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2942D6-407B-4A83-ADAE-30EE9C70DAC9}" xr6:coauthVersionLast="47" xr6:coauthVersionMax="47" xr10:uidLastSave="{00000000-0000-0000-0000-000000000000}"/>
  <bookViews>
    <workbookView xWindow="2895" yWindow="1770" windowWidth="46170" windowHeight="29580" tabRatio="798" activeTab="1" xr2:uid="{00000000-000D-0000-FFFF-FFFF00000000}"/>
  </bookViews>
  <sheets>
    <sheet name="Summary" sheetId="1" r:id="rId1"/>
    <sheet name="NEW DISPLAY" sheetId="10" r:id="rId2"/>
    <sheet name="World Cup Players" sheetId="9" r:id="rId3"/>
    <sheet name="World Cup GK" sheetId="14" r:id="rId4"/>
    <sheet name="GAME WINNING GOALS" sheetId="16" r:id="rId5"/>
    <sheet name="Sheet3" sheetId="6" r:id="rId6"/>
    <sheet name="GDrive" sheetId="18" r:id="rId7"/>
    <sheet name="Best of" sheetId="19" r:id="rId8"/>
    <sheet name="Gdrive2" sheetId="20" r:id="rId9"/>
    <sheet name="GDriveQUARTERS" sheetId="21" r:id="rId10"/>
    <sheet name="Sheet7" sheetId="22" r:id="rId11"/>
    <sheet name="Master" sheetId="2" r:id="rId12"/>
  </sheets>
  <definedNames>
    <definedName name="_xlnm._FilterDatabase" localSheetId="9" hidden="1">GDriveQUARTERS!$AI$4:$AW$1337</definedName>
    <definedName name="_xlnm._FilterDatabase" localSheetId="2" hidden="1">'World Cup Players'!$A$3:$Y$883</definedName>
  </definedNames>
  <calcPr calcId="191029"/>
  <fileRecoveryPr repairLoad="1"/>
</workbook>
</file>

<file path=xl/calcChain.xml><?xml version="1.0" encoding="utf-8"?>
<calcChain xmlns="http://schemas.openxmlformats.org/spreadsheetml/2006/main">
  <c r="H964" i="10" l="1"/>
  <c r="H965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6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8" i="10"/>
  <c r="H1089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20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1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2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2" i="10"/>
  <c r="H1213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3" i="10"/>
  <c r="H1244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4" i="10"/>
  <c r="H1275" i="10"/>
  <c r="H1028" i="10" l="1"/>
  <c r="H1183" i="10"/>
  <c r="H1059" i="10"/>
  <c r="H966" i="10"/>
  <c r="H1245" i="10"/>
  <c r="H1214" i="10"/>
  <c r="H1121" i="10"/>
  <c r="H1152" i="10"/>
  <c r="H1090" i="10"/>
  <c r="H997" i="10"/>
  <c r="AM1211" i="21"/>
  <c r="AN1211" i="21"/>
  <c r="AO1211" i="21"/>
  <c r="AP1211" i="21"/>
  <c r="AQ1211" i="21"/>
  <c r="AR1211" i="21"/>
  <c r="AS1211" i="21"/>
  <c r="AT1211" i="21"/>
  <c r="AU1211" i="21"/>
  <c r="AV1211" i="21"/>
  <c r="AW1211" i="21"/>
  <c r="AM1212" i="21"/>
  <c r="AN1212" i="21"/>
  <c r="AO1212" i="21"/>
  <c r="AP1212" i="21"/>
  <c r="AQ1212" i="21"/>
  <c r="AR1212" i="21"/>
  <c r="AS1212" i="21"/>
  <c r="AT1212" i="21"/>
  <c r="AU1212" i="21"/>
  <c r="AV1212" i="21"/>
  <c r="AW1212" i="21"/>
  <c r="AM1213" i="21"/>
  <c r="AN1213" i="21"/>
  <c r="AO1213" i="21"/>
  <c r="AP1213" i="21"/>
  <c r="AQ1213" i="21"/>
  <c r="AR1213" i="21"/>
  <c r="AS1213" i="21"/>
  <c r="AT1213" i="21"/>
  <c r="AU1213" i="21"/>
  <c r="AV1213" i="21"/>
  <c r="AW1213" i="21"/>
  <c r="AM1180" i="21"/>
  <c r="AN1180" i="21"/>
  <c r="AO1180" i="21"/>
  <c r="AP1180" i="21"/>
  <c r="AQ1180" i="21"/>
  <c r="AR1180" i="21"/>
  <c r="AS1180" i="21"/>
  <c r="AT1180" i="21"/>
  <c r="AU1180" i="21"/>
  <c r="AV1180" i="21"/>
  <c r="AW1180" i="21"/>
  <c r="AM1181" i="21"/>
  <c r="AN1181" i="21"/>
  <c r="AO1181" i="21"/>
  <c r="AP1181" i="21"/>
  <c r="AQ1181" i="21"/>
  <c r="AR1181" i="21"/>
  <c r="AS1181" i="21"/>
  <c r="AT1181" i="21"/>
  <c r="AU1181" i="21"/>
  <c r="AV1181" i="21"/>
  <c r="AW1181" i="21"/>
  <c r="AM1182" i="21"/>
  <c r="AN1182" i="21"/>
  <c r="AO1182" i="21"/>
  <c r="AP1182" i="21"/>
  <c r="AQ1182" i="21"/>
  <c r="AR1182" i="21"/>
  <c r="AS1182" i="21"/>
  <c r="AT1182" i="21"/>
  <c r="AU1182" i="21"/>
  <c r="AV1182" i="21"/>
  <c r="AW1182" i="21"/>
  <c r="AM1149" i="21"/>
  <c r="AN1149" i="21"/>
  <c r="AO1149" i="21"/>
  <c r="AP1149" i="21"/>
  <c r="AQ1149" i="21"/>
  <c r="AR1149" i="21"/>
  <c r="AS1149" i="21"/>
  <c r="AT1149" i="21"/>
  <c r="AU1149" i="21"/>
  <c r="AV1149" i="21"/>
  <c r="AW1149" i="21"/>
  <c r="AM1150" i="21"/>
  <c r="AN1150" i="21"/>
  <c r="AO1150" i="21"/>
  <c r="AP1150" i="21"/>
  <c r="AQ1150" i="21"/>
  <c r="AR1150" i="21"/>
  <c r="AS1150" i="21"/>
  <c r="AT1150" i="21"/>
  <c r="AU1150" i="21"/>
  <c r="AV1150" i="21"/>
  <c r="AW1150" i="21"/>
  <c r="AM1151" i="21"/>
  <c r="AN1151" i="21"/>
  <c r="AO1151" i="21"/>
  <c r="AP1151" i="21"/>
  <c r="AQ1151" i="21"/>
  <c r="AR1151" i="21"/>
  <c r="AS1151" i="21"/>
  <c r="AT1151" i="21"/>
  <c r="AU1151" i="21"/>
  <c r="AV1151" i="21"/>
  <c r="AW1151" i="21"/>
  <c r="H279" i="10"/>
  <c r="H280" i="10"/>
  <c r="H248" i="10"/>
  <c r="H249" i="10"/>
  <c r="G216" i="10"/>
  <c r="H217" i="10"/>
  <c r="H218" i="10"/>
  <c r="AO280" i="21" l="1"/>
  <c r="AO281" i="21"/>
  <c r="AO282" i="21"/>
  <c r="AO283" i="21"/>
  <c r="AO313" i="21"/>
  <c r="AO314" i="21"/>
  <c r="AO342" i="21"/>
  <c r="AO343" i="21"/>
  <c r="AO344" i="21"/>
  <c r="AO345" i="21"/>
  <c r="AO375" i="21"/>
  <c r="AO376" i="21"/>
  <c r="AO404" i="21"/>
  <c r="AO405" i="21"/>
  <c r="AO406" i="21"/>
  <c r="AO407" i="21"/>
  <c r="AO436" i="21"/>
  <c r="AO437" i="21"/>
  <c r="AO438" i="21"/>
  <c r="AO466" i="21"/>
  <c r="AO467" i="21"/>
  <c r="AO468" i="21"/>
  <c r="AO469" i="21"/>
  <c r="AO498" i="21"/>
  <c r="AO499" i="21"/>
  <c r="AO500" i="21"/>
  <c r="AO529" i="21"/>
  <c r="AO530" i="21"/>
  <c r="AO531" i="21"/>
  <c r="AO559" i="21"/>
  <c r="AO560" i="21"/>
  <c r="AO561" i="21"/>
  <c r="AO562" i="21"/>
  <c r="AO590" i="21"/>
  <c r="AO591" i="21"/>
  <c r="AO592" i="21"/>
  <c r="AO593" i="21"/>
  <c r="AO622" i="21"/>
  <c r="AO623" i="21"/>
  <c r="AO624" i="21"/>
  <c r="AO653" i="21"/>
  <c r="AO654" i="21"/>
  <c r="AO655" i="21"/>
  <c r="AO685" i="21"/>
  <c r="AO686" i="21"/>
  <c r="AO714" i="21"/>
  <c r="AO715" i="21"/>
  <c r="AO716" i="21"/>
  <c r="AO717" i="21"/>
  <c r="AO746" i="21"/>
  <c r="AO747" i="21"/>
  <c r="AO748" i="21"/>
  <c r="AO777" i="21"/>
  <c r="AO778" i="21"/>
  <c r="AO779" i="21"/>
  <c r="AO808" i="21"/>
  <c r="AO809" i="21"/>
  <c r="AO810" i="21"/>
  <c r="AO839" i="21"/>
  <c r="AO840" i="21"/>
  <c r="AO841" i="21"/>
  <c r="AO870" i="21"/>
  <c r="AO871" i="21"/>
  <c r="AO872" i="21"/>
  <c r="AO902" i="21"/>
  <c r="AO903" i="21"/>
  <c r="AO932" i="21"/>
  <c r="AO933" i="21"/>
  <c r="AO934" i="21"/>
  <c r="AO963" i="21"/>
  <c r="AO964" i="21"/>
  <c r="AO965" i="21"/>
  <c r="AO994" i="21"/>
  <c r="AO995" i="21"/>
  <c r="AO996" i="21"/>
  <c r="AO1025" i="21"/>
  <c r="AO1026" i="21"/>
  <c r="AO1027" i="21"/>
  <c r="AO1056" i="21"/>
  <c r="AO1057" i="21"/>
  <c r="AO1058" i="21"/>
  <c r="AO1088" i="21"/>
  <c r="AO1089" i="21"/>
  <c r="AO1118" i="21"/>
  <c r="AO1119" i="21"/>
  <c r="AO1120" i="21"/>
  <c r="AO279" i="21"/>
  <c r="AO249" i="21"/>
  <c r="AO250" i="21"/>
  <c r="AO251" i="21"/>
  <c r="AO252" i="21"/>
  <c r="AO248" i="21"/>
  <c r="AO218" i="21"/>
  <c r="AO219" i="21"/>
  <c r="AO220" i="21"/>
  <c r="AO221" i="21"/>
  <c r="AO217" i="21"/>
  <c r="AO187" i="21"/>
  <c r="AO188" i="21"/>
  <c r="AO189" i="21"/>
  <c r="AO190" i="21"/>
  <c r="AO186" i="21"/>
  <c r="AR187" i="21"/>
  <c r="AR188" i="21"/>
  <c r="AR189" i="21"/>
  <c r="AR190" i="21"/>
  <c r="AR218" i="21"/>
  <c r="AR219" i="21"/>
  <c r="AR220" i="21"/>
  <c r="AR221" i="21"/>
  <c r="AR249" i="21"/>
  <c r="AR250" i="21"/>
  <c r="AR251" i="21"/>
  <c r="AR252" i="21"/>
  <c r="AR280" i="21"/>
  <c r="AR281" i="21"/>
  <c r="AR282" i="21"/>
  <c r="AR283" i="21"/>
  <c r="AR311" i="21"/>
  <c r="AR312" i="21"/>
  <c r="AR313" i="21"/>
  <c r="AR314" i="21"/>
  <c r="AR342" i="21"/>
  <c r="AR343" i="21"/>
  <c r="AR344" i="21"/>
  <c r="AR345" i="21"/>
  <c r="AR373" i="21"/>
  <c r="AR374" i="21"/>
  <c r="AR375" i="21"/>
  <c r="AR376" i="21"/>
  <c r="AR404" i="21"/>
  <c r="AR405" i="21"/>
  <c r="AR406" i="21"/>
  <c r="AR407" i="21"/>
  <c r="AR435" i="21"/>
  <c r="AR436" i="21"/>
  <c r="AR437" i="21"/>
  <c r="AR438" i="21"/>
  <c r="AR466" i="21"/>
  <c r="AR467" i="21"/>
  <c r="AR468" i="21"/>
  <c r="AR469" i="21"/>
  <c r="AR497" i="21"/>
  <c r="AR498" i="21"/>
  <c r="AR499" i="21"/>
  <c r="AR500" i="21"/>
  <c r="AR528" i="21"/>
  <c r="AR529" i="21"/>
  <c r="AR530" i="21"/>
  <c r="AR531" i="21"/>
  <c r="AR559" i="21"/>
  <c r="AR560" i="21"/>
  <c r="AR561" i="21"/>
  <c r="AR562" i="21"/>
  <c r="AR590" i="21"/>
  <c r="AR591" i="21"/>
  <c r="AR592" i="21"/>
  <c r="AR593" i="21"/>
  <c r="AR621" i="21"/>
  <c r="AR622" i="21"/>
  <c r="AR623" i="21"/>
  <c r="AR624" i="21"/>
  <c r="AR652" i="21"/>
  <c r="AR653" i="21"/>
  <c r="AR654" i="21"/>
  <c r="AR655" i="21"/>
  <c r="AR683" i="21"/>
  <c r="AR684" i="21"/>
  <c r="AR685" i="21"/>
  <c r="AR686" i="21"/>
  <c r="AR714" i="21"/>
  <c r="AR715" i="21"/>
  <c r="AR716" i="21"/>
  <c r="AR717" i="21"/>
  <c r="AR745" i="21"/>
  <c r="AR746" i="21"/>
  <c r="AR747" i="21"/>
  <c r="AR748" i="21"/>
  <c r="AR776" i="21"/>
  <c r="AR777" i="21"/>
  <c r="AR778" i="21"/>
  <c r="AR779" i="21"/>
  <c r="AR807" i="21"/>
  <c r="AR808" i="21"/>
  <c r="AR809" i="21"/>
  <c r="AR810" i="21"/>
  <c r="AR838" i="21"/>
  <c r="AR839" i="21"/>
  <c r="AR840" i="21"/>
  <c r="AR841" i="21"/>
  <c r="AR869" i="21"/>
  <c r="AR870" i="21"/>
  <c r="AR871" i="21"/>
  <c r="AR872" i="21"/>
  <c r="AR900" i="21"/>
  <c r="AR901" i="21"/>
  <c r="AR902" i="21"/>
  <c r="AR903" i="21"/>
  <c r="AR931" i="21"/>
  <c r="AR932" i="21"/>
  <c r="AR933" i="21"/>
  <c r="AR934" i="21"/>
  <c r="AR962" i="21"/>
  <c r="AR963" i="21"/>
  <c r="AR964" i="21"/>
  <c r="AR965" i="21"/>
  <c r="AR993" i="21"/>
  <c r="AR994" i="21"/>
  <c r="AR995" i="21"/>
  <c r="AR996" i="21"/>
  <c r="AR1024" i="21"/>
  <c r="AR1025" i="21"/>
  <c r="AR1026" i="21"/>
  <c r="AR1027" i="21"/>
  <c r="AR1055" i="21"/>
  <c r="AR1056" i="21"/>
  <c r="AR1057" i="21"/>
  <c r="AR1058" i="21"/>
  <c r="AR1086" i="21"/>
  <c r="AR1087" i="21"/>
  <c r="AR1088" i="21"/>
  <c r="AR1089" i="21"/>
  <c r="AR1117" i="21"/>
  <c r="AR1118" i="21"/>
  <c r="AR1119" i="21"/>
  <c r="AR1120" i="21"/>
  <c r="AR1148" i="21"/>
  <c r="AR1179" i="21"/>
  <c r="AR1210" i="21"/>
  <c r="AR1241" i="21"/>
  <c r="AR1272" i="21"/>
  <c r="AQ187" i="21"/>
  <c r="AQ188" i="21"/>
  <c r="AQ189" i="21"/>
  <c r="AQ190" i="21"/>
  <c r="AQ218" i="21"/>
  <c r="AQ219" i="21"/>
  <c r="AQ220" i="21"/>
  <c r="AQ221" i="21"/>
  <c r="AQ249" i="21"/>
  <c r="AQ250" i="21"/>
  <c r="AQ251" i="21"/>
  <c r="AQ252" i="21"/>
  <c r="AQ280" i="21"/>
  <c r="AQ281" i="21"/>
  <c r="AQ282" i="21"/>
  <c r="AQ283" i="21"/>
  <c r="AQ311" i="21"/>
  <c r="AQ312" i="21"/>
  <c r="AQ313" i="21"/>
  <c r="AQ314" i="21"/>
  <c r="AQ342" i="21"/>
  <c r="AQ343" i="21"/>
  <c r="AQ344" i="21"/>
  <c r="AQ345" i="21"/>
  <c r="AQ373" i="21"/>
  <c r="AQ374" i="21"/>
  <c r="AQ375" i="21"/>
  <c r="AQ376" i="21"/>
  <c r="AQ404" i="21"/>
  <c r="AQ405" i="21"/>
  <c r="AQ406" i="21"/>
  <c r="AQ407" i="21"/>
  <c r="AQ435" i="21"/>
  <c r="AQ436" i="21"/>
  <c r="AQ437" i="21"/>
  <c r="AQ438" i="21"/>
  <c r="AQ466" i="21"/>
  <c r="AQ467" i="21"/>
  <c r="AQ468" i="21"/>
  <c r="AQ469" i="21"/>
  <c r="AQ497" i="21"/>
  <c r="AQ498" i="21"/>
  <c r="AQ499" i="21"/>
  <c r="AQ500" i="21"/>
  <c r="AQ528" i="21"/>
  <c r="AQ529" i="21"/>
  <c r="AQ530" i="21"/>
  <c r="AQ531" i="21"/>
  <c r="AQ559" i="21"/>
  <c r="AQ560" i="21"/>
  <c r="AQ561" i="21"/>
  <c r="AQ562" i="21"/>
  <c r="AQ590" i="21"/>
  <c r="AQ591" i="21"/>
  <c r="AQ592" i="21"/>
  <c r="AQ593" i="21"/>
  <c r="AQ621" i="21"/>
  <c r="AQ622" i="21"/>
  <c r="AQ623" i="21"/>
  <c r="AQ624" i="21"/>
  <c r="AQ652" i="21"/>
  <c r="AQ653" i="21"/>
  <c r="AQ654" i="21"/>
  <c r="AQ655" i="21"/>
  <c r="AQ683" i="21"/>
  <c r="AQ684" i="21"/>
  <c r="AQ685" i="21"/>
  <c r="AQ686" i="21"/>
  <c r="AQ714" i="21"/>
  <c r="AQ715" i="21"/>
  <c r="AQ716" i="21"/>
  <c r="AQ717" i="21"/>
  <c r="AQ745" i="21"/>
  <c r="AQ746" i="21"/>
  <c r="AQ747" i="21"/>
  <c r="AQ748" i="21"/>
  <c r="AQ776" i="21"/>
  <c r="AQ777" i="21"/>
  <c r="AQ778" i="21"/>
  <c r="AQ779" i="21"/>
  <c r="AQ807" i="21"/>
  <c r="AQ808" i="21"/>
  <c r="AQ809" i="21"/>
  <c r="AQ810" i="21"/>
  <c r="AQ838" i="21"/>
  <c r="AQ839" i="21"/>
  <c r="AQ840" i="21"/>
  <c r="AQ841" i="21"/>
  <c r="AQ869" i="21"/>
  <c r="AQ870" i="21"/>
  <c r="AQ871" i="21"/>
  <c r="AQ872" i="21"/>
  <c r="AQ900" i="21"/>
  <c r="AQ901" i="21"/>
  <c r="AQ902" i="21"/>
  <c r="AQ903" i="21"/>
  <c r="AQ931" i="21"/>
  <c r="AQ932" i="21"/>
  <c r="AQ933" i="21"/>
  <c r="AQ934" i="21"/>
  <c r="AQ962" i="21"/>
  <c r="AQ963" i="21"/>
  <c r="AQ964" i="21"/>
  <c r="AQ965" i="21"/>
  <c r="AQ993" i="21"/>
  <c r="AQ994" i="21"/>
  <c r="AQ995" i="21"/>
  <c r="AQ996" i="21"/>
  <c r="AQ1024" i="21"/>
  <c r="AQ1025" i="21"/>
  <c r="AQ1026" i="21"/>
  <c r="AQ1027" i="21"/>
  <c r="AQ1055" i="21"/>
  <c r="AQ1056" i="21"/>
  <c r="AQ1057" i="21"/>
  <c r="AQ1058" i="21"/>
  <c r="AQ1086" i="21"/>
  <c r="AQ1087" i="21"/>
  <c r="AQ1088" i="21"/>
  <c r="AQ1089" i="21"/>
  <c r="AQ1117" i="21"/>
  <c r="AQ1118" i="21"/>
  <c r="AQ1119" i="21"/>
  <c r="AQ1120" i="21"/>
  <c r="AQ1148" i="21"/>
  <c r="AQ1179" i="21"/>
  <c r="AQ1210" i="21"/>
  <c r="AQ1241" i="21"/>
  <c r="AQ1272" i="21"/>
  <c r="L42" i="19"/>
  <c r="L28" i="19"/>
  <c r="H19" i="19"/>
  <c r="D25" i="19"/>
  <c r="D63" i="19"/>
  <c r="D40" i="19"/>
  <c r="L58" i="19"/>
  <c r="H27" i="19"/>
  <c r="D16" i="19"/>
  <c r="L59" i="19"/>
  <c r="D45" i="19"/>
  <c r="L31" i="19"/>
  <c r="D34" i="19"/>
  <c r="H28" i="19"/>
  <c r="H9" i="19"/>
  <c r="L2" i="19"/>
  <c r="L63" i="19"/>
  <c r="D58" i="19"/>
  <c r="L51" i="19"/>
  <c r="H52" i="19"/>
  <c r="H49" i="19"/>
  <c r="D47" i="19"/>
  <c r="H39" i="19"/>
  <c r="D33" i="19"/>
  <c r="L21" i="19"/>
  <c r="H16" i="19"/>
  <c r="D20" i="19"/>
  <c r="L6" i="19"/>
  <c r="H7" i="19"/>
  <c r="L60" i="19"/>
  <c r="D60" i="19"/>
  <c r="H53" i="19"/>
  <c r="D52" i="19"/>
  <c r="L47" i="19"/>
  <c r="H47" i="19"/>
  <c r="D44" i="19"/>
  <c r="H41" i="19"/>
  <c r="L30" i="19"/>
  <c r="D32" i="19"/>
  <c r="H25" i="19"/>
  <c r="L19" i="19"/>
  <c r="D19" i="19"/>
  <c r="L9" i="19"/>
  <c r="H14" i="19"/>
  <c r="D10" i="19"/>
  <c r="L3" i="19"/>
  <c r="P1337" i="21"/>
  <c r="AW1337" i="21" s="1"/>
  <c r="D1337" i="21"/>
  <c r="P1336" i="21"/>
  <c r="AW1336" i="21" s="1"/>
  <c r="D1336" i="21"/>
  <c r="P1335" i="21"/>
  <c r="AW1335" i="21" s="1"/>
  <c r="D1335" i="21"/>
  <c r="P1334" i="21"/>
  <c r="AW1334" i="21" s="1"/>
  <c r="D1334" i="21"/>
  <c r="P1333" i="21"/>
  <c r="AW1333" i="21" s="1"/>
  <c r="D1333" i="21"/>
  <c r="P1332" i="21"/>
  <c r="AW1332" i="21" s="1"/>
  <c r="D1332" i="21"/>
  <c r="P1331" i="21"/>
  <c r="AW1331" i="21" s="1"/>
  <c r="D1331" i="21"/>
  <c r="P1330" i="21"/>
  <c r="AW1330" i="21" s="1"/>
  <c r="D1330" i="21"/>
  <c r="P1329" i="21"/>
  <c r="AW1329" i="21" s="1"/>
  <c r="D1329" i="21"/>
  <c r="P1328" i="21"/>
  <c r="AW1328" i="21" s="1"/>
  <c r="D1328" i="21"/>
  <c r="P1327" i="21"/>
  <c r="AW1327" i="21" s="1"/>
  <c r="D1327" i="21"/>
  <c r="P1326" i="21"/>
  <c r="AW1326" i="21" s="1"/>
  <c r="D1326" i="21"/>
  <c r="P1325" i="21"/>
  <c r="AW1325" i="21" s="1"/>
  <c r="D1325" i="21"/>
  <c r="P1324" i="21"/>
  <c r="AW1324" i="21" s="1"/>
  <c r="D1324" i="21"/>
  <c r="P1323" i="21"/>
  <c r="AW1323" i="21" s="1"/>
  <c r="D1323" i="21"/>
  <c r="P1322" i="21"/>
  <c r="AW1322" i="21" s="1"/>
  <c r="D1322" i="21"/>
  <c r="P1321" i="21"/>
  <c r="AW1321" i="21" s="1"/>
  <c r="D1321" i="21"/>
  <c r="P1320" i="21"/>
  <c r="AW1320" i="21" s="1"/>
  <c r="D1320" i="21"/>
  <c r="P1319" i="21"/>
  <c r="AW1319" i="21" s="1"/>
  <c r="D1319" i="21"/>
  <c r="P1318" i="21"/>
  <c r="AW1318" i="21" s="1"/>
  <c r="D1318" i="21"/>
  <c r="P1317" i="21"/>
  <c r="AW1317" i="21" s="1"/>
  <c r="D1317" i="21"/>
  <c r="P1316" i="21"/>
  <c r="AW1316" i="21" s="1"/>
  <c r="D1316" i="21"/>
  <c r="P1315" i="21"/>
  <c r="AW1315" i="21" s="1"/>
  <c r="D1315" i="21"/>
  <c r="P1314" i="21"/>
  <c r="AW1314" i="21" s="1"/>
  <c r="D1314" i="21"/>
  <c r="P1313" i="21"/>
  <c r="AW1313" i="21" s="1"/>
  <c r="D1313" i="21"/>
  <c r="P1312" i="21"/>
  <c r="AW1312" i="21" s="1"/>
  <c r="D1312" i="21"/>
  <c r="P1311" i="21"/>
  <c r="AW1311" i="21" s="1"/>
  <c r="D1311" i="21"/>
  <c r="P1310" i="21"/>
  <c r="AW1310" i="21" s="1"/>
  <c r="D1310" i="21"/>
  <c r="P1309" i="21"/>
  <c r="AW1309" i="21" s="1"/>
  <c r="D1309" i="21"/>
  <c r="P1308" i="21"/>
  <c r="AW1308" i="21" s="1"/>
  <c r="D1308" i="21"/>
  <c r="P1307" i="21"/>
  <c r="AW1307" i="21" s="1"/>
  <c r="D1307" i="21"/>
  <c r="P1306" i="21"/>
  <c r="AW1306" i="21" s="1"/>
  <c r="D1306" i="21"/>
  <c r="P1305" i="21"/>
  <c r="AW1305" i="21" s="1"/>
  <c r="D1305" i="21"/>
  <c r="P1304" i="21"/>
  <c r="AW1304" i="21" s="1"/>
  <c r="D1304" i="21"/>
  <c r="P1303" i="21"/>
  <c r="AW1303" i="21" s="1"/>
  <c r="D1303" i="21"/>
  <c r="P1302" i="21"/>
  <c r="AW1302" i="21" s="1"/>
  <c r="D1302" i="21"/>
  <c r="P1301" i="21"/>
  <c r="AW1301" i="21" s="1"/>
  <c r="D1301" i="21"/>
  <c r="P1300" i="21"/>
  <c r="AW1300" i="21" s="1"/>
  <c r="D1300" i="21"/>
  <c r="P1299" i="21"/>
  <c r="AW1299" i="21" s="1"/>
  <c r="D1299" i="21"/>
  <c r="P1298" i="21"/>
  <c r="AW1298" i="21" s="1"/>
  <c r="D1298" i="21"/>
  <c r="P1297" i="21"/>
  <c r="AW1297" i="21" s="1"/>
  <c r="D1297" i="21"/>
  <c r="P1296" i="21"/>
  <c r="AW1296" i="21" s="1"/>
  <c r="D1296" i="21"/>
  <c r="P1295" i="21"/>
  <c r="AW1295" i="21" s="1"/>
  <c r="D1295" i="21"/>
  <c r="P1294" i="21"/>
  <c r="AW1294" i="21" s="1"/>
  <c r="D1294" i="21"/>
  <c r="P1293" i="21"/>
  <c r="AW1293" i="21" s="1"/>
  <c r="D1293" i="21"/>
  <c r="P1292" i="21"/>
  <c r="AW1292" i="21" s="1"/>
  <c r="D1292" i="21"/>
  <c r="P1291" i="21"/>
  <c r="AW1291" i="21" s="1"/>
  <c r="D1291" i="21"/>
  <c r="P1290" i="21"/>
  <c r="AW1290" i="21" s="1"/>
  <c r="D1290" i="21"/>
  <c r="P1289" i="21"/>
  <c r="AW1289" i="21" s="1"/>
  <c r="D1289" i="21"/>
  <c r="P1288" i="21"/>
  <c r="AW1288" i="21" s="1"/>
  <c r="D1288" i="21"/>
  <c r="P1287" i="21"/>
  <c r="AW1287" i="21" s="1"/>
  <c r="D1287" i="21"/>
  <c r="P1286" i="21"/>
  <c r="AW1286" i="21" s="1"/>
  <c r="D1286" i="21"/>
  <c r="P1285" i="21"/>
  <c r="AW1285" i="21" s="1"/>
  <c r="D1285" i="21"/>
  <c r="P1284" i="21"/>
  <c r="AW1284" i="21" s="1"/>
  <c r="D1284" i="21"/>
  <c r="P1283" i="21"/>
  <c r="AW1283" i="21" s="1"/>
  <c r="D1283" i="21"/>
  <c r="P1282" i="21"/>
  <c r="AW1282" i="21" s="1"/>
  <c r="D1282" i="21"/>
  <c r="P1281" i="21"/>
  <c r="AW1281" i="21" s="1"/>
  <c r="D1281" i="21"/>
  <c r="P1280" i="21"/>
  <c r="AW1280" i="21" s="1"/>
  <c r="D1280" i="21"/>
  <c r="P1279" i="21"/>
  <c r="AW1279" i="21" s="1"/>
  <c r="D1279" i="21"/>
  <c r="P1278" i="21"/>
  <c r="AW1278" i="21" s="1"/>
  <c r="D1278" i="21"/>
  <c r="P1277" i="21"/>
  <c r="AW1277" i="21" s="1"/>
  <c r="D1277" i="21"/>
  <c r="P1276" i="21"/>
  <c r="AW1276" i="21" s="1"/>
  <c r="D1276" i="21"/>
  <c r="D1275" i="21"/>
  <c r="D1274" i="21"/>
  <c r="D1273" i="21"/>
  <c r="O1272" i="21"/>
  <c r="AV1272" i="21" s="1"/>
  <c r="N1272" i="21"/>
  <c r="AU1272" i="21" s="1"/>
  <c r="M1272" i="21"/>
  <c r="AT1272" i="21" s="1"/>
  <c r="L1272" i="21"/>
  <c r="AS1272" i="21" s="1"/>
  <c r="K1272" i="21"/>
  <c r="J1272" i="21"/>
  <c r="I1272" i="21"/>
  <c r="AP1272" i="21" s="1"/>
  <c r="H1272" i="21"/>
  <c r="AO1272" i="21" s="1"/>
  <c r="G1272" i="21"/>
  <c r="AN1272" i="21" s="1"/>
  <c r="F1272" i="21"/>
  <c r="AM1272" i="21" s="1"/>
  <c r="D1272" i="21"/>
  <c r="O1271" i="21"/>
  <c r="AV1271" i="21" s="1"/>
  <c r="N1271" i="21"/>
  <c r="AU1271" i="21" s="1"/>
  <c r="M1271" i="21"/>
  <c r="AT1271" i="21" s="1"/>
  <c r="L1271" i="21"/>
  <c r="AS1271" i="21" s="1"/>
  <c r="K1271" i="21"/>
  <c r="AR1271" i="21" s="1"/>
  <c r="J1271" i="21"/>
  <c r="AQ1271" i="21" s="1"/>
  <c r="I1271" i="21"/>
  <c r="AP1271" i="21" s="1"/>
  <c r="H1271" i="21"/>
  <c r="AO1271" i="21" s="1"/>
  <c r="G1271" i="21"/>
  <c r="AN1271" i="21" s="1"/>
  <c r="F1271" i="21"/>
  <c r="AM1271" i="21" s="1"/>
  <c r="D1271" i="21"/>
  <c r="O1270" i="21"/>
  <c r="AV1270" i="21" s="1"/>
  <c r="N1270" i="21"/>
  <c r="AU1270" i="21" s="1"/>
  <c r="M1270" i="21"/>
  <c r="AT1270" i="21" s="1"/>
  <c r="L1270" i="21"/>
  <c r="AS1270" i="21" s="1"/>
  <c r="K1270" i="21"/>
  <c r="AR1270" i="21" s="1"/>
  <c r="J1270" i="21"/>
  <c r="AQ1270" i="21" s="1"/>
  <c r="I1270" i="21"/>
  <c r="AP1270" i="21" s="1"/>
  <c r="H1270" i="21"/>
  <c r="AO1270" i="21" s="1"/>
  <c r="G1270" i="21"/>
  <c r="AN1270" i="21" s="1"/>
  <c r="F1270" i="21"/>
  <c r="AM1270" i="21" s="1"/>
  <c r="D1270" i="21"/>
  <c r="O1269" i="21"/>
  <c r="AV1269" i="21" s="1"/>
  <c r="N1269" i="21"/>
  <c r="AU1269" i="21" s="1"/>
  <c r="M1269" i="21"/>
  <c r="AT1269" i="21" s="1"/>
  <c r="L1269" i="21"/>
  <c r="AS1269" i="21" s="1"/>
  <c r="K1269" i="21"/>
  <c r="AR1269" i="21" s="1"/>
  <c r="J1269" i="21"/>
  <c r="AQ1269" i="21" s="1"/>
  <c r="I1269" i="21"/>
  <c r="AP1269" i="21" s="1"/>
  <c r="H1269" i="21"/>
  <c r="AO1269" i="21" s="1"/>
  <c r="G1269" i="21"/>
  <c r="AN1269" i="21" s="1"/>
  <c r="F1269" i="21"/>
  <c r="AM1269" i="21" s="1"/>
  <c r="D1269" i="21"/>
  <c r="O1268" i="21"/>
  <c r="AV1268" i="21" s="1"/>
  <c r="N1268" i="21"/>
  <c r="AU1268" i="21" s="1"/>
  <c r="M1268" i="21"/>
  <c r="AT1268" i="21" s="1"/>
  <c r="L1268" i="21"/>
  <c r="AS1268" i="21" s="1"/>
  <c r="K1268" i="21"/>
  <c r="AR1268" i="21" s="1"/>
  <c r="J1268" i="21"/>
  <c r="AQ1268" i="21" s="1"/>
  <c r="I1268" i="21"/>
  <c r="AP1268" i="21" s="1"/>
  <c r="H1268" i="21"/>
  <c r="AO1268" i="21" s="1"/>
  <c r="G1268" i="21"/>
  <c r="AN1268" i="21" s="1"/>
  <c r="F1268" i="21"/>
  <c r="AM1268" i="21" s="1"/>
  <c r="D1268" i="21"/>
  <c r="O1267" i="21"/>
  <c r="AV1267" i="21" s="1"/>
  <c r="N1267" i="21"/>
  <c r="AU1267" i="21" s="1"/>
  <c r="M1267" i="21"/>
  <c r="AT1267" i="21" s="1"/>
  <c r="L1267" i="21"/>
  <c r="AS1267" i="21" s="1"/>
  <c r="K1267" i="21"/>
  <c r="AR1267" i="21" s="1"/>
  <c r="J1267" i="21"/>
  <c r="AQ1267" i="21" s="1"/>
  <c r="I1267" i="21"/>
  <c r="AP1267" i="21" s="1"/>
  <c r="H1267" i="21"/>
  <c r="AO1267" i="21" s="1"/>
  <c r="G1267" i="21"/>
  <c r="AN1267" i="21" s="1"/>
  <c r="F1267" i="21"/>
  <c r="AM1267" i="21" s="1"/>
  <c r="D1267" i="21"/>
  <c r="O1266" i="21"/>
  <c r="AV1266" i="21" s="1"/>
  <c r="N1266" i="21"/>
  <c r="AU1266" i="21" s="1"/>
  <c r="M1266" i="21"/>
  <c r="AT1266" i="21" s="1"/>
  <c r="L1266" i="21"/>
  <c r="AS1266" i="21" s="1"/>
  <c r="K1266" i="21"/>
  <c r="AR1266" i="21" s="1"/>
  <c r="J1266" i="21"/>
  <c r="AQ1266" i="21" s="1"/>
  <c r="I1266" i="21"/>
  <c r="AP1266" i="21" s="1"/>
  <c r="H1266" i="21"/>
  <c r="AO1266" i="21" s="1"/>
  <c r="G1266" i="21"/>
  <c r="AN1266" i="21" s="1"/>
  <c r="F1266" i="21"/>
  <c r="AM1266" i="21" s="1"/>
  <c r="D1266" i="21"/>
  <c r="O1265" i="21"/>
  <c r="AV1265" i="21" s="1"/>
  <c r="N1265" i="21"/>
  <c r="AU1265" i="21" s="1"/>
  <c r="M1265" i="21"/>
  <c r="AT1265" i="21" s="1"/>
  <c r="L1265" i="21"/>
  <c r="AS1265" i="21" s="1"/>
  <c r="K1265" i="21"/>
  <c r="AR1265" i="21" s="1"/>
  <c r="J1265" i="21"/>
  <c r="AQ1265" i="21" s="1"/>
  <c r="I1265" i="21"/>
  <c r="AP1265" i="21" s="1"/>
  <c r="H1265" i="21"/>
  <c r="AO1265" i="21" s="1"/>
  <c r="G1265" i="21"/>
  <c r="AN1265" i="21" s="1"/>
  <c r="F1265" i="21"/>
  <c r="AM1265" i="21" s="1"/>
  <c r="D1265" i="21"/>
  <c r="O1264" i="21"/>
  <c r="AV1264" i="21" s="1"/>
  <c r="N1264" i="21"/>
  <c r="AU1264" i="21" s="1"/>
  <c r="M1264" i="21"/>
  <c r="AT1264" i="21" s="1"/>
  <c r="L1264" i="21"/>
  <c r="AS1264" i="21" s="1"/>
  <c r="K1264" i="21"/>
  <c r="AR1264" i="21" s="1"/>
  <c r="J1264" i="21"/>
  <c r="AQ1264" i="21" s="1"/>
  <c r="I1264" i="21"/>
  <c r="AP1264" i="21" s="1"/>
  <c r="H1264" i="21"/>
  <c r="AO1264" i="21" s="1"/>
  <c r="G1264" i="21"/>
  <c r="AN1264" i="21" s="1"/>
  <c r="F1264" i="21"/>
  <c r="AM1264" i="21" s="1"/>
  <c r="D1264" i="21"/>
  <c r="O1263" i="21"/>
  <c r="AV1263" i="21" s="1"/>
  <c r="N1263" i="21"/>
  <c r="AU1263" i="21" s="1"/>
  <c r="M1263" i="21"/>
  <c r="AT1263" i="21" s="1"/>
  <c r="L1263" i="21"/>
  <c r="AS1263" i="21" s="1"/>
  <c r="K1263" i="21"/>
  <c r="AR1263" i="21" s="1"/>
  <c r="J1263" i="21"/>
  <c r="AQ1263" i="21" s="1"/>
  <c r="I1263" i="21"/>
  <c r="AP1263" i="21" s="1"/>
  <c r="H1263" i="21"/>
  <c r="AO1263" i="21" s="1"/>
  <c r="G1263" i="21"/>
  <c r="AN1263" i="21" s="1"/>
  <c r="F1263" i="21"/>
  <c r="AM1263" i="21" s="1"/>
  <c r="D1263" i="21"/>
  <c r="O1262" i="21"/>
  <c r="AV1262" i="21" s="1"/>
  <c r="N1262" i="21"/>
  <c r="AU1262" i="21" s="1"/>
  <c r="M1262" i="21"/>
  <c r="AT1262" i="21" s="1"/>
  <c r="L1262" i="21"/>
  <c r="AS1262" i="21" s="1"/>
  <c r="K1262" i="21"/>
  <c r="AR1262" i="21" s="1"/>
  <c r="J1262" i="21"/>
  <c r="AQ1262" i="21" s="1"/>
  <c r="I1262" i="21"/>
  <c r="AP1262" i="21" s="1"/>
  <c r="H1262" i="21"/>
  <c r="AO1262" i="21" s="1"/>
  <c r="G1262" i="21"/>
  <c r="AN1262" i="21" s="1"/>
  <c r="F1262" i="21"/>
  <c r="AM1262" i="21" s="1"/>
  <c r="D1262" i="21"/>
  <c r="O1261" i="21"/>
  <c r="AV1261" i="21" s="1"/>
  <c r="N1261" i="21"/>
  <c r="AU1261" i="21" s="1"/>
  <c r="M1261" i="21"/>
  <c r="AT1261" i="21" s="1"/>
  <c r="L1261" i="21"/>
  <c r="AS1261" i="21" s="1"/>
  <c r="K1261" i="21"/>
  <c r="AR1261" i="21" s="1"/>
  <c r="J1261" i="21"/>
  <c r="AQ1261" i="21" s="1"/>
  <c r="I1261" i="21"/>
  <c r="AP1261" i="21" s="1"/>
  <c r="H1261" i="21"/>
  <c r="AO1261" i="21" s="1"/>
  <c r="G1261" i="21"/>
  <c r="AN1261" i="21" s="1"/>
  <c r="F1261" i="21"/>
  <c r="AM1261" i="21" s="1"/>
  <c r="D1261" i="21"/>
  <c r="O1260" i="21"/>
  <c r="AV1260" i="21" s="1"/>
  <c r="N1260" i="21"/>
  <c r="AU1260" i="21" s="1"/>
  <c r="M1260" i="21"/>
  <c r="AT1260" i="21" s="1"/>
  <c r="L1260" i="21"/>
  <c r="AS1260" i="21" s="1"/>
  <c r="K1260" i="21"/>
  <c r="AR1260" i="21" s="1"/>
  <c r="J1260" i="21"/>
  <c r="AQ1260" i="21" s="1"/>
  <c r="I1260" i="21"/>
  <c r="AP1260" i="21" s="1"/>
  <c r="H1260" i="21"/>
  <c r="AO1260" i="21" s="1"/>
  <c r="G1260" i="21"/>
  <c r="AN1260" i="21" s="1"/>
  <c r="F1260" i="21"/>
  <c r="AM1260" i="21" s="1"/>
  <c r="D1260" i="21"/>
  <c r="O1259" i="21"/>
  <c r="AV1259" i="21" s="1"/>
  <c r="N1259" i="21"/>
  <c r="AU1259" i="21" s="1"/>
  <c r="M1259" i="21"/>
  <c r="AT1259" i="21" s="1"/>
  <c r="L1259" i="21"/>
  <c r="AS1259" i="21" s="1"/>
  <c r="K1259" i="21"/>
  <c r="AR1259" i="21" s="1"/>
  <c r="J1259" i="21"/>
  <c r="AQ1259" i="21" s="1"/>
  <c r="I1259" i="21"/>
  <c r="AP1259" i="21" s="1"/>
  <c r="H1259" i="21"/>
  <c r="AO1259" i="21" s="1"/>
  <c r="G1259" i="21"/>
  <c r="AN1259" i="21" s="1"/>
  <c r="F1259" i="21"/>
  <c r="AM1259" i="21" s="1"/>
  <c r="D1259" i="21"/>
  <c r="O1258" i="21"/>
  <c r="AV1258" i="21" s="1"/>
  <c r="N1258" i="21"/>
  <c r="AU1258" i="21" s="1"/>
  <c r="M1258" i="21"/>
  <c r="AT1258" i="21" s="1"/>
  <c r="L1258" i="21"/>
  <c r="AS1258" i="21" s="1"/>
  <c r="K1258" i="21"/>
  <c r="AR1258" i="21" s="1"/>
  <c r="J1258" i="21"/>
  <c r="AQ1258" i="21" s="1"/>
  <c r="I1258" i="21"/>
  <c r="AP1258" i="21" s="1"/>
  <c r="H1258" i="21"/>
  <c r="AO1258" i="21" s="1"/>
  <c r="G1258" i="21"/>
  <c r="AN1258" i="21" s="1"/>
  <c r="F1258" i="21"/>
  <c r="AM1258" i="21" s="1"/>
  <c r="D1258" i="21"/>
  <c r="O1257" i="21"/>
  <c r="AV1257" i="21" s="1"/>
  <c r="N1257" i="21"/>
  <c r="AU1257" i="21" s="1"/>
  <c r="M1257" i="21"/>
  <c r="AT1257" i="21" s="1"/>
  <c r="L1257" i="21"/>
  <c r="AS1257" i="21" s="1"/>
  <c r="K1257" i="21"/>
  <c r="AR1257" i="21" s="1"/>
  <c r="J1257" i="21"/>
  <c r="AQ1257" i="21" s="1"/>
  <c r="I1257" i="21"/>
  <c r="AP1257" i="21" s="1"/>
  <c r="H1257" i="21"/>
  <c r="AO1257" i="21" s="1"/>
  <c r="G1257" i="21"/>
  <c r="AN1257" i="21" s="1"/>
  <c r="F1257" i="21"/>
  <c r="AM1257" i="21" s="1"/>
  <c r="D1257" i="21"/>
  <c r="O1256" i="21"/>
  <c r="AV1256" i="21" s="1"/>
  <c r="N1256" i="21"/>
  <c r="AU1256" i="21" s="1"/>
  <c r="M1256" i="21"/>
  <c r="AT1256" i="21" s="1"/>
  <c r="L1256" i="21"/>
  <c r="AS1256" i="21" s="1"/>
  <c r="K1256" i="21"/>
  <c r="AR1256" i="21" s="1"/>
  <c r="J1256" i="21"/>
  <c r="AQ1256" i="21" s="1"/>
  <c r="I1256" i="21"/>
  <c r="AP1256" i="21" s="1"/>
  <c r="H1256" i="21"/>
  <c r="AO1256" i="21" s="1"/>
  <c r="G1256" i="21"/>
  <c r="AN1256" i="21" s="1"/>
  <c r="F1256" i="21"/>
  <c r="AM1256" i="21" s="1"/>
  <c r="D1256" i="21"/>
  <c r="O1255" i="21"/>
  <c r="AV1255" i="21" s="1"/>
  <c r="N1255" i="21"/>
  <c r="AU1255" i="21" s="1"/>
  <c r="M1255" i="21"/>
  <c r="AT1255" i="21" s="1"/>
  <c r="L1255" i="21"/>
  <c r="AS1255" i="21" s="1"/>
  <c r="K1255" i="21"/>
  <c r="AR1255" i="21" s="1"/>
  <c r="J1255" i="21"/>
  <c r="AQ1255" i="21" s="1"/>
  <c r="I1255" i="21"/>
  <c r="AP1255" i="21" s="1"/>
  <c r="H1255" i="21"/>
  <c r="AO1255" i="21" s="1"/>
  <c r="G1255" i="21"/>
  <c r="AN1255" i="21" s="1"/>
  <c r="F1255" i="21"/>
  <c r="AM1255" i="21" s="1"/>
  <c r="D1255" i="21"/>
  <c r="O1254" i="21"/>
  <c r="AV1254" i="21" s="1"/>
  <c r="N1254" i="21"/>
  <c r="AU1254" i="21" s="1"/>
  <c r="M1254" i="21"/>
  <c r="AT1254" i="21" s="1"/>
  <c r="L1254" i="21"/>
  <c r="AS1254" i="21" s="1"/>
  <c r="K1254" i="21"/>
  <c r="AR1254" i="21" s="1"/>
  <c r="J1254" i="21"/>
  <c r="AQ1254" i="21" s="1"/>
  <c r="I1254" i="21"/>
  <c r="AP1254" i="21" s="1"/>
  <c r="H1254" i="21"/>
  <c r="AO1254" i="21" s="1"/>
  <c r="G1254" i="21"/>
  <c r="AN1254" i="21" s="1"/>
  <c r="F1254" i="21"/>
  <c r="AM1254" i="21" s="1"/>
  <c r="D1254" i="21"/>
  <c r="O1253" i="21"/>
  <c r="AV1253" i="21" s="1"/>
  <c r="N1253" i="21"/>
  <c r="AU1253" i="21" s="1"/>
  <c r="M1253" i="21"/>
  <c r="AT1253" i="21" s="1"/>
  <c r="L1253" i="21"/>
  <c r="AS1253" i="21" s="1"/>
  <c r="K1253" i="21"/>
  <c r="AR1253" i="21" s="1"/>
  <c r="J1253" i="21"/>
  <c r="AQ1253" i="21" s="1"/>
  <c r="I1253" i="21"/>
  <c r="AP1253" i="21" s="1"/>
  <c r="H1253" i="21"/>
  <c r="AO1253" i="21" s="1"/>
  <c r="G1253" i="21"/>
  <c r="AN1253" i="21" s="1"/>
  <c r="F1253" i="21"/>
  <c r="AM1253" i="21" s="1"/>
  <c r="D1253" i="21"/>
  <c r="O1252" i="21"/>
  <c r="AV1252" i="21" s="1"/>
  <c r="N1252" i="21"/>
  <c r="AU1252" i="21" s="1"/>
  <c r="M1252" i="21"/>
  <c r="AT1252" i="21" s="1"/>
  <c r="L1252" i="21"/>
  <c r="AS1252" i="21" s="1"/>
  <c r="K1252" i="21"/>
  <c r="AR1252" i="21" s="1"/>
  <c r="J1252" i="21"/>
  <c r="AQ1252" i="21" s="1"/>
  <c r="I1252" i="21"/>
  <c r="AP1252" i="21" s="1"/>
  <c r="H1252" i="21"/>
  <c r="AO1252" i="21" s="1"/>
  <c r="G1252" i="21"/>
  <c r="AN1252" i="21" s="1"/>
  <c r="F1252" i="21"/>
  <c r="AM1252" i="21" s="1"/>
  <c r="D1252" i="21"/>
  <c r="O1251" i="21"/>
  <c r="AV1251" i="21" s="1"/>
  <c r="N1251" i="21"/>
  <c r="AU1251" i="21" s="1"/>
  <c r="M1251" i="21"/>
  <c r="AT1251" i="21" s="1"/>
  <c r="L1251" i="21"/>
  <c r="AS1251" i="21" s="1"/>
  <c r="K1251" i="21"/>
  <c r="AR1251" i="21" s="1"/>
  <c r="J1251" i="21"/>
  <c r="AQ1251" i="21" s="1"/>
  <c r="I1251" i="21"/>
  <c r="AP1251" i="21" s="1"/>
  <c r="H1251" i="21"/>
  <c r="AO1251" i="21" s="1"/>
  <c r="G1251" i="21"/>
  <c r="AN1251" i="21" s="1"/>
  <c r="F1251" i="21"/>
  <c r="AM1251" i="21" s="1"/>
  <c r="D1251" i="21"/>
  <c r="O1250" i="21"/>
  <c r="AV1250" i="21" s="1"/>
  <c r="N1250" i="21"/>
  <c r="AU1250" i="21" s="1"/>
  <c r="M1250" i="21"/>
  <c r="AT1250" i="21" s="1"/>
  <c r="L1250" i="21"/>
  <c r="AS1250" i="21" s="1"/>
  <c r="K1250" i="21"/>
  <c r="AR1250" i="21" s="1"/>
  <c r="J1250" i="21"/>
  <c r="AQ1250" i="21" s="1"/>
  <c r="I1250" i="21"/>
  <c r="AP1250" i="21" s="1"/>
  <c r="H1250" i="21"/>
  <c r="AO1250" i="21" s="1"/>
  <c r="G1250" i="21"/>
  <c r="AN1250" i="21" s="1"/>
  <c r="F1250" i="21"/>
  <c r="AM1250" i="21" s="1"/>
  <c r="D1250" i="21"/>
  <c r="O1249" i="21"/>
  <c r="AV1249" i="21" s="1"/>
  <c r="N1249" i="21"/>
  <c r="AU1249" i="21" s="1"/>
  <c r="M1249" i="21"/>
  <c r="AT1249" i="21" s="1"/>
  <c r="L1249" i="21"/>
  <c r="AS1249" i="21" s="1"/>
  <c r="K1249" i="21"/>
  <c r="AR1249" i="21" s="1"/>
  <c r="J1249" i="21"/>
  <c r="AQ1249" i="21" s="1"/>
  <c r="I1249" i="21"/>
  <c r="AP1249" i="21" s="1"/>
  <c r="H1249" i="21"/>
  <c r="AO1249" i="21" s="1"/>
  <c r="G1249" i="21"/>
  <c r="AN1249" i="21" s="1"/>
  <c r="F1249" i="21"/>
  <c r="AM1249" i="21" s="1"/>
  <c r="D1249" i="21"/>
  <c r="O1248" i="21"/>
  <c r="AV1248" i="21" s="1"/>
  <c r="N1248" i="21"/>
  <c r="AU1248" i="21" s="1"/>
  <c r="M1248" i="21"/>
  <c r="AT1248" i="21" s="1"/>
  <c r="L1248" i="21"/>
  <c r="AS1248" i="21" s="1"/>
  <c r="K1248" i="21"/>
  <c r="AR1248" i="21" s="1"/>
  <c r="J1248" i="21"/>
  <c r="AQ1248" i="21" s="1"/>
  <c r="I1248" i="21"/>
  <c r="AP1248" i="21" s="1"/>
  <c r="H1248" i="21"/>
  <c r="AO1248" i="21" s="1"/>
  <c r="G1248" i="21"/>
  <c r="AN1248" i="21" s="1"/>
  <c r="F1248" i="21"/>
  <c r="AM1248" i="21" s="1"/>
  <c r="D1248" i="21"/>
  <c r="O1247" i="21"/>
  <c r="AV1247" i="21" s="1"/>
  <c r="N1247" i="21"/>
  <c r="AU1247" i="21" s="1"/>
  <c r="M1247" i="21"/>
  <c r="AT1247" i="21" s="1"/>
  <c r="L1247" i="21"/>
  <c r="AS1247" i="21" s="1"/>
  <c r="K1247" i="21"/>
  <c r="AR1247" i="21" s="1"/>
  <c r="J1247" i="21"/>
  <c r="AQ1247" i="21" s="1"/>
  <c r="I1247" i="21"/>
  <c r="AP1247" i="21" s="1"/>
  <c r="H1247" i="21"/>
  <c r="AO1247" i="21" s="1"/>
  <c r="G1247" i="21"/>
  <c r="AN1247" i="21" s="1"/>
  <c r="F1247" i="21"/>
  <c r="AM1247" i="21" s="1"/>
  <c r="D1247" i="21"/>
  <c r="O1246" i="21"/>
  <c r="AV1246" i="21" s="1"/>
  <c r="N1246" i="21"/>
  <c r="AU1246" i="21" s="1"/>
  <c r="M1246" i="21"/>
  <c r="AT1246" i="21" s="1"/>
  <c r="L1246" i="21"/>
  <c r="AS1246" i="21" s="1"/>
  <c r="K1246" i="21"/>
  <c r="AR1246" i="21" s="1"/>
  <c r="J1246" i="21"/>
  <c r="AQ1246" i="21" s="1"/>
  <c r="I1246" i="21"/>
  <c r="AP1246" i="21" s="1"/>
  <c r="H1246" i="21"/>
  <c r="AO1246" i="21" s="1"/>
  <c r="G1246" i="21"/>
  <c r="AN1246" i="21" s="1"/>
  <c r="F1246" i="21"/>
  <c r="AM1246" i="21" s="1"/>
  <c r="D1246" i="21"/>
  <c r="D1245" i="21"/>
  <c r="D1244" i="21"/>
  <c r="D1243" i="21"/>
  <c r="D1242" i="21"/>
  <c r="O1241" i="21"/>
  <c r="AV1241" i="21" s="1"/>
  <c r="N1241" i="21"/>
  <c r="AU1241" i="21" s="1"/>
  <c r="M1241" i="21"/>
  <c r="AT1241" i="21" s="1"/>
  <c r="L1241" i="21"/>
  <c r="AS1241" i="21" s="1"/>
  <c r="K1241" i="21"/>
  <c r="J1241" i="21"/>
  <c r="I1241" i="21"/>
  <c r="AP1241" i="21" s="1"/>
  <c r="H1241" i="21"/>
  <c r="AO1241" i="21" s="1"/>
  <c r="G1241" i="21"/>
  <c r="AN1241" i="21" s="1"/>
  <c r="F1241" i="21"/>
  <c r="AM1241" i="21" s="1"/>
  <c r="D1241" i="21"/>
  <c r="O1240" i="21"/>
  <c r="AV1240" i="21" s="1"/>
  <c r="N1240" i="21"/>
  <c r="AU1240" i="21" s="1"/>
  <c r="M1240" i="21"/>
  <c r="AT1240" i="21" s="1"/>
  <c r="L1240" i="21"/>
  <c r="AS1240" i="21" s="1"/>
  <c r="K1240" i="21"/>
  <c r="AR1240" i="21" s="1"/>
  <c r="J1240" i="21"/>
  <c r="AQ1240" i="21" s="1"/>
  <c r="I1240" i="21"/>
  <c r="AP1240" i="21" s="1"/>
  <c r="H1240" i="21"/>
  <c r="AO1240" i="21" s="1"/>
  <c r="G1240" i="21"/>
  <c r="AN1240" i="21" s="1"/>
  <c r="F1240" i="21"/>
  <c r="AM1240" i="21" s="1"/>
  <c r="D1240" i="21"/>
  <c r="O1239" i="21"/>
  <c r="AV1239" i="21" s="1"/>
  <c r="N1239" i="21"/>
  <c r="AU1239" i="21" s="1"/>
  <c r="M1239" i="21"/>
  <c r="AT1239" i="21" s="1"/>
  <c r="L1239" i="21"/>
  <c r="AS1239" i="21" s="1"/>
  <c r="K1239" i="21"/>
  <c r="AR1239" i="21" s="1"/>
  <c r="J1239" i="21"/>
  <c r="AQ1239" i="21" s="1"/>
  <c r="I1239" i="21"/>
  <c r="AP1239" i="21" s="1"/>
  <c r="H1239" i="21"/>
  <c r="AO1239" i="21" s="1"/>
  <c r="G1239" i="21"/>
  <c r="AN1239" i="21" s="1"/>
  <c r="F1239" i="21"/>
  <c r="AM1239" i="21" s="1"/>
  <c r="D1239" i="21"/>
  <c r="O1238" i="21"/>
  <c r="AV1238" i="21" s="1"/>
  <c r="N1238" i="21"/>
  <c r="AU1238" i="21" s="1"/>
  <c r="M1238" i="21"/>
  <c r="AT1238" i="21" s="1"/>
  <c r="L1238" i="21"/>
  <c r="AS1238" i="21" s="1"/>
  <c r="K1238" i="21"/>
  <c r="AR1238" i="21" s="1"/>
  <c r="J1238" i="21"/>
  <c r="AQ1238" i="21" s="1"/>
  <c r="I1238" i="21"/>
  <c r="AP1238" i="21" s="1"/>
  <c r="H1238" i="21"/>
  <c r="AO1238" i="21" s="1"/>
  <c r="G1238" i="21"/>
  <c r="AN1238" i="21" s="1"/>
  <c r="F1238" i="21"/>
  <c r="AM1238" i="21" s="1"/>
  <c r="D1238" i="21"/>
  <c r="O1237" i="21"/>
  <c r="AV1237" i="21" s="1"/>
  <c r="N1237" i="21"/>
  <c r="AU1237" i="21" s="1"/>
  <c r="M1237" i="21"/>
  <c r="AT1237" i="21" s="1"/>
  <c r="L1237" i="21"/>
  <c r="AS1237" i="21" s="1"/>
  <c r="K1237" i="21"/>
  <c r="AR1237" i="21" s="1"/>
  <c r="J1237" i="21"/>
  <c r="AQ1237" i="21" s="1"/>
  <c r="I1237" i="21"/>
  <c r="AP1237" i="21" s="1"/>
  <c r="H1237" i="21"/>
  <c r="AO1237" i="21" s="1"/>
  <c r="G1237" i="21"/>
  <c r="AN1237" i="21" s="1"/>
  <c r="F1237" i="21"/>
  <c r="AM1237" i="21" s="1"/>
  <c r="D1237" i="21"/>
  <c r="O1236" i="21"/>
  <c r="AV1236" i="21" s="1"/>
  <c r="N1236" i="21"/>
  <c r="AU1236" i="21" s="1"/>
  <c r="M1236" i="21"/>
  <c r="AT1236" i="21" s="1"/>
  <c r="L1236" i="21"/>
  <c r="AS1236" i="21" s="1"/>
  <c r="K1236" i="21"/>
  <c r="AR1236" i="21" s="1"/>
  <c r="J1236" i="21"/>
  <c r="AQ1236" i="21" s="1"/>
  <c r="I1236" i="21"/>
  <c r="AP1236" i="21" s="1"/>
  <c r="H1236" i="21"/>
  <c r="AO1236" i="21" s="1"/>
  <c r="G1236" i="21"/>
  <c r="AN1236" i="21" s="1"/>
  <c r="F1236" i="21"/>
  <c r="AM1236" i="21" s="1"/>
  <c r="D1236" i="21"/>
  <c r="O1235" i="21"/>
  <c r="AV1235" i="21" s="1"/>
  <c r="N1235" i="21"/>
  <c r="AU1235" i="21" s="1"/>
  <c r="M1235" i="21"/>
  <c r="AT1235" i="21" s="1"/>
  <c r="L1235" i="21"/>
  <c r="AS1235" i="21" s="1"/>
  <c r="K1235" i="21"/>
  <c r="AR1235" i="21" s="1"/>
  <c r="J1235" i="21"/>
  <c r="AQ1235" i="21" s="1"/>
  <c r="I1235" i="21"/>
  <c r="AP1235" i="21" s="1"/>
  <c r="H1235" i="21"/>
  <c r="AO1235" i="21" s="1"/>
  <c r="G1235" i="21"/>
  <c r="AN1235" i="21" s="1"/>
  <c r="F1235" i="21"/>
  <c r="AM1235" i="21" s="1"/>
  <c r="D1235" i="21"/>
  <c r="O1234" i="21"/>
  <c r="AV1234" i="21" s="1"/>
  <c r="N1234" i="21"/>
  <c r="AU1234" i="21" s="1"/>
  <c r="M1234" i="21"/>
  <c r="AT1234" i="21" s="1"/>
  <c r="L1234" i="21"/>
  <c r="AS1234" i="21" s="1"/>
  <c r="K1234" i="21"/>
  <c r="AR1234" i="21" s="1"/>
  <c r="J1234" i="21"/>
  <c r="AQ1234" i="21" s="1"/>
  <c r="I1234" i="21"/>
  <c r="AP1234" i="21" s="1"/>
  <c r="H1234" i="21"/>
  <c r="AO1234" i="21" s="1"/>
  <c r="G1234" i="21"/>
  <c r="AN1234" i="21" s="1"/>
  <c r="F1234" i="21"/>
  <c r="AM1234" i="21" s="1"/>
  <c r="D1234" i="21"/>
  <c r="O1233" i="21"/>
  <c r="AV1233" i="21" s="1"/>
  <c r="N1233" i="21"/>
  <c r="AU1233" i="21" s="1"/>
  <c r="M1233" i="21"/>
  <c r="AT1233" i="21" s="1"/>
  <c r="L1233" i="21"/>
  <c r="AS1233" i="21" s="1"/>
  <c r="K1233" i="21"/>
  <c r="AR1233" i="21" s="1"/>
  <c r="J1233" i="21"/>
  <c r="AQ1233" i="21" s="1"/>
  <c r="I1233" i="21"/>
  <c r="AP1233" i="21" s="1"/>
  <c r="H1233" i="21"/>
  <c r="AO1233" i="21" s="1"/>
  <c r="G1233" i="21"/>
  <c r="AN1233" i="21" s="1"/>
  <c r="F1233" i="21"/>
  <c r="AM1233" i="21" s="1"/>
  <c r="D1233" i="21"/>
  <c r="O1232" i="21"/>
  <c r="AV1232" i="21" s="1"/>
  <c r="N1232" i="21"/>
  <c r="AU1232" i="21" s="1"/>
  <c r="M1232" i="21"/>
  <c r="AT1232" i="21" s="1"/>
  <c r="L1232" i="21"/>
  <c r="AS1232" i="21" s="1"/>
  <c r="K1232" i="21"/>
  <c r="AR1232" i="21" s="1"/>
  <c r="J1232" i="21"/>
  <c r="AQ1232" i="21" s="1"/>
  <c r="I1232" i="21"/>
  <c r="AP1232" i="21" s="1"/>
  <c r="H1232" i="21"/>
  <c r="AO1232" i="21" s="1"/>
  <c r="G1232" i="21"/>
  <c r="AN1232" i="21" s="1"/>
  <c r="F1232" i="21"/>
  <c r="AM1232" i="21" s="1"/>
  <c r="D1232" i="21"/>
  <c r="O1231" i="21"/>
  <c r="AV1231" i="21" s="1"/>
  <c r="N1231" i="21"/>
  <c r="AU1231" i="21" s="1"/>
  <c r="M1231" i="21"/>
  <c r="AT1231" i="21" s="1"/>
  <c r="L1231" i="21"/>
  <c r="AS1231" i="21" s="1"/>
  <c r="K1231" i="21"/>
  <c r="AR1231" i="21" s="1"/>
  <c r="J1231" i="21"/>
  <c r="AQ1231" i="21" s="1"/>
  <c r="I1231" i="21"/>
  <c r="AP1231" i="21" s="1"/>
  <c r="H1231" i="21"/>
  <c r="AO1231" i="21" s="1"/>
  <c r="G1231" i="21"/>
  <c r="AN1231" i="21" s="1"/>
  <c r="F1231" i="21"/>
  <c r="AM1231" i="21" s="1"/>
  <c r="D1231" i="21"/>
  <c r="O1230" i="21"/>
  <c r="AV1230" i="21" s="1"/>
  <c r="N1230" i="21"/>
  <c r="AU1230" i="21" s="1"/>
  <c r="M1230" i="21"/>
  <c r="AT1230" i="21" s="1"/>
  <c r="L1230" i="21"/>
  <c r="AS1230" i="21" s="1"/>
  <c r="K1230" i="21"/>
  <c r="AR1230" i="21" s="1"/>
  <c r="J1230" i="21"/>
  <c r="AQ1230" i="21" s="1"/>
  <c r="I1230" i="21"/>
  <c r="AP1230" i="21" s="1"/>
  <c r="H1230" i="21"/>
  <c r="AO1230" i="21" s="1"/>
  <c r="G1230" i="21"/>
  <c r="AN1230" i="21" s="1"/>
  <c r="F1230" i="21"/>
  <c r="AM1230" i="21" s="1"/>
  <c r="D1230" i="21"/>
  <c r="O1229" i="21"/>
  <c r="AV1229" i="21" s="1"/>
  <c r="N1229" i="21"/>
  <c r="AU1229" i="21" s="1"/>
  <c r="M1229" i="21"/>
  <c r="AT1229" i="21" s="1"/>
  <c r="L1229" i="21"/>
  <c r="AS1229" i="21" s="1"/>
  <c r="K1229" i="21"/>
  <c r="AR1229" i="21" s="1"/>
  <c r="J1229" i="21"/>
  <c r="AQ1229" i="21" s="1"/>
  <c r="I1229" i="21"/>
  <c r="AP1229" i="21" s="1"/>
  <c r="H1229" i="21"/>
  <c r="AO1229" i="21" s="1"/>
  <c r="G1229" i="21"/>
  <c r="AN1229" i="21" s="1"/>
  <c r="F1229" i="21"/>
  <c r="AM1229" i="21" s="1"/>
  <c r="D1229" i="21"/>
  <c r="O1228" i="21"/>
  <c r="AV1228" i="21" s="1"/>
  <c r="N1228" i="21"/>
  <c r="AU1228" i="21" s="1"/>
  <c r="M1228" i="21"/>
  <c r="AT1228" i="21" s="1"/>
  <c r="L1228" i="21"/>
  <c r="AS1228" i="21" s="1"/>
  <c r="K1228" i="21"/>
  <c r="AR1228" i="21" s="1"/>
  <c r="J1228" i="21"/>
  <c r="AQ1228" i="21" s="1"/>
  <c r="I1228" i="21"/>
  <c r="AP1228" i="21" s="1"/>
  <c r="H1228" i="21"/>
  <c r="AO1228" i="21" s="1"/>
  <c r="G1228" i="21"/>
  <c r="AN1228" i="21" s="1"/>
  <c r="F1228" i="21"/>
  <c r="AM1228" i="21" s="1"/>
  <c r="D1228" i="21"/>
  <c r="O1227" i="21"/>
  <c r="AV1227" i="21" s="1"/>
  <c r="N1227" i="21"/>
  <c r="AU1227" i="21" s="1"/>
  <c r="M1227" i="21"/>
  <c r="AT1227" i="21" s="1"/>
  <c r="L1227" i="21"/>
  <c r="AS1227" i="21" s="1"/>
  <c r="K1227" i="21"/>
  <c r="AR1227" i="21" s="1"/>
  <c r="J1227" i="21"/>
  <c r="AQ1227" i="21" s="1"/>
  <c r="I1227" i="21"/>
  <c r="AP1227" i="21" s="1"/>
  <c r="H1227" i="21"/>
  <c r="AO1227" i="21" s="1"/>
  <c r="G1227" i="21"/>
  <c r="AN1227" i="21" s="1"/>
  <c r="F1227" i="21"/>
  <c r="AM1227" i="21" s="1"/>
  <c r="D1227" i="21"/>
  <c r="O1226" i="21"/>
  <c r="AV1226" i="21" s="1"/>
  <c r="N1226" i="21"/>
  <c r="AU1226" i="21" s="1"/>
  <c r="M1226" i="21"/>
  <c r="AT1226" i="21" s="1"/>
  <c r="L1226" i="21"/>
  <c r="AS1226" i="21" s="1"/>
  <c r="K1226" i="21"/>
  <c r="AR1226" i="21" s="1"/>
  <c r="J1226" i="21"/>
  <c r="AQ1226" i="21" s="1"/>
  <c r="I1226" i="21"/>
  <c r="AP1226" i="21" s="1"/>
  <c r="H1226" i="21"/>
  <c r="AO1226" i="21" s="1"/>
  <c r="G1226" i="21"/>
  <c r="AN1226" i="21" s="1"/>
  <c r="F1226" i="21"/>
  <c r="AM1226" i="21" s="1"/>
  <c r="D1226" i="21"/>
  <c r="O1225" i="21"/>
  <c r="AV1225" i="21" s="1"/>
  <c r="N1225" i="21"/>
  <c r="AU1225" i="21" s="1"/>
  <c r="M1225" i="21"/>
  <c r="AT1225" i="21" s="1"/>
  <c r="L1225" i="21"/>
  <c r="AS1225" i="21" s="1"/>
  <c r="K1225" i="21"/>
  <c r="AR1225" i="21" s="1"/>
  <c r="J1225" i="21"/>
  <c r="AQ1225" i="21" s="1"/>
  <c r="I1225" i="21"/>
  <c r="AP1225" i="21" s="1"/>
  <c r="H1225" i="21"/>
  <c r="AO1225" i="21" s="1"/>
  <c r="G1225" i="21"/>
  <c r="AN1225" i="21" s="1"/>
  <c r="F1225" i="21"/>
  <c r="AM1225" i="21" s="1"/>
  <c r="D1225" i="21"/>
  <c r="O1224" i="21"/>
  <c r="AV1224" i="21" s="1"/>
  <c r="N1224" i="21"/>
  <c r="AU1224" i="21" s="1"/>
  <c r="M1224" i="21"/>
  <c r="AT1224" i="21" s="1"/>
  <c r="L1224" i="21"/>
  <c r="AS1224" i="21" s="1"/>
  <c r="K1224" i="21"/>
  <c r="AR1224" i="21" s="1"/>
  <c r="J1224" i="21"/>
  <c r="AQ1224" i="21" s="1"/>
  <c r="I1224" i="21"/>
  <c r="AP1224" i="21" s="1"/>
  <c r="H1224" i="21"/>
  <c r="AO1224" i="21" s="1"/>
  <c r="G1224" i="21"/>
  <c r="AN1224" i="21" s="1"/>
  <c r="F1224" i="21"/>
  <c r="AM1224" i="21" s="1"/>
  <c r="D1224" i="21"/>
  <c r="O1223" i="21"/>
  <c r="AV1223" i="21" s="1"/>
  <c r="N1223" i="21"/>
  <c r="AU1223" i="21" s="1"/>
  <c r="M1223" i="21"/>
  <c r="AT1223" i="21" s="1"/>
  <c r="L1223" i="21"/>
  <c r="AS1223" i="21" s="1"/>
  <c r="K1223" i="21"/>
  <c r="AR1223" i="21" s="1"/>
  <c r="J1223" i="21"/>
  <c r="AQ1223" i="21" s="1"/>
  <c r="I1223" i="21"/>
  <c r="AP1223" i="21" s="1"/>
  <c r="H1223" i="21"/>
  <c r="AO1223" i="21" s="1"/>
  <c r="G1223" i="21"/>
  <c r="AN1223" i="21" s="1"/>
  <c r="F1223" i="21"/>
  <c r="AM1223" i="21" s="1"/>
  <c r="D1223" i="21"/>
  <c r="O1222" i="21"/>
  <c r="AV1222" i="21" s="1"/>
  <c r="N1222" i="21"/>
  <c r="AU1222" i="21" s="1"/>
  <c r="M1222" i="21"/>
  <c r="AT1222" i="21" s="1"/>
  <c r="L1222" i="21"/>
  <c r="AS1222" i="21" s="1"/>
  <c r="K1222" i="21"/>
  <c r="AR1222" i="21" s="1"/>
  <c r="J1222" i="21"/>
  <c r="AQ1222" i="21" s="1"/>
  <c r="I1222" i="21"/>
  <c r="AP1222" i="21" s="1"/>
  <c r="H1222" i="21"/>
  <c r="AO1222" i="21" s="1"/>
  <c r="G1222" i="21"/>
  <c r="AN1222" i="21" s="1"/>
  <c r="F1222" i="21"/>
  <c r="AM1222" i="21" s="1"/>
  <c r="D1222" i="21"/>
  <c r="O1221" i="21"/>
  <c r="AV1221" i="21" s="1"/>
  <c r="N1221" i="21"/>
  <c r="AU1221" i="21" s="1"/>
  <c r="M1221" i="21"/>
  <c r="AT1221" i="21" s="1"/>
  <c r="L1221" i="21"/>
  <c r="AS1221" i="21" s="1"/>
  <c r="K1221" i="21"/>
  <c r="AR1221" i="21" s="1"/>
  <c r="J1221" i="21"/>
  <c r="AQ1221" i="21" s="1"/>
  <c r="I1221" i="21"/>
  <c r="AP1221" i="21" s="1"/>
  <c r="H1221" i="21"/>
  <c r="AO1221" i="21" s="1"/>
  <c r="G1221" i="21"/>
  <c r="AN1221" i="21" s="1"/>
  <c r="F1221" i="21"/>
  <c r="AM1221" i="21" s="1"/>
  <c r="D1221" i="21"/>
  <c r="O1220" i="21"/>
  <c r="AV1220" i="21" s="1"/>
  <c r="N1220" i="21"/>
  <c r="AU1220" i="21" s="1"/>
  <c r="M1220" i="21"/>
  <c r="AT1220" i="21" s="1"/>
  <c r="L1220" i="21"/>
  <c r="AS1220" i="21" s="1"/>
  <c r="K1220" i="21"/>
  <c r="AR1220" i="21" s="1"/>
  <c r="J1220" i="21"/>
  <c r="AQ1220" i="21" s="1"/>
  <c r="I1220" i="21"/>
  <c r="AP1220" i="21" s="1"/>
  <c r="H1220" i="21"/>
  <c r="AO1220" i="21" s="1"/>
  <c r="G1220" i="21"/>
  <c r="AN1220" i="21" s="1"/>
  <c r="F1220" i="21"/>
  <c r="AM1220" i="21" s="1"/>
  <c r="D1220" i="21"/>
  <c r="O1219" i="21"/>
  <c r="AV1219" i="21" s="1"/>
  <c r="N1219" i="21"/>
  <c r="AU1219" i="21" s="1"/>
  <c r="M1219" i="21"/>
  <c r="AT1219" i="21" s="1"/>
  <c r="L1219" i="21"/>
  <c r="AS1219" i="21" s="1"/>
  <c r="K1219" i="21"/>
  <c r="AR1219" i="21" s="1"/>
  <c r="J1219" i="21"/>
  <c r="AQ1219" i="21" s="1"/>
  <c r="I1219" i="21"/>
  <c r="AP1219" i="21" s="1"/>
  <c r="H1219" i="21"/>
  <c r="AO1219" i="21" s="1"/>
  <c r="G1219" i="21"/>
  <c r="AN1219" i="21" s="1"/>
  <c r="F1219" i="21"/>
  <c r="AM1219" i="21" s="1"/>
  <c r="D1219" i="21"/>
  <c r="O1218" i="21"/>
  <c r="AV1218" i="21" s="1"/>
  <c r="N1218" i="21"/>
  <c r="AU1218" i="21" s="1"/>
  <c r="M1218" i="21"/>
  <c r="AT1218" i="21" s="1"/>
  <c r="L1218" i="21"/>
  <c r="AS1218" i="21" s="1"/>
  <c r="K1218" i="21"/>
  <c r="AR1218" i="21" s="1"/>
  <c r="J1218" i="21"/>
  <c r="AQ1218" i="21" s="1"/>
  <c r="I1218" i="21"/>
  <c r="AP1218" i="21" s="1"/>
  <c r="H1218" i="21"/>
  <c r="AO1218" i="21" s="1"/>
  <c r="G1218" i="21"/>
  <c r="AN1218" i="21" s="1"/>
  <c r="F1218" i="21"/>
  <c r="AM1218" i="21" s="1"/>
  <c r="D1218" i="21"/>
  <c r="O1217" i="21"/>
  <c r="AV1217" i="21" s="1"/>
  <c r="N1217" i="21"/>
  <c r="AU1217" i="21" s="1"/>
  <c r="M1217" i="21"/>
  <c r="AT1217" i="21" s="1"/>
  <c r="L1217" i="21"/>
  <c r="AS1217" i="21" s="1"/>
  <c r="K1217" i="21"/>
  <c r="AR1217" i="21" s="1"/>
  <c r="J1217" i="21"/>
  <c r="AQ1217" i="21" s="1"/>
  <c r="I1217" i="21"/>
  <c r="AP1217" i="21" s="1"/>
  <c r="H1217" i="21"/>
  <c r="AO1217" i="21" s="1"/>
  <c r="G1217" i="21"/>
  <c r="AN1217" i="21" s="1"/>
  <c r="F1217" i="21"/>
  <c r="AM1217" i="21" s="1"/>
  <c r="D1217" i="21"/>
  <c r="O1216" i="21"/>
  <c r="AV1216" i="21" s="1"/>
  <c r="N1216" i="21"/>
  <c r="AU1216" i="21" s="1"/>
  <c r="M1216" i="21"/>
  <c r="AT1216" i="21" s="1"/>
  <c r="L1216" i="21"/>
  <c r="AS1216" i="21" s="1"/>
  <c r="K1216" i="21"/>
  <c r="AR1216" i="21" s="1"/>
  <c r="J1216" i="21"/>
  <c r="AQ1216" i="21" s="1"/>
  <c r="I1216" i="21"/>
  <c r="AP1216" i="21" s="1"/>
  <c r="H1216" i="21"/>
  <c r="AO1216" i="21" s="1"/>
  <c r="G1216" i="21"/>
  <c r="AN1216" i="21" s="1"/>
  <c r="F1216" i="21"/>
  <c r="AM1216" i="21" s="1"/>
  <c r="D1216" i="21"/>
  <c r="O1215" i="21"/>
  <c r="AV1215" i="21" s="1"/>
  <c r="N1215" i="21"/>
  <c r="AU1215" i="21" s="1"/>
  <c r="M1215" i="21"/>
  <c r="AT1215" i="21" s="1"/>
  <c r="L1215" i="21"/>
  <c r="AS1215" i="21" s="1"/>
  <c r="K1215" i="21"/>
  <c r="AR1215" i="21" s="1"/>
  <c r="J1215" i="21"/>
  <c r="AQ1215" i="21" s="1"/>
  <c r="I1215" i="21"/>
  <c r="AP1215" i="21" s="1"/>
  <c r="H1215" i="21"/>
  <c r="AO1215" i="21" s="1"/>
  <c r="G1215" i="21"/>
  <c r="AN1215" i="21" s="1"/>
  <c r="F1215" i="21"/>
  <c r="AM1215" i="21" s="1"/>
  <c r="D1215" i="21"/>
  <c r="E1214" i="21"/>
  <c r="D1213" i="21"/>
  <c r="D1212" i="21"/>
  <c r="D1211" i="21"/>
  <c r="O1210" i="21"/>
  <c r="AV1210" i="21" s="1"/>
  <c r="N1210" i="21"/>
  <c r="AU1210" i="21" s="1"/>
  <c r="M1210" i="21"/>
  <c r="AT1210" i="21" s="1"/>
  <c r="L1210" i="21"/>
  <c r="AS1210" i="21" s="1"/>
  <c r="K1210" i="21"/>
  <c r="J1210" i="21"/>
  <c r="I1210" i="21"/>
  <c r="AP1210" i="21" s="1"/>
  <c r="H1210" i="21"/>
  <c r="AO1210" i="21" s="1"/>
  <c r="G1210" i="21"/>
  <c r="AN1210" i="21" s="1"/>
  <c r="F1210" i="21"/>
  <c r="AM1210" i="21" s="1"/>
  <c r="D1210" i="21"/>
  <c r="O1209" i="21"/>
  <c r="AV1209" i="21" s="1"/>
  <c r="N1209" i="21"/>
  <c r="AU1209" i="21" s="1"/>
  <c r="M1209" i="21"/>
  <c r="AT1209" i="21" s="1"/>
  <c r="L1209" i="21"/>
  <c r="AS1209" i="21" s="1"/>
  <c r="K1209" i="21"/>
  <c r="AR1209" i="21" s="1"/>
  <c r="J1209" i="21"/>
  <c r="AQ1209" i="21" s="1"/>
  <c r="I1209" i="21"/>
  <c r="AP1209" i="21" s="1"/>
  <c r="H1209" i="21"/>
  <c r="AO1209" i="21" s="1"/>
  <c r="G1209" i="21"/>
  <c r="AN1209" i="21" s="1"/>
  <c r="F1209" i="21"/>
  <c r="AM1209" i="21" s="1"/>
  <c r="D1209" i="21"/>
  <c r="O1208" i="21"/>
  <c r="AV1208" i="21" s="1"/>
  <c r="N1208" i="21"/>
  <c r="AU1208" i="21" s="1"/>
  <c r="M1208" i="21"/>
  <c r="AT1208" i="21" s="1"/>
  <c r="L1208" i="21"/>
  <c r="AS1208" i="21" s="1"/>
  <c r="K1208" i="21"/>
  <c r="AR1208" i="21" s="1"/>
  <c r="J1208" i="21"/>
  <c r="AQ1208" i="21" s="1"/>
  <c r="I1208" i="21"/>
  <c r="AP1208" i="21" s="1"/>
  <c r="H1208" i="21"/>
  <c r="AO1208" i="21" s="1"/>
  <c r="G1208" i="21"/>
  <c r="AN1208" i="21" s="1"/>
  <c r="F1208" i="21"/>
  <c r="AM1208" i="21" s="1"/>
  <c r="D1208" i="21"/>
  <c r="O1207" i="21"/>
  <c r="AV1207" i="21" s="1"/>
  <c r="N1207" i="21"/>
  <c r="AU1207" i="21" s="1"/>
  <c r="M1207" i="21"/>
  <c r="AT1207" i="21" s="1"/>
  <c r="L1207" i="21"/>
  <c r="AS1207" i="21" s="1"/>
  <c r="K1207" i="21"/>
  <c r="AR1207" i="21" s="1"/>
  <c r="J1207" i="21"/>
  <c r="AQ1207" i="21" s="1"/>
  <c r="I1207" i="21"/>
  <c r="AP1207" i="21" s="1"/>
  <c r="H1207" i="21"/>
  <c r="AO1207" i="21" s="1"/>
  <c r="G1207" i="21"/>
  <c r="AN1207" i="21" s="1"/>
  <c r="F1207" i="21"/>
  <c r="AM1207" i="21" s="1"/>
  <c r="D1207" i="21"/>
  <c r="O1206" i="21"/>
  <c r="AV1206" i="21" s="1"/>
  <c r="N1206" i="21"/>
  <c r="AU1206" i="21" s="1"/>
  <c r="M1206" i="21"/>
  <c r="AT1206" i="21" s="1"/>
  <c r="L1206" i="21"/>
  <c r="AS1206" i="21" s="1"/>
  <c r="K1206" i="21"/>
  <c r="AR1206" i="21" s="1"/>
  <c r="J1206" i="21"/>
  <c r="AQ1206" i="21" s="1"/>
  <c r="I1206" i="21"/>
  <c r="AP1206" i="21" s="1"/>
  <c r="H1206" i="21"/>
  <c r="AO1206" i="21" s="1"/>
  <c r="G1206" i="21"/>
  <c r="AN1206" i="21" s="1"/>
  <c r="F1206" i="21"/>
  <c r="AM1206" i="21" s="1"/>
  <c r="D1206" i="21"/>
  <c r="O1205" i="21"/>
  <c r="AV1205" i="21" s="1"/>
  <c r="N1205" i="21"/>
  <c r="AU1205" i="21" s="1"/>
  <c r="M1205" i="21"/>
  <c r="AT1205" i="21" s="1"/>
  <c r="L1205" i="21"/>
  <c r="AS1205" i="21" s="1"/>
  <c r="K1205" i="21"/>
  <c r="AR1205" i="21" s="1"/>
  <c r="J1205" i="21"/>
  <c r="AQ1205" i="21" s="1"/>
  <c r="I1205" i="21"/>
  <c r="AP1205" i="21" s="1"/>
  <c r="H1205" i="21"/>
  <c r="AO1205" i="21" s="1"/>
  <c r="G1205" i="21"/>
  <c r="AN1205" i="21" s="1"/>
  <c r="F1205" i="21"/>
  <c r="AM1205" i="21" s="1"/>
  <c r="D1205" i="21"/>
  <c r="O1204" i="21"/>
  <c r="AV1204" i="21" s="1"/>
  <c r="N1204" i="21"/>
  <c r="AU1204" i="21" s="1"/>
  <c r="M1204" i="21"/>
  <c r="AT1204" i="21" s="1"/>
  <c r="L1204" i="21"/>
  <c r="AS1204" i="21" s="1"/>
  <c r="K1204" i="21"/>
  <c r="AR1204" i="21" s="1"/>
  <c r="J1204" i="21"/>
  <c r="AQ1204" i="21" s="1"/>
  <c r="I1204" i="21"/>
  <c r="AP1204" i="21" s="1"/>
  <c r="H1204" i="21"/>
  <c r="AO1204" i="21" s="1"/>
  <c r="G1204" i="21"/>
  <c r="AN1204" i="21" s="1"/>
  <c r="F1204" i="21"/>
  <c r="AM1204" i="21" s="1"/>
  <c r="D1204" i="21"/>
  <c r="O1203" i="21"/>
  <c r="AV1203" i="21" s="1"/>
  <c r="N1203" i="21"/>
  <c r="AU1203" i="21" s="1"/>
  <c r="M1203" i="21"/>
  <c r="AT1203" i="21" s="1"/>
  <c r="L1203" i="21"/>
  <c r="AS1203" i="21" s="1"/>
  <c r="K1203" i="21"/>
  <c r="AR1203" i="21" s="1"/>
  <c r="J1203" i="21"/>
  <c r="AQ1203" i="21" s="1"/>
  <c r="I1203" i="21"/>
  <c r="AP1203" i="21" s="1"/>
  <c r="H1203" i="21"/>
  <c r="AO1203" i="21" s="1"/>
  <c r="G1203" i="21"/>
  <c r="AN1203" i="21" s="1"/>
  <c r="F1203" i="21"/>
  <c r="AM1203" i="21" s="1"/>
  <c r="D1203" i="21"/>
  <c r="O1202" i="21"/>
  <c r="AV1202" i="21" s="1"/>
  <c r="N1202" i="21"/>
  <c r="AU1202" i="21" s="1"/>
  <c r="M1202" i="21"/>
  <c r="AT1202" i="21" s="1"/>
  <c r="L1202" i="21"/>
  <c r="AS1202" i="21" s="1"/>
  <c r="K1202" i="21"/>
  <c r="AR1202" i="21" s="1"/>
  <c r="J1202" i="21"/>
  <c r="AQ1202" i="21" s="1"/>
  <c r="I1202" i="21"/>
  <c r="AP1202" i="21" s="1"/>
  <c r="H1202" i="21"/>
  <c r="AO1202" i="21" s="1"/>
  <c r="G1202" i="21"/>
  <c r="AN1202" i="21" s="1"/>
  <c r="F1202" i="21"/>
  <c r="AM1202" i="21" s="1"/>
  <c r="D1202" i="21"/>
  <c r="O1201" i="21"/>
  <c r="AV1201" i="21" s="1"/>
  <c r="N1201" i="21"/>
  <c r="AU1201" i="21" s="1"/>
  <c r="M1201" i="21"/>
  <c r="AT1201" i="21" s="1"/>
  <c r="L1201" i="21"/>
  <c r="AS1201" i="21" s="1"/>
  <c r="K1201" i="21"/>
  <c r="AR1201" i="21" s="1"/>
  <c r="J1201" i="21"/>
  <c r="AQ1201" i="21" s="1"/>
  <c r="I1201" i="21"/>
  <c r="AP1201" i="21" s="1"/>
  <c r="H1201" i="21"/>
  <c r="AO1201" i="21" s="1"/>
  <c r="G1201" i="21"/>
  <c r="AN1201" i="21" s="1"/>
  <c r="F1201" i="21"/>
  <c r="AM1201" i="21" s="1"/>
  <c r="D1201" i="21"/>
  <c r="O1200" i="21"/>
  <c r="AV1200" i="21" s="1"/>
  <c r="N1200" i="21"/>
  <c r="AU1200" i="21" s="1"/>
  <c r="M1200" i="21"/>
  <c r="AT1200" i="21" s="1"/>
  <c r="L1200" i="21"/>
  <c r="AS1200" i="21" s="1"/>
  <c r="K1200" i="21"/>
  <c r="AR1200" i="21" s="1"/>
  <c r="J1200" i="21"/>
  <c r="AQ1200" i="21" s="1"/>
  <c r="I1200" i="21"/>
  <c r="AP1200" i="21" s="1"/>
  <c r="H1200" i="21"/>
  <c r="AO1200" i="21" s="1"/>
  <c r="G1200" i="21"/>
  <c r="AN1200" i="21" s="1"/>
  <c r="F1200" i="21"/>
  <c r="AM1200" i="21" s="1"/>
  <c r="D1200" i="21"/>
  <c r="O1199" i="21"/>
  <c r="AV1199" i="21" s="1"/>
  <c r="N1199" i="21"/>
  <c r="AU1199" i="21" s="1"/>
  <c r="M1199" i="21"/>
  <c r="AT1199" i="21" s="1"/>
  <c r="L1199" i="21"/>
  <c r="AS1199" i="21" s="1"/>
  <c r="K1199" i="21"/>
  <c r="AR1199" i="21" s="1"/>
  <c r="J1199" i="21"/>
  <c r="AQ1199" i="21" s="1"/>
  <c r="I1199" i="21"/>
  <c r="AP1199" i="21" s="1"/>
  <c r="H1199" i="21"/>
  <c r="AO1199" i="21" s="1"/>
  <c r="G1199" i="21"/>
  <c r="AN1199" i="21" s="1"/>
  <c r="F1199" i="21"/>
  <c r="AM1199" i="21" s="1"/>
  <c r="D1199" i="21"/>
  <c r="O1198" i="21"/>
  <c r="AV1198" i="21" s="1"/>
  <c r="N1198" i="21"/>
  <c r="AU1198" i="21" s="1"/>
  <c r="M1198" i="21"/>
  <c r="AT1198" i="21" s="1"/>
  <c r="L1198" i="21"/>
  <c r="AS1198" i="21" s="1"/>
  <c r="K1198" i="21"/>
  <c r="AR1198" i="21" s="1"/>
  <c r="J1198" i="21"/>
  <c r="AQ1198" i="21" s="1"/>
  <c r="I1198" i="21"/>
  <c r="AP1198" i="21" s="1"/>
  <c r="H1198" i="21"/>
  <c r="AO1198" i="21" s="1"/>
  <c r="G1198" i="21"/>
  <c r="AN1198" i="21" s="1"/>
  <c r="F1198" i="21"/>
  <c r="AM1198" i="21" s="1"/>
  <c r="D1198" i="21"/>
  <c r="O1197" i="21"/>
  <c r="AV1197" i="21" s="1"/>
  <c r="N1197" i="21"/>
  <c r="AU1197" i="21" s="1"/>
  <c r="M1197" i="21"/>
  <c r="AT1197" i="21" s="1"/>
  <c r="L1197" i="21"/>
  <c r="AS1197" i="21" s="1"/>
  <c r="K1197" i="21"/>
  <c r="AR1197" i="21" s="1"/>
  <c r="J1197" i="21"/>
  <c r="AQ1197" i="21" s="1"/>
  <c r="I1197" i="21"/>
  <c r="AP1197" i="21" s="1"/>
  <c r="H1197" i="21"/>
  <c r="AO1197" i="21" s="1"/>
  <c r="G1197" i="21"/>
  <c r="AN1197" i="21" s="1"/>
  <c r="F1197" i="21"/>
  <c r="AM1197" i="21" s="1"/>
  <c r="D1197" i="21"/>
  <c r="O1196" i="21"/>
  <c r="AV1196" i="21" s="1"/>
  <c r="N1196" i="21"/>
  <c r="AU1196" i="21" s="1"/>
  <c r="M1196" i="21"/>
  <c r="AT1196" i="21" s="1"/>
  <c r="L1196" i="21"/>
  <c r="AS1196" i="21" s="1"/>
  <c r="K1196" i="21"/>
  <c r="AR1196" i="21" s="1"/>
  <c r="J1196" i="21"/>
  <c r="AQ1196" i="21" s="1"/>
  <c r="I1196" i="21"/>
  <c r="AP1196" i="21" s="1"/>
  <c r="H1196" i="21"/>
  <c r="AO1196" i="21" s="1"/>
  <c r="G1196" i="21"/>
  <c r="AN1196" i="21" s="1"/>
  <c r="F1196" i="21"/>
  <c r="AM1196" i="21" s="1"/>
  <c r="D1196" i="21"/>
  <c r="O1195" i="21"/>
  <c r="AV1195" i="21" s="1"/>
  <c r="N1195" i="21"/>
  <c r="AU1195" i="21" s="1"/>
  <c r="M1195" i="21"/>
  <c r="AT1195" i="21" s="1"/>
  <c r="L1195" i="21"/>
  <c r="AS1195" i="21" s="1"/>
  <c r="K1195" i="21"/>
  <c r="AR1195" i="21" s="1"/>
  <c r="J1195" i="21"/>
  <c r="AQ1195" i="21" s="1"/>
  <c r="I1195" i="21"/>
  <c r="AP1195" i="21" s="1"/>
  <c r="H1195" i="21"/>
  <c r="AO1195" i="21" s="1"/>
  <c r="G1195" i="21"/>
  <c r="AN1195" i="21" s="1"/>
  <c r="F1195" i="21"/>
  <c r="AM1195" i="21" s="1"/>
  <c r="D1195" i="21"/>
  <c r="O1194" i="21"/>
  <c r="AV1194" i="21" s="1"/>
  <c r="N1194" i="21"/>
  <c r="AU1194" i="21" s="1"/>
  <c r="M1194" i="21"/>
  <c r="AT1194" i="21" s="1"/>
  <c r="L1194" i="21"/>
  <c r="AS1194" i="21" s="1"/>
  <c r="K1194" i="21"/>
  <c r="AR1194" i="21" s="1"/>
  <c r="J1194" i="21"/>
  <c r="AQ1194" i="21" s="1"/>
  <c r="I1194" i="21"/>
  <c r="AP1194" i="21" s="1"/>
  <c r="H1194" i="21"/>
  <c r="AO1194" i="21" s="1"/>
  <c r="G1194" i="21"/>
  <c r="AN1194" i="21" s="1"/>
  <c r="F1194" i="21"/>
  <c r="AM1194" i="21" s="1"/>
  <c r="D1194" i="21"/>
  <c r="O1193" i="21"/>
  <c r="AV1193" i="21" s="1"/>
  <c r="N1193" i="21"/>
  <c r="AU1193" i="21" s="1"/>
  <c r="M1193" i="21"/>
  <c r="AT1193" i="21" s="1"/>
  <c r="L1193" i="21"/>
  <c r="AS1193" i="21" s="1"/>
  <c r="K1193" i="21"/>
  <c r="AR1193" i="21" s="1"/>
  <c r="J1193" i="21"/>
  <c r="AQ1193" i="21" s="1"/>
  <c r="I1193" i="21"/>
  <c r="AP1193" i="21" s="1"/>
  <c r="H1193" i="21"/>
  <c r="AO1193" i="21" s="1"/>
  <c r="G1193" i="21"/>
  <c r="AN1193" i="21" s="1"/>
  <c r="F1193" i="21"/>
  <c r="AM1193" i="21" s="1"/>
  <c r="D1193" i="21"/>
  <c r="O1192" i="21"/>
  <c r="AV1192" i="21" s="1"/>
  <c r="N1192" i="21"/>
  <c r="AU1192" i="21" s="1"/>
  <c r="M1192" i="21"/>
  <c r="AT1192" i="21" s="1"/>
  <c r="L1192" i="21"/>
  <c r="AS1192" i="21" s="1"/>
  <c r="K1192" i="21"/>
  <c r="AR1192" i="21" s="1"/>
  <c r="J1192" i="21"/>
  <c r="AQ1192" i="21" s="1"/>
  <c r="I1192" i="21"/>
  <c r="AP1192" i="21" s="1"/>
  <c r="H1192" i="21"/>
  <c r="AO1192" i="21" s="1"/>
  <c r="G1192" i="21"/>
  <c r="AN1192" i="21" s="1"/>
  <c r="F1192" i="21"/>
  <c r="AM1192" i="21" s="1"/>
  <c r="D1192" i="21"/>
  <c r="O1191" i="21"/>
  <c r="AV1191" i="21" s="1"/>
  <c r="N1191" i="21"/>
  <c r="AU1191" i="21" s="1"/>
  <c r="M1191" i="21"/>
  <c r="AT1191" i="21" s="1"/>
  <c r="L1191" i="21"/>
  <c r="AS1191" i="21" s="1"/>
  <c r="K1191" i="21"/>
  <c r="AR1191" i="21" s="1"/>
  <c r="J1191" i="21"/>
  <c r="AQ1191" i="21" s="1"/>
  <c r="I1191" i="21"/>
  <c r="AP1191" i="21" s="1"/>
  <c r="H1191" i="21"/>
  <c r="AO1191" i="21" s="1"/>
  <c r="G1191" i="21"/>
  <c r="AN1191" i="21" s="1"/>
  <c r="F1191" i="21"/>
  <c r="AM1191" i="21" s="1"/>
  <c r="D1191" i="21"/>
  <c r="O1190" i="21"/>
  <c r="AV1190" i="21" s="1"/>
  <c r="N1190" i="21"/>
  <c r="AU1190" i="21" s="1"/>
  <c r="M1190" i="21"/>
  <c r="AT1190" i="21" s="1"/>
  <c r="L1190" i="21"/>
  <c r="AS1190" i="21" s="1"/>
  <c r="K1190" i="21"/>
  <c r="AR1190" i="21" s="1"/>
  <c r="J1190" i="21"/>
  <c r="AQ1190" i="21" s="1"/>
  <c r="I1190" i="21"/>
  <c r="AP1190" i="21" s="1"/>
  <c r="H1190" i="21"/>
  <c r="AO1190" i="21" s="1"/>
  <c r="G1190" i="21"/>
  <c r="AN1190" i="21" s="1"/>
  <c r="F1190" i="21"/>
  <c r="AM1190" i="21" s="1"/>
  <c r="D1190" i="21"/>
  <c r="O1189" i="21"/>
  <c r="AV1189" i="21" s="1"/>
  <c r="N1189" i="21"/>
  <c r="AU1189" i="21" s="1"/>
  <c r="M1189" i="21"/>
  <c r="AT1189" i="21" s="1"/>
  <c r="L1189" i="21"/>
  <c r="AS1189" i="21" s="1"/>
  <c r="K1189" i="21"/>
  <c r="AR1189" i="21" s="1"/>
  <c r="J1189" i="21"/>
  <c r="AQ1189" i="21" s="1"/>
  <c r="I1189" i="21"/>
  <c r="AP1189" i="21" s="1"/>
  <c r="H1189" i="21"/>
  <c r="AO1189" i="21" s="1"/>
  <c r="G1189" i="21"/>
  <c r="AN1189" i="21" s="1"/>
  <c r="F1189" i="21"/>
  <c r="AM1189" i="21" s="1"/>
  <c r="D1189" i="21"/>
  <c r="O1188" i="21"/>
  <c r="AV1188" i="21" s="1"/>
  <c r="N1188" i="21"/>
  <c r="AU1188" i="21" s="1"/>
  <c r="M1188" i="21"/>
  <c r="AT1188" i="21" s="1"/>
  <c r="L1188" i="21"/>
  <c r="AS1188" i="21" s="1"/>
  <c r="K1188" i="21"/>
  <c r="AR1188" i="21" s="1"/>
  <c r="J1188" i="21"/>
  <c r="AQ1188" i="21" s="1"/>
  <c r="I1188" i="21"/>
  <c r="AP1188" i="21" s="1"/>
  <c r="H1188" i="21"/>
  <c r="AO1188" i="21" s="1"/>
  <c r="G1188" i="21"/>
  <c r="AN1188" i="21" s="1"/>
  <c r="F1188" i="21"/>
  <c r="AM1188" i="21" s="1"/>
  <c r="D1188" i="21"/>
  <c r="O1187" i="21"/>
  <c r="AV1187" i="21" s="1"/>
  <c r="N1187" i="21"/>
  <c r="AU1187" i="21" s="1"/>
  <c r="M1187" i="21"/>
  <c r="AT1187" i="21" s="1"/>
  <c r="L1187" i="21"/>
  <c r="AS1187" i="21" s="1"/>
  <c r="K1187" i="21"/>
  <c r="AR1187" i="21" s="1"/>
  <c r="J1187" i="21"/>
  <c r="AQ1187" i="21" s="1"/>
  <c r="I1187" i="21"/>
  <c r="AP1187" i="21" s="1"/>
  <c r="H1187" i="21"/>
  <c r="AO1187" i="21" s="1"/>
  <c r="G1187" i="21"/>
  <c r="AN1187" i="21" s="1"/>
  <c r="F1187" i="21"/>
  <c r="AM1187" i="21" s="1"/>
  <c r="D1187" i="21"/>
  <c r="O1186" i="21"/>
  <c r="AV1186" i="21" s="1"/>
  <c r="N1186" i="21"/>
  <c r="AU1186" i="21" s="1"/>
  <c r="M1186" i="21"/>
  <c r="AT1186" i="21" s="1"/>
  <c r="L1186" i="21"/>
  <c r="AS1186" i="21" s="1"/>
  <c r="K1186" i="21"/>
  <c r="AR1186" i="21" s="1"/>
  <c r="J1186" i="21"/>
  <c r="AQ1186" i="21" s="1"/>
  <c r="I1186" i="21"/>
  <c r="AP1186" i="21" s="1"/>
  <c r="H1186" i="21"/>
  <c r="AO1186" i="21" s="1"/>
  <c r="G1186" i="21"/>
  <c r="AN1186" i="21" s="1"/>
  <c r="F1186" i="21"/>
  <c r="AM1186" i="21" s="1"/>
  <c r="D1186" i="21"/>
  <c r="O1185" i="21"/>
  <c r="AV1185" i="21" s="1"/>
  <c r="N1185" i="21"/>
  <c r="AU1185" i="21" s="1"/>
  <c r="M1185" i="21"/>
  <c r="AT1185" i="21" s="1"/>
  <c r="L1185" i="21"/>
  <c r="AS1185" i="21" s="1"/>
  <c r="K1185" i="21"/>
  <c r="AR1185" i="21" s="1"/>
  <c r="J1185" i="21"/>
  <c r="AQ1185" i="21" s="1"/>
  <c r="I1185" i="21"/>
  <c r="AP1185" i="21" s="1"/>
  <c r="H1185" i="21"/>
  <c r="AO1185" i="21" s="1"/>
  <c r="G1185" i="21"/>
  <c r="AN1185" i="21" s="1"/>
  <c r="F1185" i="21"/>
  <c r="AM1185" i="21" s="1"/>
  <c r="D1185" i="21"/>
  <c r="O1184" i="21"/>
  <c r="AV1184" i="21" s="1"/>
  <c r="N1184" i="21"/>
  <c r="AU1184" i="21" s="1"/>
  <c r="M1184" i="21"/>
  <c r="AT1184" i="21" s="1"/>
  <c r="L1184" i="21"/>
  <c r="AS1184" i="21" s="1"/>
  <c r="K1184" i="21"/>
  <c r="AR1184" i="21" s="1"/>
  <c r="J1184" i="21"/>
  <c r="AQ1184" i="21" s="1"/>
  <c r="I1184" i="21"/>
  <c r="AP1184" i="21" s="1"/>
  <c r="H1184" i="21"/>
  <c r="AO1184" i="21" s="1"/>
  <c r="G1184" i="21"/>
  <c r="AN1184" i="21" s="1"/>
  <c r="F1184" i="21"/>
  <c r="AM1184" i="21" s="1"/>
  <c r="D1184" i="21"/>
  <c r="E1183" i="21"/>
  <c r="D1182" i="21"/>
  <c r="D1181" i="21"/>
  <c r="D1180" i="21"/>
  <c r="O1179" i="21"/>
  <c r="AV1179" i="21" s="1"/>
  <c r="N1179" i="21"/>
  <c r="AU1179" i="21" s="1"/>
  <c r="M1179" i="21"/>
  <c r="AT1179" i="21" s="1"/>
  <c r="L1179" i="21"/>
  <c r="AS1179" i="21" s="1"/>
  <c r="K1179" i="21"/>
  <c r="J1179" i="21"/>
  <c r="I1179" i="21"/>
  <c r="AP1179" i="21" s="1"/>
  <c r="H1179" i="21"/>
  <c r="AO1179" i="21" s="1"/>
  <c r="G1179" i="21"/>
  <c r="AN1179" i="21" s="1"/>
  <c r="F1179" i="21"/>
  <c r="AM1179" i="21" s="1"/>
  <c r="D1179" i="21"/>
  <c r="O1178" i="21"/>
  <c r="AV1178" i="21" s="1"/>
  <c r="N1178" i="21"/>
  <c r="AU1178" i="21" s="1"/>
  <c r="M1178" i="21"/>
  <c r="AT1178" i="21" s="1"/>
  <c r="L1178" i="21"/>
  <c r="AS1178" i="21" s="1"/>
  <c r="K1178" i="21"/>
  <c r="AR1178" i="21" s="1"/>
  <c r="J1178" i="21"/>
  <c r="AQ1178" i="21" s="1"/>
  <c r="I1178" i="21"/>
  <c r="AP1178" i="21" s="1"/>
  <c r="H1178" i="21"/>
  <c r="AO1178" i="21" s="1"/>
  <c r="G1178" i="21"/>
  <c r="AN1178" i="21" s="1"/>
  <c r="F1178" i="21"/>
  <c r="AM1178" i="21" s="1"/>
  <c r="D1178" i="21"/>
  <c r="O1177" i="21"/>
  <c r="AV1177" i="21" s="1"/>
  <c r="N1177" i="21"/>
  <c r="AU1177" i="21" s="1"/>
  <c r="M1177" i="21"/>
  <c r="AT1177" i="21" s="1"/>
  <c r="L1177" i="21"/>
  <c r="AS1177" i="21" s="1"/>
  <c r="K1177" i="21"/>
  <c r="AR1177" i="21" s="1"/>
  <c r="J1177" i="21"/>
  <c r="AQ1177" i="21" s="1"/>
  <c r="I1177" i="21"/>
  <c r="AP1177" i="21" s="1"/>
  <c r="H1177" i="21"/>
  <c r="AO1177" i="21" s="1"/>
  <c r="G1177" i="21"/>
  <c r="AN1177" i="21" s="1"/>
  <c r="F1177" i="21"/>
  <c r="AM1177" i="21" s="1"/>
  <c r="D1177" i="21"/>
  <c r="O1176" i="21"/>
  <c r="AV1176" i="21" s="1"/>
  <c r="N1176" i="21"/>
  <c r="AU1176" i="21" s="1"/>
  <c r="M1176" i="21"/>
  <c r="AT1176" i="21" s="1"/>
  <c r="L1176" i="21"/>
  <c r="AS1176" i="21" s="1"/>
  <c r="K1176" i="21"/>
  <c r="AR1176" i="21" s="1"/>
  <c r="J1176" i="21"/>
  <c r="AQ1176" i="21" s="1"/>
  <c r="I1176" i="21"/>
  <c r="AP1176" i="21" s="1"/>
  <c r="H1176" i="21"/>
  <c r="AO1176" i="21" s="1"/>
  <c r="G1176" i="21"/>
  <c r="AN1176" i="21" s="1"/>
  <c r="F1176" i="21"/>
  <c r="AM1176" i="21" s="1"/>
  <c r="D1176" i="21"/>
  <c r="O1175" i="21"/>
  <c r="AV1175" i="21" s="1"/>
  <c r="N1175" i="21"/>
  <c r="AU1175" i="21" s="1"/>
  <c r="M1175" i="21"/>
  <c r="AT1175" i="21" s="1"/>
  <c r="L1175" i="21"/>
  <c r="AS1175" i="21" s="1"/>
  <c r="K1175" i="21"/>
  <c r="AR1175" i="21" s="1"/>
  <c r="J1175" i="21"/>
  <c r="AQ1175" i="21" s="1"/>
  <c r="I1175" i="21"/>
  <c r="AP1175" i="21" s="1"/>
  <c r="H1175" i="21"/>
  <c r="AO1175" i="21" s="1"/>
  <c r="G1175" i="21"/>
  <c r="AN1175" i="21" s="1"/>
  <c r="F1175" i="21"/>
  <c r="AM1175" i="21" s="1"/>
  <c r="D1175" i="21"/>
  <c r="O1174" i="21"/>
  <c r="AV1174" i="21" s="1"/>
  <c r="N1174" i="21"/>
  <c r="AU1174" i="21" s="1"/>
  <c r="M1174" i="21"/>
  <c r="AT1174" i="21" s="1"/>
  <c r="L1174" i="21"/>
  <c r="AS1174" i="21" s="1"/>
  <c r="K1174" i="21"/>
  <c r="AR1174" i="21" s="1"/>
  <c r="J1174" i="21"/>
  <c r="AQ1174" i="21" s="1"/>
  <c r="I1174" i="21"/>
  <c r="AP1174" i="21" s="1"/>
  <c r="H1174" i="21"/>
  <c r="AO1174" i="21" s="1"/>
  <c r="G1174" i="21"/>
  <c r="AN1174" i="21" s="1"/>
  <c r="F1174" i="21"/>
  <c r="AM1174" i="21" s="1"/>
  <c r="D1174" i="21"/>
  <c r="O1173" i="21"/>
  <c r="AV1173" i="21" s="1"/>
  <c r="N1173" i="21"/>
  <c r="AU1173" i="21" s="1"/>
  <c r="M1173" i="21"/>
  <c r="AT1173" i="21" s="1"/>
  <c r="L1173" i="21"/>
  <c r="AS1173" i="21" s="1"/>
  <c r="K1173" i="21"/>
  <c r="AR1173" i="21" s="1"/>
  <c r="J1173" i="21"/>
  <c r="AQ1173" i="21" s="1"/>
  <c r="I1173" i="21"/>
  <c r="AP1173" i="21" s="1"/>
  <c r="H1173" i="21"/>
  <c r="AO1173" i="21" s="1"/>
  <c r="G1173" i="21"/>
  <c r="AN1173" i="21" s="1"/>
  <c r="F1173" i="21"/>
  <c r="AM1173" i="21" s="1"/>
  <c r="D1173" i="21"/>
  <c r="O1172" i="21"/>
  <c r="AV1172" i="21" s="1"/>
  <c r="N1172" i="21"/>
  <c r="AU1172" i="21" s="1"/>
  <c r="M1172" i="21"/>
  <c r="AT1172" i="21" s="1"/>
  <c r="L1172" i="21"/>
  <c r="AS1172" i="21" s="1"/>
  <c r="K1172" i="21"/>
  <c r="AR1172" i="21" s="1"/>
  <c r="J1172" i="21"/>
  <c r="AQ1172" i="21" s="1"/>
  <c r="I1172" i="21"/>
  <c r="AP1172" i="21" s="1"/>
  <c r="H1172" i="21"/>
  <c r="AO1172" i="21" s="1"/>
  <c r="G1172" i="21"/>
  <c r="AN1172" i="21" s="1"/>
  <c r="F1172" i="21"/>
  <c r="AM1172" i="21" s="1"/>
  <c r="D1172" i="21"/>
  <c r="O1171" i="21"/>
  <c r="AV1171" i="21" s="1"/>
  <c r="N1171" i="21"/>
  <c r="AU1171" i="21" s="1"/>
  <c r="M1171" i="21"/>
  <c r="AT1171" i="21" s="1"/>
  <c r="L1171" i="21"/>
  <c r="AS1171" i="21" s="1"/>
  <c r="K1171" i="21"/>
  <c r="AR1171" i="21" s="1"/>
  <c r="J1171" i="21"/>
  <c r="AQ1171" i="21" s="1"/>
  <c r="I1171" i="21"/>
  <c r="AP1171" i="21" s="1"/>
  <c r="H1171" i="21"/>
  <c r="AO1171" i="21" s="1"/>
  <c r="G1171" i="21"/>
  <c r="AN1171" i="21" s="1"/>
  <c r="F1171" i="21"/>
  <c r="AM1171" i="21" s="1"/>
  <c r="D1171" i="21"/>
  <c r="O1170" i="21"/>
  <c r="AV1170" i="21" s="1"/>
  <c r="N1170" i="21"/>
  <c r="AU1170" i="21" s="1"/>
  <c r="M1170" i="21"/>
  <c r="AT1170" i="21" s="1"/>
  <c r="L1170" i="21"/>
  <c r="AS1170" i="21" s="1"/>
  <c r="K1170" i="21"/>
  <c r="AR1170" i="21" s="1"/>
  <c r="J1170" i="21"/>
  <c r="AQ1170" i="21" s="1"/>
  <c r="I1170" i="21"/>
  <c r="AP1170" i="21" s="1"/>
  <c r="H1170" i="21"/>
  <c r="AO1170" i="21" s="1"/>
  <c r="G1170" i="21"/>
  <c r="AN1170" i="21" s="1"/>
  <c r="F1170" i="21"/>
  <c r="AM1170" i="21" s="1"/>
  <c r="D1170" i="21"/>
  <c r="O1169" i="21"/>
  <c r="AV1169" i="21" s="1"/>
  <c r="N1169" i="21"/>
  <c r="AU1169" i="21" s="1"/>
  <c r="M1169" i="21"/>
  <c r="AT1169" i="21" s="1"/>
  <c r="L1169" i="21"/>
  <c r="AS1169" i="21" s="1"/>
  <c r="K1169" i="21"/>
  <c r="AR1169" i="21" s="1"/>
  <c r="J1169" i="21"/>
  <c r="AQ1169" i="21" s="1"/>
  <c r="I1169" i="21"/>
  <c r="AP1169" i="21" s="1"/>
  <c r="H1169" i="21"/>
  <c r="AO1169" i="21" s="1"/>
  <c r="G1169" i="21"/>
  <c r="AN1169" i="21" s="1"/>
  <c r="F1169" i="21"/>
  <c r="AM1169" i="21" s="1"/>
  <c r="D1169" i="21"/>
  <c r="O1168" i="21"/>
  <c r="AV1168" i="21" s="1"/>
  <c r="N1168" i="21"/>
  <c r="AU1168" i="21" s="1"/>
  <c r="M1168" i="21"/>
  <c r="AT1168" i="21" s="1"/>
  <c r="L1168" i="21"/>
  <c r="AS1168" i="21" s="1"/>
  <c r="K1168" i="21"/>
  <c r="AR1168" i="21" s="1"/>
  <c r="J1168" i="21"/>
  <c r="AQ1168" i="21" s="1"/>
  <c r="I1168" i="21"/>
  <c r="AP1168" i="21" s="1"/>
  <c r="H1168" i="21"/>
  <c r="AO1168" i="21" s="1"/>
  <c r="G1168" i="21"/>
  <c r="AN1168" i="21" s="1"/>
  <c r="F1168" i="21"/>
  <c r="AM1168" i="21" s="1"/>
  <c r="D1168" i="21"/>
  <c r="O1167" i="21"/>
  <c r="AV1167" i="21" s="1"/>
  <c r="N1167" i="21"/>
  <c r="AU1167" i="21" s="1"/>
  <c r="M1167" i="21"/>
  <c r="AT1167" i="21" s="1"/>
  <c r="L1167" i="21"/>
  <c r="AS1167" i="21" s="1"/>
  <c r="K1167" i="21"/>
  <c r="AR1167" i="21" s="1"/>
  <c r="J1167" i="21"/>
  <c r="AQ1167" i="21" s="1"/>
  <c r="I1167" i="21"/>
  <c r="AP1167" i="21" s="1"/>
  <c r="H1167" i="21"/>
  <c r="AO1167" i="21" s="1"/>
  <c r="G1167" i="21"/>
  <c r="AN1167" i="21" s="1"/>
  <c r="F1167" i="21"/>
  <c r="AM1167" i="21" s="1"/>
  <c r="D1167" i="21"/>
  <c r="O1166" i="21"/>
  <c r="AV1166" i="21" s="1"/>
  <c r="N1166" i="21"/>
  <c r="AU1166" i="21" s="1"/>
  <c r="M1166" i="21"/>
  <c r="AT1166" i="21" s="1"/>
  <c r="L1166" i="21"/>
  <c r="AS1166" i="21" s="1"/>
  <c r="K1166" i="21"/>
  <c r="AR1166" i="21" s="1"/>
  <c r="J1166" i="21"/>
  <c r="AQ1166" i="21" s="1"/>
  <c r="I1166" i="21"/>
  <c r="AP1166" i="21" s="1"/>
  <c r="H1166" i="21"/>
  <c r="AO1166" i="21" s="1"/>
  <c r="G1166" i="21"/>
  <c r="AN1166" i="21" s="1"/>
  <c r="F1166" i="21"/>
  <c r="AM1166" i="21" s="1"/>
  <c r="D1166" i="21"/>
  <c r="O1165" i="21"/>
  <c r="AV1165" i="21" s="1"/>
  <c r="N1165" i="21"/>
  <c r="AU1165" i="21" s="1"/>
  <c r="M1165" i="21"/>
  <c r="AT1165" i="21" s="1"/>
  <c r="L1165" i="21"/>
  <c r="AS1165" i="21" s="1"/>
  <c r="K1165" i="21"/>
  <c r="AR1165" i="21" s="1"/>
  <c r="J1165" i="21"/>
  <c r="AQ1165" i="21" s="1"/>
  <c r="I1165" i="21"/>
  <c r="AP1165" i="21" s="1"/>
  <c r="H1165" i="21"/>
  <c r="AO1165" i="21" s="1"/>
  <c r="G1165" i="21"/>
  <c r="AN1165" i="21" s="1"/>
  <c r="F1165" i="21"/>
  <c r="AM1165" i="21" s="1"/>
  <c r="D1165" i="21"/>
  <c r="O1164" i="21"/>
  <c r="AV1164" i="21" s="1"/>
  <c r="N1164" i="21"/>
  <c r="AU1164" i="21" s="1"/>
  <c r="M1164" i="21"/>
  <c r="AT1164" i="21" s="1"/>
  <c r="L1164" i="21"/>
  <c r="AS1164" i="21" s="1"/>
  <c r="K1164" i="21"/>
  <c r="AR1164" i="21" s="1"/>
  <c r="J1164" i="21"/>
  <c r="AQ1164" i="21" s="1"/>
  <c r="I1164" i="21"/>
  <c r="AP1164" i="21" s="1"/>
  <c r="H1164" i="21"/>
  <c r="AO1164" i="21" s="1"/>
  <c r="G1164" i="21"/>
  <c r="AN1164" i="21" s="1"/>
  <c r="F1164" i="21"/>
  <c r="AM1164" i="21" s="1"/>
  <c r="D1164" i="21"/>
  <c r="O1163" i="21"/>
  <c r="AV1163" i="21" s="1"/>
  <c r="N1163" i="21"/>
  <c r="AU1163" i="21" s="1"/>
  <c r="M1163" i="21"/>
  <c r="AT1163" i="21" s="1"/>
  <c r="L1163" i="21"/>
  <c r="AS1163" i="21" s="1"/>
  <c r="K1163" i="21"/>
  <c r="AR1163" i="21" s="1"/>
  <c r="J1163" i="21"/>
  <c r="AQ1163" i="21" s="1"/>
  <c r="I1163" i="21"/>
  <c r="AP1163" i="21" s="1"/>
  <c r="H1163" i="21"/>
  <c r="AO1163" i="21" s="1"/>
  <c r="G1163" i="21"/>
  <c r="AN1163" i="21" s="1"/>
  <c r="F1163" i="21"/>
  <c r="AM1163" i="21" s="1"/>
  <c r="D1163" i="21"/>
  <c r="O1162" i="21"/>
  <c r="AV1162" i="21" s="1"/>
  <c r="N1162" i="21"/>
  <c r="AU1162" i="21" s="1"/>
  <c r="M1162" i="21"/>
  <c r="AT1162" i="21" s="1"/>
  <c r="L1162" i="21"/>
  <c r="AS1162" i="21" s="1"/>
  <c r="K1162" i="21"/>
  <c r="AR1162" i="21" s="1"/>
  <c r="J1162" i="21"/>
  <c r="AQ1162" i="21" s="1"/>
  <c r="I1162" i="21"/>
  <c r="AP1162" i="21" s="1"/>
  <c r="H1162" i="21"/>
  <c r="AO1162" i="21" s="1"/>
  <c r="G1162" i="21"/>
  <c r="AN1162" i="21" s="1"/>
  <c r="F1162" i="21"/>
  <c r="AM1162" i="21" s="1"/>
  <c r="D1162" i="21"/>
  <c r="O1161" i="21"/>
  <c r="AV1161" i="21" s="1"/>
  <c r="N1161" i="21"/>
  <c r="AU1161" i="21" s="1"/>
  <c r="M1161" i="21"/>
  <c r="AT1161" i="21" s="1"/>
  <c r="L1161" i="21"/>
  <c r="AS1161" i="21" s="1"/>
  <c r="K1161" i="21"/>
  <c r="AR1161" i="21" s="1"/>
  <c r="J1161" i="21"/>
  <c r="AQ1161" i="21" s="1"/>
  <c r="I1161" i="21"/>
  <c r="AP1161" i="21" s="1"/>
  <c r="H1161" i="21"/>
  <c r="AO1161" i="21" s="1"/>
  <c r="G1161" i="21"/>
  <c r="AN1161" i="21" s="1"/>
  <c r="F1161" i="21"/>
  <c r="AM1161" i="21" s="1"/>
  <c r="D1161" i="21"/>
  <c r="O1160" i="21"/>
  <c r="AV1160" i="21" s="1"/>
  <c r="N1160" i="21"/>
  <c r="AU1160" i="21" s="1"/>
  <c r="M1160" i="21"/>
  <c r="AT1160" i="21" s="1"/>
  <c r="L1160" i="21"/>
  <c r="AS1160" i="21" s="1"/>
  <c r="K1160" i="21"/>
  <c r="AR1160" i="21" s="1"/>
  <c r="J1160" i="21"/>
  <c r="AQ1160" i="21" s="1"/>
  <c r="I1160" i="21"/>
  <c r="AP1160" i="21" s="1"/>
  <c r="H1160" i="21"/>
  <c r="AO1160" i="21" s="1"/>
  <c r="G1160" i="21"/>
  <c r="AN1160" i="21" s="1"/>
  <c r="F1160" i="21"/>
  <c r="AM1160" i="21" s="1"/>
  <c r="D1160" i="21"/>
  <c r="O1159" i="21"/>
  <c r="AV1159" i="21" s="1"/>
  <c r="N1159" i="21"/>
  <c r="AU1159" i="21" s="1"/>
  <c r="M1159" i="21"/>
  <c r="AT1159" i="21" s="1"/>
  <c r="L1159" i="21"/>
  <c r="AS1159" i="21" s="1"/>
  <c r="K1159" i="21"/>
  <c r="AR1159" i="21" s="1"/>
  <c r="J1159" i="21"/>
  <c r="AQ1159" i="21" s="1"/>
  <c r="I1159" i="21"/>
  <c r="AP1159" i="21" s="1"/>
  <c r="H1159" i="21"/>
  <c r="AO1159" i="21" s="1"/>
  <c r="G1159" i="21"/>
  <c r="AN1159" i="21" s="1"/>
  <c r="F1159" i="21"/>
  <c r="AM1159" i="21" s="1"/>
  <c r="D1159" i="21"/>
  <c r="O1158" i="21"/>
  <c r="AV1158" i="21" s="1"/>
  <c r="N1158" i="21"/>
  <c r="AU1158" i="21" s="1"/>
  <c r="M1158" i="21"/>
  <c r="AT1158" i="21" s="1"/>
  <c r="L1158" i="21"/>
  <c r="AS1158" i="21" s="1"/>
  <c r="K1158" i="21"/>
  <c r="AR1158" i="21" s="1"/>
  <c r="J1158" i="21"/>
  <c r="AQ1158" i="21" s="1"/>
  <c r="I1158" i="21"/>
  <c r="AP1158" i="21" s="1"/>
  <c r="H1158" i="21"/>
  <c r="AO1158" i="21" s="1"/>
  <c r="G1158" i="21"/>
  <c r="AN1158" i="21" s="1"/>
  <c r="F1158" i="21"/>
  <c r="AM1158" i="21" s="1"/>
  <c r="D1158" i="21"/>
  <c r="O1157" i="21"/>
  <c r="AV1157" i="21" s="1"/>
  <c r="N1157" i="21"/>
  <c r="AU1157" i="21" s="1"/>
  <c r="M1157" i="21"/>
  <c r="AT1157" i="21" s="1"/>
  <c r="L1157" i="21"/>
  <c r="AS1157" i="21" s="1"/>
  <c r="K1157" i="21"/>
  <c r="AR1157" i="21" s="1"/>
  <c r="J1157" i="21"/>
  <c r="AQ1157" i="21" s="1"/>
  <c r="I1157" i="21"/>
  <c r="AP1157" i="21" s="1"/>
  <c r="H1157" i="21"/>
  <c r="AO1157" i="21" s="1"/>
  <c r="G1157" i="21"/>
  <c r="AN1157" i="21" s="1"/>
  <c r="F1157" i="21"/>
  <c r="AM1157" i="21" s="1"/>
  <c r="D1157" i="21"/>
  <c r="O1156" i="21"/>
  <c r="AV1156" i="21" s="1"/>
  <c r="N1156" i="21"/>
  <c r="AU1156" i="21" s="1"/>
  <c r="M1156" i="21"/>
  <c r="AT1156" i="21" s="1"/>
  <c r="L1156" i="21"/>
  <c r="AS1156" i="21" s="1"/>
  <c r="K1156" i="21"/>
  <c r="AR1156" i="21" s="1"/>
  <c r="J1156" i="21"/>
  <c r="AQ1156" i="21" s="1"/>
  <c r="I1156" i="21"/>
  <c r="AP1156" i="21" s="1"/>
  <c r="H1156" i="21"/>
  <c r="AO1156" i="21" s="1"/>
  <c r="G1156" i="21"/>
  <c r="AN1156" i="21" s="1"/>
  <c r="F1156" i="21"/>
  <c r="AM1156" i="21" s="1"/>
  <c r="D1156" i="21"/>
  <c r="O1155" i="21"/>
  <c r="AV1155" i="21" s="1"/>
  <c r="N1155" i="21"/>
  <c r="AU1155" i="21" s="1"/>
  <c r="M1155" i="21"/>
  <c r="AT1155" i="21" s="1"/>
  <c r="L1155" i="21"/>
  <c r="AS1155" i="21" s="1"/>
  <c r="K1155" i="21"/>
  <c r="AR1155" i="21" s="1"/>
  <c r="J1155" i="21"/>
  <c r="AQ1155" i="21" s="1"/>
  <c r="I1155" i="21"/>
  <c r="AP1155" i="21" s="1"/>
  <c r="H1155" i="21"/>
  <c r="AO1155" i="21" s="1"/>
  <c r="G1155" i="21"/>
  <c r="AN1155" i="21" s="1"/>
  <c r="F1155" i="21"/>
  <c r="AM1155" i="21" s="1"/>
  <c r="D1155" i="21"/>
  <c r="O1154" i="21"/>
  <c r="AV1154" i="21" s="1"/>
  <c r="N1154" i="21"/>
  <c r="AU1154" i="21" s="1"/>
  <c r="M1154" i="21"/>
  <c r="AT1154" i="21" s="1"/>
  <c r="L1154" i="21"/>
  <c r="AS1154" i="21" s="1"/>
  <c r="K1154" i="21"/>
  <c r="AR1154" i="21" s="1"/>
  <c r="J1154" i="21"/>
  <c r="AQ1154" i="21" s="1"/>
  <c r="I1154" i="21"/>
  <c r="AP1154" i="21" s="1"/>
  <c r="H1154" i="21"/>
  <c r="AO1154" i="21" s="1"/>
  <c r="G1154" i="21"/>
  <c r="AN1154" i="21" s="1"/>
  <c r="F1154" i="21"/>
  <c r="AM1154" i="21" s="1"/>
  <c r="D1154" i="21"/>
  <c r="O1153" i="21"/>
  <c r="AV1153" i="21" s="1"/>
  <c r="N1153" i="21"/>
  <c r="AU1153" i="21" s="1"/>
  <c r="M1153" i="21"/>
  <c r="AT1153" i="21" s="1"/>
  <c r="L1153" i="21"/>
  <c r="AS1153" i="21" s="1"/>
  <c r="K1153" i="21"/>
  <c r="AR1153" i="21" s="1"/>
  <c r="J1153" i="21"/>
  <c r="AQ1153" i="21" s="1"/>
  <c r="I1153" i="21"/>
  <c r="AP1153" i="21" s="1"/>
  <c r="H1153" i="21"/>
  <c r="AO1153" i="21" s="1"/>
  <c r="G1153" i="21"/>
  <c r="AN1153" i="21" s="1"/>
  <c r="F1153" i="21"/>
  <c r="AM1153" i="21" s="1"/>
  <c r="D1153" i="21"/>
  <c r="E1152" i="21"/>
  <c r="D1151" i="21"/>
  <c r="D1150" i="21"/>
  <c r="D1149" i="21"/>
  <c r="O1148" i="21"/>
  <c r="AV1148" i="21" s="1"/>
  <c r="N1148" i="21"/>
  <c r="AU1148" i="21" s="1"/>
  <c r="M1148" i="21"/>
  <c r="AT1148" i="21" s="1"/>
  <c r="L1148" i="21"/>
  <c r="AS1148" i="21" s="1"/>
  <c r="K1148" i="21"/>
  <c r="J1148" i="21"/>
  <c r="I1148" i="21"/>
  <c r="AP1148" i="21" s="1"/>
  <c r="H1148" i="21"/>
  <c r="AO1148" i="21" s="1"/>
  <c r="G1148" i="21"/>
  <c r="AN1148" i="21" s="1"/>
  <c r="F1148" i="21"/>
  <c r="AM1148" i="21" s="1"/>
  <c r="D1148" i="21"/>
  <c r="O1147" i="21"/>
  <c r="AV1147" i="21" s="1"/>
  <c r="N1147" i="21"/>
  <c r="AU1147" i="21" s="1"/>
  <c r="M1147" i="21"/>
  <c r="AT1147" i="21" s="1"/>
  <c r="L1147" i="21"/>
  <c r="AS1147" i="21" s="1"/>
  <c r="K1147" i="21"/>
  <c r="AR1147" i="21" s="1"/>
  <c r="J1147" i="21"/>
  <c r="AQ1147" i="21" s="1"/>
  <c r="I1147" i="21"/>
  <c r="AP1147" i="21" s="1"/>
  <c r="H1147" i="21"/>
  <c r="AO1147" i="21" s="1"/>
  <c r="G1147" i="21"/>
  <c r="AN1147" i="21" s="1"/>
  <c r="F1147" i="21"/>
  <c r="AM1147" i="21" s="1"/>
  <c r="D1147" i="21"/>
  <c r="O1146" i="21"/>
  <c r="AV1146" i="21" s="1"/>
  <c r="N1146" i="21"/>
  <c r="AU1146" i="21" s="1"/>
  <c r="M1146" i="21"/>
  <c r="AT1146" i="21" s="1"/>
  <c r="L1146" i="21"/>
  <c r="AS1146" i="21" s="1"/>
  <c r="K1146" i="21"/>
  <c r="AR1146" i="21" s="1"/>
  <c r="J1146" i="21"/>
  <c r="AQ1146" i="21" s="1"/>
  <c r="I1146" i="21"/>
  <c r="AP1146" i="21" s="1"/>
  <c r="H1146" i="21"/>
  <c r="AO1146" i="21" s="1"/>
  <c r="G1146" i="21"/>
  <c r="AN1146" i="21" s="1"/>
  <c r="F1146" i="21"/>
  <c r="AM1146" i="21" s="1"/>
  <c r="D1146" i="21"/>
  <c r="O1145" i="21"/>
  <c r="AV1145" i="21" s="1"/>
  <c r="N1145" i="21"/>
  <c r="AU1145" i="21" s="1"/>
  <c r="M1145" i="21"/>
  <c r="AT1145" i="21" s="1"/>
  <c r="L1145" i="21"/>
  <c r="AS1145" i="21" s="1"/>
  <c r="K1145" i="21"/>
  <c r="AR1145" i="21" s="1"/>
  <c r="J1145" i="21"/>
  <c r="AQ1145" i="21" s="1"/>
  <c r="I1145" i="21"/>
  <c r="AP1145" i="21" s="1"/>
  <c r="H1145" i="21"/>
  <c r="AO1145" i="21" s="1"/>
  <c r="G1145" i="21"/>
  <c r="AN1145" i="21" s="1"/>
  <c r="F1145" i="21"/>
  <c r="AM1145" i="21" s="1"/>
  <c r="D1145" i="21"/>
  <c r="O1144" i="21"/>
  <c r="AV1144" i="21" s="1"/>
  <c r="N1144" i="21"/>
  <c r="AU1144" i="21" s="1"/>
  <c r="M1144" i="21"/>
  <c r="AT1144" i="21" s="1"/>
  <c r="L1144" i="21"/>
  <c r="AS1144" i="21" s="1"/>
  <c r="K1144" i="21"/>
  <c r="AR1144" i="21" s="1"/>
  <c r="J1144" i="21"/>
  <c r="AQ1144" i="21" s="1"/>
  <c r="I1144" i="21"/>
  <c r="AP1144" i="21" s="1"/>
  <c r="H1144" i="21"/>
  <c r="AO1144" i="21" s="1"/>
  <c r="G1144" i="21"/>
  <c r="AN1144" i="21" s="1"/>
  <c r="F1144" i="21"/>
  <c r="AM1144" i="21" s="1"/>
  <c r="D1144" i="21"/>
  <c r="O1143" i="21"/>
  <c r="AV1143" i="21" s="1"/>
  <c r="N1143" i="21"/>
  <c r="AU1143" i="21" s="1"/>
  <c r="M1143" i="21"/>
  <c r="AT1143" i="21" s="1"/>
  <c r="L1143" i="21"/>
  <c r="AS1143" i="21" s="1"/>
  <c r="K1143" i="21"/>
  <c r="AR1143" i="21" s="1"/>
  <c r="J1143" i="21"/>
  <c r="AQ1143" i="21" s="1"/>
  <c r="I1143" i="21"/>
  <c r="AP1143" i="21" s="1"/>
  <c r="H1143" i="21"/>
  <c r="AO1143" i="21" s="1"/>
  <c r="G1143" i="21"/>
  <c r="AN1143" i="21" s="1"/>
  <c r="F1143" i="21"/>
  <c r="AM1143" i="21" s="1"/>
  <c r="D1143" i="21"/>
  <c r="O1142" i="21"/>
  <c r="AV1142" i="21" s="1"/>
  <c r="N1142" i="21"/>
  <c r="AU1142" i="21" s="1"/>
  <c r="M1142" i="21"/>
  <c r="AT1142" i="21" s="1"/>
  <c r="L1142" i="21"/>
  <c r="AS1142" i="21" s="1"/>
  <c r="K1142" i="21"/>
  <c r="AR1142" i="21" s="1"/>
  <c r="J1142" i="21"/>
  <c r="AQ1142" i="21" s="1"/>
  <c r="I1142" i="21"/>
  <c r="AP1142" i="21" s="1"/>
  <c r="H1142" i="21"/>
  <c r="AO1142" i="21" s="1"/>
  <c r="G1142" i="21"/>
  <c r="AN1142" i="21" s="1"/>
  <c r="F1142" i="21"/>
  <c r="AM1142" i="21" s="1"/>
  <c r="D1142" i="21"/>
  <c r="O1141" i="21"/>
  <c r="AV1141" i="21" s="1"/>
  <c r="N1141" i="21"/>
  <c r="AU1141" i="21" s="1"/>
  <c r="M1141" i="21"/>
  <c r="AT1141" i="21" s="1"/>
  <c r="L1141" i="21"/>
  <c r="AS1141" i="21" s="1"/>
  <c r="K1141" i="21"/>
  <c r="AR1141" i="21" s="1"/>
  <c r="J1141" i="21"/>
  <c r="AQ1141" i="21" s="1"/>
  <c r="I1141" i="21"/>
  <c r="AP1141" i="21" s="1"/>
  <c r="H1141" i="21"/>
  <c r="AO1141" i="21" s="1"/>
  <c r="G1141" i="21"/>
  <c r="AN1141" i="21" s="1"/>
  <c r="F1141" i="21"/>
  <c r="AM1141" i="21" s="1"/>
  <c r="D1141" i="21"/>
  <c r="O1140" i="21"/>
  <c r="AV1140" i="21" s="1"/>
  <c r="N1140" i="21"/>
  <c r="AU1140" i="21" s="1"/>
  <c r="M1140" i="21"/>
  <c r="AT1140" i="21" s="1"/>
  <c r="L1140" i="21"/>
  <c r="AS1140" i="21" s="1"/>
  <c r="K1140" i="21"/>
  <c r="AR1140" i="21" s="1"/>
  <c r="J1140" i="21"/>
  <c r="AQ1140" i="21" s="1"/>
  <c r="I1140" i="21"/>
  <c r="AP1140" i="21" s="1"/>
  <c r="H1140" i="21"/>
  <c r="AO1140" i="21" s="1"/>
  <c r="G1140" i="21"/>
  <c r="AN1140" i="21" s="1"/>
  <c r="F1140" i="21"/>
  <c r="AM1140" i="21" s="1"/>
  <c r="D1140" i="21"/>
  <c r="O1139" i="21"/>
  <c r="AV1139" i="21" s="1"/>
  <c r="N1139" i="21"/>
  <c r="AU1139" i="21" s="1"/>
  <c r="M1139" i="21"/>
  <c r="AT1139" i="21" s="1"/>
  <c r="L1139" i="21"/>
  <c r="AS1139" i="21" s="1"/>
  <c r="K1139" i="21"/>
  <c r="AR1139" i="21" s="1"/>
  <c r="J1139" i="21"/>
  <c r="AQ1139" i="21" s="1"/>
  <c r="I1139" i="21"/>
  <c r="AP1139" i="21" s="1"/>
  <c r="H1139" i="21"/>
  <c r="AO1139" i="21" s="1"/>
  <c r="G1139" i="21"/>
  <c r="AN1139" i="21" s="1"/>
  <c r="F1139" i="21"/>
  <c r="AM1139" i="21" s="1"/>
  <c r="D1139" i="21"/>
  <c r="O1138" i="21"/>
  <c r="AV1138" i="21" s="1"/>
  <c r="N1138" i="21"/>
  <c r="AU1138" i="21" s="1"/>
  <c r="M1138" i="21"/>
  <c r="AT1138" i="21" s="1"/>
  <c r="L1138" i="21"/>
  <c r="AS1138" i="21" s="1"/>
  <c r="K1138" i="21"/>
  <c r="AR1138" i="21" s="1"/>
  <c r="J1138" i="21"/>
  <c r="AQ1138" i="21" s="1"/>
  <c r="I1138" i="21"/>
  <c r="AP1138" i="21" s="1"/>
  <c r="H1138" i="21"/>
  <c r="AO1138" i="21" s="1"/>
  <c r="G1138" i="21"/>
  <c r="AN1138" i="21" s="1"/>
  <c r="F1138" i="21"/>
  <c r="AM1138" i="21" s="1"/>
  <c r="D1138" i="21"/>
  <c r="O1137" i="21"/>
  <c r="AV1137" i="21" s="1"/>
  <c r="N1137" i="21"/>
  <c r="AU1137" i="21" s="1"/>
  <c r="M1137" i="21"/>
  <c r="AT1137" i="21" s="1"/>
  <c r="L1137" i="21"/>
  <c r="AS1137" i="21" s="1"/>
  <c r="K1137" i="21"/>
  <c r="AR1137" i="21" s="1"/>
  <c r="J1137" i="21"/>
  <c r="AQ1137" i="21" s="1"/>
  <c r="I1137" i="21"/>
  <c r="AP1137" i="21" s="1"/>
  <c r="H1137" i="21"/>
  <c r="AO1137" i="21" s="1"/>
  <c r="G1137" i="21"/>
  <c r="AN1137" i="21" s="1"/>
  <c r="F1137" i="21"/>
  <c r="AM1137" i="21" s="1"/>
  <c r="D1137" i="21"/>
  <c r="O1136" i="21"/>
  <c r="AV1136" i="21" s="1"/>
  <c r="N1136" i="21"/>
  <c r="AU1136" i="21" s="1"/>
  <c r="M1136" i="21"/>
  <c r="AT1136" i="21" s="1"/>
  <c r="L1136" i="21"/>
  <c r="AS1136" i="21" s="1"/>
  <c r="K1136" i="21"/>
  <c r="AR1136" i="21" s="1"/>
  <c r="J1136" i="21"/>
  <c r="AQ1136" i="21" s="1"/>
  <c r="I1136" i="21"/>
  <c r="AP1136" i="21" s="1"/>
  <c r="H1136" i="21"/>
  <c r="AO1136" i="21" s="1"/>
  <c r="G1136" i="21"/>
  <c r="AN1136" i="21" s="1"/>
  <c r="F1136" i="21"/>
  <c r="AM1136" i="21" s="1"/>
  <c r="D1136" i="21"/>
  <c r="O1135" i="21"/>
  <c r="AV1135" i="21" s="1"/>
  <c r="N1135" i="21"/>
  <c r="AU1135" i="21" s="1"/>
  <c r="M1135" i="21"/>
  <c r="AT1135" i="21" s="1"/>
  <c r="L1135" i="21"/>
  <c r="AS1135" i="21" s="1"/>
  <c r="K1135" i="21"/>
  <c r="AR1135" i="21" s="1"/>
  <c r="J1135" i="21"/>
  <c r="AQ1135" i="21" s="1"/>
  <c r="I1135" i="21"/>
  <c r="AP1135" i="21" s="1"/>
  <c r="H1135" i="21"/>
  <c r="AO1135" i="21" s="1"/>
  <c r="G1135" i="21"/>
  <c r="AN1135" i="21" s="1"/>
  <c r="F1135" i="21"/>
  <c r="AM1135" i="21" s="1"/>
  <c r="D1135" i="21"/>
  <c r="O1134" i="21"/>
  <c r="AV1134" i="21" s="1"/>
  <c r="N1134" i="21"/>
  <c r="AU1134" i="21" s="1"/>
  <c r="M1134" i="21"/>
  <c r="AT1134" i="21" s="1"/>
  <c r="L1134" i="21"/>
  <c r="AS1134" i="21" s="1"/>
  <c r="K1134" i="21"/>
  <c r="AR1134" i="21" s="1"/>
  <c r="J1134" i="21"/>
  <c r="AQ1134" i="21" s="1"/>
  <c r="I1134" i="21"/>
  <c r="AP1134" i="21" s="1"/>
  <c r="H1134" i="21"/>
  <c r="AO1134" i="21" s="1"/>
  <c r="G1134" i="21"/>
  <c r="AN1134" i="21" s="1"/>
  <c r="F1134" i="21"/>
  <c r="AM1134" i="21" s="1"/>
  <c r="D1134" i="21"/>
  <c r="O1133" i="21"/>
  <c r="AV1133" i="21" s="1"/>
  <c r="N1133" i="21"/>
  <c r="AU1133" i="21" s="1"/>
  <c r="M1133" i="21"/>
  <c r="AT1133" i="21" s="1"/>
  <c r="L1133" i="21"/>
  <c r="AS1133" i="21" s="1"/>
  <c r="K1133" i="21"/>
  <c r="AR1133" i="21" s="1"/>
  <c r="J1133" i="21"/>
  <c r="AQ1133" i="21" s="1"/>
  <c r="I1133" i="21"/>
  <c r="AP1133" i="21" s="1"/>
  <c r="H1133" i="21"/>
  <c r="AO1133" i="21" s="1"/>
  <c r="G1133" i="21"/>
  <c r="AN1133" i="21" s="1"/>
  <c r="F1133" i="21"/>
  <c r="AM1133" i="21" s="1"/>
  <c r="D1133" i="21"/>
  <c r="O1132" i="21"/>
  <c r="AV1132" i="21" s="1"/>
  <c r="N1132" i="21"/>
  <c r="AU1132" i="21" s="1"/>
  <c r="M1132" i="21"/>
  <c r="AT1132" i="21" s="1"/>
  <c r="L1132" i="21"/>
  <c r="AS1132" i="21" s="1"/>
  <c r="K1132" i="21"/>
  <c r="AR1132" i="21" s="1"/>
  <c r="J1132" i="21"/>
  <c r="AQ1132" i="21" s="1"/>
  <c r="I1132" i="21"/>
  <c r="AP1132" i="21" s="1"/>
  <c r="H1132" i="21"/>
  <c r="AO1132" i="21" s="1"/>
  <c r="G1132" i="21"/>
  <c r="AN1132" i="21" s="1"/>
  <c r="F1132" i="21"/>
  <c r="AM1132" i="21" s="1"/>
  <c r="D1132" i="21"/>
  <c r="O1131" i="21"/>
  <c r="AV1131" i="21" s="1"/>
  <c r="N1131" i="21"/>
  <c r="AU1131" i="21" s="1"/>
  <c r="M1131" i="21"/>
  <c r="AT1131" i="21" s="1"/>
  <c r="L1131" i="21"/>
  <c r="AS1131" i="21" s="1"/>
  <c r="K1131" i="21"/>
  <c r="AR1131" i="21" s="1"/>
  <c r="J1131" i="21"/>
  <c r="AQ1131" i="21" s="1"/>
  <c r="I1131" i="21"/>
  <c r="AP1131" i="21" s="1"/>
  <c r="H1131" i="21"/>
  <c r="AO1131" i="21" s="1"/>
  <c r="G1131" i="21"/>
  <c r="AN1131" i="21" s="1"/>
  <c r="F1131" i="21"/>
  <c r="AM1131" i="21" s="1"/>
  <c r="D1131" i="21"/>
  <c r="O1130" i="21"/>
  <c r="AV1130" i="21" s="1"/>
  <c r="N1130" i="21"/>
  <c r="AU1130" i="21" s="1"/>
  <c r="M1130" i="21"/>
  <c r="AT1130" i="21" s="1"/>
  <c r="L1130" i="21"/>
  <c r="AS1130" i="21" s="1"/>
  <c r="K1130" i="21"/>
  <c r="AR1130" i="21" s="1"/>
  <c r="J1130" i="21"/>
  <c r="AQ1130" i="21" s="1"/>
  <c r="I1130" i="21"/>
  <c r="AP1130" i="21" s="1"/>
  <c r="H1130" i="21"/>
  <c r="AO1130" i="21" s="1"/>
  <c r="G1130" i="21"/>
  <c r="AN1130" i="21" s="1"/>
  <c r="F1130" i="21"/>
  <c r="AM1130" i="21" s="1"/>
  <c r="D1130" i="21"/>
  <c r="O1129" i="21"/>
  <c r="AV1129" i="21" s="1"/>
  <c r="N1129" i="21"/>
  <c r="AU1129" i="21" s="1"/>
  <c r="M1129" i="21"/>
  <c r="AT1129" i="21" s="1"/>
  <c r="L1129" i="21"/>
  <c r="AS1129" i="21" s="1"/>
  <c r="K1129" i="21"/>
  <c r="AR1129" i="21" s="1"/>
  <c r="J1129" i="21"/>
  <c r="AQ1129" i="21" s="1"/>
  <c r="I1129" i="21"/>
  <c r="AP1129" i="21" s="1"/>
  <c r="H1129" i="21"/>
  <c r="AO1129" i="21" s="1"/>
  <c r="G1129" i="21"/>
  <c r="AN1129" i="21" s="1"/>
  <c r="F1129" i="21"/>
  <c r="AM1129" i="21" s="1"/>
  <c r="D1129" i="21"/>
  <c r="O1128" i="21"/>
  <c r="AV1128" i="21" s="1"/>
  <c r="N1128" i="21"/>
  <c r="AU1128" i="21" s="1"/>
  <c r="M1128" i="21"/>
  <c r="AT1128" i="21" s="1"/>
  <c r="L1128" i="21"/>
  <c r="AS1128" i="21" s="1"/>
  <c r="K1128" i="21"/>
  <c r="AR1128" i="21" s="1"/>
  <c r="J1128" i="21"/>
  <c r="AQ1128" i="21" s="1"/>
  <c r="I1128" i="21"/>
  <c r="AP1128" i="21" s="1"/>
  <c r="H1128" i="21"/>
  <c r="AO1128" i="21" s="1"/>
  <c r="G1128" i="21"/>
  <c r="AN1128" i="21" s="1"/>
  <c r="F1128" i="21"/>
  <c r="AM1128" i="21" s="1"/>
  <c r="D1128" i="21"/>
  <c r="O1127" i="21"/>
  <c r="AV1127" i="21" s="1"/>
  <c r="N1127" i="21"/>
  <c r="AU1127" i="21" s="1"/>
  <c r="M1127" i="21"/>
  <c r="AT1127" i="21" s="1"/>
  <c r="L1127" i="21"/>
  <c r="AS1127" i="21" s="1"/>
  <c r="K1127" i="21"/>
  <c r="AR1127" i="21" s="1"/>
  <c r="J1127" i="21"/>
  <c r="AQ1127" i="21" s="1"/>
  <c r="I1127" i="21"/>
  <c r="AP1127" i="21" s="1"/>
  <c r="H1127" i="21"/>
  <c r="AO1127" i="21" s="1"/>
  <c r="G1127" i="21"/>
  <c r="AN1127" i="21" s="1"/>
  <c r="F1127" i="21"/>
  <c r="AM1127" i="21" s="1"/>
  <c r="D1127" i="21"/>
  <c r="O1126" i="21"/>
  <c r="AV1126" i="21" s="1"/>
  <c r="N1126" i="21"/>
  <c r="AU1126" i="21" s="1"/>
  <c r="M1126" i="21"/>
  <c r="AT1126" i="21" s="1"/>
  <c r="L1126" i="21"/>
  <c r="AS1126" i="21" s="1"/>
  <c r="K1126" i="21"/>
  <c r="AR1126" i="21" s="1"/>
  <c r="J1126" i="21"/>
  <c r="AQ1126" i="21" s="1"/>
  <c r="I1126" i="21"/>
  <c r="AP1126" i="21" s="1"/>
  <c r="H1126" i="21"/>
  <c r="AO1126" i="21" s="1"/>
  <c r="G1126" i="21"/>
  <c r="AN1126" i="21" s="1"/>
  <c r="F1126" i="21"/>
  <c r="AM1126" i="21" s="1"/>
  <c r="D1126" i="21"/>
  <c r="O1125" i="21"/>
  <c r="AV1125" i="21" s="1"/>
  <c r="N1125" i="21"/>
  <c r="AU1125" i="21" s="1"/>
  <c r="M1125" i="21"/>
  <c r="AT1125" i="21" s="1"/>
  <c r="L1125" i="21"/>
  <c r="AS1125" i="21" s="1"/>
  <c r="K1125" i="21"/>
  <c r="AR1125" i="21" s="1"/>
  <c r="J1125" i="21"/>
  <c r="AQ1125" i="21" s="1"/>
  <c r="I1125" i="21"/>
  <c r="AP1125" i="21" s="1"/>
  <c r="H1125" i="21"/>
  <c r="AO1125" i="21" s="1"/>
  <c r="G1125" i="21"/>
  <c r="AN1125" i="21" s="1"/>
  <c r="F1125" i="21"/>
  <c r="AM1125" i="21" s="1"/>
  <c r="D1125" i="21"/>
  <c r="O1124" i="21"/>
  <c r="AV1124" i="21" s="1"/>
  <c r="N1124" i="21"/>
  <c r="AU1124" i="21" s="1"/>
  <c r="M1124" i="21"/>
  <c r="AT1124" i="21" s="1"/>
  <c r="L1124" i="21"/>
  <c r="AS1124" i="21" s="1"/>
  <c r="K1124" i="21"/>
  <c r="AR1124" i="21" s="1"/>
  <c r="J1124" i="21"/>
  <c r="AQ1124" i="21" s="1"/>
  <c r="I1124" i="21"/>
  <c r="AP1124" i="21" s="1"/>
  <c r="H1124" i="21"/>
  <c r="AO1124" i="21" s="1"/>
  <c r="G1124" i="21"/>
  <c r="AN1124" i="21" s="1"/>
  <c r="F1124" i="21"/>
  <c r="AM1124" i="21" s="1"/>
  <c r="D1124" i="21"/>
  <c r="O1123" i="21"/>
  <c r="AV1123" i="21" s="1"/>
  <c r="N1123" i="21"/>
  <c r="AU1123" i="21" s="1"/>
  <c r="M1123" i="21"/>
  <c r="AT1123" i="21" s="1"/>
  <c r="L1123" i="21"/>
  <c r="AS1123" i="21" s="1"/>
  <c r="K1123" i="21"/>
  <c r="AR1123" i="21" s="1"/>
  <c r="J1123" i="21"/>
  <c r="AQ1123" i="21" s="1"/>
  <c r="I1123" i="21"/>
  <c r="AP1123" i="21" s="1"/>
  <c r="H1123" i="21"/>
  <c r="AO1123" i="21" s="1"/>
  <c r="G1123" i="21"/>
  <c r="AN1123" i="21" s="1"/>
  <c r="F1123" i="21"/>
  <c r="AM1123" i="21" s="1"/>
  <c r="D1123" i="21"/>
  <c r="O1122" i="21"/>
  <c r="AV1122" i="21" s="1"/>
  <c r="N1122" i="21"/>
  <c r="AU1122" i="21" s="1"/>
  <c r="M1122" i="21"/>
  <c r="AT1122" i="21" s="1"/>
  <c r="L1122" i="21"/>
  <c r="AS1122" i="21" s="1"/>
  <c r="K1122" i="21"/>
  <c r="AR1122" i="21" s="1"/>
  <c r="J1122" i="21"/>
  <c r="AQ1122" i="21" s="1"/>
  <c r="I1122" i="21"/>
  <c r="AP1122" i="21" s="1"/>
  <c r="H1122" i="21"/>
  <c r="AO1122" i="21" s="1"/>
  <c r="G1122" i="21"/>
  <c r="AN1122" i="21" s="1"/>
  <c r="F1122" i="21"/>
  <c r="AM1122" i="21" s="1"/>
  <c r="D1122" i="21"/>
  <c r="E1121" i="21"/>
  <c r="AV1120" i="21"/>
  <c r="AU1120" i="21"/>
  <c r="AT1120" i="21"/>
  <c r="AS1120" i="21"/>
  <c r="AP1120" i="21"/>
  <c r="AN1120" i="21"/>
  <c r="AM1120" i="21"/>
  <c r="D1120" i="21"/>
  <c r="AV1119" i="21"/>
  <c r="AU1119" i="21"/>
  <c r="AT1119" i="21"/>
  <c r="AS1119" i="21"/>
  <c r="AP1119" i="21"/>
  <c r="AN1119" i="21"/>
  <c r="AM1119" i="21"/>
  <c r="D1119" i="21"/>
  <c r="AV1118" i="21"/>
  <c r="AU1118" i="21"/>
  <c r="AT1118" i="21"/>
  <c r="AS1118" i="21"/>
  <c r="AP1118" i="21"/>
  <c r="AN1118" i="21"/>
  <c r="AM1118" i="21"/>
  <c r="D1118" i="21"/>
  <c r="O1117" i="21"/>
  <c r="AV1117" i="21" s="1"/>
  <c r="N1117" i="21"/>
  <c r="AU1117" i="21" s="1"/>
  <c r="M1117" i="21"/>
  <c r="AT1117" i="21" s="1"/>
  <c r="L1117" i="21"/>
  <c r="AS1117" i="21" s="1"/>
  <c r="K1117" i="21"/>
  <c r="J1117" i="21"/>
  <c r="I1117" i="21"/>
  <c r="AP1117" i="21" s="1"/>
  <c r="H1117" i="21"/>
  <c r="AO1117" i="21" s="1"/>
  <c r="G1117" i="21"/>
  <c r="AN1117" i="21" s="1"/>
  <c r="F1117" i="21"/>
  <c r="AM1117" i="21" s="1"/>
  <c r="D1117" i="21"/>
  <c r="O1116" i="21"/>
  <c r="AV1116" i="21" s="1"/>
  <c r="N1116" i="21"/>
  <c r="AU1116" i="21" s="1"/>
  <c r="M1116" i="21"/>
  <c r="AT1116" i="21" s="1"/>
  <c r="L1116" i="21"/>
  <c r="AS1116" i="21" s="1"/>
  <c r="K1116" i="21"/>
  <c r="AR1116" i="21" s="1"/>
  <c r="J1116" i="21"/>
  <c r="AQ1116" i="21" s="1"/>
  <c r="I1116" i="21"/>
  <c r="AP1116" i="21" s="1"/>
  <c r="H1116" i="21"/>
  <c r="AO1116" i="21" s="1"/>
  <c r="G1116" i="21"/>
  <c r="AN1116" i="21" s="1"/>
  <c r="F1116" i="21"/>
  <c r="AM1116" i="21" s="1"/>
  <c r="D1116" i="21"/>
  <c r="O1115" i="21"/>
  <c r="AV1115" i="21" s="1"/>
  <c r="N1115" i="21"/>
  <c r="AU1115" i="21" s="1"/>
  <c r="M1115" i="21"/>
  <c r="AT1115" i="21" s="1"/>
  <c r="L1115" i="21"/>
  <c r="AS1115" i="21" s="1"/>
  <c r="K1115" i="21"/>
  <c r="AR1115" i="21" s="1"/>
  <c r="J1115" i="21"/>
  <c r="AQ1115" i="21" s="1"/>
  <c r="I1115" i="21"/>
  <c r="AP1115" i="21" s="1"/>
  <c r="H1115" i="21"/>
  <c r="AO1115" i="21" s="1"/>
  <c r="G1115" i="21"/>
  <c r="AN1115" i="21" s="1"/>
  <c r="F1115" i="21"/>
  <c r="AM1115" i="21" s="1"/>
  <c r="D1115" i="21"/>
  <c r="O1114" i="21"/>
  <c r="AV1114" i="21" s="1"/>
  <c r="N1114" i="21"/>
  <c r="AU1114" i="21" s="1"/>
  <c r="M1114" i="21"/>
  <c r="AT1114" i="21" s="1"/>
  <c r="L1114" i="21"/>
  <c r="AS1114" i="21" s="1"/>
  <c r="K1114" i="21"/>
  <c r="AR1114" i="21" s="1"/>
  <c r="J1114" i="21"/>
  <c r="AQ1114" i="21" s="1"/>
  <c r="I1114" i="21"/>
  <c r="AP1114" i="21" s="1"/>
  <c r="H1114" i="21"/>
  <c r="AO1114" i="21" s="1"/>
  <c r="G1114" i="21"/>
  <c r="AN1114" i="21" s="1"/>
  <c r="F1114" i="21"/>
  <c r="AM1114" i="21" s="1"/>
  <c r="D1114" i="21"/>
  <c r="O1113" i="21"/>
  <c r="AV1113" i="21" s="1"/>
  <c r="N1113" i="21"/>
  <c r="AU1113" i="21" s="1"/>
  <c r="M1113" i="21"/>
  <c r="AT1113" i="21" s="1"/>
  <c r="L1113" i="21"/>
  <c r="AS1113" i="21" s="1"/>
  <c r="K1113" i="21"/>
  <c r="AR1113" i="21" s="1"/>
  <c r="J1113" i="21"/>
  <c r="AQ1113" i="21" s="1"/>
  <c r="I1113" i="21"/>
  <c r="AP1113" i="21" s="1"/>
  <c r="H1113" i="21"/>
  <c r="AO1113" i="21" s="1"/>
  <c r="G1113" i="21"/>
  <c r="AN1113" i="21" s="1"/>
  <c r="F1113" i="21"/>
  <c r="AM1113" i="21" s="1"/>
  <c r="D1113" i="21"/>
  <c r="O1112" i="21"/>
  <c r="AV1112" i="21" s="1"/>
  <c r="N1112" i="21"/>
  <c r="AU1112" i="21" s="1"/>
  <c r="M1112" i="21"/>
  <c r="AT1112" i="21" s="1"/>
  <c r="L1112" i="21"/>
  <c r="AS1112" i="21" s="1"/>
  <c r="K1112" i="21"/>
  <c r="AR1112" i="21" s="1"/>
  <c r="J1112" i="21"/>
  <c r="AQ1112" i="21" s="1"/>
  <c r="I1112" i="21"/>
  <c r="AP1112" i="21" s="1"/>
  <c r="H1112" i="21"/>
  <c r="AO1112" i="21" s="1"/>
  <c r="G1112" i="21"/>
  <c r="AN1112" i="21" s="1"/>
  <c r="F1112" i="21"/>
  <c r="AM1112" i="21" s="1"/>
  <c r="D1112" i="21"/>
  <c r="O1111" i="21"/>
  <c r="AV1111" i="21" s="1"/>
  <c r="N1111" i="21"/>
  <c r="AU1111" i="21" s="1"/>
  <c r="M1111" i="21"/>
  <c r="AT1111" i="21" s="1"/>
  <c r="L1111" i="21"/>
  <c r="AS1111" i="21" s="1"/>
  <c r="K1111" i="21"/>
  <c r="AR1111" i="21" s="1"/>
  <c r="J1111" i="21"/>
  <c r="AQ1111" i="21" s="1"/>
  <c r="I1111" i="21"/>
  <c r="AP1111" i="21" s="1"/>
  <c r="H1111" i="21"/>
  <c r="AO1111" i="21" s="1"/>
  <c r="G1111" i="21"/>
  <c r="AN1111" i="21" s="1"/>
  <c r="F1111" i="21"/>
  <c r="AM1111" i="21" s="1"/>
  <c r="D1111" i="21"/>
  <c r="O1110" i="21"/>
  <c r="AV1110" i="21" s="1"/>
  <c r="N1110" i="21"/>
  <c r="AU1110" i="21" s="1"/>
  <c r="M1110" i="21"/>
  <c r="AT1110" i="21" s="1"/>
  <c r="L1110" i="21"/>
  <c r="AS1110" i="21" s="1"/>
  <c r="K1110" i="21"/>
  <c r="AR1110" i="21" s="1"/>
  <c r="J1110" i="21"/>
  <c r="AQ1110" i="21" s="1"/>
  <c r="I1110" i="21"/>
  <c r="AP1110" i="21" s="1"/>
  <c r="H1110" i="21"/>
  <c r="AO1110" i="21" s="1"/>
  <c r="G1110" i="21"/>
  <c r="AN1110" i="21" s="1"/>
  <c r="F1110" i="21"/>
  <c r="AM1110" i="21" s="1"/>
  <c r="D1110" i="21"/>
  <c r="O1109" i="21"/>
  <c r="AV1109" i="21" s="1"/>
  <c r="N1109" i="21"/>
  <c r="AU1109" i="21" s="1"/>
  <c r="M1109" i="21"/>
  <c r="AT1109" i="21" s="1"/>
  <c r="L1109" i="21"/>
  <c r="AS1109" i="21" s="1"/>
  <c r="K1109" i="21"/>
  <c r="AR1109" i="21" s="1"/>
  <c r="J1109" i="21"/>
  <c r="AQ1109" i="21" s="1"/>
  <c r="I1109" i="21"/>
  <c r="AP1109" i="21" s="1"/>
  <c r="H1109" i="21"/>
  <c r="AO1109" i="21" s="1"/>
  <c r="G1109" i="21"/>
  <c r="AN1109" i="21" s="1"/>
  <c r="F1109" i="21"/>
  <c r="AM1109" i="21" s="1"/>
  <c r="D1109" i="21"/>
  <c r="O1108" i="21"/>
  <c r="AV1108" i="21" s="1"/>
  <c r="N1108" i="21"/>
  <c r="AU1108" i="21" s="1"/>
  <c r="M1108" i="21"/>
  <c r="AT1108" i="21" s="1"/>
  <c r="L1108" i="21"/>
  <c r="AS1108" i="21" s="1"/>
  <c r="K1108" i="21"/>
  <c r="AR1108" i="21" s="1"/>
  <c r="J1108" i="21"/>
  <c r="AQ1108" i="21" s="1"/>
  <c r="I1108" i="21"/>
  <c r="AP1108" i="21" s="1"/>
  <c r="H1108" i="21"/>
  <c r="AO1108" i="21" s="1"/>
  <c r="G1108" i="21"/>
  <c r="AN1108" i="21" s="1"/>
  <c r="F1108" i="21"/>
  <c r="AM1108" i="21" s="1"/>
  <c r="D1108" i="21"/>
  <c r="O1107" i="21"/>
  <c r="AV1107" i="21" s="1"/>
  <c r="N1107" i="21"/>
  <c r="AU1107" i="21" s="1"/>
  <c r="M1107" i="21"/>
  <c r="AT1107" i="21" s="1"/>
  <c r="L1107" i="21"/>
  <c r="AS1107" i="21" s="1"/>
  <c r="K1107" i="21"/>
  <c r="AR1107" i="21" s="1"/>
  <c r="J1107" i="21"/>
  <c r="AQ1107" i="21" s="1"/>
  <c r="I1107" i="21"/>
  <c r="AP1107" i="21" s="1"/>
  <c r="H1107" i="21"/>
  <c r="AO1107" i="21" s="1"/>
  <c r="G1107" i="21"/>
  <c r="AN1107" i="21" s="1"/>
  <c r="F1107" i="21"/>
  <c r="AM1107" i="21" s="1"/>
  <c r="D1107" i="21"/>
  <c r="O1106" i="21"/>
  <c r="AV1106" i="21" s="1"/>
  <c r="N1106" i="21"/>
  <c r="AU1106" i="21" s="1"/>
  <c r="M1106" i="21"/>
  <c r="AT1106" i="21" s="1"/>
  <c r="L1106" i="21"/>
  <c r="AS1106" i="21" s="1"/>
  <c r="K1106" i="21"/>
  <c r="AR1106" i="21" s="1"/>
  <c r="J1106" i="21"/>
  <c r="AQ1106" i="21" s="1"/>
  <c r="I1106" i="21"/>
  <c r="AP1106" i="21" s="1"/>
  <c r="H1106" i="21"/>
  <c r="AO1106" i="21" s="1"/>
  <c r="G1106" i="21"/>
  <c r="AN1106" i="21" s="1"/>
  <c r="F1106" i="21"/>
  <c r="AM1106" i="21" s="1"/>
  <c r="D1106" i="21"/>
  <c r="O1105" i="21"/>
  <c r="AV1105" i="21" s="1"/>
  <c r="N1105" i="21"/>
  <c r="AU1105" i="21" s="1"/>
  <c r="M1105" i="21"/>
  <c r="AT1105" i="21" s="1"/>
  <c r="L1105" i="21"/>
  <c r="AS1105" i="21" s="1"/>
  <c r="K1105" i="21"/>
  <c r="AR1105" i="21" s="1"/>
  <c r="J1105" i="21"/>
  <c r="AQ1105" i="21" s="1"/>
  <c r="I1105" i="21"/>
  <c r="AP1105" i="21" s="1"/>
  <c r="H1105" i="21"/>
  <c r="AO1105" i="21" s="1"/>
  <c r="G1105" i="21"/>
  <c r="AN1105" i="21" s="1"/>
  <c r="F1105" i="21"/>
  <c r="AM1105" i="21" s="1"/>
  <c r="D1105" i="21"/>
  <c r="O1104" i="21"/>
  <c r="AV1104" i="21" s="1"/>
  <c r="N1104" i="21"/>
  <c r="AU1104" i="21" s="1"/>
  <c r="M1104" i="21"/>
  <c r="AT1104" i="21" s="1"/>
  <c r="L1104" i="21"/>
  <c r="AS1104" i="21" s="1"/>
  <c r="K1104" i="21"/>
  <c r="AR1104" i="21" s="1"/>
  <c r="J1104" i="21"/>
  <c r="AQ1104" i="21" s="1"/>
  <c r="I1104" i="21"/>
  <c r="AP1104" i="21" s="1"/>
  <c r="H1104" i="21"/>
  <c r="AO1104" i="21" s="1"/>
  <c r="G1104" i="21"/>
  <c r="AN1104" i="21" s="1"/>
  <c r="F1104" i="21"/>
  <c r="AM1104" i="21" s="1"/>
  <c r="D1104" i="21"/>
  <c r="O1103" i="21"/>
  <c r="AV1103" i="21" s="1"/>
  <c r="N1103" i="21"/>
  <c r="AU1103" i="21" s="1"/>
  <c r="M1103" i="21"/>
  <c r="AT1103" i="21" s="1"/>
  <c r="L1103" i="21"/>
  <c r="AS1103" i="21" s="1"/>
  <c r="K1103" i="21"/>
  <c r="AR1103" i="21" s="1"/>
  <c r="J1103" i="21"/>
  <c r="AQ1103" i="21" s="1"/>
  <c r="I1103" i="21"/>
  <c r="AP1103" i="21" s="1"/>
  <c r="H1103" i="21"/>
  <c r="AO1103" i="21" s="1"/>
  <c r="G1103" i="21"/>
  <c r="AN1103" i="21" s="1"/>
  <c r="F1103" i="21"/>
  <c r="AM1103" i="21" s="1"/>
  <c r="D1103" i="21"/>
  <c r="O1102" i="21"/>
  <c r="AV1102" i="21" s="1"/>
  <c r="N1102" i="21"/>
  <c r="AU1102" i="21" s="1"/>
  <c r="M1102" i="21"/>
  <c r="AT1102" i="21" s="1"/>
  <c r="L1102" i="21"/>
  <c r="AS1102" i="21" s="1"/>
  <c r="K1102" i="21"/>
  <c r="AR1102" i="21" s="1"/>
  <c r="J1102" i="21"/>
  <c r="AQ1102" i="21" s="1"/>
  <c r="I1102" i="21"/>
  <c r="AP1102" i="21" s="1"/>
  <c r="H1102" i="21"/>
  <c r="AO1102" i="21" s="1"/>
  <c r="G1102" i="21"/>
  <c r="AN1102" i="21" s="1"/>
  <c r="F1102" i="21"/>
  <c r="AM1102" i="21" s="1"/>
  <c r="D1102" i="21"/>
  <c r="O1101" i="21"/>
  <c r="AV1101" i="21" s="1"/>
  <c r="N1101" i="21"/>
  <c r="AU1101" i="21" s="1"/>
  <c r="M1101" i="21"/>
  <c r="AT1101" i="21" s="1"/>
  <c r="L1101" i="21"/>
  <c r="AS1101" i="21" s="1"/>
  <c r="K1101" i="21"/>
  <c r="AR1101" i="21" s="1"/>
  <c r="J1101" i="21"/>
  <c r="AQ1101" i="21" s="1"/>
  <c r="I1101" i="21"/>
  <c r="AP1101" i="21" s="1"/>
  <c r="H1101" i="21"/>
  <c r="AO1101" i="21" s="1"/>
  <c r="G1101" i="21"/>
  <c r="AN1101" i="21" s="1"/>
  <c r="F1101" i="21"/>
  <c r="AM1101" i="21" s="1"/>
  <c r="D1101" i="21"/>
  <c r="O1100" i="21"/>
  <c r="AV1100" i="21" s="1"/>
  <c r="N1100" i="21"/>
  <c r="AU1100" i="21" s="1"/>
  <c r="M1100" i="21"/>
  <c r="AT1100" i="21" s="1"/>
  <c r="L1100" i="21"/>
  <c r="AS1100" i="21" s="1"/>
  <c r="K1100" i="21"/>
  <c r="AR1100" i="21" s="1"/>
  <c r="J1100" i="21"/>
  <c r="AQ1100" i="21" s="1"/>
  <c r="I1100" i="21"/>
  <c r="AP1100" i="21" s="1"/>
  <c r="H1100" i="21"/>
  <c r="AO1100" i="21" s="1"/>
  <c r="G1100" i="21"/>
  <c r="AN1100" i="21" s="1"/>
  <c r="F1100" i="21"/>
  <c r="AM1100" i="21" s="1"/>
  <c r="D1100" i="21"/>
  <c r="O1099" i="21"/>
  <c r="AV1099" i="21" s="1"/>
  <c r="N1099" i="21"/>
  <c r="AU1099" i="21" s="1"/>
  <c r="M1099" i="21"/>
  <c r="AT1099" i="21" s="1"/>
  <c r="L1099" i="21"/>
  <c r="AS1099" i="21" s="1"/>
  <c r="K1099" i="21"/>
  <c r="AR1099" i="21" s="1"/>
  <c r="J1099" i="21"/>
  <c r="AQ1099" i="21" s="1"/>
  <c r="I1099" i="21"/>
  <c r="AP1099" i="21" s="1"/>
  <c r="H1099" i="21"/>
  <c r="AO1099" i="21" s="1"/>
  <c r="G1099" i="21"/>
  <c r="AN1099" i="21" s="1"/>
  <c r="F1099" i="21"/>
  <c r="AM1099" i="21" s="1"/>
  <c r="D1099" i="21"/>
  <c r="O1098" i="21"/>
  <c r="AV1098" i="21" s="1"/>
  <c r="N1098" i="21"/>
  <c r="AU1098" i="21" s="1"/>
  <c r="M1098" i="21"/>
  <c r="AT1098" i="21" s="1"/>
  <c r="L1098" i="21"/>
  <c r="AS1098" i="21" s="1"/>
  <c r="K1098" i="21"/>
  <c r="AR1098" i="21" s="1"/>
  <c r="J1098" i="21"/>
  <c r="AQ1098" i="21" s="1"/>
  <c r="I1098" i="21"/>
  <c r="AP1098" i="21" s="1"/>
  <c r="H1098" i="21"/>
  <c r="AO1098" i="21" s="1"/>
  <c r="G1098" i="21"/>
  <c r="AN1098" i="21" s="1"/>
  <c r="F1098" i="21"/>
  <c r="AM1098" i="21" s="1"/>
  <c r="D1098" i="21"/>
  <c r="O1097" i="21"/>
  <c r="AV1097" i="21" s="1"/>
  <c r="N1097" i="21"/>
  <c r="AU1097" i="21" s="1"/>
  <c r="M1097" i="21"/>
  <c r="AT1097" i="21" s="1"/>
  <c r="L1097" i="21"/>
  <c r="AS1097" i="21" s="1"/>
  <c r="K1097" i="21"/>
  <c r="AR1097" i="21" s="1"/>
  <c r="J1097" i="21"/>
  <c r="AQ1097" i="21" s="1"/>
  <c r="I1097" i="21"/>
  <c r="AP1097" i="21" s="1"/>
  <c r="H1097" i="21"/>
  <c r="AO1097" i="21" s="1"/>
  <c r="G1097" i="21"/>
  <c r="AN1097" i="21" s="1"/>
  <c r="F1097" i="21"/>
  <c r="AM1097" i="21" s="1"/>
  <c r="D1097" i="21"/>
  <c r="O1096" i="21"/>
  <c r="AV1096" i="21" s="1"/>
  <c r="N1096" i="21"/>
  <c r="AU1096" i="21" s="1"/>
  <c r="M1096" i="21"/>
  <c r="AT1096" i="21" s="1"/>
  <c r="L1096" i="21"/>
  <c r="AS1096" i="21" s="1"/>
  <c r="K1096" i="21"/>
  <c r="AR1096" i="21" s="1"/>
  <c r="J1096" i="21"/>
  <c r="AQ1096" i="21" s="1"/>
  <c r="I1096" i="21"/>
  <c r="AP1096" i="21" s="1"/>
  <c r="H1096" i="21"/>
  <c r="AO1096" i="21" s="1"/>
  <c r="G1096" i="21"/>
  <c r="AN1096" i="21" s="1"/>
  <c r="F1096" i="21"/>
  <c r="AM1096" i="21" s="1"/>
  <c r="D1096" i="21"/>
  <c r="O1095" i="21"/>
  <c r="AV1095" i="21" s="1"/>
  <c r="N1095" i="21"/>
  <c r="AU1095" i="21" s="1"/>
  <c r="M1095" i="21"/>
  <c r="AT1095" i="21" s="1"/>
  <c r="L1095" i="21"/>
  <c r="AS1095" i="21" s="1"/>
  <c r="K1095" i="21"/>
  <c r="AR1095" i="21" s="1"/>
  <c r="J1095" i="21"/>
  <c r="AQ1095" i="21" s="1"/>
  <c r="I1095" i="21"/>
  <c r="AP1095" i="21" s="1"/>
  <c r="H1095" i="21"/>
  <c r="AO1095" i="21" s="1"/>
  <c r="G1095" i="21"/>
  <c r="AN1095" i="21" s="1"/>
  <c r="F1095" i="21"/>
  <c r="AM1095" i="21" s="1"/>
  <c r="D1095" i="21"/>
  <c r="O1094" i="21"/>
  <c r="AV1094" i="21" s="1"/>
  <c r="N1094" i="21"/>
  <c r="AU1094" i="21" s="1"/>
  <c r="M1094" i="21"/>
  <c r="AT1094" i="21" s="1"/>
  <c r="L1094" i="21"/>
  <c r="AS1094" i="21" s="1"/>
  <c r="K1094" i="21"/>
  <c r="AR1094" i="21" s="1"/>
  <c r="J1094" i="21"/>
  <c r="AQ1094" i="21" s="1"/>
  <c r="I1094" i="21"/>
  <c r="AP1094" i="21" s="1"/>
  <c r="H1094" i="21"/>
  <c r="AO1094" i="21" s="1"/>
  <c r="G1094" i="21"/>
  <c r="AN1094" i="21" s="1"/>
  <c r="F1094" i="21"/>
  <c r="AM1094" i="21" s="1"/>
  <c r="D1094" i="21"/>
  <c r="O1093" i="21"/>
  <c r="AV1093" i="21" s="1"/>
  <c r="N1093" i="21"/>
  <c r="AU1093" i="21" s="1"/>
  <c r="M1093" i="21"/>
  <c r="AT1093" i="21" s="1"/>
  <c r="L1093" i="21"/>
  <c r="AS1093" i="21" s="1"/>
  <c r="K1093" i="21"/>
  <c r="AR1093" i="21" s="1"/>
  <c r="J1093" i="21"/>
  <c r="AQ1093" i="21" s="1"/>
  <c r="I1093" i="21"/>
  <c r="AP1093" i="21" s="1"/>
  <c r="H1093" i="21"/>
  <c r="AO1093" i="21" s="1"/>
  <c r="G1093" i="21"/>
  <c r="AN1093" i="21" s="1"/>
  <c r="F1093" i="21"/>
  <c r="AM1093" i="21" s="1"/>
  <c r="D1093" i="21"/>
  <c r="O1092" i="21"/>
  <c r="AV1092" i="21" s="1"/>
  <c r="N1092" i="21"/>
  <c r="AU1092" i="21" s="1"/>
  <c r="M1092" i="21"/>
  <c r="AT1092" i="21" s="1"/>
  <c r="L1092" i="21"/>
  <c r="AS1092" i="21" s="1"/>
  <c r="K1092" i="21"/>
  <c r="AR1092" i="21" s="1"/>
  <c r="J1092" i="21"/>
  <c r="AQ1092" i="21" s="1"/>
  <c r="I1092" i="21"/>
  <c r="AP1092" i="21" s="1"/>
  <c r="H1092" i="21"/>
  <c r="AO1092" i="21" s="1"/>
  <c r="G1092" i="21"/>
  <c r="AN1092" i="21" s="1"/>
  <c r="F1092" i="21"/>
  <c r="AM1092" i="21" s="1"/>
  <c r="D1092" i="21"/>
  <c r="O1091" i="21"/>
  <c r="AV1091" i="21" s="1"/>
  <c r="N1091" i="21"/>
  <c r="AU1091" i="21" s="1"/>
  <c r="M1091" i="21"/>
  <c r="AT1091" i="21" s="1"/>
  <c r="L1091" i="21"/>
  <c r="AS1091" i="21" s="1"/>
  <c r="K1091" i="21"/>
  <c r="AR1091" i="21" s="1"/>
  <c r="J1091" i="21"/>
  <c r="AQ1091" i="21" s="1"/>
  <c r="I1091" i="21"/>
  <c r="AP1091" i="21" s="1"/>
  <c r="H1091" i="21"/>
  <c r="AO1091" i="21" s="1"/>
  <c r="G1091" i="21"/>
  <c r="AN1091" i="21" s="1"/>
  <c r="F1091" i="21"/>
  <c r="AM1091" i="21" s="1"/>
  <c r="D1091" i="21"/>
  <c r="E1090" i="21"/>
  <c r="AV1089" i="21"/>
  <c r="AU1089" i="21"/>
  <c r="AT1089" i="21"/>
  <c r="AS1089" i="21"/>
  <c r="AP1089" i="21"/>
  <c r="AN1089" i="21"/>
  <c r="AM1089" i="21"/>
  <c r="D1089" i="21"/>
  <c r="AV1088" i="21"/>
  <c r="AU1088" i="21"/>
  <c r="AT1088" i="21"/>
  <c r="AS1088" i="21"/>
  <c r="AP1088" i="21"/>
  <c r="AN1088" i="21"/>
  <c r="AM1088" i="21"/>
  <c r="D1088" i="21"/>
  <c r="AV1087" i="21"/>
  <c r="AU1087" i="21"/>
  <c r="AT1087" i="21"/>
  <c r="AS1087" i="21"/>
  <c r="AP1087" i="21"/>
  <c r="AO1087" i="21"/>
  <c r="AN1087" i="21"/>
  <c r="AM1087" i="21"/>
  <c r="D1087" i="21"/>
  <c r="O1086" i="21"/>
  <c r="AV1086" i="21" s="1"/>
  <c r="N1086" i="21"/>
  <c r="AU1086" i="21" s="1"/>
  <c r="M1086" i="21"/>
  <c r="AT1086" i="21" s="1"/>
  <c r="L1086" i="21"/>
  <c r="AS1086" i="21" s="1"/>
  <c r="K1086" i="21"/>
  <c r="J1086" i="21"/>
  <c r="I1086" i="21"/>
  <c r="AP1086" i="21" s="1"/>
  <c r="H1086" i="21"/>
  <c r="AO1086" i="21" s="1"/>
  <c r="G1086" i="21"/>
  <c r="AN1086" i="21" s="1"/>
  <c r="F1086" i="21"/>
  <c r="AM1086" i="21" s="1"/>
  <c r="D1086" i="21"/>
  <c r="O1085" i="21"/>
  <c r="AV1085" i="21" s="1"/>
  <c r="N1085" i="21"/>
  <c r="AU1085" i="21" s="1"/>
  <c r="M1085" i="21"/>
  <c r="AT1085" i="21" s="1"/>
  <c r="L1085" i="21"/>
  <c r="AS1085" i="21" s="1"/>
  <c r="K1085" i="21"/>
  <c r="AR1085" i="21" s="1"/>
  <c r="J1085" i="21"/>
  <c r="AQ1085" i="21" s="1"/>
  <c r="I1085" i="21"/>
  <c r="AP1085" i="21" s="1"/>
  <c r="H1085" i="21"/>
  <c r="AO1085" i="21" s="1"/>
  <c r="G1085" i="21"/>
  <c r="AN1085" i="21" s="1"/>
  <c r="F1085" i="21"/>
  <c r="AM1085" i="21" s="1"/>
  <c r="D1085" i="21"/>
  <c r="O1084" i="21"/>
  <c r="AV1084" i="21" s="1"/>
  <c r="N1084" i="21"/>
  <c r="AU1084" i="21" s="1"/>
  <c r="M1084" i="21"/>
  <c r="AT1084" i="21" s="1"/>
  <c r="L1084" i="21"/>
  <c r="AS1084" i="21" s="1"/>
  <c r="K1084" i="21"/>
  <c r="AR1084" i="21" s="1"/>
  <c r="J1084" i="21"/>
  <c r="AQ1084" i="21" s="1"/>
  <c r="I1084" i="21"/>
  <c r="AP1084" i="21" s="1"/>
  <c r="H1084" i="21"/>
  <c r="AO1084" i="21" s="1"/>
  <c r="G1084" i="21"/>
  <c r="AN1084" i="21" s="1"/>
  <c r="F1084" i="21"/>
  <c r="AM1084" i="21" s="1"/>
  <c r="D1084" i="21"/>
  <c r="O1083" i="21"/>
  <c r="AV1083" i="21" s="1"/>
  <c r="N1083" i="21"/>
  <c r="AU1083" i="21" s="1"/>
  <c r="M1083" i="21"/>
  <c r="AT1083" i="21" s="1"/>
  <c r="L1083" i="21"/>
  <c r="AS1083" i="21" s="1"/>
  <c r="K1083" i="21"/>
  <c r="AR1083" i="21" s="1"/>
  <c r="J1083" i="21"/>
  <c r="AQ1083" i="21" s="1"/>
  <c r="I1083" i="21"/>
  <c r="AP1083" i="21" s="1"/>
  <c r="H1083" i="21"/>
  <c r="AO1083" i="21" s="1"/>
  <c r="G1083" i="21"/>
  <c r="AN1083" i="21" s="1"/>
  <c r="F1083" i="21"/>
  <c r="AM1083" i="21" s="1"/>
  <c r="D1083" i="21"/>
  <c r="O1082" i="21"/>
  <c r="AV1082" i="21" s="1"/>
  <c r="N1082" i="21"/>
  <c r="AU1082" i="21" s="1"/>
  <c r="M1082" i="21"/>
  <c r="AT1082" i="21" s="1"/>
  <c r="L1082" i="21"/>
  <c r="AS1082" i="21" s="1"/>
  <c r="K1082" i="21"/>
  <c r="AR1082" i="21" s="1"/>
  <c r="J1082" i="21"/>
  <c r="AQ1082" i="21" s="1"/>
  <c r="I1082" i="21"/>
  <c r="AP1082" i="21" s="1"/>
  <c r="H1082" i="21"/>
  <c r="AO1082" i="21" s="1"/>
  <c r="G1082" i="21"/>
  <c r="AN1082" i="21" s="1"/>
  <c r="F1082" i="21"/>
  <c r="AM1082" i="21" s="1"/>
  <c r="D1082" i="21"/>
  <c r="O1081" i="21"/>
  <c r="AV1081" i="21" s="1"/>
  <c r="N1081" i="21"/>
  <c r="AU1081" i="21" s="1"/>
  <c r="M1081" i="21"/>
  <c r="AT1081" i="21" s="1"/>
  <c r="L1081" i="21"/>
  <c r="AS1081" i="21" s="1"/>
  <c r="K1081" i="21"/>
  <c r="AR1081" i="21" s="1"/>
  <c r="J1081" i="21"/>
  <c r="AQ1081" i="21" s="1"/>
  <c r="I1081" i="21"/>
  <c r="AP1081" i="21" s="1"/>
  <c r="H1081" i="21"/>
  <c r="AO1081" i="21" s="1"/>
  <c r="G1081" i="21"/>
  <c r="AN1081" i="21" s="1"/>
  <c r="F1081" i="21"/>
  <c r="AM1081" i="21" s="1"/>
  <c r="D1081" i="21"/>
  <c r="O1080" i="21"/>
  <c r="AV1080" i="21" s="1"/>
  <c r="N1080" i="21"/>
  <c r="AU1080" i="21" s="1"/>
  <c r="M1080" i="21"/>
  <c r="AT1080" i="21" s="1"/>
  <c r="L1080" i="21"/>
  <c r="AS1080" i="21" s="1"/>
  <c r="K1080" i="21"/>
  <c r="AR1080" i="21" s="1"/>
  <c r="J1080" i="21"/>
  <c r="AQ1080" i="21" s="1"/>
  <c r="I1080" i="21"/>
  <c r="AP1080" i="21" s="1"/>
  <c r="H1080" i="21"/>
  <c r="AO1080" i="21" s="1"/>
  <c r="G1080" i="21"/>
  <c r="AN1080" i="21" s="1"/>
  <c r="F1080" i="21"/>
  <c r="AM1080" i="21" s="1"/>
  <c r="D1080" i="21"/>
  <c r="O1079" i="21"/>
  <c r="AV1079" i="21" s="1"/>
  <c r="N1079" i="21"/>
  <c r="AU1079" i="21" s="1"/>
  <c r="M1079" i="21"/>
  <c r="AT1079" i="21" s="1"/>
  <c r="L1079" i="21"/>
  <c r="AS1079" i="21" s="1"/>
  <c r="K1079" i="21"/>
  <c r="AR1079" i="21" s="1"/>
  <c r="J1079" i="21"/>
  <c r="AQ1079" i="21" s="1"/>
  <c r="I1079" i="21"/>
  <c r="AP1079" i="21" s="1"/>
  <c r="H1079" i="21"/>
  <c r="AO1079" i="21" s="1"/>
  <c r="G1079" i="21"/>
  <c r="AN1079" i="21" s="1"/>
  <c r="F1079" i="21"/>
  <c r="AM1079" i="21" s="1"/>
  <c r="D1079" i="21"/>
  <c r="O1078" i="21"/>
  <c r="AV1078" i="21" s="1"/>
  <c r="N1078" i="21"/>
  <c r="AU1078" i="21" s="1"/>
  <c r="M1078" i="21"/>
  <c r="AT1078" i="21" s="1"/>
  <c r="L1078" i="21"/>
  <c r="AS1078" i="21" s="1"/>
  <c r="K1078" i="21"/>
  <c r="AR1078" i="21" s="1"/>
  <c r="J1078" i="21"/>
  <c r="AQ1078" i="21" s="1"/>
  <c r="I1078" i="21"/>
  <c r="AP1078" i="21" s="1"/>
  <c r="H1078" i="21"/>
  <c r="AO1078" i="21" s="1"/>
  <c r="G1078" i="21"/>
  <c r="AN1078" i="21" s="1"/>
  <c r="F1078" i="21"/>
  <c r="AM1078" i="21" s="1"/>
  <c r="D1078" i="21"/>
  <c r="O1077" i="21"/>
  <c r="AV1077" i="21" s="1"/>
  <c r="N1077" i="21"/>
  <c r="AU1077" i="21" s="1"/>
  <c r="M1077" i="21"/>
  <c r="AT1077" i="21" s="1"/>
  <c r="L1077" i="21"/>
  <c r="AS1077" i="21" s="1"/>
  <c r="K1077" i="21"/>
  <c r="AR1077" i="21" s="1"/>
  <c r="J1077" i="21"/>
  <c r="AQ1077" i="21" s="1"/>
  <c r="I1077" i="21"/>
  <c r="AP1077" i="21" s="1"/>
  <c r="H1077" i="21"/>
  <c r="AO1077" i="21" s="1"/>
  <c r="G1077" i="21"/>
  <c r="AN1077" i="21" s="1"/>
  <c r="F1077" i="21"/>
  <c r="AM1077" i="21" s="1"/>
  <c r="D1077" i="21"/>
  <c r="O1076" i="21"/>
  <c r="AV1076" i="21" s="1"/>
  <c r="N1076" i="21"/>
  <c r="AU1076" i="21" s="1"/>
  <c r="M1076" i="21"/>
  <c r="AT1076" i="21" s="1"/>
  <c r="L1076" i="21"/>
  <c r="AS1076" i="21" s="1"/>
  <c r="K1076" i="21"/>
  <c r="AR1076" i="21" s="1"/>
  <c r="J1076" i="21"/>
  <c r="AQ1076" i="21" s="1"/>
  <c r="I1076" i="21"/>
  <c r="AP1076" i="21" s="1"/>
  <c r="H1076" i="21"/>
  <c r="AO1076" i="21" s="1"/>
  <c r="G1076" i="21"/>
  <c r="AN1076" i="21" s="1"/>
  <c r="F1076" i="21"/>
  <c r="AM1076" i="21" s="1"/>
  <c r="D1076" i="21"/>
  <c r="O1075" i="21"/>
  <c r="AV1075" i="21" s="1"/>
  <c r="N1075" i="21"/>
  <c r="AU1075" i="21" s="1"/>
  <c r="M1075" i="21"/>
  <c r="AT1075" i="21" s="1"/>
  <c r="L1075" i="21"/>
  <c r="AS1075" i="21" s="1"/>
  <c r="K1075" i="21"/>
  <c r="AR1075" i="21" s="1"/>
  <c r="J1075" i="21"/>
  <c r="AQ1075" i="21" s="1"/>
  <c r="I1075" i="21"/>
  <c r="AP1075" i="21" s="1"/>
  <c r="H1075" i="21"/>
  <c r="AO1075" i="21" s="1"/>
  <c r="G1075" i="21"/>
  <c r="AN1075" i="21" s="1"/>
  <c r="F1075" i="21"/>
  <c r="AM1075" i="21" s="1"/>
  <c r="D1075" i="21"/>
  <c r="O1074" i="21"/>
  <c r="AV1074" i="21" s="1"/>
  <c r="N1074" i="21"/>
  <c r="AU1074" i="21" s="1"/>
  <c r="M1074" i="21"/>
  <c r="AT1074" i="21" s="1"/>
  <c r="L1074" i="21"/>
  <c r="AS1074" i="21" s="1"/>
  <c r="K1074" i="21"/>
  <c r="AR1074" i="21" s="1"/>
  <c r="J1074" i="21"/>
  <c r="AQ1074" i="21" s="1"/>
  <c r="I1074" i="21"/>
  <c r="AP1074" i="21" s="1"/>
  <c r="H1074" i="21"/>
  <c r="AO1074" i="21" s="1"/>
  <c r="G1074" i="21"/>
  <c r="AN1074" i="21" s="1"/>
  <c r="F1074" i="21"/>
  <c r="AM1074" i="21" s="1"/>
  <c r="D1074" i="21"/>
  <c r="O1073" i="21"/>
  <c r="AV1073" i="21" s="1"/>
  <c r="N1073" i="21"/>
  <c r="AU1073" i="21" s="1"/>
  <c r="M1073" i="21"/>
  <c r="AT1073" i="21" s="1"/>
  <c r="L1073" i="21"/>
  <c r="AS1073" i="21" s="1"/>
  <c r="K1073" i="21"/>
  <c r="AR1073" i="21" s="1"/>
  <c r="J1073" i="21"/>
  <c r="AQ1073" i="21" s="1"/>
  <c r="I1073" i="21"/>
  <c r="AP1073" i="21" s="1"/>
  <c r="H1073" i="21"/>
  <c r="AO1073" i="21" s="1"/>
  <c r="G1073" i="21"/>
  <c r="AN1073" i="21" s="1"/>
  <c r="F1073" i="21"/>
  <c r="AM1073" i="21" s="1"/>
  <c r="D1073" i="21"/>
  <c r="O1072" i="21"/>
  <c r="AV1072" i="21" s="1"/>
  <c r="N1072" i="21"/>
  <c r="AU1072" i="21" s="1"/>
  <c r="M1072" i="21"/>
  <c r="AT1072" i="21" s="1"/>
  <c r="L1072" i="21"/>
  <c r="AS1072" i="21" s="1"/>
  <c r="K1072" i="21"/>
  <c r="AR1072" i="21" s="1"/>
  <c r="J1072" i="21"/>
  <c r="AQ1072" i="21" s="1"/>
  <c r="I1072" i="21"/>
  <c r="AP1072" i="21" s="1"/>
  <c r="H1072" i="21"/>
  <c r="AO1072" i="21" s="1"/>
  <c r="G1072" i="21"/>
  <c r="AN1072" i="21" s="1"/>
  <c r="F1072" i="21"/>
  <c r="AM1072" i="21" s="1"/>
  <c r="D1072" i="21"/>
  <c r="O1071" i="21"/>
  <c r="AV1071" i="21" s="1"/>
  <c r="N1071" i="21"/>
  <c r="AU1071" i="21" s="1"/>
  <c r="M1071" i="21"/>
  <c r="AT1071" i="21" s="1"/>
  <c r="L1071" i="21"/>
  <c r="AS1071" i="21" s="1"/>
  <c r="K1071" i="21"/>
  <c r="AR1071" i="21" s="1"/>
  <c r="J1071" i="21"/>
  <c r="AQ1071" i="21" s="1"/>
  <c r="I1071" i="21"/>
  <c r="AP1071" i="21" s="1"/>
  <c r="H1071" i="21"/>
  <c r="AO1071" i="21" s="1"/>
  <c r="G1071" i="21"/>
  <c r="AN1071" i="21" s="1"/>
  <c r="F1071" i="21"/>
  <c r="AM1071" i="21" s="1"/>
  <c r="D1071" i="21"/>
  <c r="O1070" i="21"/>
  <c r="AV1070" i="21" s="1"/>
  <c r="N1070" i="21"/>
  <c r="AU1070" i="21" s="1"/>
  <c r="M1070" i="21"/>
  <c r="AT1070" i="21" s="1"/>
  <c r="L1070" i="21"/>
  <c r="AS1070" i="21" s="1"/>
  <c r="K1070" i="21"/>
  <c r="AR1070" i="21" s="1"/>
  <c r="J1070" i="21"/>
  <c r="AQ1070" i="21" s="1"/>
  <c r="I1070" i="21"/>
  <c r="AP1070" i="21" s="1"/>
  <c r="H1070" i="21"/>
  <c r="AO1070" i="21" s="1"/>
  <c r="G1070" i="21"/>
  <c r="AN1070" i="21" s="1"/>
  <c r="F1070" i="21"/>
  <c r="AM1070" i="21" s="1"/>
  <c r="D1070" i="21"/>
  <c r="O1069" i="21"/>
  <c r="AV1069" i="21" s="1"/>
  <c r="N1069" i="21"/>
  <c r="AU1069" i="21" s="1"/>
  <c r="M1069" i="21"/>
  <c r="AT1069" i="21" s="1"/>
  <c r="L1069" i="21"/>
  <c r="AS1069" i="21" s="1"/>
  <c r="K1069" i="21"/>
  <c r="AR1069" i="21" s="1"/>
  <c r="J1069" i="21"/>
  <c r="AQ1069" i="21" s="1"/>
  <c r="I1069" i="21"/>
  <c r="AP1069" i="21" s="1"/>
  <c r="H1069" i="21"/>
  <c r="AO1069" i="21" s="1"/>
  <c r="G1069" i="21"/>
  <c r="AN1069" i="21" s="1"/>
  <c r="F1069" i="21"/>
  <c r="AM1069" i="21" s="1"/>
  <c r="D1069" i="21"/>
  <c r="O1068" i="21"/>
  <c r="AV1068" i="21" s="1"/>
  <c r="N1068" i="21"/>
  <c r="AU1068" i="21" s="1"/>
  <c r="M1068" i="21"/>
  <c r="AT1068" i="21" s="1"/>
  <c r="L1068" i="21"/>
  <c r="AS1068" i="21" s="1"/>
  <c r="K1068" i="21"/>
  <c r="AR1068" i="21" s="1"/>
  <c r="J1068" i="21"/>
  <c r="AQ1068" i="21" s="1"/>
  <c r="I1068" i="21"/>
  <c r="AP1068" i="21" s="1"/>
  <c r="H1068" i="21"/>
  <c r="AO1068" i="21" s="1"/>
  <c r="G1068" i="21"/>
  <c r="AN1068" i="21" s="1"/>
  <c r="F1068" i="21"/>
  <c r="AM1068" i="21" s="1"/>
  <c r="D1068" i="21"/>
  <c r="O1067" i="21"/>
  <c r="AV1067" i="21" s="1"/>
  <c r="N1067" i="21"/>
  <c r="AU1067" i="21" s="1"/>
  <c r="M1067" i="21"/>
  <c r="AT1067" i="21" s="1"/>
  <c r="L1067" i="21"/>
  <c r="AS1067" i="21" s="1"/>
  <c r="K1067" i="21"/>
  <c r="AR1067" i="21" s="1"/>
  <c r="J1067" i="21"/>
  <c r="AQ1067" i="21" s="1"/>
  <c r="I1067" i="21"/>
  <c r="AP1067" i="21" s="1"/>
  <c r="H1067" i="21"/>
  <c r="AO1067" i="21" s="1"/>
  <c r="G1067" i="21"/>
  <c r="AN1067" i="21" s="1"/>
  <c r="F1067" i="21"/>
  <c r="AM1067" i="21" s="1"/>
  <c r="D1067" i="21"/>
  <c r="O1066" i="21"/>
  <c r="AV1066" i="21" s="1"/>
  <c r="N1066" i="21"/>
  <c r="AU1066" i="21" s="1"/>
  <c r="M1066" i="21"/>
  <c r="AT1066" i="21" s="1"/>
  <c r="L1066" i="21"/>
  <c r="AS1066" i="21" s="1"/>
  <c r="K1066" i="21"/>
  <c r="AR1066" i="21" s="1"/>
  <c r="J1066" i="21"/>
  <c r="AQ1066" i="21" s="1"/>
  <c r="I1066" i="21"/>
  <c r="AP1066" i="21" s="1"/>
  <c r="H1066" i="21"/>
  <c r="AO1066" i="21" s="1"/>
  <c r="G1066" i="21"/>
  <c r="AN1066" i="21" s="1"/>
  <c r="F1066" i="21"/>
  <c r="AM1066" i="21" s="1"/>
  <c r="D1066" i="21"/>
  <c r="O1065" i="21"/>
  <c r="AV1065" i="21" s="1"/>
  <c r="N1065" i="21"/>
  <c r="AU1065" i="21" s="1"/>
  <c r="M1065" i="21"/>
  <c r="AT1065" i="21" s="1"/>
  <c r="L1065" i="21"/>
  <c r="AS1065" i="21" s="1"/>
  <c r="K1065" i="21"/>
  <c r="AR1065" i="21" s="1"/>
  <c r="J1065" i="21"/>
  <c r="AQ1065" i="21" s="1"/>
  <c r="I1065" i="21"/>
  <c r="AP1065" i="21" s="1"/>
  <c r="H1065" i="21"/>
  <c r="AO1065" i="21" s="1"/>
  <c r="G1065" i="21"/>
  <c r="AN1065" i="21" s="1"/>
  <c r="F1065" i="21"/>
  <c r="AM1065" i="21" s="1"/>
  <c r="D1065" i="21"/>
  <c r="O1064" i="21"/>
  <c r="AV1064" i="21" s="1"/>
  <c r="N1064" i="21"/>
  <c r="AU1064" i="21" s="1"/>
  <c r="M1064" i="21"/>
  <c r="AT1064" i="21" s="1"/>
  <c r="L1064" i="21"/>
  <c r="AS1064" i="21" s="1"/>
  <c r="K1064" i="21"/>
  <c r="AR1064" i="21" s="1"/>
  <c r="J1064" i="21"/>
  <c r="AQ1064" i="21" s="1"/>
  <c r="I1064" i="21"/>
  <c r="AP1064" i="21" s="1"/>
  <c r="H1064" i="21"/>
  <c r="AO1064" i="21" s="1"/>
  <c r="G1064" i="21"/>
  <c r="AN1064" i="21" s="1"/>
  <c r="F1064" i="21"/>
  <c r="AM1064" i="21" s="1"/>
  <c r="D1064" i="21"/>
  <c r="O1063" i="21"/>
  <c r="AV1063" i="21" s="1"/>
  <c r="N1063" i="21"/>
  <c r="AU1063" i="21" s="1"/>
  <c r="M1063" i="21"/>
  <c r="AT1063" i="21" s="1"/>
  <c r="L1063" i="21"/>
  <c r="AS1063" i="21" s="1"/>
  <c r="K1063" i="21"/>
  <c r="AR1063" i="21" s="1"/>
  <c r="J1063" i="21"/>
  <c r="AQ1063" i="21" s="1"/>
  <c r="I1063" i="21"/>
  <c r="AP1063" i="21" s="1"/>
  <c r="H1063" i="21"/>
  <c r="AO1063" i="21" s="1"/>
  <c r="G1063" i="21"/>
  <c r="AN1063" i="21" s="1"/>
  <c r="F1063" i="21"/>
  <c r="AM1063" i="21" s="1"/>
  <c r="D1063" i="21"/>
  <c r="O1062" i="21"/>
  <c r="AV1062" i="21" s="1"/>
  <c r="N1062" i="21"/>
  <c r="AU1062" i="21" s="1"/>
  <c r="M1062" i="21"/>
  <c r="AT1062" i="21" s="1"/>
  <c r="L1062" i="21"/>
  <c r="AS1062" i="21" s="1"/>
  <c r="K1062" i="21"/>
  <c r="AR1062" i="21" s="1"/>
  <c r="J1062" i="21"/>
  <c r="AQ1062" i="21" s="1"/>
  <c r="I1062" i="21"/>
  <c r="AP1062" i="21" s="1"/>
  <c r="H1062" i="21"/>
  <c r="AO1062" i="21" s="1"/>
  <c r="G1062" i="21"/>
  <c r="AN1062" i="21" s="1"/>
  <c r="F1062" i="21"/>
  <c r="AM1062" i="21" s="1"/>
  <c r="D1062" i="21"/>
  <c r="O1061" i="21"/>
  <c r="AV1061" i="21" s="1"/>
  <c r="N1061" i="21"/>
  <c r="AU1061" i="21" s="1"/>
  <c r="M1061" i="21"/>
  <c r="AT1061" i="21" s="1"/>
  <c r="L1061" i="21"/>
  <c r="AS1061" i="21" s="1"/>
  <c r="K1061" i="21"/>
  <c r="AR1061" i="21" s="1"/>
  <c r="J1061" i="21"/>
  <c r="AQ1061" i="21" s="1"/>
  <c r="I1061" i="21"/>
  <c r="AP1061" i="21" s="1"/>
  <c r="H1061" i="21"/>
  <c r="AO1061" i="21" s="1"/>
  <c r="G1061" i="21"/>
  <c r="AN1061" i="21" s="1"/>
  <c r="F1061" i="21"/>
  <c r="AM1061" i="21" s="1"/>
  <c r="D1061" i="21"/>
  <c r="O1060" i="21"/>
  <c r="AV1060" i="21" s="1"/>
  <c r="N1060" i="21"/>
  <c r="AU1060" i="21" s="1"/>
  <c r="M1060" i="21"/>
  <c r="AT1060" i="21" s="1"/>
  <c r="L1060" i="21"/>
  <c r="AS1060" i="21" s="1"/>
  <c r="K1060" i="21"/>
  <c r="AR1060" i="21" s="1"/>
  <c r="J1060" i="21"/>
  <c r="AQ1060" i="21" s="1"/>
  <c r="I1060" i="21"/>
  <c r="AP1060" i="21" s="1"/>
  <c r="H1060" i="21"/>
  <c r="AO1060" i="21" s="1"/>
  <c r="G1060" i="21"/>
  <c r="AN1060" i="21" s="1"/>
  <c r="F1060" i="21"/>
  <c r="AM1060" i="21" s="1"/>
  <c r="D1060" i="21"/>
  <c r="E1059" i="21"/>
  <c r="AV1058" i="21"/>
  <c r="AU1058" i="21"/>
  <c r="AT1058" i="21"/>
  <c r="AS1058" i="21"/>
  <c r="AP1058" i="21"/>
  <c r="AN1058" i="21"/>
  <c r="AM1058" i="21"/>
  <c r="D1058" i="21"/>
  <c r="AV1057" i="21"/>
  <c r="AU1057" i="21"/>
  <c r="AT1057" i="21"/>
  <c r="AS1057" i="21"/>
  <c r="AP1057" i="21"/>
  <c r="AN1057" i="21"/>
  <c r="AM1057" i="21"/>
  <c r="D1057" i="21"/>
  <c r="AV1056" i="21"/>
  <c r="AU1056" i="21"/>
  <c r="AT1056" i="21"/>
  <c r="AS1056" i="21"/>
  <c r="AP1056" i="21"/>
  <c r="AN1056" i="21"/>
  <c r="AM1056" i="21"/>
  <c r="D1056" i="21"/>
  <c r="O1055" i="21"/>
  <c r="AV1055" i="21" s="1"/>
  <c r="N1055" i="21"/>
  <c r="AU1055" i="21" s="1"/>
  <c r="M1055" i="21"/>
  <c r="AT1055" i="21" s="1"/>
  <c r="L1055" i="21"/>
  <c r="AS1055" i="21" s="1"/>
  <c r="K1055" i="21"/>
  <c r="J1055" i="21"/>
  <c r="I1055" i="21"/>
  <c r="AP1055" i="21" s="1"/>
  <c r="H1055" i="21"/>
  <c r="AO1055" i="21" s="1"/>
  <c r="G1055" i="21"/>
  <c r="AN1055" i="21" s="1"/>
  <c r="F1055" i="21"/>
  <c r="AM1055" i="21" s="1"/>
  <c r="D1055" i="21"/>
  <c r="O1054" i="21"/>
  <c r="AV1054" i="21" s="1"/>
  <c r="N1054" i="21"/>
  <c r="AU1054" i="21" s="1"/>
  <c r="M1054" i="21"/>
  <c r="AT1054" i="21" s="1"/>
  <c r="L1054" i="21"/>
  <c r="AS1054" i="21" s="1"/>
  <c r="K1054" i="21"/>
  <c r="AR1054" i="21" s="1"/>
  <c r="J1054" i="21"/>
  <c r="AQ1054" i="21" s="1"/>
  <c r="I1054" i="21"/>
  <c r="AP1054" i="21" s="1"/>
  <c r="H1054" i="21"/>
  <c r="AO1054" i="21" s="1"/>
  <c r="G1054" i="21"/>
  <c r="AN1054" i="21" s="1"/>
  <c r="F1054" i="21"/>
  <c r="AM1054" i="21" s="1"/>
  <c r="D1054" i="21"/>
  <c r="O1053" i="21"/>
  <c r="AV1053" i="21" s="1"/>
  <c r="N1053" i="21"/>
  <c r="AU1053" i="21" s="1"/>
  <c r="M1053" i="21"/>
  <c r="AT1053" i="21" s="1"/>
  <c r="L1053" i="21"/>
  <c r="AS1053" i="21" s="1"/>
  <c r="K1053" i="21"/>
  <c r="AR1053" i="21" s="1"/>
  <c r="J1053" i="21"/>
  <c r="AQ1053" i="21" s="1"/>
  <c r="I1053" i="21"/>
  <c r="AP1053" i="21" s="1"/>
  <c r="H1053" i="21"/>
  <c r="AO1053" i="21" s="1"/>
  <c r="G1053" i="21"/>
  <c r="AN1053" i="21" s="1"/>
  <c r="F1053" i="21"/>
  <c r="AM1053" i="21" s="1"/>
  <c r="D1053" i="21"/>
  <c r="O1052" i="21"/>
  <c r="AV1052" i="21" s="1"/>
  <c r="N1052" i="21"/>
  <c r="AU1052" i="21" s="1"/>
  <c r="M1052" i="21"/>
  <c r="AT1052" i="21" s="1"/>
  <c r="L1052" i="21"/>
  <c r="AS1052" i="21" s="1"/>
  <c r="K1052" i="21"/>
  <c r="AR1052" i="21" s="1"/>
  <c r="J1052" i="21"/>
  <c r="AQ1052" i="21" s="1"/>
  <c r="I1052" i="21"/>
  <c r="AP1052" i="21" s="1"/>
  <c r="H1052" i="21"/>
  <c r="AO1052" i="21" s="1"/>
  <c r="G1052" i="21"/>
  <c r="AN1052" i="21" s="1"/>
  <c r="F1052" i="21"/>
  <c r="AM1052" i="21" s="1"/>
  <c r="D1052" i="21"/>
  <c r="O1051" i="21"/>
  <c r="AV1051" i="21" s="1"/>
  <c r="N1051" i="21"/>
  <c r="AU1051" i="21" s="1"/>
  <c r="M1051" i="21"/>
  <c r="AT1051" i="21" s="1"/>
  <c r="L1051" i="21"/>
  <c r="AS1051" i="21" s="1"/>
  <c r="K1051" i="21"/>
  <c r="AR1051" i="21" s="1"/>
  <c r="J1051" i="21"/>
  <c r="AQ1051" i="21" s="1"/>
  <c r="I1051" i="21"/>
  <c r="AP1051" i="21" s="1"/>
  <c r="H1051" i="21"/>
  <c r="AO1051" i="21" s="1"/>
  <c r="G1051" i="21"/>
  <c r="AN1051" i="21" s="1"/>
  <c r="F1051" i="21"/>
  <c r="AM1051" i="21" s="1"/>
  <c r="D1051" i="21"/>
  <c r="O1050" i="21"/>
  <c r="AV1050" i="21" s="1"/>
  <c r="N1050" i="21"/>
  <c r="AU1050" i="21" s="1"/>
  <c r="M1050" i="21"/>
  <c r="AT1050" i="21" s="1"/>
  <c r="L1050" i="21"/>
  <c r="AS1050" i="21" s="1"/>
  <c r="K1050" i="21"/>
  <c r="AR1050" i="21" s="1"/>
  <c r="J1050" i="21"/>
  <c r="AQ1050" i="21" s="1"/>
  <c r="I1050" i="21"/>
  <c r="AP1050" i="21" s="1"/>
  <c r="H1050" i="21"/>
  <c r="AO1050" i="21" s="1"/>
  <c r="G1050" i="21"/>
  <c r="AN1050" i="21" s="1"/>
  <c r="F1050" i="21"/>
  <c r="AM1050" i="21" s="1"/>
  <c r="D1050" i="21"/>
  <c r="O1049" i="21"/>
  <c r="AV1049" i="21" s="1"/>
  <c r="N1049" i="21"/>
  <c r="AU1049" i="21" s="1"/>
  <c r="M1049" i="21"/>
  <c r="AT1049" i="21" s="1"/>
  <c r="L1049" i="21"/>
  <c r="AS1049" i="21" s="1"/>
  <c r="K1049" i="21"/>
  <c r="AR1049" i="21" s="1"/>
  <c r="J1049" i="21"/>
  <c r="AQ1049" i="21" s="1"/>
  <c r="I1049" i="21"/>
  <c r="AP1049" i="21" s="1"/>
  <c r="H1049" i="21"/>
  <c r="AO1049" i="21" s="1"/>
  <c r="G1049" i="21"/>
  <c r="AN1049" i="21" s="1"/>
  <c r="F1049" i="21"/>
  <c r="AM1049" i="21" s="1"/>
  <c r="D1049" i="21"/>
  <c r="O1048" i="21"/>
  <c r="AV1048" i="21" s="1"/>
  <c r="N1048" i="21"/>
  <c r="AU1048" i="21" s="1"/>
  <c r="M1048" i="21"/>
  <c r="AT1048" i="21" s="1"/>
  <c r="L1048" i="21"/>
  <c r="AS1048" i="21" s="1"/>
  <c r="K1048" i="21"/>
  <c r="AR1048" i="21" s="1"/>
  <c r="J1048" i="21"/>
  <c r="AQ1048" i="21" s="1"/>
  <c r="I1048" i="21"/>
  <c r="AP1048" i="21" s="1"/>
  <c r="H1048" i="21"/>
  <c r="AO1048" i="21" s="1"/>
  <c r="G1048" i="21"/>
  <c r="AN1048" i="21" s="1"/>
  <c r="F1048" i="21"/>
  <c r="AM1048" i="21" s="1"/>
  <c r="D1048" i="21"/>
  <c r="O1047" i="21"/>
  <c r="AV1047" i="21" s="1"/>
  <c r="N1047" i="21"/>
  <c r="AU1047" i="21" s="1"/>
  <c r="M1047" i="21"/>
  <c r="AT1047" i="21" s="1"/>
  <c r="L1047" i="21"/>
  <c r="AS1047" i="21" s="1"/>
  <c r="K1047" i="21"/>
  <c r="AR1047" i="21" s="1"/>
  <c r="J1047" i="21"/>
  <c r="AQ1047" i="21" s="1"/>
  <c r="I1047" i="21"/>
  <c r="AP1047" i="21" s="1"/>
  <c r="H1047" i="21"/>
  <c r="AO1047" i="21" s="1"/>
  <c r="G1047" i="21"/>
  <c r="AN1047" i="21" s="1"/>
  <c r="F1047" i="21"/>
  <c r="AM1047" i="21" s="1"/>
  <c r="D1047" i="21"/>
  <c r="O1046" i="21"/>
  <c r="AV1046" i="21" s="1"/>
  <c r="N1046" i="21"/>
  <c r="AU1046" i="21" s="1"/>
  <c r="M1046" i="21"/>
  <c r="AT1046" i="21" s="1"/>
  <c r="L1046" i="21"/>
  <c r="AS1046" i="21" s="1"/>
  <c r="K1046" i="21"/>
  <c r="AR1046" i="21" s="1"/>
  <c r="J1046" i="21"/>
  <c r="AQ1046" i="21" s="1"/>
  <c r="I1046" i="21"/>
  <c r="AP1046" i="21" s="1"/>
  <c r="H1046" i="21"/>
  <c r="AO1046" i="21" s="1"/>
  <c r="G1046" i="21"/>
  <c r="AN1046" i="21" s="1"/>
  <c r="F1046" i="21"/>
  <c r="AM1046" i="21" s="1"/>
  <c r="D1046" i="21"/>
  <c r="O1045" i="21"/>
  <c r="AV1045" i="21" s="1"/>
  <c r="N1045" i="21"/>
  <c r="AU1045" i="21" s="1"/>
  <c r="M1045" i="21"/>
  <c r="AT1045" i="21" s="1"/>
  <c r="L1045" i="21"/>
  <c r="AS1045" i="21" s="1"/>
  <c r="K1045" i="21"/>
  <c r="AR1045" i="21" s="1"/>
  <c r="J1045" i="21"/>
  <c r="AQ1045" i="21" s="1"/>
  <c r="I1045" i="21"/>
  <c r="AP1045" i="21" s="1"/>
  <c r="H1045" i="21"/>
  <c r="AO1045" i="21" s="1"/>
  <c r="G1045" i="21"/>
  <c r="AN1045" i="21" s="1"/>
  <c r="F1045" i="21"/>
  <c r="AM1045" i="21" s="1"/>
  <c r="D1045" i="21"/>
  <c r="O1044" i="21"/>
  <c r="AV1044" i="21" s="1"/>
  <c r="N1044" i="21"/>
  <c r="AU1044" i="21" s="1"/>
  <c r="M1044" i="21"/>
  <c r="AT1044" i="21" s="1"/>
  <c r="L1044" i="21"/>
  <c r="AS1044" i="21" s="1"/>
  <c r="K1044" i="21"/>
  <c r="AR1044" i="21" s="1"/>
  <c r="J1044" i="21"/>
  <c r="AQ1044" i="21" s="1"/>
  <c r="I1044" i="21"/>
  <c r="AP1044" i="21" s="1"/>
  <c r="H1044" i="21"/>
  <c r="AO1044" i="21" s="1"/>
  <c r="G1044" i="21"/>
  <c r="AN1044" i="21" s="1"/>
  <c r="F1044" i="21"/>
  <c r="AM1044" i="21" s="1"/>
  <c r="D1044" i="21"/>
  <c r="O1043" i="21"/>
  <c r="AV1043" i="21" s="1"/>
  <c r="N1043" i="21"/>
  <c r="AU1043" i="21" s="1"/>
  <c r="M1043" i="21"/>
  <c r="AT1043" i="21" s="1"/>
  <c r="L1043" i="21"/>
  <c r="AS1043" i="21" s="1"/>
  <c r="K1043" i="21"/>
  <c r="AR1043" i="21" s="1"/>
  <c r="J1043" i="21"/>
  <c r="AQ1043" i="21" s="1"/>
  <c r="I1043" i="21"/>
  <c r="AP1043" i="21" s="1"/>
  <c r="H1043" i="21"/>
  <c r="AO1043" i="21" s="1"/>
  <c r="G1043" i="21"/>
  <c r="AN1043" i="21" s="1"/>
  <c r="F1043" i="21"/>
  <c r="AM1043" i="21" s="1"/>
  <c r="D1043" i="21"/>
  <c r="O1042" i="21"/>
  <c r="AV1042" i="21" s="1"/>
  <c r="N1042" i="21"/>
  <c r="AU1042" i="21" s="1"/>
  <c r="M1042" i="21"/>
  <c r="AT1042" i="21" s="1"/>
  <c r="L1042" i="21"/>
  <c r="AS1042" i="21" s="1"/>
  <c r="K1042" i="21"/>
  <c r="AR1042" i="21" s="1"/>
  <c r="J1042" i="21"/>
  <c r="AQ1042" i="21" s="1"/>
  <c r="I1042" i="21"/>
  <c r="AP1042" i="21" s="1"/>
  <c r="H1042" i="21"/>
  <c r="AO1042" i="21" s="1"/>
  <c r="G1042" i="21"/>
  <c r="AN1042" i="21" s="1"/>
  <c r="F1042" i="21"/>
  <c r="AM1042" i="21" s="1"/>
  <c r="D1042" i="21"/>
  <c r="O1041" i="21"/>
  <c r="AV1041" i="21" s="1"/>
  <c r="N1041" i="21"/>
  <c r="AU1041" i="21" s="1"/>
  <c r="M1041" i="21"/>
  <c r="AT1041" i="21" s="1"/>
  <c r="L1041" i="21"/>
  <c r="AS1041" i="21" s="1"/>
  <c r="K1041" i="21"/>
  <c r="AR1041" i="21" s="1"/>
  <c r="J1041" i="21"/>
  <c r="AQ1041" i="21" s="1"/>
  <c r="I1041" i="21"/>
  <c r="AP1041" i="21" s="1"/>
  <c r="H1041" i="21"/>
  <c r="AO1041" i="21" s="1"/>
  <c r="G1041" i="21"/>
  <c r="AN1041" i="21" s="1"/>
  <c r="F1041" i="21"/>
  <c r="AM1041" i="21" s="1"/>
  <c r="D1041" i="21"/>
  <c r="O1040" i="21"/>
  <c r="AV1040" i="21" s="1"/>
  <c r="N1040" i="21"/>
  <c r="AU1040" i="21" s="1"/>
  <c r="M1040" i="21"/>
  <c r="AT1040" i="21" s="1"/>
  <c r="L1040" i="21"/>
  <c r="AS1040" i="21" s="1"/>
  <c r="K1040" i="21"/>
  <c r="AR1040" i="21" s="1"/>
  <c r="J1040" i="21"/>
  <c r="AQ1040" i="21" s="1"/>
  <c r="I1040" i="21"/>
  <c r="AP1040" i="21" s="1"/>
  <c r="H1040" i="21"/>
  <c r="AO1040" i="21" s="1"/>
  <c r="G1040" i="21"/>
  <c r="AN1040" i="21" s="1"/>
  <c r="F1040" i="21"/>
  <c r="AM1040" i="21" s="1"/>
  <c r="D1040" i="21"/>
  <c r="O1039" i="21"/>
  <c r="AV1039" i="21" s="1"/>
  <c r="N1039" i="21"/>
  <c r="AU1039" i="21" s="1"/>
  <c r="M1039" i="21"/>
  <c r="AT1039" i="21" s="1"/>
  <c r="L1039" i="21"/>
  <c r="AS1039" i="21" s="1"/>
  <c r="K1039" i="21"/>
  <c r="AR1039" i="21" s="1"/>
  <c r="J1039" i="21"/>
  <c r="AQ1039" i="21" s="1"/>
  <c r="I1039" i="21"/>
  <c r="AP1039" i="21" s="1"/>
  <c r="H1039" i="21"/>
  <c r="AO1039" i="21" s="1"/>
  <c r="G1039" i="21"/>
  <c r="AN1039" i="21" s="1"/>
  <c r="F1039" i="21"/>
  <c r="AM1039" i="21" s="1"/>
  <c r="D1039" i="21"/>
  <c r="O1038" i="21"/>
  <c r="AV1038" i="21" s="1"/>
  <c r="N1038" i="21"/>
  <c r="AU1038" i="21" s="1"/>
  <c r="M1038" i="21"/>
  <c r="AT1038" i="21" s="1"/>
  <c r="L1038" i="21"/>
  <c r="AS1038" i="21" s="1"/>
  <c r="K1038" i="21"/>
  <c r="AR1038" i="21" s="1"/>
  <c r="J1038" i="21"/>
  <c r="AQ1038" i="21" s="1"/>
  <c r="I1038" i="21"/>
  <c r="AP1038" i="21" s="1"/>
  <c r="H1038" i="21"/>
  <c r="AO1038" i="21" s="1"/>
  <c r="G1038" i="21"/>
  <c r="AN1038" i="21" s="1"/>
  <c r="F1038" i="21"/>
  <c r="AM1038" i="21" s="1"/>
  <c r="D1038" i="21"/>
  <c r="O1037" i="21"/>
  <c r="AV1037" i="21" s="1"/>
  <c r="N1037" i="21"/>
  <c r="AU1037" i="21" s="1"/>
  <c r="M1037" i="21"/>
  <c r="AT1037" i="21" s="1"/>
  <c r="L1037" i="21"/>
  <c r="AS1037" i="21" s="1"/>
  <c r="K1037" i="21"/>
  <c r="AR1037" i="21" s="1"/>
  <c r="J1037" i="21"/>
  <c r="AQ1037" i="21" s="1"/>
  <c r="I1037" i="21"/>
  <c r="AP1037" i="21" s="1"/>
  <c r="H1037" i="21"/>
  <c r="AO1037" i="21" s="1"/>
  <c r="G1037" i="21"/>
  <c r="AN1037" i="21" s="1"/>
  <c r="F1037" i="21"/>
  <c r="AM1037" i="21" s="1"/>
  <c r="D1037" i="21"/>
  <c r="O1036" i="21"/>
  <c r="AV1036" i="21" s="1"/>
  <c r="N1036" i="21"/>
  <c r="AU1036" i="21" s="1"/>
  <c r="M1036" i="21"/>
  <c r="AT1036" i="21" s="1"/>
  <c r="L1036" i="21"/>
  <c r="AS1036" i="21" s="1"/>
  <c r="K1036" i="21"/>
  <c r="AR1036" i="21" s="1"/>
  <c r="J1036" i="21"/>
  <c r="AQ1036" i="21" s="1"/>
  <c r="I1036" i="21"/>
  <c r="AP1036" i="21" s="1"/>
  <c r="H1036" i="21"/>
  <c r="AO1036" i="21" s="1"/>
  <c r="G1036" i="21"/>
  <c r="AN1036" i="21" s="1"/>
  <c r="F1036" i="21"/>
  <c r="AM1036" i="21" s="1"/>
  <c r="D1036" i="21"/>
  <c r="O1035" i="21"/>
  <c r="AV1035" i="21" s="1"/>
  <c r="N1035" i="21"/>
  <c r="AU1035" i="21" s="1"/>
  <c r="M1035" i="21"/>
  <c r="AT1035" i="21" s="1"/>
  <c r="L1035" i="21"/>
  <c r="AS1035" i="21" s="1"/>
  <c r="K1035" i="21"/>
  <c r="AR1035" i="21" s="1"/>
  <c r="J1035" i="21"/>
  <c r="AQ1035" i="21" s="1"/>
  <c r="I1035" i="21"/>
  <c r="AP1035" i="21" s="1"/>
  <c r="H1035" i="21"/>
  <c r="AO1035" i="21" s="1"/>
  <c r="G1035" i="21"/>
  <c r="AN1035" i="21" s="1"/>
  <c r="F1035" i="21"/>
  <c r="AM1035" i="21" s="1"/>
  <c r="D1035" i="21"/>
  <c r="O1034" i="21"/>
  <c r="AV1034" i="21" s="1"/>
  <c r="N1034" i="21"/>
  <c r="AU1034" i="21" s="1"/>
  <c r="M1034" i="21"/>
  <c r="AT1034" i="21" s="1"/>
  <c r="L1034" i="21"/>
  <c r="AS1034" i="21" s="1"/>
  <c r="K1034" i="21"/>
  <c r="AR1034" i="21" s="1"/>
  <c r="J1034" i="21"/>
  <c r="AQ1034" i="21" s="1"/>
  <c r="I1034" i="21"/>
  <c r="AP1034" i="21" s="1"/>
  <c r="H1034" i="21"/>
  <c r="AO1034" i="21" s="1"/>
  <c r="G1034" i="21"/>
  <c r="AN1034" i="21" s="1"/>
  <c r="F1034" i="21"/>
  <c r="AM1034" i="21" s="1"/>
  <c r="D1034" i="21"/>
  <c r="O1033" i="21"/>
  <c r="AV1033" i="21" s="1"/>
  <c r="N1033" i="21"/>
  <c r="AU1033" i="21" s="1"/>
  <c r="M1033" i="21"/>
  <c r="AT1033" i="21" s="1"/>
  <c r="L1033" i="21"/>
  <c r="AS1033" i="21" s="1"/>
  <c r="K1033" i="21"/>
  <c r="AR1033" i="21" s="1"/>
  <c r="J1033" i="21"/>
  <c r="AQ1033" i="21" s="1"/>
  <c r="I1033" i="21"/>
  <c r="AP1033" i="21" s="1"/>
  <c r="H1033" i="21"/>
  <c r="AO1033" i="21" s="1"/>
  <c r="G1033" i="21"/>
  <c r="AN1033" i="21" s="1"/>
  <c r="F1033" i="21"/>
  <c r="AM1033" i="21" s="1"/>
  <c r="D1033" i="21"/>
  <c r="O1032" i="21"/>
  <c r="AV1032" i="21" s="1"/>
  <c r="N1032" i="21"/>
  <c r="AU1032" i="21" s="1"/>
  <c r="M1032" i="21"/>
  <c r="AT1032" i="21" s="1"/>
  <c r="L1032" i="21"/>
  <c r="AS1032" i="21" s="1"/>
  <c r="K1032" i="21"/>
  <c r="AR1032" i="21" s="1"/>
  <c r="J1032" i="21"/>
  <c r="AQ1032" i="21" s="1"/>
  <c r="I1032" i="21"/>
  <c r="AP1032" i="21" s="1"/>
  <c r="H1032" i="21"/>
  <c r="AO1032" i="21" s="1"/>
  <c r="G1032" i="21"/>
  <c r="AN1032" i="21" s="1"/>
  <c r="F1032" i="21"/>
  <c r="AM1032" i="21" s="1"/>
  <c r="D1032" i="21"/>
  <c r="O1031" i="21"/>
  <c r="AV1031" i="21" s="1"/>
  <c r="N1031" i="21"/>
  <c r="AU1031" i="21" s="1"/>
  <c r="M1031" i="21"/>
  <c r="AT1031" i="21" s="1"/>
  <c r="L1031" i="21"/>
  <c r="AS1031" i="21" s="1"/>
  <c r="K1031" i="21"/>
  <c r="AR1031" i="21" s="1"/>
  <c r="J1031" i="21"/>
  <c r="AQ1031" i="21" s="1"/>
  <c r="I1031" i="21"/>
  <c r="AP1031" i="21" s="1"/>
  <c r="H1031" i="21"/>
  <c r="AO1031" i="21" s="1"/>
  <c r="G1031" i="21"/>
  <c r="AN1031" i="21" s="1"/>
  <c r="F1031" i="21"/>
  <c r="AM1031" i="21" s="1"/>
  <c r="D1031" i="21"/>
  <c r="O1030" i="21"/>
  <c r="AV1030" i="21" s="1"/>
  <c r="N1030" i="21"/>
  <c r="AU1030" i="21" s="1"/>
  <c r="M1030" i="21"/>
  <c r="AT1030" i="21" s="1"/>
  <c r="L1030" i="21"/>
  <c r="AS1030" i="21" s="1"/>
  <c r="K1030" i="21"/>
  <c r="AR1030" i="21" s="1"/>
  <c r="J1030" i="21"/>
  <c r="AQ1030" i="21" s="1"/>
  <c r="I1030" i="21"/>
  <c r="AP1030" i="21" s="1"/>
  <c r="H1030" i="21"/>
  <c r="AO1030" i="21" s="1"/>
  <c r="G1030" i="21"/>
  <c r="AN1030" i="21" s="1"/>
  <c r="F1030" i="21"/>
  <c r="AM1030" i="21" s="1"/>
  <c r="D1030" i="21"/>
  <c r="O1029" i="21"/>
  <c r="AV1029" i="21" s="1"/>
  <c r="N1029" i="21"/>
  <c r="AU1029" i="21" s="1"/>
  <c r="M1029" i="21"/>
  <c r="AT1029" i="21" s="1"/>
  <c r="L1029" i="21"/>
  <c r="AS1029" i="21" s="1"/>
  <c r="K1029" i="21"/>
  <c r="AR1029" i="21" s="1"/>
  <c r="J1029" i="21"/>
  <c r="AQ1029" i="21" s="1"/>
  <c r="I1029" i="21"/>
  <c r="AP1029" i="21" s="1"/>
  <c r="H1029" i="21"/>
  <c r="AO1029" i="21" s="1"/>
  <c r="G1029" i="21"/>
  <c r="AN1029" i="21" s="1"/>
  <c r="F1029" i="21"/>
  <c r="AM1029" i="21" s="1"/>
  <c r="D1029" i="21"/>
  <c r="E1028" i="21"/>
  <c r="B1028" i="21"/>
  <c r="AV1027" i="21"/>
  <c r="AU1027" i="21"/>
  <c r="AT1027" i="21"/>
  <c r="AS1027" i="21"/>
  <c r="AP1027" i="21"/>
  <c r="AN1027" i="21"/>
  <c r="AM1027" i="21"/>
  <c r="D1027" i="21"/>
  <c r="AV1026" i="21"/>
  <c r="AU1026" i="21"/>
  <c r="AT1026" i="21"/>
  <c r="AS1026" i="21"/>
  <c r="AP1026" i="21"/>
  <c r="AN1026" i="21"/>
  <c r="AM1026" i="21"/>
  <c r="D1026" i="21"/>
  <c r="AV1025" i="21"/>
  <c r="AU1025" i="21"/>
  <c r="AT1025" i="21"/>
  <c r="AS1025" i="21"/>
  <c r="AP1025" i="21"/>
  <c r="AN1025" i="21"/>
  <c r="AM1025" i="21"/>
  <c r="D1025" i="21"/>
  <c r="O1024" i="21"/>
  <c r="AV1024" i="21" s="1"/>
  <c r="N1024" i="21"/>
  <c r="AU1024" i="21" s="1"/>
  <c r="M1024" i="21"/>
  <c r="AT1024" i="21" s="1"/>
  <c r="L1024" i="21"/>
  <c r="AS1024" i="21" s="1"/>
  <c r="K1024" i="21"/>
  <c r="J1024" i="21"/>
  <c r="I1024" i="21"/>
  <c r="AP1024" i="21" s="1"/>
  <c r="H1024" i="21"/>
  <c r="AO1024" i="21" s="1"/>
  <c r="G1024" i="21"/>
  <c r="AN1024" i="21" s="1"/>
  <c r="F1024" i="21"/>
  <c r="AM1024" i="21" s="1"/>
  <c r="D1024" i="21"/>
  <c r="O1023" i="21"/>
  <c r="AV1023" i="21" s="1"/>
  <c r="N1023" i="21"/>
  <c r="AU1023" i="21" s="1"/>
  <c r="M1023" i="21"/>
  <c r="AT1023" i="21" s="1"/>
  <c r="L1023" i="21"/>
  <c r="AS1023" i="21" s="1"/>
  <c r="K1023" i="21"/>
  <c r="AR1023" i="21" s="1"/>
  <c r="J1023" i="21"/>
  <c r="AQ1023" i="21" s="1"/>
  <c r="I1023" i="21"/>
  <c r="AP1023" i="21" s="1"/>
  <c r="H1023" i="21"/>
  <c r="AO1023" i="21" s="1"/>
  <c r="G1023" i="21"/>
  <c r="AN1023" i="21" s="1"/>
  <c r="F1023" i="21"/>
  <c r="AM1023" i="21" s="1"/>
  <c r="D1023" i="21"/>
  <c r="O1022" i="21"/>
  <c r="AV1022" i="21" s="1"/>
  <c r="N1022" i="21"/>
  <c r="AU1022" i="21" s="1"/>
  <c r="M1022" i="21"/>
  <c r="AT1022" i="21" s="1"/>
  <c r="L1022" i="21"/>
  <c r="AS1022" i="21" s="1"/>
  <c r="K1022" i="21"/>
  <c r="AR1022" i="21" s="1"/>
  <c r="J1022" i="21"/>
  <c r="AQ1022" i="21" s="1"/>
  <c r="I1022" i="21"/>
  <c r="AP1022" i="21" s="1"/>
  <c r="H1022" i="21"/>
  <c r="AO1022" i="21" s="1"/>
  <c r="G1022" i="21"/>
  <c r="AN1022" i="21" s="1"/>
  <c r="F1022" i="21"/>
  <c r="AM1022" i="21" s="1"/>
  <c r="D1022" i="21"/>
  <c r="O1021" i="21"/>
  <c r="AV1021" i="21" s="1"/>
  <c r="N1021" i="21"/>
  <c r="AU1021" i="21" s="1"/>
  <c r="M1021" i="21"/>
  <c r="AT1021" i="21" s="1"/>
  <c r="L1021" i="21"/>
  <c r="AS1021" i="21" s="1"/>
  <c r="K1021" i="21"/>
  <c r="AR1021" i="21" s="1"/>
  <c r="J1021" i="21"/>
  <c r="AQ1021" i="21" s="1"/>
  <c r="I1021" i="21"/>
  <c r="AP1021" i="21" s="1"/>
  <c r="H1021" i="21"/>
  <c r="AO1021" i="21" s="1"/>
  <c r="G1021" i="21"/>
  <c r="AN1021" i="21" s="1"/>
  <c r="F1021" i="21"/>
  <c r="AM1021" i="21" s="1"/>
  <c r="D1021" i="21"/>
  <c r="O1020" i="21"/>
  <c r="AV1020" i="21" s="1"/>
  <c r="N1020" i="21"/>
  <c r="AU1020" i="21" s="1"/>
  <c r="M1020" i="21"/>
  <c r="AT1020" i="21" s="1"/>
  <c r="L1020" i="21"/>
  <c r="AS1020" i="21" s="1"/>
  <c r="K1020" i="21"/>
  <c r="AR1020" i="21" s="1"/>
  <c r="J1020" i="21"/>
  <c r="AQ1020" i="21" s="1"/>
  <c r="I1020" i="21"/>
  <c r="AP1020" i="21" s="1"/>
  <c r="H1020" i="21"/>
  <c r="AO1020" i="21" s="1"/>
  <c r="G1020" i="21"/>
  <c r="AN1020" i="21" s="1"/>
  <c r="F1020" i="21"/>
  <c r="AM1020" i="21" s="1"/>
  <c r="D1020" i="21"/>
  <c r="O1019" i="21"/>
  <c r="AV1019" i="21" s="1"/>
  <c r="N1019" i="21"/>
  <c r="AU1019" i="21" s="1"/>
  <c r="M1019" i="21"/>
  <c r="AT1019" i="21" s="1"/>
  <c r="L1019" i="21"/>
  <c r="AS1019" i="21" s="1"/>
  <c r="K1019" i="21"/>
  <c r="AR1019" i="21" s="1"/>
  <c r="J1019" i="21"/>
  <c r="AQ1019" i="21" s="1"/>
  <c r="I1019" i="21"/>
  <c r="AP1019" i="21" s="1"/>
  <c r="H1019" i="21"/>
  <c r="AO1019" i="21" s="1"/>
  <c r="G1019" i="21"/>
  <c r="AN1019" i="21" s="1"/>
  <c r="F1019" i="21"/>
  <c r="AM1019" i="21" s="1"/>
  <c r="D1019" i="21"/>
  <c r="O1018" i="21"/>
  <c r="AV1018" i="21" s="1"/>
  <c r="N1018" i="21"/>
  <c r="AU1018" i="21" s="1"/>
  <c r="M1018" i="21"/>
  <c r="AT1018" i="21" s="1"/>
  <c r="L1018" i="21"/>
  <c r="AS1018" i="21" s="1"/>
  <c r="K1018" i="21"/>
  <c r="AR1018" i="21" s="1"/>
  <c r="J1018" i="21"/>
  <c r="AQ1018" i="21" s="1"/>
  <c r="I1018" i="21"/>
  <c r="AP1018" i="21" s="1"/>
  <c r="H1018" i="21"/>
  <c r="AO1018" i="21" s="1"/>
  <c r="G1018" i="21"/>
  <c r="AN1018" i="21" s="1"/>
  <c r="F1018" i="21"/>
  <c r="AM1018" i="21" s="1"/>
  <c r="D1018" i="21"/>
  <c r="O1017" i="21"/>
  <c r="AV1017" i="21" s="1"/>
  <c r="N1017" i="21"/>
  <c r="AU1017" i="21" s="1"/>
  <c r="M1017" i="21"/>
  <c r="AT1017" i="21" s="1"/>
  <c r="L1017" i="21"/>
  <c r="AS1017" i="21" s="1"/>
  <c r="K1017" i="21"/>
  <c r="AR1017" i="21" s="1"/>
  <c r="J1017" i="21"/>
  <c r="AQ1017" i="21" s="1"/>
  <c r="I1017" i="21"/>
  <c r="AP1017" i="21" s="1"/>
  <c r="H1017" i="21"/>
  <c r="AO1017" i="21" s="1"/>
  <c r="G1017" i="21"/>
  <c r="AN1017" i="21" s="1"/>
  <c r="F1017" i="21"/>
  <c r="AM1017" i="21" s="1"/>
  <c r="D1017" i="21"/>
  <c r="O1016" i="21"/>
  <c r="AV1016" i="21" s="1"/>
  <c r="N1016" i="21"/>
  <c r="AU1016" i="21" s="1"/>
  <c r="M1016" i="21"/>
  <c r="AT1016" i="21" s="1"/>
  <c r="L1016" i="21"/>
  <c r="AS1016" i="21" s="1"/>
  <c r="K1016" i="21"/>
  <c r="AR1016" i="21" s="1"/>
  <c r="J1016" i="21"/>
  <c r="AQ1016" i="21" s="1"/>
  <c r="I1016" i="21"/>
  <c r="AP1016" i="21" s="1"/>
  <c r="H1016" i="21"/>
  <c r="AO1016" i="21" s="1"/>
  <c r="G1016" i="21"/>
  <c r="AN1016" i="21" s="1"/>
  <c r="F1016" i="21"/>
  <c r="AM1016" i="21" s="1"/>
  <c r="D1016" i="21"/>
  <c r="O1015" i="21"/>
  <c r="AV1015" i="21" s="1"/>
  <c r="N1015" i="21"/>
  <c r="AU1015" i="21" s="1"/>
  <c r="M1015" i="21"/>
  <c r="AT1015" i="21" s="1"/>
  <c r="L1015" i="21"/>
  <c r="AS1015" i="21" s="1"/>
  <c r="K1015" i="21"/>
  <c r="AR1015" i="21" s="1"/>
  <c r="J1015" i="21"/>
  <c r="AQ1015" i="21" s="1"/>
  <c r="I1015" i="21"/>
  <c r="AP1015" i="21" s="1"/>
  <c r="H1015" i="21"/>
  <c r="AO1015" i="21" s="1"/>
  <c r="G1015" i="21"/>
  <c r="AN1015" i="21" s="1"/>
  <c r="F1015" i="21"/>
  <c r="AM1015" i="21" s="1"/>
  <c r="D1015" i="21"/>
  <c r="O1014" i="21"/>
  <c r="AV1014" i="21" s="1"/>
  <c r="N1014" i="21"/>
  <c r="AU1014" i="21" s="1"/>
  <c r="M1014" i="21"/>
  <c r="AT1014" i="21" s="1"/>
  <c r="L1014" i="21"/>
  <c r="AS1014" i="21" s="1"/>
  <c r="K1014" i="21"/>
  <c r="AR1014" i="21" s="1"/>
  <c r="J1014" i="21"/>
  <c r="AQ1014" i="21" s="1"/>
  <c r="I1014" i="21"/>
  <c r="AP1014" i="21" s="1"/>
  <c r="H1014" i="21"/>
  <c r="AO1014" i="21" s="1"/>
  <c r="G1014" i="21"/>
  <c r="AN1014" i="21" s="1"/>
  <c r="F1014" i="21"/>
  <c r="AM1014" i="21" s="1"/>
  <c r="D1014" i="21"/>
  <c r="O1013" i="21"/>
  <c r="AV1013" i="21" s="1"/>
  <c r="N1013" i="21"/>
  <c r="AU1013" i="21" s="1"/>
  <c r="M1013" i="21"/>
  <c r="AT1013" i="21" s="1"/>
  <c r="L1013" i="21"/>
  <c r="AS1013" i="21" s="1"/>
  <c r="K1013" i="21"/>
  <c r="AR1013" i="21" s="1"/>
  <c r="J1013" i="21"/>
  <c r="AQ1013" i="21" s="1"/>
  <c r="I1013" i="21"/>
  <c r="AP1013" i="21" s="1"/>
  <c r="H1013" i="21"/>
  <c r="AO1013" i="21" s="1"/>
  <c r="G1013" i="21"/>
  <c r="AN1013" i="21" s="1"/>
  <c r="F1013" i="21"/>
  <c r="AM1013" i="21" s="1"/>
  <c r="D1013" i="21"/>
  <c r="O1012" i="21"/>
  <c r="AV1012" i="21" s="1"/>
  <c r="N1012" i="21"/>
  <c r="AU1012" i="21" s="1"/>
  <c r="M1012" i="21"/>
  <c r="AT1012" i="21" s="1"/>
  <c r="L1012" i="21"/>
  <c r="AS1012" i="21" s="1"/>
  <c r="K1012" i="21"/>
  <c r="AR1012" i="21" s="1"/>
  <c r="J1012" i="21"/>
  <c r="AQ1012" i="21" s="1"/>
  <c r="I1012" i="21"/>
  <c r="AP1012" i="21" s="1"/>
  <c r="H1012" i="21"/>
  <c r="AO1012" i="21" s="1"/>
  <c r="G1012" i="21"/>
  <c r="AN1012" i="21" s="1"/>
  <c r="F1012" i="21"/>
  <c r="AM1012" i="21" s="1"/>
  <c r="D1012" i="21"/>
  <c r="O1011" i="21"/>
  <c r="AV1011" i="21" s="1"/>
  <c r="N1011" i="21"/>
  <c r="AU1011" i="21" s="1"/>
  <c r="M1011" i="21"/>
  <c r="AT1011" i="21" s="1"/>
  <c r="L1011" i="21"/>
  <c r="AS1011" i="21" s="1"/>
  <c r="K1011" i="21"/>
  <c r="AR1011" i="21" s="1"/>
  <c r="J1011" i="21"/>
  <c r="AQ1011" i="21" s="1"/>
  <c r="I1011" i="21"/>
  <c r="AP1011" i="21" s="1"/>
  <c r="H1011" i="21"/>
  <c r="AO1011" i="21" s="1"/>
  <c r="G1011" i="21"/>
  <c r="AN1011" i="21" s="1"/>
  <c r="F1011" i="21"/>
  <c r="AM1011" i="21" s="1"/>
  <c r="D1011" i="21"/>
  <c r="O1010" i="21"/>
  <c r="AV1010" i="21" s="1"/>
  <c r="N1010" i="21"/>
  <c r="AU1010" i="21" s="1"/>
  <c r="M1010" i="21"/>
  <c r="AT1010" i="21" s="1"/>
  <c r="L1010" i="21"/>
  <c r="AS1010" i="21" s="1"/>
  <c r="K1010" i="21"/>
  <c r="AR1010" i="21" s="1"/>
  <c r="J1010" i="21"/>
  <c r="AQ1010" i="21" s="1"/>
  <c r="I1010" i="21"/>
  <c r="AP1010" i="21" s="1"/>
  <c r="H1010" i="21"/>
  <c r="AO1010" i="21" s="1"/>
  <c r="G1010" i="21"/>
  <c r="AN1010" i="21" s="1"/>
  <c r="F1010" i="21"/>
  <c r="AM1010" i="21" s="1"/>
  <c r="D1010" i="21"/>
  <c r="O1009" i="21"/>
  <c r="AV1009" i="21" s="1"/>
  <c r="N1009" i="21"/>
  <c r="AU1009" i="21" s="1"/>
  <c r="M1009" i="21"/>
  <c r="AT1009" i="21" s="1"/>
  <c r="L1009" i="21"/>
  <c r="AS1009" i="21" s="1"/>
  <c r="K1009" i="21"/>
  <c r="AR1009" i="21" s="1"/>
  <c r="J1009" i="21"/>
  <c r="AQ1009" i="21" s="1"/>
  <c r="I1009" i="21"/>
  <c r="AP1009" i="21" s="1"/>
  <c r="H1009" i="21"/>
  <c r="AO1009" i="21" s="1"/>
  <c r="G1009" i="21"/>
  <c r="AN1009" i="21" s="1"/>
  <c r="F1009" i="21"/>
  <c r="AM1009" i="21" s="1"/>
  <c r="D1009" i="21"/>
  <c r="O1008" i="21"/>
  <c r="AV1008" i="21" s="1"/>
  <c r="N1008" i="21"/>
  <c r="AU1008" i="21" s="1"/>
  <c r="M1008" i="21"/>
  <c r="AT1008" i="21" s="1"/>
  <c r="L1008" i="21"/>
  <c r="AS1008" i="21" s="1"/>
  <c r="K1008" i="21"/>
  <c r="AR1008" i="21" s="1"/>
  <c r="J1008" i="21"/>
  <c r="AQ1008" i="21" s="1"/>
  <c r="I1008" i="21"/>
  <c r="AP1008" i="21" s="1"/>
  <c r="H1008" i="21"/>
  <c r="AO1008" i="21" s="1"/>
  <c r="G1008" i="21"/>
  <c r="AN1008" i="21" s="1"/>
  <c r="F1008" i="21"/>
  <c r="AM1008" i="21" s="1"/>
  <c r="D1008" i="21"/>
  <c r="O1007" i="21"/>
  <c r="AV1007" i="21" s="1"/>
  <c r="N1007" i="21"/>
  <c r="AU1007" i="21" s="1"/>
  <c r="M1007" i="21"/>
  <c r="AT1007" i="21" s="1"/>
  <c r="L1007" i="21"/>
  <c r="AS1007" i="21" s="1"/>
  <c r="K1007" i="21"/>
  <c r="AR1007" i="21" s="1"/>
  <c r="J1007" i="21"/>
  <c r="AQ1007" i="21" s="1"/>
  <c r="I1007" i="21"/>
  <c r="AP1007" i="21" s="1"/>
  <c r="H1007" i="21"/>
  <c r="AO1007" i="21" s="1"/>
  <c r="G1007" i="21"/>
  <c r="AN1007" i="21" s="1"/>
  <c r="F1007" i="21"/>
  <c r="AM1007" i="21" s="1"/>
  <c r="D1007" i="21"/>
  <c r="O1006" i="21"/>
  <c r="AV1006" i="21" s="1"/>
  <c r="N1006" i="21"/>
  <c r="AU1006" i="21" s="1"/>
  <c r="M1006" i="21"/>
  <c r="AT1006" i="21" s="1"/>
  <c r="L1006" i="21"/>
  <c r="AS1006" i="21" s="1"/>
  <c r="K1006" i="21"/>
  <c r="AR1006" i="21" s="1"/>
  <c r="J1006" i="21"/>
  <c r="AQ1006" i="21" s="1"/>
  <c r="I1006" i="21"/>
  <c r="AP1006" i="21" s="1"/>
  <c r="H1006" i="21"/>
  <c r="AO1006" i="21" s="1"/>
  <c r="G1006" i="21"/>
  <c r="AN1006" i="21" s="1"/>
  <c r="F1006" i="21"/>
  <c r="AM1006" i="21" s="1"/>
  <c r="D1006" i="21"/>
  <c r="O1005" i="21"/>
  <c r="AV1005" i="21" s="1"/>
  <c r="N1005" i="21"/>
  <c r="AU1005" i="21" s="1"/>
  <c r="M1005" i="21"/>
  <c r="AT1005" i="21" s="1"/>
  <c r="L1005" i="21"/>
  <c r="AS1005" i="21" s="1"/>
  <c r="K1005" i="21"/>
  <c r="AR1005" i="21" s="1"/>
  <c r="J1005" i="21"/>
  <c r="AQ1005" i="21" s="1"/>
  <c r="I1005" i="21"/>
  <c r="AP1005" i="21" s="1"/>
  <c r="H1005" i="21"/>
  <c r="AO1005" i="21" s="1"/>
  <c r="G1005" i="21"/>
  <c r="AN1005" i="21" s="1"/>
  <c r="F1005" i="21"/>
  <c r="AM1005" i="21" s="1"/>
  <c r="D1005" i="21"/>
  <c r="O1004" i="21"/>
  <c r="AV1004" i="21" s="1"/>
  <c r="N1004" i="21"/>
  <c r="AU1004" i="21" s="1"/>
  <c r="M1004" i="21"/>
  <c r="AT1004" i="21" s="1"/>
  <c r="L1004" i="21"/>
  <c r="AS1004" i="21" s="1"/>
  <c r="K1004" i="21"/>
  <c r="AR1004" i="21" s="1"/>
  <c r="J1004" i="21"/>
  <c r="AQ1004" i="21" s="1"/>
  <c r="I1004" i="21"/>
  <c r="AP1004" i="21" s="1"/>
  <c r="H1004" i="21"/>
  <c r="AO1004" i="21" s="1"/>
  <c r="G1004" i="21"/>
  <c r="AN1004" i="21" s="1"/>
  <c r="F1004" i="21"/>
  <c r="AM1004" i="21" s="1"/>
  <c r="D1004" i="21"/>
  <c r="O1003" i="21"/>
  <c r="AV1003" i="21" s="1"/>
  <c r="N1003" i="21"/>
  <c r="AU1003" i="21" s="1"/>
  <c r="M1003" i="21"/>
  <c r="AT1003" i="21" s="1"/>
  <c r="L1003" i="21"/>
  <c r="AS1003" i="21" s="1"/>
  <c r="K1003" i="21"/>
  <c r="AR1003" i="21" s="1"/>
  <c r="J1003" i="21"/>
  <c r="AQ1003" i="21" s="1"/>
  <c r="I1003" i="21"/>
  <c r="AP1003" i="21" s="1"/>
  <c r="H1003" i="21"/>
  <c r="AO1003" i="21" s="1"/>
  <c r="G1003" i="21"/>
  <c r="AN1003" i="21" s="1"/>
  <c r="F1003" i="21"/>
  <c r="AM1003" i="21" s="1"/>
  <c r="D1003" i="21"/>
  <c r="O1002" i="21"/>
  <c r="AV1002" i="21" s="1"/>
  <c r="N1002" i="21"/>
  <c r="AU1002" i="21" s="1"/>
  <c r="M1002" i="21"/>
  <c r="AT1002" i="21" s="1"/>
  <c r="L1002" i="21"/>
  <c r="AS1002" i="21" s="1"/>
  <c r="K1002" i="21"/>
  <c r="AR1002" i="21" s="1"/>
  <c r="J1002" i="21"/>
  <c r="AQ1002" i="21" s="1"/>
  <c r="I1002" i="21"/>
  <c r="AP1002" i="21" s="1"/>
  <c r="H1002" i="21"/>
  <c r="AO1002" i="21" s="1"/>
  <c r="G1002" i="21"/>
  <c r="AN1002" i="21" s="1"/>
  <c r="F1002" i="21"/>
  <c r="AM1002" i="21" s="1"/>
  <c r="D1002" i="21"/>
  <c r="O1001" i="21"/>
  <c r="AV1001" i="21" s="1"/>
  <c r="N1001" i="21"/>
  <c r="AU1001" i="21" s="1"/>
  <c r="M1001" i="21"/>
  <c r="AT1001" i="21" s="1"/>
  <c r="L1001" i="21"/>
  <c r="AS1001" i="21" s="1"/>
  <c r="K1001" i="21"/>
  <c r="AR1001" i="21" s="1"/>
  <c r="J1001" i="21"/>
  <c r="AQ1001" i="21" s="1"/>
  <c r="I1001" i="21"/>
  <c r="AP1001" i="21" s="1"/>
  <c r="H1001" i="21"/>
  <c r="AO1001" i="21" s="1"/>
  <c r="G1001" i="21"/>
  <c r="AN1001" i="21" s="1"/>
  <c r="F1001" i="21"/>
  <c r="AM1001" i="21" s="1"/>
  <c r="D1001" i="21"/>
  <c r="O1000" i="21"/>
  <c r="AV1000" i="21" s="1"/>
  <c r="N1000" i="21"/>
  <c r="AU1000" i="21" s="1"/>
  <c r="M1000" i="21"/>
  <c r="AT1000" i="21" s="1"/>
  <c r="L1000" i="21"/>
  <c r="AS1000" i="21" s="1"/>
  <c r="K1000" i="21"/>
  <c r="AR1000" i="21" s="1"/>
  <c r="J1000" i="21"/>
  <c r="AQ1000" i="21" s="1"/>
  <c r="I1000" i="21"/>
  <c r="AP1000" i="21" s="1"/>
  <c r="H1000" i="21"/>
  <c r="AO1000" i="21" s="1"/>
  <c r="G1000" i="21"/>
  <c r="AN1000" i="21" s="1"/>
  <c r="F1000" i="21"/>
  <c r="AM1000" i="21" s="1"/>
  <c r="D1000" i="21"/>
  <c r="O999" i="21"/>
  <c r="AV999" i="21" s="1"/>
  <c r="N999" i="21"/>
  <c r="AU999" i="21" s="1"/>
  <c r="M999" i="21"/>
  <c r="AT999" i="21" s="1"/>
  <c r="L999" i="21"/>
  <c r="AS999" i="21" s="1"/>
  <c r="K999" i="21"/>
  <c r="AR999" i="21" s="1"/>
  <c r="J999" i="21"/>
  <c r="AQ999" i="21" s="1"/>
  <c r="I999" i="21"/>
  <c r="AP999" i="21" s="1"/>
  <c r="H999" i="21"/>
  <c r="AO999" i="21" s="1"/>
  <c r="G999" i="21"/>
  <c r="AN999" i="21" s="1"/>
  <c r="F999" i="21"/>
  <c r="AM999" i="21" s="1"/>
  <c r="D999" i="21"/>
  <c r="O998" i="21"/>
  <c r="AV998" i="21" s="1"/>
  <c r="N998" i="21"/>
  <c r="AU998" i="21" s="1"/>
  <c r="M998" i="21"/>
  <c r="AT998" i="21" s="1"/>
  <c r="L998" i="21"/>
  <c r="AS998" i="21" s="1"/>
  <c r="K998" i="21"/>
  <c r="AR998" i="21" s="1"/>
  <c r="J998" i="21"/>
  <c r="AQ998" i="21" s="1"/>
  <c r="I998" i="21"/>
  <c r="AP998" i="21" s="1"/>
  <c r="H998" i="21"/>
  <c r="AO998" i="21" s="1"/>
  <c r="G998" i="21"/>
  <c r="AN998" i="21" s="1"/>
  <c r="F998" i="21"/>
  <c r="AM998" i="21" s="1"/>
  <c r="D998" i="21"/>
  <c r="E997" i="21"/>
  <c r="AV996" i="21"/>
  <c r="AU996" i="21"/>
  <c r="AT996" i="21"/>
  <c r="AS996" i="21"/>
  <c r="AP996" i="21"/>
  <c r="AN996" i="21"/>
  <c r="AM996" i="21"/>
  <c r="D996" i="21"/>
  <c r="AV995" i="21"/>
  <c r="AU995" i="21"/>
  <c r="AT995" i="21"/>
  <c r="AS995" i="21"/>
  <c r="AP995" i="21"/>
  <c r="AN995" i="21"/>
  <c r="AM995" i="21"/>
  <c r="D995" i="21"/>
  <c r="AV994" i="21"/>
  <c r="AU994" i="21"/>
  <c r="AT994" i="21"/>
  <c r="AS994" i="21"/>
  <c r="AP994" i="21"/>
  <c r="AN994" i="21"/>
  <c r="AM994" i="21"/>
  <c r="D994" i="21"/>
  <c r="O993" i="21"/>
  <c r="AV993" i="21" s="1"/>
  <c r="N993" i="21"/>
  <c r="AU993" i="21" s="1"/>
  <c r="M993" i="21"/>
  <c r="AT993" i="21" s="1"/>
  <c r="L993" i="21"/>
  <c r="AS993" i="21" s="1"/>
  <c r="K993" i="21"/>
  <c r="J993" i="21"/>
  <c r="I993" i="21"/>
  <c r="AP993" i="21" s="1"/>
  <c r="H993" i="21"/>
  <c r="AO993" i="21" s="1"/>
  <c r="G993" i="21"/>
  <c r="AN993" i="21" s="1"/>
  <c r="F993" i="21"/>
  <c r="AM993" i="21" s="1"/>
  <c r="D993" i="21"/>
  <c r="O992" i="21"/>
  <c r="AV992" i="21" s="1"/>
  <c r="N992" i="21"/>
  <c r="AU992" i="21" s="1"/>
  <c r="M992" i="21"/>
  <c r="AT992" i="21" s="1"/>
  <c r="L992" i="21"/>
  <c r="AS992" i="21" s="1"/>
  <c r="K992" i="21"/>
  <c r="AR992" i="21" s="1"/>
  <c r="J992" i="21"/>
  <c r="AQ992" i="21" s="1"/>
  <c r="I992" i="21"/>
  <c r="AP992" i="21" s="1"/>
  <c r="H992" i="21"/>
  <c r="AO992" i="21" s="1"/>
  <c r="G992" i="21"/>
  <c r="AN992" i="21" s="1"/>
  <c r="F992" i="21"/>
  <c r="AM992" i="21" s="1"/>
  <c r="D992" i="21"/>
  <c r="O991" i="21"/>
  <c r="AV991" i="21" s="1"/>
  <c r="N991" i="21"/>
  <c r="AU991" i="21" s="1"/>
  <c r="M991" i="21"/>
  <c r="AT991" i="21" s="1"/>
  <c r="L991" i="21"/>
  <c r="AS991" i="21" s="1"/>
  <c r="K991" i="21"/>
  <c r="AR991" i="21" s="1"/>
  <c r="J991" i="21"/>
  <c r="AQ991" i="21" s="1"/>
  <c r="I991" i="21"/>
  <c r="AP991" i="21" s="1"/>
  <c r="H991" i="21"/>
  <c r="AO991" i="21" s="1"/>
  <c r="G991" i="21"/>
  <c r="AN991" i="21" s="1"/>
  <c r="F991" i="21"/>
  <c r="AM991" i="21" s="1"/>
  <c r="D991" i="21"/>
  <c r="O990" i="21"/>
  <c r="AV990" i="21" s="1"/>
  <c r="N990" i="21"/>
  <c r="AU990" i="21" s="1"/>
  <c r="M990" i="21"/>
  <c r="AT990" i="21" s="1"/>
  <c r="L990" i="21"/>
  <c r="AS990" i="21" s="1"/>
  <c r="K990" i="21"/>
  <c r="AR990" i="21" s="1"/>
  <c r="J990" i="21"/>
  <c r="AQ990" i="21" s="1"/>
  <c r="I990" i="21"/>
  <c r="AP990" i="21" s="1"/>
  <c r="H990" i="21"/>
  <c r="AO990" i="21" s="1"/>
  <c r="G990" i="21"/>
  <c r="AN990" i="21" s="1"/>
  <c r="F990" i="21"/>
  <c r="AM990" i="21" s="1"/>
  <c r="D990" i="21"/>
  <c r="O989" i="21"/>
  <c r="AV989" i="21" s="1"/>
  <c r="N989" i="21"/>
  <c r="AU989" i="21" s="1"/>
  <c r="M989" i="21"/>
  <c r="AT989" i="21" s="1"/>
  <c r="L989" i="21"/>
  <c r="AS989" i="21" s="1"/>
  <c r="K989" i="21"/>
  <c r="AR989" i="21" s="1"/>
  <c r="J989" i="21"/>
  <c r="AQ989" i="21" s="1"/>
  <c r="I989" i="21"/>
  <c r="AP989" i="21" s="1"/>
  <c r="H989" i="21"/>
  <c r="AO989" i="21" s="1"/>
  <c r="G989" i="21"/>
  <c r="AN989" i="21" s="1"/>
  <c r="F989" i="21"/>
  <c r="AM989" i="21" s="1"/>
  <c r="D989" i="21"/>
  <c r="O988" i="21"/>
  <c r="AV988" i="21" s="1"/>
  <c r="N988" i="21"/>
  <c r="AU988" i="21" s="1"/>
  <c r="M988" i="21"/>
  <c r="AT988" i="21" s="1"/>
  <c r="L988" i="21"/>
  <c r="AS988" i="21" s="1"/>
  <c r="K988" i="21"/>
  <c r="AR988" i="21" s="1"/>
  <c r="J988" i="21"/>
  <c r="AQ988" i="21" s="1"/>
  <c r="I988" i="21"/>
  <c r="AP988" i="21" s="1"/>
  <c r="H988" i="21"/>
  <c r="AO988" i="21" s="1"/>
  <c r="G988" i="21"/>
  <c r="AN988" i="21" s="1"/>
  <c r="F988" i="21"/>
  <c r="AM988" i="21" s="1"/>
  <c r="D988" i="21"/>
  <c r="O987" i="21"/>
  <c r="AV987" i="21" s="1"/>
  <c r="N987" i="21"/>
  <c r="AU987" i="21" s="1"/>
  <c r="M987" i="21"/>
  <c r="AT987" i="21" s="1"/>
  <c r="L987" i="21"/>
  <c r="AS987" i="21" s="1"/>
  <c r="K987" i="21"/>
  <c r="AR987" i="21" s="1"/>
  <c r="J987" i="21"/>
  <c r="AQ987" i="21" s="1"/>
  <c r="I987" i="21"/>
  <c r="AP987" i="21" s="1"/>
  <c r="H987" i="21"/>
  <c r="AO987" i="21" s="1"/>
  <c r="G987" i="21"/>
  <c r="AN987" i="21" s="1"/>
  <c r="F987" i="21"/>
  <c r="AM987" i="21" s="1"/>
  <c r="D987" i="21"/>
  <c r="O986" i="21"/>
  <c r="AV986" i="21" s="1"/>
  <c r="N986" i="21"/>
  <c r="AU986" i="21" s="1"/>
  <c r="M986" i="21"/>
  <c r="AT986" i="21" s="1"/>
  <c r="L986" i="21"/>
  <c r="AS986" i="21" s="1"/>
  <c r="K986" i="21"/>
  <c r="AR986" i="21" s="1"/>
  <c r="J986" i="21"/>
  <c r="AQ986" i="21" s="1"/>
  <c r="I986" i="21"/>
  <c r="AP986" i="21" s="1"/>
  <c r="H986" i="21"/>
  <c r="AO986" i="21" s="1"/>
  <c r="G986" i="21"/>
  <c r="AN986" i="21" s="1"/>
  <c r="F986" i="21"/>
  <c r="AM986" i="21" s="1"/>
  <c r="D986" i="21"/>
  <c r="O985" i="21"/>
  <c r="AV985" i="21" s="1"/>
  <c r="N985" i="21"/>
  <c r="AU985" i="21" s="1"/>
  <c r="M985" i="21"/>
  <c r="AT985" i="21" s="1"/>
  <c r="L985" i="21"/>
  <c r="AS985" i="21" s="1"/>
  <c r="K985" i="21"/>
  <c r="AR985" i="21" s="1"/>
  <c r="J985" i="21"/>
  <c r="AQ985" i="21" s="1"/>
  <c r="I985" i="21"/>
  <c r="AP985" i="21" s="1"/>
  <c r="H985" i="21"/>
  <c r="AO985" i="21" s="1"/>
  <c r="G985" i="21"/>
  <c r="AN985" i="21" s="1"/>
  <c r="F985" i="21"/>
  <c r="AM985" i="21" s="1"/>
  <c r="D985" i="21"/>
  <c r="O984" i="21"/>
  <c r="AV984" i="21" s="1"/>
  <c r="N984" i="21"/>
  <c r="AU984" i="21" s="1"/>
  <c r="M984" i="21"/>
  <c r="AT984" i="21" s="1"/>
  <c r="L984" i="21"/>
  <c r="AS984" i="21" s="1"/>
  <c r="K984" i="21"/>
  <c r="AR984" i="21" s="1"/>
  <c r="J984" i="21"/>
  <c r="AQ984" i="21" s="1"/>
  <c r="I984" i="21"/>
  <c r="AP984" i="21" s="1"/>
  <c r="H984" i="21"/>
  <c r="AO984" i="21" s="1"/>
  <c r="G984" i="21"/>
  <c r="AN984" i="21" s="1"/>
  <c r="F984" i="21"/>
  <c r="AM984" i="21" s="1"/>
  <c r="D984" i="21"/>
  <c r="O983" i="21"/>
  <c r="AV983" i="21" s="1"/>
  <c r="N983" i="21"/>
  <c r="AU983" i="21" s="1"/>
  <c r="M983" i="21"/>
  <c r="AT983" i="21" s="1"/>
  <c r="L983" i="21"/>
  <c r="AS983" i="21" s="1"/>
  <c r="K983" i="21"/>
  <c r="AR983" i="21" s="1"/>
  <c r="J983" i="21"/>
  <c r="AQ983" i="21" s="1"/>
  <c r="I983" i="21"/>
  <c r="AP983" i="21" s="1"/>
  <c r="H983" i="21"/>
  <c r="AO983" i="21" s="1"/>
  <c r="G983" i="21"/>
  <c r="AN983" i="21" s="1"/>
  <c r="F983" i="21"/>
  <c r="AM983" i="21" s="1"/>
  <c r="D983" i="21"/>
  <c r="O982" i="21"/>
  <c r="AV982" i="21" s="1"/>
  <c r="N982" i="21"/>
  <c r="AU982" i="21" s="1"/>
  <c r="M982" i="21"/>
  <c r="AT982" i="21" s="1"/>
  <c r="L982" i="21"/>
  <c r="AS982" i="21" s="1"/>
  <c r="K982" i="21"/>
  <c r="AR982" i="21" s="1"/>
  <c r="J982" i="21"/>
  <c r="AQ982" i="21" s="1"/>
  <c r="I982" i="21"/>
  <c r="AP982" i="21" s="1"/>
  <c r="H982" i="21"/>
  <c r="AO982" i="21" s="1"/>
  <c r="G982" i="21"/>
  <c r="AN982" i="21" s="1"/>
  <c r="F982" i="21"/>
  <c r="AM982" i="21" s="1"/>
  <c r="D982" i="21"/>
  <c r="O981" i="21"/>
  <c r="AV981" i="21" s="1"/>
  <c r="N981" i="21"/>
  <c r="AU981" i="21" s="1"/>
  <c r="M981" i="21"/>
  <c r="AT981" i="21" s="1"/>
  <c r="L981" i="21"/>
  <c r="AS981" i="21" s="1"/>
  <c r="K981" i="21"/>
  <c r="AR981" i="21" s="1"/>
  <c r="J981" i="21"/>
  <c r="AQ981" i="21" s="1"/>
  <c r="I981" i="21"/>
  <c r="AP981" i="21" s="1"/>
  <c r="H981" i="21"/>
  <c r="AO981" i="21" s="1"/>
  <c r="G981" i="21"/>
  <c r="AN981" i="21" s="1"/>
  <c r="F981" i="21"/>
  <c r="AM981" i="21" s="1"/>
  <c r="D981" i="21"/>
  <c r="O980" i="21"/>
  <c r="AV980" i="21" s="1"/>
  <c r="N980" i="21"/>
  <c r="AU980" i="21" s="1"/>
  <c r="M980" i="21"/>
  <c r="AT980" i="21" s="1"/>
  <c r="L980" i="21"/>
  <c r="AS980" i="21" s="1"/>
  <c r="K980" i="21"/>
  <c r="AR980" i="21" s="1"/>
  <c r="J980" i="21"/>
  <c r="AQ980" i="21" s="1"/>
  <c r="I980" i="21"/>
  <c r="AP980" i="21" s="1"/>
  <c r="H980" i="21"/>
  <c r="AO980" i="21" s="1"/>
  <c r="G980" i="21"/>
  <c r="AN980" i="21" s="1"/>
  <c r="F980" i="21"/>
  <c r="AM980" i="21" s="1"/>
  <c r="D980" i="21"/>
  <c r="O979" i="21"/>
  <c r="AV979" i="21" s="1"/>
  <c r="N979" i="21"/>
  <c r="AU979" i="21" s="1"/>
  <c r="M979" i="21"/>
  <c r="AT979" i="21" s="1"/>
  <c r="L979" i="21"/>
  <c r="AS979" i="21" s="1"/>
  <c r="K979" i="21"/>
  <c r="AR979" i="21" s="1"/>
  <c r="J979" i="21"/>
  <c r="AQ979" i="21" s="1"/>
  <c r="I979" i="21"/>
  <c r="AP979" i="21" s="1"/>
  <c r="H979" i="21"/>
  <c r="AO979" i="21" s="1"/>
  <c r="G979" i="21"/>
  <c r="AN979" i="21" s="1"/>
  <c r="F979" i="21"/>
  <c r="AM979" i="21" s="1"/>
  <c r="D979" i="21"/>
  <c r="O978" i="21"/>
  <c r="AV978" i="21" s="1"/>
  <c r="N978" i="21"/>
  <c r="AU978" i="21" s="1"/>
  <c r="M978" i="21"/>
  <c r="AT978" i="21" s="1"/>
  <c r="L978" i="21"/>
  <c r="AS978" i="21" s="1"/>
  <c r="K978" i="21"/>
  <c r="AR978" i="21" s="1"/>
  <c r="J978" i="21"/>
  <c r="AQ978" i="21" s="1"/>
  <c r="I978" i="21"/>
  <c r="AP978" i="21" s="1"/>
  <c r="H978" i="21"/>
  <c r="AO978" i="21" s="1"/>
  <c r="G978" i="21"/>
  <c r="AN978" i="21" s="1"/>
  <c r="F978" i="21"/>
  <c r="AM978" i="21" s="1"/>
  <c r="D978" i="21"/>
  <c r="O977" i="21"/>
  <c r="AV977" i="21" s="1"/>
  <c r="N977" i="21"/>
  <c r="AU977" i="21" s="1"/>
  <c r="M977" i="21"/>
  <c r="AT977" i="21" s="1"/>
  <c r="L977" i="21"/>
  <c r="AS977" i="21" s="1"/>
  <c r="K977" i="21"/>
  <c r="AR977" i="21" s="1"/>
  <c r="J977" i="21"/>
  <c r="AQ977" i="21" s="1"/>
  <c r="I977" i="21"/>
  <c r="AP977" i="21" s="1"/>
  <c r="H977" i="21"/>
  <c r="AO977" i="21" s="1"/>
  <c r="G977" i="21"/>
  <c r="AN977" i="21" s="1"/>
  <c r="F977" i="21"/>
  <c r="AM977" i="21" s="1"/>
  <c r="D977" i="21"/>
  <c r="O976" i="21"/>
  <c r="AV976" i="21" s="1"/>
  <c r="N976" i="21"/>
  <c r="AU976" i="21" s="1"/>
  <c r="M976" i="21"/>
  <c r="AT976" i="21" s="1"/>
  <c r="L976" i="21"/>
  <c r="AS976" i="21" s="1"/>
  <c r="K976" i="21"/>
  <c r="AR976" i="21" s="1"/>
  <c r="J976" i="21"/>
  <c r="AQ976" i="21" s="1"/>
  <c r="I976" i="21"/>
  <c r="AP976" i="21" s="1"/>
  <c r="H976" i="21"/>
  <c r="AO976" i="21" s="1"/>
  <c r="G976" i="21"/>
  <c r="AN976" i="21" s="1"/>
  <c r="F976" i="21"/>
  <c r="AM976" i="21" s="1"/>
  <c r="D976" i="21"/>
  <c r="O975" i="21"/>
  <c r="AV975" i="21" s="1"/>
  <c r="N975" i="21"/>
  <c r="AU975" i="21" s="1"/>
  <c r="M975" i="21"/>
  <c r="AT975" i="21" s="1"/>
  <c r="L975" i="21"/>
  <c r="AS975" i="21" s="1"/>
  <c r="K975" i="21"/>
  <c r="AR975" i="21" s="1"/>
  <c r="J975" i="21"/>
  <c r="AQ975" i="21" s="1"/>
  <c r="I975" i="21"/>
  <c r="AP975" i="21" s="1"/>
  <c r="H975" i="21"/>
  <c r="AO975" i="21" s="1"/>
  <c r="G975" i="21"/>
  <c r="AN975" i="21" s="1"/>
  <c r="F975" i="21"/>
  <c r="AM975" i="21" s="1"/>
  <c r="D975" i="21"/>
  <c r="O974" i="21"/>
  <c r="AV974" i="21" s="1"/>
  <c r="N974" i="21"/>
  <c r="AU974" i="21" s="1"/>
  <c r="M974" i="21"/>
  <c r="AT974" i="21" s="1"/>
  <c r="L974" i="21"/>
  <c r="AS974" i="21" s="1"/>
  <c r="K974" i="21"/>
  <c r="AR974" i="21" s="1"/>
  <c r="J974" i="21"/>
  <c r="AQ974" i="21" s="1"/>
  <c r="I974" i="21"/>
  <c r="AP974" i="21" s="1"/>
  <c r="H974" i="21"/>
  <c r="AO974" i="21" s="1"/>
  <c r="G974" i="21"/>
  <c r="AN974" i="21" s="1"/>
  <c r="F974" i="21"/>
  <c r="AM974" i="21" s="1"/>
  <c r="D974" i="21"/>
  <c r="O973" i="21"/>
  <c r="AV973" i="21" s="1"/>
  <c r="N973" i="21"/>
  <c r="AU973" i="21" s="1"/>
  <c r="M973" i="21"/>
  <c r="AT973" i="21" s="1"/>
  <c r="L973" i="21"/>
  <c r="AS973" i="21" s="1"/>
  <c r="K973" i="21"/>
  <c r="AR973" i="21" s="1"/>
  <c r="J973" i="21"/>
  <c r="AQ973" i="21" s="1"/>
  <c r="I973" i="21"/>
  <c r="AP973" i="21" s="1"/>
  <c r="H973" i="21"/>
  <c r="AO973" i="21" s="1"/>
  <c r="G973" i="21"/>
  <c r="AN973" i="21" s="1"/>
  <c r="F973" i="21"/>
  <c r="AM973" i="21" s="1"/>
  <c r="D973" i="21"/>
  <c r="O972" i="21"/>
  <c r="AV972" i="21" s="1"/>
  <c r="N972" i="21"/>
  <c r="AU972" i="21" s="1"/>
  <c r="M972" i="21"/>
  <c r="AT972" i="21" s="1"/>
  <c r="L972" i="21"/>
  <c r="AS972" i="21" s="1"/>
  <c r="K972" i="21"/>
  <c r="AR972" i="21" s="1"/>
  <c r="J972" i="21"/>
  <c r="AQ972" i="21" s="1"/>
  <c r="I972" i="21"/>
  <c r="AP972" i="21" s="1"/>
  <c r="H972" i="21"/>
  <c r="AO972" i="21" s="1"/>
  <c r="G972" i="21"/>
  <c r="AN972" i="21" s="1"/>
  <c r="F972" i="21"/>
  <c r="AM972" i="21" s="1"/>
  <c r="D972" i="21"/>
  <c r="O971" i="21"/>
  <c r="AV971" i="21" s="1"/>
  <c r="N971" i="21"/>
  <c r="AU971" i="21" s="1"/>
  <c r="M971" i="21"/>
  <c r="AT971" i="21" s="1"/>
  <c r="L971" i="21"/>
  <c r="AS971" i="21" s="1"/>
  <c r="K971" i="21"/>
  <c r="AR971" i="21" s="1"/>
  <c r="J971" i="21"/>
  <c r="AQ971" i="21" s="1"/>
  <c r="I971" i="21"/>
  <c r="AP971" i="21" s="1"/>
  <c r="H971" i="21"/>
  <c r="AO971" i="21" s="1"/>
  <c r="G971" i="21"/>
  <c r="AN971" i="21" s="1"/>
  <c r="F971" i="21"/>
  <c r="AM971" i="21" s="1"/>
  <c r="D971" i="21"/>
  <c r="O970" i="21"/>
  <c r="AV970" i="21" s="1"/>
  <c r="N970" i="21"/>
  <c r="AU970" i="21" s="1"/>
  <c r="M970" i="21"/>
  <c r="AT970" i="21" s="1"/>
  <c r="L970" i="21"/>
  <c r="AS970" i="21" s="1"/>
  <c r="K970" i="21"/>
  <c r="AR970" i="21" s="1"/>
  <c r="J970" i="21"/>
  <c r="AQ970" i="21" s="1"/>
  <c r="I970" i="21"/>
  <c r="AP970" i="21" s="1"/>
  <c r="H970" i="21"/>
  <c r="AO970" i="21" s="1"/>
  <c r="G970" i="21"/>
  <c r="AN970" i="21" s="1"/>
  <c r="F970" i="21"/>
  <c r="AM970" i="21" s="1"/>
  <c r="D970" i="21"/>
  <c r="O969" i="21"/>
  <c r="AV969" i="21" s="1"/>
  <c r="N969" i="21"/>
  <c r="AU969" i="21" s="1"/>
  <c r="M969" i="21"/>
  <c r="AT969" i="21" s="1"/>
  <c r="L969" i="21"/>
  <c r="AS969" i="21" s="1"/>
  <c r="K969" i="21"/>
  <c r="AR969" i="21" s="1"/>
  <c r="J969" i="21"/>
  <c r="AQ969" i="21" s="1"/>
  <c r="I969" i="21"/>
  <c r="AP969" i="21" s="1"/>
  <c r="H969" i="21"/>
  <c r="AO969" i="21" s="1"/>
  <c r="G969" i="21"/>
  <c r="AN969" i="21" s="1"/>
  <c r="F969" i="21"/>
  <c r="AM969" i="21" s="1"/>
  <c r="D969" i="21"/>
  <c r="O968" i="21"/>
  <c r="AV968" i="21" s="1"/>
  <c r="N968" i="21"/>
  <c r="AU968" i="21" s="1"/>
  <c r="M968" i="21"/>
  <c r="AT968" i="21" s="1"/>
  <c r="L968" i="21"/>
  <c r="AS968" i="21" s="1"/>
  <c r="K968" i="21"/>
  <c r="AR968" i="21" s="1"/>
  <c r="J968" i="21"/>
  <c r="AQ968" i="21" s="1"/>
  <c r="I968" i="21"/>
  <c r="AP968" i="21" s="1"/>
  <c r="H968" i="21"/>
  <c r="AO968" i="21" s="1"/>
  <c r="G968" i="21"/>
  <c r="AN968" i="21" s="1"/>
  <c r="F968" i="21"/>
  <c r="AM968" i="21" s="1"/>
  <c r="D968" i="21"/>
  <c r="O967" i="21"/>
  <c r="AV967" i="21" s="1"/>
  <c r="N967" i="21"/>
  <c r="AU967" i="21" s="1"/>
  <c r="M967" i="21"/>
  <c r="AT967" i="21" s="1"/>
  <c r="L967" i="21"/>
  <c r="AS967" i="21" s="1"/>
  <c r="K967" i="21"/>
  <c r="AR967" i="21" s="1"/>
  <c r="J967" i="21"/>
  <c r="AQ967" i="21" s="1"/>
  <c r="I967" i="21"/>
  <c r="AP967" i="21" s="1"/>
  <c r="H967" i="21"/>
  <c r="AO967" i="21" s="1"/>
  <c r="G967" i="21"/>
  <c r="AN967" i="21" s="1"/>
  <c r="F967" i="21"/>
  <c r="AM967" i="21" s="1"/>
  <c r="D967" i="21"/>
  <c r="E966" i="21"/>
  <c r="AV965" i="21"/>
  <c r="AU965" i="21"/>
  <c r="AT965" i="21"/>
  <c r="AS965" i="21"/>
  <c r="AP965" i="21"/>
  <c r="AN965" i="21"/>
  <c r="AM965" i="21"/>
  <c r="D965" i="21"/>
  <c r="AV964" i="21"/>
  <c r="AU964" i="21"/>
  <c r="AT964" i="21"/>
  <c r="AS964" i="21"/>
  <c r="AP964" i="21"/>
  <c r="AN964" i="21"/>
  <c r="AM964" i="21"/>
  <c r="D964" i="21"/>
  <c r="AV963" i="21"/>
  <c r="AU963" i="21"/>
  <c r="AT963" i="21"/>
  <c r="AS963" i="21"/>
  <c r="AP963" i="21"/>
  <c r="AN963" i="21"/>
  <c r="AM963" i="21"/>
  <c r="D963" i="21"/>
  <c r="O962" i="21"/>
  <c r="AV962" i="21" s="1"/>
  <c r="N962" i="21"/>
  <c r="AU962" i="21" s="1"/>
  <c r="M962" i="21"/>
  <c r="AT962" i="21" s="1"/>
  <c r="L962" i="21"/>
  <c r="AS962" i="21" s="1"/>
  <c r="K962" i="21"/>
  <c r="J962" i="21"/>
  <c r="I962" i="21"/>
  <c r="AP962" i="21" s="1"/>
  <c r="H962" i="21"/>
  <c r="AO962" i="21" s="1"/>
  <c r="G962" i="21"/>
  <c r="AN962" i="21" s="1"/>
  <c r="F962" i="21"/>
  <c r="AM962" i="21" s="1"/>
  <c r="D962" i="21"/>
  <c r="O961" i="21"/>
  <c r="AV961" i="21" s="1"/>
  <c r="N961" i="21"/>
  <c r="AU961" i="21" s="1"/>
  <c r="M961" i="21"/>
  <c r="AT961" i="21" s="1"/>
  <c r="L961" i="21"/>
  <c r="AS961" i="21" s="1"/>
  <c r="K961" i="21"/>
  <c r="AR961" i="21" s="1"/>
  <c r="J961" i="21"/>
  <c r="AQ961" i="21" s="1"/>
  <c r="I961" i="21"/>
  <c r="AP961" i="21" s="1"/>
  <c r="H961" i="21"/>
  <c r="AO961" i="21" s="1"/>
  <c r="G961" i="21"/>
  <c r="AN961" i="21" s="1"/>
  <c r="F961" i="21"/>
  <c r="AM961" i="21" s="1"/>
  <c r="D961" i="21"/>
  <c r="O960" i="21"/>
  <c r="AV960" i="21" s="1"/>
  <c r="N960" i="21"/>
  <c r="AU960" i="21" s="1"/>
  <c r="M960" i="21"/>
  <c r="AT960" i="21" s="1"/>
  <c r="L960" i="21"/>
  <c r="AS960" i="21" s="1"/>
  <c r="K960" i="21"/>
  <c r="AR960" i="21" s="1"/>
  <c r="J960" i="21"/>
  <c r="AQ960" i="21" s="1"/>
  <c r="I960" i="21"/>
  <c r="AP960" i="21" s="1"/>
  <c r="H960" i="21"/>
  <c r="AO960" i="21" s="1"/>
  <c r="G960" i="21"/>
  <c r="AN960" i="21" s="1"/>
  <c r="F960" i="21"/>
  <c r="AM960" i="21" s="1"/>
  <c r="D960" i="21"/>
  <c r="O959" i="21"/>
  <c r="AV959" i="21" s="1"/>
  <c r="N959" i="21"/>
  <c r="AU959" i="21" s="1"/>
  <c r="M959" i="21"/>
  <c r="AT959" i="21" s="1"/>
  <c r="L959" i="21"/>
  <c r="AS959" i="21" s="1"/>
  <c r="K959" i="21"/>
  <c r="AR959" i="21" s="1"/>
  <c r="J959" i="21"/>
  <c r="AQ959" i="21" s="1"/>
  <c r="I959" i="21"/>
  <c r="AP959" i="21" s="1"/>
  <c r="H959" i="21"/>
  <c r="AO959" i="21" s="1"/>
  <c r="G959" i="21"/>
  <c r="AN959" i="21" s="1"/>
  <c r="F959" i="21"/>
  <c r="AM959" i="21" s="1"/>
  <c r="D959" i="21"/>
  <c r="O958" i="21"/>
  <c r="AV958" i="21" s="1"/>
  <c r="N958" i="21"/>
  <c r="AU958" i="21" s="1"/>
  <c r="M958" i="21"/>
  <c r="AT958" i="21" s="1"/>
  <c r="L958" i="21"/>
  <c r="AS958" i="21" s="1"/>
  <c r="K958" i="21"/>
  <c r="AR958" i="21" s="1"/>
  <c r="J958" i="21"/>
  <c r="AQ958" i="21" s="1"/>
  <c r="I958" i="21"/>
  <c r="AP958" i="21" s="1"/>
  <c r="H958" i="21"/>
  <c r="AO958" i="21" s="1"/>
  <c r="G958" i="21"/>
  <c r="AN958" i="21" s="1"/>
  <c r="F958" i="21"/>
  <c r="AM958" i="21" s="1"/>
  <c r="D958" i="21"/>
  <c r="O957" i="21"/>
  <c r="AV957" i="21" s="1"/>
  <c r="N957" i="21"/>
  <c r="AU957" i="21" s="1"/>
  <c r="M957" i="21"/>
  <c r="AT957" i="21" s="1"/>
  <c r="L957" i="21"/>
  <c r="AS957" i="21" s="1"/>
  <c r="K957" i="21"/>
  <c r="AR957" i="21" s="1"/>
  <c r="J957" i="21"/>
  <c r="AQ957" i="21" s="1"/>
  <c r="I957" i="21"/>
  <c r="AP957" i="21" s="1"/>
  <c r="H957" i="21"/>
  <c r="AO957" i="21" s="1"/>
  <c r="G957" i="21"/>
  <c r="AN957" i="21" s="1"/>
  <c r="F957" i="21"/>
  <c r="AM957" i="21" s="1"/>
  <c r="D957" i="21"/>
  <c r="O956" i="21"/>
  <c r="AV956" i="21" s="1"/>
  <c r="N956" i="21"/>
  <c r="AU956" i="21" s="1"/>
  <c r="M956" i="21"/>
  <c r="AT956" i="21" s="1"/>
  <c r="L956" i="21"/>
  <c r="AS956" i="21" s="1"/>
  <c r="K956" i="21"/>
  <c r="AR956" i="21" s="1"/>
  <c r="J956" i="21"/>
  <c r="AQ956" i="21" s="1"/>
  <c r="I956" i="21"/>
  <c r="AP956" i="21" s="1"/>
  <c r="H956" i="21"/>
  <c r="AO956" i="21" s="1"/>
  <c r="G956" i="21"/>
  <c r="AN956" i="21" s="1"/>
  <c r="F956" i="21"/>
  <c r="AM956" i="21" s="1"/>
  <c r="D956" i="21"/>
  <c r="O955" i="21"/>
  <c r="AV955" i="21" s="1"/>
  <c r="N955" i="21"/>
  <c r="AU955" i="21" s="1"/>
  <c r="M955" i="21"/>
  <c r="AT955" i="21" s="1"/>
  <c r="L955" i="21"/>
  <c r="AS955" i="21" s="1"/>
  <c r="K955" i="21"/>
  <c r="AR955" i="21" s="1"/>
  <c r="J955" i="21"/>
  <c r="AQ955" i="21" s="1"/>
  <c r="I955" i="21"/>
  <c r="AP955" i="21" s="1"/>
  <c r="H955" i="21"/>
  <c r="AO955" i="21" s="1"/>
  <c r="G955" i="21"/>
  <c r="AN955" i="21" s="1"/>
  <c r="F955" i="21"/>
  <c r="AM955" i="21" s="1"/>
  <c r="D955" i="21"/>
  <c r="O954" i="21"/>
  <c r="AV954" i="21" s="1"/>
  <c r="N954" i="21"/>
  <c r="AU954" i="21" s="1"/>
  <c r="M954" i="21"/>
  <c r="AT954" i="21" s="1"/>
  <c r="L954" i="21"/>
  <c r="AS954" i="21" s="1"/>
  <c r="K954" i="21"/>
  <c r="AR954" i="21" s="1"/>
  <c r="J954" i="21"/>
  <c r="AQ954" i="21" s="1"/>
  <c r="I954" i="21"/>
  <c r="AP954" i="21" s="1"/>
  <c r="H954" i="21"/>
  <c r="AO954" i="21" s="1"/>
  <c r="G954" i="21"/>
  <c r="AN954" i="21" s="1"/>
  <c r="F954" i="21"/>
  <c r="AM954" i="21" s="1"/>
  <c r="D954" i="21"/>
  <c r="O953" i="21"/>
  <c r="AV953" i="21" s="1"/>
  <c r="N953" i="21"/>
  <c r="AU953" i="21" s="1"/>
  <c r="M953" i="21"/>
  <c r="AT953" i="21" s="1"/>
  <c r="L953" i="21"/>
  <c r="AS953" i="21" s="1"/>
  <c r="K953" i="21"/>
  <c r="AR953" i="21" s="1"/>
  <c r="J953" i="21"/>
  <c r="AQ953" i="21" s="1"/>
  <c r="I953" i="21"/>
  <c r="AP953" i="21" s="1"/>
  <c r="H953" i="21"/>
  <c r="AO953" i="21" s="1"/>
  <c r="G953" i="21"/>
  <c r="AN953" i="21" s="1"/>
  <c r="F953" i="21"/>
  <c r="AM953" i="21" s="1"/>
  <c r="D953" i="21"/>
  <c r="O952" i="21"/>
  <c r="AV952" i="21" s="1"/>
  <c r="N952" i="21"/>
  <c r="AU952" i="21" s="1"/>
  <c r="M952" i="21"/>
  <c r="AT952" i="21" s="1"/>
  <c r="L952" i="21"/>
  <c r="AS952" i="21" s="1"/>
  <c r="K952" i="21"/>
  <c r="AR952" i="21" s="1"/>
  <c r="J952" i="21"/>
  <c r="AQ952" i="21" s="1"/>
  <c r="I952" i="21"/>
  <c r="AP952" i="21" s="1"/>
  <c r="H952" i="21"/>
  <c r="AO952" i="21" s="1"/>
  <c r="G952" i="21"/>
  <c r="AN952" i="21" s="1"/>
  <c r="F952" i="21"/>
  <c r="AM952" i="21" s="1"/>
  <c r="D952" i="21"/>
  <c r="O951" i="21"/>
  <c r="AV951" i="21" s="1"/>
  <c r="N951" i="21"/>
  <c r="AU951" i="21" s="1"/>
  <c r="M951" i="21"/>
  <c r="AT951" i="21" s="1"/>
  <c r="L951" i="21"/>
  <c r="AS951" i="21" s="1"/>
  <c r="K951" i="21"/>
  <c r="AR951" i="21" s="1"/>
  <c r="J951" i="21"/>
  <c r="AQ951" i="21" s="1"/>
  <c r="I951" i="21"/>
  <c r="AP951" i="21" s="1"/>
  <c r="H951" i="21"/>
  <c r="AO951" i="21" s="1"/>
  <c r="G951" i="21"/>
  <c r="AN951" i="21" s="1"/>
  <c r="F951" i="21"/>
  <c r="AM951" i="21" s="1"/>
  <c r="D951" i="21"/>
  <c r="O950" i="21"/>
  <c r="AV950" i="21" s="1"/>
  <c r="N950" i="21"/>
  <c r="AU950" i="21" s="1"/>
  <c r="M950" i="21"/>
  <c r="AT950" i="21" s="1"/>
  <c r="L950" i="21"/>
  <c r="AS950" i="21" s="1"/>
  <c r="K950" i="21"/>
  <c r="AR950" i="21" s="1"/>
  <c r="J950" i="21"/>
  <c r="AQ950" i="21" s="1"/>
  <c r="I950" i="21"/>
  <c r="AP950" i="21" s="1"/>
  <c r="H950" i="21"/>
  <c r="AO950" i="21" s="1"/>
  <c r="G950" i="21"/>
  <c r="AN950" i="21" s="1"/>
  <c r="F950" i="21"/>
  <c r="AM950" i="21" s="1"/>
  <c r="D950" i="21"/>
  <c r="O949" i="21"/>
  <c r="AV949" i="21" s="1"/>
  <c r="N949" i="21"/>
  <c r="AU949" i="21" s="1"/>
  <c r="M949" i="21"/>
  <c r="AT949" i="21" s="1"/>
  <c r="L949" i="21"/>
  <c r="AS949" i="21" s="1"/>
  <c r="K949" i="21"/>
  <c r="AR949" i="21" s="1"/>
  <c r="J949" i="21"/>
  <c r="AQ949" i="21" s="1"/>
  <c r="I949" i="21"/>
  <c r="AP949" i="21" s="1"/>
  <c r="H949" i="21"/>
  <c r="AO949" i="21" s="1"/>
  <c r="G949" i="21"/>
  <c r="AN949" i="21" s="1"/>
  <c r="F949" i="21"/>
  <c r="AM949" i="21" s="1"/>
  <c r="D949" i="21"/>
  <c r="O948" i="21"/>
  <c r="AV948" i="21" s="1"/>
  <c r="N948" i="21"/>
  <c r="AU948" i="21" s="1"/>
  <c r="M948" i="21"/>
  <c r="AT948" i="21" s="1"/>
  <c r="L948" i="21"/>
  <c r="AS948" i="21" s="1"/>
  <c r="K948" i="21"/>
  <c r="AR948" i="21" s="1"/>
  <c r="J948" i="21"/>
  <c r="AQ948" i="21" s="1"/>
  <c r="I948" i="21"/>
  <c r="AP948" i="21" s="1"/>
  <c r="H948" i="21"/>
  <c r="AO948" i="21" s="1"/>
  <c r="G948" i="21"/>
  <c r="AN948" i="21" s="1"/>
  <c r="F948" i="21"/>
  <c r="AM948" i="21" s="1"/>
  <c r="D948" i="21"/>
  <c r="O947" i="21"/>
  <c r="AV947" i="21" s="1"/>
  <c r="N947" i="21"/>
  <c r="AU947" i="21" s="1"/>
  <c r="M947" i="21"/>
  <c r="AT947" i="21" s="1"/>
  <c r="L947" i="21"/>
  <c r="AS947" i="21" s="1"/>
  <c r="K947" i="21"/>
  <c r="AR947" i="21" s="1"/>
  <c r="J947" i="21"/>
  <c r="AQ947" i="21" s="1"/>
  <c r="I947" i="21"/>
  <c r="AP947" i="21" s="1"/>
  <c r="H947" i="21"/>
  <c r="AO947" i="21" s="1"/>
  <c r="G947" i="21"/>
  <c r="AN947" i="21" s="1"/>
  <c r="F947" i="21"/>
  <c r="AM947" i="21" s="1"/>
  <c r="D947" i="21"/>
  <c r="O946" i="21"/>
  <c r="AV946" i="21" s="1"/>
  <c r="N946" i="21"/>
  <c r="AU946" i="21" s="1"/>
  <c r="M946" i="21"/>
  <c r="AT946" i="21" s="1"/>
  <c r="L946" i="21"/>
  <c r="AS946" i="21" s="1"/>
  <c r="K946" i="21"/>
  <c r="AR946" i="21" s="1"/>
  <c r="J946" i="21"/>
  <c r="AQ946" i="21" s="1"/>
  <c r="I946" i="21"/>
  <c r="AP946" i="21" s="1"/>
  <c r="H946" i="21"/>
  <c r="AO946" i="21" s="1"/>
  <c r="G946" i="21"/>
  <c r="AN946" i="21" s="1"/>
  <c r="F946" i="21"/>
  <c r="AM946" i="21" s="1"/>
  <c r="D946" i="21"/>
  <c r="O945" i="21"/>
  <c r="AV945" i="21" s="1"/>
  <c r="N945" i="21"/>
  <c r="AU945" i="21" s="1"/>
  <c r="M945" i="21"/>
  <c r="AT945" i="21" s="1"/>
  <c r="L945" i="21"/>
  <c r="AS945" i="21" s="1"/>
  <c r="K945" i="21"/>
  <c r="AR945" i="21" s="1"/>
  <c r="J945" i="21"/>
  <c r="AQ945" i="21" s="1"/>
  <c r="I945" i="21"/>
  <c r="AP945" i="21" s="1"/>
  <c r="H945" i="21"/>
  <c r="AO945" i="21" s="1"/>
  <c r="G945" i="21"/>
  <c r="AN945" i="21" s="1"/>
  <c r="F945" i="21"/>
  <c r="AM945" i="21" s="1"/>
  <c r="D945" i="21"/>
  <c r="O944" i="21"/>
  <c r="AV944" i="21" s="1"/>
  <c r="N944" i="21"/>
  <c r="AU944" i="21" s="1"/>
  <c r="M944" i="21"/>
  <c r="AT944" i="21" s="1"/>
  <c r="L944" i="21"/>
  <c r="AS944" i="21" s="1"/>
  <c r="K944" i="21"/>
  <c r="AR944" i="21" s="1"/>
  <c r="J944" i="21"/>
  <c r="AQ944" i="21" s="1"/>
  <c r="I944" i="21"/>
  <c r="AP944" i="21" s="1"/>
  <c r="H944" i="21"/>
  <c r="AO944" i="21" s="1"/>
  <c r="G944" i="21"/>
  <c r="AN944" i="21" s="1"/>
  <c r="F944" i="21"/>
  <c r="AM944" i="21" s="1"/>
  <c r="D944" i="21"/>
  <c r="O943" i="21"/>
  <c r="AV943" i="21" s="1"/>
  <c r="N943" i="21"/>
  <c r="AU943" i="21" s="1"/>
  <c r="M943" i="21"/>
  <c r="AT943" i="21" s="1"/>
  <c r="L943" i="21"/>
  <c r="AS943" i="21" s="1"/>
  <c r="K943" i="21"/>
  <c r="AR943" i="21" s="1"/>
  <c r="J943" i="21"/>
  <c r="AQ943" i="21" s="1"/>
  <c r="I943" i="21"/>
  <c r="AP943" i="21" s="1"/>
  <c r="H943" i="21"/>
  <c r="AO943" i="21" s="1"/>
  <c r="G943" i="21"/>
  <c r="AN943" i="21" s="1"/>
  <c r="F943" i="21"/>
  <c r="AM943" i="21" s="1"/>
  <c r="D943" i="21"/>
  <c r="O942" i="21"/>
  <c r="AV942" i="21" s="1"/>
  <c r="N942" i="21"/>
  <c r="AU942" i="21" s="1"/>
  <c r="M942" i="21"/>
  <c r="AT942" i="21" s="1"/>
  <c r="L942" i="21"/>
  <c r="AS942" i="21" s="1"/>
  <c r="K942" i="21"/>
  <c r="AR942" i="21" s="1"/>
  <c r="J942" i="21"/>
  <c r="AQ942" i="21" s="1"/>
  <c r="I942" i="21"/>
  <c r="AP942" i="21" s="1"/>
  <c r="H942" i="21"/>
  <c r="AO942" i="21" s="1"/>
  <c r="G942" i="21"/>
  <c r="AN942" i="21" s="1"/>
  <c r="F942" i="21"/>
  <c r="AM942" i="21" s="1"/>
  <c r="D942" i="21"/>
  <c r="O941" i="21"/>
  <c r="AV941" i="21" s="1"/>
  <c r="N941" i="21"/>
  <c r="AU941" i="21" s="1"/>
  <c r="M941" i="21"/>
  <c r="AT941" i="21" s="1"/>
  <c r="L941" i="21"/>
  <c r="AS941" i="21" s="1"/>
  <c r="K941" i="21"/>
  <c r="AR941" i="21" s="1"/>
  <c r="J941" i="21"/>
  <c r="AQ941" i="21" s="1"/>
  <c r="I941" i="21"/>
  <c r="AP941" i="21" s="1"/>
  <c r="H941" i="21"/>
  <c r="AO941" i="21" s="1"/>
  <c r="G941" i="21"/>
  <c r="AN941" i="21" s="1"/>
  <c r="F941" i="21"/>
  <c r="AM941" i="21" s="1"/>
  <c r="D941" i="21"/>
  <c r="O940" i="21"/>
  <c r="AV940" i="21" s="1"/>
  <c r="N940" i="21"/>
  <c r="AU940" i="21" s="1"/>
  <c r="M940" i="21"/>
  <c r="AT940" i="21" s="1"/>
  <c r="L940" i="21"/>
  <c r="AS940" i="21" s="1"/>
  <c r="K940" i="21"/>
  <c r="AR940" i="21" s="1"/>
  <c r="J940" i="21"/>
  <c r="AQ940" i="21" s="1"/>
  <c r="I940" i="21"/>
  <c r="AP940" i="21" s="1"/>
  <c r="H940" i="21"/>
  <c r="AO940" i="21" s="1"/>
  <c r="G940" i="21"/>
  <c r="AN940" i="21" s="1"/>
  <c r="F940" i="21"/>
  <c r="AM940" i="21" s="1"/>
  <c r="D940" i="21"/>
  <c r="O939" i="21"/>
  <c r="AV939" i="21" s="1"/>
  <c r="N939" i="21"/>
  <c r="AU939" i="21" s="1"/>
  <c r="M939" i="21"/>
  <c r="AT939" i="21" s="1"/>
  <c r="L939" i="21"/>
  <c r="AS939" i="21" s="1"/>
  <c r="K939" i="21"/>
  <c r="AR939" i="21" s="1"/>
  <c r="J939" i="21"/>
  <c r="AQ939" i="21" s="1"/>
  <c r="I939" i="21"/>
  <c r="AP939" i="21" s="1"/>
  <c r="H939" i="21"/>
  <c r="AO939" i="21" s="1"/>
  <c r="G939" i="21"/>
  <c r="AN939" i="21" s="1"/>
  <c r="F939" i="21"/>
  <c r="AM939" i="21" s="1"/>
  <c r="D939" i="21"/>
  <c r="O938" i="21"/>
  <c r="AV938" i="21" s="1"/>
  <c r="N938" i="21"/>
  <c r="AU938" i="21" s="1"/>
  <c r="M938" i="21"/>
  <c r="AT938" i="21" s="1"/>
  <c r="L938" i="21"/>
  <c r="AS938" i="21" s="1"/>
  <c r="K938" i="21"/>
  <c r="AR938" i="21" s="1"/>
  <c r="J938" i="21"/>
  <c r="AQ938" i="21" s="1"/>
  <c r="I938" i="21"/>
  <c r="AP938" i="21" s="1"/>
  <c r="H938" i="21"/>
  <c r="AO938" i="21" s="1"/>
  <c r="G938" i="21"/>
  <c r="AN938" i="21" s="1"/>
  <c r="F938" i="21"/>
  <c r="AM938" i="21" s="1"/>
  <c r="D938" i="21"/>
  <c r="O937" i="21"/>
  <c r="AV937" i="21" s="1"/>
  <c r="N937" i="21"/>
  <c r="AU937" i="21" s="1"/>
  <c r="M937" i="21"/>
  <c r="AT937" i="21" s="1"/>
  <c r="L937" i="21"/>
  <c r="AS937" i="21" s="1"/>
  <c r="K937" i="21"/>
  <c r="AR937" i="21" s="1"/>
  <c r="J937" i="21"/>
  <c r="AQ937" i="21" s="1"/>
  <c r="I937" i="21"/>
  <c r="AP937" i="21" s="1"/>
  <c r="H937" i="21"/>
  <c r="AO937" i="21" s="1"/>
  <c r="G937" i="21"/>
  <c r="AN937" i="21" s="1"/>
  <c r="F937" i="21"/>
  <c r="AM937" i="21" s="1"/>
  <c r="D937" i="21"/>
  <c r="O936" i="21"/>
  <c r="AV936" i="21" s="1"/>
  <c r="N936" i="21"/>
  <c r="AU936" i="21" s="1"/>
  <c r="M936" i="21"/>
  <c r="AT936" i="21" s="1"/>
  <c r="L936" i="21"/>
  <c r="AS936" i="21" s="1"/>
  <c r="K936" i="21"/>
  <c r="AR936" i="21" s="1"/>
  <c r="J936" i="21"/>
  <c r="AQ936" i="21" s="1"/>
  <c r="I936" i="21"/>
  <c r="AP936" i="21" s="1"/>
  <c r="H936" i="21"/>
  <c r="AO936" i="21" s="1"/>
  <c r="G936" i="21"/>
  <c r="AN936" i="21" s="1"/>
  <c r="F936" i="21"/>
  <c r="AM936" i="21" s="1"/>
  <c r="D936" i="21"/>
  <c r="E935" i="21"/>
  <c r="AV934" i="21"/>
  <c r="AU934" i="21"/>
  <c r="AT934" i="21"/>
  <c r="AS934" i="21"/>
  <c r="AP934" i="21"/>
  <c r="AN934" i="21"/>
  <c r="AM934" i="21"/>
  <c r="D934" i="21"/>
  <c r="AV933" i="21"/>
  <c r="AU933" i="21"/>
  <c r="AT933" i="21"/>
  <c r="AS933" i="21"/>
  <c r="AP933" i="21"/>
  <c r="AN933" i="21"/>
  <c r="AM933" i="21"/>
  <c r="D933" i="21"/>
  <c r="AV932" i="21"/>
  <c r="AU932" i="21"/>
  <c r="AT932" i="21"/>
  <c r="AS932" i="21"/>
  <c r="AP932" i="21"/>
  <c r="AN932" i="21"/>
  <c r="AM932" i="21"/>
  <c r="D932" i="21"/>
  <c r="O931" i="21"/>
  <c r="AV931" i="21" s="1"/>
  <c r="N931" i="21"/>
  <c r="AU931" i="21" s="1"/>
  <c r="M931" i="21"/>
  <c r="AT931" i="21" s="1"/>
  <c r="L931" i="21"/>
  <c r="AS931" i="21" s="1"/>
  <c r="K931" i="21"/>
  <c r="J931" i="21"/>
  <c r="I931" i="21"/>
  <c r="AP931" i="21" s="1"/>
  <c r="H931" i="21"/>
  <c r="AO931" i="21" s="1"/>
  <c r="G931" i="21"/>
  <c r="AN931" i="21" s="1"/>
  <c r="F931" i="21"/>
  <c r="AM931" i="21" s="1"/>
  <c r="D931" i="21"/>
  <c r="O930" i="21"/>
  <c r="AV930" i="21" s="1"/>
  <c r="N930" i="21"/>
  <c r="AU930" i="21" s="1"/>
  <c r="M930" i="21"/>
  <c r="AT930" i="21" s="1"/>
  <c r="L930" i="21"/>
  <c r="AS930" i="21" s="1"/>
  <c r="K930" i="21"/>
  <c r="AR930" i="21" s="1"/>
  <c r="J930" i="21"/>
  <c r="AQ930" i="21" s="1"/>
  <c r="I930" i="21"/>
  <c r="AP930" i="21" s="1"/>
  <c r="H930" i="21"/>
  <c r="AO930" i="21" s="1"/>
  <c r="G930" i="21"/>
  <c r="AN930" i="21" s="1"/>
  <c r="F930" i="21"/>
  <c r="AM930" i="21" s="1"/>
  <c r="D930" i="21"/>
  <c r="O929" i="21"/>
  <c r="AV929" i="21" s="1"/>
  <c r="N929" i="21"/>
  <c r="AU929" i="21" s="1"/>
  <c r="M929" i="21"/>
  <c r="AT929" i="21" s="1"/>
  <c r="L929" i="21"/>
  <c r="AS929" i="21" s="1"/>
  <c r="K929" i="21"/>
  <c r="AR929" i="21" s="1"/>
  <c r="J929" i="21"/>
  <c r="AQ929" i="21" s="1"/>
  <c r="I929" i="21"/>
  <c r="AP929" i="21" s="1"/>
  <c r="H929" i="21"/>
  <c r="AO929" i="21" s="1"/>
  <c r="G929" i="21"/>
  <c r="AN929" i="21" s="1"/>
  <c r="F929" i="21"/>
  <c r="AM929" i="21" s="1"/>
  <c r="D929" i="21"/>
  <c r="O928" i="21"/>
  <c r="AV928" i="21" s="1"/>
  <c r="N928" i="21"/>
  <c r="AU928" i="21" s="1"/>
  <c r="M928" i="21"/>
  <c r="AT928" i="21" s="1"/>
  <c r="L928" i="21"/>
  <c r="AS928" i="21" s="1"/>
  <c r="K928" i="21"/>
  <c r="AR928" i="21" s="1"/>
  <c r="J928" i="21"/>
  <c r="AQ928" i="21" s="1"/>
  <c r="I928" i="21"/>
  <c r="AP928" i="21" s="1"/>
  <c r="H928" i="21"/>
  <c r="AO928" i="21" s="1"/>
  <c r="G928" i="21"/>
  <c r="AN928" i="21" s="1"/>
  <c r="F928" i="21"/>
  <c r="AM928" i="21" s="1"/>
  <c r="D928" i="21"/>
  <c r="O927" i="21"/>
  <c r="AV927" i="21" s="1"/>
  <c r="N927" i="21"/>
  <c r="AU927" i="21" s="1"/>
  <c r="M927" i="21"/>
  <c r="AT927" i="21" s="1"/>
  <c r="L927" i="21"/>
  <c r="AS927" i="21" s="1"/>
  <c r="K927" i="21"/>
  <c r="AR927" i="21" s="1"/>
  <c r="J927" i="21"/>
  <c r="AQ927" i="21" s="1"/>
  <c r="I927" i="21"/>
  <c r="AP927" i="21" s="1"/>
  <c r="H927" i="21"/>
  <c r="AO927" i="21" s="1"/>
  <c r="G927" i="21"/>
  <c r="AN927" i="21" s="1"/>
  <c r="F927" i="21"/>
  <c r="AM927" i="21" s="1"/>
  <c r="D927" i="21"/>
  <c r="O926" i="21"/>
  <c r="AV926" i="21" s="1"/>
  <c r="N926" i="21"/>
  <c r="AU926" i="21" s="1"/>
  <c r="M926" i="21"/>
  <c r="AT926" i="21" s="1"/>
  <c r="L926" i="21"/>
  <c r="AS926" i="21" s="1"/>
  <c r="K926" i="21"/>
  <c r="AR926" i="21" s="1"/>
  <c r="J926" i="21"/>
  <c r="AQ926" i="21" s="1"/>
  <c r="I926" i="21"/>
  <c r="AP926" i="21" s="1"/>
  <c r="H926" i="21"/>
  <c r="AO926" i="21" s="1"/>
  <c r="G926" i="21"/>
  <c r="AN926" i="21" s="1"/>
  <c r="F926" i="21"/>
  <c r="AM926" i="21" s="1"/>
  <c r="D926" i="21"/>
  <c r="O925" i="21"/>
  <c r="AV925" i="21" s="1"/>
  <c r="N925" i="21"/>
  <c r="AU925" i="21" s="1"/>
  <c r="M925" i="21"/>
  <c r="AT925" i="21" s="1"/>
  <c r="L925" i="21"/>
  <c r="AS925" i="21" s="1"/>
  <c r="K925" i="21"/>
  <c r="AR925" i="21" s="1"/>
  <c r="J925" i="21"/>
  <c r="AQ925" i="21" s="1"/>
  <c r="I925" i="21"/>
  <c r="AP925" i="21" s="1"/>
  <c r="H925" i="21"/>
  <c r="AO925" i="21" s="1"/>
  <c r="G925" i="21"/>
  <c r="AN925" i="21" s="1"/>
  <c r="F925" i="21"/>
  <c r="AM925" i="21" s="1"/>
  <c r="D925" i="21"/>
  <c r="O924" i="21"/>
  <c r="AV924" i="21" s="1"/>
  <c r="N924" i="21"/>
  <c r="AU924" i="21" s="1"/>
  <c r="M924" i="21"/>
  <c r="AT924" i="21" s="1"/>
  <c r="L924" i="21"/>
  <c r="AS924" i="21" s="1"/>
  <c r="K924" i="21"/>
  <c r="AR924" i="21" s="1"/>
  <c r="J924" i="21"/>
  <c r="AQ924" i="21" s="1"/>
  <c r="I924" i="21"/>
  <c r="AP924" i="21" s="1"/>
  <c r="H924" i="21"/>
  <c r="AO924" i="21" s="1"/>
  <c r="G924" i="21"/>
  <c r="AN924" i="21" s="1"/>
  <c r="F924" i="21"/>
  <c r="AM924" i="21" s="1"/>
  <c r="D924" i="21"/>
  <c r="O923" i="21"/>
  <c r="AV923" i="21" s="1"/>
  <c r="N923" i="21"/>
  <c r="AU923" i="21" s="1"/>
  <c r="M923" i="21"/>
  <c r="AT923" i="21" s="1"/>
  <c r="L923" i="21"/>
  <c r="AS923" i="21" s="1"/>
  <c r="K923" i="21"/>
  <c r="AR923" i="21" s="1"/>
  <c r="J923" i="21"/>
  <c r="AQ923" i="21" s="1"/>
  <c r="I923" i="21"/>
  <c r="AP923" i="21" s="1"/>
  <c r="H923" i="21"/>
  <c r="AO923" i="21" s="1"/>
  <c r="G923" i="21"/>
  <c r="AN923" i="21" s="1"/>
  <c r="F923" i="21"/>
  <c r="AM923" i="21" s="1"/>
  <c r="D923" i="21"/>
  <c r="O922" i="21"/>
  <c r="AV922" i="21" s="1"/>
  <c r="N922" i="21"/>
  <c r="AU922" i="21" s="1"/>
  <c r="M922" i="21"/>
  <c r="AT922" i="21" s="1"/>
  <c r="L922" i="21"/>
  <c r="AS922" i="21" s="1"/>
  <c r="K922" i="21"/>
  <c r="AR922" i="21" s="1"/>
  <c r="J922" i="21"/>
  <c r="AQ922" i="21" s="1"/>
  <c r="I922" i="21"/>
  <c r="AP922" i="21" s="1"/>
  <c r="H922" i="21"/>
  <c r="AO922" i="21" s="1"/>
  <c r="G922" i="21"/>
  <c r="AN922" i="21" s="1"/>
  <c r="F922" i="21"/>
  <c r="AM922" i="21" s="1"/>
  <c r="D922" i="21"/>
  <c r="O921" i="21"/>
  <c r="AV921" i="21" s="1"/>
  <c r="N921" i="21"/>
  <c r="AU921" i="21" s="1"/>
  <c r="M921" i="21"/>
  <c r="AT921" i="21" s="1"/>
  <c r="L921" i="21"/>
  <c r="AS921" i="21" s="1"/>
  <c r="K921" i="21"/>
  <c r="AR921" i="21" s="1"/>
  <c r="J921" i="21"/>
  <c r="AQ921" i="21" s="1"/>
  <c r="I921" i="21"/>
  <c r="AP921" i="21" s="1"/>
  <c r="H921" i="21"/>
  <c r="AO921" i="21" s="1"/>
  <c r="G921" i="21"/>
  <c r="AN921" i="21" s="1"/>
  <c r="F921" i="21"/>
  <c r="AM921" i="21" s="1"/>
  <c r="D921" i="21"/>
  <c r="O920" i="21"/>
  <c r="AV920" i="21" s="1"/>
  <c r="N920" i="21"/>
  <c r="AU920" i="21" s="1"/>
  <c r="M920" i="21"/>
  <c r="AT920" i="21" s="1"/>
  <c r="L920" i="21"/>
  <c r="AS920" i="21" s="1"/>
  <c r="K920" i="21"/>
  <c r="AR920" i="21" s="1"/>
  <c r="J920" i="21"/>
  <c r="AQ920" i="21" s="1"/>
  <c r="I920" i="21"/>
  <c r="AP920" i="21" s="1"/>
  <c r="H920" i="21"/>
  <c r="AO920" i="21" s="1"/>
  <c r="G920" i="21"/>
  <c r="AN920" i="21" s="1"/>
  <c r="F920" i="21"/>
  <c r="AM920" i="21" s="1"/>
  <c r="D920" i="21"/>
  <c r="O919" i="21"/>
  <c r="AV919" i="21" s="1"/>
  <c r="N919" i="21"/>
  <c r="AU919" i="21" s="1"/>
  <c r="M919" i="21"/>
  <c r="AT919" i="21" s="1"/>
  <c r="L919" i="21"/>
  <c r="AS919" i="21" s="1"/>
  <c r="K919" i="21"/>
  <c r="AR919" i="21" s="1"/>
  <c r="J919" i="21"/>
  <c r="AQ919" i="21" s="1"/>
  <c r="I919" i="21"/>
  <c r="AP919" i="21" s="1"/>
  <c r="H919" i="21"/>
  <c r="AO919" i="21" s="1"/>
  <c r="G919" i="21"/>
  <c r="AN919" i="21" s="1"/>
  <c r="F919" i="21"/>
  <c r="AM919" i="21" s="1"/>
  <c r="D919" i="21"/>
  <c r="O918" i="21"/>
  <c r="AV918" i="21" s="1"/>
  <c r="N918" i="21"/>
  <c r="AU918" i="21" s="1"/>
  <c r="M918" i="21"/>
  <c r="AT918" i="21" s="1"/>
  <c r="L918" i="21"/>
  <c r="AS918" i="21" s="1"/>
  <c r="K918" i="21"/>
  <c r="AR918" i="21" s="1"/>
  <c r="J918" i="21"/>
  <c r="AQ918" i="21" s="1"/>
  <c r="I918" i="21"/>
  <c r="AP918" i="21" s="1"/>
  <c r="H918" i="21"/>
  <c r="AO918" i="21" s="1"/>
  <c r="G918" i="21"/>
  <c r="AN918" i="21" s="1"/>
  <c r="F918" i="21"/>
  <c r="AM918" i="21" s="1"/>
  <c r="D918" i="21"/>
  <c r="O917" i="21"/>
  <c r="AV917" i="21" s="1"/>
  <c r="N917" i="21"/>
  <c r="AU917" i="21" s="1"/>
  <c r="M917" i="21"/>
  <c r="AT917" i="21" s="1"/>
  <c r="L917" i="21"/>
  <c r="AS917" i="21" s="1"/>
  <c r="K917" i="21"/>
  <c r="AR917" i="21" s="1"/>
  <c r="J917" i="21"/>
  <c r="AQ917" i="21" s="1"/>
  <c r="I917" i="21"/>
  <c r="AP917" i="21" s="1"/>
  <c r="H917" i="21"/>
  <c r="AO917" i="21" s="1"/>
  <c r="G917" i="21"/>
  <c r="AN917" i="21" s="1"/>
  <c r="F917" i="21"/>
  <c r="AM917" i="21" s="1"/>
  <c r="D917" i="21"/>
  <c r="O916" i="21"/>
  <c r="AV916" i="21" s="1"/>
  <c r="N916" i="21"/>
  <c r="AU916" i="21" s="1"/>
  <c r="M916" i="21"/>
  <c r="AT916" i="21" s="1"/>
  <c r="L916" i="21"/>
  <c r="AS916" i="21" s="1"/>
  <c r="K916" i="21"/>
  <c r="AR916" i="21" s="1"/>
  <c r="J916" i="21"/>
  <c r="AQ916" i="21" s="1"/>
  <c r="I916" i="21"/>
  <c r="AP916" i="21" s="1"/>
  <c r="H916" i="21"/>
  <c r="AO916" i="21" s="1"/>
  <c r="G916" i="21"/>
  <c r="AN916" i="21" s="1"/>
  <c r="F916" i="21"/>
  <c r="AM916" i="21" s="1"/>
  <c r="D916" i="21"/>
  <c r="O915" i="21"/>
  <c r="AV915" i="21" s="1"/>
  <c r="N915" i="21"/>
  <c r="AU915" i="21" s="1"/>
  <c r="M915" i="21"/>
  <c r="AT915" i="21" s="1"/>
  <c r="L915" i="21"/>
  <c r="AS915" i="21" s="1"/>
  <c r="K915" i="21"/>
  <c r="AR915" i="21" s="1"/>
  <c r="J915" i="21"/>
  <c r="AQ915" i="21" s="1"/>
  <c r="I915" i="21"/>
  <c r="AP915" i="21" s="1"/>
  <c r="H915" i="21"/>
  <c r="AO915" i="21" s="1"/>
  <c r="G915" i="21"/>
  <c r="AN915" i="21" s="1"/>
  <c r="F915" i="21"/>
  <c r="AM915" i="21" s="1"/>
  <c r="D915" i="21"/>
  <c r="O914" i="21"/>
  <c r="AV914" i="21" s="1"/>
  <c r="N914" i="21"/>
  <c r="AU914" i="21" s="1"/>
  <c r="M914" i="21"/>
  <c r="AT914" i="21" s="1"/>
  <c r="L914" i="21"/>
  <c r="AS914" i="21" s="1"/>
  <c r="K914" i="21"/>
  <c r="AR914" i="21" s="1"/>
  <c r="J914" i="21"/>
  <c r="AQ914" i="21" s="1"/>
  <c r="I914" i="21"/>
  <c r="AP914" i="21" s="1"/>
  <c r="H914" i="21"/>
  <c r="AO914" i="21" s="1"/>
  <c r="G914" i="21"/>
  <c r="AN914" i="21" s="1"/>
  <c r="F914" i="21"/>
  <c r="AM914" i="21" s="1"/>
  <c r="D914" i="21"/>
  <c r="O913" i="21"/>
  <c r="AV913" i="21" s="1"/>
  <c r="N913" i="21"/>
  <c r="AU913" i="21" s="1"/>
  <c r="M913" i="21"/>
  <c r="AT913" i="21" s="1"/>
  <c r="L913" i="21"/>
  <c r="AS913" i="21" s="1"/>
  <c r="K913" i="21"/>
  <c r="AR913" i="21" s="1"/>
  <c r="J913" i="21"/>
  <c r="AQ913" i="21" s="1"/>
  <c r="I913" i="21"/>
  <c r="AP913" i="21" s="1"/>
  <c r="H913" i="21"/>
  <c r="AO913" i="21" s="1"/>
  <c r="G913" i="21"/>
  <c r="AN913" i="21" s="1"/>
  <c r="F913" i="21"/>
  <c r="AM913" i="21" s="1"/>
  <c r="D913" i="21"/>
  <c r="O912" i="21"/>
  <c r="AV912" i="21" s="1"/>
  <c r="N912" i="21"/>
  <c r="AU912" i="21" s="1"/>
  <c r="M912" i="21"/>
  <c r="AT912" i="21" s="1"/>
  <c r="L912" i="21"/>
  <c r="AS912" i="21" s="1"/>
  <c r="K912" i="21"/>
  <c r="AR912" i="21" s="1"/>
  <c r="J912" i="21"/>
  <c r="AQ912" i="21" s="1"/>
  <c r="I912" i="21"/>
  <c r="AP912" i="21" s="1"/>
  <c r="H912" i="21"/>
  <c r="AO912" i="21" s="1"/>
  <c r="G912" i="21"/>
  <c r="AN912" i="21" s="1"/>
  <c r="F912" i="21"/>
  <c r="AM912" i="21" s="1"/>
  <c r="D912" i="21"/>
  <c r="O911" i="21"/>
  <c r="AV911" i="21" s="1"/>
  <c r="N911" i="21"/>
  <c r="AU911" i="21" s="1"/>
  <c r="M911" i="21"/>
  <c r="AT911" i="21" s="1"/>
  <c r="L911" i="21"/>
  <c r="AS911" i="21" s="1"/>
  <c r="K911" i="21"/>
  <c r="AR911" i="21" s="1"/>
  <c r="J911" i="21"/>
  <c r="AQ911" i="21" s="1"/>
  <c r="I911" i="21"/>
  <c r="AP911" i="21" s="1"/>
  <c r="H911" i="21"/>
  <c r="AO911" i="21" s="1"/>
  <c r="G911" i="21"/>
  <c r="AN911" i="21" s="1"/>
  <c r="F911" i="21"/>
  <c r="AM911" i="21" s="1"/>
  <c r="D911" i="21"/>
  <c r="O910" i="21"/>
  <c r="AV910" i="21" s="1"/>
  <c r="N910" i="21"/>
  <c r="AU910" i="21" s="1"/>
  <c r="M910" i="21"/>
  <c r="AT910" i="21" s="1"/>
  <c r="L910" i="21"/>
  <c r="AS910" i="21" s="1"/>
  <c r="K910" i="21"/>
  <c r="AR910" i="21" s="1"/>
  <c r="J910" i="21"/>
  <c r="AQ910" i="21" s="1"/>
  <c r="I910" i="21"/>
  <c r="AP910" i="21" s="1"/>
  <c r="H910" i="21"/>
  <c r="AO910" i="21" s="1"/>
  <c r="G910" i="21"/>
  <c r="AN910" i="21" s="1"/>
  <c r="F910" i="21"/>
  <c r="AM910" i="21" s="1"/>
  <c r="D910" i="21"/>
  <c r="O909" i="21"/>
  <c r="AV909" i="21" s="1"/>
  <c r="N909" i="21"/>
  <c r="AU909" i="21" s="1"/>
  <c r="M909" i="21"/>
  <c r="AT909" i="21" s="1"/>
  <c r="L909" i="21"/>
  <c r="AS909" i="21" s="1"/>
  <c r="K909" i="21"/>
  <c r="AR909" i="21" s="1"/>
  <c r="J909" i="21"/>
  <c r="AQ909" i="21" s="1"/>
  <c r="I909" i="21"/>
  <c r="AP909" i="21" s="1"/>
  <c r="H909" i="21"/>
  <c r="AO909" i="21" s="1"/>
  <c r="G909" i="21"/>
  <c r="AN909" i="21" s="1"/>
  <c r="F909" i="21"/>
  <c r="AM909" i="21" s="1"/>
  <c r="D909" i="21"/>
  <c r="O908" i="21"/>
  <c r="AV908" i="21" s="1"/>
  <c r="N908" i="21"/>
  <c r="AU908" i="21" s="1"/>
  <c r="M908" i="21"/>
  <c r="AT908" i="21" s="1"/>
  <c r="L908" i="21"/>
  <c r="AS908" i="21" s="1"/>
  <c r="K908" i="21"/>
  <c r="AR908" i="21" s="1"/>
  <c r="J908" i="21"/>
  <c r="AQ908" i="21" s="1"/>
  <c r="I908" i="21"/>
  <c r="AP908" i="21" s="1"/>
  <c r="H908" i="21"/>
  <c r="AO908" i="21" s="1"/>
  <c r="G908" i="21"/>
  <c r="AN908" i="21" s="1"/>
  <c r="F908" i="21"/>
  <c r="AM908" i="21" s="1"/>
  <c r="D908" i="21"/>
  <c r="O907" i="21"/>
  <c r="AV907" i="21" s="1"/>
  <c r="N907" i="21"/>
  <c r="AU907" i="21" s="1"/>
  <c r="M907" i="21"/>
  <c r="AT907" i="21" s="1"/>
  <c r="L907" i="21"/>
  <c r="AS907" i="21" s="1"/>
  <c r="K907" i="21"/>
  <c r="AR907" i="21" s="1"/>
  <c r="J907" i="21"/>
  <c r="AQ907" i="21" s="1"/>
  <c r="I907" i="21"/>
  <c r="AP907" i="21" s="1"/>
  <c r="H907" i="21"/>
  <c r="AO907" i="21" s="1"/>
  <c r="G907" i="21"/>
  <c r="AN907" i="21" s="1"/>
  <c r="F907" i="21"/>
  <c r="AM907" i="21" s="1"/>
  <c r="D907" i="21"/>
  <c r="O906" i="21"/>
  <c r="AV906" i="21" s="1"/>
  <c r="N906" i="21"/>
  <c r="AU906" i="21" s="1"/>
  <c r="M906" i="21"/>
  <c r="AT906" i="21" s="1"/>
  <c r="L906" i="21"/>
  <c r="AS906" i="21" s="1"/>
  <c r="K906" i="21"/>
  <c r="AR906" i="21" s="1"/>
  <c r="J906" i="21"/>
  <c r="AQ906" i="21" s="1"/>
  <c r="I906" i="21"/>
  <c r="AP906" i="21" s="1"/>
  <c r="H906" i="21"/>
  <c r="AO906" i="21" s="1"/>
  <c r="G906" i="21"/>
  <c r="AN906" i="21" s="1"/>
  <c r="F906" i="21"/>
  <c r="AM906" i="21" s="1"/>
  <c r="D906" i="21"/>
  <c r="O905" i="21"/>
  <c r="AV905" i="21" s="1"/>
  <c r="N905" i="21"/>
  <c r="AU905" i="21" s="1"/>
  <c r="M905" i="21"/>
  <c r="AT905" i="21" s="1"/>
  <c r="L905" i="21"/>
  <c r="AS905" i="21" s="1"/>
  <c r="K905" i="21"/>
  <c r="AR905" i="21" s="1"/>
  <c r="J905" i="21"/>
  <c r="AQ905" i="21" s="1"/>
  <c r="I905" i="21"/>
  <c r="AP905" i="21" s="1"/>
  <c r="H905" i="21"/>
  <c r="AO905" i="21" s="1"/>
  <c r="G905" i="21"/>
  <c r="AN905" i="21" s="1"/>
  <c r="F905" i="21"/>
  <c r="AM905" i="21" s="1"/>
  <c r="D905" i="21"/>
  <c r="E904" i="21"/>
  <c r="AV903" i="21"/>
  <c r="AU903" i="21"/>
  <c r="AT903" i="21"/>
  <c r="AS903" i="21"/>
  <c r="AP903" i="21"/>
  <c r="AN903" i="21"/>
  <c r="AM903" i="21"/>
  <c r="D903" i="21"/>
  <c r="AV902" i="21"/>
  <c r="AU902" i="21"/>
  <c r="AT902" i="21"/>
  <c r="AS902" i="21"/>
  <c r="AP902" i="21"/>
  <c r="AN902" i="21"/>
  <c r="AM902" i="21"/>
  <c r="D902" i="21"/>
  <c r="AV901" i="21"/>
  <c r="AU901" i="21"/>
  <c r="AT901" i="21"/>
  <c r="AS901" i="21"/>
  <c r="AP901" i="21"/>
  <c r="AO901" i="21"/>
  <c r="AN901" i="21"/>
  <c r="AM901" i="21"/>
  <c r="D901" i="21"/>
  <c r="O900" i="21"/>
  <c r="AV900" i="21" s="1"/>
  <c r="N900" i="21"/>
  <c r="AU900" i="21" s="1"/>
  <c r="M900" i="21"/>
  <c r="AT900" i="21" s="1"/>
  <c r="L900" i="21"/>
  <c r="AS900" i="21" s="1"/>
  <c r="K900" i="21"/>
  <c r="J900" i="21"/>
  <c r="I900" i="21"/>
  <c r="AP900" i="21" s="1"/>
  <c r="H900" i="21"/>
  <c r="AO900" i="21" s="1"/>
  <c r="G900" i="21"/>
  <c r="AN900" i="21" s="1"/>
  <c r="F900" i="21"/>
  <c r="AM900" i="21" s="1"/>
  <c r="D900" i="21"/>
  <c r="O899" i="21"/>
  <c r="AV899" i="21" s="1"/>
  <c r="N899" i="21"/>
  <c r="AU899" i="21" s="1"/>
  <c r="M899" i="21"/>
  <c r="AT899" i="21" s="1"/>
  <c r="L899" i="21"/>
  <c r="AS899" i="21" s="1"/>
  <c r="K899" i="21"/>
  <c r="AR899" i="21" s="1"/>
  <c r="J899" i="21"/>
  <c r="AQ899" i="21" s="1"/>
  <c r="I899" i="21"/>
  <c r="AP899" i="21" s="1"/>
  <c r="H899" i="21"/>
  <c r="AO899" i="21" s="1"/>
  <c r="G899" i="21"/>
  <c r="AN899" i="21" s="1"/>
  <c r="F899" i="21"/>
  <c r="AM899" i="21" s="1"/>
  <c r="D899" i="21"/>
  <c r="O898" i="21"/>
  <c r="AV898" i="21" s="1"/>
  <c r="N898" i="21"/>
  <c r="AU898" i="21" s="1"/>
  <c r="M898" i="21"/>
  <c r="AT898" i="21" s="1"/>
  <c r="L898" i="21"/>
  <c r="AS898" i="21" s="1"/>
  <c r="K898" i="21"/>
  <c r="AR898" i="21" s="1"/>
  <c r="J898" i="21"/>
  <c r="AQ898" i="21" s="1"/>
  <c r="I898" i="21"/>
  <c r="AP898" i="21" s="1"/>
  <c r="H898" i="21"/>
  <c r="AO898" i="21" s="1"/>
  <c r="G898" i="21"/>
  <c r="AN898" i="21" s="1"/>
  <c r="F898" i="21"/>
  <c r="AM898" i="21" s="1"/>
  <c r="D898" i="21"/>
  <c r="O897" i="21"/>
  <c r="AV897" i="21" s="1"/>
  <c r="N897" i="21"/>
  <c r="AU897" i="21" s="1"/>
  <c r="M897" i="21"/>
  <c r="AT897" i="21" s="1"/>
  <c r="L897" i="21"/>
  <c r="AS897" i="21" s="1"/>
  <c r="K897" i="21"/>
  <c r="AR897" i="21" s="1"/>
  <c r="J897" i="21"/>
  <c r="AQ897" i="21" s="1"/>
  <c r="I897" i="21"/>
  <c r="AP897" i="21" s="1"/>
  <c r="H897" i="21"/>
  <c r="AO897" i="21" s="1"/>
  <c r="G897" i="21"/>
  <c r="AN897" i="21" s="1"/>
  <c r="F897" i="21"/>
  <c r="AM897" i="21" s="1"/>
  <c r="D897" i="21"/>
  <c r="O896" i="21"/>
  <c r="AV896" i="21" s="1"/>
  <c r="N896" i="21"/>
  <c r="AU896" i="21" s="1"/>
  <c r="M896" i="21"/>
  <c r="AT896" i="21" s="1"/>
  <c r="L896" i="21"/>
  <c r="AS896" i="21" s="1"/>
  <c r="K896" i="21"/>
  <c r="AR896" i="21" s="1"/>
  <c r="J896" i="21"/>
  <c r="AQ896" i="21" s="1"/>
  <c r="I896" i="21"/>
  <c r="AP896" i="21" s="1"/>
  <c r="H896" i="21"/>
  <c r="AO896" i="21" s="1"/>
  <c r="G896" i="21"/>
  <c r="AN896" i="21" s="1"/>
  <c r="F896" i="21"/>
  <c r="AM896" i="21" s="1"/>
  <c r="D896" i="21"/>
  <c r="O895" i="21"/>
  <c r="AV895" i="21" s="1"/>
  <c r="N895" i="21"/>
  <c r="AU895" i="21" s="1"/>
  <c r="M895" i="21"/>
  <c r="AT895" i="21" s="1"/>
  <c r="L895" i="21"/>
  <c r="AS895" i="21" s="1"/>
  <c r="K895" i="21"/>
  <c r="AR895" i="21" s="1"/>
  <c r="J895" i="21"/>
  <c r="AQ895" i="21" s="1"/>
  <c r="I895" i="21"/>
  <c r="AP895" i="21" s="1"/>
  <c r="H895" i="21"/>
  <c r="AO895" i="21" s="1"/>
  <c r="G895" i="21"/>
  <c r="AN895" i="21" s="1"/>
  <c r="F895" i="21"/>
  <c r="AM895" i="21" s="1"/>
  <c r="D895" i="21"/>
  <c r="O894" i="21"/>
  <c r="AV894" i="21" s="1"/>
  <c r="N894" i="21"/>
  <c r="AU894" i="21" s="1"/>
  <c r="M894" i="21"/>
  <c r="AT894" i="21" s="1"/>
  <c r="L894" i="21"/>
  <c r="AS894" i="21" s="1"/>
  <c r="K894" i="21"/>
  <c r="AR894" i="21" s="1"/>
  <c r="J894" i="21"/>
  <c r="AQ894" i="21" s="1"/>
  <c r="I894" i="21"/>
  <c r="AP894" i="21" s="1"/>
  <c r="H894" i="21"/>
  <c r="AO894" i="21" s="1"/>
  <c r="G894" i="21"/>
  <c r="AN894" i="21" s="1"/>
  <c r="F894" i="21"/>
  <c r="AM894" i="21" s="1"/>
  <c r="D894" i="21"/>
  <c r="O893" i="21"/>
  <c r="AV893" i="21" s="1"/>
  <c r="N893" i="21"/>
  <c r="AU893" i="21" s="1"/>
  <c r="M893" i="21"/>
  <c r="AT893" i="21" s="1"/>
  <c r="L893" i="21"/>
  <c r="AS893" i="21" s="1"/>
  <c r="K893" i="21"/>
  <c r="AR893" i="21" s="1"/>
  <c r="J893" i="21"/>
  <c r="AQ893" i="21" s="1"/>
  <c r="I893" i="21"/>
  <c r="AP893" i="21" s="1"/>
  <c r="H893" i="21"/>
  <c r="AO893" i="21" s="1"/>
  <c r="G893" i="21"/>
  <c r="AN893" i="21" s="1"/>
  <c r="F893" i="21"/>
  <c r="AM893" i="21" s="1"/>
  <c r="D893" i="21"/>
  <c r="O892" i="21"/>
  <c r="AV892" i="21" s="1"/>
  <c r="N892" i="21"/>
  <c r="AU892" i="21" s="1"/>
  <c r="M892" i="21"/>
  <c r="AT892" i="21" s="1"/>
  <c r="L892" i="21"/>
  <c r="AS892" i="21" s="1"/>
  <c r="K892" i="21"/>
  <c r="AR892" i="21" s="1"/>
  <c r="J892" i="21"/>
  <c r="AQ892" i="21" s="1"/>
  <c r="I892" i="21"/>
  <c r="AP892" i="21" s="1"/>
  <c r="H892" i="21"/>
  <c r="AO892" i="21" s="1"/>
  <c r="G892" i="21"/>
  <c r="AN892" i="21" s="1"/>
  <c r="F892" i="21"/>
  <c r="AM892" i="21" s="1"/>
  <c r="D892" i="21"/>
  <c r="O891" i="21"/>
  <c r="AV891" i="21" s="1"/>
  <c r="N891" i="21"/>
  <c r="AU891" i="21" s="1"/>
  <c r="M891" i="21"/>
  <c r="AT891" i="21" s="1"/>
  <c r="L891" i="21"/>
  <c r="AS891" i="21" s="1"/>
  <c r="K891" i="21"/>
  <c r="AR891" i="21" s="1"/>
  <c r="J891" i="21"/>
  <c r="AQ891" i="21" s="1"/>
  <c r="I891" i="21"/>
  <c r="AP891" i="21" s="1"/>
  <c r="H891" i="21"/>
  <c r="AO891" i="21" s="1"/>
  <c r="G891" i="21"/>
  <c r="AN891" i="21" s="1"/>
  <c r="F891" i="21"/>
  <c r="AM891" i="21" s="1"/>
  <c r="D891" i="21"/>
  <c r="O890" i="21"/>
  <c r="AV890" i="21" s="1"/>
  <c r="N890" i="21"/>
  <c r="AU890" i="21" s="1"/>
  <c r="M890" i="21"/>
  <c r="AT890" i="21" s="1"/>
  <c r="L890" i="21"/>
  <c r="AS890" i="21" s="1"/>
  <c r="K890" i="21"/>
  <c r="AR890" i="21" s="1"/>
  <c r="J890" i="21"/>
  <c r="AQ890" i="21" s="1"/>
  <c r="I890" i="21"/>
  <c r="AP890" i="21" s="1"/>
  <c r="H890" i="21"/>
  <c r="AO890" i="21" s="1"/>
  <c r="G890" i="21"/>
  <c r="AN890" i="21" s="1"/>
  <c r="F890" i="21"/>
  <c r="AM890" i="21" s="1"/>
  <c r="D890" i="21"/>
  <c r="O889" i="21"/>
  <c r="AV889" i="21" s="1"/>
  <c r="N889" i="21"/>
  <c r="AU889" i="21" s="1"/>
  <c r="M889" i="21"/>
  <c r="AT889" i="21" s="1"/>
  <c r="L889" i="21"/>
  <c r="AS889" i="21" s="1"/>
  <c r="K889" i="21"/>
  <c r="AR889" i="21" s="1"/>
  <c r="J889" i="21"/>
  <c r="AQ889" i="21" s="1"/>
  <c r="I889" i="21"/>
  <c r="AP889" i="21" s="1"/>
  <c r="H889" i="21"/>
  <c r="AO889" i="21" s="1"/>
  <c r="G889" i="21"/>
  <c r="AN889" i="21" s="1"/>
  <c r="F889" i="21"/>
  <c r="AM889" i="21" s="1"/>
  <c r="D889" i="21"/>
  <c r="O888" i="21"/>
  <c r="AV888" i="21" s="1"/>
  <c r="N888" i="21"/>
  <c r="AU888" i="21" s="1"/>
  <c r="M888" i="21"/>
  <c r="AT888" i="21" s="1"/>
  <c r="L888" i="21"/>
  <c r="AS888" i="21" s="1"/>
  <c r="K888" i="21"/>
  <c r="AR888" i="21" s="1"/>
  <c r="J888" i="21"/>
  <c r="AQ888" i="21" s="1"/>
  <c r="I888" i="21"/>
  <c r="AP888" i="21" s="1"/>
  <c r="H888" i="21"/>
  <c r="AO888" i="21" s="1"/>
  <c r="G888" i="21"/>
  <c r="AN888" i="21" s="1"/>
  <c r="F888" i="21"/>
  <c r="AM888" i="21" s="1"/>
  <c r="D888" i="21"/>
  <c r="O887" i="21"/>
  <c r="AV887" i="21" s="1"/>
  <c r="N887" i="21"/>
  <c r="AU887" i="21" s="1"/>
  <c r="M887" i="21"/>
  <c r="AT887" i="21" s="1"/>
  <c r="L887" i="21"/>
  <c r="AS887" i="21" s="1"/>
  <c r="K887" i="21"/>
  <c r="AR887" i="21" s="1"/>
  <c r="J887" i="21"/>
  <c r="AQ887" i="21" s="1"/>
  <c r="I887" i="21"/>
  <c r="AP887" i="21" s="1"/>
  <c r="H887" i="21"/>
  <c r="AO887" i="21" s="1"/>
  <c r="G887" i="21"/>
  <c r="AN887" i="21" s="1"/>
  <c r="F887" i="21"/>
  <c r="AM887" i="21" s="1"/>
  <c r="D887" i="21"/>
  <c r="O886" i="21"/>
  <c r="AV886" i="21" s="1"/>
  <c r="N886" i="21"/>
  <c r="AU886" i="21" s="1"/>
  <c r="M886" i="21"/>
  <c r="AT886" i="21" s="1"/>
  <c r="L886" i="21"/>
  <c r="AS886" i="21" s="1"/>
  <c r="K886" i="21"/>
  <c r="AR886" i="21" s="1"/>
  <c r="J886" i="21"/>
  <c r="AQ886" i="21" s="1"/>
  <c r="I886" i="21"/>
  <c r="AP886" i="21" s="1"/>
  <c r="H886" i="21"/>
  <c r="AO886" i="21" s="1"/>
  <c r="G886" i="21"/>
  <c r="AN886" i="21" s="1"/>
  <c r="F886" i="21"/>
  <c r="AM886" i="21" s="1"/>
  <c r="D886" i="21"/>
  <c r="O885" i="21"/>
  <c r="AV885" i="21" s="1"/>
  <c r="N885" i="21"/>
  <c r="AU885" i="21" s="1"/>
  <c r="M885" i="21"/>
  <c r="AT885" i="21" s="1"/>
  <c r="L885" i="21"/>
  <c r="AS885" i="21" s="1"/>
  <c r="K885" i="21"/>
  <c r="AR885" i="21" s="1"/>
  <c r="J885" i="21"/>
  <c r="AQ885" i="21" s="1"/>
  <c r="I885" i="21"/>
  <c r="AP885" i="21" s="1"/>
  <c r="H885" i="21"/>
  <c r="AO885" i="21" s="1"/>
  <c r="G885" i="21"/>
  <c r="AN885" i="21" s="1"/>
  <c r="F885" i="21"/>
  <c r="AM885" i="21" s="1"/>
  <c r="D885" i="21"/>
  <c r="O884" i="21"/>
  <c r="AV884" i="21" s="1"/>
  <c r="N884" i="21"/>
  <c r="AU884" i="21" s="1"/>
  <c r="M884" i="21"/>
  <c r="AT884" i="21" s="1"/>
  <c r="L884" i="21"/>
  <c r="AS884" i="21" s="1"/>
  <c r="K884" i="21"/>
  <c r="AR884" i="21" s="1"/>
  <c r="J884" i="21"/>
  <c r="AQ884" i="21" s="1"/>
  <c r="I884" i="21"/>
  <c r="AP884" i="21" s="1"/>
  <c r="H884" i="21"/>
  <c r="AO884" i="21" s="1"/>
  <c r="G884" i="21"/>
  <c r="AN884" i="21" s="1"/>
  <c r="F884" i="21"/>
  <c r="AM884" i="21" s="1"/>
  <c r="D884" i="21"/>
  <c r="O883" i="21"/>
  <c r="AV883" i="21" s="1"/>
  <c r="N883" i="21"/>
  <c r="AU883" i="21" s="1"/>
  <c r="M883" i="21"/>
  <c r="AT883" i="21" s="1"/>
  <c r="L883" i="21"/>
  <c r="AS883" i="21" s="1"/>
  <c r="K883" i="21"/>
  <c r="AR883" i="21" s="1"/>
  <c r="J883" i="21"/>
  <c r="AQ883" i="21" s="1"/>
  <c r="I883" i="21"/>
  <c r="AP883" i="21" s="1"/>
  <c r="H883" i="21"/>
  <c r="AO883" i="21" s="1"/>
  <c r="G883" i="21"/>
  <c r="AN883" i="21" s="1"/>
  <c r="F883" i="21"/>
  <c r="AM883" i="21" s="1"/>
  <c r="D883" i="21"/>
  <c r="O882" i="21"/>
  <c r="AV882" i="21" s="1"/>
  <c r="N882" i="21"/>
  <c r="AU882" i="21" s="1"/>
  <c r="M882" i="21"/>
  <c r="AT882" i="21" s="1"/>
  <c r="L882" i="21"/>
  <c r="AS882" i="21" s="1"/>
  <c r="K882" i="21"/>
  <c r="AR882" i="21" s="1"/>
  <c r="J882" i="21"/>
  <c r="AQ882" i="21" s="1"/>
  <c r="I882" i="21"/>
  <c r="AP882" i="21" s="1"/>
  <c r="H882" i="21"/>
  <c r="AO882" i="21" s="1"/>
  <c r="G882" i="21"/>
  <c r="AN882" i="21" s="1"/>
  <c r="F882" i="21"/>
  <c r="AM882" i="21" s="1"/>
  <c r="D882" i="21"/>
  <c r="O881" i="21"/>
  <c r="AV881" i="21" s="1"/>
  <c r="N881" i="21"/>
  <c r="AU881" i="21" s="1"/>
  <c r="M881" i="21"/>
  <c r="AT881" i="21" s="1"/>
  <c r="L881" i="21"/>
  <c r="AS881" i="21" s="1"/>
  <c r="K881" i="21"/>
  <c r="AR881" i="21" s="1"/>
  <c r="J881" i="21"/>
  <c r="AQ881" i="21" s="1"/>
  <c r="I881" i="21"/>
  <c r="AP881" i="21" s="1"/>
  <c r="H881" i="21"/>
  <c r="AO881" i="21" s="1"/>
  <c r="G881" i="21"/>
  <c r="AN881" i="21" s="1"/>
  <c r="F881" i="21"/>
  <c r="AM881" i="21" s="1"/>
  <c r="D881" i="21"/>
  <c r="O880" i="21"/>
  <c r="AV880" i="21" s="1"/>
  <c r="N880" i="21"/>
  <c r="AU880" i="21" s="1"/>
  <c r="M880" i="21"/>
  <c r="AT880" i="21" s="1"/>
  <c r="L880" i="21"/>
  <c r="AS880" i="21" s="1"/>
  <c r="K880" i="21"/>
  <c r="AR880" i="21" s="1"/>
  <c r="J880" i="21"/>
  <c r="AQ880" i="21" s="1"/>
  <c r="I880" i="21"/>
  <c r="AP880" i="21" s="1"/>
  <c r="H880" i="21"/>
  <c r="AO880" i="21" s="1"/>
  <c r="G880" i="21"/>
  <c r="AN880" i="21" s="1"/>
  <c r="F880" i="21"/>
  <c r="AM880" i="21" s="1"/>
  <c r="D880" i="21"/>
  <c r="O879" i="21"/>
  <c r="AV879" i="21" s="1"/>
  <c r="N879" i="21"/>
  <c r="AU879" i="21" s="1"/>
  <c r="M879" i="21"/>
  <c r="AT879" i="21" s="1"/>
  <c r="L879" i="21"/>
  <c r="AS879" i="21" s="1"/>
  <c r="K879" i="21"/>
  <c r="AR879" i="21" s="1"/>
  <c r="J879" i="21"/>
  <c r="AQ879" i="21" s="1"/>
  <c r="I879" i="21"/>
  <c r="AP879" i="21" s="1"/>
  <c r="H879" i="21"/>
  <c r="AO879" i="21" s="1"/>
  <c r="G879" i="21"/>
  <c r="AN879" i="21" s="1"/>
  <c r="F879" i="21"/>
  <c r="AM879" i="21" s="1"/>
  <c r="D879" i="21"/>
  <c r="O878" i="21"/>
  <c r="AV878" i="21" s="1"/>
  <c r="N878" i="21"/>
  <c r="AU878" i="21" s="1"/>
  <c r="M878" i="21"/>
  <c r="AT878" i="21" s="1"/>
  <c r="L878" i="21"/>
  <c r="AS878" i="21" s="1"/>
  <c r="K878" i="21"/>
  <c r="AR878" i="21" s="1"/>
  <c r="J878" i="21"/>
  <c r="AQ878" i="21" s="1"/>
  <c r="I878" i="21"/>
  <c r="AP878" i="21" s="1"/>
  <c r="H878" i="21"/>
  <c r="AO878" i="21" s="1"/>
  <c r="G878" i="21"/>
  <c r="AN878" i="21" s="1"/>
  <c r="F878" i="21"/>
  <c r="AM878" i="21" s="1"/>
  <c r="D878" i="21"/>
  <c r="O877" i="21"/>
  <c r="AV877" i="21" s="1"/>
  <c r="N877" i="21"/>
  <c r="AU877" i="21" s="1"/>
  <c r="M877" i="21"/>
  <c r="AT877" i="21" s="1"/>
  <c r="L877" i="21"/>
  <c r="AS877" i="21" s="1"/>
  <c r="K877" i="21"/>
  <c r="AR877" i="21" s="1"/>
  <c r="J877" i="21"/>
  <c r="AQ877" i="21" s="1"/>
  <c r="I877" i="21"/>
  <c r="AP877" i="21" s="1"/>
  <c r="H877" i="21"/>
  <c r="AO877" i="21" s="1"/>
  <c r="G877" i="21"/>
  <c r="AN877" i="21" s="1"/>
  <c r="F877" i="21"/>
  <c r="AM877" i="21" s="1"/>
  <c r="D877" i="21"/>
  <c r="O876" i="21"/>
  <c r="AV876" i="21" s="1"/>
  <c r="N876" i="21"/>
  <c r="AU876" i="21" s="1"/>
  <c r="M876" i="21"/>
  <c r="AT876" i="21" s="1"/>
  <c r="L876" i="21"/>
  <c r="AS876" i="21" s="1"/>
  <c r="K876" i="21"/>
  <c r="AR876" i="21" s="1"/>
  <c r="J876" i="21"/>
  <c r="AQ876" i="21" s="1"/>
  <c r="I876" i="21"/>
  <c r="AP876" i="21" s="1"/>
  <c r="H876" i="21"/>
  <c r="AO876" i="21" s="1"/>
  <c r="G876" i="21"/>
  <c r="AN876" i="21" s="1"/>
  <c r="F876" i="21"/>
  <c r="AM876" i="21" s="1"/>
  <c r="D876" i="21"/>
  <c r="O875" i="21"/>
  <c r="AV875" i="21" s="1"/>
  <c r="N875" i="21"/>
  <c r="AU875" i="21" s="1"/>
  <c r="M875" i="21"/>
  <c r="AT875" i="21" s="1"/>
  <c r="L875" i="21"/>
  <c r="AS875" i="21" s="1"/>
  <c r="K875" i="21"/>
  <c r="AR875" i="21" s="1"/>
  <c r="J875" i="21"/>
  <c r="AQ875" i="21" s="1"/>
  <c r="I875" i="21"/>
  <c r="AP875" i="21" s="1"/>
  <c r="H875" i="21"/>
  <c r="AO875" i="21" s="1"/>
  <c r="G875" i="21"/>
  <c r="AN875" i="21" s="1"/>
  <c r="F875" i="21"/>
  <c r="AM875" i="21" s="1"/>
  <c r="D875" i="21"/>
  <c r="O874" i="21"/>
  <c r="AV874" i="21" s="1"/>
  <c r="N874" i="21"/>
  <c r="AU874" i="21" s="1"/>
  <c r="M874" i="21"/>
  <c r="AT874" i="21" s="1"/>
  <c r="L874" i="21"/>
  <c r="AS874" i="21" s="1"/>
  <c r="K874" i="21"/>
  <c r="AR874" i="21" s="1"/>
  <c r="J874" i="21"/>
  <c r="AQ874" i="21" s="1"/>
  <c r="I874" i="21"/>
  <c r="AP874" i="21" s="1"/>
  <c r="H874" i="21"/>
  <c r="AO874" i="21" s="1"/>
  <c r="G874" i="21"/>
  <c r="AN874" i="21" s="1"/>
  <c r="F874" i="21"/>
  <c r="AM874" i="21" s="1"/>
  <c r="D874" i="21"/>
  <c r="E873" i="21"/>
  <c r="AV872" i="21"/>
  <c r="AU872" i="21"/>
  <c r="AT872" i="21"/>
  <c r="AS872" i="21"/>
  <c r="AP872" i="21"/>
  <c r="AN872" i="21"/>
  <c r="AM872" i="21"/>
  <c r="D872" i="21"/>
  <c r="AV871" i="21"/>
  <c r="AU871" i="21"/>
  <c r="AT871" i="21"/>
  <c r="AS871" i="21"/>
  <c r="AP871" i="21"/>
  <c r="AN871" i="21"/>
  <c r="AM871" i="21"/>
  <c r="D871" i="21"/>
  <c r="AV870" i="21"/>
  <c r="AU870" i="21"/>
  <c r="AT870" i="21"/>
  <c r="AS870" i="21"/>
  <c r="AP870" i="21"/>
  <c r="AN870" i="21"/>
  <c r="AM870" i="21"/>
  <c r="D870" i="21"/>
  <c r="O869" i="21"/>
  <c r="AV869" i="21" s="1"/>
  <c r="N869" i="21"/>
  <c r="AU869" i="21" s="1"/>
  <c r="M869" i="21"/>
  <c r="AT869" i="21" s="1"/>
  <c r="L869" i="21"/>
  <c r="AS869" i="21" s="1"/>
  <c r="K869" i="21"/>
  <c r="J869" i="21"/>
  <c r="I869" i="21"/>
  <c r="AP869" i="21" s="1"/>
  <c r="H869" i="21"/>
  <c r="AO869" i="21" s="1"/>
  <c r="G869" i="21"/>
  <c r="AN869" i="21" s="1"/>
  <c r="F869" i="21"/>
  <c r="AM869" i="21" s="1"/>
  <c r="D869" i="21"/>
  <c r="O868" i="21"/>
  <c r="AV868" i="21" s="1"/>
  <c r="N868" i="21"/>
  <c r="AU868" i="21" s="1"/>
  <c r="M868" i="21"/>
  <c r="AT868" i="21" s="1"/>
  <c r="L868" i="21"/>
  <c r="AS868" i="21" s="1"/>
  <c r="K868" i="21"/>
  <c r="AR868" i="21" s="1"/>
  <c r="J868" i="21"/>
  <c r="AQ868" i="21" s="1"/>
  <c r="I868" i="21"/>
  <c r="AP868" i="21" s="1"/>
  <c r="H868" i="21"/>
  <c r="AO868" i="21" s="1"/>
  <c r="G868" i="21"/>
  <c r="AN868" i="21" s="1"/>
  <c r="F868" i="21"/>
  <c r="AM868" i="21" s="1"/>
  <c r="D868" i="21"/>
  <c r="O867" i="21"/>
  <c r="AV867" i="21" s="1"/>
  <c r="N867" i="21"/>
  <c r="AU867" i="21" s="1"/>
  <c r="M867" i="21"/>
  <c r="AT867" i="21" s="1"/>
  <c r="L867" i="21"/>
  <c r="AS867" i="21" s="1"/>
  <c r="K867" i="21"/>
  <c r="AR867" i="21" s="1"/>
  <c r="J867" i="21"/>
  <c r="AQ867" i="21" s="1"/>
  <c r="I867" i="21"/>
  <c r="AP867" i="21" s="1"/>
  <c r="H867" i="21"/>
  <c r="AO867" i="21" s="1"/>
  <c r="G867" i="21"/>
  <c r="AN867" i="21" s="1"/>
  <c r="F867" i="21"/>
  <c r="AM867" i="21" s="1"/>
  <c r="D867" i="21"/>
  <c r="O866" i="21"/>
  <c r="AV866" i="21" s="1"/>
  <c r="N866" i="21"/>
  <c r="AU866" i="21" s="1"/>
  <c r="M866" i="21"/>
  <c r="AT866" i="21" s="1"/>
  <c r="L866" i="21"/>
  <c r="AS866" i="21" s="1"/>
  <c r="K866" i="21"/>
  <c r="AR866" i="21" s="1"/>
  <c r="J866" i="21"/>
  <c r="AQ866" i="21" s="1"/>
  <c r="I866" i="21"/>
  <c r="AP866" i="21" s="1"/>
  <c r="H866" i="21"/>
  <c r="AO866" i="21" s="1"/>
  <c r="G866" i="21"/>
  <c r="AN866" i="21" s="1"/>
  <c r="F866" i="21"/>
  <c r="AM866" i="21" s="1"/>
  <c r="D866" i="21"/>
  <c r="O865" i="21"/>
  <c r="AV865" i="21" s="1"/>
  <c r="N865" i="21"/>
  <c r="AU865" i="21" s="1"/>
  <c r="M865" i="21"/>
  <c r="AT865" i="21" s="1"/>
  <c r="L865" i="21"/>
  <c r="AS865" i="21" s="1"/>
  <c r="K865" i="21"/>
  <c r="AR865" i="21" s="1"/>
  <c r="J865" i="21"/>
  <c r="AQ865" i="21" s="1"/>
  <c r="I865" i="21"/>
  <c r="AP865" i="21" s="1"/>
  <c r="H865" i="21"/>
  <c r="AO865" i="21" s="1"/>
  <c r="G865" i="21"/>
  <c r="AN865" i="21" s="1"/>
  <c r="F865" i="21"/>
  <c r="AM865" i="21" s="1"/>
  <c r="D865" i="21"/>
  <c r="O864" i="21"/>
  <c r="AV864" i="21" s="1"/>
  <c r="N864" i="21"/>
  <c r="AU864" i="21" s="1"/>
  <c r="M864" i="21"/>
  <c r="AT864" i="21" s="1"/>
  <c r="L864" i="21"/>
  <c r="AS864" i="21" s="1"/>
  <c r="K864" i="21"/>
  <c r="AR864" i="21" s="1"/>
  <c r="J864" i="21"/>
  <c r="AQ864" i="21" s="1"/>
  <c r="I864" i="21"/>
  <c r="AP864" i="21" s="1"/>
  <c r="H864" i="21"/>
  <c r="AO864" i="21" s="1"/>
  <c r="G864" i="21"/>
  <c r="AN864" i="21" s="1"/>
  <c r="F864" i="21"/>
  <c r="AM864" i="21" s="1"/>
  <c r="D864" i="21"/>
  <c r="O863" i="21"/>
  <c r="AV863" i="21" s="1"/>
  <c r="N863" i="21"/>
  <c r="AU863" i="21" s="1"/>
  <c r="M863" i="21"/>
  <c r="AT863" i="21" s="1"/>
  <c r="L863" i="21"/>
  <c r="AS863" i="21" s="1"/>
  <c r="K863" i="21"/>
  <c r="AR863" i="21" s="1"/>
  <c r="J863" i="21"/>
  <c r="AQ863" i="21" s="1"/>
  <c r="I863" i="21"/>
  <c r="AP863" i="21" s="1"/>
  <c r="H863" i="21"/>
  <c r="AO863" i="21" s="1"/>
  <c r="G863" i="21"/>
  <c r="AN863" i="21" s="1"/>
  <c r="F863" i="21"/>
  <c r="AM863" i="21" s="1"/>
  <c r="D863" i="21"/>
  <c r="O862" i="21"/>
  <c r="AV862" i="21" s="1"/>
  <c r="N862" i="21"/>
  <c r="AU862" i="21" s="1"/>
  <c r="M862" i="21"/>
  <c r="AT862" i="21" s="1"/>
  <c r="L862" i="21"/>
  <c r="AS862" i="21" s="1"/>
  <c r="K862" i="21"/>
  <c r="AR862" i="21" s="1"/>
  <c r="J862" i="21"/>
  <c r="AQ862" i="21" s="1"/>
  <c r="I862" i="21"/>
  <c r="AP862" i="21" s="1"/>
  <c r="H862" i="21"/>
  <c r="AO862" i="21" s="1"/>
  <c r="G862" i="21"/>
  <c r="AN862" i="21" s="1"/>
  <c r="F862" i="21"/>
  <c r="AM862" i="21" s="1"/>
  <c r="D862" i="21"/>
  <c r="O861" i="21"/>
  <c r="AV861" i="21" s="1"/>
  <c r="N861" i="21"/>
  <c r="AU861" i="21" s="1"/>
  <c r="M861" i="21"/>
  <c r="AT861" i="21" s="1"/>
  <c r="L861" i="21"/>
  <c r="AS861" i="21" s="1"/>
  <c r="K861" i="21"/>
  <c r="AR861" i="21" s="1"/>
  <c r="J861" i="21"/>
  <c r="AQ861" i="21" s="1"/>
  <c r="I861" i="21"/>
  <c r="AP861" i="21" s="1"/>
  <c r="H861" i="21"/>
  <c r="AO861" i="21" s="1"/>
  <c r="G861" i="21"/>
  <c r="AN861" i="21" s="1"/>
  <c r="F861" i="21"/>
  <c r="AM861" i="21" s="1"/>
  <c r="D861" i="21"/>
  <c r="O860" i="21"/>
  <c r="AV860" i="21" s="1"/>
  <c r="N860" i="21"/>
  <c r="AU860" i="21" s="1"/>
  <c r="M860" i="21"/>
  <c r="AT860" i="21" s="1"/>
  <c r="L860" i="21"/>
  <c r="AS860" i="21" s="1"/>
  <c r="K860" i="21"/>
  <c r="AR860" i="21" s="1"/>
  <c r="J860" i="21"/>
  <c r="AQ860" i="21" s="1"/>
  <c r="I860" i="21"/>
  <c r="AP860" i="21" s="1"/>
  <c r="H860" i="21"/>
  <c r="AO860" i="21" s="1"/>
  <c r="G860" i="21"/>
  <c r="AN860" i="21" s="1"/>
  <c r="F860" i="21"/>
  <c r="AM860" i="21" s="1"/>
  <c r="D860" i="21"/>
  <c r="O859" i="21"/>
  <c r="AV859" i="21" s="1"/>
  <c r="N859" i="21"/>
  <c r="AU859" i="21" s="1"/>
  <c r="M859" i="21"/>
  <c r="AT859" i="21" s="1"/>
  <c r="L859" i="21"/>
  <c r="AS859" i="21" s="1"/>
  <c r="K859" i="21"/>
  <c r="AR859" i="21" s="1"/>
  <c r="J859" i="21"/>
  <c r="AQ859" i="21" s="1"/>
  <c r="I859" i="21"/>
  <c r="AP859" i="21" s="1"/>
  <c r="H859" i="21"/>
  <c r="AO859" i="21" s="1"/>
  <c r="G859" i="21"/>
  <c r="AN859" i="21" s="1"/>
  <c r="F859" i="21"/>
  <c r="AM859" i="21" s="1"/>
  <c r="D859" i="21"/>
  <c r="O858" i="21"/>
  <c r="AV858" i="21" s="1"/>
  <c r="N858" i="21"/>
  <c r="AU858" i="21" s="1"/>
  <c r="M858" i="21"/>
  <c r="AT858" i="21" s="1"/>
  <c r="L858" i="21"/>
  <c r="AS858" i="21" s="1"/>
  <c r="K858" i="21"/>
  <c r="AR858" i="21" s="1"/>
  <c r="J858" i="21"/>
  <c r="AQ858" i="21" s="1"/>
  <c r="I858" i="21"/>
  <c r="AP858" i="21" s="1"/>
  <c r="H858" i="21"/>
  <c r="AO858" i="21" s="1"/>
  <c r="G858" i="21"/>
  <c r="AN858" i="21" s="1"/>
  <c r="F858" i="21"/>
  <c r="AM858" i="21" s="1"/>
  <c r="D858" i="21"/>
  <c r="O857" i="21"/>
  <c r="AV857" i="21" s="1"/>
  <c r="N857" i="21"/>
  <c r="AU857" i="21" s="1"/>
  <c r="M857" i="21"/>
  <c r="AT857" i="21" s="1"/>
  <c r="L857" i="21"/>
  <c r="AS857" i="21" s="1"/>
  <c r="K857" i="21"/>
  <c r="AR857" i="21" s="1"/>
  <c r="J857" i="21"/>
  <c r="AQ857" i="21" s="1"/>
  <c r="I857" i="21"/>
  <c r="AP857" i="21" s="1"/>
  <c r="H857" i="21"/>
  <c r="AO857" i="21" s="1"/>
  <c r="G857" i="21"/>
  <c r="AN857" i="21" s="1"/>
  <c r="F857" i="21"/>
  <c r="AM857" i="21" s="1"/>
  <c r="D857" i="21"/>
  <c r="O856" i="21"/>
  <c r="AV856" i="21" s="1"/>
  <c r="N856" i="21"/>
  <c r="AU856" i="21" s="1"/>
  <c r="M856" i="21"/>
  <c r="AT856" i="21" s="1"/>
  <c r="L856" i="21"/>
  <c r="AS856" i="21" s="1"/>
  <c r="K856" i="21"/>
  <c r="AR856" i="21" s="1"/>
  <c r="J856" i="21"/>
  <c r="AQ856" i="21" s="1"/>
  <c r="I856" i="21"/>
  <c r="AP856" i="21" s="1"/>
  <c r="H856" i="21"/>
  <c r="AO856" i="21" s="1"/>
  <c r="G856" i="21"/>
  <c r="AN856" i="21" s="1"/>
  <c r="F856" i="21"/>
  <c r="AM856" i="21" s="1"/>
  <c r="D856" i="21"/>
  <c r="O855" i="21"/>
  <c r="AV855" i="21" s="1"/>
  <c r="N855" i="21"/>
  <c r="AU855" i="21" s="1"/>
  <c r="M855" i="21"/>
  <c r="AT855" i="21" s="1"/>
  <c r="L855" i="21"/>
  <c r="AS855" i="21" s="1"/>
  <c r="K855" i="21"/>
  <c r="AR855" i="21" s="1"/>
  <c r="J855" i="21"/>
  <c r="AQ855" i="21" s="1"/>
  <c r="I855" i="21"/>
  <c r="AP855" i="21" s="1"/>
  <c r="H855" i="21"/>
  <c r="AO855" i="21" s="1"/>
  <c r="G855" i="21"/>
  <c r="AN855" i="21" s="1"/>
  <c r="F855" i="21"/>
  <c r="AM855" i="21" s="1"/>
  <c r="D855" i="21"/>
  <c r="O854" i="21"/>
  <c r="AV854" i="21" s="1"/>
  <c r="N854" i="21"/>
  <c r="AU854" i="21" s="1"/>
  <c r="M854" i="21"/>
  <c r="AT854" i="21" s="1"/>
  <c r="L854" i="21"/>
  <c r="AS854" i="21" s="1"/>
  <c r="K854" i="21"/>
  <c r="AR854" i="21" s="1"/>
  <c r="J854" i="21"/>
  <c r="AQ854" i="21" s="1"/>
  <c r="I854" i="21"/>
  <c r="AP854" i="21" s="1"/>
  <c r="H854" i="21"/>
  <c r="AO854" i="21" s="1"/>
  <c r="G854" i="21"/>
  <c r="AN854" i="21" s="1"/>
  <c r="F854" i="21"/>
  <c r="AM854" i="21" s="1"/>
  <c r="D854" i="21"/>
  <c r="O853" i="21"/>
  <c r="AV853" i="21" s="1"/>
  <c r="N853" i="21"/>
  <c r="AU853" i="21" s="1"/>
  <c r="M853" i="21"/>
  <c r="AT853" i="21" s="1"/>
  <c r="L853" i="21"/>
  <c r="AS853" i="21" s="1"/>
  <c r="K853" i="21"/>
  <c r="AR853" i="21" s="1"/>
  <c r="J853" i="21"/>
  <c r="AQ853" i="21" s="1"/>
  <c r="I853" i="21"/>
  <c r="AP853" i="21" s="1"/>
  <c r="H853" i="21"/>
  <c r="AO853" i="21" s="1"/>
  <c r="G853" i="21"/>
  <c r="AN853" i="21" s="1"/>
  <c r="F853" i="21"/>
  <c r="AM853" i="21" s="1"/>
  <c r="D853" i="21"/>
  <c r="O852" i="21"/>
  <c r="AV852" i="21" s="1"/>
  <c r="N852" i="21"/>
  <c r="AU852" i="21" s="1"/>
  <c r="M852" i="21"/>
  <c r="AT852" i="21" s="1"/>
  <c r="L852" i="21"/>
  <c r="AS852" i="21" s="1"/>
  <c r="K852" i="21"/>
  <c r="AR852" i="21" s="1"/>
  <c r="J852" i="21"/>
  <c r="AQ852" i="21" s="1"/>
  <c r="I852" i="21"/>
  <c r="AP852" i="21" s="1"/>
  <c r="H852" i="21"/>
  <c r="AO852" i="21" s="1"/>
  <c r="G852" i="21"/>
  <c r="AN852" i="21" s="1"/>
  <c r="F852" i="21"/>
  <c r="AM852" i="21" s="1"/>
  <c r="D852" i="21"/>
  <c r="O851" i="21"/>
  <c r="AV851" i="21" s="1"/>
  <c r="N851" i="21"/>
  <c r="AU851" i="21" s="1"/>
  <c r="M851" i="21"/>
  <c r="AT851" i="21" s="1"/>
  <c r="L851" i="21"/>
  <c r="AS851" i="21" s="1"/>
  <c r="K851" i="21"/>
  <c r="AR851" i="21" s="1"/>
  <c r="J851" i="21"/>
  <c r="AQ851" i="21" s="1"/>
  <c r="I851" i="21"/>
  <c r="AP851" i="21" s="1"/>
  <c r="H851" i="21"/>
  <c r="AO851" i="21" s="1"/>
  <c r="G851" i="21"/>
  <c r="AN851" i="21" s="1"/>
  <c r="F851" i="21"/>
  <c r="AM851" i="21" s="1"/>
  <c r="D851" i="21"/>
  <c r="O850" i="21"/>
  <c r="AV850" i="21" s="1"/>
  <c r="N850" i="21"/>
  <c r="AU850" i="21" s="1"/>
  <c r="M850" i="21"/>
  <c r="AT850" i="21" s="1"/>
  <c r="L850" i="21"/>
  <c r="AS850" i="21" s="1"/>
  <c r="K850" i="21"/>
  <c r="AR850" i="21" s="1"/>
  <c r="J850" i="21"/>
  <c r="AQ850" i="21" s="1"/>
  <c r="I850" i="21"/>
  <c r="AP850" i="21" s="1"/>
  <c r="H850" i="21"/>
  <c r="AO850" i="21" s="1"/>
  <c r="G850" i="21"/>
  <c r="AN850" i="21" s="1"/>
  <c r="F850" i="21"/>
  <c r="AM850" i="21" s="1"/>
  <c r="D850" i="21"/>
  <c r="O849" i="21"/>
  <c r="AV849" i="21" s="1"/>
  <c r="N849" i="21"/>
  <c r="AU849" i="21" s="1"/>
  <c r="M849" i="21"/>
  <c r="AT849" i="21" s="1"/>
  <c r="L849" i="21"/>
  <c r="AS849" i="21" s="1"/>
  <c r="K849" i="21"/>
  <c r="AR849" i="21" s="1"/>
  <c r="J849" i="21"/>
  <c r="AQ849" i="21" s="1"/>
  <c r="I849" i="21"/>
  <c r="AP849" i="21" s="1"/>
  <c r="H849" i="21"/>
  <c r="AO849" i="21" s="1"/>
  <c r="G849" i="21"/>
  <c r="AN849" i="21" s="1"/>
  <c r="F849" i="21"/>
  <c r="AM849" i="21" s="1"/>
  <c r="D849" i="21"/>
  <c r="O848" i="21"/>
  <c r="AV848" i="21" s="1"/>
  <c r="N848" i="21"/>
  <c r="AU848" i="21" s="1"/>
  <c r="M848" i="21"/>
  <c r="AT848" i="21" s="1"/>
  <c r="L848" i="21"/>
  <c r="AS848" i="21" s="1"/>
  <c r="K848" i="21"/>
  <c r="AR848" i="21" s="1"/>
  <c r="J848" i="21"/>
  <c r="AQ848" i="21" s="1"/>
  <c r="I848" i="21"/>
  <c r="AP848" i="21" s="1"/>
  <c r="H848" i="21"/>
  <c r="AO848" i="21" s="1"/>
  <c r="G848" i="21"/>
  <c r="AN848" i="21" s="1"/>
  <c r="F848" i="21"/>
  <c r="AM848" i="21" s="1"/>
  <c r="D848" i="21"/>
  <c r="O847" i="21"/>
  <c r="AV847" i="21" s="1"/>
  <c r="N847" i="21"/>
  <c r="AU847" i="21" s="1"/>
  <c r="M847" i="21"/>
  <c r="AT847" i="21" s="1"/>
  <c r="L847" i="21"/>
  <c r="AS847" i="21" s="1"/>
  <c r="K847" i="21"/>
  <c r="AR847" i="21" s="1"/>
  <c r="J847" i="21"/>
  <c r="AQ847" i="21" s="1"/>
  <c r="I847" i="21"/>
  <c r="AP847" i="21" s="1"/>
  <c r="H847" i="21"/>
  <c r="AO847" i="21" s="1"/>
  <c r="G847" i="21"/>
  <c r="AN847" i="21" s="1"/>
  <c r="F847" i="21"/>
  <c r="AM847" i="21" s="1"/>
  <c r="D847" i="21"/>
  <c r="O846" i="21"/>
  <c r="AV846" i="21" s="1"/>
  <c r="N846" i="21"/>
  <c r="AU846" i="21" s="1"/>
  <c r="M846" i="21"/>
  <c r="AT846" i="21" s="1"/>
  <c r="L846" i="21"/>
  <c r="AS846" i="21" s="1"/>
  <c r="K846" i="21"/>
  <c r="AR846" i="21" s="1"/>
  <c r="J846" i="21"/>
  <c r="AQ846" i="21" s="1"/>
  <c r="I846" i="21"/>
  <c r="AP846" i="21" s="1"/>
  <c r="H846" i="21"/>
  <c r="AO846" i="21" s="1"/>
  <c r="G846" i="21"/>
  <c r="AN846" i="21" s="1"/>
  <c r="F846" i="21"/>
  <c r="AM846" i="21" s="1"/>
  <c r="D846" i="21"/>
  <c r="O845" i="21"/>
  <c r="AV845" i="21" s="1"/>
  <c r="N845" i="21"/>
  <c r="AU845" i="21" s="1"/>
  <c r="M845" i="21"/>
  <c r="AT845" i="21" s="1"/>
  <c r="L845" i="21"/>
  <c r="AS845" i="21" s="1"/>
  <c r="K845" i="21"/>
  <c r="AR845" i="21" s="1"/>
  <c r="J845" i="21"/>
  <c r="AQ845" i="21" s="1"/>
  <c r="I845" i="21"/>
  <c r="AP845" i="21" s="1"/>
  <c r="H845" i="21"/>
  <c r="AO845" i="21" s="1"/>
  <c r="G845" i="21"/>
  <c r="AN845" i="21" s="1"/>
  <c r="F845" i="21"/>
  <c r="AM845" i="21" s="1"/>
  <c r="D845" i="21"/>
  <c r="O844" i="21"/>
  <c r="AV844" i="21" s="1"/>
  <c r="N844" i="21"/>
  <c r="AU844" i="21" s="1"/>
  <c r="M844" i="21"/>
  <c r="AT844" i="21" s="1"/>
  <c r="L844" i="21"/>
  <c r="AS844" i="21" s="1"/>
  <c r="K844" i="21"/>
  <c r="AR844" i="21" s="1"/>
  <c r="J844" i="21"/>
  <c r="AQ844" i="21" s="1"/>
  <c r="I844" i="21"/>
  <c r="AP844" i="21" s="1"/>
  <c r="H844" i="21"/>
  <c r="AO844" i="21" s="1"/>
  <c r="G844" i="21"/>
  <c r="AN844" i="21" s="1"/>
  <c r="F844" i="21"/>
  <c r="AM844" i="21" s="1"/>
  <c r="D844" i="21"/>
  <c r="O843" i="21"/>
  <c r="AV843" i="21" s="1"/>
  <c r="N843" i="21"/>
  <c r="AU843" i="21" s="1"/>
  <c r="M843" i="21"/>
  <c r="AT843" i="21" s="1"/>
  <c r="L843" i="21"/>
  <c r="AS843" i="21" s="1"/>
  <c r="K843" i="21"/>
  <c r="AR843" i="21" s="1"/>
  <c r="J843" i="21"/>
  <c r="AQ843" i="21" s="1"/>
  <c r="I843" i="21"/>
  <c r="AP843" i="21" s="1"/>
  <c r="H843" i="21"/>
  <c r="AO843" i="21" s="1"/>
  <c r="G843" i="21"/>
  <c r="AN843" i="21" s="1"/>
  <c r="F843" i="21"/>
  <c r="AM843" i="21" s="1"/>
  <c r="D843" i="21"/>
  <c r="E842" i="21"/>
  <c r="AV841" i="21"/>
  <c r="AU841" i="21"/>
  <c r="AT841" i="21"/>
  <c r="AS841" i="21"/>
  <c r="AP841" i="21"/>
  <c r="AN841" i="21"/>
  <c r="AM841" i="21"/>
  <c r="D841" i="21"/>
  <c r="AV840" i="21"/>
  <c r="AU840" i="21"/>
  <c r="AT840" i="21"/>
  <c r="AS840" i="21"/>
  <c r="AP840" i="21"/>
  <c r="AN840" i="21"/>
  <c r="AM840" i="21"/>
  <c r="D840" i="21"/>
  <c r="AV839" i="21"/>
  <c r="AU839" i="21"/>
  <c r="AT839" i="21"/>
  <c r="AS839" i="21"/>
  <c r="AP839" i="21"/>
  <c r="AN839" i="21"/>
  <c r="AM839" i="21"/>
  <c r="D839" i="21"/>
  <c r="O838" i="21"/>
  <c r="AV838" i="21" s="1"/>
  <c r="N838" i="21"/>
  <c r="AU838" i="21" s="1"/>
  <c r="M838" i="21"/>
  <c r="AT838" i="21" s="1"/>
  <c r="L838" i="21"/>
  <c r="AS838" i="21" s="1"/>
  <c r="K838" i="21"/>
  <c r="J838" i="21"/>
  <c r="I838" i="21"/>
  <c r="AP838" i="21" s="1"/>
  <c r="H838" i="21"/>
  <c r="AO838" i="21" s="1"/>
  <c r="G838" i="21"/>
  <c r="AN838" i="21" s="1"/>
  <c r="F838" i="21"/>
  <c r="AM838" i="21" s="1"/>
  <c r="D838" i="21"/>
  <c r="O837" i="21"/>
  <c r="AV837" i="21" s="1"/>
  <c r="N837" i="21"/>
  <c r="AU837" i="21" s="1"/>
  <c r="M837" i="21"/>
  <c r="AT837" i="21" s="1"/>
  <c r="L837" i="21"/>
  <c r="AS837" i="21" s="1"/>
  <c r="K837" i="21"/>
  <c r="AR837" i="21" s="1"/>
  <c r="J837" i="21"/>
  <c r="AQ837" i="21" s="1"/>
  <c r="I837" i="21"/>
  <c r="AP837" i="21" s="1"/>
  <c r="H837" i="21"/>
  <c r="AO837" i="21" s="1"/>
  <c r="G837" i="21"/>
  <c r="AN837" i="21" s="1"/>
  <c r="F837" i="21"/>
  <c r="AM837" i="21" s="1"/>
  <c r="D837" i="21"/>
  <c r="O836" i="21"/>
  <c r="AV836" i="21" s="1"/>
  <c r="N836" i="21"/>
  <c r="AU836" i="21" s="1"/>
  <c r="M836" i="21"/>
  <c r="AT836" i="21" s="1"/>
  <c r="L836" i="21"/>
  <c r="AS836" i="21" s="1"/>
  <c r="K836" i="21"/>
  <c r="AR836" i="21" s="1"/>
  <c r="J836" i="21"/>
  <c r="AQ836" i="21" s="1"/>
  <c r="I836" i="21"/>
  <c r="AP836" i="21" s="1"/>
  <c r="H836" i="21"/>
  <c r="AO836" i="21" s="1"/>
  <c r="G836" i="21"/>
  <c r="AN836" i="21" s="1"/>
  <c r="F836" i="21"/>
  <c r="AM836" i="21" s="1"/>
  <c r="D836" i="21"/>
  <c r="O835" i="21"/>
  <c r="AV835" i="21" s="1"/>
  <c r="N835" i="21"/>
  <c r="AU835" i="21" s="1"/>
  <c r="M835" i="21"/>
  <c r="AT835" i="21" s="1"/>
  <c r="L835" i="21"/>
  <c r="AS835" i="21" s="1"/>
  <c r="K835" i="21"/>
  <c r="AR835" i="21" s="1"/>
  <c r="J835" i="21"/>
  <c r="AQ835" i="21" s="1"/>
  <c r="I835" i="21"/>
  <c r="AP835" i="21" s="1"/>
  <c r="H835" i="21"/>
  <c r="AO835" i="21" s="1"/>
  <c r="G835" i="21"/>
  <c r="AN835" i="21" s="1"/>
  <c r="F835" i="21"/>
  <c r="AM835" i="21" s="1"/>
  <c r="D835" i="21"/>
  <c r="O834" i="21"/>
  <c r="AV834" i="21" s="1"/>
  <c r="N834" i="21"/>
  <c r="AU834" i="21" s="1"/>
  <c r="M834" i="21"/>
  <c r="AT834" i="21" s="1"/>
  <c r="L834" i="21"/>
  <c r="AS834" i="21" s="1"/>
  <c r="K834" i="21"/>
  <c r="AR834" i="21" s="1"/>
  <c r="J834" i="21"/>
  <c r="AQ834" i="21" s="1"/>
  <c r="I834" i="21"/>
  <c r="AP834" i="21" s="1"/>
  <c r="H834" i="21"/>
  <c r="AO834" i="21" s="1"/>
  <c r="G834" i="21"/>
  <c r="AN834" i="21" s="1"/>
  <c r="F834" i="21"/>
  <c r="AM834" i="21" s="1"/>
  <c r="D834" i="21"/>
  <c r="O833" i="21"/>
  <c r="AV833" i="21" s="1"/>
  <c r="N833" i="21"/>
  <c r="AU833" i="21" s="1"/>
  <c r="M833" i="21"/>
  <c r="AT833" i="21" s="1"/>
  <c r="L833" i="21"/>
  <c r="AS833" i="21" s="1"/>
  <c r="K833" i="21"/>
  <c r="AR833" i="21" s="1"/>
  <c r="J833" i="21"/>
  <c r="AQ833" i="21" s="1"/>
  <c r="I833" i="21"/>
  <c r="AP833" i="21" s="1"/>
  <c r="H833" i="21"/>
  <c r="AO833" i="21" s="1"/>
  <c r="G833" i="21"/>
  <c r="AN833" i="21" s="1"/>
  <c r="F833" i="21"/>
  <c r="AM833" i="21" s="1"/>
  <c r="D833" i="21"/>
  <c r="O832" i="21"/>
  <c r="AV832" i="21" s="1"/>
  <c r="N832" i="21"/>
  <c r="AU832" i="21" s="1"/>
  <c r="M832" i="21"/>
  <c r="AT832" i="21" s="1"/>
  <c r="L832" i="21"/>
  <c r="AS832" i="21" s="1"/>
  <c r="K832" i="21"/>
  <c r="AR832" i="21" s="1"/>
  <c r="J832" i="21"/>
  <c r="AQ832" i="21" s="1"/>
  <c r="I832" i="21"/>
  <c r="AP832" i="21" s="1"/>
  <c r="H832" i="21"/>
  <c r="AO832" i="21" s="1"/>
  <c r="G832" i="21"/>
  <c r="AN832" i="21" s="1"/>
  <c r="F832" i="21"/>
  <c r="AM832" i="21" s="1"/>
  <c r="D832" i="21"/>
  <c r="O831" i="21"/>
  <c r="AV831" i="21" s="1"/>
  <c r="N831" i="21"/>
  <c r="AU831" i="21" s="1"/>
  <c r="M831" i="21"/>
  <c r="AT831" i="21" s="1"/>
  <c r="L831" i="21"/>
  <c r="AS831" i="21" s="1"/>
  <c r="K831" i="21"/>
  <c r="AR831" i="21" s="1"/>
  <c r="J831" i="21"/>
  <c r="AQ831" i="21" s="1"/>
  <c r="I831" i="21"/>
  <c r="AP831" i="21" s="1"/>
  <c r="H831" i="21"/>
  <c r="AO831" i="21" s="1"/>
  <c r="G831" i="21"/>
  <c r="AN831" i="21" s="1"/>
  <c r="F831" i="21"/>
  <c r="AM831" i="21" s="1"/>
  <c r="D831" i="21"/>
  <c r="O830" i="21"/>
  <c r="AV830" i="21" s="1"/>
  <c r="N830" i="21"/>
  <c r="AU830" i="21" s="1"/>
  <c r="M830" i="21"/>
  <c r="AT830" i="21" s="1"/>
  <c r="L830" i="21"/>
  <c r="AS830" i="21" s="1"/>
  <c r="K830" i="21"/>
  <c r="AR830" i="21" s="1"/>
  <c r="J830" i="21"/>
  <c r="AQ830" i="21" s="1"/>
  <c r="I830" i="21"/>
  <c r="AP830" i="21" s="1"/>
  <c r="H830" i="21"/>
  <c r="AO830" i="21" s="1"/>
  <c r="G830" i="21"/>
  <c r="AN830" i="21" s="1"/>
  <c r="F830" i="21"/>
  <c r="AM830" i="21" s="1"/>
  <c r="D830" i="21"/>
  <c r="O829" i="21"/>
  <c r="AV829" i="21" s="1"/>
  <c r="N829" i="21"/>
  <c r="AU829" i="21" s="1"/>
  <c r="M829" i="21"/>
  <c r="AT829" i="21" s="1"/>
  <c r="L829" i="21"/>
  <c r="AS829" i="21" s="1"/>
  <c r="K829" i="21"/>
  <c r="AR829" i="21" s="1"/>
  <c r="J829" i="21"/>
  <c r="AQ829" i="21" s="1"/>
  <c r="I829" i="21"/>
  <c r="AP829" i="21" s="1"/>
  <c r="H829" i="21"/>
  <c r="AO829" i="21" s="1"/>
  <c r="G829" i="21"/>
  <c r="AN829" i="21" s="1"/>
  <c r="F829" i="21"/>
  <c r="AM829" i="21" s="1"/>
  <c r="D829" i="21"/>
  <c r="O828" i="21"/>
  <c r="AV828" i="21" s="1"/>
  <c r="N828" i="21"/>
  <c r="AU828" i="21" s="1"/>
  <c r="M828" i="21"/>
  <c r="AT828" i="21" s="1"/>
  <c r="L828" i="21"/>
  <c r="AS828" i="21" s="1"/>
  <c r="K828" i="21"/>
  <c r="AR828" i="21" s="1"/>
  <c r="J828" i="21"/>
  <c r="AQ828" i="21" s="1"/>
  <c r="I828" i="21"/>
  <c r="AP828" i="21" s="1"/>
  <c r="H828" i="21"/>
  <c r="AO828" i="21" s="1"/>
  <c r="G828" i="21"/>
  <c r="AN828" i="21" s="1"/>
  <c r="F828" i="21"/>
  <c r="AM828" i="21" s="1"/>
  <c r="D828" i="21"/>
  <c r="O827" i="21"/>
  <c r="AV827" i="21" s="1"/>
  <c r="N827" i="21"/>
  <c r="AU827" i="21" s="1"/>
  <c r="M827" i="21"/>
  <c r="AT827" i="21" s="1"/>
  <c r="L827" i="21"/>
  <c r="AS827" i="21" s="1"/>
  <c r="K827" i="21"/>
  <c r="AR827" i="21" s="1"/>
  <c r="J827" i="21"/>
  <c r="AQ827" i="21" s="1"/>
  <c r="I827" i="21"/>
  <c r="AP827" i="21" s="1"/>
  <c r="H827" i="21"/>
  <c r="AO827" i="21" s="1"/>
  <c r="G827" i="21"/>
  <c r="AN827" i="21" s="1"/>
  <c r="F827" i="21"/>
  <c r="AM827" i="21" s="1"/>
  <c r="D827" i="21"/>
  <c r="O826" i="21"/>
  <c r="AV826" i="21" s="1"/>
  <c r="N826" i="21"/>
  <c r="AU826" i="21" s="1"/>
  <c r="M826" i="21"/>
  <c r="AT826" i="21" s="1"/>
  <c r="L826" i="21"/>
  <c r="AS826" i="21" s="1"/>
  <c r="K826" i="21"/>
  <c r="AR826" i="21" s="1"/>
  <c r="J826" i="21"/>
  <c r="AQ826" i="21" s="1"/>
  <c r="I826" i="21"/>
  <c r="AP826" i="21" s="1"/>
  <c r="H826" i="21"/>
  <c r="AO826" i="21" s="1"/>
  <c r="G826" i="21"/>
  <c r="AN826" i="21" s="1"/>
  <c r="F826" i="21"/>
  <c r="AM826" i="21" s="1"/>
  <c r="D826" i="21"/>
  <c r="O825" i="21"/>
  <c r="AV825" i="21" s="1"/>
  <c r="N825" i="21"/>
  <c r="AU825" i="21" s="1"/>
  <c r="M825" i="21"/>
  <c r="AT825" i="21" s="1"/>
  <c r="L825" i="21"/>
  <c r="AS825" i="21" s="1"/>
  <c r="K825" i="21"/>
  <c r="AR825" i="21" s="1"/>
  <c r="J825" i="21"/>
  <c r="AQ825" i="21" s="1"/>
  <c r="I825" i="21"/>
  <c r="AP825" i="21" s="1"/>
  <c r="H825" i="21"/>
  <c r="AO825" i="21" s="1"/>
  <c r="G825" i="21"/>
  <c r="AN825" i="21" s="1"/>
  <c r="F825" i="21"/>
  <c r="AM825" i="21" s="1"/>
  <c r="D825" i="21"/>
  <c r="O824" i="21"/>
  <c r="AV824" i="21" s="1"/>
  <c r="N824" i="21"/>
  <c r="AU824" i="21" s="1"/>
  <c r="M824" i="21"/>
  <c r="AT824" i="21" s="1"/>
  <c r="L824" i="21"/>
  <c r="AS824" i="21" s="1"/>
  <c r="K824" i="21"/>
  <c r="AR824" i="21" s="1"/>
  <c r="J824" i="21"/>
  <c r="AQ824" i="21" s="1"/>
  <c r="I824" i="21"/>
  <c r="AP824" i="21" s="1"/>
  <c r="H824" i="21"/>
  <c r="AO824" i="21" s="1"/>
  <c r="G824" i="21"/>
  <c r="AN824" i="21" s="1"/>
  <c r="F824" i="21"/>
  <c r="AM824" i="21" s="1"/>
  <c r="D824" i="21"/>
  <c r="O823" i="21"/>
  <c r="AV823" i="21" s="1"/>
  <c r="N823" i="21"/>
  <c r="AU823" i="21" s="1"/>
  <c r="M823" i="21"/>
  <c r="AT823" i="21" s="1"/>
  <c r="L823" i="21"/>
  <c r="AS823" i="21" s="1"/>
  <c r="K823" i="21"/>
  <c r="AR823" i="21" s="1"/>
  <c r="J823" i="21"/>
  <c r="AQ823" i="21" s="1"/>
  <c r="I823" i="21"/>
  <c r="AP823" i="21" s="1"/>
  <c r="H823" i="21"/>
  <c r="AO823" i="21" s="1"/>
  <c r="G823" i="21"/>
  <c r="AN823" i="21" s="1"/>
  <c r="F823" i="21"/>
  <c r="AM823" i="21" s="1"/>
  <c r="D823" i="21"/>
  <c r="O822" i="21"/>
  <c r="AV822" i="21" s="1"/>
  <c r="N822" i="21"/>
  <c r="AU822" i="21" s="1"/>
  <c r="M822" i="21"/>
  <c r="AT822" i="21" s="1"/>
  <c r="L822" i="21"/>
  <c r="AS822" i="21" s="1"/>
  <c r="K822" i="21"/>
  <c r="AR822" i="21" s="1"/>
  <c r="J822" i="21"/>
  <c r="AQ822" i="21" s="1"/>
  <c r="I822" i="21"/>
  <c r="AP822" i="21" s="1"/>
  <c r="H822" i="21"/>
  <c r="AO822" i="21" s="1"/>
  <c r="G822" i="21"/>
  <c r="AN822" i="21" s="1"/>
  <c r="F822" i="21"/>
  <c r="AM822" i="21" s="1"/>
  <c r="D822" i="21"/>
  <c r="O821" i="21"/>
  <c r="AV821" i="21" s="1"/>
  <c r="N821" i="21"/>
  <c r="AU821" i="21" s="1"/>
  <c r="M821" i="21"/>
  <c r="AT821" i="21" s="1"/>
  <c r="L821" i="21"/>
  <c r="AS821" i="21" s="1"/>
  <c r="K821" i="21"/>
  <c r="AR821" i="21" s="1"/>
  <c r="J821" i="21"/>
  <c r="AQ821" i="21" s="1"/>
  <c r="I821" i="21"/>
  <c r="AP821" i="21" s="1"/>
  <c r="H821" i="21"/>
  <c r="AO821" i="21" s="1"/>
  <c r="G821" i="21"/>
  <c r="AN821" i="21" s="1"/>
  <c r="F821" i="21"/>
  <c r="AM821" i="21" s="1"/>
  <c r="D821" i="21"/>
  <c r="O820" i="21"/>
  <c r="AV820" i="21" s="1"/>
  <c r="N820" i="21"/>
  <c r="AU820" i="21" s="1"/>
  <c r="M820" i="21"/>
  <c r="AT820" i="21" s="1"/>
  <c r="L820" i="21"/>
  <c r="AS820" i="21" s="1"/>
  <c r="K820" i="21"/>
  <c r="AR820" i="21" s="1"/>
  <c r="J820" i="21"/>
  <c r="AQ820" i="21" s="1"/>
  <c r="I820" i="21"/>
  <c r="AP820" i="21" s="1"/>
  <c r="H820" i="21"/>
  <c r="AO820" i="21" s="1"/>
  <c r="G820" i="21"/>
  <c r="AN820" i="21" s="1"/>
  <c r="F820" i="21"/>
  <c r="AM820" i="21" s="1"/>
  <c r="D820" i="21"/>
  <c r="O819" i="21"/>
  <c r="AV819" i="21" s="1"/>
  <c r="N819" i="21"/>
  <c r="AU819" i="21" s="1"/>
  <c r="M819" i="21"/>
  <c r="AT819" i="21" s="1"/>
  <c r="L819" i="21"/>
  <c r="AS819" i="21" s="1"/>
  <c r="K819" i="21"/>
  <c r="AR819" i="21" s="1"/>
  <c r="J819" i="21"/>
  <c r="AQ819" i="21" s="1"/>
  <c r="I819" i="21"/>
  <c r="AP819" i="21" s="1"/>
  <c r="H819" i="21"/>
  <c r="AO819" i="21" s="1"/>
  <c r="G819" i="21"/>
  <c r="AN819" i="21" s="1"/>
  <c r="F819" i="21"/>
  <c r="AM819" i="21" s="1"/>
  <c r="D819" i="21"/>
  <c r="O818" i="21"/>
  <c r="AV818" i="21" s="1"/>
  <c r="N818" i="21"/>
  <c r="AU818" i="21" s="1"/>
  <c r="M818" i="21"/>
  <c r="AT818" i="21" s="1"/>
  <c r="L818" i="21"/>
  <c r="AS818" i="21" s="1"/>
  <c r="K818" i="21"/>
  <c r="AR818" i="21" s="1"/>
  <c r="J818" i="21"/>
  <c r="AQ818" i="21" s="1"/>
  <c r="I818" i="21"/>
  <c r="AP818" i="21" s="1"/>
  <c r="H818" i="21"/>
  <c r="AO818" i="21" s="1"/>
  <c r="G818" i="21"/>
  <c r="AN818" i="21" s="1"/>
  <c r="F818" i="21"/>
  <c r="AM818" i="21" s="1"/>
  <c r="D818" i="21"/>
  <c r="O817" i="21"/>
  <c r="AV817" i="21" s="1"/>
  <c r="N817" i="21"/>
  <c r="AU817" i="21" s="1"/>
  <c r="M817" i="21"/>
  <c r="AT817" i="21" s="1"/>
  <c r="L817" i="21"/>
  <c r="AS817" i="21" s="1"/>
  <c r="K817" i="21"/>
  <c r="AR817" i="21" s="1"/>
  <c r="J817" i="21"/>
  <c r="AQ817" i="21" s="1"/>
  <c r="I817" i="21"/>
  <c r="AP817" i="21" s="1"/>
  <c r="H817" i="21"/>
  <c r="AO817" i="21" s="1"/>
  <c r="G817" i="21"/>
  <c r="AN817" i="21" s="1"/>
  <c r="F817" i="21"/>
  <c r="AM817" i="21" s="1"/>
  <c r="D817" i="21"/>
  <c r="O816" i="21"/>
  <c r="AV816" i="21" s="1"/>
  <c r="N816" i="21"/>
  <c r="AU816" i="21" s="1"/>
  <c r="M816" i="21"/>
  <c r="AT816" i="21" s="1"/>
  <c r="L816" i="21"/>
  <c r="AS816" i="21" s="1"/>
  <c r="K816" i="21"/>
  <c r="AR816" i="21" s="1"/>
  <c r="J816" i="21"/>
  <c r="AQ816" i="21" s="1"/>
  <c r="I816" i="21"/>
  <c r="AP816" i="21" s="1"/>
  <c r="H816" i="21"/>
  <c r="AO816" i="21" s="1"/>
  <c r="G816" i="21"/>
  <c r="AN816" i="21" s="1"/>
  <c r="F816" i="21"/>
  <c r="AM816" i="21" s="1"/>
  <c r="D816" i="21"/>
  <c r="O815" i="21"/>
  <c r="AV815" i="21" s="1"/>
  <c r="N815" i="21"/>
  <c r="AU815" i="21" s="1"/>
  <c r="M815" i="21"/>
  <c r="AT815" i="21" s="1"/>
  <c r="L815" i="21"/>
  <c r="AS815" i="21" s="1"/>
  <c r="K815" i="21"/>
  <c r="AR815" i="21" s="1"/>
  <c r="J815" i="21"/>
  <c r="AQ815" i="21" s="1"/>
  <c r="I815" i="21"/>
  <c r="AP815" i="21" s="1"/>
  <c r="H815" i="21"/>
  <c r="AO815" i="21" s="1"/>
  <c r="G815" i="21"/>
  <c r="AN815" i="21" s="1"/>
  <c r="F815" i="21"/>
  <c r="AM815" i="21" s="1"/>
  <c r="D815" i="21"/>
  <c r="O814" i="21"/>
  <c r="AV814" i="21" s="1"/>
  <c r="N814" i="21"/>
  <c r="AU814" i="21" s="1"/>
  <c r="M814" i="21"/>
  <c r="AT814" i="21" s="1"/>
  <c r="L814" i="21"/>
  <c r="AS814" i="21" s="1"/>
  <c r="K814" i="21"/>
  <c r="AR814" i="21" s="1"/>
  <c r="J814" i="21"/>
  <c r="AQ814" i="21" s="1"/>
  <c r="I814" i="21"/>
  <c r="AP814" i="21" s="1"/>
  <c r="H814" i="21"/>
  <c r="AO814" i="21" s="1"/>
  <c r="G814" i="21"/>
  <c r="AN814" i="21" s="1"/>
  <c r="F814" i="21"/>
  <c r="AM814" i="21" s="1"/>
  <c r="D814" i="21"/>
  <c r="O813" i="21"/>
  <c r="AV813" i="21" s="1"/>
  <c r="N813" i="21"/>
  <c r="AU813" i="21" s="1"/>
  <c r="M813" i="21"/>
  <c r="AT813" i="21" s="1"/>
  <c r="L813" i="21"/>
  <c r="AS813" i="21" s="1"/>
  <c r="K813" i="21"/>
  <c r="AR813" i="21" s="1"/>
  <c r="J813" i="21"/>
  <c r="AQ813" i="21" s="1"/>
  <c r="I813" i="21"/>
  <c r="AP813" i="21" s="1"/>
  <c r="H813" i="21"/>
  <c r="AO813" i="21" s="1"/>
  <c r="G813" i="21"/>
  <c r="AN813" i="21" s="1"/>
  <c r="F813" i="21"/>
  <c r="AM813" i="21" s="1"/>
  <c r="D813" i="21"/>
  <c r="O812" i="21"/>
  <c r="AV812" i="21" s="1"/>
  <c r="N812" i="21"/>
  <c r="AU812" i="21" s="1"/>
  <c r="M812" i="21"/>
  <c r="AT812" i="21" s="1"/>
  <c r="L812" i="21"/>
  <c r="AS812" i="21" s="1"/>
  <c r="K812" i="21"/>
  <c r="AR812" i="21" s="1"/>
  <c r="J812" i="21"/>
  <c r="AQ812" i="21" s="1"/>
  <c r="I812" i="21"/>
  <c r="AP812" i="21" s="1"/>
  <c r="H812" i="21"/>
  <c r="AO812" i="21" s="1"/>
  <c r="G812" i="21"/>
  <c r="AN812" i="21" s="1"/>
  <c r="F812" i="21"/>
  <c r="AM812" i="21" s="1"/>
  <c r="D812" i="21"/>
  <c r="E811" i="21"/>
  <c r="AV810" i="21"/>
  <c r="AU810" i="21"/>
  <c r="AT810" i="21"/>
  <c r="AS810" i="21"/>
  <c r="AP810" i="21"/>
  <c r="AN810" i="21"/>
  <c r="AM810" i="21"/>
  <c r="D810" i="21"/>
  <c r="AV809" i="21"/>
  <c r="AU809" i="21"/>
  <c r="AT809" i="21"/>
  <c r="AS809" i="21"/>
  <c r="AP809" i="21"/>
  <c r="AN809" i="21"/>
  <c r="AM809" i="21"/>
  <c r="D809" i="21"/>
  <c r="AV808" i="21"/>
  <c r="AU808" i="21"/>
  <c r="AT808" i="21"/>
  <c r="AS808" i="21"/>
  <c r="AP808" i="21"/>
  <c r="AN808" i="21"/>
  <c r="AM808" i="21"/>
  <c r="D808" i="21"/>
  <c r="O807" i="21"/>
  <c r="AV807" i="21" s="1"/>
  <c r="N807" i="21"/>
  <c r="AU807" i="21" s="1"/>
  <c r="M807" i="21"/>
  <c r="AT807" i="21" s="1"/>
  <c r="L807" i="21"/>
  <c r="AS807" i="21" s="1"/>
  <c r="K807" i="21"/>
  <c r="J807" i="21"/>
  <c r="I807" i="21"/>
  <c r="AP807" i="21" s="1"/>
  <c r="H807" i="21"/>
  <c r="AO807" i="21" s="1"/>
  <c r="G807" i="21"/>
  <c r="AN807" i="21" s="1"/>
  <c r="F807" i="21"/>
  <c r="AM807" i="21" s="1"/>
  <c r="D807" i="21"/>
  <c r="O806" i="21"/>
  <c r="AV806" i="21" s="1"/>
  <c r="N806" i="21"/>
  <c r="AU806" i="21" s="1"/>
  <c r="M806" i="21"/>
  <c r="AT806" i="21" s="1"/>
  <c r="L806" i="21"/>
  <c r="AS806" i="21" s="1"/>
  <c r="K806" i="21"/>
  <c r="AR806" i="21" s="1"/>
  <c r="J806" i="21"/>
  <c r="AQ806" i="21" s="1"/>
  <c r="I806" i="21"/>
  <c r="AP806" i="21" s="1"/>
  <c r="H806" i="21"/>
  <c r="AO806" i="21" s="1"/>
  <c r="G806" i="21"/>
  <c r="AN806" i="21" s="1"/>
  <c r="F806" i="21"/>
  <c r="AM806" i="21" s="1"/>
  <c r="D806" i="21"/>
  <c r="O805" i="21"/>
  <c r="AV805" i="21" s="1"/>
  <c r="N805" i="21"/>
  <c r="AU805" i="21" s="1"/>
  <c r="M805" i="21"/>
  <c r="AT805" i="21" s="1"/>
  <c r="L805" i="21"/>
  <c r="AS805" i="21" s="1"/>
  <c r="K805" i="21"/>
  <c r="AR805" i="21" s="1"/>
  <c r="J805" i="21"/>
  <c r="AQ805" i="21" s="1"/>
  <c r="I805" i="21"/>
  <c r="AP805" i="21" s="1"/>
  <c r="H805" i="21"/>
  <c r="AO805" i="21" s="1"/>
  <c r="G805" i="21"/>
  <c r="AN805" i="21" s="1"/>
  <c r="F805" i="21"/>
  <c r="AM805" i="21" s="1"/>
  <c r="D805" i="21"/>
  <c r="O804" i="21"/>
  <c r="AV804" i="21" s="1"/>
  <c r="N804" i="21"/>
  <c r="AU804" i="21" s="1"/>
  <c r="M804" i="21"/>
  <c r="AT804" i="21" s="1"/>
  <c r="L804" i="21"/>
  <c r="AS804" i="21" s="1"/>
  <c r="K804" i="21"/>
  <c r="AR804" i="21" s="1"/>
  <c r="J804" i="21"/>
  <c r="AQ804" i="21" s="1"/>
  <c r="I804" i="21"/>
  <c r="AP804" i="21" s="1"/>
  <c r="H804" i="21"/>
  <c r="AO804" i="21" s="1"/>
  <c r="G804" i="21"/>
  <c r="AN804" i="21" s="1"/>
  <c r="F804" i="21"/>
  <c r="AM804" i="21" s="1"/>
  <c r="D804" i="21"/>
  <c r="O803" i="21"/>
  <c r="AV803" i="21" s="1"/>
  <c r="N803" i="21"/>
  <c r="AU803" i="21" s="1"/>
  <c r="M803" i="21"/>
  <c r="AT803" i="21" s="1"/>
  <c r="L803" i="21"/>
  <c r="AS803" i="21" s="1"/>
  <c r="K803" i="21"/>
  <c r="AR803" i="21" s="1"/>
  <c r="J803" i="21"/>
  <c r="AQ803" i="21" s="1"/>
  <c r="I803" i="21"/>
  <c r="AP803" i="21" s="1"/>
  <c r="H803" i="21"/>
  <c r="AO803" i="21" s="1"/>
  <c r="G803" i="21"/>
  <c r="AN803" i="21" s="1"/>
  <c r="F803" i="21"/>
  <c r="AM803" i="21" s="1"/>
  <c r="D803" i="21"/>
  <c r="O802" i="21"/>
  <c r="AV802" i="21" s="1"/>
  <c r="N802" i="21"/>
  <c r="AU802" i="21" s="1"/>
  <c r="M802" i="21"/>
  <c r="AT802" i="21" s="1"/>
  <c r="L802" i="21"/>
  <c r="AS802" i="21" s="1"/>
  <c r="K802" i="21"/>
  <c r="AR802" i="21" s="1"/>
  <c r="J802" i="21"/>
  <c r="AQ802" i="21" s="1"/>
  <c r="I802" i="21"/>
  <c r="AP802" i="21" s="1"/>
  <c r="H802" i="21"/>
  <c r="AO802" i="21" s="1"/>
  <c r="G802" i="21"/>
  <c r="AN802" i="21" s="1"/>
  <c r="F802" i="21"/>
  <c r="AM802" i="21" s="1"/>
  <c r="D802" i="21"/>
  <c r="O801" i="21"/>
  <c r="AV801" i="21" s="1"/>
  <c r="N801" i="21"/>
  <c r="AU801" i="21" s="1"/>
  <c r="M801" i="21"/>
  <c r="AT801" i="21" s="1"/>
  <c r="L801" i="21"/>
  <c r="AS801" i="21" s="1"/>
  <c r="K801" i="21"/>
  <c r="AR801" i="21" s="1"/>
  <c r="J801" i="21"/>
  <c r="AQ801" i="21" s="1"/>
  <c r="I801" i="21"/>
  <c r="AP801" i="21" s="1"/>
  <c r="H801" i="21"/>
  <c r="AO801" i="21" s="1"/>
  <c r="G801" i="21"/>
  <c r="AN801" i="21" s="1"/>
  <c r="F801" i="21"/>
  <c r="AM801" i="21" s="1"/>
  <c r="D801" i="21"/>
  <c r="O800" i="21"/>
  <c r="AV800" i="21" s="1"/>
  <c r="N800" i="21"/>
  <c r="AU800" i="21" s="1"/>
  <c r="M800" i="21"/>
  <c r="AT800" i="21" s="1"/>
  <c r="L800" i="21"/>
  <c r="AS800" i="21" s="1"/>
  <c r="K800" i="21"/>
  <c r="AR800" i="21" s="1"/>
  <c r="J800" i="21"/>
  <c r="AQ800" i="21" s="1"/>
  <c r="I800" i="21"/>
  <c r="AP800" i="21" s="1"/>
  <c r="H800" i="21"/>
  <c r="AO800" i="21" s="1"/>
  <c r="G800" i="21"/>
  <c r="AN800" i="21" s="1"/>
  <c r="F800" i="21"/>
  <c r="AM800" i="21" s="1"/>
  <c r="D800" i="21"/>
  <c r="O799" i="21"/>
  <c r="AV799" i="21" s="1"/>
  <c r="N799" i="21"/>
  <c r="AU799" i="21" s="1"/>
  <c r="M799" i="21"/>
  <c r="AT799" i="21" s="1"/>
  <c r="L799" i="21"/>
  <c r="AS799" i="21" s="1"/>
  <c r="K799" i="21"/>
  <c r="AR799" i="21" s="1"/>
  <c r="J799" i="21"/>
  <c r="AQ799" i="21" s="1"/>
  <c r="I799" i="21"/>
  <c r="AP799" i="21" s="1"/>
  <c r="H799" i="21"/>
  <c r="AO799" i="21" s="1"/>
  <c r="G799" i="21"/>
  <c r="AN799" i="21" s="1"/>
  <c r="F799" i="21"/>
  <c r="AM799" i="21" s="1"/>
  <c r="D799" i="21"/>
  <c r="O798" i="21"/>
  <c r="AV798" i="21" s="1"/>
  <c r="N798" i="21"/>
  <c r="AU798" i="21" s="1"/>
  <c r="M798" i="21"/>
  <c r="AT798" i="21" s="1"/>
  <c r="L798" i="21"/>
  <c r="AS798" i="21" s="1"/>
  <c r="K798" i="21"/>
  <c r="AR798" i="21" s="1"/>
  <c r="J798" i="21"/>
  <c r="AQ798" i="21" s="1"/>
  <c r="I798" i="21"/>
  <c r="AP798" i="21" s="1"/>
  <c r="H798" i="21"/>
  <c r="AO798" i="21" s="1"/>
  <c r="G798" i="21"/>
  <c r="AN798" i="21" s="1"/>
  <c r="F798" i="21"/>
  <c r="AM798" i="21" s="1"/>
  <c r="D798" i="21"/>
  <c r="O797" i="21"/>
  <c r="AV797" i="21" s="1"/>
  <c r="N797" i="21"/>
  <c r="AU797" i="21" s="1"/>
  <c r="M797" i="21"/>
  <c r="AT797" i="21" s="1"/>
  <c r="L797" i="21"/>
  <c r="AS797" i="21" s="1"/>
  <c r="K797" i="21"/>
  <c r="AR797" i="21" s="1"/>
  <c r="J797" i="21"/>
  <c r="AQ797" i="21" s="1"/>
  <c r="I797" i="21"/>
  <c r="AP797" i="21" s="1"/>
  <c r="H797" i="21"/>
  <c r="AO797" i="21" s="1"/>
  <c r="G797" i="21"/>
  <c r="AN797" i="21" s="1"/>
  <c r="F797" i="21"/>
  <c r="AM797" i="21" s="1"/>
  <c r="D797" i="21"/>
  <c r="O796" i="21"/>
  <c r="AV796" i="21" s="1"/>
  <c r="N796" i="21"/>
  <c r="AU796" i="21" s="1"/>
  <c r="M796" i="21"/>
  <c r="AT796" i="21" s="1"/>
  <c r="L796" i="21"/>
  <c r="AS796" i="21" s="1"/>
  <c r="K796" i="21"/>
  <c r="AR796" i="21" s="1"/>
  <c r="J796" i="21"/>
  <c r="AQ796" i="21" s="1"/>
  <c r="I796" i="21"/>
  <c r="AP796" i="21" s="1"/>
  <c r="H796" i="21"/>
  <c r="AO796" i="21" s="1"/>
  <c r="G796" i="21"/>
  <c r="AN796" i="21" s="1"/>
  <c r="F796" i="21"/>
  <c r="AM796" i="21" s="1"/>
  <c r="D796" i="21"/>
  <c r="O795" i="21"/>
  <c r="AV795" i="21" s="1"/>
  <c r="N795" i="21"/>
  <c r="AU795" i="21" s="1"/>
  <c r="M795" i="21"/>
  <c r="AT795" i="21" s="1"/>
  <c r="L795" i="21"/>
  <c r="AS795" i="21" s="1"/>
  <c r="K795" i="21"/>
  <c r="AR795" i="21" s="1"/>
  <c r="J795" i="21"/>
  <c r="AQ795" i="21" s="1"/>
  <c r="I795" i="21"/>
  <c r="AP795" i="21" s="1"/>
  <c r="H795" i="21"/>
  <c r="AO795" i="21" s="1"/>
  <c r="G795" i="21"/>
  <c r="AN795" i="21" s="1"/>
  <c r="F795" i="21"/>
  <c r="AM795" i="21" s="1"/>
  <c r="D795" i="21"/>
  <c r="O794" i="21"/>
  <c r="AV794" i="21" s="1"/>
  <c r="N794" i="21"/>
  <c r="AU794" i="21" s="1"/>
  <c r="M794" i="21"/>
  <c r="AT794" i="21" s="1"/>
  <c r="L794" i="21"/>
  <c r="AS794" i="21" s="1"/>
  <c r="K794" i="21"/>
  <c r="AR794" i="21" s="1"/>
  <c r="J794" i="21"/>
  <c r="AQ794" i="21" s="1"/>
  <c r="I794" i="21"/>
  <c r="AP794" i="21" s="1"/>
  <c r="H794" i="21"/>
  <c r="AO794" i="21" s="1"/>
  <c r="G794" i="21"/>
  <c r="AN794" i="21" s="1"/>
  <c r="F794" i="21"/>
  <c r="AM794" i="21" s="1"/>
  <c r="D794" i="21"/>
  <c r="O793" i="21"/>
  <c r="AV793" i="21" s="1"/>
  <c r="N793" i="21"/>
  <c r="AU793" i="21" s="1"/>
  <c r="M793" i="21"/>
  <c r="AT793" i="21" s="1"/>
  <c r="L793" i="21"/>
  <c r="AS793" i="21" s="1"/>
  <c r="K793" i="21"/>
  <c r="AR793" i="21" s="1"/>
  <c r="J793" i="21"/>
  <c r="AQ793" i="21" s="1"/>
  <c r="I793" i="21"/>
  <c r="AP793" i="21" s="1"/>
  <c r="H793" i="21"/>
  <c r="AO793" i="21" s="1"/>
  <c r="G793" i="21"/>
  <c r="AN793" i="21" s="1"/>
  <c r="F793" i="21"/>
  <c r="AM793" i="21" s="1"/>
  <c r="D793" i="21"/>
  <c r="O792" i="21"/>
  <c r="AV792" i="21" s="1"/>
  <c r="N792" i="21"/>
  <c r="AU792" i="21" s="1"/>
  <c r="M792" i="21"/>
  <c r="AT792" i="21" s="1"/>
  <c r="L792" i="21"/>
  <c r="AS792" i="21" s="1"/>
  <c r="K792" i="21"/>
  <c r="AR792" i="21" s="1"/>
  <c r="J792" i="21"/>
  <c r="AQ792" i="21" s="1"/>
  <c r="I792" i="21"/>
  <c r="AP792" i="21" s="1"/>
  <c r="H792" i="21"/>
  <c r="AO792" i="21" s="1"/>
  <c r="G792" i="21"/>
  <c r="AN792" i="21" s="1"/>
  <c r="F792" i="21"/>
  <c r="AM792" i="21" s="1"/>
  <c r="D792" i="21"/>
  <c r="O791" i="21"/>
  <c r="AV791" i="21" s="1"/>
  <c r="N791" i="21"/>
  <c r="AU791" i="21" s="1"/>
  <c r="M791" i="21"/>
  <c r="AT791" i="21" s="1"/>
  <c r="L791" i="21"/>
  <c r="AS791" i="21" s="1"/>
  <c r="K791" i="21"/>
  <c r="AR791" i="21" s="1"/>
  <c r="J791" i="21"/>
  <c r="AQ791" i="21" s="1"/>
  <c r="I791" i="21"/>
  <c r="AP791" i="21" s="1"/>
  <c r="H791" i="21"/>
  <c r="AO791" i="21" s="1"/>
  <c r="G791" i="21"/>
  <c r="AN791" i="21" s="1"/>
  <c r="F791" i="21"/>
  <c r="AM791" i="21" s="1"/>
  <c r="D791" i="21"/>
  <c r="O790" i="21"/>
  <c r="AV790" i="21" s="1"/>
  <c r="N790" i="21"/>
  <c r="AU790" i="21" s="1"/>
  <c r="M790" i="21"/>
  <c r="AT790" i="21" s="1"/>
  <c r="L790" i="21"/>
  <c r="AS790" i="21" s="1"/>
  <c r="K790" i="21"/>
  <c r="AR790" i="21" s="1"/>
  <c r="J790" i="21"/>
  <c r="AQ790" i="21" s="1"/>
  <c r="I790" i="21"/>
  <c r="AP790" i="21" s="1"/>
  <c r="H790" i="21"/>
  <c r="AO790" i="21" s="1"/>
  <c r="G790" i="21"/>
  <c r="AN790" i="21" s="1"/>
  <c r="F790" i="21"/>
  <c r="AM790" i="21" s="1"/>
  <c r="D790" i="21"/>
  <c r="O789" i="21"/>
  <c r="AV789" i="21" s="1"/>
  <c r="N789" i="21"/>
  <c r="AU789" i="21" s="1"/>
  <c r="M789" i="21"/>
  <c r="AT789" i="21" s="1"/>
  <c r="L789" i="21"/>
  <c r="AS789" i="21" s="1"/>
  <c r="K789" i="21"/>
  <c r="AR789" i="21" s="1"/>
  <c r="J789" i="21"/>
  <c r="AQ789" i="21" s="1"/>
  <c r="I789" i="21"/>
  <c r="AP789" i="21" s="1"/>
  <c r="H789" i="21"/>
  <c r="AO789" i="21" s="1"/>
  <c r="G789" i="21"/>
  <c r="AN789" i="21" s="1"/>
  <c r="F789" i="21"/>
  <c r="AM789" i="21" s="1"/>
  <c r="D789" i="21"/>
  <c r="O788" i="21"/>
  <c r="AV788" i="21" s="1"/>
  <c r="N788" i="21"/>
  <c r="AU788" i="21" s="1"/>
  <c r="M788" i="21"/>
  <c r="AT788" i="21" s="1"/>
  <c r="L788" i="21"/>
  <c r="AS788" i="21" s="1"/>
  <c r="K788" i="21"/>
  <c r="AR788" i="21" s="1"/>
  <c r="J788" i="21"/>
  <c r="AQ788" i="21" s="1"/>
  <c r="I788" i="21"/>
  <c r="AP788" i="21" s="1"/>
  <c r="H788" i="21"/>
  <c r="AO788" i="21" s="1"/>
  <c r="G788" i="21"/>
  <c r="AN788" i="21" s="1"/>
  <c r="F788" i="21"/>
  <c r="AM788" i="21" s="1"/>
  <c r="D788" i="21"/>
  <c r="O787" i="21"/>
  <c r="AV787" i="21" s="1"/>
  <c r="N787" i="21"/>
  <c r="AU787" i="21" s="1"/>
  <c r="M787" i="21"/>
  <c r="AT787" i="21" s="1"/>
  <c r="L787" i="21"/>
  <c r="AS787" i="21" s="1"/>
  <c r="K787" i="21"/>
  <c r="AR787" i="21" s="1"/>
  <c r="J787" i="21"/>
  <c r="AQ787" i="21" s="1"/>
  <c r="I787" i="21"/>
  <c r="AP787" i="21" s="1"/>
  <c r="H787" i="21"/>
  <c r="AO787" i="21" s="1"/>
  <c r="G787" i="21"/>
  <c r="AN787" i="21" s="1"/>
  <c r="F787" i="21"/>
  <c r="AM787" i="21" s="1"/>
  <c r="D787" i="21"/>
  <c r="O786" i="21"/>
  <c r="AV786" i="21" s="1"/>
  <c r="N786" i="21"/>
  <c r="AU786" i="21" s="1"/>
  <c r="M786" i="21"/>
  <c r="AT786" i="21" s="1"/>
  <c r="L786" i="21"/>
  <c r="AS786" i="21" s="1"/>
  <c r="K786" i="21"/>
  <c r="AR786" i="21" s="1"/>
  <c r="J786" i="21"/>
  <c r="AQ786" i="21" s="1"/>
  <c r="I786" i="21"/>
  <c r="AP786" i="21" s="1"/>
  <c r="H786" i="21"/>
  <c r="AO786" i="21" s="1"/>
  <c r="G786" i="21"/>
  <c r="AN786" i="21" s="1"/>
  <c r="F786" i="21"/>
  <c r="AM786" i="21" s="1"/>
  <c r="D786" i="21"/>
  <c r="O785" i="21"/>
  <c r="AV785" i="21" s="1"/>
  <c r="N785" i="21"/>
  <c r="AU785" i="21" s="1"/>
  <c r="M785" i="21"/>
  <c r="AT785" i="21" s="1"/>
  <c r="L785" i="21"/>
  <c r="AS785" i="21" s="1"/>
  <c r="K785" i="21"/>
  <c r="AR785" i="21" s="1"/>
  <c r="J785" i="21"/>
  <c r="AQ785" i="21" s="1"/>
  <c r="I785" i="21"/>
  <c r="AP785" i="21" s="1"/>
  <c r="H785" i="21"/>
  <c r="AO785" i="21" s="1"/>
  <c r="G785" i="21"/>
  <c r="AN785" i="21" s="1"/>
  <c r="F785" i="21"/>
  <c r="AM785" i="21" s="1"/>
  <c r="D785" i="21"/>
  <c r="O784" i="21"/>
  <c r="AV784" i="21" s="1"/>
  <c r="N784" i="21"/>
  <c r="AU784" i="21" s="1"/>
  <c r="M784" i="21"/>
  <c r="AT784" i="21" s="1"/>
  <c r="L784" i="21"/>
  <c r="AS784" i="21" s="1"/>
  <c r="K784" i="21"/>
  <c r="AR784" i="21" s="1"/>
  <c r="J784" i="21"/>
  <c r="AQ784" i="21" s="1"/>
  <c r="I784" i="21"/>
  <c r="AP784" i="21" s="1"/>
  <c r="H784" i="21"/>
  <c r="AO784" i="21" s="1"/>
  <c r="G784" i="21"/>
  <c r="AN784" i="21" s="1"/>
  <c r="F784" i="21"/>
  <c r="AM784" i="21" s="1"/>
  <c r="D784" i="21"/>
  <c r="O783" i="21"/>
  <c r="AV783" i="21" s="1"/>
  <c r="N783" i="21"/>
  <c r="AU783" i="21" s="1"/>
  <c r="M783" i="21"/>
  <c r="AT783" i="21" s="1"/>
  <c r="L783" i="21"/>
  <c r="AS783" i="21" s="1"/>
  <c r="K783" i="21"/>
  <c r="AR783" i="21" s="1"/>
  <c r="J783" i="21"/>
  <c r="AQ783" i="21" s="1"/>
  <c r="I783" i="21"/>
  <c r="AP783" i="21" s="1"/>
  <c r="H783" i="21"/>
  <c r="AO783" i="21" s="1"/>
  <c r="G783" i="21"/>
  <c r="AN783" i="21" s="1"/>
  <c r="F783" i="21"/>
  <c r="AM783" i="21" s="1"/>
  <c r="D783" i="21"/>
  <c r="O782" i="21"/>
  <c r="AV782" i="21" s="1"/>
  <c r="N782" i="21"/>
  <c r="AU782" i="21" s="1"/>
  <c r="M782" i="21"/>
  <c r="AT782" i="21" s="1"/>
  <c r="L782" i="21"/>
  <c r="AS782" i="21" s="1"/>
  <c r="K782" i="21"/>
  <c r="AR782" i="21" s="1"/>
  <c r="J782" i="21"/>
  <c r="AQ782" i="21" s="1"/>
  <c r="I782" i="21"/>
  <c r="AP782" i="21" s="1"/>
  <c r="H782" i="21"/>
  <c r="AO782" i="21" s="1"/>
  <c r="G782" i="21"/>
  <c r="AN782" i="21" s="1"/>
  <c r="F782" i="21"/>
  <c r="AM782" i="21" s="1"/>
  <c r="D782" i="21"/>
  <c r="O781" i="21"/>
  <c r="AV781" i="21" s="1"/>
  <c r="N781" i="21"/>
  <c r="AU781" i="21" s="1"/>
  <c r="M781" i="21"/>
  <c r="AT781" i="21" s="1"/>
  <c r="L781" i="21"/>
  <c r="AS781" i="21" s="1"/>
  <c r="K781" i="21"/>
  <c r="AR781" i="21" s="1"/>
  <c r="J781" i="21"/>
  <c r="AQ781" i="21" s="1"/>
  <c r="I781" i="21"/>
  <c r="AP781" i="21" s="1"/>
  <c r="H781" i="21"/>
  <c r="AO781" i="21" s="1"/>
  <c r="G781" i="21"/>
  <c r="AN781" i="21" s="1"/>
  <c r="F781" i="21"/>
  <c r="AM781" i="21" s="1"/>
  <c r="D781" i="21"/>
  <c r="E780" i="21"/>
  <c r="B780" i="21"/>
  <c r="AV779" i="21"/>
  <c r="AU779" i="21"/>
  <c r="AT779" i="21"/>
  <c r="AS779" i="21"/>
  <c r="AP779" i="21"/>
  <c r="AN779" i="21"/>
  <c r="AM779" i="21"/>
  <c r="D779" i="21"/>
  <c r="AV778" i="21"/>
  <c r="AU778" i="21"/>
  <c r="AT778" i="21"/>
  <c r="AS778" i="21"/>
  <c r="AP778" i="21"/>
  <c r="AN778" i="21"/>
  <c r="AM778" i="21"/>
  <c r="D778" i="21"/>
  <c r="AV777" i="21"/>
  <c r="AU777" i="21"/>
  <c r="AT777" i="21"/>
  <c r="AS777" i="21"/>
  <c r="AP777" i="21"/>
  <c r="AN777" i="21"/>
  <c r="AM777" i="21"/>
  <c r="D777" i="21"/>
  <c r="O776" i="21"/>
  <c r="AV776" i="21" s="1"/>
  <c r="N776" i="21"/>
  <c r="AU776" i="21" s="1"/>
  <c r="M776" i="21"/>
  <c r="AT776" i="21" s="1"/>
  <c r="L776" i="21"/>
  <c r="AS776" i="21" s="1"/>
  <c r="K776" i="21"/>
  <c r="J776" i="21"/>
  <c r="I776" i="21"/>
  <c r="AP776" i="21" s="1"/>
  <c r="H776" i="21"/>
  <c r="AO776" i="21" s="1"/>
  <c r="G776" i="21"/>
  <c r="AN776" i="21" s="1"/>
  <c r="F776" i="21"/>
  <c r="AM776" i="21" s="1"/>
  <c r="D776" i="21"/>
  <c r="O775" i="21"/>
  <c r="AV775" i="21" s="1"/>
  <c r="N775" i="21"/>
  <c r="AU775" i="21" s="1"/>
  <c r="M775" i="21"/>
  <c r="AT775" i="21" s="1"/>
  <c r="L775" i="21"/>
  <c r="AS775" i="21" s="1"/>
  <c r="K775" i="21"/>
  <c r="AR775" i="21" s="1"/>
  <c r="J775" i="21"/>
  <c r="AQ775" i="21" s="1"/>
  <c r="I775" i="21"/>
  <c r="AP775" i="21" s="1"/>
  <c r="H775" i="21"/>
  <c r="AO775" i="21" s="1"/>
  <c r="G775" i="21"/>
  <c r="AN775" i="21" s="1"/>
  <c r="F775" i="21"/>
  <c r="AM775" i="21" s="1"/>
  <c r="D775" i="21"/>
  <c r="O774" i="21"/>
  <c r="AV774" i="21" s="1"/>
  <c r="N774" i="21"/>
  <c r="AU774" i="21" s="1"/>
  <c r="M774" i="21"/>
  <c r="AT774" i="21" s="1"/>
  <c r="L774" i="21"/>
  <c r="AS774" i="21" s="1"/>
  <c r="K774" i="21"/>
  <c r="AR774" i="21" s="1"/>
  <c r="J774" i="21"/>
  <c r="AQ774" i="21" s="1"/>
  <c r="I774" i="21"/>
  <c r="AP774" i="21" s="1"/>
  <c r="H774" i="21"/>
  <c r="AO774" i="21" s="1"/>
  <c r="G774" i="21"/>
  <c r="AN774" i="21" s="1"/>
  <c r="F774" i="21"/>
  <c r="AM774" i="21" s="1"/>
  <c r="D774" i="21"/>
  <c r="O773" i="21"/>
  <c r="AV773" i="21" s="1"/>
  <c r="N773" i="21"/>
  <c r="AU773" i="21" s="1"/>
  <c r="M773" i="21"/>
  <c r="AT773" i="21" s="1"/>
  <c r="L773" i="21"/>
  <c r="AS773" i="21" s="1"/>
  <c r="K773" i="21"/>
  <c r="AR773" i="21" s="1"/>
  <c r="J773" i="21"/>
  <c r="AQ773" i="21" s="1"/>
  <c r="I773" i="21"/>
  <c r="AP773" i="21" s="1"/>
  <c r="H773" i="21"/>
  <c r="AO773" i="21" s="1"/>
  <c r="G773" i="21"/>
  <c r="AN773" i="21" s="1"/>
  <c r="F773" i="21"/>
  <c r="AM773" i="21" s="1"/>
  <c r="D773" i="21"/>
  <c r="O772" i="21"/>
  <c r="AV772" i="21" s="1"/>
  <c r="N772" i="21"/>
  <c r="AU772" i="21" s="1"/>
  <c r="M772" i="21"/>
  <c r="AT772" i="21" s="1"/>
  <c r="L772" i="21"/>
  <c r="AS772" i="21" s="1"/>
  <c r="K772" i="21"/>
  <c r="AR772" i="21" s="1"/>
  <c r="J772" i="21"/>
  <c r="AQ772" i="21" s="1"/>
  <c r="I772" i="21"/>
  <c r="AP772" i="21" s="1"/>
  <c r="H772" i="21"/>
  <c r="AO772" i="21" s="1"/>
  <c r="G772" i="21"/>
  <c r="AN772" i="21" s="1"/>
  <c r="F772" i="21"/>
  <c r="AM772" i="21" s="1"/>
  <c r="D772" i="21"/>
  <c r="O771" i="21"/>
  <c r="AV771" i="21" s="1"/>
  <c r="N771" i="21"/>
  <c r="AU771" i="21" s="1"/>
  <c r="M771" i="21"/>
  <c r="AT771" i="21" s="1"/>
  <c r="L771" i="21"/>
  <c r="AS771" i="21" s="1"/>
  <c r="K771" i="21"/>
  <c r="AR771" i="21" s="1"/>
  <c r="J771" i="21"/>
  <c r="AQ771" i="21" s="1"/>
  <c r="I771" i="21"/>
  <c r="AP771" i="21" s="1"/>
  <c r="H771" i="21"/>
  <c r="AO771" i="21" s="1"/>
  <c r="G771" i="21"/>
  <c r="AN771" i="21" s="1"/>
  <c r="F771" i="21"/>
  <c r="AM771" i="21" s="1"/>
  <c r="D771" i="21"/>
  <c r="O770" i="21"/>
  <c r="AV770" i="21" s="1"/>
  <c r="N770" i="21"/>
  <c r="AU770" i="21" s="1"/>
  <c r="M770" i="21"/>
  <c r="AT770" i="21" s="1"/>
  <c r="L770" i="21"/>
  <c r="AS770" i="21" s="1"/>
  <c r="K770" i="21"/>
  <c r="AR770" i="21" s="1"/>
  <c r="J770" i="21"/>
  <c r="AQ770" i="21" s="1"/>
  <c r="I770" i="21"/>
  <c r="AP770" i="21" s="1"/>
  <c r="H770" i="21"/>
  <c r="AO770" i="21" s="1"/>
  <c r="G770" i="21"/>
  <c r="AN770" i="21" s="1"/>
  <c r="F770" i="21"/>
  <c r="AM770" i="21" s="1"/>
  <c r="D770" i="21"/>
  <c r="O769" i="21"/>
  <c r="AV769" i="21" s="1"/>
  <c r="N769" i="21"/>
  <c r="AU769" i="21" s="1"/>
  <c r="M769" i="21"/>
  <c r="AT769" i="21" s="1"/>
  <c r="L769" i="21"/>
  <c r="AS769" i="21" s="1"/>
  <c r="K769" i="21"/>
  <c r="AR769" i="21" s="1"/>
  <c r="J769" i="21"/>
  <c r="AQ769" i="21" s="1"/>
  <c r="I769" i="21"/>
  <c r="AP769" i="21" s="1"/>
  <c r="H769" i="21"/>
  <c r="AO769" i="21" s="1"/>
  <c r="G769" i="21"/>
  <c r="AN769" i="21" s="1"/>
  <c r="F769" i="21"/>
  <c r="AM769" i="21" s="1"/>
  <c r="D769" i="21"/>
  <c r="O768" i="21"/>
  <c r="AV768" i="21" s="1"/>
  <c r="N768" i="21"/>
  <c r="AU768" i="21" s="1"/>
  <c r="M768" i="21"/>
  <c r="AT768" i="21" s="1"/>
  <c r="L768" i="21"/>
  <c r="AS768" i="21" s="1"/>
  <c r="K768" i="21"/>
  <c r="AR768" i="21" s="1"/>
  <c r="J768" i="21"/>
  <c r="AQ768" i="21" s="1"/>
  <c r="I768" i="21"/>
  <c r="AP768" i="21" s="1"/>
  <c r="H768" i="21"/>
  <c r="AO768" i="21" s="1"/>
  <c r="G768" i="21"/>
  <c r="AN768" i="21" s="1"/>
  <c r="F768" i="21"/>
  <c r="AM768" i="21" s="1"/>
  <c r="D768" i="21"/>
  <c r="O767" i="21"/>
  <c r="AV767" i="21" s="1"/>
  <c r="N767" i="21"/>
  <c r="AU767" i="21" s="1"/>
  <c r="M767" i="21"/>
  <c r="AT767" i="21" s="1"/>
  <c r="L767" i="21"/>
  <c r="AS767" i="21" s="1"/>
  <c r="K767" i="21"/>
  <c r="AR767" i="21" s="1"/>
  <c r="J767" i="21"/>
  <c r="AQ767" i="21" s="1"/>
  <c r="I767" i="21"/>
  <c r="AP767" i="21" s="1"/>
  <c r="H767" i="21"/>
  <c r="AO767" i="21" s="1"/>
  <c r="G767" i="21"/>
  <c r="AN767" i="21" s="1"/>
  <c r="F767" i="21"/>
  <c r="AM767" i="21" s="1"/>
  <c r="D767" i="21"/>
  <c r="O766" i="21"/>
  <c r="AV766" i="21" s="1"/>
  <c r="N766" i="21"/>
  <c r="AU766" i="21" s="1"/>
  <c r="M766" i="21"/>
  <c r="AT766" i="21" s="1"/>
  <c r="L766" i="21"/>
  <c r="AS766" i="21" s="1"/>
  <c r="K766" i="21"/>
  <c r="AR766" i="21" s="1"/>
  <c r="J766" i="21"/>
  <c r="AQ766" i="21" s="1"/>
  <c r="I766" i="21"/>
  <c r="AP766" i="21" s="1"/>
  <c r="H766" i="21"/>
  <c r="AO766" i="21" s="1"/>
  <c r="G766" i="21"/>
  <c r="AN766" i="21" s="1"/>
  <c r="F766" i="21"/>
  <c r="AM766" i="21" s="1"/>
  <c r="D766" i="21"/>
  <c r="O765" i="21"/>
  <c r="AV765" i="21" s="1"/>
  <c r="N765" i="21"/>
  <c r="AU765" i="21" s="1"/>
  <c r="M765" i="21"/>
  <c r="AT765" i="21" s="1"/>
  <c r="L765" i="21"/>
  <c r="AS765" i="21" s="1"/>
  <c r="K765" i="21"/>
  <c r="AR765" i="21" s="1"/>
  <c r="J765" i="21"/>
  <c r="AQ765" i="21" s="1"/>
  <c r="I765" i="21"/>
  <c r="AP765" i="21" s="1"/>
  <c r="H765" i="21"/>
  <c r="AO765" i="21" s="1"/>
  <c r="G765" i="21"/>
  <c r="AN765" i="21" s="1"/>
  <c r="F765" i="21"/>
  <c r="AM765" i="21" s="1"/>
  <c r="D765" i="21"/>
  <c r="O764" i="21"/>
  <c r="AV764" i="21" s="1"/>
  <c r="N764" i="21"/>
  <c r="AU764" i="21" s="1"/>
  <c r="M764" i="21"/>
  <c r="AT764" i="21" s="1"/>
  <c r="L764" i="21"/>
  <c r="AS764" i="21" s="1"/>
  <c r="K764" i="21"/>
  <c r="AR764" i="21" s="1"/>
  <c r="J764" i="21"/>
  <c r="AQ764" i="21" s="1"/>
  <c r="I764" i="21"/>
  <c r="AP764" i="21" s="1"/>
  <c r="H764" i="21"/>
  <c r="AO764" i="21" s="1"/>
  <c r="G764" i="21"/>
  <c r="AN764" i="21" s="1"/>
  <c r="F764" i="21"/>
  <c r="AM764" i="21" s="1"/>
  <c r="D764" i="21"/>
  <c r="O763" i="21"/>
  <c r="AV763" i="21" s="1"/>
  <c r="N763" i="21"/>
  <c r="AU763" i="21" s="1"/>
  <c r="M763" i="21"/>
  <c r="AT763" i="21" s="1"/>
  <c r="L763" i="21"/>
  <c r="AS763" i="21" s="1"/>
  <c r="K763" i="21"/>
  <c r="AR763" i="21" s="1"/>
  <c r="J763" i="21"/>
  <c r="AQ763" i="21" s="1"/>
  <c r="I763" i="21"/>
  <c r="AP763" i="21" s="1"/>
  <c r="H763" i="21"/>
  <c r="AO763" i="21" s="1"/>
  <c r="G763" i="21"/>
  <c r="AN763" i="21" s="1"/>
  <c r="F763" i="21"/>
  <c r="AM763" i="21" s="1"/>
  <c r="D763" i="21"/>
  <c r="O762" i="21"/>
  <c r="AV762" i="21" s="1"/>
  <c r="N762" i="21"/>
  <c r="AU762" i="21" s="1"/>
  <c r="M762" i="21"/>
  <c r="AT762" i="21" s="1"/>
  <c r="L762" i="21"/>
  <c r="AS762" i="21" s="1"/>
  <c r="K762" i="21"/>
  <c r="AR762" i="21" s="1"/>
  <c r="J762" i="21"/>
  <c r="AQ762" i="21" s="1"/>
  <c r="I762" i="21"/>
  <c r="AP762" i="21" s="1"/>
  <c r="H762" i="21"/>
  <c r="AO762" i="21" s="1"/>
  <c r="G762" i="21"/>
  <c r="AN762" i="21" s="1"/>
  <c r="F762" i="21"/>
  <c r="AM762" i="21" s="1"/>
  <c r="D762" i="21"/>
  <c r="O761" i="21"/>
  <c r="AV761" i="21" s="1"/>
  <c r="N761" i="21"/>
  <c r="AU761" i="21" s="1"/>
  <c r="M761" i="21"/>
  <c r="AT761" i="21" s="1"/>
  <c r="L761" i="21"/>
  <c r="AS761" i="21" s="1"/>
  <c r="K761" i="21"/>
  <c r="AR761" i="21" s="1"/>
  <c r="J761" i="21"/>
  <c r="AQ761" i="21" s="1"/>
  <c r="I761" i="21"/>
  <c r="AP761" i="21" s="1"/>
  <c r="H761" i="21"/>
  <c r="AO761" i="21" s="1"/>
  <c r="G761" i="21"/>
  <c r="AN761" i="21" s="1"/>
  <c r="F761" i="21"/>
  <c r="AM761" i="21" s="1"/>
  <c r="D761" i="21"/>
  <c r="O760" i="21"/>
  <c r="AV760" i="21" s="1"/>
  <c r="N760" i="21"/>
  <c r="AU760" i="21" s="1"/>
  <c r="M760" i="21"/>
  <c r="AT760" i="21" s="1"/>
  <c r="L760" i="21"/>
  <c r="AS760" i="21" s="1"/>
  <c r="K760" i="21"/>
  <c r="AR760" i="21" s="1"/>
  <c r="J760" i="21"/>
  <c r="AQ760" i="21" s="1"/>
  <c r="I760" i="21"/>
  <c r="AP760" i="21" s="1"/>
  <c r="H760" i="21"/>
  <c r="AO760" i="21" s="1"/>
  <c r="G760" i="21"/>
  <c r="AN760" i="21" s="1"/>
  <c r="F760" i="21"/>
  <c r="AM760" i="21" s="1"/>
  <c r="D760" i="21"/>
  <c r="O759" i="21"/>
  <c r="AV759" i="21" s="1"/>
  <c r="N759" i="21"/>
  <c r="AU759" i="21" s="1"/>
  <c r="M759" i="21"/>
  <c r="AT759" i="21" s="1"/>
  <c r="L759" i="21"/>
  <c r="AS759" i="21" s="1"/>
  <c r="K759" i="21"/>
  <c r="AR759" i="21" s="1"/>
  <c r="J759" i="21"/>
  <c r="AQ759" i="21" s="1"/>
  <c r="I759" i="21"/>
  <c r="AP759" i="21" s="1"/>
  <c r="H759" i="21"/>
  <c r="AO759" i="21" s="1"/>
  <c r="G759" i="21"/>
  <c r="AN759" i="21" s="1"/>
  <c r="F759" i="21"/>
  <c r="AM759" i="21" s="1"/>
  <c r="D759" i="21"/>
  <c r="O758" i="21"/>
  <c r="AV758" i="21" s="1"/>
  <c r="N758" i="21"/>
  <c r="AU758" i="21" s="1"/>
  <c r="M758" i="21"/>
  <c r="AT758" i="21" s="1"/>
  <c r="L758" i="21"/>
  <c r="AS758" i="21" s="1"/>
  <c r="K758" i="21"/>
  <c r="AR758" i="21" s="1"/>
  <c r="J758" i="21"/>
  <c r="AQ758" i="21" s="1"/>
  <c r="I758" i="21"/>
  <c r="AP758" i="21" s="1"/>
  <c r="H758" i="21"/>
  <c r="AO758" i="21" s="1"/>
  <c r="G758" i="21"/>
  <c r="AN758" i="21" s="1"/>
  <c r="F758" i="21"/>
  <c r="AM758" i="21" s="1"/>
  <c r="D758" i="21"/>
  <c r="O757" i="21"/>
  <c r="AV757" i="21" s="1"/>
  <c r="N757" i="21"/>
  <c r="AU757" i="21" s="1"/>
  <c r="M757" i="21"/>
  <c r="AT757" i="21" s="1"/>
  <c r="L757" i="21"/>
  <c r="AS757" i="21" s="1"/>
  <c r="K757" i="21"/>
  <c r="AR757" i="21" s="1"/>
  <c r="J757" i="21"/>
  <c r="AQ757" i="21" s="1"/>
  <c r="I757" i="21"/>
  <c r="AP757" i="21" s="1"/>
  <c r="H757" i="21"/>
  <c r="AO757" i="21" s="1"/>
  <c r="G757" i="21"/>
  <c r="AN757" i="21" s="1"/>
  <c r="F757" i="21"/>
  <c r="AM757" i="21" s="1"/>
  <c r="D757" i="21"/>
  <c r="O756" i="21"/>
  <c r="AV756" i="21" s="1"/>
  <c r="N756" i="21"/>
  <c r="AU756" i="21" s="1"/>
  <c r="M756" i="21"/>
  <c r="AT756" i="21" s="1"/>
  <c r="L756" i="21"/>
  <c r="AS756" i="21" s="1"/>
  <c r="K756" i="21"/>
  <c r="AR756" i="21" s="1"/>
  <c r="J756" i="21"/>
  <c r="AQ756" i="21" s="1"/>
  <c r="I756" i="21"/>
  <c r="AP756" i="21" s="1"/>
  <c r="H756" i="21"/>
  <c r="AO756" i="21" s="1"/>
  <c r="G756" i="21"/>
  <c r="AN756" i="21" s="1"/>
  <c r="F756" i="21"/>
  <c r="AM756" i="21" s="1"/>
  <c r="D756" i="21"/>
  <c r="O755" i="21"/>
  <c r="AV755" i="21" s="1"/>
  <c r="N755" i="21"/>
  <c r="AU755" i="21" s="1"/>
  <c r="M755" i="21"/>
  <c r="AT755" i="21" s="1"/>
  <c r="L755" i="21"/>
  <c r="AS755" i="21" s="1"/>
  <c r="K755" i="21"/>
  <c r="AR755" i="21" s="1"/>
  <c r="J755" i="21"/>
  <c r="AQ755" i="21" s="1"/>
  <c r="I755" i="21"/>
  <c r="AP755" i="21" s="1"/>
  <c r="H755" i="21"/>
  <c r="AO755" i="21" s="1"/>
  <c r="G755" i="21"/>
  <c r="AN755" i="21" s="1"/>
  <c r="F755" i="21"/>
  <c r="AM755" i="21" s="1"/>
  <c r="D755" i="21"/>
  <c r="O754" i="21"/>
  <c r="AV754" i="21" s="1"/>
  <c r="N754" i="21"/>
  <c r="AU754" i="21" s="1"/>
  <c r="M754" i="21"/>
  <c r="AT754" i="21" s="1"/>
  <c r="L754" i="21"/>
  <c r="AS754" i="21" s="1"/>
  <c r="K754" i="21"/>
  <c r="AR754" i="21" s="1"/>
  <c r="J754" i="21"/>
  <c r="AQ754" i="21" s="1"/>
  <c r="I754" i="21"/>
  <c r="AP754" i="21" s="1"/>
  <c r="H754" i="21"/>
  <c r="AO754" i="21" s="1"/>
  <c r="G754" i="21"/>
  <c r="AN754" i="21" s="1"/>
  <c r="F754" i="21"/>
  <c r="AM754" i="21" s="1"/>
  <c r="D754" i="21"/>
  <c r="O753" i="21"/>
  <c r="AV753" i="21" s="1"/>
  <c r="N753" i="21"/>
  <c r="AU753" i="21" s="1"/>
  <c r="M753" i="21"/>
  <c r="AT753" i="21" s="1"/>
  <c r="L753" i="21"/>
  <c r="AS753" i="21" s="1"/>
  <c r="K753" i="21"/>
  <c r="AR753" i="21" s="1"/>
  <c r="J753" i="21"/>
  <c r="AQ753" i="21" s="1"/>
  <c r="I753" i="21"/>
  <c r="AP753" i="21" s="1"/>
  <c r="H753" i="21"/>
  <c r="AO753" i="21" s="1"/>
  <c r="G753" i="21"/>
  <c r="AN753" i="21" s="1"/>
  <c r="F753" i="21"/>
  <c r="AM753" i="21" s="1"/>
  <c r="D753" i="21"/>
  <c r="O752" i="21"/>
  <c r="AV752" i="21" s="1"/>
  <c r="N752" i="21"/>
  <c r="AU752" i="21" s="1"/>
  <c r="M752" i="21"/>
  <c r="AT752" i="21" s="1"/>
  <c r="L752" i="21"/>
  <c r="AS752" i="21" s="1"/>
  <c r="K752" i="21"/>
  <c r="AR752" i="21" s="1"/>
  <c r="J752" i="21"/>
  <c r="AQ752" i="21" s="1"/>
  <c r="I752" i="21"/>
  <c r="AP752" i="21" s="1"/>
  <c r="H752" i="21"/>
  <c r="AO752" i="21" s="1"/>
  <c r="G752" i="21"/>
  <c r="AN752" i="21" s="1"/>
  <c r="F752" i="21"/>
  <c r="AM752" i="21" s="1"/>
  <c r="D752" i="21"/>
  <c r="O751" i="21"/>
  <c r="AV751" i="21" s="1"/>
  <c r="N751" i="21"/>
  <c r="AU751" i="21" s="1"/>
  <c r="M751" i="21"/>
  <c r="AT751" i="21" s="1"/>
  <c r="L751" i="21"/>
  <c r="AS751" i="21" s="1"/>
  <c r="K751" i="21"/>
  <c r="AR751" i="21" s="1"/>
  <c r="J751" i="21"/>
  <c r="AQ751" i="21" s="1"/>
  <c r="I751" i="21"/>
  <c r="AP751" i="21" s="1"/>
  <c r="H751" i="21"/>
  <c r="AO751" i="21" s="1"/>
  <c r="G751" i="21"/>
  <c r="AN751" i="21" s="1"/>
  <c r="F751" i="21"/>
  <c r="AM751" i="21" s="1"/>
  <c r="D751" i="21"/>
  <c r="O750" i="21"/>
  <c r="AV750" i="21" s="1"/>
  <c r="N750" i="21"/>
  <c r="AU750" i="21" s="1"/>
  <c r="M750" i="21"/>
  <c r="AT750" i="21" s="1"/>
  <c r="L750" i="21"/>
  <c r="AS750" i="21" s="1"/>
  <c r="K750" i="21"/>
  <c r="AR750" i="21" s="1"/>
  <c r="J750" i="21"/>
  <c r="AQ750" i="21" s="1"/>
  <c r="I750" i="21"/>
  <c r="AP750" i="21" s="1"/>
  <c r="H750" i="21"/>
  <c r="AO750" i="21" s="1"/>
  <c r="G750" i="21"/>
  <c r="AN750" i="21" s="1"/>
  <c r="F750" i="21"/>
  <c r="AM750" i="21" s="1"/>
  <c r="D750" i="21"/>
  <c r="E749" i="21"/>
  <c r="AV748" i="21"/>
  <c r="AU748" i="21"/>
  <c r="AT748" i="21"/>
  <c r="AS748" i="21"/>
  <c r="AP748" i="21"/>
  <c r="AN748" i="21"/>
  <c r="AM748" i="21"/>
  <c r="D748" i="21"/>
  <c r="AV747" i="21"/>
  <c r="AU747" i="21"/>
  <c r="AT747" i="21"/>
  <c r="AS747" i="21"/>
  <c r="AP747" i="21"/>
  <c r="AN747" i="21"/>
  <c r="AM747" i="21"/>
  <c r="D747" i="21"/>
  <c r="AV746" i="21"/>
  <c r="AU746" i="21"/>
  <c r="AT746" i="21"/>
  <c r="AS746" i="21"/>
  <c r="AP746" i="21"/>
  <c r="AN746" i="21"/>
  <c r="AM746" i="21"/>
  <c r="D746" i="21"/>
  <c r="O745" i="21"/>
  <c r="AV745" i="21" s="1"/>
  <c r="N745" i="21"/>
  <c r="AU745" i="21" s="1"/>
  <c r="M745" i="21"/>
  <c r="AT745" i="21" s="1"/>
  <c r="L745" i="21"/>
  <c r="AS745" i="21" s="1"/>
  <c r="K745" i="21"/>
  <c r="J745" i="21"/>
  <c r="I745" i="21"/>
  <c r="AP745" i="21" s="1"/>
  <c r="H745" i="21"/>
  <c r="AO745" i="21" s="1"/>
  <c r="G745" i="21"/>
  <c r="AN745" i="21" s="1"/>
  <c r="F745" i="21"/>
  <c r="AM745" i="21" s="1"/>
  <c r="D745" i="21"/>
  <c r="O744" i="21"/>
  <c r="AV744" i="21" s="1"/>
  <c r="N744" i="21"/>
  <c r="AU744" i="21" s="1"/>
  <c r="M744" i="21"/>
  <c r="AT744" i="21" s="1"/>
  <c r="L744" i="21"/>
  <c r="AS744" i="21" s="1"/>
  <c r="K744" i="21"/>
  <c r="AR744" i="21" s="1"/>
  <c r="J744" i="21"/>
  <c r="AQ744" i="21" s="1"/>
  <c r="I744" i="21"/>
  <c r="AP744" i="21" s="1"/>
  <c r="H744" i="21"/>
  <c r="AO744" i="21" s="1"/>
  <c r="G744" i="21"/>
  <c r="AN744" i="21" s="1"/>
  <c r="F744" i="21"/>
  <c r="AM744" i="21" s="1"/>
  <c r="D744" i="21"/>
  <c r="O743" i="21"/>
  <c r="AV743" i="21" s="1"/>
  <c r="N743" i="21"/>
  <c r="AU743" i="21" s="1"/>
  <c r="M743" i="21"/>
  <c r="AT743" i="21" s="1"/>
  <c r="L743" i="21"/>
  <c r="AS743" i="21" s="1"/>
  <c r="K743" i="21"/>
  <c r="AR743" i="21" s="1"/>
  <c r="J743" i="21"/>
  <c r="AQ743" i="21" s="1"/>
  <c r="I743" i="21"/>
  <c r="AP743" i="21" s="1"/>
  <c r="H743" i="21"/>
  <c r="AO743" i="21" s="1"/>
  <c r="G743" i="21"/>
  <c r="AN743" i="21" s="1"/>
  <c r="F743" i="21"/>
  <c r="AM743" i="21" s="1"/>
  <c r="D743" i="21"/>
  <c r="O742" i="21"/>
  <c r="AV742" i="21" s="1"/>
  <c r="N742" i="21"/>
  <c r="AU742" i="21" s="1"/>
  <c r="M742" i="21"/>
  <c r="AT742" i="21" s="1"/>
  <c r="L742" i="21"/>
  <c r="AS742" i="21" s="1"/>
  <c r="K742" i="21"/>
  <c r="AR742" i="21" s="1"/>
  <c r="J742" i="21"/>
  <c r="AQ742" i="21" s="1"/>
  <c r="I742" i="21"/>
  <c r="AP742" i="21" s="1"/>
  <c r="H742" i="21"/>
  <c r="AO742" i="21" s="1"/>
  <c r="G742" i="21"/>
  <c r="AN742" i="21" s="1"/>
  <c r="F742" i="21"/>
  <c r="AM742" i="21" s="1"/>
  <c r="D742" i="21"/>
  <c r="O741" i="21"/>
  <c r="AV741" i="21" s="1"/>
  <c r="N741" i="21"/>
  <c r="AU741" i="21" s="1"/>
  <c r="M741" i="21"/>
  <c r="AT741" i="21" s="1"/>
  <c r="L741" i="21"/>
  <c r="AS741" i="21" s="1"/>
  <c r="K741" i="21"/>
  <c r="AR741" i="21" s="1"/>
  <c r="J741" i="21"/>
  <c r="AQ741" i="21" s="1"/>
  <c r="I741" i="21"/>
  <c r="AP741" i="21" s="1"/>
  <c r="H741" i="21"/>
  <c r="AO741" i="21" s="1"/>
  <c r="G741" i="21"/>
  <c r="AN741" i="21" s="1"/>
  <c r="F741" i="21"/>
  <c r="AM741" i="21" s="1"/>
  <c r="D741" i="21"/>
  <c r="O740" i="21"/>
  <c r="AV740" i="21" s="1"/>
  <c r="N740" i="21"/>
  <c r="AU740" i="21" s="1"/>
  <c r="M740" i="21"/>
  <c r="AT740" i="21" s="1"/>
  <c r="L740" i="21"/>
  <c r="AS740" i="21" s="1"/>
  <c r="K740" i="21"/>
  <c r="AR740" i="21" s="1"/>
  <c r="J740" i="21"/>
  <c r="AQ740" i="21" s="1"/>
  <c r="I740" i="21"/>
  <c r="AP740" i="21" s="1"/>
  <c r="H740" i="21"/>
  <c r="AO740" i="21" s="1"/>
  <c r="G740" i="21"/>
  <c r="AN740" i="21" s="1"/>
  <c r="F740" i="21"/>
  <c r="AM740" i="21" s="1"/>
  <c r="D740" i="21"/>
  <c r="O739" i="21"/>
  <c r="AV739" i="21" s="1"/>
  <c r="N739" i="21"/>
  <c r="AU739" i="21" s="1"/>
  <c r="M739" i="21"/>
  <c r="AT739" i="21" s="1"/>
  <c r="L739" i="21"/>
  <c r="AS739" i="21" s="1"/>
  <c r="K739" i="21"/>
  <c r="AR739" i="21" s="1"/>
  <c r="J739" i="21"/>
  <c r="AQ739" i="21" s="1"/>
  <c r="I739" i="21"/>
  <c r="AP739" i="21" s="1"/>
  <c r="H739" i="21"/>
  <c r="AO739" i="21" s="1"/>
  <c r="G739" i="21"/>
  <c r="AN739" i="21" s="1"/>
  <c r="F739" i="21"/>
  <c r="AM739" i="21" s="1"/>
  <c r="D739" i="21"/>
  <c r="O738" i="21"/>
  <c r="AV738" i="21" s="1"/>
  <c r="N738" i="21"/>
  <c r="AU738" i="21" s="1"/>
  <c r="M738" i="21"/>
  <c r="AT738" i="21" s="1"/>
  <c r="L738" i="21"/>
  <c r="AS738" i="21" s="1"/>
  <c r="K738" i="21"/>
  <c r="AR738" i="21" s="1"/>
  <c r="J738" i="21"/>
  <c r="AQ738" i="21" s="1"/>
  <c r="I738" i="21"/>
  <c r="AP738" i="21" s="1"/>
  <c r="H738" i="21"/>
  <c r="AO738" i="21" s="1"/>
  <c r="G738" i="21"/>
  <c r="AN738" i="21" s="1"/>
  <c r="F738" i="21"/>
  <c r="AM738" i="21" s="1"/>
  <c r="D738" i="21"/>
  <c r="O737" i="21"/>
  <c r="AV737" i="21" s="1"/>
  <c r="N737" i="21"/>
  <c r="AU737" i="21" s="1"/>
  <c r="M737" i="21"/>
  <c r="AT737" i="21" s="1"/>
  <c r="L737" i="21"/>
  <c r="AS737" i="21" s="1"/>
  <c r="K737" i="21"/>
  <c r="AR737" i="21" s="1"/>
  <c r="J737" i="21"/>
  <c r="AQ737" i="21" s="1"/>
  <c r="I737" i="21"/>
  <c r="AP737" i="21" s="1"/>
  <c r="H737" i="21"/>
  <c r="AO737" i="21" s="1"/>
  <c r="G737" i="21"/>
  <c r="AN737" i="21" s="1"/>
  <c r="F737" i="21"/>
  <c r="AM737" i="21" s="1"/>
  <c r="D737" i="21"/>
  <c r="O736" i="21"/>
  <c r="AV736" i="21" s="1"/>
  <c r="N736" i="21"/>
  <c r="AU736" i="21" s="1"/>
  <c r="M736" i="21"/>
  <c r="AT736" i="21" s="1"/>
  <c r="L736" i="21"/>
  <c r="AS736" i="21" s="1"/>
  <c r="K736" i="21"/>
  <c r="AR736" i="21" s="1"/>
  <c r="J736" i="21"/>
  <c r="AQ736" i="21" s="1"/>
  <c r="I736" i="21"/>
  <c r="AP736" i="21" s="1"/>
  <c r="H736" i="21"/>
  <c r="AO736" i="21" s="1"/>
  <c r="G736" i="21"/>
  <c r="AN736" i="21" s="1"/>
  <c r="F736" i="21"/>
  <c r="AM736" i="21" s="1"/>
  <c r="D736" i="21"/>
  <c r="O735" i="21"/>
  <c r="AV735" i="21" s="1"/>
  <c r="N735" i="21"/>
  <c r="AU735" i="21" s="1"/>
  <c r="M735" i="21"/>
  <c r="AT735" i="21" s="1"/>
  <c r="L735" i="21"/>
  <c r="AS735" i="21" s="1"/>
  <c r="K735" i="21"/>
  <c r="AR735" i="21" s="1"/>
  <c r="J735" i="21"/>
  <c r="AQ735" i="21" s="1"/>
  <c r="I735" i="21"/>
  <c r="AP735" i="21" s="1"/>
  <c r="H735" i="21"/>
  <c r="AO735" i="21" s="1"/>
  <c r="G735" i="21"/>
  <c r="AN735" i="21" s="1"/>
  <c r="F735" i="21"/>
  <c r="AM735" i="21" s="1"/>
  <c r="D735" i="21"/>
  <c r="O734" i="21"/>
  <c r="AV734" i="21" s="1"/>
  <c r="N734" i="21"/>
  <c r="AU734" i="21" s="1"/>
  <c r="M734" i="21"/>
  <c r="AT734" i="21" s="1"/>
  <c r="L734" i="21"/>
  <c r="AS734" i="21" s="1"/>
  <c r="K734" i="21"/>
  <c r="AR734" i="21" s="1"/>
  <c r="J734" i="21"/>
  <c r="AQ734" i="21" s="1"/>
  <c r="I734" i="21"/>
  <c r="AP734" i="21" s="1"/>
  <c r="H734" i="21"/>
  <c r="AO734" i="21" s="1"/>
  <c r="G734" i="21"/>
  <c r="AN734" i="21" s="1"/>
  <c r="F734" i="21"/>
  <c r="AM734" i="21" s="1"/>
  <c r="D734" i="21"/>
  <c r="O733" i="21"/>
  <c r="AV733" i="21" s="1"/>
  <c r="N733" i="21"/>
  <c r="AU733" i="21" s="1"/>
  <c r="M733" i="21"/>
  <c r="AT733" i="21" s="1"/>
  <c r="L733" i="21"/>
  <c r="AS733" i="21" s="1"/>
  <c r="K733" i="21"/>
  <c r="AR733" i="21" s="1"/>
  <c r="J733" i="21"/>
  <c r="AQ733" i="21" s="1"/>
  <c r="I733" i="21"/>
  <c r="AP733" i="21" s="1"/>
  <c r="H733" i="21"/>
  <c r="AO733" i="21" s="1"/>
  <c r="G733" i="21"/>
  <c r="AN733" i="21" s="1"/>
  <c r="F733" i="21"/>
  <c r="AM733" i="21" s="1"/>
  <c r="D733" i="21"/>
  <c r="O732" i="21"/>
  <c r="AV732" i="21" s="1"/>
  <c r="N732" i="21"/>
  <c r="AU732" i="21" s="1"/>
  <c r="M732" i="21"/>
  <c r="AT732" i="21" s="1"/>
  <c r="L732" i="21"/>
  <c r="AS732" i="21" s="1"/>
  <c r="K732" i="21"/>
  <c r="AR732" i="21" s="1"/>
  <c r="J732" i="21"/>
  <c r="AQ732" i="21" s="1"/>
  <c r="I732" i="21"/>
  <c r="AP732" i="21" s="1"/>
  <c r="H732" i="21"/>
  <c r="AO732" i="21" s="1"/>
  <c r="G732" i="21"/>
  <c r="AN732" i="21" s="1"/>
  <c r="F732" i="21"/>
  <c r="AM732" i="21" s="1"/>
  <c r="D732" i="21"/>
  <c r="O731" i="21"/>
  <c r="AV731" i="21" s="1"/>
  <c r="N731" i="21"/>
  <c r="AU731" i="21" s="1"/>
  <c r="M731" i="21"/>
  <c r="AT731" i="21" s="1"/>
  <c r="L731" i="21"/>
  <c r="AS731" i="21" s="1"/>
  <c r="K731" i="21"/>
  <c r="AR731" i="21" s="1"/>
  <c r="J731" i="21"/>
  <c r="AQ731" i="21" s="1"/>
  <c r="I731" i="21"/>
  <c r="AP731" i="21" s="1"/>
  <c r="H731" i="21"/>
  <c r="AO731" i="21" s="1"/>
  <c r="G731" i="21"/>
  <c r="AN731" i="21" s="1"/>
  <c r="F731" i="21"/>
  <c r="AM731" i="21" s="1"/>
  <c r="D731" i="21"/>
  <c r="O730" i="21"/>
  <c r="AV730" i="21" s="1"/>
  <c r="N730" i="21"/>
  <c r="AU730" i="21" s="1"/>
  <c r="M730" i="21"/>
  <c r="AT730" i="21" s="1"/>
  <c r="L730" i="21"/>
  <c r="AS730" i="21" s="1"/>
  <c r="K730" i="21"/>
  <c r="AR730" i="21" s="1"/>
  <c r="J730" i="21"/>
  <c r="AQ730" i="21" s="1"/>
  <c r="I730" i="21"/>
  <c r="AP730" i="21" s="1"/>
  <c r="H730" i="21"/>
  <c r="AO730" i="21" s="1"/>
  <c r="G730" i="21"/>
  <c r="AN730" i="21" s="1"/>
  <c r="F730" i="21"/>
  <c r="AM730" i="21" s="1"/>
  <c r="D730" i="21"/>
  <c r="O729" i="21"/>
  <c r="AV729" i="21" s="1"/>
  <c r="N729" i="21"/>
  <c r="AU729" i="21" s="1"/>
  <c r="M729" i="21"/>
  <c r="AT729" i="21" s="1"/>
  <c r="L729" i="21"/>
  <c r="AS729" i="21" s="1"/>
  <c r="K729" i="21"/>
  <c r="AR729" i="21" s="1"/>
  <c r="J729" i="21"/>
  <c r="AQ729" i="21" s="1"/>
  <c r="I729" i="21"/>
  <c r="AP729" i="21" s="1"/>
  <c r="H729" i="21"/>
  <c r="AO729" i="21" s="1"/>
  <c r="G729" i="21"/>
  <c r="AN729" i="21" s="1"/>
  <c r="F729" i="21"/>
  <c r="AM729" i="21" s="1"/>
  <c r="D729" i="21"/>
  <c r="O728" i="21"/>
  <c r="AV728" i="21" s="1"/>
  <c r="N728" i="21"/>
  <c r="AU728" i="21" s="1"/>
  <c r="M728" i="21"/>
  <c r="AT728" i="21" s="1"/>
  <c r="L728" i="21"/>
  <c r="AS728" i="21" s="1"/>
  <c r="K728" i="21"/>
  <c r="AR728" i="21" s="1"/>
  <c r="J728" i="21"/>
  <c r="AQ728" i="21" s="1"/>
  <c r="I728" i="21"/>
  <c r="AP728" i="21" s="1"/>
  <c r="H728" i="21"/>
  <c r="AO728" i="21" s="1"/>
  <c r="G728" i="21"/>
  <c r="AN728" i="21" s="1"/>
  <c r="F728" i="21"/>
  <c r="AM728" i="21" s="1"/>
  <c r="D728" i="21"/>
  <c r="O727" i="21"/>
  <c r="AV727" i="21" s="1"/>
  <c r="N727" i="21"/>
  <c r="AU727" i="21" s="1"/>
  <c r="M727" i="21"/>
  <c r="AT727" i="21" s="1"/>
  <c r="L727" i="21"/>
  <c r="AS727" i="21" s="1"/>
  <c r="K727" i="21"/>
  <c r="AR727" i="21" s="1"/>
  <c r="J727" i="21"/>
  <c r="AQ727" i="21" s="1"/>
  <c r="I727" i="21"/>
  <c r="AP727" i="21" s="1"/>
  <c r="H727" i="21"/>
  <c r="AO727" i="21" s="1"/>
  <c r="G727" i="21"/>
  <c r="AN727" i="21" s="1"/>
  <c r="F727" i="21"/>
  <c r="AM727" i="21" s="1"/>
  <c r="D727" i="21"/>
  <c r="O726" i="21"/>
  <c r="AV726" i="21" s="1"/>
  <c r="N726" i="21"/>
  <c r="AU726" i="21" s="1"/>
  <c r="M726" i="21"/>
  <c r="AT726" i="21" s="1"/>
  <c r="L726" i="21"/>
  <c r="AS726" i="21" s="1"/>
  <c r="K726" i="21"/>
  <c r="AR726" i="21" s="1"/>
  <c r="J726" i="21"/>
  <c r="AQ726" i="21" s="1"/>
  <c r="I726" i="21"/>
  <c r="AP726" i="21" s="1"/>
  <c r="H726" i="21"/>
  <c r="AO726" i="21" s="1"/>
  <c r="G726" i="21"/>
  <c r="AN726" i="21" s="1"/>
  <c r="F726" i="21"/>
  <c r="AM726" i="21" s="1"/>
  <c r="D726" i="21"/>
  <c r="O725" i="21"/>
  <c r="AV725" i="21" s="1"/>
  <c r="N725" i="21"/>
  <c r="AU725" i="21" s="1"/>
  <c r="M725" i="21"/>
  <c r="AT725" i="21" s="1"/>
  <c r="L725" i="21"/>
  <c r="AS725" i="21" s="1"/>
  <c r="K725" i="21"/>
  <c r="AR725" i="21" s="1"/>
  <c r="J725" i="21"/>
  <c r="AQ725" i="21" s="1"/>
  <c r="I725" i="21"/>
  <c r="AP725" i="21" s="1"/>
  <c r="H725" i="21"/>
  <c r="AO725" i="21" s="1"/>
  <c r="G725" i="21"/>
  <c r="AN725" i="21" s="1"/>
  <c r="F725" i="21"/>
  <c r="AM725" i="21" s="1"/>
  <c r="D725" i="21"/>
  <c r="O724" i="21"/>
  <c r="AV724" i="21" s="1"/>
  <c r="N724" i="21"/>
  <c r="AU724" i="21" s="1"/>
  <c r="M724" i="21"/>
  <c r="AT724" i="21" s="1"/>
  <c r="L724" i="21"/>
  <c r="AS724" i="21" s="1"/>
  <c r="K724" i="21"/>
  <c r="AR724" i="21" s="1"/>
  <c r="J724" i="21"/>
  <c r="AQ724" i="21" s="1"/>
  <c r="I724" i="21"/>
  <c r="AP724" i="21" s="1"/>
  <c r="H724" i="21"/>
  <c r="AO724" i="21" s="1"/>
  <c r="G724" i="21"/>
  <c r="AN724" i="21" s="1"/>
  <c r="F724" i="21"/>
  <c r="AM724" i="21" s="1"/>
  <c r="D724" i="21"/>
  <c r="O723" i="21"/>
  <c r="AV723" i="21" s="1"/>
  <c r="N723" i="21"/>
  <c r="AU723" i="21" s="1"/>
  <c r="M723" i="21"/>
  <c r="AT723" i="21" s="1"/>
  <c r="L723" i="21"/>
  <c r="AS723" i="21" s="1"/>
  <c r="K723" i="21"/>
  <c r="AR723" i="21" s="1"/>
  <c r="J723" i="21"/>
  <c r="AQ723" i="21" s="1"/>
  <c r="I723" i="21"/>
  <c r="AP723" i="21" s="1"/>
  <c r="H723" i="21"/>
  <c r="AO723" i="21" s="1"/>
  <c r="G723" i="21"/>
  <c r="AN723" i="21" s="1"/>
  <c r="F723" i="21"/>
  <c r="AM723" i="21" s="1"/>
  <c r="D723" i="21"/>
  <c r="O722" i="21"/>
  <c r="AV722" i="21" s="1"/>
  <c r="N722" i="21"/>
  <c r="AU722" i="21" s="1"/>
  <c r="M722" i="21"/>
  <c r="AT722" i="21" s="1"/>
  <c r="L722" i="21"/>
  <c r="AS722" i="21" s="1"/>
  <c r="K722" i="21"/>
  <c r="AR722" i="21" s="1"/>
  <c r="J722" i="21"/>
  <c r="AQ722" i="21" s="1"/>
  <c r="I722" i="21"/>
  <c r="AP722" i="21" s="1"/>
  <c r="H722" i="21"/>
  <c r="AO722" i="21" s="1"/>
  <c r="G722" i="21"/>
  <c r="AN722" i="21" s="1"/>
  <c r="F722" i="21"/>
  <c r="AM722" i="21" s="1"/>
  <c r="D722" i="21"/>
  <c r="O721" i="21"/>
  <c r="AV721" i="21" s="1"/>
  <c r="N721" i="21"/>
  <c r="AU721" i="21" s="1"/>
  <c r="M721" i="21"/>
  <c r="AT721" i="21" s="1"/>
  <c r="L721" i="21"/>
  <c r="AS721" i="21" s="1"/>
  <c r="K721" i="21"/>
  <c r="AR721" i="21" s="1"/>
  <c r="J721" i="21"/>
  <c r="AQ721" i="21" s="1"/>
  <c r="I721" i="21"/>
  <c r="AP721" i="21" s="1"/>
  <c r="H721" i="21"/>
  <c r="AO721" i="21" s="1"/>
  <c r="G721" i="21"/>
  <c r="AN721" i="21" s="1"/>
  <c r="F721" i="21"/>
  <c r="AM721" i="21" s="1"/>
  <c r="D721" i="21"/>
  <c r="O720" i="21"/>
  <c r="AV720" i="21" s="1"/>
  <c r="N720" i="21"/>
  <c r="AU720" i="21" s="1"/>
  <c r="M720" i="21"/>
  <c r="AT720" i="21" s="1"/>
  <c r="L720" i="21"/>
  <c r="AS720" i="21" s="1"/>
  <c r="K720" i="21"/>
  <c r="AR720" i="21" s="1"/>
  <c r="J720" i="21"/>
  <c r="AQ720" i="21" s="1"/>
  <c r="I720" i="21"/>
  <c r="AP720" i="21" s="1"/>
  <c r="H720" i="21"/>
  <c r="AO720" i="21" s="1"/>
  <c r="G720" i="21"/>
  <c r="AN720" i="21" s="1"/>
  <c r="F720" i="21"/>
  <c r="AM720" i="21" s="1"/>
  <c r="D720" i="21"/>
  <c r="O719" i="21"/>
  <c r="AV719" i="21" s="1"/>
  <c r="N719" i="21"/>
  <c r="AU719" i="21" s="1"/>
  <c r="M719" i="21"/>
  <c r="AT719" i="21" s="1"/>
  <c r="L719" i="21"/>
  <c r="AS719" i="21" s="1"/>
  <c r="K719" i="21"/>
  <c r="AR719" i="21" s="1"/>
  <c r="J719" i="21"/>
  <c r="AQ719" i="21" s="1"/>
  <c r="I719" i="21"/>
  <c r="AP719" i="21" s="1"/>
  <c r="H719" i="21"/>
  <c r="AO719" i="21" s="1"/>
  <c r="G719" i="21"/>
  <c r="AN719" i="21" s="1"/>
  <c r="F719" i="21"/>
  <c r="AM719" i="21" s="1"/>
  <c r="D719" i="21"/>
  <c r="E718" i="21"/>
  <c r="B718" i="21"/>
  <c r="AV717" i="21"/>
  <c r="AU717" i="21"/>
  <c r="AT717" i="21"/>
  <c r="AS717" i="21"/>
  <c r="AP717" i="21"/>
  <c r="AN717" i="21"/>
  <c r="AM717" i="21"/>
  <c r="D717" i="21"/>
  <c r="AV716" i="21"/>
  <c r="AU716" i="21"/>
  <c r="AT716" i="21"/>
  <c r="AS716" i="21"/>
  <c r="AP716" i="21"/>
  <c r="AN716" i="21"/>
  <c r="AM716" i="21"/>
  <c r="D716" i="21"/>
  <c r="AV715" i="21"/>
  <c r="AU715" i="21"/>
  <c r="AT715" i="21"/>
  <c r="AS715" i="21"/>
  <c r="AP715" i="21"/>
  <c r="AN715" i="21"/>
  <c r="AM715" i="21"/>
  <c r="D715" i="21"/>
  <c r="O714" i="21"/>
  <c r="AV714" i="21" s="1"/>
  <c r="N714" i="21"/>
  <c r="AU714" i="21" s="1"/>
  <c r="M714" i="21"/>
  <c r="AT714" i="21" s="1"/>
  <c r="L714" i="21"/>
  <c r="AS714" i="21" s="1"/>
  <c r="K714" i="21"/>
  <c r="J714" i="21"/>
  <c r="I714" i="21"/>
  <c r="AP714" i="21" s="1"/>
  <c r="H714" i="21"/>
  <c r="G714" i="21"/>
  <c r="AN714" i="21" s="1"/>
  <c r="F714" i="21"/>
  <c r="AM714" i="21" s="1"/>
  <c r="D714" i="21"/>
  <c r="O713" i="21"/>
  <c r="AV713" i="21" s="1"/>
  <c r="N713" i="21"/>
  <c r="AU713" i="21" s="1"/>
  <c r="M713" i="21"/>
  <c r="AT713" i="21" s="1"/>
  <c r="L713" i="21"/>
  <c r="AS713" i="21" s="1"/>
  <c r="K713" i="21"/>
  <c r="AR713" i="21" s="1"/>
  <c r="J713" i="21"/>
  <c r="AQ713" i="21" s="1"/>
  <c r="I713" i="21"/>
  <c r="AP713" i="21" s="1"/>
  <c r="H713" i="21"/>
  <c r="AO713" i="21" s="1"/>
  <c r="G713" i="21"/>
  <c r="AN713" i="21" s="1"/>
  <c r="F713" i="21"/>
  <c r="AM713" i="21" s="1"/>
  <c r="D713" i="21"/>
  <c r="O712" i="21"/>
  <c r="AV712" i="21" s="1"/>
  <c r="N712" i="21"/>
  <c r="AU712" i="21" s="1"/>
  <c r="M712" i="21"/>
  <c r="AT712" i="21" s="1"/>
  <c r="L712" i="21"/>
  <c r="AS712" i="21" s="1"/>
  <c r="K712" i="21"/>
  <c r="AR712" i="21" s="1"/>
  <c r="J712" i="21"/>
  <c r="AQ712" i="21" s="1"/>
  <c r="I712" i="21"/>
  <c r="AP712" i="21" s="1"/>
  <c r="H712" i="21"/>
  <c r="AO712" i="21" s="1"/>
  <c r="G712" i="21"/>
  <c r="AN712" i="21" s="1"/>
  <c r="F712" i="21"/>
  <c r="AM712" i="21" s="1"/>
  <c r="D712" i="21"/>
  <c r="O711" i="21"/>
  <c r="AV711" i="21" s="1"/>
  <c r="N711" i="21"/>
  <c r="AU711" i="21" s="1"/>
  <c r="M711" i="21"/>
  <c r="AT711" i="21" s="1"/>
  <c r="L711" i="21"/>
  <c r="AS711" i="21" s="1"/>
  <c r="K711" i="21"/>
  <c r="AR711" i="21" s="1"/>
  <c r="J711" i="21"/>
  <c r="AQ711" i="21" s="1"/>
  <c r="I711" i="21"/>
  <c r="AP711" i="21" s="1"/>
  <c r="H711" i="21"/>
  <c r="AO711" i="21" s="1"/>
  <c r="G711" i="21"/>
  <c r="AN711" i="21" s="1"/>
  <c r="F711" i="21"/>
  <c r="AM711" i="21" s="1"/>
  <c r="D711" i="21"/>
  <c r="O710" i="21"/>
  <c r="AV710" i="21" s="1"/>
  <c r="N710" i="21"/>
  <c r="AU710" i="21" s="1"/>
  <c r="M710" i="21"/>
  <c r="AT710" i="21" s="1"/>
  <c r="L710" i="21"/>
  <c r="AS710" i="21" s="1"/>
  <c r="K710" i="21"/>
  <c r="AR710" i="21" s="1"/>
  <c r="J710" i="21"/>
  <c r="AQ710" i="21" s="1"/>
  <c r="I710" i="21"/>
  <c r="AP710" i="21" s="1"/>
  <c r="H710" i="21"/>
  <c r="AO710" i="21" s="1"/>
  <c r="G710" i="21"/>
  <c r="AN710" i="21" s="1"/>
  <c r="F710" i="21"/>
  <c r="AM710" i="21" s="1"/>
  <c r="D710" i="21"/>
  <c r="O709" i="21"/>
  <c r="AV709" i="21" s="1"/>
  <c r="N709" i="21"/>
  <c r="AU709" i="21" s="1"/>
  <c r="M709" i="21"/>
  <c r="AT709" i="21" s="1"/>
  <c r="L709" i="21"/>
  <c r="AS709" i="21" s="1"/>
  <c r="K709" i="21"/>
  <c r="AR709" i="21" s="1"/>
  <c r="J709" i="21"/>
  <c r="AQ709" i="21" s="1"/>
  <c r="I709" i="21"/>
  <c r="AP709" i="21" s="1"/>
  <c r="H709" i="21"/>
  <c r="AO709" i="21" s="1"/>
  <c r="G709" i="21"/>
  <c r="AN709" i="21" s="1"/>
  <c r="F709" i="21"/>
  <c r="AM709" i="21" s="1"/>
  <c r="D709" i="21"/>
  <c r="O708" i="21"/>
  <c r="AV708" i="21" s="1"/>
  <c r="N708" i="21"/>
  <c r="AU708" i="21" s="1"/>
  <c r="M708" i="21"/>
  <c r="AT708" i="21" s="1"/>
  <c r="L708" i="21"/>
  <c r="AS708" i="21" s="1"/>
  <c r="K708" i="21"/>
  <c r="AR708" i="21" s="1"/>
  <c r="J708" i="21"/>
  <c r="AQ708" i="21" s="1"/>
  <c r="I708" i="21"/>
  <c r="AP708" i="21" s="1"/>
  <c r="H708" i="21"/>
  <c r="AO708" i="21" s="1"/>
  <c r="G708" i="21"/>
  <c r="AN708" i="21" s="1"/>
  <c r="F708" i="21"/>
  <c r="AM708" i="21" s="1"/>
  <c r="D708" i="21"/>
  <c r="O707" i="21"/>
  <c r="AV707" i="21" s="1"/>
  <c r="N707" i="21"/>
  <c r="AU707" i="21" s="1"/>
  <c r="M707" i="21"/>
  <c r="AT707" i="21" s="1"/>
  <c r="L707" i="21"/>
  <c r="AS707" i="21" s="1"/>
  <c r="K707" i="21"/>
  <c r="AR707" i="21" s="1"/>
  <c r="J707" i="21"/>
  <c r="AQ707" i="21" s="1"/>
  <c r="I707" i="21"/>
  <c r="AP707" i="21" s="1"/>
  <c r="H707" i="21"/>
  <c r="AO707" i="21" s="1"/>
  <c r="G707" i="21"/>
  <c r="AN707" i="21" s="1"/>
  <c r="F707" i="21"/>
  <c r="AM707" i="21" s="1"/>
  <c r="D707" i="21"/>
  <c r="O706" i="21"/>
  <c r="AV706" i="21" s="1"/>
  <c r="N706" i="21"/>
  <c r="AU706" i="21" s="1"/>
  <c r="M706" i="21"/>
  <c r="AT706" i="21" s="1"/>
  <c r="L706" i="21"/>
  <c r="AS706" i="21" s="1"/>
  <c r="K706" i="21"/>
  <c r="AR706" i="21" s="1"/>
  <c r="J706" i="21"/>
  <c r="AQ706" i="21" s="1"/>
  <c r="I706" i="21"/>
  <c r="AP706" i="21" s="1"/>
  <c r="H706" i="21"/>
  <c r="AO706" i="21" s="1"/>
  <c r="G706" i="21"/>
  <c r="AN706" i="21" s="1"/>
  <c r="F706" i="21"/>
  <c r="AM706" i="21" s="1"/>
  <c r="D706" i="21"/>
  <c r="O705" i="21"/>
  <c r="AV705" i="21" s="1"/>
  <c r="N705" i="21"/>
  <c r="AU705" i="21" s="1"/>
  <c r="M705" i="21"/>
  <c r="AT705" i="21" s="1"/>
  <c r="L705" i="21"/>
  <c r="AS705" i="21" s="1"/>
  <c r="K705" i="21"/>
  <c r="AR705" i="21" s="1"/>
  <c r="J705" i="21"/>
  <c r="AQ705" i="21" s="1"/>
  <c r="I705" i="21"/>
  <c r="AP705" i="21" s="1"/>
  <c r="H705" i="21"/>
  <c r="AO705" i="21" s="1"/>
  <c r="G705" i="21"/>
  <c r="AN705" i="21" s="1"/>
  <c r="F705" i="21"/>
  <c r="AM705" i="21" s="1"/>
  <c r="D705" i="21"/>
  <c r="O704" i="21"/>
  <c r="AV704" i="21" s="1"/>
  <c r="N704" i="21"/>
  <c r="AU704" i="21" s="1"/>
  <c r="M704" i="21"/>
  <c r="AT704" i="21" s="1"/>
  <c r="L704" i="21"/>
  <c r="AS704" i="21" s="1"/>
  <c r="K704" i="21"/>
  <c r="AR704" i="21" s="1"/>
  <c r="J704" i="21"/>
  <c r="AQ704" i="21" s="1"/>
  <c r="I704" i="21"/>
  <c r="AP704" i="21" s="1"/>
  <c r="H704" i="21"/>
  <c r="AO704" i="21" s="1"/>
  <c r="G704" i="21"/>
  <c r="AN704" i="21" s="1"/>
  <c r="F704" i="21"/>
  <c r="AM704" i="21" s="1"/>
  <c r="D704" i="21"/>
  <c r="O703" i="21"/>
  <c r="AV703" i="21" s="1"/>
  <c r="N703" i="21"/>
  <c r="AU703" i="21" s="1"/>
  <c r="M703" i="21"/>
  <c r="AT703" i="21" s="1"/>
  <c r="L703" i="21"/>
  <c r="AS703" i="21" s="1"/>
  <c r="K703" i="21"/>
  <c r="AR703" i="21" s="1"/>
  <c r="J703" i="21"/>
  <c r="AQ703" i="21" s="1"/>
  <c r="I703" i="21"/>
  <c r="AP703" i="21" s="1"/>
  <c r="H703" i="21"/>
  <c r="AO703" i="21" s="1"/>
  <c r="G703" i="21"/>
  <c r="AN703" i="21" s="1"/>
  <c r="F703" i="21"/>
  <c r="AM703" i="21" s="1"/>
  <c r="D703" i="21"/>
  <c r="O702" i="21"/>
  <c r="AV702" i="21" s="1"/>
  <c r="N702" i="21"/>
  <c r="AU702" i="21" s="1"/>
  <c r="M702" i="21"/>
  <c r="AT702" i="21" s="1"/>
  <c r="L702" i="21"/>
  <c r="AS702" i="21" s="1"/>
  <c r="K702" i="21"/>
  <c r="AR702" i="21" s="1"/>
  <c r="J702" i="21"/>
  <c r="AQ702" i="21" s="1"/>
  <c r="I702" i="21"/>
  <c r="AP702" i="21" s="1"/>
  <c r="H702" i="21"/>
  <c r="AO702" i="21" s="1"/>
  <c r="G702" i="21"/>
  <c r="AN702" i="21" s="1"/>
  <c r="F702" i="21"/>
  <c r="AM702" i="21" s="1"/>
  <c r="D702" i="21"/>
  <c r="O701" i="21"/>
  <c r="AV701" i="21" s="1"/>
  <c r="N701" i="21"/>
  <c r="AU701" i="21" s="1"/>
  <c r="M701" i="21"/>
  <c r="AT701" i="21" s="1"/>
  <c r="L701" i="21"/>
  <c r="AS701" i="21" s="1"/>
  <c r="K701" i="21"/>
  <c r="AR701" i="21" s="1"/>
  <c r="J701" i="21"/>
  <c r="AQ701" i="21" s="1"/>
  <c r="I701" i="21"/>
  <c r="AP701" i="21" s="1"/>
  <c r="H701" i="21"/>
  <c r="AO701" i="21" s="1"/>
  <c r="G701" i="21"/>
  <c r="AN701" i="21" s="1"/>
  <c r="F701" i="21"/>
  <c r="AM701" i="21" s="1"/>
  <c r="D701" i="21"/>
  <c r="O700" i="21"/>
  <c r="AV700" i="21" s="1"/>
  <c r="N700" i="21"/>
  <c r="AU700" i="21" s="1"/>
  <c r="M700" i="21"/>
  <c r="AT700" i="21" s="1"/>
  <c r="L700" i="21"/>
  <c r="AS700" i="21" s="1"/>
  <c r="K700" i="21"/>
  <c r="AR700" i="21" s="1"/>
  <c r="J700" i="21"/>
  <c r="AQ700" i="21" s="1"/>
  <c r="I700" i="21"/>
  <c r="AP700" i="21" s="1"/>
  <c r="H700" i="21"/>
  <c r="AO700" i="21" s="1"/>
  <c r="G700" i="21"/>
  <c r="AN700" i="21" s="1"/>
  <c r="F700" i="21"/>
  <c r="AM700" i="21" s="1"/>
  <c r="D700" i="21"/>
  <c r="O699" i="21"/>
  <c r="AV699" i="21" s="1"/>
  <c r="N699" i="21"/>
  <c r="AU699" i="21" s="1"/>
  <c r="M699" i="21"/>
  <c r="AT699" i="21" s="1"/>
  <c r="L699" i="21"/>
  <c r="AS699" i="21" s="1"/>
  <c r="K699" i="21"/>
  <c r="AR699" i="21" s="1"/>
  <c r="J699" i="21"/>
  <c r="AQ699" i="21" s="1"/>
  <c r="I699" i="21"/>
  <c r="AP699" i="21" s="1"/>
  <c r="H699" i="21"/>
  <c r="AO699" i="21" s="1"/>
  <c r="G699" i="21"/>
  <c r="AN699" i="21" s="1"/>
  <c r="F699" i="21"/>
  <c r="AM699" i="21" s="1"/>
  <c r="D699" i="21"/>
  <c r="O698" i="21"/>
  <c r="AV698" i="21" s="1"/>
  <c r="N698" i="21"/>
  <c r="AU698" i="21" s="1"/>
  <c r="M698" i="21"/>
  <c r="AT698" i="21" s="1"/>
  <c r="L698" i="21"/>
  <c r="AS698" i="21" s="1"/>
  <c r="K698" i="21"/>
  <c r="AR698" i="21" s="1"/>
  <c r="J698" i="21"/>
  <c r="AQ698" i="21" s="1"/>
  <c r="I698" i="21"/>
  <c r="AP698" i="21" s="1"/>
  <c r="H698" i="21"/>
  <c r="AO698" i="21" s="1"/>
  <c r="G698" i="21"/>
  <c r="AN698" i="21" s="1"/>
  <c r="F698" i="21"/>
  <c r="AM698" i="21" s="1"/>
  <c r="D698" i="21"/>
  <c r="O697" i="21"/>
  <c r="AV697" i="21" s="1"/>
  <c r="N697" i="21"/>
  <c r="AU697" i="21" s="1"/>
  <c r="M697" i="21"/>
  <c r="AT697" i="21" s="1"/>
  <c r="L697" i="21"/>
  <c r="AS697" i="21" s="1"/>
  <c r="K697" i="21"/>
  <c r="AR697" i="21" s="1"/>
  <c r="J697" i="21"/>
  <c r="AQ697" i="21" s="1"/>
  <c r="I697" i="21"/>
  <c r="AP697" i="21" s="1"/>
  <c r="H697" i="21"/>
  <c r="AO697" i="21" s="1"/>
  <c r="G697" i="21"/>
  <c r="AN697" i="21" s="1"/>
  <c r="F697" i="21"/>
  <c r="AM697" i="21" s="1"/>
  <c r="D697" i="21"/>
  <c r="O696" i="21"/>
  <c r="AV696" i="21" s="1"/>
  <c r="N696" i="21"/>
  <c r="AU696" i="21" s="1"/>
  <c r="M696" i="21"/>
  <c r="AT696" i="21" s="1"/>
  <c r="L696" i="21"/>
  <c r="AS696" i="21" s="1"/>
  <c r="K696" i="21"/>
  <c r="AR696" i="21" s="1"/>
  <c r="J696" i="21"/>
  <c r="AQ696" i="21" s="1"/>
  <c r="I696" i="21"/>
  <c r="AP696" i="21" s="1"/>
  <c r="H696" i="21"/>
  <c r="AO696" i="21" s="1"/>
  <c r="G696" i="21"/>
  <c r="AN696" i="21" s="1"/>
  <c r="F696" i="21"/>
  <c r="AM696" i="21" s="1"/>
  <c r="D696" i="21"/>
  <c r="O695" i="21"/>
  <c r="AV695" i="21" s="1"/>
  <c r="N695" i="21"/>
  <c r="AU695" i="21" s="1"/>
  <c r="M695" i="21"/>
  <c r="AT695" i="21" s="1"/>
  <c r="L695" i="21"/>
  <c r="AS695" i="21" s="1"/>
  <c r="K695" i="21"/>
  <c r="AR695" i="21" s="1"/>
  <c r="J695" i="21"/>
  <c r="AQ695" i="21" s="1"/>
  <c r="I695" i="21"/>
  <c r="AP695" i="21" s="1"/>
  <c r="H695" i="21"/>
  <c r="AO695" i="21" s="1"/>
  <c r="G695" i="21"/>
  <c r="AN695" i="21" s="1"/>
  <c r="F695" i="21"/>
  <c r="AM695" i="21" s="1"/>
  <c r="D695" i="21"/>
  <c r="O694" i="21"/>
  <c r="AV694" i="21" s="1"/>
  <c r="N694" i="21"/>
  <c r="AU694" i="21" s="1"/>
  <c r="M694" i="21"/>
  <c r="AT694" i="21" s="1"/>
  <c r="L694" i="21"/>
  <c r="AS694" i="21" s="1"/>
  <c r="K694" i="21"/>
  <c r="AR694" i="21" s="1"/>
  <c r="J694" i="21"/>
  <c r="AQ694" i="21" s="1"/>
  <c r="I694" i="21"/>
  <c r="AP694" i="21" s="1"/>
  <c r="H694" i="21"/>
  <c r="AO694" i="21" s="1"/>
  <c r="G694" i="21"/>
  <c r="AN694" i="21" s="1"/>
  <c r="F694" i="21"/>
  <c r="AM694" i="21" s="1"/>
  <c r="D694" i="21"/>
  <c r="O693" i="21"/>
  <c r="AV693" i="21" s="1"/>
  <c r="N693" i="21"/>
  <c r="AU693" i="21" s="1"/>
  <c r="M693" i="21"/>
  <c r="AT693" i="21" s="1"/>
  <c r="L693" i="21"/>
  <c r="AS693" i="21" s="1"/>
  <c r="K693" i="21"/>
  <c r="AR693" i="21" s="1"/>
  <c r="J693" i="21"/>
  <c r="AQ693" i="21" s="1"/>
  <c r="I693" i="21"/>
  <c r="AP693" i="21" s="1"/>
  <c r="H693" i="21"/>
  <c r="AO693" i="21" s="1"/>
  <c r="G693" i="21"/>
  <c r="AN693" i="21" s="1"/>
  <c r="F693" i="21"/>
  <c r="AM693" i="21" s="1"/>
  <c r="D693" i="21"/>
  <c r="O692" i="21"/>
  <c r="AV692" i="21" s="1"/>
  <c r="N692" i="21"/>
  <c r="AU692" i="21" s="1"/>
  <c r="M692" i="21"/>
  <c r="AT692" i="21" s="1"/>
  <c r="L692" i="21"/>
  <c r="AS692" i="21" s="1"/>
  <c r="K692" i="21"/>
  <c r="AR692" i="21" s="1"/>
  <c r="J692" i="21"/>
  <c r="AQ692" i="21" s="1"/>
  <c r="I692" i="21"/>
  <c r="AP692" i="21" s="1"/>
  <c r="H692" i="21"/>
  <c r="AO692" i="21" s="1"/>
  <c r="G692" i="21"/>
  <c r="AN692" i="21" s="1"/>
  <c r="F692" i="21"/>
  <c r="AM692" i="21" s="1"/>
  <c r="D692" i="21"/>
  <c r="O691" i="21"/>
  <c r="AV691" i="21" s="1"/>
  <c r="N691" i="21"/>
  <c r="AU691" i="21" s="1"/>
  <c r="M691" i="21"/>
  <c r="AT691" i="21" s="1"/>
  <c r="L691" i="21"/>
  <c r="AS691" i="21" s="1"/>
  <c r="K691" i="21"/>
  <c r="AR691" i="21" s="1"/>
  <c r="J691" i="21"/>
  <c r="AQ691" i="21" s="1"/>
  <c r="I691" i="21"/>
  <c r="AP691" i="21" s="1"/>
  <c r="H691" i="21"/>
  <c r="AO691" i="21" s="1"/>
  <c r="G691" i="21"/>
  <c r="AN691" i="21" s="1"/>
  <c r="F691" i="21"/>
  <c r="AM691" i="21" s="1"/>
  <c r="D691" i="21"/>
  <c r="O690" i="21"/>
  <c r="AV690" i="21" s="1"/>
  <c r="N690" i="21"/>
  <c r="AU690" i="21" s="1"/>
  <c r="M690" i="21"/>
  <c r="AT690" i="21" s="1"/>
  <c r="L690" i="21"/>
  <c r="AS690" i="21" s="1"/>
  <c r="K690" i="21"/>
  <c r="AR690" i="21" s="1"/>
  <c r="J690" i="21"/>
  <c r="AQ690" i="21" s="1"/>
  <c r="I690" i="21"/>
  <c r="AP690" i="21" s="1"/>
  <c r="H690" i="21"/>
  <c r="AO690" i="21" s="1"/>
  <c r="G690" i="21"/>
  <c r="AN690" i="21" s="1"/>
  <c r="F690" i="21"/>
  <c r="AM690" i="21" s="1"/>
  <c r="D690" i="21"/>
  <c r="O689" i="21"/>
  <c r="AV689" i="21" s="1"/>
  <c r="N689" i="21"/>
  <c r="AU689" i="21" s="1"/>
  <c r="M689" i="21"/>
  <c r="AT689" i="21" s="1"/>
  <c r="L689" i="21"/>
  <c r="AS689" i="21" s="1"/>
  <c r="K689" i="21"/>
  <c r="AR689" i="21" s="1"/>
  <c r="J689" i="21"/>
  <c r="AQ689" i="21" s="1"/>
  <c r="I689" i="21"/>
  <c r="AP689" i="21" s="1"/>
  <c r="H689" i="21"/>
  <c r="AO689" i="21" s="1"/>
  <c r="G689" i="21"/>
  <c r="AN689" i="21" s="1"/>
  <c r="F689" i="21"/>
  <c r="AM689" i="21" s="1"/>
  <c r="D689" i="21"/>
  <c r="O688" i="21"/>
  <c r="AV688" i="21" s="1"/>
  <c r="N688" i="21"/>
  <c r="AU688" i="21" s="1"/>
  <c r="M688" i="21"/>
  <c r="AT688" i="21" s="1"/>
  <c r="L688" i="21"/>
  <c r="AS688" i="21" s="1"/>
  <c r="K688" i="21"/>
  <c r="AR688" i="21" s="1"/>
  <c r="J688" i="21"/>
  <c r="AQ688" i="21" s="1"/>
  <c r="I688" i="21"/>
  <c r="AP688" i="21" s="1"/>
  <c r="H688" i="21"/>
  <c r="AO688" i="21" s="1"/>
  <c r="G688" i="21"/>
  <c r="AN688" i="21" s="1"/>
  <c r="F688" i="21"/>
  <c r="AM688" i="21" s="1"/>
  <c r="D688" i="21"/>
  <c r="E687" i="21"/>
  <c r="B687" i="21"/>
  <c r="AV686" i="21"/>
  <c r="AU686" i="21"/>
  <c r="AT686" i="21"/>
  <c r="AS686" i="21"/>
  <c r="AP686" i="21"/>
  <c r="AN686" i="21"/>
  <c r="AM686" i="21"/>
  <c r="D686" i="21"/>
  <c r="AV685" i="21"/>
  <c r="AU685" i="21"/>
  <c r="AT685" i="21"/>
  <c r="AS685" i="21"/>
  <c r="AP685" i="21"/>
  <c r="AN685" i="21"/>
  <c r="AM685" i="21"/>
  <c r="D685" i="21"/>
  <c r="AV684" i="21"/>
  <c r="AU684" i="21"/>
  <c r="AT684" i="21"/>
  <c r="AS684" i="21"/>
  <c r="AP684" i="21"/>
  <c r="AO684" i="21"/>
  <c r="AN684" i="21"/>
  <c r="AM684" i="21"/>
  <c r="D684" i="21"/>
  <c r="O683" i="21"/>
  <c r="AV683" i="21" s="1"/>
  <c r="N683" i="21"/>
  <c r="AU683" i="21" s="1"/>
  <c r="M683" i="21"/>
  <c r="AT683" i="21" s="1"/>
  <c r="L683" i="21"/>
  <c r="AS683" i="21" s="1"/>
  <c r="K683" i="21"/>
  <c r="J683" i="21"/>
  <c r="I683" i="21"/>
  <c r="AP683" i="21" s="1"/>
  <c r="H683" i="21"/>
  <c r="AO683" i="21" s="1"/>
  <c r="G683" i="21"/>
  <c r="AN683" i="21" s="1"/>
  <c r="F683" i="21"/>
  <c r="AM683" i="21" s="1"/>
  <c r="D683" i="21"/>
  <c r="O682" i="21"/>
  <c r="AV682" i="21" s="1"/>
  <c r="N682" i="21"/>
  <c r="AU682" i="21" s="1"/>
  <c r="M682" i="21"/>
  <c r="AT682" i="21" s="1"/>
  <c r="L682" i="21"/>
  <c r="AS682" i="21" s="1"/>
  <c r="K682" i="21"/>
  <c r="AR682" i="21" s="1"/>
  <c r="J682" i="21"/>
  <c r="AQ682" i="21" s="1"/>
  <c r="I682" i="21"/>
  <c r="AP682" i="21" s="1"/>
  <c r="H682" i="21"/>
  <c r="AO682" i="21" s="1"/>
  <c r="G682" i="21"/>
  <c r="AN682" i="21" s="1"/>
  <c r="F682" i="21"/>
  <c r="AM682" i="21" s="1"/>
  <c r="D682" i="21"/>
  <c r="O681" i="21"/>
  <c r="AV681" i="21" s="1"/>
  <c r="N681" i="21"/>
  <c r="AU681" i="21" s="1"/>
  <c r="M681" i="21"/>
  <c r="AT681" i="21" s="1"/>
  <c r="L681" i="21"/>
  <c r="AS681" i="21" s="1"/>
  <c r="K681" i="21"/>
  <c r="AR681" i="21" s="1"/>
  <c r="J681" i="21"/>
  <c r="AQ681" i="21" s="1"/>
  <c r="I681" i="21"/>
  <c r="AP681" i="21" s="1"/>
  <c r="H681" i="21"/>
  <c r="AO681" i="21" s="1"/>
  <c r="G681" i="21"/>
  <c r="AN681" i="21" s="1"/>
  <c r="F681" i="21"/>
  <c r="AM681" i="21" s="1"/>
  <c r="D681" i="21"/>
  <c r="O680" i="21"/>
  <c r="AV680" i="21" s="1"/>
  <c r="N680" i="21"/>
  <c r="AU680" i="21" s="1"/>
  <c r="M680" i="21"/>
  <c r="AT680" i="21" s="1"/>
  <c r="L680" i="21"/>
  <c r="AS680" i="21" s="1"/>
  <c r="K680" i="21"/>
  <c r="AR680" i="21" s="1"/>
  <c r="J680" i="21"/>
  <c r="AQ680" i="21" s="1"/>
  <c r="I680" i="21"/>
  <c r="AP680" i="21" s="1"/>
  <c r="H680" i="21"/>
  <c r="AO680" i="21" s="1"/>
  <c r="G680" i="21"/>
  <c r="AN680" i="21" s="1"/>
  <c r="F680" i="21"/>
  <c r="AM680" i="21" s="1"/>
  <c r="D680" i="21"/>
  <c r="O679" i="21"/>
  <c r="AV679" i="21" s="1"/>
  <c r="N679" i="21"/>
  <c r="AU679" i="21" s="1"/>
  <c r="M679" i="21"/>
  <c r="AT679" i="21" s="1"/>
  <c r="L679" i="21"/>
  <c r="AS679" i="21" s="1"/>
  <c r="K679" i="21"/>
  <c r="AR679" i="21" s="1"/>
  <c r="J679" i="21"/>
  <c r="AQ679" i="21" s="1"/>
  <c r="I679" i="21"/>
  <c r="AP679" i="21" s="1"/>
  <c r="H679" i="21"/>
  <c r="AO679" i="21" s="1"/>
  <c r="G679" i="21"/>
  <c r="AN679" i="21" s="1"/>
  <c r="F679" i="21"/>
  <c r="AM679" i="21" s="1"/>
  <c r="D679" i="21"/>
  <c r="O678" i="21"/>
  <c r="AV678" i="21" s="1"/>
  <c r="N678" i="21"/>
  <c r="AU678" i="21" s="1"/>
  <c r="M678" i="21"/>
  <c r="AT678" i="21" s="1"/>
  <c r="L678" i="21"/>
  <c r="AS678" i="21" s="1"/>
  <c r="K678" i="21"/>
  <c r="AR678" i="21" s="1"/>
  <c r="J678" i="21"/>
  <c r="AQ678" i="21" s="1"/>
  <c r="I678" i="21"/>
  <c r="AP678" i="21" s="1"/>
  <c r="H678" i="21"/>
  <c r="AO678" i="21" s="1"/>
  <c r="G678" i="21"/>
  <c r="AN678" i="21" s="1"/>
  <c r="F678" i="21"/>
  <c r="AM678" i="21" s="1"/>
  <c r="D678" i="21"/>
  <c r="O677" i="21"/>
  <c r="AV677" i="21" s="1"/>
  <c r="N677" i="21"/>
  <c r="AU677" i="21" s="1"/>
  <c r="M677" i="21"/>
  <c r="AT677" i="21" s="1"/>
  <c r="L677" i="21"/>
  <c r="AS677" i="21" s="1"/>
  <c r="K677" i="21"/>
  <c r="AR677" i="21" s="1"/>
  <c r="J677" i="21"/>
  <c r="AQ677" i="21" s="1"/>
  <c r="I677" i="21"/>
  <c r="AP677" i="21" s="1"/>
  <c r="H677" i="21"/>
  <c r="AO677" i="21" s="1"/>
  <c r="G677" i="21"/>
  <c r="AN677" i="21" s="1"/>
  <c r="F677" i="21"/>
  <c r="AM677" i="21" s="1"/>
  <c r="D677" i="21"/>
  <c r="O676" i="21"/>
  <c r="AV676" i="21" s="1"/>
  <c r="N676" i="21"/>
  <c r="AU676" i="21" s="1"/>
  <c r="M676" i="21"/>
  <c r="AT676" i="21" s="1"/>
  <c r="L676" i="21"/>
  <c r="AS676" i="21" s="1"/>
  <c r="K676" i="21"/>
  <c r="AR676" i="21" s="1"/>
  <c r="J676" i="21"/>
  <c r="AQ676" i="21" s="1"/>
  <c r="I676" i="21"/>
  <c r="AP676" i="21" s="1"/>
  <c r="H676" i="21"/>
  <c r="AO676" i="21" s="1"/>
  <c r="G676" i="21"/>
  <c r="AN676" i="21" s="1"/>
  <c r="F676" i="21"/>
  <c r="AM676" i="21" s="1"/>
  <c r="D676" i="21"/>
  <c r="O675" i="21"/>
  <c r="AV675" i="21" s="1"/>
  <c r="N675" i="21"/>
  <c r="AU675" i="21" s="1"/>
  <c r="M675" i="21"/>
  <c r="AT675" i="21" s="1"/>
  <c r="L675" i="21"/>
  <c r="AS675" i="21" s="1"/>
  <c r="K675" i="21"/>
  <c r="AR675" i="21" s="1"/>
  <c r="J675" i="21"/>
  <c r="AQ675" i="21" s="1"/>
  <c r="I675" i="21"/>
  <c r="AP675" i="21" s="1"/>
  <c r="H675" i="21"/>
  <c r="AO675" i="21" s="1"/>
  <c r="G675" i="21"/>
  <c r="AN675" i="21" s="1"/>
  <c r="F675" i="21"/>
  <c r="AM675" i="21" s="1"/>
  <c r="D675" i="21"/>
  <c r="O674" i="21"/>
  <c r="AV674" i="21" s="1"/>
  <c r="N674" i="21"/>
  <c r="AU674" i="21" s="1"/>
  <c r="M674" i="21"/>
  <c r="AT674" i="21" s="1"/>
  <c r="L674" i="21"/>
  <c r="AS674" i="21" s="1"/>
  <c r="K674" i="21"/>
  <c r="AR674" i="21" s="1"/>
  <c r="J674" i="21"/>
  <c r="AQ674" i="21" s="1"/>
  <c r="I674" i="21"/>
  <c r="AP674" i="21" s="1"/>
  <c r="H674" i="21"/>
  <c r="AO674" i="21" s="1"/>
  <c r="G674" i="21"/>
  <c r="AN674" i="21" s="1"/>
  <c r="F674" i="21"/>
  <c r="AM674" i="21" s="1"/>
  <c r="D674" i="21"/>
  <c r="O673" i="21"/>
  <c r="AV673" i="21" s="1"/>
  <c r="N673" i="21"/>
  <c r="AU673" i="21" s="1"/>
  <c r="M673" i="21"/>
  <c r="AT673" i="21" s="1"/>
  <c r="L673" i="21"/>
  <c r="AS673" i="21" s="1"/>
  <c r="K673" i="21"/>
  <c r="AR673" i="21" s="1"/>
  <c r="J673" i="21"/>
  <c r="AQ673" i="21" s="1"/>
  <c r="I673" i="21"/>
  <c r="AP673" i="21" s="1"/>
  <c r="H673" i="21"/>
  <c r="AO673" i="21" s="1"/>
  <c r="G673" i="21"/>
  <c r="AN673" i="21" s="1"/>
  <c r="F673" i="21"/>
  <c r="AM673" i="21" s="1"/>
  <c r="D673" i="21"/>
  <c r="O672" i="21"/>
  <c r="AV672" i="21" s="1"/>
  <c r="N672" i="21"/>
  <c r="AU672" i="21" s="1"/>
  <c r="M672" i="21"/>
  <c r="AT672" i="21" s="1"/>
  <c r="L672" i="21"/>
  <c r="AS672" i="21" s="1"/>
  <c r="K672" i="21"/>
  <c r="AR672" i="21" s="1"/>
  <c r="J672" i="21"/>
  <c r="AQ672" i="21" s="1"/>
  <c r="I672" i="21"/>
  <c r="AP672" i="21" s="1"/>
  <c r="H672" i="21"/>
  <c r="AO672" i="21" s="1"/>
  <c r="G672" i="21"/>
  <c r="AN672" i="21" s="1"/>
  <c r="F672" i="21"/>
  <c r="AM672" i="21" s="1"/>
  <c r="D672" i="21"/>
  <c r="O671" i="21"/>
  <c r="AV671" i="21" s="1"/>
  <c r="N671" i="21"/>
  <c r="AU671" i="21" s="1"/>
  <c r="M671" i="21"/>
  <c r="AT671" i="21" s="1"/>
  <c r="L671" i="21"/>
  <c r="AS671" i="21" s="1"/>
  <c r="K671" i="21"/>
  <c r="AR671" i="21" s="1"/>
  <c r="J671" i="21"/>
  <c r="AQ671" i="21" s="1"/>
  <c r="I671" i="21"/>
  <c r="AP671" i="21" s="1"/>
  <c r="H671" i="21"/>
  <c r="AO671" i="21" s="1"/>
  <c r="G671" i="21"/>
  <c r="AN671" i="21" s="1"/>
  <c r="F671" i="21"/>
  <c r="AM671" i="21" s="1"/>
  <c r="D671" i="21"/>
  <c r="O670" i="21"/>
  <c r="AV670" i="21" s="1"/>
  <c r="N670" i="21"/>
  <c r="AU670" i="21" s="1"/>
  <c r="M670" i="21"/>
  <c r="AT670" i="21" s="1"/>
  <c r="L670" i="21"/>
  <c r="AS670" i="21" s="1"/>
  <c r="K670" i="21"/>
  <c r="AR670" i="21" s="1"/>
  <c r="J670" i="21"/>
  <c r="AQ670" i="21" s="1"/>
  <c r="I670" i="21"/>
  <c r="AP670" i="21" s="1"/>
  <c r="H670" i="21"/>
  <c r="AO670" i="21" s="1"/>
  <c r="G670" i="21"/>
  <c r="AN670" i="21" s="1"/>
  <c r="F670" i="21"/>
  <c r="AM670" i="21" s="1"/>
  <c r="D670" i="21"/>
  <c r="O669" i="21"/>
  <c r="AV669" i="21" s="1"/>
  <c r="N669" i="21"/>
  <c r="AU669" i="21" s="1"/>
  <c r="M669" i="21"/>
  <c r="AT669" i="21" s="1"/>
  <c r="L669" i="21"/>
  <c r="AS669" i="21" s="1"/>
  <c r="K669" i="21"/>
  <c r="AR669" i="21" s="1"/>
  <c r="J669" i="21"/>
  <c r="AQ669" i="21" s="1"/>
  <c r="I669" i="21"/>
  <c r="AP669" i="21" s="1"/>
  <c r="H669" i="21"/>
  <c r="AO669" i="21" s="1"/>
  <c r="G669" i="21"/>
  <c r="AN669" i="21" s="1"/>
  <c r="F669" i="21"/>
  <c r="AM669" i="21" s="1"/>
  <c r="D669" i="21"/>
  <c r="O668" i="21"/>
  <c r="AV668" i="21" s="1"/>
  <c r="N668" i="21"/>
  <c r="AU668" i="21" s="1"/>
  <c r="M668" i="21"/>
  <c r="AT668" i="21" s="1"/>
  <c r="L668" i="21"/>
  <c r="AS668" i="21" s="1"/>
  <c r="K668" i="21"/>
  <c r="AR668" i="21" s="1"/>
  <c r="J668" i="21"/>
  <c r="AQ668" i="21" s="1"/>
  <c r="I668" i="21"/>
  <c r="AP668" i="21" s="1"/>
  <c r="H668" i="21"/>
  <c r="AO668" i="21" s="1"/>
  <c r="G668" i="21"/>
  <c r="AN668" i="21" s="1"/>
  <c r="F668" i="21"/>
  <c r="AM668" i="21" s="1"/>
  <c r="D668" i="21"/>
  <c r="O667" i="21"/>
  <c r="AV667" i="21" s="1"/>
  <c r="N667" i="21"/>
  <c r="AU667" i="21" s="1"/>
  <c r="M667" i="21"/>
  <c r="AT667" i="21" s="1"/>
  <c r="L667" i="21"/>
  <c r="AS667" i="21" s="1"/>
  <c r="K667" i="21"/>
  <c r="AR667" i="21" s="1"/>
  <c r="J667" i="21"/>
  <c r="AQ667" i="21" s="1"/>
  <c r="I667" i="21"/>
  <c r="AP667" i="21" s="1"/>
  <c r="H667" i="21"/>
  <c r="AO667" i="21" s="1"/>
  <c r="G667" i="21"/>
  <c r="AN667" i="21" s="1"/>
  <c r="F667" i="21"/>
  <c r="AM667" i="21" s="1"/>
  <c r="D667" i="21"/>
  <c r="O666" i="21"/>
  <c r="AV666" i="21" s="1"/>
  <c r="N666" i="21"/>
  <c r="AU666" i="21" s="1"/>
  <c r="M666" i="21"/>
  <c r="AT666" i="21" s="1"/>
  <c r="L666" i="21"/>
  <c r="AS666" i="21" s="1"/>
  <c r="K666" i="21"/>
  <c r="AR666" i="21" s="1"/>
  <c r="J666" i="21"/>
  <c r="AQ666" i="21" s="1"/>
  <c r="I666" i="21"/>
  <c r="AP666" i="21" s="1"/>
  <c r="H666" i="21"/>
  <c r="AO666" i="21" s="1"/>
  <c r="G666" i="21"/>
  <c r="AN666" i="21" s="1"/>
  <c r="F666" i="21"/>
  <c r="AM666" i="21" s="1"/>
  <c r="D666" i="21"/>
  <c r="O665" i="21"/>
  <c r="AV665" i="21" s="1"/>
  <c r="N665" i="21"/>
  <c r="AU665" i="21" s="1"/>
  <c r="M665" i="21"/>
  <c r="AT665" i="21" s="1"/>
  <c r="L665" i="21"/>
  <c r="AS665" i="21" s="1"/>
  <c r="K665" i="21"/>
  <c r="AR665" i="21" s="1"/>
  <c r="J665" i="21"/>
  <c r="AQ665" i="21" s="1"/>
  <c r="I665" i="21"/>
  <c r="AP665" i="21" s="1"/>
  <c r="H665" i="21"/>
  <c r="AO665" i="21" s="1"/>
  <c r="G665" i="21"/>
  <c r="AN665" i="21" s="1"/>
  <c r="F665" i="21"/>
  <c r="AM665" i="21" s="1"/>
  <c r="D665" i="21"/>
  <c r="O664" i="21"/>
  <c r="AV664" i="21" s="1"/>
  <c r="N664" i="21"/>
  <c r="AU664" i="21" s="1"/>
  <c r="M664" i="21"/>
  <c r="AT664" i="21" s="1"/>
  <c r="L664" i="21"/>
  <c r="AS664" i="21" s="1"/>
  <c r="K664" i="21"/>
  <c r="AR664" i="21" s="1"/>
  <c r="J664" i="21"/>
  <c r="AQ664" i="21" s="1"/>
  <c r="I664" i="21"/>
  <c r="AP664" i="21" s="1"/>
  <c r="H664" i="21"/>
  <c r="AO664" i="21" s="1"/>
  <c r="G664" i="21"/>
  <c r="AN664" i="21" s="1"/>
  <c r="F664" i="21"/>
  <c r="AM664" i="21" s="1"/>
  <c r="D664" i="21"/>
  <c r="O663" i="21"/>
  <c r="AV663" i="21" s="1"/>
  <c r="N663" i="21"/>
  <c r="AU663" i="21" s="1"/>
  <c r="M663" i="21"/>
  <c r="AT663" i="21" s="1"/>
  <c r="L663" i="21"/>
  <c r="AS663" i="21" s="1"/>
  <c r="K663" i="21"/>
  <c r="AR663" i="21" s="1"/>
  <c r="J663" i="21"/>
  <c r="AQ663" i="21" s="1"/>
  <c r="I663" i="21"/>
  <c r="AP663" i="21" s="1"/>
  <c r="H663" i="21"/>
  <c r="AO663" i="21" s="1"/>
  <c r="G663" i="21"/>
  <c r="AN663" i="21" s="1"/>
  <c r="F663" i="21"/>
  <c r="AM663" i="21" s="1"/>
  <c r="D663" i="21"/>
  <c r="O662" i="21"/>
  <c r="AV662" i="21" s="1"/>
  <c r="N662" i="21"/>
  <c r="AU662" i="21" s="1"/>
  <c r="M662" i="21"/>
  <c r="AT662" i="21" s="1"/>
  <c r="L662" i="21"/>
  <c r="AS662" i="21" s="1"/>
  <c r="K662" i="21"/>
  <c r="AR662" i="21" s="1"/>
  <c r="J662" i="21"/>
  <c r="AQ662" i="21" s="1"/>
  <c r="I662" i="21"/>
  <c r="AP662" i="21" s="1"/>
  <c r="H662" i="21"/>
  <c r="AO662" i="21" s="1"/>
  <c r="G662" i="21"/>
  <c r="AN662" i="21" s="1"/>
  <c r="F662" i="21"/>
  <c r="AM662" i="21" s="1"/>
  <c r="D662" i="21"/>
  <c r="O661" i="21"/>
  <c r="AV661" i="21" s="1"/>
  <c r="N661" i="21"/>
  <c r="AU661" i="21" s="1"/>
  <c r="M661" i="21"/>
  <c r="AT661" i="21" s="1"/>
  <c r="L661" i="21"/>
  <c r="AS661" i="21" s="1"/>
  <c r="K661" i="21"/>
  <c r="AR661" i="21" s="1"/>
  <c r="J661" i="21"/>
  <c r="AQ661" i="21" s="1"/>
  <c r="I661" i="21"/>
  <c r="AP661" i="21" s="1"/>
  <c r="H661" i="21"/>
  <c r="AO661" i="21" s="1"/>
  <c r="G661" i="21"/>
  <c r="AN661" i="21" s="1"/>
  <c r="F661" i="21"/>
  <c r="AM661" i="21" s="1"/>
  <c r="D661" i="21"/>
  <c r="O660" i="21"/>
  <c r="AV660" i="21" s="1"/>
  <c r="N660" i="21"/>
  <c r="AU660" i="21" s="1"/>
  <c r="M660" i="21"/>
  <c r="AT660" i="21" s="1"/>
  <c r="L660" i="21"/>
  <c r="AS660" i="21" s="1"/>
  <c r="K660" i="21"/>
  <c r="AR660" i="21" s="1"/>
  <c r="J660" i="21"/>
  <c r="AQ660" i="21" s="1"/>
  <c r="I660" i="21"/>
  <c r="AP660" i="21" s="1"/>
  <c r="H660" i="21"/>
  <c r="AO660" i="21" s="1"/>
  <c r="G660" i="21"/>
  <c r="AN660" i="21" s="1"/>
  <c r="F660" i="21"/>
  <c r="AM660" i="21" s="1"/>
  <c r="D660" i="21"/>
  <c r="O659" i="21"/>
  <c r="AV659" i="21" s="1"/>
  <c r="N659" i="21"/>
  <c r="AU659" i="21" s="1"/>
  <c r="M659" i="21"/>
  <c r="AT659" i="21" s="1"/>
  <c r="L659" i="21"/>
  <c r="AS659" i="21" s="1"/>
  <c r="K659" i="21"/>
  <c r="AR659" i="21" s="1"/>
  <c r="J659" i="21"/>
  <c r="AQ659" i="21" s="1"/>
  <c r="I659" i="21"/>
  <c r="AP659" i="21" s="1"/>
  <c r="H659" i="21"/>
  <c r="AO659" i="21" s="1"/>
  <c r="G659" i="21"/>
  <c r="AN659" i="21" s="1"/>
  <c r="F659" i="21"/>
  <c r="AM659" i="21" s="1"/>
  <c r="D659" i="21"/>
  <c r="O658" i="21"/>
  <c r="AV658" i="21" s="1"/>
  <c r="N658" i="21"/>
  <c r="AU658" i="21" s="1"/>
  <c r="M658" i="21"/>
  <c r="AT658" i="21" s="1"/>
  <c r="L658" i="21"/>
  <c r="AS658" i="21" s="1"/>
  <c r="K658" i="21"/>
  <c r="AR658" i="21" s="1"/>
  <c r="J658" i="21"/>
  <c r="AQ658" i="21" s="1"/>
  <c r="I658" i="21"/>
  <c r="AP658" i="21" s="1"/>
  <c r="H658" i="21"/>
  <c r="AO658" i="21" s="1"/>
  <c r="G658" i="21"/>
  <c r="AN658" i="21" s="1"/>
  <c r="F658" i="21"/>
  <c r="AM658" i="21" s="1"/>
  <c r="D658" i="21"/>
  <c r="O657" i="21"/>
  <c r="AV657" i="21" s="1"/>
  <c r="N657" i="21"/>
  <c r="AU657" i="21" s="1"/>
  <c r="M657" i="21"/>
  <c r="AT657" i="21" s="1"/>
  <c r="L657" i="21"/>
  <c r="AS657" i="21" s="1"/>
  <c r="K657" i="21"/>
  <c r="AR657" i="21" s="1"/>
  <c r="J657" i="21"/>
  <c r="AQ657" i="21" s="1"/>
  <c r="I657" i="21"/>
  <c r="AP657" i="21" s="1"/>
  <c r="H657" i="21"/>
  <c r="AO657" i="21" s="1"/>
  <c r="G657" i="21"/>
  <c r="AN657" i="21" s="1"/>
  <c r="F657" i="21"/>
  <c r="AM657" i="21" s="1"/>
  <c r="D657" i="21"/>
  <c r="E656" i="21"/>
  <c r="B656" i="21"/>
  <c r="AV655" i="21"/>
  <c r="AU655" i="21"/>
  <c r="AT655" i="21"/>
  <c r="AS655" i="21"/>
  <c r="AP655" i="21"/>
  <c r="AN655" i="21"/>
  <c r="AM655" i="21"/>
  <c r="D655" i="21"/>
  <c r="AV654" i="21"/>
  <c r="AU654" i="21"/>
  <c r="AT654" i="21"/>
  <c r="AS654" i="21"/>
  <c r="AP654" i="21"/>
  <c r="AN654" i="21"/>
  <c r="AM654" i="21"/>
  <c r="D654" i="21"/>
  <c r="AV653" i="21"/>
  <c r="AU653" i="21"/>
  <c r="AT653" i="21"/>
  <c r="AS653" i="21"/>
  <c r="AP653" i="21"/>
  <c r="AN653" i="21"/>
  <c r="AM653" i="21"/>
  <c r="D653" i="21"/>
  <c r="O652" i="21"/>
  <c r="AV652" i="21" s="1"/>
  <c r="N652" i="21"/>
  <c r="AU652" i="21" s="1"/>
  <c r="M652" i="21"/>
  <c r="AT652" i="21" s="1"/>
  <c r="L652" i="21"/>
  <c r="AS652" i="21" s="1"/>
  <c r="K652" i="21"/>
  <c r="J652" i="21"/>
  <c r="I652" i="21"/>
  <c r="AP652" i="21" s="1"/>
  <c r="H652" i="21"/>
  <c r="AO652" i="21" s="1"/>
  <c r="G652" i="21"/>
  <c r="AN652" i="21" s="1"/>
  <c r="F652" i="21"/>
  <c r="AM652" i="21" s="1"/>
  <c r="D652" i="21"/>
  <c r="O651" i="21"/>
  <c r="AV651" i="21" s="1"/>
  <c r="N651" i="21"/>
  <c r="AU651" i="21" s="1"/>
  <c r="M651" i="21"/>
  <c r="AT651" i="21" s="1"/>
  <c r="L651" i="21"/>
  <c r="AS651" i="21" s="1"/>
  <c r="K651" i="21"/>
  <c r="AR651" i="21" s="1"/>
  <c r="J651" i="21"/>
  <c r="AQ651" i="21" s="1"/>
  <c r="I651" i="21"/>
  <c r="AP651" i="21" s="1"/>
  <c r="H651" i="21"/>
  <c r="AO651" i="21" s="1"/>
  <c r="G651" i="21"/>
  <c r="AN651" i="21" s="1"/>
  <c r="F651" i="21"/>
  <c r="AM651" i="21" s="1"/>
  <c r="D651" i="21"/>
  <c r="O650" i="21"/>
  <c r="AV650" i="21" s="1"/>
  <c r="N650" i="21"/>
  <c r="AU650" i="21" s="1"/>
  <c r="M650" i="21"/>
  <c r="AT650" i="21" s="1"/>
  <c r="L650" i="21"/>
  <c r="AS650" i="21" s="1"/>
  <c r="K650" i="21"/>
  <c r="AR650" i="21" s="1"/>
  <c r="J650" i="21"/>
  <c r="AQ650" i="21" s="1"/>
  <c r="I650" i="21"/>
  <c r="AP650" i="21" s="1"/>
  <c r="H650" i="21"/>
  <c r="AO650" i="21" s="1"/>
  <c r="G650" i="21"/>
  <c r="AN650" i="21" s="1"/>
  <c r="F650" i="21"/>
  <c r="AM650" i="21" s="1"/>
  <c r="D650" i="21"/>
  <c r="O649" i="21"/>
  <c r="AV649" i="21" s="1"/>
  <c r="N649" i="21"/>
  <c r="AU649" i="21" s="1"/>
  <c r="M649" i="21"/>
  <c r="AT649" i="21" s="1"/>
  <c r="L649" i="21"/>
  <c r="AS649" i="21" s="1"/>
  <c r="K649" i="21"/>
  <c r="AR649" i="21" s="1"/>
  <c r="J649" i="21"/>
  <c r="AQ649" i="21" s="1"/>
  <c r="I649" i="21"/>
  <c r="AP649" i="21" s="1"/>
  <c r="H649" i="21"/>
  <c r="AO649" i="21" s="1"/>
  <c r="G649" i="21"/>
  <c r="AN649" i="21" s="1"/>
  <c r="F649" i="21"/>
  <c r="AM649" i="21" s="1"/>
  <c r="D649" i="21"/>
  <c r="O648" i="21"/>
  <c r="AV648" i="21" s="1"/>
  <c r="N648" i="21"/>
  <c r="AU648" i="21" s="1"/>
  <c r="M648" i="21"/>
  <c r="AT648" i="21" s="1"/>
  <c r="L648" i="21"/>
  <c r="AS648" i="21" s="1"/>
  <c r="K648" i="21"/>
  <c r="AR648" i="21" s="1"/>
  <c r="J648" i="21"/>
  <c r="AQ648" i="21" s="1"/>
  <c r="I648" i="21"/>
  <c r="AP648" i="21" s="1"/>
  <c r="H648" i="21"/>
  <c r="AO648" i="21" s="1"/>
  <c r="G648" i="21"/>
  <c r="AN648" i="21" s="1"/>
  <c r="F648" i="21"/>
  <c r="AM648" i="21" s="1"/>
  <c r="D648" i="21"/>
  <c r="O647" i="21"/>
  <c r="AV647" i="21" s="1"/>
  <c r="N647" i="21"/>
  <c r="AU647" i="21" s="1"/>
  <c r="M647" i="21"/>
  <c r="AT647" i="21" s="1"/>
  <c r="L647" i="21"/>
  <c r="AS647" i="21" s="1"/>
  <c r="K647" i="21"/>
  <c r="AR647" i="21" s="1"/>
  <c r="J647" i="21"/>
  <c r="AQ647" i="21" s="1"/>
  <c r="I647" i="21"/>
  <c r="AP647" i="21" s="1"/>
  <c r="H647" i="21"/>
  <c r="AO647" i="21" s="1"/>
  <c r="G647" i="21"/>
  <c r="AN647" i="21" s="1"/>
  <c r="F647" i="21"/>
  <c r="AM647" i="21" s="1"/>
  <c r="D647" i="21"/>
  <c r="O646" i="21"/>
  <c r="AV646" i="21" s="1"/>
  <c r="N646" i="21"/>
  <c r="AU646" i="21" s="1"/>
  <c r="M646" i="21"/>
  <c r="AT646" i="21" s="1"/>
  <c r="L646" i="21"/>
  <c r="AS646" i="21" s="1"/>
  <c r="K646" i="21"/>
  <c r="AR646" i="21" s="1"/>
  <c r="J646" i="21"/>
  <c r="AQ646" i="21" s="1"/>
  <c r="I646" i="21"/>
  <c r="AP646" i="21" s="1"/>
  <c r="H646" i="21"/>
  <c r="AO646" i="21" s="1"/>
  <c r="G646" i="21"/>
  <c r="AN646" i="21" s="1"/>
  <c r="F646" i="21"/>
  <c r="AM646" i="21" s="1"/>
  <c r="D646" i="21"/>
  <c r="O645" i="21"/>
  <c r="AV645" i="21" s="1"/>
  <c r="N645" i="21"/>
  <c r="AU645" i="21" s="1"/>
  <c r="M645" i="21"/>
  <c r="AT645" i="21" s="1"/>
  <c r="L645" i="21"/>
  <c r="AS645" i="21" s="1"/>
  <c r="K645" i="21"/>
  <c r="AR645" i="21" s="1"/>
  <c r="J645" i="21"/>
  <c r="AQ645" i="21" s="1"/>
  <c r="I645" i="21"/>
  <c r="AP645" i="21" s="1"/>
  <c r="H645" i="21"/>
  <c r="AO645" i="21" s="1"/>
  <c r="G645" i="21"/>
  <c r="AN645" i="21" s="1"/>
  <c r="F645" i="21"/>
  <c r="AM645" i="21" s="1"/>
  <c r="D645" i="21"/>
  <c r="O644" i="21"/>
  <c r="AV644" i="21" s="1"/>
  <c r="N644" i="21"/>
  <c r="AU644" i="21" s="1"/>
  <c r="M644" i="21"/>
  <c r="AT644" i="21" s="1"/>
  <c r="L644" i="21"/>
  <c r="AS644" i="21" s="1"/>
  <c r="K644" i="21"/>
  <c r="AR644" i="21" s="1"/>
  <c r="J644" i="21"/>
  <c r="AQ644" i="21" s="1"/>
  <c r="I644" i="21"/>
  <c r="AP644" i="21" s="1"/>
  <c r="H644" i="21"/>
  <c r="AO644" i="21" s="1"/>
  <c r="G644" i="21"/>
  <c r="AN644" i="21" s="1"/>
  <c r="F644" i="21"/>
  <c r="AM644" i="21" s="1"/>
  <c r="D644" i="21"/>
  <c r="O643" i="21"/>
  <c r="AV643" i="21" s="1"/>
  <c r="N643" i="21"/>
  <c r="AU643" i="21" s="1"/>
  <c r="M643" i="21"/>
  <c r="AT643" i="21" s="1"/>
  <c r="L643" i="21"/>
  <c r="AS643" i="21" s="1"/>
  <c r="K643" i="21"/>
  <c r="AR643" i="21" s="1"/>
  <c r="J643" i="21"/>
  <c r="AQ643" i="21" s="1"/>
  <c r="I643" i="21"/>
  <c r="AP643" i="21" s="1"/>
  <c r="H643" i="21"/>
  <c r="AO643" i="21" s="1"/>
  <c r="G643" i="21"/>
  <c r="AN643" i="21" s="1"/>
  <c r="F643" i="21"/>
  <c r="AM643" i="21" s="1"/>
  <c r="D643" i="21"/>
  <c r="O642" i="21"/>
  <c r="AV642" i="21" s="1"/>
  <c r="N642" i="21"/>
  <c r="AU642" i="21" s="1"/>
  <c r="M642" i="21"/>
  <c r="AT642" i="21" s="1"/>
  <c r="L642" i="21"/>
  <c r="AS642" i="21" s="1"/>
  <c r="K642" i="21"/>
  <c r="AR642" i="21" s="1"/>
  <c r="J642" i="21"/>
  <c r="AQ642" i="21" s="1"/>
  <c r="I642" i="21"/>
  <c r="AP642" i="21" s="1"/>
  <c r="H642" i="21"/>
  <c r="AO642" i="21" s="1"/>
  <c r="G642" i="21"/>
  <c r="AN642" i="21" s="1"/>
  <c r="F642" i="21"/>
  <c r="AM642" i="21" s="1"/>
  <c r="D642" i="21"/>
  <c r="O641" i="21"/>
  <c r="AV641" i="21" s="1"/>
  <c r="N641" i="21"/>
  <c r="AU641" i="21" s="1"/>
  <c r="M641" i="21"/>
  <c r="AT641" i="21" s="1"/>
  <c r="L641" i="21"/>
  <c r="AS641" i="21" s="1"/>
  <c r="K641" i="21"/>
  <c r="AR641" i="21" s="1"/>
  <c r="J641" i="21"/>
  <c r="AQ641" i="21" s="1"/>
  <c r="I641" i="21"/>
  <c r="AP641" i="21" s="1"/>
  <c r="H641" i="21"/>
  <c r="AO641" i="21" s="1"/>
  <c r="G641" i="21"/>
  <c r="AN641" i="21" s="1"/>
  <c r="F641" i="21"/>
  <c r="AM641" i="21" s="1"/>
  <c r="D641" i="21"/>
  <c r="O640" i="21"/>
  <c r="AV640" i="21" s="1"/>
  <c r="N640" i="21"/>
  <c r="AU640" i="21" s="1"/>
  <c r="M640" i="21"/>
  <c r="AT640" i="21" s="1"/>
  <c r="L640" i="21"/>
  <c r="AS640" i="21" s="1"/>
  <c r="K640" i="21"/>
  <c r="AR640" i="21" s="1"/>
  <c r="J640" i="21"/>
  <c r="AQ640" i="21" s="1"/>
  <c r="I640" i="21"/>
  <c r="AP640" i="21" s="1"/>
  <c r="H640" i="21"/>
  <c r="AO640" i="21" s="1"/>
  <c r="G640" i="21"/>
  <c r="AN640" i="21" s="1"/>
  <c r="F640" i="21"/>
  <c r="AM640" i="21" s="1"/>
  <c r="D640" i="21"/>
  <c r="O639" i="21"/>
  <c r="AV639" i="21" s="1"/>
  <c r="N639" i="21"/>
  <c r="AU639" i="21" s="1"/>
  <c r="M639" i="21"/>
  <c r="AT639" i="21" s="1"/>
  <c r="L639" i="21"/>
  <c r="AS639" i="21" s="1"/>
  <c r="K639" i="21"/>
  <c r="AR639" i="21" s="1"/>
  <c r="J639" i="21"/>
  <c r="AQ639" i="21" s="1"/>
  <c r="I639" i="21"/>
  <c r="AP639" i="21" s="1"/>
  <c r="H639" i="21"/>
  <c r="AO639" i="21" s="1"/>
  <c r="G639" i="21"/>
  <c r="AN639" i="21" s="1"/>
  <c r="F639" i="21"/>
  <c r="AM639" i="21" s="1"/>
  <c r="D639" i="21"/>
  <c r="O638" i="21"/>
  <c r="AV638" i="21" s="1"/>
  <c r="N638" i="21"/>
  <c r="AU638" i="21" s="1"/>
  <c r="M638" i="21"/>
  <c r="AT638" i="21" s="1"/>
  <c r="L638" i="21"/>
  <c r="AS638" i="21" s="1"/>
  <c r="K638" i="21"/>
  <c r="AR638" i="21" s="1"/>
  <c r="J638" i="21"/>
  <c r="AQ638" i="21" s="1"/>
  <c r="I638" i="21"/>
  <c r="AP638" i="21" s="1"/>
  <c r="H638" i="21"/>
  <c r="AO638" i="21" s="1"/>
  <c r="G638" i="21"/>
  <c r="AN638" i="21" s="1"/>
  <c r="F638" i="21"/>
  <c r="AM638" i="21" s="1"/>
  <c r="D638" i="21"/>
  <c r="O637" i="21"/>
  <c r="AV637" i="21" s="1"/>
  <c r="N637" i="21"/>
  <c r="AU637" i="21" s="1"/>
  <c r="M637" i="21"/>
  <c r="AT637" i="21" s="1"/>
  <c r="L637" i="21"/>
  <c r="AS637" i="21" s="1"/>
  <c r="K637" i="21"/>
  <c r="AR637" i="21" s="1"/>
  <c r="J637" i="21"/>
  <c r="AQ637" i="21" s="1"/>
  <c r="I637" i="21"/>
  <c r="AP637" i="21" s="1"/>
  <c r="H637" i="21"/>
  <c r="AO637" i="21" s="1"/>
  <c r="G637" i="21"/>
  <c r="AN637" i="21" s="1"/>
  <c r="F637" i="21"/>
  <c r="AM637" i="21" s="1"/>
  <c r="D637" i="21"/>
  <c r="O636" i="21"/>
  <c r="AV636" i="21" s="1"/>
  <c r="N636" i="21"/>
  <c r="AU636" i="21" s="1"/>
  <c r="M636" i="21"/>
  <c r="AT636" i="21" s="1"/>
  <c r="L636" i="21"/>
  <c r="AS636" i="21" s="1"/>
  <c r="K636" i="21"/>
  <c r="AR636" i="21" s="1"/>
  <c r="J636" i="21"/>
  <c r="AQ636" i="21" s="1"/>
  <c r="I636" i="21"/>
  <c r="AP636" i="21" s="1"/>
  <c r="H636" i="21"/>
  <c r="AO636" i="21" s="1"/>
  <c r="G636" i="21"/>
  <c r="AN636" i="21" s="1"/>
  <c r="F636" i="21"/>
  <c r="AM636" i="21" s="1"/>
  <c r="D636" i="21"/>
  <c r="O635" i="21"/>
  <c r="AV635" i="21" s="1"/>
  <c r="N635" i="21"/>
  <c r="AU635" i="21" s="1"/>
  <c r="M635" i="21"/>
  <c r="AT635" i="21" s="1"/>
  <c r="L635" i="21"/>
  <c r="AS635" i="21" s="1"/>
  <c r="K635" i="21"/>
  <c r="AR635" i="21" s="1"/>
  <c r="J635" i="21"/>
  <c r="AQ635" i="21" s="1"/>
  <c r="I635" i="21"/>
  <c r="AP635" i="21" s="1"/>
  <c r="H635" i="21"/>
  <c r="AO635" i="21" s="1"/>
  <c r="G635" i="21"/>
  <c r="AN635" i="21" s="1"/>
  <c r="F635" i="21"/>
  <c r="AM635" i="21" s="1"/>
  <c r="D635" i="21"/>
  <c r="O634" i="21"/>
  <c r="AV634" i="21" s="1"/>
  <c r="N634" i="21"/>
  <c r="AU634" i="21" s="1"/>
  <c r="M634" i="21"/>
  <c r="AT634" i="21" s="1"/>
  <c r="L634" i="21"/>
  <c r="AS634" i="21" s="1"/>
  <c r="K634" i="21"/>
  <c r="AR634" i="21" s="1"/>
  <c r="J634" i="21"/>
  <c r="AQ634" i="21" s="1"/>
  <c r="I634" i="21"/>
  <c r="AP634" i="21" s="1"/>
  <c r="H634" i="21"/>
  <c r="AO634" i="21" s="1"/>
  <c r="G634" i="21"/>
  <c r="AN634" i="21" s="1"/>
  <c r="F634" i="21"/>
  <c r="AM634" i="21" s="1"/>
  <c r="D634" i="21"/>
  <c r="O633" i="21"/>
  <c r="AV633" i="21" s="1"/>
  <c r="N633" i="21"/>
  <c r="AU633" i="21" s="1"/>
  <c r="M633" i="21"/>
  <c r="AT633" i="21" s="1"/>
  <c r="L633" i="21"/>
  <c r="AS633" i="21" s="1"/>
  <c r="K633" i="21"/>
  <c r="AR633" i="21" s="1"/>
  <c r="J633" i="21"/>
  <c r="AQ633" i="21" s="1"/>
  <c r="I633" i="21"/>
  <c r="AP633" i="21" s="1"/>
  <c r="H633" i="21"/>
  <c r="AO633" i="21" s="1"/>
  <c r="G633" i="21"/>
  <c r="AN633" i="21" s="1"/>
  <c r="F633" i="21"/>
  <c r="AM633" i="21" s="1"/>
  <c r="D633" i="21"/>
  <c r="O632" i="21"/>
  <c r="AV632" i="21" s="1"/>
  <c r="N632" i="21"/>
  <c r="AU632" i="21" s="1"/>
  <c r="M632" i="21"/>
  <c r="AT632" i="21" s="1"/>
  <c r="L632" i="21"/>
  <c r="AS632" i="21" s="1"/>
  <c r="K632" i="21"/>
  <c r="AR632" i="21" s="1"/>
  <c r="J632" i="21"/>
  <c r="AQ632" i="21" s="1"/>
  <c r="I632" i="21"/>
  <c r="AP632" i="21" s="1"/>
  <c r="H632" i="21"/>
  <c r="AO632" i="21" s="1"/>
  <c r="G632" i="21"/>
  <c r="AN632" i="21" s="1"/>
  <c r="F632" i="21"/>
  <c r="AM632" i="21" s="1"/>
  <c r="D632" i="21"/>
  <c r="O631" i="21"/>
  <c r="AV631" i="21" s="1"/>
  <c r="N631" i="21"/>
  <c r="AU631" i="21" s="1"/>
  <c r="M631" i="21"/>
  <c r="AT631" i="21" s="1"/>
  <c r="L631" i="21"/>
  <c r="AS631" i="21" s="1"/>
  <c r="K631" i="21"/>
  <c r="AR631" i="21" s="1"/>
  <c r="J631" i="21"/>
  <c r="AQ631" i="21" s="1"/>
  <c r="I631" i="21"/>
  <c r="AP631" i="21" s="1"/>
  <c r="H631" i="21"/>
  <c r="AO631" i="21" s="1"/>
  <c r="G631" i="21"/>
  <c r="AN631" i="21" s="1"/>
  <c r="F631" i="21"/>
  <c r="AM631" i="21" s="1"/>
  <c r="D631" i="21"/>
  <c r="O630" i="21"/>
  <c r="AV630" i="21" s="1"/>
  <c r="N630" i="21"/>
  <c r="AU630" i="21" s="1"/>
  <c r="M630" i="21"/>
  <c r="AT630" i="21" s="1"/>
  <c r="L630" i="21"/>
  <c r="AS630" i="21" s="1"/>
  <c r="K630" i="21"/>
  <c r="AR630" i="21" s="1"/>
  <c r="J630" i="21"/>
  <c r="AQ630" i="21" s="1"/>
  <c r="I630" i="21"/>
  <c r="AP630" i="21" s="1"/>
  <c r="H630" i="21"/>
  <c r="AO630" i="21" s="1"/>
  <c r="G630" i="21"/>
  <c r="AN630" i="21" s="1"/>
  <c r="F630" i="21"/>
  <c r="AM630" i="21" s="1"/>
  <c r="D630" i="21"/>
  <c r="O629" i="21"/>
  <c r="AV629" i="21" s="1"/>
  <c r="N629" i="21"/>
  <c r="AU629" i="21" s="1"/>
  <c r="M629" i="21"/>
  <c r="AT629" i="21" s="1"/>
  <c r="L629" i="21"/>
  <c r="AS629" i="21" s="1"/>
  <c r="K629" i="21"/>
  <c r="AR629" i="21" s="1"/>
  <c r="J629" i="21"/>
  <c r="AQ629" i="21" s="1"/>
  <c r="I629" i="21"/>
  <c r="AP629" i="21" s="1"/>
  <c r="H629" i="21"/>
  <c r="AO629" i="21" s="1"/>
  <c r="G629" i="21"/>
  <c r="AN629" i="21" s="1"/>
  <c r="F629" i="21"/>
  <c r="AM629" i="21" s="1"/>
  <c r="D629" i="21"/>
  <c r="O628" i="21"/>
  <c r="AV628" i="21" s="1"/>
  <c r="N628" i="21"/>
  <c r="AU628" i="21" s="1"/>
  <c r="M628" i="21"/>
  <c r="AT628" i="21" s="1"/>
  <c r="L628" i="21"/>
  <c r="AS628" i="21" s="1"/>
  <c r="K628" i="21"/>
  <c r="AR628" i="21" s="1"/>
  <c r="J628" i="21"/>
  <c r="AQ628" i="21" s="1"/>
  <c r="I628" i="21"/>
  <c r="AP628" i="21" s="1"/>
  <c r="H628" i="21"/>
  <c r="AO628" i="21" s="1"/>
  <c r="G628" i="21"/>
  <c r="AN628" i="21" s="1"/>
  <c r="F628" i="21"/>
  <c r="AM628" i="21" s="1"/>
  <c r="D628" i="21"/>
  <c r="O627" i="21"/>
  <c r="AV627" i="21" s="1"/>
  <c r="N627" i="21"/>
  <c r="AU627" i="21" s="1"/>
  <c r="M627" i="21"/>
  <c r="AT627" i="21" s="1"/>
  <c r="L627" i="21"/>
  <c r="AS627" i="21" s="1"/>
  <c r="K627" i="21"/>
  <c r="AR627" i="21" s="1"/>
  <c r="J627" i="21"/>
  <c r="AQ627" i="21" s="1"/>
  <c r="I627" i="21"/>
  <c r="AP627" i="21" s="1"/>
  <c r="H627" i="21"/>
  <c r="AO627" i="21" s="1"/>
  <c r="G627" i="21"/>
  <c r="AN627" i="21" s="1"/>
  <c r="F627" i="21"/>
  <c r="AM627" i="21" s="1"/>
  <c r="D627" i="21"/>
  <c r="O626" i="21"/>
  <c r="AV626" i="21" s="1"/>
  <c r="N626" i="21"/>
  <c r="AU626" i="21" s="1"/>
  <c r="M626" i="21"/>
  <c r="AT626" i="21" s="1"/>
  <c r="L626" i="21"/>
  <c r="AS626" i="21" s="1"/>
  <c r="K626" i="21"/>
  <c r="AR626" i="21" s="1"/>
  <c r="J626" i="21"/>
  <c r="AQ626" i="21" s="1"/>
  <c r="I626" i="21"/>
  <c r="AP626" i="21" s="1"/>
  <c r="H626" i="21"/>
  <c r="AO626" i="21" s="1"/>
  <c r="G626" i="21"/>
  <c r="AN626" i="21" s="1"/>
  <c r="F626" i="21"/>
  <c r="AM626" i="21" s="1"/>
  <c r="D626" i="21"/>
  <c r="E625" i="21"/>
  <c r="AV624" i="21"/>
  <c r="AU624" i="21"/>
  <c r="AT624" i="21"/>
  <c r="AS624" i="21"/>
  <c r="AP624" i="21"/>
  <c r="AN624" i="21"/>
  <c r="AM624" i="21"/>
  <c r="D624" i="21"/>
  <c r="AV623" i="21"/>
  <c r="AU623" i="21"/>
  <c r="AT623" i="21"/>
  <c r="AS623" i="21"/>
  <c r="AP623" i="21"/>
  <c r="AN623" i="21"/>
  <c r="AM623" i="21"/>
  <c r="D623" i="21"/>
  <c r="AV622" i="21"/>
  <c r="AU622" i="21"/>
  <c r="AT622" i="21"/>
  <c r="AS622" i="21"/>
  <c r="AP622" i="21"/>
  <c r="AN622" i="21"/>
  <c r="AM622" i="21"/>
  <c r="D622" i="21"/>
  <c r="O621" i="21"/>
  <c r="AV621" i="21" s="1"/>
  <c r="N621" i="21"/>
  <c r="AU621" i="21" s="1"/>
  <c r="M621" i="21"/>
  <c r="AT621" i="21" s="1"/>
  <c r="L621" i="21"/>
  <c r="AS621" i="21" s="1"/>
  <c r="K621" i="21"/>
  <c r="J621" i="21"/>
  <c r="I621" i="21"/>
  <c r="AP621" i="21" s="1"/>
  <c r="H621" i="21"/>
  <c r="AO621" i="21" s="1"/>
  <c r="G621" i="21"/>
  <c r="AN621" i="21" s="1"/>
  <c r="F621" i="21"/>
  <c r="AM621" i="21" s="1"/>
  <c r="D621" i="21"/>
  <c r="O620" i="21"/>
  <c r="AV620" i="21" s="1"/>
  <c r="N620" i="21"/>
  <c r="AU620" i="21" s="1"/>
  <c r="M620" i="21"/>
  <c r="AT620" i="21" s="1"/>
  <c r="L620" i="21"/>
  <c r="AS620" i="21" s="1"/>
  <c r="K620" i="21"/>
  <c r="AR620" i="21" s="1"/>
  <c r="J620" i="21"/>
  <c r="AQ620" i="21" s="1"/>
  <c r="I620" i="21"/>
  <c r="AP620" i="21" s="1"/>
  <c r="H620" i="21"/>
  <c r="AO620" i="21" s="1"/>
  <c r="G620" i="21"/>
  <c r="AN620" i="21" s="1"/>
  <c r="F620" i="21"/>
  <c r="AM620" i="21" s="1"/>
  <c r="D620" i="21"/>
  <c r="O619" i="21"/>
  <c r="AV619" i="21" s="1"/>
  <c r="N619" i="21"/>
  <c r="AU619" i="21" s="1"/>
  <c r="M619" i="21"/>
  <c r="AT619" i="21" s="1"/>
  <c r="L619" i="21"/>
  <c r="AS619" i="21" s="1"/>
  <c r="K619" i="21"/>
  <c r="AR619" i="21" s="1"/>
  <c r="J619" i="21"/>
  <c r="AQ619" i="21" s="1"/>
  <c r="I619" i="21"/>
  <c r="AP619" i="21" s="1"/>
  <c r="H619" i="21"/>
  <c r="AO619" i="21" s="1"/>
  <c r="G619" i="21"/>
  <c r="AN619" i="21" s="1"/>
  <c r="F619" i="21"/>
  <c r="AM619" i="21" s="1"/>
  <c r="D619" i="21"/>
  <c r="O618" i="21"/>
  <c r="AV618" i="21" s="1"/>
  <c r="N618" i="21"/>
  <c r="AU618" i="21" s="1"/>
  <c r="M618" i="21"/>
  <c r="AT618" i="21" s="1"/>
  <c r="L618" i="21"/>
  <c r="AS618" i="21" s="1"/>
  <c r="K618" i="21"/>
  <c r="AR618" i="21" s="1"/>
  <c r="J618" i="21"/>
  <c r="AQ618" i="21" s="1"/>
  <c r="I618" i="21"/>
  <c r="AP618" i="21" s="1"/>
  <c r="H618" i="21"/>
  <c r="AO618" i="21" s="1"/>
  <c r="G618" i="21"/>
  <c r="AN618" i="21" s="1"/>
  <c r="F618" i="21"/>
  <c r="AM618" i="21" s="1"/>
  <c r="D618" i="21"/>
  <c r="O617" i="21"/>
  <c r="AV617" i="21" s="1"/>
  <c r="N617" i="21"/>
  <c r="AU617" i="21" s="1"/>
  <c r="M617" i="21"/>
  <c r="AT617" i="21" s="1"/>
  <c r="L617" i="21"/>
  <c r="AS617" i="21" s="1"/>
  <c r="K617" i="21"/>
  <c r="AR617" i="21" s="1"/>
  <c r="J617" i="21"/>
  <c r="AQ617" i="21" s="1"/>
  <c r="I617" i="21"/>
  <c r="AP617" i="21" s="1"/>
  <c r="H617" i="21"/>
  <c r="AO617" i="21" s="1"/>
  <c r="G617" i="21"/>
  <c r="AN617" i="21" s="1"/>
  <c r="F617" i="21"/>
  <c r="AM617" i="21" s="1"/>
  <c r="D617" i="21"/>
  <c r="O616" i="21"/>
  <c r="AV616" i="21" s="1"/>
  <c r="N616" i="21"/>
  <c r="AU616" i="21" s="1"/>
  <c r="M616" i="21"/>
  <c r="AT616" i="21" s="1"/>
  <c r="L616" i="21"/>
  <c r="AS616" i="21" s="1"/>
  <c r="K616" i="21"/>
  <c r="AR616" i="21" s="1"/>
  <c r="J616" i="21"/>
  <c r="AQ616" i="21" s="1"/>
  <c r="I616" i="21"/>
  <c r="AP616" i="21" s="1"/>
  <c r="H616" i="21"/>
  <c r="AO616" i="21" s="1"/>
  <c r="G616" i="21"/>
  <c r="AN616" i="21" s="1"/>
  <c r="F616" i="21"/>
  <c r="AM616" i="21" s="1"/>
  <c r="D616" i="21"/>
  <c r="O615" i="21"/>
  <c r="AV615" i="21" s="1"/>
  <c r="N615" i="21"/>
  <c r="AU615" i="21" s="1"/>
  <c r="M615" i="21"/>
  <c r="AT615" i="21" s="1"/>
  <c r="L615" i="21"/>
  <c r="AS615" i="21" s="1"/>
  <c r="K615" i="21"/>
  <c r="AR615" i="21" s="1"/>
  <c r="J615" i="21"/>
  <c r="AQ615" i="21" s="1"/>
  <c r="I615" i="21"/>
  <c r="AP615" i="21" s="1"/>
  <c r="H615" i="21"/>
  <c r="AO615" i="21" s="1"/>
  <c r="G615" i="21"/>
  <c r="AN615" i="21" s="1"/>
  <c r="F615" i="21"/>
  <c r="AM615" i="21" s="1"/>
  <c r="D615" i="21"/>
  <c r="O614" i="21"/>
  <c r="AV614" i="21" s="1"/>
  <c r="N614" i="21"/>
  <c r="AU614" i="21" s="1"/>
  <c r="M614" i="21"/>
  <c r="AT614" i="21" s="1"/>
  <c r="L614" i="21"/>
  <c r="AS614" i="21" s="1"/>
  <c r="K614" i="21"/>
  <c r="AR614" i="21" s="1"/>
  <c r="J614" i="21"/>
  <c r="AQ614" i="21" s="1"/>
  <c r="I614" i="21"/>
  <c r="AP614" i="21" s="1"/>
  <c r="H614" i="21"/>
  <c r="AO614" i="21" s="1"/>
  <c r="G614" i="21"/>
  <c r="AN614" i="21" s="1"/>
  <c r="F614" i="21"/>
  <c r="AM614" i="21" s="1"/>
  <c r="D614" i="21"/>
  <c r="O613" i="21"/>
  <c r="AV613" i="21" s="1"/>
  <c r="N613" i="21"/>
  <c r="AU613" i="21" s="1"/>
  <c r="M613" i="21"/>
  <c r="AT613" i="21" s="1"/>
  <c r="L613" i="21"/>
  <c r="AS613" i="21" s="1"/>
  <c r="K613" i="21"/>
  <c r="AR613" i="21" s="1"/>
  <c r="J613" i="21"/>
  <c r="AQ613" i="21" s="1"/>
  <c r="I613" i="21"/>
  <c r="AP613" i="21" s="1"/>
  <c r="H613" i="21"/>
  <c r="AO613" i="21" s="1"/>
  <c r="G613" i="21"/>
  <c r="AN613" i="21" s="1"/>
  <c r="F613" i="21"/>
  <c r="AM613" i="21" s="1"/>
  <c r="D613" i="21"/>
  <c r="O612" i="21"/>
  <c r="AV612" i="21" s="1"/>
  <c r="N612" i="21"/>
  <c r="AU612" i="21" s="1"/>
  <c r="M612" i="21"/>
  <c r="AT612" i="21" s="1"/>
  <c r="L612" i="21"/>
  <c r="AS612" i="21" s="1"/>
  <c r="K612" i="21"/>
  <c r="AR612" i="21" s="1"/>
  <c r="J612" i="21"/>
  <c r="AQ612" i="21" s="1"/>
  <c r="I612" i="21"/>
  <c r="AP612" i="21" s="1"/>
  <c r="H612" i="21"/>
  <c r="AO612" i="21" s="1"/>
  <c r="G612" i="21"/>
  <c r="AN612" i="21" s="1"/>
  <c r="F612" i="21"/>
  <c r="AM612" i="21" s="1"/>
  <c r="D612" i="21"/>
  <c r="O611" i="21"/>
  <c r="AV611" i="21" s="1"/>
  <c r="N611" i="21"/>
  <c r="AU611" i="21" s="1"/>
  <c r="M611" i="21"/>
  <c r="AT611" i="21" s="1"/>
  <c r="L611" i="21"/>
  <c r="AS611" i="21" s="1"/>
  <c r="K611" i="21"/>
  <c r="AR611" i="21" s="1"/>
  <c r="J611" i="21"/>
  <c r="AQ611" i="21" s="1"/>
  <c r="I611" i="21"/>
  <c r="AP611" i="21" s="1"/>
  <c r="H611" i="21"/>
  <c r="AO611" i="21" s="1"/>
  <c r="G611" i="21"/>
  <c r="AN611" i="21" s="1"/>
  <c r="F611" i="21"/>
  <c r="AM611" i="21" s="1"/>
  <c r="D611" i="21"/>
  <c r="O610" i="21"/>
  <c r="AV610" i="21" s="1"/>
  <c r="N610" i="21"/>
  <c r="AU610" i="21" s="1"/>
  <c r="M610" i="21"/>
  <c r="AT610" i="21" s="1"/>
  <c r="L610" i="21"/>
  <c r="AS610" i="21" s="1"/>
  <c r="K610" i="21"/>
  <c r="AR610" i="21" s="1"/>
  <c r="J610" i="21"/>
  <c r="AQ610" i="21" s="1"/>
  <c r="I610" i="21"/>
  <c r="AP610" i="21" s="1"/>
  <c r="H610" i="21"/>
  <c r="AO610" i="21" s="1"/>
  <c r="G610" i="21"/>
  <c r="AN610" i="21" s="1"/>
  <c r="F610" i="21"/>
  <c r="AM610" i="21" s="1"/>
  <c r="D610" i="21"/>
  <c r="O609" i="21"/>
  <c r="AV609" i="21" s="1"/>
  <c r="N609" i="21"/>
  <c r="AU609" i="21" s="1"/>
  <c r="M609" i="21"/>
  <c r="AT609" i="21" s="1"/>
  <c r="L609" i="21"/>
  <c r="AS609" i="21" s="1"/>
  <c r="K609" i="21"/>
  <c r="AR609" i="21" s="1"/>
  <c r="J609" i="21"/>
  <c r="AQ609" i="21" s="1"/>
  <c r="I609" i="21"/>
  <c r="AP609" i="21" s="1"/>
  <c r="H609" i="21"/>
  <c r="AO609" i="21" s="1"/>
  <c r="G609" i="21"/>
  <c r="AN609" i="21" s="1"/>
  <c r="F609" i="21"/>
  <c r="AM609" i="21" s="1"/>
  <c r="D609" i="21"/>
  <c r="O608" i="21"/>
  <c r="AV608" i="21" s="1"/>
  <c r="N608" i="21"/>
  <c r="AU608" i="21" s="1"/>
  <c r="M608" i="21"/>
  <c r="AT608" i="21" s="1"/>
  <c r="L608" i="21"/>
  <c r="AS608" i="21" s="1"/>
  <c r="K608" i="21"/>
  <c r="AR608" i="21" s="1"/>
  <c r="J608" i="21"/>
  <c r="AQ608" i="21" s="1"/>
  <c r="I608" i="21"/>
  <c r="AP608" i="21" s="1"/>
  <c r="H608" i="21"/>
  <c r="AO608" i="21" s="1"/>
  <c r="G608" i="21"/>
  <c r="AN608" i="21" s="1"/>
  <c r="F608" i="21"/>
  <c r="AM608" i="21" s="1"/>
  <c r="D608" i="21"/>
  <c r="O607" i="21"/>
  <c r="AV607" i="21" s="1"/>
  <c r="N607" i="21"/>
  <c r="AU607" i="21" s="1"/>
  <c r="M607" i="21"/>
  <c r="AT607" i="21" s="1"/>
  <c r="L607" i="21"/>
  <c r="AS607" i="21" s="1"/>
  <c r="K607" i="21"/>
  <c r="AR607" i="21" s="1"/>
  <c r="J607" i="21"/>
  <c r="AQ607" i="21" s="1"/>
  <c r="I607" i="21"/>
  <c r="AP607" i="21" s="1"/>
  <c r="H607" i="21"/>
  <c r="AO607" i="21" s="1"/>
  <c r="G607" i="21"/>
  <c r="AN607" i="21" s="1"/>
  <c r="F607" i="21"/>
  <c r="AM607" i="21" s="1"/>
  <c r="D607" i="21"/>
  <c r="O606" i="21"/>
  <c r="AV606" i="21" s="1"/>
  <c r="N606" i="21"/>
  <c r="AU606" i="21" s="1"/>
  <c r="M606" i="21"/>
  <c r="AT606" i="21" s="1"/>
  <c r="L606" i="21"/>
  <c r="AS606" i="21" s="1"/>
  <c r="K606" i="21"/>
  <c r="AR606" i="21" s="1"/>
  <c r="J606" i="21"/>
  <c r="AQ606" i="21" s="1"/>
  <c r="I606" i="21"/>
  <c r="AP606" i="21" s="1"/>
  <c r="H606" i="21"/>
  <c r="AO606" i="21" s="1"/>
  <c r="G606" i="21"/>
  <c r="AN606" i="21" s="1"/>
  <c r="F606" i="21"/>
  <c r="AM606" i="21" s="1"/>
  <c r="D606" i="21"/>
  <c r="O605" i="21"/>
  <c r="AV605" i="21" s="1"/>
  <c r="N605" i="21"/>
  <c r="AU605" i="21" s="1"/>
  <c r="M605" i="21"/>
  <c r="AT605" i="21" s="1"/>
  <c r="L605" i="21"/>
  <c r="AS605" i="21" s="1"/>
  <c r="K605" i="21"/>
  <c r="AR605" i="21" s="1"/>
  <c r="J605" i="21"/>
  <c r="AQ605" i="21" s="1"/>
  <c r="I605" i="21"/>
  <c r="AP605" i="21" s="1"/>
  <c r="H605" i="21"/>
  <c r="AO605" i="21" s="1"/>
  <c r="G605" i="21"/>
  <c r="AN605" i="21" s="1"/>
  <c r="F605" i="21"/>
  <c r="AM605" i="21" s="1"/>
  <c r="D605" i="21"/>
  <c r="O604" i="21"/>
  <c r="AV604" i="21" s="1"/>
  <c r="N604" i="21"/>
  <c r="AU604" i="21" s="1"/>
  <c r="M604" i="21"/>
  <c r="AT604" i="21" s="1"/>
  <c r="L604" i="21"/>
  <c r="AS604" i="21" s="1"/>
  <c r="K604" i="21"/>
  <c r="AR604" i="21" s="1"/>
  <c r="J604" i="21"/>
  <c r="AQ604" i="21" s="1"/>
  <c r="I604" i="21"/>
  <c r="AP604" i="21" s="1"/>
  <c r="H604" i="21"/>
  <c r="AO604" i="21" s="1"/>
  <c r="G604" i="21"/>
  <c r="AN604" i="21" s="1"/>
  <c r="F604" i="21"/>
  <c r="AM604" i="21" s="1"/>
  <c r="D604" i="21"/>
  <c r="O603" i="21"/>
  <c r="AV603" i="21" s="1"/>
  <c r="N603" i="21"/>
  <c r="AU603" i="21" s="1"/>
  <c r="M603" i="21"/>
  <c r="AT603" i="21" s="1"/>
  <c r="L603" i="21"/>
  <c r="AS603" i="21" s="1"/>
  <c r="K603" i="21"/>
  <c r="AR603" i="21" s="1"/>
  <c r="J603" i="21"/>
  <c r="AQ603" i="21" s="1"/>
  <c r="I603" i="21"/>
  <c r="AP603" i="21" s="1"/>
  <c r="H603" i="21"/>
  <c r="AO603" i="21" s="1"/>
  <c r="G603" i="21"/>
  <c r="AN603" i="21" s="1"/>
  <c r="F603" i="21"/>
  <c r="AM603" i="21" s="1"/>
  <c r="D603" i="21"/>
  <c r="O602" i="21"/>
  <c r="AV602" i="21" s="1"/>
  <c r="N602" i="21"/>
  <c r="AU602" i="21" s="1"/>
  <c r="M602" i="21"/>
  <c r="AT602" i="21" s="1"/>
  <c r="L602" i="21"/>
  <c r="AS602" i="21" s="1"/>
  <c r="K602" i="21"/>
  <c r="AR602" i="21" s="1"/>
  <c r="J602" i="21"/>
  <c r="AQ602" i="21" s="1"/>
  <c r="I602" i="21"/>
  <c r="AP602" i="21" s="1"/>
  <c r="H602" i="21"/>
  <c r="AO602" i="21" s="1"/>
  <c r="G602" i="21"/>
  <c r="AN602" i="21" s="1"/>
  <c r="F602" i="21"/>
  <c r="AM602" i="21" s="1"/>
  <c r="D602" i="21"/>
  <c r="O601" i="21"/>
  <c r="AV601" i="21" s="1"/>
  <c r="N601" i="21"/>
  <c r="AU601" i="21" s="1"/>
  <c r="M601" i="21"/>
  <c r="AT601" i="21" s="1"/>
  <c r="L601" i="21"/>
  <c r="AS601" i="21" s="1"/>
  <c r="K601" i="21"/>
  <c r="AR601" i="21" s="1"/>
  <c r="J601" i="21"/>
  <c r="AQ601" i="21" s="1"/>
  <c r="I601" i="21"/>
  <c r="AP601" i="21" s="1"/>
  <c r="H601" i="21"/>
  <c r="AO601" i="21" s="1"/>
  <c r="G601" i="21"/>
  <c r="AN601" i="21" s="1"/>
  <c r="F601" i="21"/>
  <c r="AM601" i="21" s="1"/>
  <c r="D601" i="21"/>
  <c r="O600" i="21"/>
  <c r="AV600" i="21" s="1"/>
  <c r="N600" i="21"/>
  <c r="AU600" i="21" s="1"/>
  <c r="M600" i="21"/>
  <c r="AT600" i="21" s="1"/>
  <c r="L600" i="21"/>
  <c r="AS600" i="21" s="1"/>
  <c r="K600" i="21"/>
  <c r="AR600" i="21" s="1"/>
  <c r="J600" i="21"/>
  <c r="AQ600" i="21" s="1"/>
  <c r="I600" i="21"/>
  <c r="AP600" i="21" s="1"/>
  <c r="H600" i="21"/>
  <c r="AO600" i="21" s="1"/>
  <c r="G600" i="21"/>
  <c r="AN600" i="21" s="1"/>
  <c r="F600" i="21"/>
  <c r="AM600" i="21" s="1"/>
  <c r="D600" i="21"/>
  <c r="O599" i="21"/>
  <c r="AV599" i="21" s="1"/>
  <c r="N599" i="21"/>
  <c r="AU599" i="21" s="1"/>
  <c r="M599" i="21"/>
  <c r="AT599" i="21" s="1"/>
  <c r="L599" i="21"/>
  <c r="AS599" i="21" s="1"/>
  <c r="K599" i="21"/>
  <c r="AR599" i="21" s="1"/>
  <c r="J599" i="21"/>
  <c r="AQ599" i="21" s="1"/>
  <c r="I599" i="21"/>
  <c r="AP599" i="21" s="1"/>
  <c r="H599" i="21"/>
  <c r="AO599" i="21" s="1"/>
  <c r="G599" i="21"/>
  <c r="AN599" i="21" s="1"/>
  <c r="F599" i="21"/>
  <c r="AM599" i="21" s="1"/>
  <c r="D599" i="21"/>
  <c r="O598" i="21"/>
  <c r="AV598" i="21" s="1"/>
  <c r="N598" i="21"/>
  <c r="AU598" i="21" s="1"/>
  <c r="M598" i="21"/>
  <c r="AT598" i="21" s="1"/>
  <c r="L598" i="21"/>
  <c r="AS598" i="21" s="1"/>
  <c r="K598" i="21"/>
  <c r="AR598" i="21" s="1"/>
  <c r="J598" i="21"/>
  <c r="AQ598" i="21" s="1"/>
  <c r="I598" i="21"/>
  <c r="AP598" i="21" s="1"/>
  <c r="H598" i="21"/>
  <c r="AO598" i="21" s="1"/>
  <c r="G598" i="21"/>
  <c r="AN598" i="21" s="1"/>
  <c r="F598" i="21"/>
  <c r="AM598" i="21" s="1"/>
  <c r="D598" i="21"/>
  <c r="O597" i="21"/>
  <c r="AV597" i="21" s="1"/>
  <c r="N597" i="21"/>
  <c r="AU597" i="21" s="1"/>
  <c r="M597" i="21"/>
  <c r="AT597" i="21" s="1"/>
  <c r="L597" i="21"/>
  <c r="AS597" i="21" s="1"/>
  <c r="K597" i="21"/>
  <c r="AR597" i="21" s="1"/>
  <c r="J597" i="21"/>
  <c r="AQ597" i="21" s="1"/>
  <c r="I597" i="21"/>
  <c r="AP597" i="21" s="1"/>
  <c r="H597" i="21"/>
  <c r="AO597" i="21" s="1"/>
  <c r="G597" i="21"/>
  <c r="AN597" i="21" s="1"/>
  <c r="F597" i="21"/>
  <c r="AM597" i="21" s="1"/>
  <c r="D597" i="21"/>
  <c r="O596" i="21"/>
  <c r="AV596" i="21" s="1"/>
  <c r="N596" i="21"/>
  <c r="AU596" i="21" s="1"/>
  <c r="M596" i="21"/>
  <c r="AT596" i="21" s="1"/>
  <c r="L596" i="21"/>
  <c r="AS596" i="21" s="1"/>
  <c r="K596" i="21"/>
  <c r="AR596" i="21" s="1"/>
  <c r="J596" i="21"/>
  <c r="AQ596" i="21" s="1"/>
  <c r="I596" i="21"/>
  <c r="AP596" i="21" s="1"/>
  <c r="H596" i="21"/>
  <c r="AO596" i="21" s="1"/>
  <c r="G596" i="21"/>
  <c r="AN596" i="21" s="1"/>
  <c r="F596" i="21"/>
  <c r="AM596" i="21" s="1"/>
  <c r="D596" i="21"/>
  <c r="O595" i="21"/>
  <c r="AV595" i="21" s="1"/>
  <c r="N595" i="21"/>
  <c r="AU595" i="21" s="1"/>
  <c r="M595" i="21"/>
  <c r="AT595" i="21" s="1"/>
  <c r="L595" i="21"/>
  <c r="AS595" i="21" s="1"/>
  <c r="K595" i="21"/>
  <c r="AR595" i="21" s="1"/>
  <c r="J595" i="21"/>
  <c r="AQ595" i="21" s="1"/>
  <c r="I595" i="21"/>
  <c r="AP595" i="21" s="1"/>
  <c r="H595" i="21"/>
  <c r="AO595" i="21" s="1"/>
  <c r="G595" i="21"/>
  <c r="AN595" i="21" s="1"/>
  <c r="F595" i="21"/>
  <c r="AM595" i="21" s="1"/>
  <c r="D595" i="21"/>
  <c r="E594" i="21"/>
  <c r="C594" i="21"/>
  <c r="AV593" i="21"/>
  <c r="AU593" i="21"/>
  <c r="AT593" i="21"/>
  <c r="AS593" i="21"/>
  <c r="AP593" i="21"/>
  <c r="AN593" i="21"/>
  <c r="AM593" i="21"/>
  <c r="D593" i="21"/>
  <c r="AV592" i="21"/>
  <c r="AU592" i="21"/>
  <c r="AT592" i="21"/>
  <c r="AS592" i="21"/>
  <c r="AP592" i="21"/>
  <c r="AN592" i="21"/>
  <c r="AM592" i="21"/>
  <c r="D592" i="21"/>
  <c r="AV591" i="21"/>
  <c r="AU591" i="21"/>
  <c r="AT591" i="21"/>
  <c r="AS591" i="21"/>
  <c r="AP591" i="21"/>
  <c r="AN591" i="21"/>
  <c r="AM591" i="21"/>
  <c r="D591" i="21"/>
  <c r="O590" i="21"/>
  <c r="AV590" i="21" s="1"/>
  <c r="N590" i="21"/>
  <c r="AU590" i="21" s="1"/>
  <c r="M590" i="21"/>
  <c r="AT590" i="21" s="1"/>
  <c r="L590" i="21"/>
  <c r="AS590" i="21" s="1"/>
  <c r="K590" i="21"/>
  <c r="J590" i="21"/>
  <c r="I590" i="21"/>
  <c r="AP590" i="21" s="1"/>
  <c r="H590" i="21"/>
  <c r="G590" i="21"/>
  <c r="AN590" i="21" s="1"/>
  <c r="F590" i="21"/>
  <c r="AM590" i="21" s="1"/>
  <c r="D590" i="21"/>
  <c r="O589" i="21"/>
  <c r="AV589" i="21" s="1"/>
  <c r="N589" i="21"/>
  <c r="AU589" i="21" s="1"/>
  <c r="M589" i="21"/>
  <c r="AT589" i="21" s="1"/>
  <c r="L589" i="21"/>
  <c r="AS589" i="21" s="1"/>
  <c r="K589" i="21"/>
  <c r="AR589" i="21" s="1"/>
  <c r="J589" i="21"/>
  <c r="AQ589" i="21" s="1"/>
  <c r="I589" i="21"/>
  <c r="AP589" i="21" s="1"/>
  <c r="H589" i="21"/>
  <c r="AO589" i="21" s="1"/>
  <c r="G589" i="21"/>
  <c r="AN589" i="21" s="1"/>
  <c r="F589" i="21"/>
  <c r="AM589" i="21" s="1"/>
  <c r="D589" i="21"/>
  <c r="O588" i="21"/>
  <c r="AV588" i="21" s="1"/>
  <c r="N588" i="21"/>
  <c r="AU588" i="21" s="1"/>
  <c r="M588" i="21"/>
  <c r="AT588" i="21" s="1"/>
  <c r="L588" i="21"/>
  <c r="AS588" i="21" s="1"/>
  <c r="K588" i="21"/>
  <c r="AR588" i="21" s="1"/>
  <c r="J588" i="21"/>
  <c r="AQ588" i="21" s="1"/>
  <c r="I588" i="21"/>
  <c r="AP588" i="21" s="1"/>
  <c r="H588" i="21"/>
  <c r="AO588" i="21" s="1"/>
  <c r="G588" i="21"/>
  <c r="AN588" i="21" s="1"/>
  <c r="F588" i="21"/>
  <c r="AM588" i="21" s="1"/>
  <c r="D588" i="21"/>
  <c r="O587" i="21"/>
  <c r="AV587" i="21" s="1"/>
  <c r="N587" i="21"/>
  <c r="AU587" i="21" s="1"/>
  <c r="M587" i="21"/>
  <c r="AT587" i="21" s="1"/>
  <c r="L587" i="21"/>
  <c r="AS587" i="21" s="1"/>
  <c r="K587" i="21"/>
  <c r="AR587" i="21" s="1"/>
  <c r="J587" i="21"/>
  <c r="AQ587" i="21" s="1"/>
  <c r="I587" i="21"/>
  <c r="AP587" i="21" s="1"/>
  <c r="H587" i="21"/>
  <c r="AO587" i="21" s="1"/>
  <c r="G587" i="21"/>
  <c r="AN587" i="21" s="1"/>
  <c r="F587" i="21"/>
  <c r="AM587" i="21" s="1"/>
  <c r="D587" i="21"/>
  <c r="O586" i="21"/>
  <c r="AV586" i="21" s="1"/>
  <c r="N586" i="21"/>
  <c r="AU586" i="21" s="1"/>
  <c r="M586" i="21"/>
  <c r="AT586" i="21" s="1"/>
  <c r="L586" i="21"/>
  <c r="AS586" i="21" s="1"/>
  <c r="K586" i="21"/>
  <c r="AR586" i="21" s="1"/>
  <c r="J586" i="21"/>
  <c r="AQ586" i="21" s="1"/>
  <c r="I586" i="21"/>
  <c r="AP586" i="21" s="1"/>
  <c r="H586" i="21"/>
  <c r="AO586" i="21" s="1"/>
  <c r="G586" i="21"/>
  <c r="AN586" i="21" s="1"/>
  <c r="F586" i="21"/>
  <c r="AM586" i="21" s="1"/>
  <c r="D586" i="21"/>
  <c r="O585" i="21"/>
  <c r="AV585" i="21" s="1"/>
  <c r="N585" i="21"/>
  <c r="AU585" i="21" s="1"/>
  <c r="M585" i="21"/>
  <c r="AT585" i="21" s="1"/>
  <c r="L585" i="21"/>
  <c r="AS585" i="21" s="1"/>
  <c r="K585" i="21"/>
  <c r="AR585" i="21" s="1"/>
  <c r="J585" i="21"/>
  <c r="AQ585" i="21" s="1"/>
  <c r="I585" i="21"/>
  <c r="AP585" i="21" s="1"/>
  <c r="H585" i="21"/>
  <c r="AO585" i="21" s="1"/>
  <c r="G585" i="21"/>
  <c r="AN585" i="21" s="1"/>
  <c r="F585" i="21"/>
  <c r="AM585" i="21" s="1"/>
  <c r="D585" i="21"/>
  <c r="O584" i="21"/>
  <c r="AV584" i="21" s="1"/>
  <c r="N584" i="21"/>
  <c r="AU584" i="21" s="1"/>
  <c r="M584" i="21"/>
  <c r="AT584" i="21" s="1"/>
  <c r="L584" i="21"/>
  <c r="AS584" i="21" s="1"/>
  <c r="K584" i="21"/>
  <c r="AR584" i="21" s="1"/>
  <c r="J584" i="21"/>
  <c r="AQ584" i="21" s="1"/>
  <c r="I584" i="21"/>
  <c r="AP584" i="21" s="1"/>
  <c r="H584" i="21"/>
  <c r="AO584" i="21" s="1"/>
  <c r="G584" i="21"/>
  <c r="AN584" i="21" s="1"/>
  <c r="F584" i="21"/>
  <c r="AM584" i="21" s="1"/>
  <c r="D584" i="21"/>
  <c r="O583" i="21"/>
  <c r="AV583" i="21" s="1"/>
  <c r="N583" i="21"/>
  <c r="AU583" i="21" s="1"/>
  <c r="M583" i="21"/>
  <c r="AT583" i="21" s="1"/>
  <c r="L583" i="21"/>
  <c r="AS583" i="21" s="1"/>
  <c r="K583" i="21"/>
  <c r="AR583" i="21" s="1"/>
  <c r="J583" i="21"/>
  <c r="AQ583" i="21" s="1"/>
  <c r="I583" i="21"/>
  <c r="AP583" i="21" s="1"/>
  <c r="H583" i="21"/>
  <c r="AO583" i="21" s="1"/>
  <c r="G583" i="21"/>
  <c r="AN583" i="21" s="1"/>
  <c r="F583" i="21"/>
  <c r="AM583" i="21" s="1"/>
  <c r="D583" i="21"/>
  <c r="O582" i="21"/>
  <c r="AV582" i="21" s="1"/>
  <c r="N582" i="21"/>
  <c r="AU582" i="21" s="1"/>
  <c r="M582" i="21"/>
  <c r="AT582" i="21" s="1"/>
  <c r="L582" i="21"/>
  <c r="AS582" i="21" s="1"/>
  <c r="K582" i="21"/>
  <c r="AR582" i="21" s="1"/>
  <c r="J582" i="21"/>
  <c r="AQ582" i="21" s="1"/>
  <c r="I582" i="21"/>
  <c r="AP582" i="21" s="1"/>
  <c r="H582" i="21"/>
  <c r="AO582" i="21" s="1"/>
  <c r="G582" i="21"/>
  <c r="AN582" i="21" s="1"/>
  <c r="F582" i="21"/>
  <c r="AM582" i="21" s="1"/>
  <c r="D582" i="21"/>
  <c r="O581" i="21"/>
  <c r="AV581" i="21" s="1"/>
  <c r="N581" i="21"/>
  <c r="AU581" i="21" s="1"/>
  <c r="M581" i="21"/>
  <c r="AT581" i="21" s="1"/>
  <c r="L581" i="21"/>
  <c r="AS581" i="21" s="1"/>
  <c r="K581" i="21"/>
  <c r="AR581" i="21" s="1"/>
  <c r="J581" i="21"/>
  <c r="AQ581" i="21" s="1"/>
  <c r="I581" i="21"/>
  <c r="AP581" i="21" s="1"/>
  <c r="H581" i="21"/>
  <c r="AO581" i="21" s="1"/>
  <c r="G581" i="21"/>
  <c r="AN581" i="21" s="1"/>
  <c r="F581" i="21"/>
  <c r="AM581" i="21" s="1"/>
  <c r="D581" i="21"/>
  <c r="O580" i="21"/>
  <c r="AV580" i="21" s="1"/>
  <c r="N580" i="21"/>
  <c r="AU580" i="21" s="1"/>
  <c r="M580" i="21"/>
  <c r="AT580" i="21" s="1"/>
  <c r="L580" i="21"/>
  <c r="AS580" i="21" s="1"/>
  <c r="K580" i="21"/>
  <c r="AR580" i="21" s="1"/>
  <c r="J580" i="21"/>
  <c r="AQ580" i="21" s="1"/>
  <c r="I580" i="21"/>
  <c r="AP580" i="21" s="1"/>
  <c r="H580" i="21"/>
  <c r="AO580" i="21" s="1"/>
  <c r="G580" i="21"/>
  <c r="AN580" i="21" s="1"/>
  <c r="F580" i="21"/>
  <c r="AM580" i="21" s="1"/>
  <c r="D580" i="21"/>
  <c r="O579" i="21"/>
  <c r="AV579" i="21" s="1"/>
  <c r="N579" i="21"/>
  <c r="AU579" i="21" s="1"/>
  <c r="M579" i="21"/>
  <c r="AT579" i="21" s="1"/>
  <c r="L579" i="21"/>
  <c r="AS579" i="21" s="1"/>
  <c r="K579" i="21"/>
  <c r="AR579" i="21" s="1"/>
  <c r="J579" i="21"/>
  <c r="AQ579" i="21" s="1"/>
  <c r="I579" i="21"/>
  <c r="AP579" i="21" s="1"/>
  <c r="H579" i="21"/>
  <c r="AO579" i="21" s="1"/>
  <c r="G579" i="21"/>
  <c r="AN579" i="21" s="1"/>
  <c r="F579" i="21"/>
  <c r="AM579" i="21" s="1"/>
  <c r="D579" i="21"/>
  <c r="O578" i="21"/>
  <c r="AV578" i="21" s="1"/>
  <c r="N578" i="21"/>
  <c r="AU578" i="21" s="1"/>
  <c r="M578" i="21"/>
  <c r="AT578" i="21" s="1"/>
  <c r="L578" i="21"/>
  <c r="AS578" i="21" s="1"/>
  <c r="K578" i="21"/>
  <c r="AR578" i="21" s="1"/>
  <c r="J578" i="21"/>
  <c r="AQ578" i="21" s="1"/>
  <c r="I578" i="21"/>
  <c r="AP578" i="21" s="1"/>
  <c r="H578" i="21"/>
  <c r="AO578" i="21" s="1"/>
  <c r="G578" i="21"/>
  <c r="AN578" i="21" s="1"/>
  <c r="F578" i="21"/>
  <c r="AM578" i="21" s="1"/>
  <c r="D578" i="21"/>
  <c r="O577" i="21"/>
  <c r="AV577" i="21" s="1"/>
  <c r="N577" i="21"/>
  <c r="AU577" i="21" s="1"/>
  <c r="M577" i="21"/>
  <c r="AT577" i="21" s="1"/>
  <c r="L577" i="21"/>
  <c r="AS577" i="21" s="1"/>
  <c r="K577" i="21"/>
  <c r="AR577" i="21" s="1"/>
  <c r="J577" i="21"/>
  <c r="AQ577" i="21" s="1"/>
  <c r="I577" i="21"/>
  <c r="AP577" i="21" s="1"/>
  <c r="H577" i="21"/>
  <c r="AO577" i="21" s="1"/>
  <c r="G577" i="21"/>
  <c r="AN577" i="21" s="1"/>
  <c r="F577" i="21"/>
  <c r="AM577" i="21" s="1"/>
  <c r="D577" i="21"/>
  <c r="O576" i="21"/>
  <c r="AV576" i="21" s="1"/>
  <c r="N576" i="21"/>
  <c r="AU576" i="21" s="1"/>
  <c r="M576" i="21"/>
  <c r="AT576" i="21" s="1"/>
  <c r="L576" i="21"/>
  <c r="AS576" i="21" s="1"/>
  <c r="K576" i="21"/>
  <c r="AR576" i="21" s="1"/>
  <c r="J576" i="21"/>
  <c r="AQ576" i="21" s="1"/>
  <c r="I576" i="21"/>
  <c r="AP576" i="21" s="1"/>
  <c r="H576" i="21"/>
  <c r="AO576" i="21" s="1"/>
  <c r="G576" i="21"/>
  <c r="AN576" i="21" s="1"/>
  <c r="F576" i="21"/>
  <c r="AM576" i="21" s="1"/>
  <c r="D576" i="21"/>
  <c r="O575" i="21"/>
  <c r="AV575" i="21" s="1"/>
  <c r="N575" i="21"/>
  <c r="AU575" i="21" s="1"/>
  <c r="M575" i="21"/>
  <c r="AT575" i="21" s="1"/>
  <c r="L575" i="21"/>
  <c r="AS575" i="21" s="1"/>
  <c r="K575" i="21"/>
  <c r="AR575" i="21" s="1"/>
  <c r="J575" i="21"/>
  <c r="AQ575" i="21" s="1"/>
  <c r="I575" i="21"/>
  <c r="AP575" i="21" s="1"/>
  <c r="H575" i="21"/>
  <c r="AO575" i="21" s="1"/>
  <c r="G575" i="21"/>
  <c r="AN575" i="21" s="1"/>
  <c r="F575" i="21"/>
  <c r="AM575" i="21" s="1"/>
  <c r="D575" i="21"/>
  <c r="O574" i="21"/>
  <c r="AV574" i="21" s="1"/>
  <c r="N574" i="21"/>
  <c r="AU574" i="21" s="1"/>
  <c r="M574" i="21"/>
  <c r="AT574" i="21" s="1"/>
  <c r="L574" i="21"/>
  <c r="AS574" i="21" s="1"/>
  <c r="K574" i="21"/>
  <c r="AR574" i="21" s="1"/>
  <c r="J574" i="21"/>
  <c r="AQ574" i="21" s="1"/>
  <c r="I574" i="21"/>
  <c r="AP574" i="21" s="1"/>
  <c r="H574" i="21"/>
  <c r="AO574" i="21" s="1"/>
  <c r="G574" i="21"/>
  <c r="AN574" i="21" s="1"/>
  <c r="F574" i="21"/>
  <c r="AM574" i="21" s="1"/>
  <c r="D574" i="21"/>
  <c r="O573" i="21"/>
  <c r="AV573" i="21" s="1"/>
  <c r="N573" i="21"/>
  <c r="AU573" i="21" s="1"/>
  <c r="M573" i="21"/>
  <c r="AT573" i="21" s="1"/>
  <c r="L573" i="21"/>
  <c r="AS573" i="21" s="1"/>
  <c r="K573" i="21"/>
  <c r="AR573" i="21" s="1"/>
  <c r="J573" i="21"/>
  <c r="AQ573" i="21" s="1"/>
  <c r="I573" i="21"/>
  <c r="AP573" i="21" s="1"/>
  <c r="H573" i="21"/>
  <c r="AO573" i="21" s="1"/>
  <c r="G573" i="21"/>
  <c r="AN573" i="21" s="1"/>
  <c r="F573" i="21"/>
  <c r="AM573" i="21" s="1"/>
  <c r="D573" i="21"/>
  <c r="O572" i="21"/>
  <c r="AV572" i="21" s="1"/>
  <c r="N572" i="21"/>
  <c r="AU572" i="21" s="1"/>
  <c r="M572" i="21"/>
  <c r="AT572" i="21" s="1"/>
  <c r="L572" i="21"/>
  <c r="AS572" i="21" s="1"/>
  <c r="K572" i="21"/>
  <c r="AR572" i="21" s="1"/>
  <c r="J572" i="21"/>
  <c r="AQ572" i="21" s="1"/>
  <c r="I572" i="21"/>
  <c r="AP572" i="21" s="1"/>
  <c r="H572" i="21"/>
  <c r="AO572" i="21" s="1"/>
  <c r="G572" i="21"/>
  <c r="AN572" i="21" s="1"/>
  <c r="F572" i="21"/>
  <c r="AM572" i="21" s="1"/>
  <c r="D572" i="21"/>
  <c r="O571" i="21"/>
  <c r="AV571" i="21" s="1"/>
  <c r="N571" i="21"/>
  <c r="AU571" i="21" s="1"/>
  <c r="M571" i="21"/>
  <c r="AT571" i="21" s="1"/>
  <c r="L571" i="21"/>
  <c r="AS571" i="21" s="1"/>
  <c r="K571" i="21"/>
  <c r="AR571" i="21" s="1"/>
  <c r="J571" i="21"/>
  <c r="AQ571" i="21" s="1"/>
  <c r="I571" i="21"/>
  <c r="AP571" i="21" s="1"/>
  <c r="H571" i="21"/>
  <c r="AO571" i="21" s="1"/>
  <c r="G571" i="21"/>
  <c r="AN571" i="21" s="1"/>
  <c r="F571" i="21"/>
  <c r="AM571" i="21" s="1"/>
  <c r="D571" i="21"/>
  <c r="O570" i="21"/>
  <c r="AV570" i="21" s="1"/>
  <c r="N570" i="21"/>
  <c r="AU570" i="21" s="1"/>
  <c r="M570" i="21"/>
  <c r="AT570" i="21" s="1"/>
  <c r="L570" i="21"/>
  <c r="AS570" i="21" s="1"/>
  <c r="K570" i="21"/>
  <c r="AR570" i="21" s="1"/>
  <c r="J570" i="21"/>
  <c r="AQ570" i="21" s="1"/>
  <c r="I570" i="21"/>
  <c r="AP570" i="21" s="1"/>
  <c r="H570" i="21"/>
  <c r="AO570" i="21" s="1"/>
  <c r="G570" i="21"/>
  <c r="AN570" i="21" s="1"/>
  <c r="F570" i="21"/>
  <c r="AM570" i="21" s="1"/>
  <c r="D570" i="21"/>
  <c r="O569" i="21"/>
  <c r="AV569" i="21" s="1"/>
  <c r="N569" i="21"/>
  <c r="AU569" i="21" s="1"/>
  <c r="M569" i="21"/>
  <c r="AT569" i="21" s="1"/>
  <c r="L569" i="21"/>
  <c r="AS569" i="21" s="1"/>
  <c r="K569" i="21"/>
  <c r="AR569" i="21" s="1"/>
  <c r="J569" i="21"/>
  <c r="AQ569" i="21" s="1"/>
  <c r="I569" i="21"/>
  <c r="AP569" i="21" s="1"/>
  <c r="H569" i="21"/>
  <c r="AO569" i="21" s="1"/>
  <c r="G569" i="21"/>
  <c r="AN569" i="21" s="1"/>
  <c r="F569" i="21"/>
  <c r="AM569" i="21" s="1"/>
  <c r="D569" i="21"/>
  <c r="O568" i="21"/>
  <c r="AV568" i="21" s="1"/>
  <c r="N568" i="21"/>
  <c r="AU568" i="21" s="1"/>
  <c r="M568" i="21"/>
  <c r="AT568" i="21" s="1"/>
  <c r="L568" i="21"/>
  <c r="AS568" i="21" s="1"/>
  <c r="K568" i="21"/>
  <c r="AR568" i="21" s="1"/>
  <c r="J568" i="21"/>
  <c r="AQ568" i="21" s="1"/>
  <c r="I568" i="21"/>
  <c r="AP568" i="21" s="1"/>
  <c r="H568" i="21"/>
  <c r="AO568" i="21" s="1"/>
  <c r="G568" i="21"/>
  <c r="AN568" i="21" s="1"/>
  <c r="F568" i="21"/>
  <c r="AM568" i="21" s="1"/>
  <c r="D568" i="21"/>
  <c r="O567" i="21"/>
  <c r="AV567" i="21" s="1"/>
  <c r="N567" i="21"/>
  <c r="AU567" i="21" s="1"/>
  <c r="M567" i="21"/>
  <c r="AT567" i="21" s="1"/>
  <c r="L567" i="21"/>
  <c r="AS567" i="21" s="1"/>
  <c r="K567" i="21"/>
  <c r="AR567" i="21" s="1"/>
  <c r="J567" i="21"/>
  <c r="AQ567" i="21" s="1"/>
  <c r="I567" i="21"/>
  <c r="AP567" i="21" s="1"/>
  <c r="H567" i="21"/>
  <c r="AO567" i="21" s="1"/>
  <c r="G567" i="21"/>
  <c r="AN567" i="21" s="1"/>
  <c r="F567" i="21"/>
  <c r="AM567" i="21" s="1"/>
  <c r="D567" i="21"/>
  <c r="O566" i="21"/>
  <c r="AV566" i="21" s="1"/>
  <c r="N566" i="21"/>
  <c r="AU566" i="21" s="1"/>
  <c r="M566" i="21"/>
  <c r="AT566" i="21" s="1"/>
  <c r="L566" i="21"/>
  <c r="AS566" i="21" s="1"/>
  <c r="K566" i="21"/>
  <c r="AR566" i="21" s="1"/>
  <c r="J566" i="21"/>
  <c r="AQ566" i="21" s="1"/>
  <c r="I566" i="21"/>
  <c r="AP566" i="21" s="1"/>
  <c r="H566" i="21"/>
  <c r="AO566" i="21" s="1"/>
  <c r="G566" i="21"/>
  <c r="AN566" i="21" s="1"/>
  <c r="F566" i="21"/>
  <c r="AM566" i="21" s="1"/>
  <c r="D566" i="21"/>
  <c r="O565" i="21"/>
  <c r="AV565" i="21" s="1"/>
  <c r="N565" i="21"/>
  <c r="AU565" i="21" s="1"/>
  <c r="M565" i="21"/>
  <c r="AT565" i="21" s="1"/>
  <c r="L565" i="21"/>
  <c r="AS565" i="21" s="1"/>
  <c r="K565" i="21"/>
  <c r="AR565" i="21" s="1"/>
  <c r="J565" i="21"/>
  <c r="AQ565" i="21" s="1"/>
  <c r="I565" i="21"/>
  <c r="AP565" i="21" s="1"/>
  <c r="H565" i="21"/>
  <c r="AO565" i="21" s="1"/>
  <c r="G565" i="21"/>
  <c r="AN565" i="21" s="1"/>
  <c r="F565" i="21"/>
  <c r="AM565" i="21" s="1"/>
  <c r="D565" i="21"/>
  <c r="O564" i="21"/>
  <c r="AV564" i="21" s="1"/>
  <c r="N564" i="21"/>
  <c r="AU564" i="21" s="1"/>
  <c r="M564" i="21"/>
  <c r="AT564" i="21" s="1"/>
  <c r="L564" i="21"/>
  <c r="AS564" i="21" s="1"/>
  <c r="K564" i="21"/>
  <c r="AR564" i="21" s="1"/>
  <c r="J564" i="21"/>
  <c r="AQ564" i="21" s="1"/>
  <c r="I564" i="21"/>
  <c r="AP564" i="21" s="1"/>
  <c r="H564" i="21"/>
  <c r="AO564" i="21" s="1"/>
  <c r="G564" i="21"/>
  <c r="AN564" i="21" s="1"/>
  <c r="F564" i="21"/>
  <c r="AM564" i="21" s="1"/>
  <c r="D564" i="21"/>
  <c r="E563" i="21"/>
  <c r="B563" i="21"/>
  <c r="AV562" i="21"/>
  <c r="AU562" i="21"/>
  <c r="AT562" i="21"/>
  <c r="AS562" i="21"/>
  <c r="AP562" i="21"/>
  <c r="AN562" i="21"/>
  <c r="AM562" i="21"/>
  <c r="D562" i="21"/>
  <c r="AV561" i="21"/>
  <c r="AU561" i="21"/>
  <c r="AT561" i="21"/>
  <c r="AS561" i="21"/>
  <c r="AP561" i="21"/>
  <c r="AN561" i="21"/>
  <c r="AM561" i="21"/>
  <c r="D561" i="21"/>
  <c r="AV560" i="21"/>
  <c r="AU560" i="21"/>
  <c r="AT560" i="21"/>
  <c r="AS560" i="21"/>
  <c r="AP560" i="21"/>
  <c r="AN560" i="21"/>
  <c r="AM560" i="21"/>
  <c r="D560" i="21"/>
  <c r="O559" i="21"/>
  <c r="AV559" i="21" s="1"/>
  <c r="N559" i="21"/>
  <c r="AU559" i="21" s="1"/>
  <c r="M559" i="21"/>
  <c r="AT559" i="21" s="1"/>
  <c r="L559" i="21"/>
  <c r="AS559" i="21" s="1"/>
  <c r="K559" i="21"/>
  <c r="J559" i="21"/>
  <c r="I559" i="21"/>
  <c r="AP559" i="21" s="1"/>
  <c r="H559" i="21"/>
  <c r="G559" i="21"/>
  <c r="AN559" i="21" s="1"/>
  <c r="F559" i="21"/>
  <c r="AM559" i="21" s="1"/>
  <c r="D559" i="21"/>
  <c r="O558" i="21"/>
  <c r="AV558" i="21" s="1"/>
  <c r="N558" i="21"/>
  <c r="AU558" i="21" s="1"/>
  <c r="M558" i="21"/>
  <c r="AT558" i="21" s="1"/>
  <c r="L558" i="21"/>
  <c r="AS558" i="21" s="1"/>
  <c r="K558" i="21"/>
  <c r="AR558" i="21" s="1"/>
  <c r="J558" i="21"/>
  <c r="AQ558" i="21" s="1"/>
  <c r="I558" i="21"/>
  <c r="AP558" i="21" s="1"/>
  <c r="H558" i="21"/>
  <c r="AO558" i="21" s="1"/>
  <c r="G558" i="21"/>
  <c r="AN558" i="21" s="1"/>
  <c r="F558" i="21"/>
  <c r="AM558" i="21" s="1"/>
  <c r="D558" i="21"/>
  <c r="O557" i="21"/>
  <c r="AV557" i="21" s="1"/>
  <c r="N557" i="21"/>
  <c r="AU557" i="21" s="1"/>
  <c r="M557" i="21"/>
  <c r="AT557" i="21" s="1"/>
  <c r="L557" i="21"/>
  <c r="AS557" i="21" s="1"/>
  <c r="K557" i="21"/>
  <c r="AR557" i="21" s="1"/>
  <c r="J557" i="21"/>
  <c r="AQ557" i="21" s="1"/>
  <c r="I557" i="21"/>
  <c r="AP557" i="21" s="1"/>
  <c r="H557" i="21"/>
  <c r="AO557" i="21" s="1"/>
  <c r="G557" i="21"/>
  <c r="AN557" i="21" s="1"/>
  <c r="F557" i="21"/>
  <c r="AM557" i="21" s="1"/>
  <c r="D557" i="21"/>
  <c r="O556" i="21"/>
  <c r="AV556" i="21" s="1"/>
  <c r="N556" i="21"/>
  <c r="AU556" i="21" s="1"/>
  <c r="M556" i="21"/>
  <c r="AT556" i="21" s="1"/>
  <c r="L556" i="21"/>
  <c r="AS556" i="21" s="1"/>
  <c r="K556" i="21"/>
  <c r="AR556" i="21" s="1"/>
  <c r="J556" i="21"/>
  <c r="AQ556" i="21" s="1"/>
  <c r="I556" i="21"/>
  <c r="AP556" i="21" s="1"/>
  <c r="H556" i="21"/>
  <c r="AO556" i="21" s="1"/>
  <c r="G556" i="21"/>
  <c r="AN556" i="21" s="1"/>
  <c r="F556" i="21"/>
  <c r="AM556" i="21" s="1"/>
  <c r="D556" i="21"/>
  <c r="O555" i="21"/>
  <c r="AV555" i="21" s="1"/>
  <c r="N555" i="21"/>
  <c r="AU555" i="21" s="1"/>
  <c r="M555" i="21"/>
  <c r="AT555" i="21" s="1"/>
  <c r="L555" i="21"/>
  <c r="AS555" i="21" s="1"/>
  <c r="K555" i="21"/>
  <c r="AR555" i="21" s="1"/>
  <c r="J555" i="21"/>
  <c r="AQ555" i="21" s="1"/>
  <c r="I555" i="21"/>
  <c r="AP555" i="21" s="1"/>
  <c r="H555" i="21"/>
  <c r="AO555" i="21" s="1"/>
  <c r="G555" i="21"/>
  <c r="AN555" i="21" s="1"/>
  <c r="F555" i="21"/>
  <c r="AM555" i="21" s="1"/>
  <c r="D555" i="21"/>
  <c r="O554" i="21"/>
  <c r="AV554" i="21" s="1"/>
  <c r="N554" i="21"/>
  <c r="AU554" i="21" s="1"/>
  <c r="M554" i="21"/>
  <c r="AT554" i="21" s="1"/>
  <c r="L554" i="21"/>
  <c r="AS554" i="21" s="1"/>
  <c r="K554" i="21"/>
  <c r="AR554" i="21" s="1"/>
  <c r="J554" i="21"/>
  <c r="AQ554" i="21" s="1"/>
  <c r="I554" i="21"/>
  <c r="AP554" i="21" s="1"/>
  <c r="H554" i="21"/>
  <c r="AO554" i="21" s="1"/>
  <c r="G554" i="21"/>
  <c r="AN554" i="21" s="1"/>
  <c r="F554" i="21"/>
  <c r="AM554" i="21" s="1"/>
  <c r="D554" i="21"/>
  <c r="O553" i="21"/>
  <c r="AV553" i="21" s="1"/>
  <c r="N553" i="21"/>
  <c r="AU553" i="21" s="1"/>
  <c r="M553" i="21"/>
  <c r="AT553" i="21" s="1"/>
  <c r="L553" i="21"/>
  <c r="AS553" i="21" s="1"/>
  <c r="K553" i="21"/>
  <c r="AR553" i="21" s="1"/>
  <c r="J553" i="21"/>
  <c r="AQ553" i="21" s="1"/>
  <c r="I553" i="21"/>
  <c r="AP553" i="21" s="1"/>
  <c r="H553" i="21"/>
  <c r="AO553" i="21" s="1"/>
  <c r="G553" i="21"/>
  <c r="AN553" i="21" s="1"/>
  <c r="F553" i="21"/>
  <c r="AM553" i="21" s="1"/>
  <c r="D553" i="21"/>
  <c r="O552" i="21"/>
  <c r="AV552" i="21" s="1"/>
  <c r="N552" i="21"/>
  <c r="AU552" i="21" s="1"/>
  <c r="M552" i="21"/>
  <c r="AT552" i="21" s="1"/>
  <c r="L552" i="21"/>
  <c r="AS552" i="21" s="1"/>
  <c r="K552" i="21"/>
  <c r="AR552" i="21" s="1"/>
  <c r="J552" i="21"/>
  <c r="AQ552" i="21" s="1"/>
  <c r="I552" i="21"/>
  <c r="AP552" i="21" s="1"/>
  <c r="H552" i="21"/>
  <c r="AO552" i="21" s="1"/>
  <c r="G552" i="21"/>
  <c r="AN552" i="21" s="1"/>
  <c r="F552" i="21"/>
  <c r="AM552" i="21" s="1"/>
  <c r="D552" i="21"/>
  <c r="O551" i="21"/>
  <c r="AV551" i="21" s="1"/>
  <c r="N551" i="21"/>
  <c r="AU551" i="21" s="1"/>
  <c r="M551" i="21"/>
  <c r="AT551" i="21" s="1"/>
  <c r="L551" i="21"/>
  <c r="AS551" i="21" s="1"/>
  <c r="K551" i="21"/>
  <c r="AR551" i="21" s="1"/>
  <c r="J551" i="21"/>
  <c r="AQ551" i="21" s="1"/>
  <c r="I551" i="21"/>
  <c r="AP551" i="21" s="1"/>
  <c r="H551" i="21"/>
  <c r="AO551" i="21" s="1"/>
  <c r="G551" i="21"/>
  <c r="AN551" i="21" s="1"/>
  <c r="F551" i="21"/>
  <c r="AM551" i="21" s="1"/>
  <c r="D551" i="21"/>
  <c r="O550" i="21"/>
  <c r="AV550" i="21" s="1"/>
  <c r="N550" i="21"/>
  <c r="AU550" i="21" s="1"/>
  <c r="M550" i="21"/>
  <c r="AT550" i="21" s="1"/>
  <c r="L550" i="21"/>
  <c r="AS550" i="21" s="1"/>
  <c r="K550" i="21"/>
  <c r="AR550" i="21" s="1"/>
  <c r="J550" i="21"/>
  <c r="AQ550" i="21" s="1"/>
  <c r="I550" i="21"/>
  <c r="AP550" i="21" s="1"/>
  <c r="H550" i="21"/>
  <c r="AO550" i="21" s="1"/>
  <c r="G550" i="21"/>
  <c r="AN550" i="21" s="1"/>
  <c r="F550" i="21"/>
  <c r="AM550" i="21" s="1"/>
  <c r="D550" i="21"/>
  <c r="O549" i="21"/>
  <c r="AV549" i="21" s="1"/>
  <c r="N549" i="21"/>
  <c r="AU549" i="21" s="1"/>
  <c r="M549" i="21"/>
  <c r="AT549" i="21" s="1"/>
  <c r="L549" i="21"/>
  <c r="AS549" i="21" s="1"/>
  <c r="K549" i="21"/>
  <c r="AR549" i="21" s="1"/>
  <c r="J549" i="21"/>
  <c r="AQ549" i="21" s="1"/>
  <c r="I549" i="21"/>
  <c r="AP549" i="21" s="1"/>
  <c r="H549" i="21"/>
  <c r="AO549" i="21" s="1"/>
  <c r="G549" i="21"/>
  <c r="AN549" i="21" s="1"/>
  <c r="F549" i="21"/>
  <c r="AM549" i="21" s="1"/>
  <c r="D549" i="21"/>
  <c r="O548" i="21"/>
  <c r="AV548" i="21" s="1"/>
  <c r="N548" i="21"/>
  <c r="AU548" i="21" s="1"/>
  <c r="M548" i="21"/>
  <c r="AT548" i="21" s="1"/>
  <c r="L548" i="21"/>
  <c r="AS548" i="21" s="1"/>
  <c r="K548" i="21"/>
  <c r="AR548" i="21" s="1"/>
  <c r="J548" i="21"/>
  <c r="AQ548" i="21" s="1"/>
  <c r="I548" i="21"/>
  <c r="AP548" i="21" s="1"/>
  <c r="H548" i="21"/>
  <c r="AO548" i="21" s="1"/>
  <c r="G548" i="21"/>
  <c r="AN548" i="21" s="1"/>
  <c r="F548" i="21"/>
  <c r="AM548" i="21" s="1"/>
  <c r="D548" i="21"/>
  <c r="O547" i="21"/>
  <c r="AV547" i="21" s="1"/>
  <c r="N547" i="21"/>
  <c r="AU547" i="21" s="1"/>
  <c r="M547" i="21"/>
  <c r="AT547" i="21" s="1"/>
  <c r="L547" i="21"/>
  <c r="AS547" i="21" s="1"/>
  <c r="K547" i="21"/>
  <c r="AR547" i="21" s="1"/>
  <c r="J547" i="21"/>
  <c r="AQ547" i="21" s="1"/>
  <c r="I547" i="21"/>
  <c r="AP547" i="21" s="1"/>
  <c r="H547" i="21"/>
  <c r="AO547" i="21" s="1"/>
  <c r="G547" i="21"/>
  <c r="AN547" i="21" s="1"/>
  <c r="F547" i="21"/>
  <c r="AM547" i="21" s="1"/>
  <c r="D547" i="21"/>
  <c r="O546" i="21"/>
  <c r="AV546" i="21" s="1"/>
  <c r="N546" i="21"/>
  <c r="AU546" i="21" s="1"/>
  <c r="M546" i="21"/>
  <c r="AT546" i="21" s="1"/>
  <c r="L546" i="21"/>
  <c r="AS546" i="21" s="1"/>
  <c r="K546" i="21"/>
  <c r="AR546" i="21" s="1"/>
  <c r="J546" i="21"/>
  <c r="AQ546" i="21" s="1"/>
  <c r="I546" i="21"/>
  <c r="AP546" i="21" s="1"/>
  <c r="H546" i="21"/>
  <c r="AO546" i="21" s="1"/>
  <c r="G546" i="21"/>
  <c r="AN546" i="21" s="1"/>
  <c r="F546" i="21"/>
  <c r="AM546" i="21" s="1"/>
  <c r="D546" i="21"/>
  <c r="O545" i="21"/>
  <c r="AV545" i="21" s="1"/>
  <c r="N545" i="21"/>
  <c r="AU545" i="21" s="1"/>
  <c r="M545" i="21"/>
  <c r="AT545" i="21" s="1"/>
  <c r="L545" i="21"/>
  <c r="AS545" i="21" s="1"/>
  <c r="K545" i="21"/>
  <c r="AR545" i="21" s="1"/>
  <c r="J545" i="21"/>
  <c r="AQ545" i="21" s="1"/>
  <c r="I545" i="21"/>
  <c r="AP545" i="21" s="1"/>
  <c r="H545" i="21"/>
  <c r="AO545" i="21" s="1"/>
  <c r="G545" i="21"/>
  <c r="AN545" i="21" s="1"/>
  <c r="F545" i="21"/>
  <c r="AM545" i="21" s="1"/>
  <c r="D545" i="21"/>
  <c r="O544" i="21"/>
  <c r="AV544" i="21" s="1"/>
  <c r="N544" i="21"/>
  <c r="AU544" i="21" s="1"/>
  <c r="M544" i="21"/>
  <c r="AT544" i="21" s="1"/>
  <c r="L544" i="21"/>
  <c r="AS544" i="21" s="1"/>
  <c r="K544" i="21"/>
  <c r="AR544" i="21" s="1"/>
  <c r="J544" i="21"/>
  <c r="AQ544" i="21" s="1"/>
  <c r="I544" i="21"/>
  <c r="AP544" i="21" s="1"/>
  <c r="H544" i="21"/>
  <c r="AO544" i="21" s="1"/>
  <c r="G544" i="21"/>
  <c r="AN544" i="21" s="1"/>
  <c r="F544" i="21"/>
  <c r="AM544" i="21" s="1"/>
  <c r="D544" i="21"/>
  <c r="O543" i="21"/>
  <c r="AV543" i="21" s="1"/>
  <c r="N543" i="21"/>
  <c r="AU543" i="21" s="1"/>
  <c r="M543" i="21"/>
  <c r="AT543" i="21" s="1"/>
  <c r="L543" i="21"/>
  <c r="AS543" i="21" s="1"/>
  <c r="K543" i="21"/>
  <c r="AR543" i="21" s="1"/>
  <c r="J543" i="21"/>
  <c r="AQ543" i="21" s="1"/>
  <c r="I543" i="21"/>
  <c r="AP543" i="21" s="1"/>
  <c r="H543" i="21"/>
  <c r="AO543" i="21" s="1"/>
  <c r="G543" i="21"/>
  <c r="AN543" i="21" s="1"/>
  <c r="F543" i="21"/>
  <c r="AM543" i="21" s="1"/>
  <c r="D543" i="21"/>
  <c r="O542" i="21"/>
  <c r="AV542" i="21" s="1"/>
  <c r="N542" i="21"/>
  <c r="AU542" i="21" s="1"/>
  <c r="M542" i="21"/>
  <c r="AT542" i="21" s="1"/>
  <c r="L542" i="21"/>
  <c r="AS542" i="21" s="1"/>
  <c r="K542" i="21"/>
  <c r="AR542" i="21" s="1"/>
  <c r="J542" i="21"/>
  <c r="AQ542" i="21" s="1"/>
  <c r="I542" i="21"/>
  <c r="AP542" i="21" s="1"/>
  <c r="H542" i="21"/>
  <c r="AO542" i="21" s="1"/>
  <c r="G542" i="21"/>
  <c r="AN542" i="21" s="1"/>
  <c r="F542" i="21"/>
  <c r="AM542" i="21" s="1"/>
  <c r="D542" i="21"/>
  <c r="O541" i="21"/>
  <c r="AV541" i="21" s="1"/>
  <c r="N541" i="21"/>
  <c r="AU541" i="21" s="1"/>
  <c r="M541" i="21"/>
  <c r="AT541" i="21" s="1"/>
  <c r="L541" i="21"/>
  <c r="AS541" i="21" s="1"/>
  <c r="K541" i="21"/>
  <c r="AR541" i="21" s="1"/>
  <c r="J541" i="21"/>
  <c r="AQ541" i="21" s="1"/>
  <c r="I541" i="21"/>
  <c r="AP541" i="21" s="1"/>
  <c r="H541" i="21"/>
  <c r="AO541" i="21" s="1"/>
  <c r="G541" i="21"/>
  <c r="AN541" i="21" s="1"/>
  <c r="F541" i="21"/>
  <c r="AM541" i="21" s="1"/>
  <c r="D541" i="21"/>
  <c r="O540" i="21"/>
  <c r="AV540" i="21" s="1"/>
  <c r="N540" i="21"/>
  <c r="AU540" i="21" s="1"/>
  <c r="M540" i="21"/>
  <c r="AT540" i="21" s="1"/>
  <c r="L540" i="21"/>
  <c r="AS540" i="21" s="1"/>
  <c r="K540" i="21"/>
  <c r="AR540" i="21" s="1"/>
  <c r="J540" i="21"/>
  <c r="AQ540" i="21" s="1"/>
  <c r="I540" i="21"/>
  <c r="AP540" i="21" s="1"/>
  <c r="H540" i="21"/>
  <c r="AO540" i="21" s="1"/>
  <c r="G540" i="21"/>
  <c r="AN540" i="21" s="1"/>
  <c r="F540" i="21"/>
  <c r="AM540" i="21" s="1"/>
  <c r="D540" i="21"/>
  <c r="O539" i="21"/>
  <c r="AV539" i="21" s="1"/>
  <c r="N539" i="21"/>
  <c r="AU539" i="21" s="1"/>
  <c r="M539" i="21"/>
  <c r="AT539" i="21" s="1"/>
  <c r="L539" i="21"/>
  <c r="AS539" i="21" s="1"/>
  <c r="K539" i="21"/>
  <c r="AR539" i="21" s="1"/>
  <c r="J539" i="21"/>
  <c r="AQ539" i="21" s="1"/>
  <c r="I539" i="21"/>
  <c r="AP539" i="21" s="1"/>
  <c r="H539" i="21"/>
  <c r="AO539" i="21" s="1"/>
  <c r="G539" i="21"/>
  <c r="AN539" i="21" s="1"/>
  <c r="F539" i="21"/>
  <c r="AM539" i="21" s="1"/>
  <c r="D539" i="21"/>
  <c r="O538" i="21"/>
  <c r="AV538" i="21" s="1"/>
  <c r="N538" i="21"/>
  <c r="AU538" i="21" s="1"/>
  <c r="M538" i="21"/>
  <c r="AT538" i="21" s="1"/>
  <c r="L538" i="21"/>
  <c r="AS538" i="21" s="1"/>
  <c r="K538" i="21"/>
  <c r="AR538" i="21" s="1"/>
  <c r="J538" i="21"/>
  <c r="AQ538" i="21" s="1"/>
  <c r="I538" i="21"/>
  <c r="AP538" i="21" s="1"/>
  <c r="H538" i="21"/>
  <c r="AO538" i="21" s="1"/>
  <c r="G538" i="21"/>
  <c r="AN538" i="21" s="1"/>
  <c r="F538" i="21"/>
  <c r="AM538" i="21" s="1"/>
  <c r="D538" i="21"/>
  <c r="O537" i="21"/>
  <c r="AV537" i="21" s="1"/>
  <c r="N537" i="21"/>
  <c r="AU537" i="21" s="1"/>
  <c r="M537" i="21"/>
  <c r="AT537" i="21" s="1"/>
  <c r="L537" i="21"/>
  <c r="AS537" i="21" s="1"/>
  <c r="K537" i="21"/>
  <c r="AR537" i="21" s="1"/>
  <c r="J537" i="21"/>
  <c r="AQ537" i="21" s="1"/>
  <c r="I537" i="21"/>
  <c r="AP537" i="21" s="1"/>
  <c r="H537" i="21"/>
  <c r="AO537" i="21" s="1"/>
  <c r="G537" i="21"/>
  <c r="AN537" i="21" s="1"/>
  <c r="F537" i="21"/>
  <c r="AM537" i="21" s="1"/>
  <c r="D537" i="21"/>
  <c r="O536" i="21"/>
  <c r="AV536" i="21" s="1"/>
  <c r="N536" i="21"/>
  <c r="AU536" i="21" s="1"/>
  <c r="M536" i="21"/>
  <c r="AT536" i="21" s="1"/>
  <c r="L536" i="21"/>
  <c r="AS536" i="21" s="1"/>
  <c r="K536" i="21"/>
  <c r="AR536" i="21" s="1"/>
  <c r="J536" i="21"/>
  <c r="AQ536" i="21" s="1"/>
  <c r="I536" i="21"/>
  <c r="AP536" i="21" s="1"/>
  <c r="H536" i="21"/>
  <c r="AO536" i="21" s="1"/>
  <c r="G536" i="21"/>
  <c r="AN536" i="21" s="1"/>
  <c r="F536" i="21"/>
  <c r="AM536" i="21" s="1"/>
  <c r="D536" i="21"/>
  <c r="O535" i="21"/>
  <c r="AV535" i="21" s="1"/>
  <c r="N535" i="21"/>
  <c r="AU535" i="21" s="1"/>
  <c r="M535" i="21"/>
  <c r="AT535" i="21" s="1"/>
  <c r="L535" i="21"/>
  <c r="AS535" i="21" s="1"/>
  <c r="K535" i="21"/>
  <c r="AR535" i="21" s="1"/>
  <c r="J535" i="21"/>
  <c r="AQ535" i="21" s="1"/>
  <c r="I535" i="21"/>
  <c r="AP535" i="21" s="1"/>
  <c r="H535" i="21"/>
  <c r="AO535" i="21" s="1"/>
  <c r="G535" i="21"/>
  <c r="AN535" i="21" s="1"/>
  <c r="F535" i="21"/>
  <c r="AM535" i="21" s="1"/>
  <c r="D535" i="21"/>
  <c r="O534" i="21"/>
  <c r="AV534" i="21" s="1"/>
  <c r="N534" i="21"/>
  <c r="AU534" i="21" s="1"/>
  <c r="M534" i="21"/>
  <c r="AT534" i="21" s="1"/>
  <c r="L534" i="21"/>
  <c r="AS534" i="21" s="1"/>
  <c r="K534" i="21"/>
  <c r="AR534" i="21" s="1"/>
  <c r="J534" i="21"/>
  <c r="AQ534" i="21" s="1"/>
  <c r="I534" i="21"/>
  <c r="AP534" i="21" s="1"/>
  <c r="H534" i="21"/>
  <c r="AO534" i="21" s="1"/>
  <c r="G534" i="21"/>
  <c r="AN534" i="21" s="1"/>
  <c r="F534" i="21"/>
  <c r="AM534" i="21" s="1"/>
  <c r="D534" i="21"/>
  <c r="O533" i="21"/>
  <c r="AV533" i="21" s="1"/>
  <c r="N533" i="21"/>
  <c r="AU533" i="21" s="1"/>
  <c r="M533" i="21"/>
  <c r="AT533" i="21" s="1"/>
  <c r="L533" i="21"/>
  <c r="AS533" i="21" s="1"/>
  <c r="K533" i="21"/>
  <c r="AR533" i="21" s="1"/>
  <c r="J533" i="21"/>
  <c r="AQ533" i="21" s="1"/>
  <c r="I533" i="21"/>
  <c r="AP533" i="21" s="1"/>
  <c r="H533" i="21"/>
  <c r="AO533" i="21" s="1"/>
  <c r="G533" i="21"/>
  <c r="AN533" i="21" s="1"/>
  <c r="F533" i="21"/>
  <c r="AM533" i="21" s="1"/>
  <c r="D533" i="21"/>
  <c r="E532" i="21"/>
  <c r="AV531" i="21"/>
  <c r="AU531" i="21"/>
  <c r="AT531" i="21"/>
  <c r="AS531" i="21"/>
  <c r="AP531" i="21"/>
  <c r="AN531" i="21"/>
  <c r="AM531" i="21"/>
  <c r="D531" i="21"/>
  <c r="AV530" i="21"/>
  <c r="AU530" i="21"/>
  <c r="AT530" i="21"/>
  <c r="AS530" i="21"/>
  <c r="AP530" i="21"/>
  <c r="AN530" i="21"/>
  <c r="AM530" i="21"/>
  <c r="D530" i="21"/>
  <c r="AV529" i="21"/>
  <c r="AU529" i="21"/>
  <c r="AT529" i="21"/>
  <c r="AS529" i="21"/>
  <c r="AP529" i="21"/>
  <c r="AN529" i="21"/>
  <c r="AM529" i="21"/>
  <c r="D529" i="21"/>
  <c r="O528" i="21"/>
  <c r="AV528" i="21" s="1"/>
  <c r="N528" i="21"/>
  <c r="AU528" i="21" s="1"/>
  <c r="M528" i="21"/>
  <c r="AT528" i="21" s="1"/>
  <c r="L528" i="21"/>
  <c r="AS528" i="21" s="1"/>
  <c r="K528" i="21"/>
  <c r="J528" i="21"/>
  <c r="I528" i="21"/>
  <c r="AP528" i="21" s="1"/>
  <c r="H528" i="21"/>
  <c r="AO528" i="21" s="1"/>
  <c r="G528" i="21"/>
  <c r="AN528" i="21" s="1"/>
  <c r="F528" i="21"/>
  <c r="AM528" i="21" s="1"/>
  <c r="D528" i="21"/>
  <c r="O527" i="21"/>
  <c r="AV527" i="21" s="1"/>
  <c r="N527" i="21"/>
  <c r="AU527" i="21" s="1"/>
  <c r="M527" i="21"/>
  <c r="AT527" i="21" s="1"/>
  <c r="L527" i="21"/>
  <c r="AS527" i="21" s="1"/>
  <c r="K527" i="21"/>
  <c r="AR527" i="21" s="1"/>
  <c r="J527" i="21"/>
  <c r="AQ527" i="21" s="1"/>
  <c r="I527" i="21"/>
  <c r="AP527" i="21" s="1"/>
  <c r="H527" i="21"/>
  <c r="AO527" i="21" s="1"/>
  <c r="G527" i="21"/>
  <c r="AN527" i="21" s="1"/>
  <c r="F527" i="21"/>
  <c r="AM527" i="21" s="1"/>
  <c r="D527" i="21"/>
  <c r="O526" i="21"/>
  <c r="AV526" i="21" s="1"/>
  <c r="N526" i="21"/>
  <c r="AU526" i="21" s="1"/>
  <c r="M526" i="21"/>
  <c r="AT526" i="21" s="1"/>
  <c r="L526" i="21"/>
  <c r="AS526" i="21" s="1"/>
  <c r="K526" i="21"/>
  <c r="AR526" i="21" s="1"/>
  <c r="J526" i="21"/>
  <c r="AQ526" i="21" s="1"/>
  <c r="I526" i="21"/>
  <c r="AP526" i="21" s="1"/>
  <c r="H526" i="21"/>
  <c r="AO526" i="21" s="1"/>
  <c r="G526" i="21"/>
  <c r="AN526" i="21" s="1"/>
  <c r="F526" i="21"/>
  <c r="AM526" i="21" s="1"/>
  <c r="D526" i="21"/>
  <c r="O525" i="21"/>
  <c r="AV525" i="21" s="1"/>
  <c r="N525" i="21"/>
  <c r="AU525" i="21" s="1"/>
  <c r="M525" i="21"/>
  <c r="AT525" i="21" s="1"/>
  <c r="L525" i="21"/>
  <c r="AS525" i="21" s="1"/>
  <c r="K525" i="21"/>
  <c r="AR525" i="21" s="1"/>
  <c r="J525" i="21"/>
  <c r="AQ525" i="21" s="1"/>
  <c r="I525" i="21"/>
  <c r="AP525" i="21" s="1"/>
  <c r="H525" i="21"/>
  <c r="AO525" i="21" s="1"/>
  <c r="G525" i="21"/>
  <c r="AN525" i="21" s="1"/>
  <c r="F525" i="21"/>
  <c r="AM525" i="21" s="1"/>
  <c r="D525" i="21"/>
  <c r="O524" i="21"/>
  <c r="AV524" i="21" s="1"/>
  <c r="N524" i="21"/>
  <c r="AU524" i="21" s="1"/>
  <c r="M524" i="21"/>
  <c r="AT524" i="21" s="1"/>
  <c r="L524" i="21"/>
  <c r="AS524" i="21" s="1"/>
  <c r="K524" i="21"/>
  <c r="AR524" i="21" s="1"/>
  <c r="J524" i="21"/>
  <c r="AQ524" i="21" s="1"/>
  <c r="I524" i="21"/>
  <c r="AP524" i="21" s="1"/>
  <c r="H524" i="21"/>
  <c r="AO524" i="21" s="1"/>
  <c r="G524" i="21"/>
  <c r="AN524" i="21" s="1"/>
  <c r="F524" i="21"/>
  <c r="AM524" i="21" s="1"/>
  <c r="D524" i="21"/>
  <c r="O523" i="21"/>
  <c r="AV523" i="21" s="1"/>
  <c r="N523" i="21"/>
  <c r="AU523" i="21" s="1"/>
  <c r="M523" i="21"/>
  <c r="AT523" i="21" s="1"/>
  <c r="L523" i="21"/>
  <c r="AS523" i="21" s="1"/>
  <c r="K523" i="21"/>
  <c r="AR523" i="21" s="1"/>
  <c r="J523" i="21"/>
  <c r="AQ523" i="21" s="1"/>
  <c r="I523" i="21"/>
  <c r="AP523" i="21" s="1"/>
  <c r="H523" i="21"/>
  <c r="AO523" i="21" s="1"/>
  <c r="G523" i="21"/>
  <c r="AN523" i="21" s="1"/>
  <c r="F523" i="21"/>
  <c r="AM523" i="21" s="1"/>
  <c r="D523" i="21"/>
  <c r="O522" i="21"/>
  <c r="AV522" i="21" s="1"/>
  <c r="N522" i="21"/>
  <c r="AU522" i="21" s="1"/>
  <c r="M522" i="21"/>
  <c r="AT522" i="21" s="1"/>
  <c r="L522" i="21"/>
  <c r="AS522" i="21" s="1"/>
  <c r="K522" i="21"/>
  <c r="AR522" i="21" s="1"/>
  <c r="J522" i="21"/>
  <c r="AQ522" i="21" s="1"/>
  <c r="I522" i="21"/>
  <c r="AP522" i="21" s="1"/>
  <c r="H522" i="21"/>
  <c r="AO522" i="21" s="1"/>
  <c r="G522" i="21"/>
  <c r="AN522" i="21" s="1"/>
  <c r="F522" i="21"/>
  <c r="AM522" i="21" s="1"/>
  <c r="D522" i="21"/>
  <c r="O521" i="21"/>
  <c r="AV521" i="21" s="1"/>
  <c r="N521" i="21"/>
  <c r="AU521" i="21" s="1"/>
  <c r="M521" i="21"/>
  <c r="AT521" i="21" s="1"/>
  <c r="L521" i="21"/>
  <c r="AS521" i="21" s="1"/>
  <c r="K521" i="21"/>
  <c r="AR521" i="21" s="1"/>
  <c r="J521" i="21"/>
  <c r="AQ521" i="21" s="1"/>
  <c r="I521" i="21"/>
  <c r="AP521" i="21" s="1"/>
  <c r="H521" i="21"/>
  <c r="AO521" i="21" s="1"/>
  <c r="G521" i="21"/>
  <c r="AN521" i="21" s="1"/>
  <c r="F521" i="21"/>
  <c r="AM521" i="21" s="1"/>
  <c r="D521" i="21"/>
  <c r="O520" i="21"/>
  <c r="AV520" i="21" s="1"/>
  <c r="N520" i="21"/>
  <c r="AU520" i="21" s="1"/>
  <c r="M520" i="21"/>
  <c r="AT520" i="21" s="1"/>
  <c r="L520" i="21"/>
  <c r="AS520" i="21" s="1"/>
  <c r="K520" i="21"/>
  <c r="AR520" i="21" s="1"/>
  <c r="J520" i="21"/>
  <c r="AQ520" i="21" s="1"/>
  <c r="I520" i="21"/>
  <c r="AP520" i="21" s="1"/>
  <c r="H520" i="21"/>
  <c r="AO520" i="21" s="1"/>
  <c r="G520" i="21"/>
  <c r="AN520" i="21" s="1"/>
  <c r="F520" i="21"/>
  <c r="AM520" i="21" s="1"/>
  <c r="D520" i="21"/>
  <c r="O519" i="21"/>
  <c r="AV519" i="21" s="1"/>
  <c r="N519" i="21"/>
  <c r="AU519" i="21" s="1"/>
  <c r="M519" i="21"/>
  <c r="AT519" i="21" s="1"/>
  <c r="L519" i="21"/>
  <c r="AS519" i="21" s="1"/>
  <c r="K519" i="21"/>
  <c r="AR519" i="21" s="1"/>
  <c r="J519" i="21"/>
  <c r="AQ519" i="21" s="1"/>
  <c r="I519" i="21"/>
  <c r="AP519" i="21" s="1"/>
  <c r="H519" i="21"/>
  <c r="AO519" i="21" s="1"/>
  <c r="G519" i="21"/>
  <c r="AN519" i="21" s="1"/>
  <c r="F519" i="21"/>
  <c r="AM519" i="21" s="1"/>
  <c r="D519" i="21"/>
  <c r="O518" i="21"/>
  <c r="AV518" i="21" s="1"/>
  <c r="N518" i="21"/>
  <c r="AU518" i="21" s="1"/>
  <c r="M518" i="21"/>
  <c r="AT518" i="21" s="1"/>
  <c r="L518" i="21"/>
  <c r="AS518" i="21" s="1"/>
  <c r="K518" i="21"/>
  <c r="AR518" i="21" s="1"/>
  <c r="J518" i="21"/>
  <c r="AQ518" i="21" s="1"/>
  <c r="I518" i="21"/>
  <c r="AP518" i="21" s="1"/>
  <c r="H518" i="21"/>
  <c r="AO518" i="21" s="1"/>
  <c r="G518" i="21"/>
  <c r="AN518" i="21" s="1"/>
  <c r="F518" i="21"/>
  <c r="AM518" i="21" s="1"/>
  <c r="D518" i="21"/>
  <c r="O517" i="21"/>
  <c r="AV517" i="21" s="1"/>
  <c r="N517" i="21"/>
  <c r="AU517" i="21" s="1"/>
  <c r="M517" i="21"/>
  <c r="AT517" i="21" s="1"/>
  <c r="L517" i="21"/>
  <c r="AS517" i="21" s="1"/>
  <c r="K517" i="21"/>
  <c r="AR517" i="21" s="1"/>
  <c r="J517" i="21"/>
  <c r="AQ517" i="21" s="1"/>
  <c r="I517" i="21"/>
  <c r="AP517" i="21" s="1"/>
  <c r="H517" i="21"/>
  <c r="AO517" i="21" s="1"/>
  <c r="G517" i="21"/>
  <c r="AN517" i="21" s="1"/>
  <c r="F517" i="21"/>
  <c r="AM517" i="21" s="1"/>
  <c r="D517" i="21"/>
  <c r="O516" i="21"/>
  <c r="AV516" i="21" s="1"/>
  <c r="N516" i="21"/>
  <c r="AU516" i="21" s="1"/>
  <c r="M516" i="21"/>
  <c r="AT516" i="21" s="1"/>
  <c r="L516" i="21"/>
  <c r="AS516" i="21" s="1"/>
  <c r="K516" i="21"/>
  <c r="AR516" i="21" s="1"/>
  <c r="J516" i="21"/>
  <c r="AQ516" i="21" s="1"/>
  <c r="I516" i="21"/>
  <c r="AP516" i="21" s="1"/>
  <c r="H516" i="21"/>
  <c r="AO516" i="21" s="1"/>
  <c r="G516" i="21"/>
  <c r="AN516" i="21" s="1"/>
  <c r="F516" i="21"/>
  <c r="AM516" i="21" s="1"/>
  <c r="D516" i="21"/>
  <c r="O515" i="21"/>
  <c r="AV515" i="21" s="1"/>
  <c r="N515" i="21"/>
  <c r="AU515" i="21" s="1"/>
  <c r="M515" i="21"/>
  <c r="AT515" i="21" s="1"/>
  <c r="L515" i="21"/>
  <c r="AS515" i="21" s="1"/>
  <c r="K515" i="21"/>
  <c r="AR515" i="21" s="1"/>
  <c r="J515" i="21"/>
  <c r="AQ515" i="21" s="1"/>
  <c r="I515" i="21"/>
  <c r="AP515" i="21" s="1"/>
  <c r="H515" i="21"/>
  <c r="AO515" i="21" s="1"/>
  <c r="G515" i="21"/>
  <c r="AN515" i="21" s="1"/>
  <c r="F515" i="21"/>
  <c r="AM515" i="21" s="1"/>
  <c r="D515" i="21"/>
  <c r="O514" i="21"/>
  <c r="AV514" i="21" s="1"/>
  <c r="N514" i="21"/>
  <c r="AU514" i="21" s="1"/>
  <c r="M514" i="21"/>
  <c r="AT514" i="21" s="1"/>
  <c r="L514" i="21"/>
  <c r="AS514" i="21" s="1"/>
  <c r="K514" i="21"/>
  <c r="AR514" i="21" s="1"/>
  <c r="J514" i="21"/>
  <c r="AQ514" i="21" s="1"/>
  <c r="I514" i="21"/>
  <c r="AP514" i="21" s="1"/>
  <c r="H514" i="21"/>
  <c r="AO514" i="21" s="1"/>
  <c r="G514" i="21"/>
  <c r="AN514" i="21" s="1"/>
  <c r="F514" i="21"/>
  <c r="AM514" i="21" s="1"/>
  <c r="D514" i="21"/>
  <c r="O513" i="21"/>
  <c r="AV513" i="21" s="1"/>
  <c r="N513" i="21"/>
  <c r="AU513" i="21" s="1"/>
  <c r="M513" i="21"/>
  <c r="AT513" i="21" s="1"/>
  <c r="L513" i="21"/>
  <c r="AS513" i="21" s="1"/>
  <c r="K513" i="21"/>
  <c r="AR513" i="21" s="1"/>
  <c r="J513" i="21"/>
  <c r="AQ513" i="21" s="1"/>
  <c r="I513" i="21"/>
  <c r="AP513" i="21" s="1"/>
  <c r="H513" i="21"/>
  <c r="AO513" i="21" s="1"/>
  <c r="G513" i="21"/>
  <c r="AN513" i="21" s="1"/>
  <c r="F513" i="21"/>
  <c r="AM513" i="21" s="1"/>
  <c r="D513" i="21"/>
  <c r="O512" i="21"/>
  <c r="AV512" i="21" s="1"/>
  <c r="N512" i="21"/>
  <c r="AU512" i="21" s="1"/>
  <c r="M512" i="21"/>
  <c r="AT512" i="21" s="1"/>
  <c r="L512" i="21"/>
  <c r="AS512" i="21" s="1"/>
  <c r="K512" i="21"/>
  <c r="AR512" i="21" s="1"/>
  <c r="J512" i="21"/>
  <c r="AQ512" i="21" s="1"/>
  <c r="I512" i="21"/>
  <c r="AP512" i="21" s="1"/>
  <c r="H512" i="21"/>
  <c r="AO512" i="21" s="1"/>
  <c r="G512" i="21"/>
  <c r="AN512" i="21" s="1"/>
  <c r="F512" i="21"/>
  <c r="AM512" i="21" s="1"/>
  <c r="D512" i="21"/>
  <c r="O511" i="21"/>
  <c r="AV511" i="21" s="1"/>
  <c r="N511" i="21"/>
  <c r="AU511" i="21" s="1"/>
  <c r="M511" i="21"/>
  <c r="AT511" i="21" s="1"/>
  <c r="L511" i="21"/>
  <c r="AS511" i="21" s="1"/>
  <c r="K511" i="21"/>
  <c r="AR511" i="21" s="1"/>
  <c r="J511" i="21"/>
  <c r="AQ511" i="21" s="1"/>
  <c r="I511" i="21"/>
  <c r="AP511" i="21" s="1"/>
  <c r="H511" i="21"/>
  <c r="AO511" i="21" s="1"/>
  <c r="G511" i="21"/>
  <c r="AN511" i="21" s="1"/>
  <c r="F511" i="21"/>
  <c r="AM511" i="21" s="1"/>
  <c r="D511" i="21"/>
  <c r="O510" i="21"/>
  <c r="AV510" i="21" s="1"/>
  <c r="N510" i="21"/>
  <c r="AU510" i="21" s="1"/>
  <c r="M510" i="21"/>
  <c r="AT510" i="21" s="1"/>
  <c r="L510" i="21"/>
  <c r="AS510" i="21" s="1"/>
  <c r="K510" i="21"/>
  <c r="AR510" i="21" s="1"/>
  <c r="J510" i="21"/>
  <c r="AQ510" i="21" s="1"/>
  <c r="I510" i="21"/>
  <c r="AP510" i="21" s="1"/>
  <c r="H510" i="21"/>
  <c r="AO510" i="21" s="1"/>
  <c r="G510" i="21"/>
  <c r="AN510" i="21" s="1"/>
  <c r="F510" i="21"/>
  <c r="AM510" i="21" s="1"/>
  <c r="D510" i="21"/>
  <c r="O509" i="21"/>
  <c r="AV509" i="21" s="1"/>
  <c r="N509" i="21"/>
  <c r="AU509" i="21" s="1"/>
  <c r="M509" i="21"/>
  <c r="AT509" i="21" s="1"/>
  <c r="L509" i="21"/>
  <c r="AS509" i="21" s="1"/>
  <c r="K509" i="21"/>
  <c r="AR509" i="21" s="1"/>
  <c r="J509" i="21"/>
  <c r="AQ509" i="21" s="1"/>
  <c r="I509" i="21"/>
  <c r="AP509" i="21" s="1"/>
  <c r="H509" i="21"/>
  <c r="AO509" i="21" s="1"/>
  <c r="G509" i="21"/>
  <c r="AN509" i="21" s="1"/>
  <c r="F509" i="21"/>
  <c r="AM509" i="21" s="1"/>
  <c r="D509" i="21"/>
  <c r="O508" i="21"/>
  <c r="AV508" i="21" s="1"/>
  <c r="N508" i="21"/>
  <c r="AU508" i="21" s="1"/>
  <c r="M508" i="21"/>
  <c r="AT508" i="21" s="1"/>
  <c r="L508" i="21"/>
  <c r="AS508" i="21" s="1"/>
  <c r="K508" i="21"/>
  <c r="AR508" i="21" s="1"/>
  <c r="J508" i="21"/>
  <c r="AQ508" i="21" s="1"/>
  <c r="I508" i="21"/>
  <c r="AP508" i="21" s="1"/>
  <c r="H508" i="21"/>
  <c r="AO508" i="21" s="1"/>
  <c r="G508" i="21"/>
  <c r="AN508" i="21" s="1"/>
  <c r="F508" i="21"/>
  <c r="AM508" i="21" s="1"/>
  <c r="D508" i="21"/>
  <c r="O507" i="21"/>
  <c r="AV507" i="21" s="1"/>
  <c r="N507" i="21"/>
  <c r="AU507" i="21" s="1"/>
  <c r="M507" i="21"/>
  <c r="AT507" i="21" s="1"/>
  <c r="L507" i="21"/>
  <c r="AS507" i="21" s="1"/>
  <c r="K507" i="21"/>
  <c r="AR507" i="21" s="1"/>
  <c r="J507" i="21"/>
  <c r="AQ507" i="21" s="1"/>
  <c r="I507" i="21"/>
  <c r="AP507" i="21" s="1"/>
  <c r="H507" i="21"/>
  <c r="AO507" i="21" s="1"/>
  <c r="G507" i="21"/>
  <c r="AN507" i="21" s="1"/>
  <c r="F507" i="21"/>
  <c r="AM507" i="21" s="1"/>
  <c r="D507" i="21"/>
  <c r="O506" i="21"/>
  <c r="AV506" i="21" s="1"/>
  <c r="N506" i="21"/>
  <c r="AU506" i="21" s="1"/>
  <c r="M506" i="21"/>
  <c r="AT506" i="21" s="1"/>
  <c r="L506" i="21"/>
  <c r="AS506" i="21" s="1"/>
  <c r="K506" i="21"/>
  <c r="AR506" i="21" s="1"/>
  <c r="J506" i="21"/>
  <c r="AQ506" i="21" s="1"/>
  <c r="I506" i="21"/>
  <c r="AP506" i="21" s="1"/>
  <c r="H506" i="21"/>
  <c r="AO506" i="21" s="1"/>
  <c r="G506" i="21"/>
  <c r="AN506" i="21" s="1"/>
  <c r="F506" i="21"/>
  <c r="AM506" i="21" s="1"/>
  <c r="D506" i="21"/>
  <c r="O505" i="21"/>
  <c r="AV505" i="21" s="1"/>
  <c r="N505" i="21"/>
  <c r="AU505" i="21" s="1"/>
  <c r="M505" i="21"/>
  <c r="AT505" i="21" s="1"/>
  <c r="L505" i="21"/>
  <c r="AS505" i="21" s="1"/>
  <c r="K505" i="21"/>
  <c r="AR505" i="21" s="1"/>
  <c r="J505" i="21"/>
  <c r="AQ505" i="21" s="1"/>
  <c r="I505" i="21"/>
  <c r="AP505" i="21" s="1"/>
  <c r="H505" i="21"/>
  <c r="AO505" i="21" s="1"/>
  <c r="G505" i="21"/>
  <c r="AN505" i="21" s="1"/>
  <c r="F505" i="21"/>
  <c r="AM505" i="21" s="1"/>
  <c r="D505" i="21"/>
  <c r="O504" i="21"/>
  <c r="AV504" i="21" s="1"/>
  <c r="N504" i="21"/>
  <c r="AU504" i="21" s="1"/>
  <c r="M504" i="21"/>
  <c r="AT504" i="21" s="1"/>
  <c r="L504" i="21"/>
  <c r="AS504" i="21" s="1"/>
  <c r="K504" i="21"/>
  <c r="AR504" i="21" s="1"/>
  <c r="J504" i="21"/>
  <c r="AQ504" i="21" s="1"/>
  <c r="I504" i="21"/>
  <c r="AP504" i="21" s="1"/>
  <c r="H504" i="21"/>
  <c r="AO504" i="21" s="1"/>
  <c r="G504" i="21"/>
  <c r="AN504" i="21" s="1"/>
  <c r="F504" i="21"/>
  <c r="AM504" i="21" s="1"/>
  <c r="D504" i="21"/>
  <c r="O503" i="21"/>
  <c r="AV503" i="21" s="1"/>
  <c r="N503" i="21"/>
  <c r="AU503" i="21" s="1"/>
  <c r="M503" i="21"/>
  <c r="AT503" i="21" s="1"/>
  <c r="L503" i="21"/>
  <c r="AS503" i="21" s="1"/>
  <c r="K503" i="21"/>
  <c r="AR503" i="21" s="1"/>
  <c r="J503" i="21"/>
  <c r="AQ503" i="21" s="1"/>
  <c r="I503" i="21"/>
  <c r="AP503" i="21" s="1"/>
  <c r="H503" i="21"/>
  <c r="AO503" i="21" s="1"/>
  <c r="G503" i="21"/>
  <c r="AN503" i="21" s="1"/>
  <c r="F503" i="21"/>
  <c r="AM503" i="21" s="1"/>
  <c r="D503" i="21"/>
  <c r="O502" i="21"/>
  <c r="AV502" i="21" s="1"/>
  <c r="N502" i="21"/>
  <c r="AU502" i="21" s="1"/>
  <c r="M502" i="21"/>
  <c r="AT502" i="21" s="1"/>
  <c r="L502" i="21"/>
  <c r="AS502" i="21" s="1"/>
  <c r="K502" i="21"/>
  <c r="AR502" i="21" s="1"/>
  <c r="J502" i="21"/>
  <c r="AQ502" i="21" s="1"/>
  <c r="I502" i="21"/>
  <c r="AP502" i="21" s="1"/>
  <c r="H502" i="21"/>
  <c r="AO502" i="21" s="1"/>
  <c r="G502" i="21"/>
  <c r="AN502" i="21" s="1"/>
  <c r="F502" i="21"/>
  <c r="AM502" i="21" s="1"/>
  <c r="D502" i="21"/>
  <c r="E501" i="21"/>
  <c r="AV500" i="21"/>
  <c r="AU500" i="21"/>
  <c r="AT500" i="21"/>
  <c r="AS500" i="21"/>
  <c r="AP500" i="21"/>
  <c r="AN500" i="21"/>
  <c r="AM500" i="21"/>
  <c r="D500" i="21"/>
  <c r="AV499" i="21"/>
  <c r="AU499" i="21"/>
  <c r="AT499" i="21"/>
  <c r="AS499" i="21"/>
  <c r="AP499" i="21"/>
  <c r="AN499" i="21"/>
  <c r="AM499" i="21"/>
  <c r="D499" i="21"/>
  <c r="AV498" i="21"/>
  <c r="AU498" i="21"/>
  <c r="AT498" i="21"/>
  <c r="AS498" i="21"/>
  <c r="AP498" i="21"/>
  <c r="AN498" i="21"/>
  <c r="AM498" i="21"/>
  <c r="D498" i="21"/>
  <c r="O497" i="21"/>
  <c r="AV497" i="21" s="1"/>
  <c r="N497" i="21"/>
  <c r="AU497" i="21" s="1"/>
  <c r="M497" i="21"/>
  <c r="AT497" i="21" s="1"/>
  <c r="L497" i="21"/>
  <c r="AS497" i="21" s="1"/>
  <c r="K497" i="21"/>
  <c r="J497" i="21"/>
  <c r="I497" i="21"/>
  <c r="AP497" i="21" s="1"/>
  <c r="H497" i="21"/>
  <c r="AO497" i="21" s="1"/>
  <c r="G497" i="21"/>
  <c r="AN497" i="21" s="1"/>
  <c r="F497" i="21"/>
  <c r="AM497" i="21" s="1"/>
  <c r="D497" i="21"/>
  <c r="O496" i="21"/>
  <c r="AV496" i="21" s="1"/>
  <c r="N496" i="21"/>
  <c r="AU496" i="21" s="1"/>
  <c r="M496" i="21"/>
  <c r="AT496" i="21" s="1"/>
  <c r="L496" i="21"/>
  <c r="AS496" i="21" s="1"/>
  <c r="K496" i="21"/>
  <c r="AR496" i="21" s="1"/>
  <c r="J496" i="21"/>
  <c r="AQ496" i="21" s="1"/>
  <c r="I496" i="21"/>
  <c r="AP496" i="21" s="1"/>
  <c r="H496" i="21"/>
  <c r="AO496" i="21" s="1"/>
  <c r="G496" i="21"/>
  <c r="AN496" i="21" s="1"/>
  <c r="F496" i="21"/>
  <c r="AM496" i="21" s="1"/>
  <c r="D496" i="21"/>
  <c r="O495" i="21"/>
  <c r="AV495" i="21" s="1"/>
  <c r="N495" i="21"/>
  <c r="AU495" i="21" s="1"/>
  <c r="M495" i="21"/>
  <c r="AT495" i="21" s="1"/>
  <c r="L495" i="21"/>
  <c r="AS495" i="21" s="1"/>
  <c r="K495" i="21"/>
  <c r="AR495" i="21" s="1"/>
  <c r="J495" i="21"/>
  <c r="AQ495" i="21" s="1"/>
  <c r="I495" i="21"/>
  <c r="AP495" i="21" s="1"/>
  <c r="H495" i="21"/>
  <c r="AO495" i="21" s="1"/>
  <c r="G495" i="21"/>
  <c r="AN495" i="21" s="1"/>
  <c r="F495" i="21"/>
  <c r="AM495" i="21" s="1"/>
  <c r="D495" i="21"/>
  <c r="O494" i="21"/>
  <c r="AV494" i="21" s="1"/>
  <c r="N494" i="21"/>
  <c r="AU494" i="21" s="1"/>
  <c r="M494" i="21"/>
  <c r="AT494" i="21" s="1"/>
  <c r="L494" i="21"/>
  <c r="AS494" i="21" s="1"/>
  <c r="K494" i="21"/>
  <c r="AR494" i="21" s="1"/>
  <c r="J494" i="21"/>
  <c r="AQ494" i="21" s="1"/>
  <c r="I494" i="21"/>
  <c r="AP494" i="21" s="1"/>
  <c r="H494" i="21"/>
  <c r="AO494" i="21" s="1"/>
  <c r="G494" i="21"/>
  <c r="AN494" i="21" s="1"/>
  <c r="F494" i="21"/>
  <c r="AM494" i="21" s="1"/>
  <c r="D494" i="21"/>
  <c r="O493" i="21"/>
  <c r="AV493" i="21" s="1"/>
  <c r="N493" i="21"/>
  <c r="AU493" i="21" s="1"/>
  <c r="M493" i="21"/>
  <c r="AT493" i="21" s="1"/>
  <c r="L493" i="21"/>
  <c r="AS493" i="21" s="1"/>
  <c r="K493" i="21"/>
  <c r="AR493" i="21" s="1"/>
  <c r="J493" i="21"/>
  <c r="AQ493" i="21" s="1"/>
  <c r="I493" i="21"/>
  <c r="AP493" i="21" s="1"/>
  <c r="H493" i="21"/>
  <c r="AO493" i="21" s="1"/>
  <c r="G493" i="21"/>
  <c r="AN493" i="21" s="1"/>
  <c r="F493" i="21"/>
  <c r="AM493" i="21" s="1"/>
  <c r="D493" i="21"/>
  <c r="O492" i="21"/>
  <c r="AV492" i="21" s="1"/>
  <c r="N492" i="21"/>
  <c r="AU492" i="21" s="1"/>
  <c r="M492" i="21"/>
  <c r="AT492" i="21" s="1"/>
  <c r="L492" i="21"/>
  <c r="AS492" i="21" s="1"/>
  <c r="K492" i="21"/>
  <c r="AR492" i="21" s="1"/>
  <c r="J492" i="21"/>
  <c r="AQ492" i="21" s="1"/>
  <c r="I492" i="21"/>
  <c r="AP492" i="21" s="1"/>
  <c r="H492" i="21"/>
  <c r="AO492" i="21" s="1"/>
  <c r="G492" i="21"/>
  <c r="AN492" i="21" s="1"/>
  <c r="F492" i="21"/>
  <c r="AM492" i="21" s="1"/>
  <c r="D492" i="21"/>
  <c r="O491" i="21"/>
  <c r="AV491" i="21" s="1"/>
  <c r="N491" i="21"/>
  <c r="AU491" i="21" s="1"/>
  <c r="M491" i="21"/>
  <c r="AT491" i="21" s="1"/>
  <c r="L491" i="21"/>
  <c r="AS491" i="21" s="1"/>
  <c r="K491" i="21"/>
  <c r="AR491" i="21" s="1"/>
  <c r="J491" i="21"/>
  <c r="AQ491" i="21" s="1"/>
  <c r="I491" i="21"/>
  <c r="AP491" i="21" s="1"/>
  <c r="H491" i="21"/>
  <c r="AO491" i="21" s="1"/>
  <c r="G491" i="21"/>
  <c r="AN491" i="21" s="1"/>
  <c r="F491" i="21"/>
  <c r="AM491" i="21" s="1"/>
  <c r="D491" i="21"/>
  <c r="O490" i="21"/>
  <c r="AV490" i="21" s="1"/>
  <c r="N490" i="21"/>
  <c r="AU490" i="21" s="1"/>
  <c r="M490" i="21"/>
  <c r="AT490" i="21" s="1"/>
  <c r="L490" i="21"/>
  <c r="AS490" i="21" s="1"/>
  <c r="K490" i="21"/>
  <c r="AR490" i="21" s="1"/>
  <c r="J490" i="21"/>
  <c r="AQ490" i="21" s="1"/>
  <c r="I490" i="21"/>
  <c r="AP490" i="21" s="1"/>
  <c r="H490" i="21"/>
  <c r="AO490" i="21" s="1"/>
  <c r="G490" i="21"/>
  <c r="AN490" i="21" s="1"/>
  <c r="F490" i="21"/>
  <c r="AM490" i="21" s="1"/>
  <c r="D490" i="21"/>
  <c r="O489" i="21"/>
  <c r="AV489" i="21" s="1"/>
  <c r="N489" i="21"/>
  <c r="AU489" i="21" s="1"/>
  <c r="M489" i="21"/>
  <c r="AT489" i="21" s="1"/>
  <c r="L489" i="21"/>
  <c r="AS489" i="21" s="1"/>
  <c r="K489" i="21"/>
  <c r="AR489" i="21" s="1"/>
  <c r="J489" i="21"/>
  <c r="AQ489" i="21" s="1"/>
  <c r="I489" i="21"/>
  <c r="AP489" i="21" s="1"/>
  <c r="H489" i="21"/>
  <c r="AO489" i="21" s="1"/>
  <c r="G489" i="21"/>
  <c r="AN489" i="21" s="1"/>
  <c r="F489" i="21"/>
  <c r="AM489" i="21" s="1"/>
  <c r="D489" i="21"/>
  <c r="O488" i="21"/>
  <c r="AV488" i="21" s="1"/>
  <c r="N488" i="21"/>
  <c r="AU488" i="21" s="1"/>
  <c r="M488" i="21"/>
  <c r="AT488" i="21" s="1"/>
  <c r="L488" i="21"/>
  <c r="AS488" i="21" s="1"/>
  <c r="K488" i="21"/>
  <c r="AR488" i="21" s="1"/>
  <c r="J488" i="21"/>
  <c r="AQ488" i="21" s="1"/>
  <c r="I488" i="21"/>
  <c r="AP488" i="21" s="1"/>
  <c r="H488" i="21"/>
  <c r="AO488" i="21" s="1"/>
  <c r="G488" i="21"/>
  <c r="AN488" i="21" s="1"/>
  <c r="F488" i="21"/>
  <c r="AM488" i="21" s="1"/>
  <c r="D488" i="21"/>
  <c r="O487" i="21"/>
  <c r="AV487" i="21" s="1"/>
  <c r="N487" i="21"/>
  <c r="AU487" i="21" s="1"/>
  <c r="M487" i="21"/>
  <c r="AT487" i="21" s="1"/>
  <c r="L487" i="21"/>
  <c r="AS487" i="21" s="1"/>
  <c r="K487" i="21"/>
  <c r="AR487" i="21" s="1"/>
  <c r="J487" i="21"/>
  <c r="AQ487" i="21" s="1"/>
  <c r="I487" i="21"/>
  <c r="AP487" i="21" s="1"/>
  <c r="H487" i="21"/>
  <c r="AO487" i="21" s="1"/>
  <c r="G487" i="21"/>
  <c r="AN487" i="21" s="1"/>
  <c r="F487" i="21"/>
  <c r="AM487" i="21" s="1"/>
  <c r="D487" i="21"/>
  <c r="O486" i="21"/>
  <c r="AV486" i="21" s="1"/>
  <c r="N486" i="21"/>
  <c r="AU486" i="21" s="1"/>
  <c r="M486" i="21"/>
  <c r="AT486" i="21" s="1"/>
  <c r="L486" i="21"/>
  <c r="AS486" i="21" s="1"/>
  <c r="K486" i="21"/>
  <c r="AR486" i="21" s="1"/>
  <c r="J486" i="21"/>
  <c r="AQ486" i="21" s="1"/>
  <c r="I486" i="21"/>
  <c r="AP486" i="21" s="1"/>
  <c r="H486" i="21"/>
  <c r="AO486" i="21" s="1"/>
  <c r="G486" i="21"/>
  <c r="AN486" i="21" s="1"/>
  <c r="F486" i="21"/>
  <c r="AM486" i="21" s="1"/>
  <c r="D486" i="21"/>
  <c r="O485" i="21"/>
  <c r="AV485" i="21" s="1"/>
  <c r="N485" i="21"/>
  <c r="AU485" i="21" s="1"/>
  <c r="M485" i="21"/>
  <c r="AT485" i="21" s="1"/>
  <c r="L485" i="21"/>
  <c r="AS485" i="21" s="1"/>
  <c r="K485" i="21"/>
  <c r="AR485" i="21" s="1"/>
  <c r="J485" i="21"/>
  <c r="AQ485" i="21" s="1"/>
  <c r="I485" i="21"/>
  <c r="AP485" i="21" s="1"/>
  <c r="H485" i="21"/>
  <c r="AO485" i="21" s="1"/>
  <c r="G485" i="21"/>
  <c r="AN485" i="21" s="1"/>
  <c r="F485" i="21"/>
  <c r="AM485" i="21" s="1"/>
  <c r="D485" i="21"/>
  <c r="O484" i="21"/>
  <c r="AV484" i="21" s="1"/>
  <c r="N484" i="21"/>
  <c r="AU484" i="21" s="1"/>
  <c r="M484" i="21"/>
  <c r="AT484" i="21" s="1"/>
  <c r="L484" i="21"/>
  <c r="AS484" i="21" s="1"/>
  <c r="K484" i="21"/>
  <c r="AR484" i="21" s="1"/>
  <c r="J484" i="21"/>
  <c r="AQ484" i="21" s="1"/>
  <c r="I484" i="21"/>
  <c r="AP484" i="21" s="1"/>
  <c r="H484" i="21"/>
  <c r="AO484" i="21" s="1"/>
  <c r="G484" i="21"/>
  <c r="AN484" i="21" s="1"/>
  <c r="F484" i="21"/>
  <c r="AM484" i="21" s="1"/>
  <c r="D484" i="21"/>
  <c r="O483" i="21"/>
  <c r="AV483" i="21" s="1"/>
  <c r="N483" i="21"/>
  <c r="AU483" i="21" s="1"/>
  <c r="M483" i="21"/>
  <c r="AT483" i="21" s="1"/>
  <c r="L483" i="21"/>
  <c r="AS483" i="21" s="1"/>
  <c r="K483" i="21"/>
  <c r="AR483" i="21" s="1"/>
  <c r="J483" i="21"/>
  <c r="AQ483" i="21" s="1"/>
  <c r="I483" i="21"/>
  <c r="AP483" i="21" s="1"/>
  <c r="H483" i="21"/>
  <c r="AO483" i="21" s="1"/>
  <c r="G483" i="21"/>
  <c r="AN483" i="21" s="1"/>
  <c r="F483" i="21"/>
  <c r="AM483" i="21" s="1"/>
  <c r="D483" i="21"/>
  <c r="O482" i="21"/>
  <c r="AV482" i="21" s="1"/>
  <c r="N482" i="21"/>
  <c r="AU482" i="21" s="1"/>
  <c r="M482" i="21"/>
  <c r="AT482" i="21" s="1"/>
  <c r="L482" i="21"/>
  <c r="AS482" i="21" s="1"/>
  <c r="K482" i="21"/>
  <c r="AR482" i="21" s="1"/>
  <c r="J482" i="21"/>
  <c r="AQ482" i="21" s="1"/>
  <c r="I482" i="21"/>
  <c r="AP482" i="21" s="1"/>
  <c r="H482" i="21"/>
  <c r="AO482" i="21" s="1"/>
  <c r="G482" i="21"/>
  <c r="AN482" i="21" s="1"/>
  <c r="F482" i="21"/>
  <c r="AM482" i="21" s="1"/>
  <c r="D482" i="21"/>
  <c r="O481" i="21"/>
  <c r="AV481" i="21" s="1"/>
  <c r="N481" i="21"/>
  <c r="AU481" i="21" s="1"/>
  <c r="M481" i="21"/>
  <c r="AT481" i="21" s="1"/>
  <c r="L481" i="21"/>
  <c r="AS481" i="21" s="1"/>
  <c r="K481" i="21"/>
  <c r="AR481" i="21" s="1"/>
  <c r="J481" i="21"/>
  <c r="AQ481" i="21" s="1"/>
  <c r="I481" i="21"/>
  <c r="AP481" i="21" s="1"/>
  <c r="H481" i="21"/>
  <c r="AO481" i="21" s="1"/>
  <c r="G481" i="21"/>
  <c r="AN481" i="21" s="1"/>
  <c r="F481" i="21"/>
  <c r="AM481" i="21" s="1"/>
  <c r="D481" i="21"/>
  <c r="O480" i="21"/>
  <c r="AV480" i="21" s="1"/>
  <c r="N480" i="21"/>
  <c r="AU480" i="21" s="1"/>
  <c r="M480" i="21"/>
  <c r="AT480" i="21" s="1"/>
  <c r="L480" i="21"/>
  <c r="AS480" i="21" s="1"/>
  <c r="K480" i="21"/>
  <c r="AR480" i="21" s="1"/>
  <c r="J480" i="21"/>
  <c r="AQ480" i="21" s="1"/>
  <c r="I480" i="21"/>
  <c r="AP480" i="21" s="1"/>
  <c r="H480" i="21"/>
  <c r="AO480" i="21" s="1"/>
  <c r="G480" i="21"/>
  <c r="AN480" i="21" s="1"/>
  <c r="F480" i="21"/>
  <c r="AM480" i="21" s="1"/>
  <c r="D480" i="21"/>
  <c r="O479" i="21"/>
  <c r="AV479" i="21" s="1"/>
  <c r="N479" i="21"/>
  <c r="AU479" i="21" s="1"/>
  <c r="M479" i="21"/>
  <c r="AT479" i="21" s="1"/>
  <c r="L479" i="21"/>
  <c r="AS479" i="21" s="1"/>
  <c r="K479" i="21"/>
  <c r="AR479" i="21" s="1"/>
  <c r="J479" i="21"/>
  <c r="AQ479" i="21" s="1"/>
  <c r="I479" i="21"/>
  <c r="AP479" i="21" s="1"/>
  <c r="H479" i="21"/>
  <c r="AO479" i="21" s="1"/>
  <c r="G479" i="21"/>
  <c r="AN479" i="21" s="1"/>
  <c r="F479" i="21"/>
  <c r="AM479" i="21" s="1"/>
  <c r="D479" i="21"/>
  <c r="O478" i="21"/>
  <c r="AV478" i="21" s="1"/>
  <c r="N478" i="21"/>
  <c r="AU478" i="21" s="1"/>
  <c r="M478" i="21"/>
  <c r="AT478" i="21" s="1"/>
  <c r="L478" i="21"/>
  <c r="AS478" i="21" s="1"/>
  <c r="K478" i="21"/>
  <c r="AR478" i="21" s="1"/>
  <c r="J478" i="21"/>
  <c r="AQ478" i="21" s="1"/>
  <c r="I478" i="21"/>
  <c r="AP478" i="21" s="1"/>
  <c r="H478" i="21"/>
  <c r="AO478" i="21" s="1"/>
  <c r="G478" i="21"/>
  <c r="AN478" i="21" s="1"/>
  <c r="F478" i="21"/>
  <c r="AM478" i="21" s="1"/>
  <c r="D478" i="21"/>
  <c r="O477" i="21"/>
  <c r="AV477" i="21" s="1"/>
  <c r="N477" i="21"/>
  <c r="AU477" i="21" s="1"/>
  <c r="M477" i="21"/>
  <c r="AT477" i="21" s="1"/>
  <c r="L477" i="21"/>
  <c r="AS477" i="21" s="1"/>
  <c r="K477" i="21"/>
  <c r="AR477" i="21" s="1"/>
  <c r="J477" i="21"/>
  <c r="AQ477" i="21" s="1"/>
  <c r="I477" i="21"/>
  <c r="AP477" i="21" s="1"/>
  <c r="H477" i="21"/>
  <c r="AO477" i="21" s="1"/>
  <c r="G477" i="21"/>
  <c r="AN477" i="21" s="1"/>
  <c r="F477" i="21"/>
  <c r="AM477" i="21" s="1"/>
  <c r="D477" i="21"/>
  <c r="O476" i="21"/>
  <c r="AV476" i="21" s="1"/>
  <c r="N476" i="21"/>
  <c r="AU476" i="21" s="1"/>
  <c r="M476" i="21"/>
  <c r="AT476" i="21" s="1"/>
  <c r="L476" i="21"/>
  <c r="AS476" i="21" s="1"/>
  <c r="K476" i="21"/>
  <c r="AR476" i="21" s="1"/>
  <c r="J476" i="21"/>
  <c r="AQ476" i="21" s="1"/>
  <c r="I476" i="21"/>
  <c r="AP476" i="21" s="1"/>
  <c r="H476" i="21"/>
  <c r="AO476" i="21" s="1"/>
  <c r="G476" i="21"/>
  <c r="AN476" i="21" s="1"/>
  <c r="F476" i="21"/>
  <c r="AM476" i="21" s="1"/>
  <c r="D476" i="21"/>
  <c r="O475" i="21"/>
  <c r="AV475" i="21" s="1"/>
  <c r="N475" i="21"/>
  <c r="AU475" i="21" s="1"/>
  <c r="M475" i="21"/>
  <c r="AT475" i="21" s="1"/>
  <c r="L475" i="21"/>
  <c r="AS475" i="21" s="1"/>
  <c r="K475" i="21"/>
  <c r="AR475" i="21" s="1"/>
  <c r="J475" i="21"/>
  <c r="AQ475" i="21" s="1"/>
  <c r="I475" i="21"/>
  <c r="AP475" i="21" s="1"/>
  <c r="H475" i="21"/>
  <c r="AO475" i="21" s="1"/>
  <c r="G475" i="21"/>
  <c r="AN475" i="21" s="1"/>
  <c r="F475" i="21"/>
  <c r="AM475" i="21" s="1"/>
  <c r="D475" i="21"/>
  <c r="O474" i="21"/>
  <c r="AV474" i="21" s="1"/>
  <c r="N474" i="21"/>
  <c r="AU474" i="21" s="1"/>
  <c r="M474" i="21"/>
  <c r="AT474" i="21" s="1"/>
  <c r="L474" i="21"/>
  <c r="AS474" i="21" s="1"/>
  <c r="K474" i="21"/>
  <c r="AR474" i="21" s="1"/>
  <c r="J474" i="21"/>
  <c r="AQ474" i="21" s="1"/>
  <c r="I474" i="21"/>
  <c r="AP474" i="21" s="1"/>
  <c r="H474" i="21"/>
  <c r="AO474" i="21" s="1"/>
  <c r="G474" i="21"/>
  <c r="AN474" i="21" s="1"/>
  <c r="F474" i="21"/>
  <c r="AM474" i="21" s="1"/>
  <c r="D474" i="21"/>
  <c r="O473" i="21"/>
  <c r="AV473" i="21" s="1"/>
  <c r="N473" i="21"/>
  <c r="AU473" i="21" s="1"/>
  <c r="M473" i="21"/>
  <c r="AT473" i="21" s="1"/>
  <c r="L473" i="21"/>
  <c r="AS473" i="21" s="1"/>
  <c r="K473" i="21"/>
  <c r="AR473" i="21" s="1"/>
  <c r="J473" i="21"/>
  <c r="AQ473" i="21" s="1"/>
  <c r="I473" i="21"/>
  <c r="AP473" i="21" s="1"/>
  <c r="H473" i="21"/>
  <c r="AO473" i="21" s="1"/>
  <c r="G473" i="21"/>
  <c r="AN473" i="21" s="1"/>
  <c r="F473" i="21"/>
  <c r="AM473" i="21" s="1"/>
  <c r="D473" i="21"/>
  <c r="O472" i="21"/>
  <c r="AV472" i="21" s="1"/>
  <c r="N472" i="21"/>
  <c r="AU472" i="21" s="1"/>
  <c r="M472" i="21"/>
  <c r="AT472" i="21" s="1"/>
  <c r="L472" i="21"/>
  <c r="AS472" i="21" s="1"/>
  <c r="K472" i="21"/>
  <c r="AR472" i="21" s="1"/>
  <c r="J472" i="21"/>
  <c r="AQ472" i="21" s="1"/>
  <c r="I472" i="21"/>
  <c r="AP472" i="21" s="1"/>
  <c r="H472" i="21"/>
  <c r="AO472" i="21" s="1"/>
  <c r="G472" i="21"/>
  <c r="AN472" i="21" s="1"/>
  <c r="F472" i="21"/>
  <c r="AM472" i="21" s="1"/>
  <c r="D472" i="21"/>
  <c r="O471" i="21"/>
  <c r="AV471" i="21" s="1"/>
  <c r="N471" i="21"/>
  <c r="AU471" i="21" s="1"/>
  <c r="M471" i="21"/>
  <c r="AT471" i="21" s="1"/>
  <c r="L471" i="21"/>
  <c r="AS471" i="21" s="1"/>
  <c r="K471" i="21"/>
  <c r="AR471" i="21" s="1"/>
  <c r="J471" i="21"/>
  <c r="AQ471" i="21" s="1"/>
  <c r="I471" i="21"/>
  <c r="AP471" i="21" s="1"/>
  <c r="H471" i="21"/>
  <c r="AO471" i="21" s="1"/>
  <c r="G471" i="21"/>
  <c r="AN471" i="21" s="1"/>
  <c r="F471" i="21"/>
  <c r="AM471" i="21" s="1"/>
  <c r="D471" i="21"/>
  <c r="E470" i="21"/>
  <c r="AV469" i="21"/>
  <c r="AU469" i="21"/>
  <c r="AT469" i="21"/>
  <c r="AS469" i="21"/>
  <c r="AP469" i="21"/>
  <c r="AN469" i="21"/>
  <c r="AM469" i="21"/>
  <c r="D469" i="21"/>
  <c r="AV468" i="21"/>
  <c r="AU468" i="21"/>
  <c r="AT468" i="21"/>
  <c r="AS468" i="21"/>
  <c r="AP468" i="21"/>
  <c r="AN468" i="21"/>
  <c r="AM468" i="21"/>
  <c r="D468" i="21"/>
  <c r="AV467" i="21"/>
  <c r="AU467" i="21"/>
  <c r="AT467" i="21"/>
  <c r="AS467" i="21"/>
  <c r="AP467" i="21"/>
  <c r="AN467" i="21"/>
  <c r="AM467" i="21"/>
  <c r="D467" i="21"/>
  <c r="O466" i="21"/>
  <c r="AV466" i="21" s="1"/>
  <c r="N466" i="21"/>
  <c r="AU466" i="21" s="1"/>
  <c r="M466" i="21"/>
  <c r="AT466" i="21" s="1"/>
  <c r="L466" i="21"/>
  <c r="AS466" i="21" s="1"/>
  <c r="K466" i="21"/>
  <c r="J466" i="21"/>
  <c r="I466" i="21"/>
  <c r="AP466" i="21" s="1"/>
  <c r="H466" i="21"/>
  <c r="G466" i="21"/>
  <c r="AN466" i="21" s="1"/>
  <c r="F466" i="21"/>
  <c r="AM466" i="21" s="1"/>
  <c r="D466" i="21"/>
  <c r="O465" i="21"/>
  <c r="AV465" i="21" s="1"/>
  <c r="N465" i="21"/>
  <c r="AU465" i="21" s="1"/>
  <c r="M465" i="21"/>
  <c r="AT465" i="21" s="1"/>
  <c r="L465" i="21"/>
  <c r="AS465" i="21" s="1"/>
  <c r="K465" i="21"/>
  <c r="AR465" i="21" s="1"/>
  <c r="J465" i="21"/>
  <c r="AQ465" i="21" s="1"/>
  <c r="I465" i="21"/>
  <c r="AP465" i="21" s="1"/>
  <c r="H465" i="21"/>
  <c r="AO465" i="21" s="1"/>
  <c r="G465" i="21"/>
  <c r="AN465" i="21" s="1"/>
  <c r="F465" i="21"/>
  <c r="AM465" i="21" s="1"/>
  <c r="D465" i="21"/>
  <c r="O464" i="21"/>
  <c r="AV464" i="21" s="1"/>
  <c r="N464" i="21"/>
  <c r="AU464" i="21" s="1"/>
  <c r="M464" i="21"/>
  <c r="AT464" i="21" s="1"/>
  <c r="L464" i="21"/>
  <c r="AS464" i="21" s="1"/>
  <c r="K464" i="21"/>
  <c r="AR464" i="21" s="1"/>
  <c r="J464" i="21"/>
  <c r="AQ464" i="21" s="1"/>
  <c r="I464" i="21"/>
  <c r="AP464" i="21" s="1"/>
  <c r="H464" i="21"/>
  <c r="AO464" i="21" s="1"/>
  <c r="G464" i="21"/>
  <c r="AN464" i="21" s="1"/>
  <c r="F464" i="21"/>
  <c r="AM464" i="21" s="1"/>
  <c r="D464" i="21"/>
  <c r="O463" i="21"/>
  <c r="AV463" i="21" s="1"/>
  <c r="N463" i="21"/>
  <c r="AU463" i="21" s="1"/>
  <c r="M463" i="21"/>
  <c r="AT463" i="21" s="1"/>
  <c r="L463" i="21"/>
  <c r="AS463" i="21" s="1"/>
  <c r="K463" i="21"/>
  <c r="AR463" i="21" s="1"/>
  <c r="J463" i="21"/>
  <c r="AQ463" i="21" s="1"/>
  <c r="I463" i="21"/>
  <c r="AP463" i="21" s="1"/>
  <c r="H463" i="21"/>
  <c r="AO463" i="21" s="1"/>
  <c r="G463" i="21"/>
  <c r="AN463" i="21" s="1"/>
  <c r="F463" i="21"/>
  <c r="AM463" i="21" s="1"/>
  <c r="D463" i="21"/>
  <c r="O462" i="21"/>
  <c r="AV462" i="21" s="1"/>
  <c r="N462" i="21"/>
  <c r="AU462" i="21" s="1"/>
  <c r="M462" i="21"/>
  <c r="AT462" i="21" s="1"/>
  <c r="L462" i="21"/>
  <c r="AS462" i="21" s="1"/>
  <c r="K462" i="21"/>
  <c r="AR462" i="21" s="1"/>
  <c r="J462" i="21"/>
  <c r="AQ462" i="21" s="1"/>
  <c r="I462" i="21"/>
  <c r="AP462" i="21" s="1"/>
  <c r="H462" i="21"/>
  <c r="AO462" i="21" s="1"/>
  <c r="G462" i="21"/>
  <c r="AN462" i="21" s="1"/>
  <c r="F462" i="21"/>
  <c r="AM462" i="21" s="1"/>
  <c r="D462" i="21"/>
  <c r="O461" i="21"/>
  <c r="AV461" i="21" s="1"/>
  <c r="N461" i="21"/>
  <c r="AU461" i="21" s="1"/>
  <c r="M461" i="21"/>
  <c r="AT461" i="21" s="1"/>
  <c r="L461" i="21"/>
  <c r="AS461" i="21" s="1"/>
  <c r="K461" i="21"/>
  <c r="AR461" i="21" s="1"/>
  <c r="J461" i="21"/>
  <c r="AQ461" i="21" s="1"/>
  <c r="I461" i="21"/>
  <c r="AP461" i="21" s="1"/>
  <c r="H461" i="21"/>
  <c r="AO461" i="21" s="1"/>
  <c r="G461" i="21"/>
  <c r="AN461" i="21" s="1"/>
  <c r="F461" i="21"/>
  <c r="AM461" i="21" s="1"/>
  <c r="D461" i="21"/>
  <c r="O460" i="21"/>
  <c r="AV460" i="21" s="1"/>
  <c r="N460" i="21"/>
  <c r="AU460" i="21" s="1"/>
  <c r="M460" i="21"/>
  <c r="AT460" i="21" s="1"/>
  <c r="L460" i="21"/>
  <c r="AS460" i="21" s="1"/>
  <c r="K460" i="21"/>
  <c r="AR460" i="21" s="1"/>
  <c r="J460" i="21"/>
  <c r="AQ460" i="21" s="1"/>
  <c r="I460" i="21"/>
  <c r="AP460" i="21" s="1"/>
  <c r="H460" i="21"/>
  <c r="AO460" i="21" s="1"/>
  <c r="G460" i="21"/>
  <c r="AN460" i="21" s="1"/>
  <c r="F460" i="21"/>
  <c r="AM460" i="21" s="1"/>
  <c r="D460" i="21"/>
  <c r="O459" i="21"/>
  <c r="AV459" i="21" s="1"/>
  <c r="N459" i="21"/>
  <c r="AU459" i="21" s="1"/>
  <c r="M459" i="21"/>
  <c r="AT459" i="21" s="1"/>
  <c r="L459" i="21"/>
  <c r="AS459" i="21" s="1"/>
  <c r="K459" i="21"/>
  <c r="AR459" i="21" s="1"/>
  <c r="J459" i="21"/>
  <c r="AQ459" i="21" s="1"/>
  <c r="I459" i="21"/>
  <c r="AP459" i="21" s="1"/>
  <c r="H459" i="21"/>
  <c r="AO459" i="21" s="1"/>
  <c r="G459" i="21"/>
  <c r="AN459" i="21" s="1"/>
  <c r="F459" i="21"/>
  <c r="AM459" i="21" s="1"/>
  <c r="D459" i="21"/>
  <c r="O458" i="21"/>
  <c r="AV458" i="21" s="1"/>
  <c r="N458" i="21"/>
  <c r="AU458" i="21" s="1"/>
  <c r="M458" i="21"/>
  <c r="AT458" i="21" s="1"/>
  <c r="L458" i="21"/>
  <c r="AS458" i="21" s="1"/>
  <c r="K458" i="21"/>
  <c r="AR458" i="21" s="1"/>
  <c r="J458" i="21"/>
  <c r="AQ458" i="21" s="1"/>
  <c r="I458" i="21"/>
  <c r="AP458" i="21" s="1"/>
  <c r="H458" i="21"/>
  <c r="AO458" i="21" s="1"/>
  <c r="G458" i="21"/>
  <c r="AN458" i="21" s="1"/>
  <c r="F458" i="21"/>
  <c r="AM458" i="21" s="1"/>
  <c r="D458" i="21"/>
  <c r="O457" i="21"/>
  <c r="AV457" i="21" s="1"/>
  <c r="N457" i="21"/>
  <c r="AU457" i="21" s="1"/>
  <c r="M457" i="21"/>
  <c r="AT457" i="21" s="1"/>
  <c r="L457" i="21"/>
  <c r="AS457" i="21" s="1"/>
  <c r="K457" i="21"/>
  <c r="AR457" i="21" s="1"/>
  <c r="J457" i="21"/>
  <c r="AQ457" i="21" s="1"/>
  <c r="I457" i="21"/>
  <c r="AP457" i="21" s="1"/>
  <c r="H457" i="21"/>
  <c r="AO457" i="21" s="1"/>
  <c r="G457" i="21"/>
  <c r="AN457" i="21" s="1"/>
  <c r="F457" i="21"/>
  <c r="AM457" i="21" s="1"/>
  <c r="D457" i="21"/>
  <c r="O456" i="21"/>
  <c r="AV456" i="21" s="1"/>
  <c r="N456" i="21"/>
  <c r="AU456" i="21" s="1"/>
  <c r="M456" i="21"/>
  <c r="AT456" i="21" s="1"/>
  <c r="L456" i="21"/>
  <c r="AS456" i="21" s="1"/>
  <c r="K456" i="21"/>
  <c r="AR456" i="21" s="1"/>
  <c r="J456" i="21"/>
  <c r="AQ456" i="21" s="1"/>
  <c r="I456" i="21"/>
  <c r="AP456" i="21" s="1"/>
  <c r="H456" i="21"/>
  <c r="AO456" i="21" s="1"/>
  <c r="G456" i="21"/>
  <c r="AN456" i="21" s="1"/>
  <c r="F456" i="21"/>
  <c r="AM456" i="21" s="1"/>
  <c r="D456" i="21"/>
  <c r="O455" i="21"/>
  <c r="AV455" i="21" s="1"/>
  <c r="N455" i="21"/>
  <c r="AU455" i="21" s="1"/>
  <c r="M455" i="21"/>
  <c r="AT455" i="21" s="1"/>
  <c r="L455" i="21"/>
  <c r="AS455" i="21" s="1"/>
  <c r="K455" i="21"/>
  <c r="AR455" i="21" s="1"/>
  <c r="J455" i="21"/>
  <c r="AQ455" i="21" s="1"/>
  <c r="I455" i="21"/>
  <c r="AP455" i="21" s="1"/>
  <c r="H455" i="21"/>
  <c r="AO455" i="21" s="1"/>
  <c r="G455" i="21"/>
  <c r="AN455" i="21" s="1"/>
  <c r="F455" i="21"/>
  <c r="AM455" i="21" s="1"/>
  <c r="D455" i="21"/>
  <c r="O454" i="21"/>
  <c r="AV454" i="21" s="1"/>
  <c r="N454" i="21"/>
  <c r="AU454" i="21" s="1"/>
  <c r="M454" i="21"/>
  <c r="AT454" i="21" s="1"/>
  <c r="L454" i="21"/>
  <c r="AS454" i="21" s="1"/>
  <c r="K454" i="21"/>
  <c r="AR454" i="21" s="1"/>
  <c r="J454" i="21"/>
  <c r="AQ454" i="21" s="1"/>
  <c r="I454" i="21"/>
  <c r="AP454" i="21" s="1"/>
  <c r="H454" i="21"/>
  <c r="AO454" i="21" s="1"/>
  <c r="G454" i="21"/>
  <c r="AN454" i="21" s="1"/>
  <c r="F454" i="21"/>
  <c r="AM454" i="21" s="1"/>
  <c r="D454" i="21"/>
  <c r="O453" i="21"/>
  <c r="AV453" i="21" s="1"/>
  <c r="N453" i="21"/>
  <c r="AU453" i="21" s="1"/>
  <c r="M453" i="21"/>
  <c r="AT453" i="21" s="1"/>
  <c r="L453" i="21"/>
  <c r="AS453" i="21" s="1"/>
  <c r="K453" i="21"/>
  <c r="AR453" i="21" s="1"/>
  <c r="J453" i="21"/>
  <c r="AQ453" i="21" s="1"/>
  <c r="I453" i="21"/>
  <c r="AP453" i="21" s="1"/>
  <c r="H453" i="21"/>
  <c r="AO453" i="21" s="1"/>
  <c r="G453" i="21"/>
  <c r="AN453" i="21" s="1"/>
  <c r="F453" i="21"/>
  <c r="AM453" i="21" s="1"/>
  <c r="D453" i="21"/>
  <c r="O452" i="21"/>
  <c r="AV452" i="21" s="1"/>
  <c r="N452" i="21"/>
  <c r="AU452" i="21" s="1"/>
  <c r="M452" i="21"/>
  <c r="AT452" i="21" s="1"/>
  <c r="L452" i="21"/>
  <c r="AS452" i="21" s="1"/>
  <c r="K452" i="21"/>
  <c r="AR452" i="21" s="1"/>
  <c r="J452" i="21"/>
  <c r="AQ452" i="21" s="1"/>
  <c r="I452" i="21"/>
  <c r="AP452" i="21" s="1"/>
  <c r="H452" i="21"/>
  <c r="AO452" i="21" s="1"/>
  <c r="G452" i="21"/>
  <c r="AN452" i="21" s="1"/>
  <c r="F452" i="21"/>
  <c r="AM452" i="21" s="1"/>
  <c r="D452" i="21"/>
  <c r="O451" i="21"/>
  <c r="AV451" i="21" s="1"/>
  <c r="N451" i="21"/>
  <c r="AU451" i="21" s="1"/>
  <c r="M451" i="21"/>
  <c r="AT451" i="21" s="1"/>
  <c r="L451" i="21"/>
  <c r="AS451" i="21" s="1"/>
  <c r="K451" i="21"/>
  <c r="AR451" i="21" s="1"/>
  <c r="J451" i="21"/>
  <c r="AQ451" i="21" s="1"/>
  <c r="I451" i="21"/>
  <c r="AP451" i="21" s="1"/>
  <c r="H451" i="21"/>
  <c r="AO451" i="21" s="1"/>
  <c r="G451" i="21"/>
  <c r="AN451" i="21" s="1"/>
  <c r="F451" i="21"/>
  <c r="AM451" i="21" s="1"/>
  <c r="D451" i="21"/>
  <c r="O450" i="21"/>
  <c r="AV450" i="21" s="1"/>
  <c r="N450" i="21"/>
  <c r="AU450" i="21" s="1"/>
  <c r="M450" i="21"/>
  <c r="AT450" i="21" s="1"/>
  <c r="L450" i="21"/>
  <c r="AS450" i="21" s="1"/>
  <c r="K450" i="21"/>
  <c r="AR450" i="21" s="1"/>
  <c r="J450" i="21"/>
  <c r="AQ450" i="21" s="1"/>
  <c r="I450" i="21"/>
  <c r="AP450" i="21" s="1"/>
  <c r="H450" i="21"/>
  <c r="AO450" i="21" s="1"/>
  <c r="G450" i="21"/>
  <c r="AN450" i="21" s="1"/>
  <c r="F450" i="21"/>
  <c r="AM450" i="21" s="1"/>
  <c r="D450" i="21"/>
  <c r="O449" i="21"/>
  <c r="AV449" i="21" s="1"/>
  <c r="N449" i="21"/>
  <c r="AU449" i="21" s="1"/>
  <c r="M449" i="21"/>
  <c r="AT449" i="21" s="1"/>
  <c r="L449" i="21"/>
  <c r="AS449" i="21" s="1"/>
  <c r="K449" i="21"/>
  <c r="AR449" i="21" s="1"/>
  <c r="J449" i="21"/>
  <c r="AQ449" i="21" s="1"/>
  <c r="I449" i="21"/>
  <c r="AP449" i="21" s="1"/>
  <c r="H449" i="21"/>
  <c r="AO449" i="21" s="1"/>
  <c r="G449" i="21"/>
  <c r="AN449" i="21" s="1"/>
  <c r="F449" i="21"/>
  <c r="AM449" i="21" s="1"/>
  <c r="D449" i="21"/>
  <c r="O448" i="21"/>
  <c r="AV448" i="21" s="1"/>
  <c r="N448" i="21"/>
  <c r="AU448" i="21" s="1"/>
  <c r="M448" i="21"/>
  <c r="AT448" i="21" s="1"/>
  <c r="L448" i="21"/>
  <c r="AS448" i="21" s="1"/>
  <c r="K448" i="21"/>
  <c r="AR448" i="21" s="1"/>
  <c r="J448" i="21"/>
  <c r="AQ448" i="21" s="1"/>
  <c r="I448" i="21"/>
  <c r="AP448" i="21" s="1"/>
  <c r="H448" i="21"/>
  <c r="AO448" i="21" s="1"/>
  <c r="G448" i="21"/>
  <c r="AN448" i="21" s="1"/>
  <c r="F448" i="21"/>
  <c r="AM448" i="21" s="1"/>
  <c r="D448" i="21"/>
  <c r="O447" i="21"/>
  <c r="AV447" i="21" s="1"/>
  <c r="N447" i="21"/>
  <c r="AU447" i="21" s="1"/>
  <c r="M447" i="21"/>
  <c r="AT447" i="21" s="1"/>
  <c r="L447" i="21"/>
  <c r="AS447" i="21" s="1"/>
  <c r="K447" i="21"/>
  <c r="AR447" i="21" s="1"/>
  <c r="J447" i="21"/>
  <c r="AQ447" i="21" s="1"/>
  <c r="I447" i="21"/>
  <c r="AP447" i="21" s="1"/>
  <c r="H447" i="21"/>
  <c r="AO447" i="21" s="1"/>
  <c r="G447" i="21"/>
  <c r="AN447" i="21" s="1"/>
  <c r="F447" i="21"/>
  <c r="AM447" i="21" s="1"/>
  <c r="D447" i="21"/>
  <c r="O446" i="21"/>
  <c r="AV446" i="21" s="1"/>
  <c r="N446" i="21"/>
  <c r="AU446" i="21" s="1"/>
  <c r="M446" i="21"/>
  <c r="AT446" i="21" s="1"/>
  <c r="L446" i="21"/>
  <c r="AS446" i="21" s="1"/>
  <c r="K446" i="21"/>
  <c r="AR446" i="21" s="1"/>
  <c r="J446" i="21"/>
  <c r="AQ446" i="21" s="1"/>
  <c r="I446" i="21"/>
  <c r="AP446" i="21" s="1"/>
  <c r="H446" i="21"/>
  <c r="AO446" i="21" s="1"/>
  <c r="G446" i="21"/>
  <c r="AN446" i="21" s="1"/>
  <c r="F446" i="21"/>
  <c r="AM446" i="21" s="1"/>
  <c r="D446" i="21"/>
  <c r="O445" i="21"/>
  <c r="AV445" i="21" s="1"/>
  <c r="N445" i="21"/>
  <c r="AU445" i="21" s="1"/>
  <c r="M445" i="21"/>
  <c r="AT445" i="21" s="1"/>
  <c r="L445" i="21"/>
  <c r="AS445" i="21" s="1"/>
  <c r="K445" i="21"/>
  <c r="AR445" i="21" s="1"/>
  <c r="J445" i="21"/>
  <c r="AQ445" i="21" s="1"/>
  <c r="I445" i="21"/>
  <c r="AP445" i="21" s="1"/>
  <c r="H445" i="21"/>
  <c r="AO445" i="21" s="1"/>
  <c r="G445" i="21"/>
  <c r="AN445" i="21" s="1"/>
  <c r="F445" i="21"/>
  <c r="AM445" i="21" s="1"/>
  <c r="D445" i="21"/>
  <c r="O444" i="21"/>
  <c r="AV444" i="21" s="1"/>
  <c r="N444" i="21"/>
  <c r="AU444" i="21" s="1"/>
  <c r="M444" i="21"/>
  <c r="AT444" i="21" s="1"/>
  <c r="L444" i="21"/>
  <c r="AS444" i="21" s="1"/>
  <c r="K444" i="21"/>
  <c r="AR444" i="21" s="1"/>
  <c r="J444" i="21"/>
  <c r="AQ444" i="21" s="1"/>
  <c r="I444" i="21"/>
  <c r="AP444" i="21" s="1"/>
  <c r="H444" i="21"/>
  <c r="AO444" i="21" s="1"/>
  <c r="G444" i="21"/>
  <c r="AN444" i="21" s="1"/>
  <c r="F444" i="21"/>
  <c r="AM444" i="21" s="1"/>
  <c r="D444" i="21"/>
  <c r="O443" i="21"/>
  <c r="AV443" i="21" s="1"/>
  <c r="N443" i="21"/>
  <c r="AU443" i="21" s="1"/>
  <c r="M443" i="21"/>
  <c r="AT443" i="21" s="1"/>
  <c r="L443" i="21"/>
  <c r="AS443" i="21" s="1"/>
  <c r="K443" i="21"/>
  <c r="AR443" i="21" s="1"/>
  <c r="J443" i="21"/>
  <c r="AQ443" i="21" s="1"/>
  <c r="I443" i="21"/>
  <c r="AP443" i="21" s="1"/>
  <c r="H443" i="21"/>
  <c r="AO443" i="21" s="1"/>
  <c r="G443" i="21"/>
  <c r="AN443" i="21" s="1"/>
  <c r="F443" i="21"/>
  <c r="AM443" i="21" s="1"/>
  <c r="D443" i="21"/>
  <c r="O442" i="21"/>
  <c r="AV442" i="21" s="1"/>
  <c r="N442" i="21"/>
  <c r="AU442" i="21" s="1"/>
  <c r="M442" i="21"/>
  <c r="AT442" i="21" s="1"/>
  <c r="L442" i="21"/>
  <c r="AS442" i="21" s="1"/>
  <c r="K442" i="21"/>
  <c r="AR442" i="21" s="1"/>
  <c r="J442" i="21"/>
  <c r="AQ442" i="21" s="1"/>
  <c r="I442" i="21"/>
  <c r="AP442" i="21" s="1"/>
  <c r="H442" i="21"/>
  <c r="AO442" i="21" s="1"/>
  <c r="G442" i="21"/>
  <c r="AN442" i="21" s="1"/>
  <c r="F442" i="21"/>
  <c r="AM442" i="21" s="1"/>
  <c r="D442" i="21"/>
  <c r="O441" i="21"/>
  <c r="AV441" i="21" s="1"/>
  <c r="N441" i="21"/>
  <c r="AU441" i="21" s="1"/>
  <c r="M441" i="21"/>
  <c r="AT441" i="21" s="1"/>
  <c r="L441" i="21"/>
  <c r="AS441" i="21" s="1"/>
  <c r="K441" i="21"/>
  <c r="AR441" i="21" s="1"/>
  <c r="J441" i="21"/>
  <c r="AQ441" i="21" s="1"/>
  <c r="I441" i="21"/>
  <c r="AP441" i="21" s="1"/>
  <c r="H441" i="21"/>
  <c r="AO441" i="21" s="1"/>
  <c r="G441" i="21"/>
  <c r="AN441" i="21" s="1"/>
  <c r="F441" i="21"/>
  <c r="AM441" i="21" s="1"/>
  <c r="D441" i="21"/>
  <c r="O440" i="21"/>
  <c r="AV440" i="21" s="1"/>
  <c r="N440" i="21"/>
  <c r="AU440" i="21" s="1"/>
  <c r="M440" i="21"/>
  <c r="AT440" i="21" s="1"/>
  <c r="L440" i="21"/>
  <c r="AS440" i="21" s="1"/>
  <c r="K440" i="21"/>
  <c r="AR440" i="21" s="1"/>
  <c r="J440" i="21"/>
  <c r="AQ440" i="21" s="1"/>
  <c r="I440" i="21"/>
  <c r="AP440" i="21" s="1"/>
  <c r="H440" i="21"/>
  <c r="AO440" i="21" s="1"/>
  <c r="G440" i="21"/>
  <c r="AN440" i="21" s="1"/>
  <c r="F440" i="21"/>
  <c r="AM440" i="21" s="1"/>
  <c r="D440" i="21"/>
  <c r="E439" i="21"/>
  <c r="AV438" i="21"/>
  <c r="AU438" i="21"/>
  <c r="AT438" i="21"/>
  <c r="AS438" i="21"/>
  <c r="AP438" i="21"/>
  <c r="AN438" i="21"/>
  <c r="AM438" i="21"/>
  <c r="D438" i="21"/>
  <c r="AV437" i="21"/>
  <c r="AU437" i="21"/>
  <c r="AT437" i="21"/>
  <c r="AS437" i="21"/>
  <c r="AP437" i="21"/>
  <c r="AN437" i="21"/>
  <c r="AM437" i="21"/>
  <c r="D437" i="21"/>
  <c r="AV436" i="21"/>
  <c r="AU436" i="21"/>
  <c r="AT436" i="21"/>
  <c r="AS436" i="21"/>
  <c r="AP436" i="21"/>
  <c r="AN436" i="21"/>
  <c r="AM436" i="21"/>
  <c r="D436" i="21"/>
  <c r="O435" i="21"/>
  <c r="AV435" i="21" s="1"/>
  <c r="N435" i="21"/>
  <c r="AU435" i="21" s="1"/>
  <c r="M435" i="21"/>
  <c r="AT435" i="21" s="1"/>
  <c r="L435" i="21"/>
  <c r="AS435" i="21" s="1"/>
  <c r="K435" i="21"/>
  <c r="J435" i="21"/>
  <c r="I435" i="21"/>
  <c r="AP435" i="21" s="1"/>
  <c r="H435" i="21"/>
  <c r="AO435" i="21" s="1"/>
  <c r="G435" i="21"/>
  <c r="AN435" i="21" s="1"/>
  <c r="F435" i="21"/>
  <c r="AM435" i="21" s="1"/>
  <c r="D435" i="21"/>
  <c r="O434" i="21"/>
  <c r="AV434" i="21" s="1"/>
  <c r="N434" i="21"/>
  <c r="AU434" i="21" s="1"/>
  <c r="M434" i="21"/>
  <c r="AT434" i="21" s="1"/>
  <c r="L434" i="21"/>
  <c r="AS434" i="21" s="1"/>
  <c r="K434" i="21"/>
  <c r="AR434" i="21" s="1"/>
  <c r="J434" i="21"/>
  <c r="AQ434" i="21" s="1"/>
  <c r="I434" i="21"/>
  <c r="AP434" i="21" s="1"/>
  <c r="H434" i="21"/>
  <c r="AO434" i="21" s="1"/>
  <c r="G434" i="21"/>
  <c r="AN434" i="21" s="1"/>
  <c r="F434" i="21"/>
  <c r="AM434" i="21" s="1"/>
  <c r="D434" i="21"/>
  <c r="O433" i="21"/>
  <c r="AV433" i="21" s="1"/>
  <c r="N433" i="21"/>
  <c r="AU433" i="21" s="1"/>
  <c r="M433" i="21"/>
  <c r="AT433" i="21" s="1"/>
  <c r="L433" i="21"/>
  <c r="AS433" i="21" s="1"/>
  <c r="K433" i="21"/>
  <c r="AR433" i="21" s="1"/>
  <c r="J433" i="21"/>
  <c r="AQ433" i="21" s="1"/>
  <c r="I433" i="21"/>
  <c r="AP433" i="21" s="1"/>
  <c r="H433" i="21"/>
  <c r="AO433" i="21" s="1"/>
  <c r="G433" i="21"/>
  <c r="AN433" i="21" s="1"/>
  <c r="F433" i="21"/>
  <c r="AM433" i="21" s="1"/>
  <c r="D433" i="21"/>
  <c r="O432" i="21"/>
  <c r="AV432" i="21" s="1"/>
  <c r="N432" i="21"/>
  <c r="AU432" i="21" s="1"/>
  <c r="M432" i="21"/>
  <c r="AT432" i="21" s="1"/>
  <c r="L432" i="21"/>
  <c r="AS432" i="21" s="1"/>
  <c r="K432" i="21"/>
  <c r="AR432" i="21" s="1"/>
  <c r="J432" i="21"/>
  <c r="AQ432" i="21" s="1"/>
  <c r="I432" i="21"/>
  <c r="AP432" i="21" s="1"/>
  <c r="H432" i="21"/>
  <c r="AO432" i="21" s="1"/>
  <c r="G432" i="21"/>
  <c r="AN432" i="21" s="1"/>
  <c r="F432" i="21"/>
  <c r="AM432" i="21" s="1"/>
  <c r="D432" i="21"/>
  <c r="O431" i="21"/>
  <c r="AV431" i="21" s="1"/>
  <c r="N431" i="21"/>
  <c r="AU431" i="21" s="1"/>
  <c r="M431" i="21"/>
  <c r="AT431" i="21" s="1"/>
  <c r="L431" i="21"/>
  <c r="AS431" i="21" s="1"/>
  <c r="K431" i="21"/>
  <c r="AR431" i="21" s="1"/>
  <c r="J431" i="21"/>
  <c r="AQ431" i="21" s="1"/>
  <c r="I431" i="21"/>
  <c r="AP431" i="21" s="1"/>
  <c r="H431" i="21"/>
  <c r="AO431" i="21" s="1"/>
  <c r="G431" i="21"/>
  <c r="AN431" i="21" s="1"/>
  <c r="F431" i="21"/>
  <c r="AM431" i="21" s="1"/>
  <c r="D431" i="21"/>
  <c r="O430" i="21"/>
  <c r="AV430" i="21" s="1"/>
  <c r="N430" i="21"/>
  <c r="AU430" i="21" s="1"/>
  <c r="M430" i="21"/>
  <c r="AT430" i="21" s="1"/>
  <c r="L430" i="21"/>
  <c r="AS430" i="21" s="1"/>
  <c r="K430" i="21"/>
  <c r="AR430" i="21" s="1"/>
  <c r="J430" i="21"/>
  <c r="AQ430" i="21" s="1"/>
  <c r="I430" i="21"/>
  <c r="AP430" i="21" s="1"/>
  <c r="H430" i="21"/>
  <c r="AO430" i="21" s="1"/>
  <c r="G430" i="21"/>
  <c r="AN430" i="21" s="1"/>
  <c r="F430" i="21"/>
  <c r="AM430" i="21" s="1"/>
  <c r="D430" i="21"/>
  <c r="O429" i="21"/>
  <c r="AV429" i="21" s="1"/>
  <c r="N429" i="21"/>
  <c r="AU429" i="21" s="1"/>
  <c r="M429" i="21"/>
  <c r="AT429" i="21" s="1"/>
  <c r="L429" i="21"/>
  <c r="AS429" i="21" s="1"/>
  <c r="K429" i="21"/>
  <c r="AR429" i="21" s="1"/>
  <c r="J429" i="21"/>
  <c r="AQ429" i="21" s="1"/>
  <c r="I429" i="21"/>
  <c r="AP429" i="21" s="1"/>
  <c r="H429" i="21"/>
  <c r="AO429" i="21" s="1"/>
  <c r="G429" i="21"/>
  <c r="AN429" i="21" s="1"/>
  <c r="F429" i="21"/>
  <c r="AM429" i="21" s="1"/>
  <c r="D429" i="21"/>
  <c r="O428" i="21"/>
  <c r="AV428" i="21" s="1"/>
  <c r="N428" i="21"/>
  <c r="AU428" i="21" s="1"/>
  <c r="M428" i="21"/>
  <c r="AT428" i="21" s="1"/>
  <c r="L428" i="21"/>
  <c r="AS428" i="21" s="1"/>
  <c r="K428" i="21"/>
  <c r="AR428" i="21" s="1"/>
  <c r="J428" i="21"/>
  <c r="AQ428" i="21" s="1"/>
  <c r="I428" i="21"/>
  <c r="AP428" i="21" s="1"/>
  <c r="H428" i="21"/>
  <c r="AO428" i="21" s="1"/>
  <c r="G428" i="21"/>
  <c r="AN428" i="21" s="1"/>
  <c r="F428" i="21"/>
  <c r="AM428" i="21" s="1"/>
  <c r="D428" i="21"/>
  <c r="O427" i="21"/>
  <c r="AV427" i="21" s="1"/>
  <c r="N427" i="21"/>
  <c r="AU427" i="21" s="1"/>
  <c r="M427" i="21"/>
  <c r="AT427" i="21" s="1"/>
  <c r="L427" i="21"/>
  <c r="AS427" i="21" s="1"/>
  <c r="K427" i="21"/>
  <c r="AR427" i="21" s="1"/>
  <c r="J427" i="21"/>
  <c r="AQ427" i="21" s="1"/>
  <c r="I427" i="21"/>
  <c r="AP427" i="21" s="1"/>
  <c r="H427" i="21"/>
  <c r="AO427" i="21" s="1"/>
  <c r="G427" i="21"/>
  <c r="AN427" i="21" s="1"/>
  <c r="F427" i="21"/>
  <c r="AM427" i="21" s="1"/>
  <c r="D427" i="21"/>
  <c r="O426" i="21"/>
  <c r="AV426" i="21" s="1"/>
  <c r="N426" i="21"/>
  <c r="AU426" i="21" s="1"/>
  <c r="M426" i="21"/>
  <c r="AT426" i="21" s="1"/>
  <c r="L426" i="21"/>
  <c r="AS426" i="21" s="1"/>
  <c r="K426" i="21"/>
  <c r="AR426" i="21" s="1"/>
  <c r="J426" i="21"/>
  <c r="AQ426" i="21" s="1"/>
  <c r="I426" i="21"/>
  <c r="AP426" i="21" s="1"/>
  <c r="H426" i="21"/>
  <c r="AO426" i="21" s="1"/>
  <c r="G426" i="21"/>
  <c r="AN426" i="21" s="1"/>
  <c r="F426" i="21"/>
  <c r="AM426" i="21" s="1"/>
  <c r="D426" i="21"/>
  <c r="O425" i="21"/>
  <c r="AV425" i="21" s="1"/>
  <c r="N425" i="21"/>
  <c r="AU425" i="21" s="1"/>
  <c r="M425" i="21"/>
  <c r="AT425" i="21" s="1"/>
  <c r="L425" i="21"/>
  <c r="AS425" i="21" s="1"/>
  <c r="K425" i="21"/>
  <c r="AR425" i="21" s="1"/>
  <c r="J425" i="21"/>
  <c r="AQ425" i="21" s="1"/>
  <c r="I425" i="21"/>
  <c r="AP425" i="21" s="1"/>
  <c r="H425" i="21"/>
  <c r="AO425" i="21" s="1"/>
  <c r="G425" i="21"/>
  <c r="AN425" i="21" s="1"/>
  <c r="F425" i="21"/>
  <c r="AM425" i="21" s="1"/>
  <c r="D425" i="21"/>
  <c r="O424" i="21"/>
  <c r="AV424" i="21" s="1"/>
  <c r="N424" i="21"/>
  <c r="AU424" i="21" s="1"/>
  <c r="M424" i="21"/>
  <c r="AT424" i="21" s="1"/>
  <c r="L424" i="21"/>
  <c r="AS424" i="21" s="1"/>
  <c r="K424" i="21"/>
  <c r="AR424" i="21" s="1"/>
  <c r="J424" i="21"/>
  <c r="AQ424" i="21" s="1"/>
  <c r="I424" i="21"/>
  <c r="AP424" i="21" s="1"/>
  <c r="H424" i="21"/>
  <c r="AO424" i="21" s="1"/>
  <c r="G424" i="21"/>
  <c r="AN424" i="21" s="1"/>
  <c r="F424" i="21"/>
  <c r="AM424" i="21" s="1"/>
  <c r="D424" i="21"/>
  <c r="O423" i="21"/>
  <c r="AV423" i="21" s="1"/>
  <c r="N423" i="21"/>
  <c r="AU423" i="21" s="1"/>
  <c r="M423" i="21"/>
  <c r="AT423" i="21" s="1"/>
  <c r="L423" i="21"/>
  <c r="AS423" i="21" s="1"/>
  <c r="K423" i="21"/>
  <c r="AR423" i="21" s="1"/>
  <c r="J423" i="21"/>
  <c r="AQ423" i="21" s="1"/>
  <c r="I423" i="21"/>
  <c r="AP423" i="21" s="1"/>
  <c r="H423" i="21"/>
  <c r="AO423" i="21" s="1"/>
  <c r="G423" i="21"/>
  <c r="AN423" i="21" s="1"/>
  <c r="F423" i="21"/>
  <c r="AM423" i="21" s="1"/>
  <c r="D423" i="21"/>
  <c r="O422" i="21"/>
  <c r="AV422" i="21" s="1"/>
  <c r="N422" i="21"/>
  <c r="AU422" i="21" s="1"/>
  <c r="M422" i="21"/>
  <c r="AT422" i="21" s="1"/>
  <c r="L422" i="21"/>
  <c r="AS422" i="21" s="1"/>
  <c r="K422" i="21"/>
  <c r="AR422" i="21" s="1"/>
  <c r="J422" i="21"/>
  <c r="AQ422" i="21" s="1"/>
  <c r="I422" i="21"/>
  <c r="AP422" i="21" s="1"/>
  <c r="H422" i="21"/>
  <c r="AO422" i="21" s="1"/>
  <c r="G422" i="21"/>
  <c r="AN422" i="21" s="1"/>
  <c r="F422" i="21"/>
  <c r="AM422" i="21" s="1"/>
  <c r="D422" i="21"/>
  <c r="O421" i="21"/>
  <c r="AV421" i="21" s="1"/>
  <c r="N421" i="21"/>
  <c r="AU421" i="21" s="1"/>
  <c r="M421" i="21"/>
  <c r="AT421" i="21" s="1"/>
  <c r="L421" i="21"/>
  <c r="AS421" i="21" s="1"/>
  <c r="K421" i="21"/>
  <c r="AR421" i="21" s="1"/>
  <c r="J421" i="21"/>
  <c r="AQ421" i="21" s="1"/>
  <c r="I421" i="21"/>
  <c r="AP421" i="21" s="1"/>
  <c r="H421" i="21"/>
  <c r="AO421" i="21" s="1"/>
  <c r="G421" i="21"/>
  <c r="AN421" i="21" s="1"/>
  <c r="F421" i="21"/>
  <c r="AM421" i="21" s="1"/>
  <c r="D421" i="21"/>
  <c r="O420" i="21"/>
  <c r="AV420" i="21" s="1"/>
  <c r="N420" i="21"/>
  <c r="AU420" i="21" s="1"/>
  <c r="M420" i="21"/>
  <c r="AT420" i="21" s="1"/>
  <c r="L420" i="21"/>
  <c r="AS420" i="21" s="1"/>
  <c r="K420" i="21"/>
  <c r="AR420" i="21" s="1"/>
  <c r="J420" i="21"/>
  <c r="AQ420" i="21" s="1"/>
  <c r="I420" i="21"/>
  <c r="AP420" i="21" s="1"/>
  <c r="H420" i="21"/>
  <c r="AO420" i="21" s="1"/>
  <c r="G420" i="21"/>
  <c r="AN420" i="21" s="1"/>
  <c r="F420" i="21"/>
  <c r="AM420" i="21" s="1"/>
  <c r="D420" i="21"/>
  <c r="O419" i="21"/>
  <c r="AV419" i="21" s="1"/>
  <c r="N419" i="21"/>
  <c r="AU419" i="21" s="1"/>
  <c r="M419" i="21"/>
  <c r="AT419" i="21" s="1"/>
  <c r="L419" i="21"/>
  <c r="AS419" i="21" s="1"/>
  <c r="K419" i="21"/>
  <c r="AR419" i="21" s="1"/>
  <c r="J419" i="21"/>
  <c r="AQ419" i="21" s="1"/>
  <c r="I419" i="21"/>
  <c r="AP419" i="21" s="1"/>
  <c r="H419" i="21"/>
  <c r="AO419" i="21" s="1"/>
  <c r="G419" i="21"/>
  <c r="AN419" i="21" s="1"/>
  <c r="F419" i="21"/>
  <c r="AM419" i="21" s="1"/>
  <c r="D419" i="21"/>
  <c r="O418" i="21"/>
  <c r="AV418" i="21" s="1"/>
  <c r="N418" i="21"/>
  <c r="AU418" i="21" s="1"/>
  <c r="M418" i="21"/>
  <c r="AT418" i="21" s="1"/>
  <c r="L418" i="21"/>
  <c r="AS418" i="21" s="1"/>
  <c r="K418" i="21"/>
  <c r="AR418" i="21" s="1"/>
  <c r="J418" i="21"/>
  <c r="AQ418" i="21" s="1"/>
  <c r="I418" i="21"/>
  <c r="AP418" i="21" s="1"/>
  <c r="H418" i="21"/>
  <c r="AO418" i="21" s="1"/>
  <c r="G418" i="21"/>
  <c r="AN418" i="21" s="1"/>
  <c r="F418" i="21"/>
  <c r="AM418" i="21" s="1"/>
  <c r="D418" i="21"/>
  <c r="O417" i="21"/>
  <c r="AV417" i="21" s="1"/>
  <c r="N417" i="21"/>
  <c r="AU417" i="21" s="1"/>
  <c r="M417" i="21"/>
  <c r="AT417" i="21" s="1"/>
  <c r="L417" i="21"/>
  <c r="AS417" i="21" s="1"/>
  <c r="K417" i="21"/>
  <c r="AR417" i="21" s="1"/>
  <c r="J417" i="21"/>
  <c r="AQ417" i="21" s="1"/>
  <c r="I417" i="21"/>
  <c r="AP417" i="21" s="1"/>
  <c r="H417" i="21"/>
  <c r="AO417" i="21" s="1"/>
  <c r="G417" i="21"/>
  <c r="AN417" i="21" s="1"/>
  <c r="F417" i="21"/>
  <c r="AM417" i="21" s="1"/>
  <c r="D417" i="21"/>
  <c r="O416" i="21"/>
  <c r="AV416" i="21" s="1"/>
  <c r="N416" i="21"/>
  <c r="AU416" i="21" s="1"/>
  <c r="M416" i="21"/>
  <c r="AT416" i="21" s="1"/>
  <c r="L416" i="21"/>
  <c r="AS416" i="21" s="1"/>
  <c r="K416" i="21"/>
  <c r="AR416" i="21" s="1"/>
  <c r="J416" i="21"/>
  <c r="AQ416" i="21" s="1"/>
  <c r="I416" i="21"/>
  <c r="AP416" i="21" s="1"/>
  <c r="H416" i="21"/>
  <c r="AO416" i="21" s="1"/>
  <c r="G416" i="21"/>
  <c r="AN416" i="21" s="1"/>
  <c r="F416" i="21"/>
  <c r="AM416" i="21" s="1"/>
  <c r="D416" i="21"/>
  <c r="O415" i="21"/>
  <c r="AV415" i="21" s="1"/>
  <c r="N415" i="21"/>
  <c r="AU415" i="21" s="1"/>
  <c r="M415" i="21"/>
  <c r="AT415" i="21" s="1"/>
  <c r="L415" i="21"/>
  <c r="AS415" i="21" s="1"/>
  <c r="K415" i="21"/>
  <c r="AR415" i="21" s="1"/>
  <c r="J415" i="21"/>
  <c r="AQ415" i="21" s="1"/>
  <c r="I415" i="21"/>
  <c r="AP415" i="21" s="1"/>
  <c r="H415" i="21"/>
  <c r="AO415" i="21" s="1"/>
  <c r="G415" i="21"/>
  <c r="AN415" i="21" s="1"/>
  <c r="F415" i="21"/>
  <c r="AM415" i="21" s="1"/>
  <c r="D415" i="21"/>
  <c r="O414" i="21"/>
  <c r="AV414" i="21" s="1"/>
  <c r="N414" i="21"/>
  <c r="AU414" i="21" s="1"/>
  <c r="M414" i="21"/>
  <c r="AT414" i="21" s="1"/>
  <c r="L414" i="21"/>
  <c r="AS414" i="21" s="1"/>
  <c r="K414" i="21"/>
  <c r="AR414" i="21" s="1"/>
  <c r="J414" i="21"/>
  <c r="AQ414" i="21" s="1"/>
  <c r="I414" i="21"/>
  <c r="AP414" i="21" s="1"/>
  <c r="H414" i="21"/>
  <c r="AO414" i="21" s="1"/>
  <c r="G414" i="21"/>
  <c r="AN414" i="21" s="1"/>
  <c r="F414" i="21"/>
  <c r="AM414" i="21" s="1"/>
  <c r="D414" i="21"/>
  <c r="O413" i="21"/>
  <c r="AV413" i="21" s="1"/>
  <c r="N413" i="21"/>
  <c r="AU413" i="21" s="1"/>
  <c r="M413" i="21"/>
  <c r="AT413" i="21" s="1"/>
  <c r="L413" i="21"/>
  <c r="AS413" i="21" s="1"/>
  <c r="K413" i="21"/>
  <c r="AR413" i="21" s="1"/>
  <c r="J413" i="21"/>
  <c r="AQ413" i="21" s="1"/>
  <c r="I413" i="21"/>
  <c r="AP413" i="21" s="1"/>
  <c r="H413" i="21"/>
  <c r="AO413" i="21" s="1"/>
  <c r="G413" i="21"/>
  <c r="AN413" i="21" s="1"/>
  <c r="F413" i="21"/>
  <c r="AM413" i="21" s="1"/>
  <c r="D413" i="21"/>
  <c r="O412" i="21"/>
  <c r="AV412" i="21" s="1"/>
  <c r="N412" i="21"/>
  <c r="AU412" i="21" s="1"/>
  <c r="M412" i="21"/>
  <c r="AT412" i="21" s="1"/>
  <c r="L412" i="21"/>
  <c r="AS412" i="21" s="1"/>
  <c r="K412" i="21"/>
  <c r="AR412" i="21" s="1"/>
  <c r="J412" i="21"/>
  <c r="AQ412" i="21" s="1"/>
  <c r="I412" i="21"/>
  <c r="AP412" i="21" s="1"/>
  <c r="H412" i="21"/>
  <c r="AO412" i="21" s="1"/>
  <c r="G412" i="21"/>
  <c r="AN412" i="21" s="1"/>
  <c r="F412" i="21"/>
  <c r="AM412" i="21" s="1"/>
  <c r="D412" i="21"/>
  <c r="O411" i="21"/>
  <c r="AV411" i="21" s="1"/>
  <c r="N411" i="21"/>
  <c r="AU411" i="21" s="1"/>
  <c r="M411" i="21"/>
  <c r="AT411" i="21" s="1"/>
  <c r="L411" i="21"/>
  <c r="AS411" i="21" s="1"/>
  <c r="K411" i="21"/>
  <c r="AR411" i="21" s="1"/>
  <c r="J411" i="21"/>
  <c r="AQ411" i="21" s="1"/>
  <c r="I411" i="21"/>
  <c r="AP411" i="21" s="1"/>
  <c r="H411" i="21"/>
  <c r="AO411" i="21" s="1"/>
  <c r="G411" i="21"/>
  <c r="AN411" i="21" s="1"/>
  <c r="F411" i="21"/>
  <c r="AM411" i="21" s="1"/>
  <c r="D411" i="21"/>
  <c r="O410" i="21"/>
  <c r="AV410" i="21" s="1"/>
  <c r="N410" i="21"/>
  <c r="AU410" i="21" s="1"/>
  <c r="M410" i="21"/>
  <c r="AT410" i="21" s="1"/>
  <c r="L410" i="21"/>
  <c r="AS410" i="21" s="1"/>
  <c r="K410" i="21"/>
  <c r="AR410" i="21" s="1"/>
  <c r="J410" i="21"/>
  <c r="AQ410" i="21" s="1"/>
  <c r="I410" i="21"/>
  <c r="AP410" i="21" s="1"/>
  <c r="H410" i="21"/>
  <c r="AO410" i="21" s="1"/>
  <c r="G410" i="21"/>
  <c r="AN410" i="21" s="1"/>
  <c r="F410" i="21"/>
  <c r="AM410" i="21" s="1"/>
  <c r="D410" i="21"/>
  <c r="O409" i="21"/>
  <c r="AV409" i="21" s="1"/>
  <c r="N409" i="21"/>
  <c r="AU409" i="21" s="1"/>
  <c r="M409" i="21"/>
  <c r="AT409" i="21" s="1"/>
  <c r="L409" i="21"/>
  <c r="AS409" i="21" s="1"/>
  <c r="K409" i="21"/>
  <c r="AR409" i="21" s="1"/>
  <c r="J409" i="21"/>
  <c r="AQ409" i="21" s="1"/>
  <c r="I409" i="21"/>
  <c r="AP409" i="21" s="1"/>
  <c r="H409" i="21"/>
  <c r="AO409" i="21" s="1"/>
  <c r="G409" i="21"/>
  <c r="AN409" i="21" s="1"/>
  <c r="F409" i="21"/>
  <c r="AM409" i="21" s="1"/>
  <c r="D409" i="21"/>
  <c r="E408" i="21"/>
  <c r="B408" i="21"/>
  <c r="AV407" i="21"/>
  <c r="AU407" i="21"/>
  <c r="AT407" i="21"/>
  <c r="AS407" i="21"/>
  <c r="AP407" i="21"/>
  <c r="AN407" i="21"/>
  <c r="AM407" i="21"/>
  <c r="D407" i="21"/>
  <c r="AV406" i="21"/>
  <c r="AU406" i="21"/>
  <c r="AT406" i="21"/>
  <c r="AS406" i="21"/>
  <c r="AP406" i="21"/>
  <c r="AN406" i="21"/>
  <c r="AM406" i="21"/>
  <c r="D406" i="21"/>
  <c r="AV405" i="21"/>
  <c r="AU405" i="21"/>
  <c r="AT405" i="21"/>
  <c r="AS405" i="21"/>
  <c r="AP405" i="21"/>
  <c r="AN405" i="21"/>
  <c r="AM405" i="21"/>
  <c r="D405" i="21"/>
  <c r="O404" i="21"/>
  <c r="AV404" i="21" s="1"/>
  <c r="N404" i="21"/>
  <c r="AU404" i="21" s="1"/>
  <c r="M404" i="21"/>
  <c r="AT404" i="21" s="1"/>
  <c r="L404" i="21"/>
  <c r="AS404" i="21" s="1"/>
  <c r="K404" i="21"/>
  <c r="J404" i="21"/>
  <c r="I404" i="21"/>
  <c r="AP404" i="21" s="1"/>
  <c r="H404" i="21"/>
  <c r="G404" i="21"/>
  <c r="AN404" i="21" s="1"/>
  <c r="F404" i="21"/>
  <c r="AM404" i="21" s="1"/>
  <c r="D404" i="21"/>
  <c r="O403" i="21"/>
  <c r="AV403" i="21" s="1"/>
  <c r="N403" i="21"/>
  <c r="AU403" i="21" s="1"/>
  <c r="M403" i="21"/>
  <c r="AT403" i="21" s="1"/>
  <c r="L403" i="21"/>
  <c r="AS403" i="21" s="1"/>
  <c r="K403" i="21"/>
  <c r="AR403" i="21" s="1"/>
  <c r="J403" i="21"/>
  <c r="AQ403" i="21" s="1"/>
  <c r="I403" i="21"/>
  <c r="AP403" i="21" s="1"/>
  <c r="H403" i="21"/>
  <c r="AO403" i="21" s="1"/>
  <c r="G403" i="21"/>
  <c r="AN403" i="21" s="1"/>
  <c r="F403" i="21"/>
  <c r="AM403" i="21" s="1"/>
  <c r="D403" i="21"/>
  <c r="O402" i="21"/>
  <c r="AV402" i="21" s="1"/>
  <c r="N402" i="21"/>
  <c r="AU402" i="21" s="1"/>
  <c r="M402" i="21"/>
  <c r="AT402" i="21" s="1"/>
  <c r="L402" i="21"/>
  <c r="AS402" i="21" s="1"/>
  <c r="K402" i="21"/>
  <c r="AR402" i="21" s="1"/>
  <c r="J402" i="21"/>
  <c r="AQ402" i="21" s="1"/>
  <c r="I402" i="21"/>
  <c r="AP402" i="21" s="1"/>
  <c r="H402" i="21"/>
  <c r="AO402" i="21" s="1"/>
  <c r="G402" i="21"/>
  <c r="AN402" i="21" s="1"/>
  <c r="F402" i="21"/>
  <c r="AM402" i="21" s="1"/>
  <c r="D402" i="21"/>
  <c r="O401" i="21"/>
  <c r="AV401" i="21" s="1"/>
  <c r="N401" i="21"/>
  <c r="AU401" i="21" s="1"/>
  <c r="M401" i="21"/>
  <c r="AT401" i="21" s="1"/>
  <c r="L401" i="21"/>
  <c r="AS401" i="21" s="1"/>
  <c r="K401" i="21"/>
  <c r="AR401" i="21" s="1"/>
  <c r="J401" i="21"/>
  <c r="AQ401" i="21" s="1"/>
  <c r="I401" i="21"/>
  <c r="AP401" i="21" s="1"/>
  <c r="H401" i="21"/>
  <c r="AO401" i="21" s="1"/>
  <c r="G401" i="21"/>
  <c r="AN401" i="21" s="1"/>
  <c r="F401" i="21"/>
  <c r="AM401" i="21" s="1"/>
  <c r="D401" i="21"/>
  <c r="O400" i="21"/>
  <c r="AV400" i="21" s="1"/>
  <c r="N400" i="21"/>
  <c r="AU400" i="21" s="1"/>
  <c r="M400" i="21"/>
  <c r="AT400" i="21" s="1"/>
  <c r="L400" i="21"/>
  <c r="AS400" i="21" s="1"/>
  <c r="K400" i="21"/>
  <c r="AR400" i="21" s="1"/>
  <c r="J400" i="21"/>
  <c r="AQ400" i="21" s="1"/>
  <c r="I400" i="21"/>
  <c r="AP400" i="21" s="1"/>
  <c r="H400" i="21"/>
  <c r="AO400" i="21" s="1"/>
  <c r="G400" i="21"/>
  <c r="AN400" i="21" s="1"/>
  <c r="F400" i="21"/>
  <c r="AM400" i="21" s="1"/>
  <c r="D400" i="21"/>
  <c r="O399" i="21"/>
  <c r="AV399" i="21" s="1"/>
  <c r="N399" i="21"/>
  <c r="AU399" i="21" s="1"/>
  <c r="M399" i="21"/>
  <c r="AT399" i="21" s="1"/>
  <c r="L399" i="21"/>
  <c r="AS399" i="21" s="1"/>
  <c r="K399" i="21"/>
  <c r="AR399" i="21" s="1"/>
  <c r="J399" i="21"/>
  <c r="AQ399" i="21" s="1"/>
  <c r="I399" i="21"/>
  <c r="AP399" i="21" s="1"/>
  <c r="H399" i="21"/>
  <c r="AO399" i="21" s="1"/>
  <c r="G399" i="21"/>
  <c r="AN399" i="21" s="1"/>
  <c r="F399" i="21"/>
  <c r="AM399" i="21" s="1"/>
  <c r="D399" i="21"/>
  <c r="O398" i="21"/>
  <c r="AV398" i="21" s="1"/>
  <c r="N398" i="21"/>
  <c r="AU398" i="21" s="1"/>
  <c r="M398" i="21"/>
  <c r="AT398" i="21" s="1"/>
  <c r="L398" i="21"/>
  <c r="AS398" i="21" s="1"/>
  <c r="K398" i="21"/>
  <c r="AR398" i="21" s="1"/>
  <c r="J398" i="21"/>
  <c r="AQ398" i="21" s="1"/>
  <c r="I398" i="21"/>
  <c r="AP398" i="21" s="1"/>
  <c r="H398" i="21"/>
  <c r="AO398" i="21" s="1"/>
  <c r="G398" i="21"/>
  <c r="AN398" i="21" s="1"/>
  <c r="F398" i="21"/>
  <c r="AM398" i="21" s="1"/>
  <c r="D398" i="21"/>
  <c r="O397" i="21"/>
  <c r="AV397" i="21" s="1"/>
  <c r="N397" i="21"/>
  <c r="AU397" i="21" s="1"/>
  <c r="M397" i="21"/>
  <c r="AT397" i="21" s="1"/>
  <c r="L397" i="21"/>
  <c r="AS397" i="21" s="1"/>
  <c r="K397" i="21"/>
  <c r="AR397" i="21" s="1"/>
  <c r="J397" i="21"/>
  <c r="AQ397" i="21" s="1"/>
  <c r="I397" i="21"/>
  <c r="AP397" i="21" s="1"/>
  <c r="H397" i="21"/>
  <c r="AO397" i="21" s="1"/>
  <c r="G397" i="21"/>
  <c r="AN397" i="21" s="1"/>
  <c r="F397" i="21"/>
  <c r="AM397" i="21" s="1"/>
  <c r="D397" i="21"/>
  <c r="O396" i="21"/>
  <c r="AV396" i="21" s="1"/>
  <c r="N396" i="21"/>
  <c r="AU396" i="21" s="1"/>
  <c r="M396" i="21"/>
  <c r="AT396" i="21" s="1"/>
  <c r="L396" i="21"/>
  <c r="AS396" i="21" s="1"/>
  <c r="K396" i="21"/>
  <c r="AR396" i="21" s="1"/>
  <c r="J396" i="21"/>
  <c r="AQ396" i="21" s="1"/>
  <c r="I396" i="21"/>
  <c r="AP396" i="21" s="1"/>
  <c r="H396" i="21"/>
  <c r="AO396" i="21" s="1"/>
  <c r="G396" i="21"/>
  <c r="AN396" i="21" s="1"/>
  <c r="F396" i="21"/>
  <c r="AM396" i="21" s="1"/>
  <c r="D396" i="21"/>
  <c r="O395" i="21"/>
  <c r="AV395" i="21" s="1"/>
  <c r="N395" i="21"/>
  <c r="AU395" i="21" s="1"/>
  <c r="M395" i="21"/>
  <c r="AT395" i="21" s="1"/>
  <c r="L395" i="21"/>
  <c r="AS395" i="21" s="1"/>
  <c r="K395" i="21"/>
  <c r="AR395" i="21" s="1"/>
  <c r="J395" i="21"/>
  <c r="AQ395" i="21" s="1"/>
  <c r="I395" i="21"/>
  <c r="AP395" i="21" s="1"/>
  <c r="H395" i="21"/>
  <c r="AO395" i="21" s="1"/>
  <c r="G395" i="21"/>
  <c r="AN395" i="21" s="1"/>
  <c r="F395" i="21"/>
  <c r="AM395" i="21" s="1"/>
  <c r="D395" i="21"/>
  <c r="O394" i="21"/>
  <c r="AV394" i="21" s="1"/>
  <c r="N394" i="21"/>
  <c r="AU394" i="21" s="1"/>
  <c r="M394" i="21"/>
  <c r="AT394" i="21" s="1"/>
  <c r="L394" i="21"/>
  <c r="AS394" i="21" s="1"/>
  <c r="K394" i="21"/>
  <c r="AR394" i="21" s="1"/>
  <c r="J394" i="21"/>
  <c r="AQ394" i="21" s="1"/>
  <c r="I394" i="21"/>
  <c r="AP394" i="21" s="1"/>
  <c r="H394" i="21"/>
  <c r="AO394" i="21" s="1"/>
  <c r="G394" i="21"/>
  <c r="AN394" i="21" s="1"/>
  <c r="F394" i="21"/>
  <c r="AM394" i="21" s="1"/>
  <c r="D394" i="21"/>
  <c r="O393" i="21"/>
  <c r="AV393" i="21" s="1"/>
  <c r="N393" i="21"/>
  <c r="AU393" i="21" s="1"/>
  <c r="M393" i="21"/>
  <c r="AT393" i="21" s="1"/>
  <c r="L393" i="21"/>
  <c r="AS393" i="21" s="1"/>
  <c r="K393" i="21"/>
  <c r="AR393" i="21" s="1"/>
  <c r="J393" i="21"/>
  <c r="AQ393" i="21" s="1"/>
  <c r="I393" i="21"/>
  <c r="AP393" i="21" s="1"/>
  <c r="H393" i="21"/>
  <c r="AO393" i="21" s="1"/>
  <c r="G393" i="21"/>
  <c r="AN393" i="21" s="1"/>
  <c r="F393" i="21"/>
  <c r="AM393" i="21" s="1"/>
  <c r="D393" i="21"/>
  <c r="O392" i="21"/>
  <c r="AV392" i="21" s="1"/>
  <c r="N392" i="21"/>
  <c r="AU392" i="21" s="1"/>
  <c r="M392" i="21"/>
  <c r="AT392" i="21" s="1"/>
  <c r="L392" i="21"/>
  <c r="AS392" i="21" s="1"/>
  <c r="K392" i="21"/>
  <c r="AR392" i="21" s="1"/>
  <c r="J392" i="21"/>
  <c r="AQ392" i="21" s="1"/>
  <c r="I392" i="21"/>
  <c r="AP392" i="21" s="1"/>
  <c r="H392" i="21"/>
  <c r="AO392" i="21" s="1"/>
  <c r="G392" i="21"/>
  <c r="AN392" i="21" s="1"/>
  <c r="F392" i="21"/>
  <c r="AM392" i="21" s="1"/>
  <c r="D392" i="21"/>
  <c r="O391" i="21"/>
  <c r="AV391" i="21" s="1"/>
  <c r="N391" i="21"/>
  <c r="AU391" i="21" s="1"/>
  <c r="M391" i="21"/>
  <c r="AT391" i="21" s="1"/>
  <c r="L391" i="21"/>
  <c r="AS391" i="21" s="1"/>
  <c r="K391" i="21"/>
  <c r="AR391" i="21" s="1"/>
  <c r="J391" i="21"/>
  <c r="AQ391" i="21" s="1"/>
  <c r="I391" i="21"/>
  <c r="AP391" i="21" s="1"/>
  <c r="H391" i="21"/>
  <c r="AO391" i="21" s="1"/>
  <c r="G391" i="21"/>
  <c r="AN391" i="21" s="1"/>
  <c r="F391" i="21"/>
  <c r="AM391" i="21" s="1"/>
  <c r="D391" i="21"/>
  <c r="O390" i="21"/>
  <c r="AV390" i="21" s="1"/>
  <c r="N390" i="21"/>
  <c r="AU390" i="21" s="1"/>
  <c r="M390" i="21"/>
  <c r="AT390" i="21" s="1"/>
  <c r="L390" i="21"/>
  <c r="AS390" i="21" s="1"/>
  <c r="K390" i="21"/>
  <c r="AR390" i="21" s="1"/>
  <c r="J390" i="21"/>
  <c r="AQ390" i="21" s="1"/>
  <c r="I390" i="21"/>
  <c r="AP390" i="21" s="1"/>
  <c r="H390" i="21"/>
  <c r="AO390" i="21" s="1"/>
  <c r="G390" i="21"/>
  <c r="AN390" i="21" s="1"/>
  <c r="F390" i="21"/>
  <c r="AM390" i="21" s="1"/>
  <c r="D390" i="21"/>
  <c r="O389" i="21"/>
  <c r="AV389" i="21" s="1"/>
  <c r="N389" i="21"/>
  <c r="AU389" i="21" s="1"/>
  <c r="M389" i="21"/>
  <c r="AT389" i="21" s="1"/>
  <c r="L389" i="21"/>
  <c r="AS389" i="21" s="1"/>
  <c r="K389" i="21"/>
  <c r="AR389" i="21" s="1"/>
  <c r="J389" i="21"/>
  <c r="AQ389" i="21" s="1"/>
  <c r="I389" i="21"/>
  <c r="AP389" i="21" s="1"/>
  <c r="H389" i="21"/>
  <c r="AO389" i="21" s="1"/>
  <c r="G389" i="21"/>
  <c r="AN389" i="21" s="1"/>
  <c r="F389" i="21"/>
  <c r="AM389" i="21" s="1"/>
  <c r="D389" i="21"/>
  <c r="O388" i="21"/>
  <c r="AV388" i="21" s="1"/>
  <c r="N388" i="21"/>
  <c r="AU388" i="21" s="1"/>
  <c r="M388" i="21"/>
  <c r="AT388" i="21" s="1"/>
  <c r="L388" i="21"/>
  <c r="AS388" i="21" s="1"/>
  <c r="K388" i="21"/>
  <c r="AR388" i="21" s="1"/>
  <c r="J388" i="21"/>
  <c r="AQ388" i="21" s="1"/>
  <c r="I388" i="21"/>
  <c r="AP388" i="21" s="1"/>
  <c r="H388" i="21"/>
  <c r="AO388" i="21" s="1"/>
  <c r="G388" i="21"/>
  <c r="AN388" i="21" s="1"/>
  <c r="F388" i="21"/>
  <c r="AM388" i="21" s="1"/>
  <c r="D388" i="21"/>
  <c r="O387" i="21"/>
  <c r="AV387" i="21" s="1"/>
  <c r="N387" i="21"/>
  <c r="AU387" i="21" s="1"/>
  <c r="M387" i="21"/>
  <c r="AT387" i="21" s="1"/>
  <c r="L387" i="21"/>
  <c r="AS387" i="21" s="1"/>
  <c r="K387" i="21"/>
  <c r="AR387" i="21" s="1"/>
  <c r="J387" i="21"/>
  <c r="AQ387" i="21" s="1"/>
  <c r="I387" i="21"/>
  <c r="AP387" i="21" s="1"/>
  <c r="H387" i="21"/>
  <c r="AO387" i="21" s="1"/>
  <c r="G387" i="21"/>
  <c r="AN387" i="21" s="1"/>
  <c r="F387" i="21"/>
  <c r="AM387" i="21" s="1"/>
  <c r="D387" i="21"/>
  <c r="O386" i="21"/>
  <c r="AV386" i="21" s="1"/>
  <c r="N386" i="21"/>
  <c r="AU386" i="21" s="1"/>
  <c r="M386" i="21"/>
  <c r="AT386" i="21" s="1"/>
  <c r="L386" i="21"/>
  <c r="AS386" i="21" s="1"/>
  <c r="K386" i="21"/>
  <c r="AR386" i="21" s="1"/>
  <c r="J386" i="21"/>
  <c r="AQ386" i="21" s="1"/>
  <c r="I386" i="21"/>
  <c r="AP386" i="21" s="1"/>
  <c r="H386" i="21"/>
  <c r="AO386" i="21" s="1"/>
  <c r="G386" i="21"/>
  <c r="AN386" i="21" s="1"/>
  <c r="F386" i="21"/>
  <c r="AM386" i="21" s="1"/>
  <c r="D386" i="21"/>
  <c r="O385" i="21"/>
  <c r="AV385" i="21" s="1"/>
  <c r="N385" i="21"/>
  <c r="AU385" i="21" s="1"/>
  <c r="M385" i="21"/>
  <c r="AT385" i="21" s="1"/>
  <c r="L385" i="21"/>
  <c r="AS385" i="21" s="1"/>
  <c r="K385" i="21"/>
  <c r="AR385" i="21" s="1"/>
  <c r="J385" i="21"/>
  <c r="AQ385" i="21" s="1"/>
  <c r="I385" i="21"/>
  <c r="AP385" i="21" s="1"/>
  <c r="H385" i="21"/>
  <c r="AO385" i="21" s="1"/>
  <c r="G385" i="21"/>
  <c r="AN385" i="21" s="1"/>
  <c r="F385" i="21"/>
  <c r="AM385" i="21" s="1"/>
  <c r="D385" i="21"/>
  <c r="O384" i="21"/>
  <c r="AV384" i="21" s="1"/>
  <c r="N384" i="21"/>
  <c r="AU384" i="21" s="1"/>
  <c r="M384" i="21"/>
  <c r="AT384" i="21" s="1"/>
  <c r="L384" i="21"/>
  <c r="AS384" i="21" s="1"/>
  <c r="K384" i="21"/>
  <c r="AR384" i="21" s="1"/>
  <c r="J384" i="21"/>
  <c r="AQ384" i="21" s="1"/>
  <c r="I384" i="21"/>
  <c r="AP384" i="21" s="1"/>
  <c r="H384" i="21"/>
  <c r="AO384" i="21" s="1"/>
  <c r="G384" i="21"/>
  <c r="AN384" i="21" s="1"/>
  <c r="F384" i="21"/>
  <c r="AM384" i="21" s="1"/>
  <c r="D384" i="21"/>
  <c r="O383" i="21"/>
  <c r="AV383" i="21" s="1"/>
  <c r="N383" i="21"/>
  <c r="AU383" i="21" s="1"/>
  <c r="M383" i="21"/>
  <c r="AT383" i="21" s="1"/>
  <c r="L383" i="21"/>
  <c r="AS383" i="21" s="1"/>
  <c r="K383" i="21"/>
  <c r="AR383" i="21" s="1"/>
  <c r="J383" i="21"/>
  <c r="AQ383" i="21" s="1"/>
  <c r="I383" i="21"/>
  <c r="AP383" i="21" s="1"/>
  <c r="H383" i="21"/>
  <c r="AO383" i="21" s="1"/>
  <c r="G383" i="21"/>
  <c r="AN383" i="21" s="1"/>
  <c r="F383" i="21"/>
  <c r="AM383" i="21" s="1"/>
  <c r="D383" i="21"/>
  <c r="O382" i="21"/>
  <c r="AV382" i="21" s="1"/>
  <c r="N382" i="21"/>
  <c r="AU382" i="21" s="1"/>
  <c r="M382" i="21"/>
  <c r="AT382" i="21" s="1"/>
  <c r="L382" i="21"/>
  <c r="AS382" i="21" s="1"/>
  <c r="K382" i="21"/>
  <c r="AR382" i="21" s="1"/>
  <c r="J382" i="21"/>
  <c r="AQ382" i="21" s="1"/>
  <c r="I382" i="21"/>
  <c r="AP382" i="21" s="1"/>
  <c r="H382" i="21"/>
  <c r="AO382" i="21" s="1"/>
  <c r="G382" i="21"/>
  <c r="AN382" i="21" s="1"/>
  <c r="F382" i="21"/>
  <c r="AM382" i="21" s="1"/>
  <c r="D382" i="21"/>
  <c r="O381" i="21"/>
  <c r="AV381" i="21" s="1"/>
  <c r="N381" i="21"/>
  <c r="AU381" i="21" s="1"/>
  <c r="M381" i="21"/>
  <c r="AT381" i="21" s="1"/>
  <c r="L381" i="21"/>
  <c r="AS381" i="21" s="1"/>
  <c r="K381" i="21"/>
  <c r="AR381" i="21" s="1"/>
  <c r="J381" i="21"/>
  <c r="AQ381" i="21" s="1"/>
  <c r="I381" i="21"/>
  <c r="AP381" i="21" s="1"/>
  <c r="H381" i="21"/>
  <c r="AO381" i="21" s="1"/>
  <c r="G381" i="21"/>
  <c r="AN381" i="21" s="1"/>
  <c r="F381" i="21"/>
  <c r="AM381" i="21" s="1"/>
  <c r="D381" i="21"/>
  <c r="O380" i="21"/>
  <c r="AV380" i="21" s="1"/>
  <c r="N380" i="21"/>
  <c r="AU380" i="21" s="1"/>
  <c r="M380" i="21"/>
  <c r="AT380" i="21" s="1"/>
  <c r="L380" i="21"/>
  <c r="AS380" i="21" s="1"/>
  <c r="K380" i="21"/>
  <c r="AR380" i="21" s="1"/>
  <c r="J380" i="21"/>
  <c r="AQ380" i="21" s="1"/>
  <c r="I380" i="21"/>
  <c r="AP380" i="21" s="1"/>
  <c r="H380" i="21"/>
  <c r="AO380" i="21" s="1"/>
  <c r="G380" i="21"/>
  <c r="AN380" i="21" s="1"/>
  <c r="F380" i="21"/>
  <c r="AM380" i="21" s="1"/>
  <c r="D380" i="21"/>
  <c r="O379" i="21"/>
  <c r="AV379" i="21" s="1"/>
  <c r="N379" i="21"/>
  <c r="AU379" i="21" s="1"/>
  <c r="M379" i="21"/>
  <c r="AT379" i="21" s="1"/>
  <c r="L379" i="21"/>
  <c r="AS379" i="21" s="1"/>
  <c r="K379" i="21"/>
  <c r="AR379" i="21" s="1"/>
  <c r="J379" i="21"/>
  <c r="AQ379" i="21" s="1"/>
  <c r="I379" i="21"/>
  <c r="AP379" i="21" s="1"/>
  <c r="H379" i="21"/>
  <c r="AO379" i="21" s="1"/>
  <c r="G379" i="21"/>
  <c r="AN379" i="21" s="1"/>
  <c r="F379" i="21"/>
  <c r="AM379" i="21" s="1"/>
  <c r="D379" i="21"/>
  <c r="O378" i="21"/>
  <c r="AV378" i="21" s="1"/>
  <c r="N378" i="21"/>
  <c r="AU378" i="21" s="1"/>
  <c r="M378" i="21"/>
  <c r="AT378" i="21" s="1"/>
  <c r="L378" i="21"/>
  <c r="AS378" i="21" s="1"/>
  <c r="K378" i="21"/>
  <c r="AR378" i="21" s="1"/>
  <c r="J378" i="21"/>
  <c r="AQ378" i="21" s="1"/>
  <c r="I378" i="21"/>
  <c r="AP378" i="21" s="1"/>
  <c r="H378" i="21"/>
  <c r="AO378" i="21" s="1"/>
  <c r="G378" i="21"/>
  <c r="AN378" i="21" s="1"/>
  <c r="F378" i="21"/>
  <c r="AM378" i="21" s="1"/>
  <c r="D378" i="21"/>
  <c r="E377" i="21"/>
  <c r="C377" i="21"/>
  <c r="B377" i="21"/>
  <c r="AV376" i="21"/>
  <c r="AU376" i="21"/>
  <c r="AT376" i="21"/>
  <c r="AS376" i="21"/>
  <c r="AP376" i="21"/>
  <c r="AN376" i="21"/>
  <c r="AM376" i="21"/>
  <c r="D376" i="21"/>
  <c r="AV375" i="21"/>
  <c r="AU375" i="21"/>
  <c r="AT375" i="21"/>
  <c r="AS375" i="21"/>
  <c r="AP375" i="21"/>
  <c r="AN375" i="21"/>
  <c r="AM375" i="21"/>
  <c r="D375" i="21"/>
  <c r="AV374" i="21"/>
  <c r="AU374" i="21"/>
  <c r="AT374" i="21"/>
  <c r="AS374" i="21"/>
  <c r="AP374" i="21"/>
  <c r="AO374" i="21"/>
  <c r="AN374" i="21"/>
  <c r="AM374" i="21"/>
  <c r="D374" i="21"/>
  <c r="O373" i="21"/>
  <c r="AV373" i="21" s="1"/>
  <c r="N373" i="21"/>
  <c r="AU373" i="21" s="1"/>
  <c r="M373" i="21"/>
  <c r="AT373" i="21" s="1"/>
  <c r="L373" i="21"/>
  <c r="AS373" i="21" s="1"/>
  <c r="K373" i="21"/>
  <c r="J373" i="21"/>
  <c r="I373" i="21"/>
  <c r="AP373" i="21" s="1"/>
  <c r="H373" i="21"/>
  <c r="AO373" i="21" s="1"/>
  <c r="G373" i="21"/>
  <c r="AN373" i="21" s="1"/>
  <c r="F373" i="21"/>
  <c r="AM373" i="21" s="1"/>
  <c r="D373" i="21"/>
  <c r="O372" i="21"/>
  <c r="AV372" i="21" s="1"/>
  <c r="N372" i="21"/>
  <c r="AU372" i="21" s="1"/>
  <c r="M372" i="21"/>
  <c r="AT372" i="21" s="1"/>
  <c r="L372" i="21"/>
  <c r="AS372" i="21" s="1"/>
  <c r="K372" i="21"/>
  <c r="AR372" i="21" s="1"/>
  <c r="J372" i="21"/>
  <c r="AQ372" i="21" s="1"/>
  <c r="I372" i="21"/>
  <c r="AP372" i="21" s="1"/>
  <c r="H372" i="21"/>
  <c r="AO372" i="21" s="1"/>
  <c r="G372" i="21"/>
  <c r="AN372" i="21" s="1"/>
  <c r="F372" i="21"/>
  <c r="AM372" i="21" s="1"/>
  <c r="D372" i="21"/>
  <c r="O371" i="21"/>
  <c r="AV371" i="21" s="1"/>
  <c r="N371" i="21"/>
  <c r="AU371" i="21" s="1"/>
  <c r="M371" i="21"/>
  <c r="AT371" i="21" s="1"/>
  <c r="L371" i="21"/>
  <c r="AS371" i="21" s="1"/>
  <c r="K371" i="21"/>
  <c r="AR371" i="21" s="1"/>
  <c r="J371" i="21"/>
  <c r="AQ371" i="21" s="1"/>
  <c r="I371" i="21"/>
  <c r="AP371" i="21" s="1"/>
  <c r="H371" i="21"/>
  <c r="AO371" i="21" s="1"/>
  <c r="G371" i="21"/>
  <c r="AN371" i="21" s="1"/>
  <c r="F371" i="21"/>
  <c r="AM371" i="21" s="1"/>
  <c r="D371" i="21"/>
  <c r="O370" i="21"/>
  <c r="AV370" i="21" s="1"/>
  <c r="N370" i="21"/>
  <c r="AU370" i="21" s="1"/>
  <c r="M370" i="21"/>
  <c r="AT370" i="21" s="1"/>
  <c r="L370" i="21"/>
  <c r="AS370" i="21" s="1"/>
  <c r="K370" i="21"/>
  <c r="AR370" i="21" s="1"/>
  <c r="J370" i="21"/>
  <c r="AQ370" i="21" s="1"/>
  <c r="I370" i="21"/>
  <c r="AP370" i="21" s="1"/>
  <c r="H370" i="21"/>
  <c r="AO370" i="21" s="1"/>
  <c r="G370" i="21"/>
  <c r="AN370" i="21" s="1"/>
  <c r="F370" i="21"/>
  <c r="AM370" i="21" s="1"/>
  <c r="D370" i="21"/>
  <c r="O369" i="21"/>
  <c r="AV369" i="21" s="1"/>
  <c r="N369" i="21"/>
  <c r="AU369" i="21" s="1"/>
  <c r="M369" i="21"/>
  <c r="AT369" i="21" s="1"/>
  <c r="L369" i="21"/>
  <c r="AS369" i="21" s="1"/>
  <c r="K369" i="21"/>
  <c r="AR369" i="21" s="1"/>
  <c r="J369" i="21"/>
  <c r="AQ369" i="21" s="1"/>
  <c r="I369" i="21"/>
  <c r="AP369" i="21" s="1"/>
  <c r="H369" i="21"/>
  <c r="AO369" i="21" s="1"/>
  <c r="G369" i="21"/>
  <c r="AN369" i="21" s="1"/>
  <c r="F369" i="21"/>
  <c r="AM369" i="21" s="1"/>
  <c r="D369" i="21"/>
  <c r="O368" i="21"/>
  <c r="AV368" i="21" s="1"/>
  <c r="N368" i="21"/>
  <c r="AU368" i="21" s="1"/>
  <c r="M368" i="21"/>
  <c r="AT368" i="21" s="1"/>
  <c r="L368" i="21"/>
  <c r="AS368" i="21" s="1"/>
  <c r="K368" i="21"/>
  <c r="AR368" i="21" s="1"/>
  <c r="J368" i="21"/>
  <c r="AQ368" i="21" s="1"/>
  <c r="I368" i="21"/>
  <c r="AP368" i="21" s="1"/>
  <c r="H368" i="21"/>
  <c r="AO368" i="21" s="1"/>
  <c r="G368" i="21"/>
  <c r="AN368" i="21" s="1"/>
  <c r="F368" i="21"/>
  <c r="AM368" i="21" s="1"/>
  <c r="D368" i="21"/>
  <c r="O367" i="21"/>
  <c r="AV367" i="21" s="1"/>
  <c r="N367" i="21"/>
  <c r="AU367" i="21" s="1"/>
  <c r="M367" i="21"/>
  <c r="AT367" i="21" s="1"/>
  <c r="L367" i="21"/>
  <c r="AS367" i="21" s="1"/>
  <c r="K367" i="21"/>
  <c r="AR367" i="21" s="1"/>
  <c r="J367" i="21"/>
  <c r="AQ367" i="21" s="1"/>
  <c r="I367" i="21"/>
  <c r="AP367" i="21" s="1"/>
  <c r="H367" i="21"/>
  <c r="AO367" i="21" s="1"/>
  <c r="G367" i="21"/>
  <c r="AN367" i="21" s="1"/>
  <c r="F367" i="21"/>
  <c r="AM367" i="21" s="1"/>
  <c r="D367" i="21"/>
  <c r="O366" i="21"/>
  <c r="AV366" i="21" s="1"/>
  <c r="N366" i="21"/>
  <c r="AU366" i="21" s="1"/>
  <c r="M366" i="21"/>
  <c r="AT366" i="21" s="1"/>
  <c r="L366" i="21"/>
  <c r="AS366" i="21" s="1"/>
  <c r="K366" i="21"/>
  <c r="AR366" i="21" s="1"/>
  <c r="J366" i="21"/>
  <c r="AQ366" i="21" s="1"/>
  <c r="I366" i="21"/>
  <c r="AP366" i="21" s="1"/>
  <c r="H366" i="21"/>
  <c r="AO366" i="21" s="1"/>
  <c r="G366" i="21"/>
  <c r="AN366" i="21" s="1"/>
  <c r="F366" i="21"/>
  <c r="AM366" i="21" s="1"/>
  <c r="D366" i="21"/>
  <c r="O365" i="21"/>
  <c r="AV365" i="21" s="1"/>
  <c r="N365" i="21"/>
  <c r="AU365" i="21" s="1"/>
  <c r="M365" i="21"/>
  <c r="AT365" i="21" s="1"/>
  <c r="L365" i="21"/>
  <c r="AS365" i="21" s="1"/>
  <c r="K365" i="21"/>
  <c r="AR365" i="21" s="1"/>
  <c r="J365" i="21"/>
  <c r="AQ365" i="21" s="1"/>
  <c r="I365" i="21"/>
  <c r="AP365" i="21" s="1"/>
  <c r="H365" i="21"/>
  <c r="AO365" i="21" s="1"/>
  <c r="G365" i="21"/>
  <c r="AN365" i="21" s="1"/>
  <c r="F365" i="21"/>
  <c r="AM365" i="21" s="1"/>
  <c r="D365" i="21"/>
  <c r="O364" i="21"/>
  <c r="AV364" i="21" s="1"/>
  <c r="N364" i="21"/>
  <c r="AU364" i="21" s="1"/>
  <c r="M364" i="21"/>
  <c r="AT364" i="21" s="1"/>
  <c r="L364" i="21"/>
  <c r="AS364" i="21" s="1"/>
  <c r="K364" i="21"/>
  <c r="AR364" i="21" s="1"/>
  <c r="J364" i="21"/>
  <c r="AQ364" i="21" s="1"/>
  <c r="I364" i="21"/>
  <c r="AP364" i="21" s="1"/>
  <c r="H364" i="21"/>
  <c r="AO364" i="21" s="1"/>
  <c r="G364" i="21"/>
  <c r="AN364" i="21" s="1"/>
  <c r="F364" i="21"/>
  <c r="AM364" i="21" s="1"/>
  <c r="D364" i="21"/>
  <c r="O363" i="21"/>
  <c r="AV363" i="21" s="1"/>
  <c r="N363" i="21"/>
  <c r="AU363" i="21" s="1"/>
  <c r="M363" i="21"/>
  <c r="AT363" i="21" s="1"/>
  <c r="L363" i="21"/>
  <c r="AS363" i="21" s="1"/>
  <c r="K363" i="21"/>
  <c r="AR363" i="21" s="1"/>
  <c r="J363" i="21"/>
  <c r="AQ363" i="21" s="1"/>
  <c r="I363" i="21"/>
  <c r="AP363" i="21" s="1"/>
  <c r="H363" i="21"/>
  <c r="AO363" i="21" s="1"/>
  <c r="G363" i="21"/>
  <c r="AN363" i="21" s="1"/>
  <c r="F363" i="21"/>
  <c r="AM363" i="21" s="1"/>
  <c r="D363" i="21"/>
  <c r="O362" i="21"/>
  <c r="AV362" i="21" s="1"/>
  <c r="N362" i="21"/>
  <c r="AU362" i="21" s="1"/>
  <c r="M362" i="21"/>
  <c r="AT362" i="21" s="1"/>
  <c r="L362" i="21"/>
  <c r="AS362" i="21" s="1"/>
  <c r="K362" i="21"/>
  <c r="AR362" i="21" s="1"/>
  <c r="J362" i="21"/>
  <c r="AQ362" i="21" s="1"/>
  <c r="I362" i="21"/>
  <c r="AP362" i="21" s="1"/>
  <c r="H362" i="21"/>
  <c r="AO362" i="21" s="1"/>
  <c r="G362" i="21"/>
  <c r="AN362" i="21" s="1"/>
  <c r="F362" i="21"/>
  <c r="AM362" i="21" s="1"/>
  <c r="D362" i="21"/>
  <c r="O361" i="21"/>
  <c r="AV361" i="21" s="1"/>
  <c r="N361" i="21"/>
  <c r="AU361" i="21" s="1"/>
  <c r="M361" i="21"/>
  <c r="AT361" i="21" s="1"/>
  <c r="L361" i="21"/>
  <c r="AS361" i="21" s="1"/>
  <c r="K361" i="21"/>
  <c r="AR361" i="21" s="1"/>
  <c r="J361" i="21"/>
  <c r="AQ361" i="21" s="1"/>
  <c r="I361" i="21"/>
  <c r="AP361" i="21" s="1"/>
  <c r="H361" i="21"/>
  <c r="AO361" i="21" s="1"/>
  <c r="G361" i="21"/>
  <c r="AN361" i="21" s="1"/>
  <c r="F361" i="21"/>
  <c r="AM361" i="21" s="1"/>
  <c r="D361" i="21"/>
  <c r="O360" i="21"/>
  <c r="AV360" i="21" s="1"/>
  <c r="N360" i="21"/>
  <c r="AU360" i="21" s="1"/>
  <c r="M360" i="21"/>
  <c r="AT360" i="21" s="1"/>
  <c r="L360" i="21"/>
  <c r="AS360" i="21" s="1"/>
  <c r="K360" i="21"/>
  <c r="AR360" i="21" s="1"/>
  <c r="J360" i="21"/>
  <c r="AQ360" i="21" s="1"/>
  <c r="I360" i="21"/>
  <c r="AP360" i="21" s="1"/>
  <c r="H360" i="21"/>
  <c r="AO360" i="21" s="1"/>
  <c r="G360" i="21"/>
  <c r="AN360" i="21" s="1"/>
  <c r="F360" i="21"/>
  <c r="AM360" i="21" s="1"/>
  <c r="D360" i="21"/>
  <c r="O359" i="21"/>
  <c r="AV359" i="21" s="1"/>
  <c r="N359" i="21"/>
  <c r="AU359" i="21" s="1"/>
  <c r="M359" i="21"/>
  <c r="AT359" i="21" s="1"/>
  <c r="L359" i="21"/>
  <c r="AS359" i="21" s="1"/>
  <c r="K359" i="21"/>
  <c r="AR359" i="21" s="1"/>
  <c r="J359" i="21"/>
  <c r="AQ359" i="21" s="1"/>
  <c r="I359" i="21"/>
  <c r="AP359" i="21" s="1"/>
  <c r="H359" i="21"/>
  <c r="AO359" i="21" s="1"/>
  <c r="G359" i="21"/>
  <c r="AN359" i="21" s="1"/>
  <c r="F359" i="21"/>
  <c r="AM359" i="21" s="1"/>
  <c r="D359" i="21"/>
  <c r="O358" i="21"/>
  <c r="AV358" i="21" s="1"/>
  <c r="N358" i="21"/>
  <c r="AU358" i="21" s="1"/>
  <c r="M358" i="21"/>
  <c r="AT358" i="21" s="1"/>
  <c r="L358" i="21"/>
  <c r="AS358" i="21" s="1"/>
  <c r="K358" i="21"/>
  <c r="AR358" i="21" s="1"/>
  <c r="J358" i="21"/>
  <c r="AQ358" i="21" s="1"/>
  <c r="I358" i="21"/>
  <c r="AP358" i="21" s="1"/>
  <c r="H358" i="21"/>
  <c r="AO358" i="21" s="1"/>
  <c r="G358" i="21"/>
  <c r="AN358" i="21" s="1"/>
  <c r="F358" i="21"/>
  <c r="AM358" i="21" s="1"/>
  <c r="D358" i="21"/>
  <c r="O357" i="21"/>
  <c r="AV357" i="21" s="1"/>
  <c r="N357" i="21"/>
  <c r="AU357" i="21" s="1"/>
  <c r="M357" i="21"/>
  <c r="AT357" i="21" s="1"/>
  <c r="L357" i="21"/>
  <c r="AS357" i="21" s="1"/>
  <c r="K357" i="21"/>
  <c r="AR357" i="21" s="1"/>
  <c r="J357" i="21"/>
  <c r="AQ357" i="21" s="1"/>
  <c r="I357" i="21"/>
  <c r="AP357" i="21" s="1"/>
  <c r="H357" i="21"/>
  <c r="AO357" i="21" s="1"/>
  <c r="G357" i="21"/>
  <c r="AN357" i="21" s="1"/>
  <c r="F357" i="21"/>
  <c r="AM357" i="21" s="1"/>
  <c r="D357" i="21"/>
  <c r="O356" i="21"/>
  <c r="AV356" i="21" s="1"/>
  <c r="N356" i="21"/>
  <c r="AU356" i="21" s="1"/>
  <c r="M356" i="21"/>
  <c r="AT356" i="21" s="1"/>
  <c r="L356" i="21"/>
  <c r="AS356" i="21" s="1"/>
  <c r="K356" i="21"/>
  <c r="AR356" i="21" s="1"/>
  <c r="J356" i="21"/>
  <c r="AQ356" i="21" s="1"/>
  <c r="I356" i="21"/>
  <c r="AP356" i="21" s="1"/>
  <c r="H356" i="21"/>
  <c r="AO356" i="21" s="1"/>
  <c r="G356" i="21"/>
  <c r="AN356" i="21" s="1"/>
  <c r="F356" i="21"/>
  <c r="AM356" i="21" s="1"/>
  <c r="D356" i="21"/>
  <c r="O355" i="21"/>
  <c r="AV355" i="21" s="1"/>
  <c r="N355" i="21"/>
  <c r="AU355" i="21" s="1"/>
  <c r="M355" i="21"/>
  <c r="AT355" i="21" s="1"/>
  <c r="L355" i="21"/>
  <c r="AS355" i="21" s="1"/>
  <c r="K355" i="21"/>
  <c r="AR355" i="21" s="1"/>
  <c r="J355" i="21"/>
  <c r="AQ355" i="21" s="1"/>
  <c r="I355" i="21"/>
  <c r="AP355" i="21" s="1"/>
  <c r="H355" i="21"/>
  <c r="AO355" i="21" s="1"/>
  <c r="G355" i="21"/>
  <c r="AN355" i="21" s="1"/>
  <c r="F355" i="21"/>
  <c r="AM355" i="21" s="1"/>
  <c r="D355" i="21"/>
  <c r="O354" i="21"/>
  <c r="AV354" i="21" s="1"/>
  <c r="N354" i="21"/>
  <c r="AU354" i="21" s="1"/>
  <c r="M354" i="21"/>
  <c r="AT354" i="21" s="1"/>
  <c r="L354" i="21"/>
  <c r="AS354" i="21" s="1"/>
  <c r="K354" i="21"/>
  <c r="AR354" i="21" s="1"/>
  <c r="J354" i="21"/>
  <c r="AQ354" i="21" s="1"/>
  <c r="I354" i="21"/>
  <c r="AP354" i="21" s="1"/>
  <c r="H354" i="21"/>
  <c r="AO354" i="21" s="1"/>
  <c r="G354" i="21"/>
  <c r="AN354" i="21" s="1"/>
  <c r="F354" i="21"/>
  <c r="AM354" i="21" s="1"/>
  <c r="D354" i="21"/>
  <c r="O353" i="21"/>
  <c r="AV353" i="21" s="1"/>
  <c r="N353" i="21"/>
  <c r="AU353" i="21" s="1"/>
  <c r="M353" i="21"/>
  <c r="AT353" i="21" s="1"/>
  <c r="L353" i="21"/>
  <c r="AS353" i="21" s="1"/>
  <c r="K353" i="21"/>
  <c r="AR353" i="21" s="1"/>
  <c r="J353" i="21"/>
  <c r="AQ353" i="21" s="1"/>
  <c r="I353" i="21"/>
  <c r="AP353" i="21" s="1"/>
  <c r="H353" i="21"/>
  <c r="AO353" i="21" s="1"/>
  <c r="G353" i="21"/>
  <c r="AN353" i="21" s="1"/>
  <c r="F353" i="21"/>
  <c r="AM353" i="21" s="1"/>
  <c r="D353" i="21"/>
  <c r="O352" i="21"/>
  <c r="AV352" i="21" s="1"/>
  <c r="N352" i="21"/>
  <c r="AU352" i="21" s="1"/>
  <c r="M352" i="21"/>
  <c r="AT352" i="21" s="1"/>
  <c r="L352" i="21"/>
  <c r="AS352" i="21" s="1"/>
  <c r="K352" i="21"/>
  <c r="AR352" i="21" s="1"/>
  <c r="J352" i="21"/>
  <c r="AQ352" i="21" s="1"/>
  <c r="I352" i="21"/>
  <c r="AP352" i="21" s="1"/>
  <c r="H352" i="21"/>
  <c r="AO352" i="21" s="1"/>
  <c r="G352" i="21"/>
  <c r="AN352" i="21" s="1"/>
  <c r="F352" i="21"/>
  <c r="AM352" i="21" s="1"/>
  <c r="D352" i="21"/>
  <c r="O351" i="21"/>
  <c r="AV351" i="21" s="1"/>
  <c r="N351" i="21"/>
  <c r="AU351" i="21" s="1"/>
  <c r="M351" i="21"/>
  <c r="AT351" i="21" s="1"/>
  <c r="L351" i="21"/>
  <c r="AS351" i="21" s="1"/>
  <c r="K351" i="21"/>
  <c r="AR351" i="21" s="1"/>
  <c r="J351" i="21"/>
  <c r="AQ351" i="21" s="1"/>
  <c r="I351" i="21"/>
  <c r="AP351" i="21" s="1"/>
  <c r="H351" i="21"/>
  <c r="AO351" i="21" s="1"/>
  <c r="G351" i="21"/>
  <c r="AN351" i="21" s="1"/>
  <c r="F351" i="21"/>
  <c r="AM351" i="21" s="1"/>
  <c r="D351" i="21"/>
  <c r="O350" i="21"/>
  <c r="AV350" i="21" s="1"/>
  <c r="N350" i="21"/>
  <c r="AU350" i="21" s="1"/>
  <c r="M350" i="21"/>
  <c r="AT350" i="21" s="1"/>
  <c r="L350" i="21"/>
  <c r="AS350" i="21" s="1"/>
  <c r="K350" i="21"/>
  <c r="AR350" i="21" s="1"/>
  <c r="J350" i="21"/>
  <c r="AQ350" i="21" s="1"/>
  <c r="I350" i="21"/>
  <c r="AP350" i="21" s="1"/>
  <c r="H350" i="21"/>
  <c r="AO350" i="21" s="1"/>
  <c r="G350" i="21"/>
  <c r="AN350" i="21" s="1"/>
  <c r="F350" i="21"/>
  <c r="AM350" i="21" s="1"/>
  <c r="D350" i="21"/>
  <c r="O349" i="21"/>
  <c r="AV349" i="21" s="1"/>
  <c r="N349" i="21"/>
  <c r="AU349" i="21" s="1"/>
  <c r="M349" i="21"/>
  <c r="AT349" i="21" s="1"/>
  <c r="L349" i="21"/>
  <c r="AS349" i="21" s="1"/>
  <c r="K349" i="21"/>
  <c r="AR349" i="21" s="1"/>
  <c r="J349" i="21"/>
  <c r="AQ349" i="21" s="1"/>
  <c r="I349" i="21"/>
  <c r="AP349" i="21" s="1"/>
  <c r="H349" i="21"/>
  <c r="AO349" i="21" s="1"/>
  <c r="G349" i="21"/>
  <c r="AN349" i="21" s="1"/>
  <c r="F349" i="21"/>
  <c r="AM349" i="21" s="1"/>
  <c r="D349" i="21"/>
  <c r="O348" i="21"/>
  <c r="AV348" i="21" s="1"/>
  <c r="N348" i="21"/>
  <c r="AU348" i="21" s="1"/>
  <c r="M348" i="21"/>
  <c r="AT348" i="21" s="1"/>
  <c r="L348" i="21"/>
  <c r="AS348" i="21" s="1"/>
  <c r="K348" i="21"/>
  <c r="AR348" i="21" s="1"/>
  <c r="J348" i="21"/>
  <c r="AQ348" i="21" s="1"/>
  <c r="I348" i="21"/>
  <c r="AP348" i="21" s="1"/>
  <c r="H348" i="21"/>
  <c r="AO348" i="21" s="1"/>
  <c r="G348" i="21"/>
  <c r="AN348" i="21" s="1"/>
  <c r="F348" i="21"/>
  <c r="AM348" i="21" s="1"/>
  <c r="D348" i="21"/>
  <c r="O347" i="21"/>
  <c r="AV347" i="21" s="1"/>
  <c r="N347" i="21"/>
  <c r="AU347" i="21" s="1"/>
  <c r="M347" i="21"/>
  <c r="AT347" i="21" s="1"/>
  <c r="L347" i="21"/>
  <c r="AS347" i="21" s="1"/>
  <c r="K347" i="21"/>
  <c r="AR347" i="21" s="1"/>
  <c r="J347" i="21"/>
  <c r="AQ347" i="21" s="1"/>
  <c r="I347" i="21"/>
  <c r="AP347" i="21" s="1"/>
  <c r="H347" i="21"/>
  <c r="AO347" i="21" s="1"/>
  <c r="G347" i="21"/>
  <c r="AN347" i="21" s="1"/>
  <c r="F347" i="21"/>
  <c r="AM347" i="21" s="1"/>
  <c r="D347" i="21"/>
  <c r="E346" i="21"/>
  <c r="B346" i="21"/>
  <c r="AV345" i="21"/>
  <c r="AU345" i="21"/>
  <c r="AT345" i="21"/>
  <c r="AS345" i="21"/>
  <c r="AP345" i="21"/>
  <c r="AN345" i="21"/>
  <c r="AM345" i="21"/>
  <c r="D345" i="21"/>
  <c r="AV344" i="21"/>
  <c r="AU344" i="21"/>
  <c r="AT344" i="21"/>
  <c r="AS344" i="21"/>
  <c r="AP344" i="21"/>
  <c r="AN344" i="21"/>
  <c r="AM344" i="21"/>
  <c r="D344" i="21"/>
  <c r="AV343" i="21"/>
  <c r="AU343" i="21"/>
  <c r="AT343" i="21"/>
  <c r="AS343" i="21"/>
  <c r="AP343" i="21"/>
  <c r="AN343" i="21"/>
  <c r="AM343" i="21"/>
  <c r="D343" i="21"/>
  <c r="O342" i="21"/>
  <c r="AV342" i="21" s="1"/>
  <c r="N342" i="21"/>
  <c r="AU342" i="21" s="1"/>
  <c r="M342" i="21"/>
  <c r="AT342" i="21" s="1"/>
  <c r="L342" i="21"/>
  <c r="AS342" i="21" s="1"/>
  <c r="K342" i="21"/>
  <c r="J342" i="21"/>
  <c r="I342" i="21"/>
  <c r="AP342" i="21" s="1"/>
  <c r="H342" i="21"/>
  <c r="G342" i="21"/>
  <c r="AN342" i="21" s="1"/>
  <c r="F342" i="21"/>
  <c r="AM342" i="21" s="1"/>
  <c r="D342" i="21"/>
  <c r="O341" i="21"/>
  <c r="AV341" i="21" s="1"/>
  <c r="N341" i="21"/>
  <c r="AU341" i="21" s="1"/>
  <c r="M341" i="21"/>
  <c r="AT341" i="21" s="1"/>
  <c r="L341" i="21"/>
  <c r="AS341" i="21" s="1"/>
  <c r="K341" i="21"/>
  <c r="AR341" i="21" s="1"/>
  <c r="J341" i="21"/>
  <c r="AQ341" i="21" s="1"/>
  <c r="I341" i="21"/>
  <c r="AP341" i="21" s="1"/>
  <c r="H341" i="21"/>
  <c r="AO341" i="21" s="1"/>
  <c r="G341" i="21"/>
  <c r="AN341" i="21" s="1"/>
  <c r="F341" i="21"/>
  <c r="AM341" i="21" s="1"/>
  <c r="D341" i="21"/>
  <c r="O340" i="21"/>
  <c r="AV340" i="21" s="1"/>
  <c r="N340" i="21"/>
  <c r="AU340" i="21" s="1"/>
  <c r="M340" i="21"/>
  <c r="AT340" i="21" s="1"/>
  <c r="L340" i="21"/>
  <c r="AS340" i="21" s="1"/>
  <c r="K340" i="21"/>
  <c r="AR340" i="21" s="1"/>
  <c r="J340" i="21"/>
  <c r="AQ340" i="21" s="1"/>
  <c r="I340" i="21"/>
  <c r="AP340" i="21" s="1"/>
  <c r="H340" i="21"/>
  <c r="AO340" i="21" s="1"/>
  <c r="G340" i="21"/>
  <c r="AN340" i="21" s="1"/>
  <c r="F340" i="21"/>
  <c r="AM340" i="21" s="1"/>
  <c r="D340" i="21"/>
  <c r="O339" i="21"/>
  <c r="AV339" i="21" s="1"/>
  <c r="N339" i="21"/>
  <c r="AU339" i="21" s="1"/>
  <c r="M339" i="21"/>
  <c r="AT339" i="21" s="1"/>
  <c r="L339" i="21"/>
  <c r="AS339" i="21" s="1"/>
  <c r="K339" i="21"/>
  <c r="AR339" i="21" s="1"/>
  <c r="J339" i="21"/>
  <c r="AQ339" i="21" s="1"/>
  <c r="I339" i="21"/>
  <c r="AP339" i="21" s="1"/>
  <c r="H339" i="21"/>
  <c r="AO339" i="21" s="1"/>
  <c r="G339" i="21"/>
  <c r="AN339" i="21" s="1"/>
  <c r="F339" i="21"/>
  <c r="AM339" i="21" s="1"/>
  <c r="D339" i="21"/>
  <c r="O338" i="21"/>
  <c r="AV338" i="21" s="1"/>
  <c r="N338" i="21"/>
  <c r="AU338" i="21" s="1"/>
  <c r="M338" i="21"/>
  <c r="AT338" i="21" s="1"/>
  <c r="L338" i="21"/>
  <c r="AS338" i="21" s="1"/>
  <c r="K338" i="21"/>
  <c r="AR338" i="21" s="1"/>
  <c r="J338" i="21"/>
  <c r="AQ338" i="21" s="1"/>
  <c r="I338" i="21"/>
  <c r="AP338" i="21" s="1"/>
  <c r="H338" i="21"/>
  <c r="AO338" i="21" s="1"/>
  <c r="G338" i="21"/>
  <c r="AN338" i="21" s="1"/>
  <c r="F338" i="21"/>
  <c r="AM338" i="21" s="1"/>
  <c r="D338" i="21"/>
  <c r="O337" i="21"/>
  <c r="AV337" i="21" s="1"/>
  <c r="N337" i="21"/>
  <c r="AU337" i="21" s="1"/>
  <c r="M337" i="21"/>
  <c r="AT337" i="21" s="1"/>
  <c r="L337" i="21"/>
  <c r="AS337" i="21" s="1"/>
  <c r="K337" i="21"/>
  <c r="AR337" i="21" s="1"/>
  <c r="J337" i="21"/>
  <c r="AQ337" i="21" s="1"/>
  <c r="I337" i="21"/>
  <c r="AP337" i="21" s="1"/>
  <c r="H337" i="21"/>
  <c r="AO337" i="21" s="1"/>
  <c r="G337" i="21"/>
  <c r="AN337" i="21" s="1"/>
  <c r="F337" i="21"/>
  <c r="AM337" i="21" s="1"/>
  <c r="D337" i="21"/>
  <c r="O336" i="21"/>
  <c r="AV336" i="21" s="1"/>
  <c r="N336" i="21"/>
  <c r="AU336" i="21" s="1"/>
  <c r="M336" i="21"/>
  <c r="AT336" i="21" s="1"/>
  <c r="L336" i="21"/>
  <c r="AS336" i="21" s="1"/>
  <c r="K336" i="21"/>
  <c r="AR336" i="21" s="1"/>
  <c r="J336" i="21"/>
  <c r="AQ336" i="21" s="1"/>
  <c r="I336" i="21"/>
  <c r="AP336" i="21" s="1"/>
  <c r="H336" i="21"/>
  <c r="AO336" i="21" s="1"/>
  <c r="G336" i="21"/>
  <c r="AN336" i="21" s="1"/>
  <c r="F336" i="21"/>
  <c r="AM336" i="21" s="1"/>
  <c r="D336" i="21"/>
  <c r="O335" i="21"/>
  <c r="AV335" i="21" s="1"/>
  <c r="N335" i="21"/>
  <c r="AU335" i="21" s="1"/>
  <c r="M335" i="21"/>
  <c r="AT335" i="21" s="1"/>
  <c r="L335" i="21"/>
  <c r="AS335" i="21" s="1"/>
  <c r="K335" i="21"/>
  <c r="AR335" i="21" s="1"/>
  <c r="J335" i="21"/>
  <c r="AQ335" i="21" s="1"/>
  <c r="I335" i="21"/>
  <c r="AP335" i="21" s="1"/>
  <c r="H335" i="21"/>
  <c r="AO335" i="21" s="1"/>
  <c r="G335" i="21"/>
  <c r="AN335" i="21" s="1"/>
  <c r="F335" i="21"/>
  <c r="AM335" i="21" s="1"/>
  <c r="D335" i="21"/>
  <c r="O334" i="21"/>
  <c r="AV334" i="21" s="1"/>
  <c r="N334" i="21"/>
  <c r="AU334" i="21" s="1"/>
  <c r="M334" i="21"/>
  <c r="AT334" i="21" s="1"/>
  <c r="L334" i="21"/>
  <c r="AS334" i="21" s="1"/>
  <c r="K334" i="21"/>
  <c r="AR334" i="21" s="1"/>
  <c r="J334" i="21"/>
  <c r="AQ334" i="21" s="1"/>
  <c r="I334" i="21"/>
  <c r="AP334" i="21" s="1"/>
  <c r="H334" i="21"/>
  <c r="AO334" i="21" s="1"/>
  <c r="G334" i="21"/>
  <c r="AN334" i="21" s="1"/>
  <c r="F334" i="21"/>
  <c r="AM334" i="21" s="1"/>
  <c r="D334" i="21"/>
  <c r="O333" i="21"/>
  <c r="AV333" i="21" s="1"/>
  <c r="N333" i="21"/>
  <c r="AU333" i="21" s="1"/>
  <c r="M333" i="21"/>
  <c r="AT333" i="21" s="1"/>
  <c r="L333" i="21"/>
  <c r="AS333" i="21" s="1"/>
  <c r="K333" i="21"/>
  <c r="AR333" i="21" s="1"/>
  <c r="J333" i="21"/>
  <c r="AQ333" i="21" s="1"/>
  <c r="I333" i="21"/>
  <c r="AP333" i="21" s="1"/>
  <c r="H333" i="21"/>
  <c r="AO333" i="21" s="1"/>
  <c r="G333" i="21"/>
  <c r="AN333" i="21" s="1"/>
  <c r="F333" i="21"/>
  <c r="AM333" i="21" s="1"/>
  <c r="D333" i="21"/>
  <c r="O332" i="21"/>
  <c r="AV332" i="21" s="1"/>
  <c r="N332" i="21"/>
  <c r="AU332" i="21" s="1"/>
  <c r="M332" i="21"/>
  <c r="AT332" i="21" s="1"/>
  <c r="L332" i="21"/>
  <c r="AS332" i="21" s="1"/>
  <c r="K332" i="21"/>
  <c r="AR332" i="21" s="1"/>
  <c r="J332" i="21"/>
  <c r="AQ332" i="21" s="1"/>
  <c r="I332" i="21"/>
  <c r="AP332" i="21" s="1"/>
  <c r="H332" i="21"/>
  <c r="AO332" i="21" s="1"/>
  <c r="G332" i="21"/>
  <c r="AN332" i="21" s="1"/>
  <c r="F332" i="21"/>
  <c r="AM332" i="21" s="1"/>
  <c r="D332" i="21"/>
  <c r="O331" i="21"/>
  <c r="AV331" i="21" s="1"/>
  <c r="N331" i="21"/>
  <c r="AU331" i="21" s="1"/>
  <c r="M331" i="21"/>
  <c r="AT331" i="21" s="1"/>
  <c r="L331" i="21"/>
  <c r="AS331" i="21" s="1"/>
  <c r="K331" i="21"/>
  <c r="AR331" i="21" s="1"/>
  <c r="J331" i="21"/>
  <c r="AQ331" i="21" s="1"/>
  <c r="I331" i="21"/>
  <c r="AP331" i="21" s="1"/>
  <c r="H331" i="21"/>
  <c r="AO331" i="21" s="1"/>
  <c r="G331" i="21"/>
  <c r="AN331" i="21" s="1"/>
  <c r="F331" i="21"/>
  <c r="AM331" i="21" s="1"/>
  <c r="D331" i="21"/>
  <c r="O330" i="21"/>
  <c r="AV330" i="21" s="1"/>
  <c r="N330" i="21"/>
  <c r="AU330" i="21" s="1"/>
  <c r="M330" i="21"/>
  <c r="AT330" i="21" s="1"/>
  <c r="L330" i="21"/>
  <c r="AS330" i="21" s="1"/>
  <c r="K330" i="21"/>
  <c r="AR330" i="21" s="1"/>
  <c r="J330" i="21"/>
  <c r="AQ330" i="21" s="1"/>
  <c r="I330" i="21"/>
  <c r="AP330" i="21" s="1"/>
  <c r="H330" i="21"/>
  <c r="AO330" i="21" s="1"/>
  <c r="G330" i="21"/>
  <c r="AN330" i="21" s="1"/>
  <c r="F330" i="21"/>
  <c r="AM330" i="21" s="1"/>
  <c r="D330" i="21"/>
  <c r="O329" i="21"/>
  <c r="AV329" i="21" s="1"/>
  <c r="N329" i="21"/>
  <c r="AU329" i="21" s="1"/>
  <c r="M329" i="21"/>
  <c r="AT329" i="21" s="1"/>
  <c r="L329" i="21"/>
  <c r="AS329" i="21" s="1"/>
  <c r="K329" i="21"/>
  <c r="AR329" i="21" s="1"/>
  <c r="J329" i="21"/>
  <c r="AQ329" i="21" s="1"/>
  <c r="I329" i="21"/>
  <c r="AP329" i="21" s="1"/>
  <c r="H329" i="21"/>
  <c r="AO329" i="21" s="1"/>
  <c r="G329" i="21"/>
  <c r="AN329" i="21" s="1"/>
  <c r="F329" i="21"/>
  <c r="AM329" i="21" s="1"/>
  <c r="D329" i="21"/>
  <c r="O328" i="21"/>
  <c r="AV328" i="21" s="1"/>
  <c r="N328" i="21"/>
  <c r="AU328" i="21" s="1"/>
  <c r="M328" i="21"/>
  <c r="AT328" i="21" s="1"/>
  <c r="L328" i="21"/>
  <c r="AS328" i="21" s="1"/>
  <c r="K328" i="21"/>
  <c r="AR328" i="21" s="1"/>
  <c r="J328" i="21"/>
  <c r="AQ328" i="21" s="1"/>
  <c r="I328" i="21"/>
  <c r="AP328" i="21" s="1"/>
  <c r="H328" i="21"/>
  <c r="AO328" i="21" s="1"/>
  <c r="G328" i="21"/>
  <c r="AN328" i="21" s="1"/>
  <c r="F328" i="21"/>
  <c r="AM328" i="21" s="1"/>
  <c r="D328" i="21"/>
  <c r="O327" i="21"/>
  <c r="AV327" i="21" s="1"/>
  <c r="N327" i="21"/>
  <c r="AU327" i="21" s="1"/>
  <c r="M327" i="21"/>
  <c r="AT327" i="21" s="1"/>
  <c r="L327" i="21"/>
  <c r="AS327" i="21" s="1"/>
  <c r="K327" i="21"/>
  <c r="AR327" i="21" s="1"/>
  <c r="J327" i="21"/>
  <c r="AQ327" i="21" s="1"/>
  <c r="I327" i="21"/>
  <c r="AP327" i="21" s="1"/>
  <c r="H327" i="21"/>
  <c r="AO327" i="21" s="1"/>
  <c r="G327" i="21"/>
  <c r="AN327" i="21" s="1"/>
  <c r="F327" i="21"/>
  <c r="AM327" i="21" s="1"/>
  <c r="D327" i="21"/>
  <c r="O326" i="21"/>
  <c r="AV326" i="21" s="1"/>
  <c r="N326" i="21"/>
  <c r="AU326" i="21" s="1"/>
  <c r="M326" i="21"/>
  <c r="AT326" i="21" s="1"/>
  <c r="L326" i="21"/>
  <c r="AS326" i="21" s="1"/>
  <c r="K326" i="21"/>
  <c r="AR326" i="21" s="1"/>
  <c r="J326" i="21"/>
  <c r="AQ326" i="21" s="1"/>
  <c r="I326" i="21"/>
  <c r="AP326" i="21" s="1"/>
  <c r="H326" i="21"/>
  <c r="AO326" i="21" s="1"/>
  <c r="G326" i="21"/>
  <c r="AN326" i="21" s="1"/>
  <c r="F326" i="21"/>
  <c r="AM326" i="21" s="1"/>
  <c r="D326" i="21"/>
  <c r="O325" i="21"/>
  <c r="AV325" i="21" s="1"/>
  <c r="N325" i="21"/>
  <c r="AU325" i="21" s="1"/>
  <c r="M325" i="21"/>
  <c r="AT325" i="21" s="1"/>
  <c r="L325" i="21"/>
  <c r="AS325" i="21" s="1"/>
  <c r="K325" i="21"/>
  <c r="AR325" i="21" s="1"/>
  <c r="J325" i="21"/>
  <c r="AQ325" i="21" s="1"/>
  <c r="I325" i="21"/>
  <c r="AP325" i="21" s="1"/>
  <c r="H325" i="21"/>
  <c r="AO325" i="21" s="1"/>
  <c r="G325" i="21"/>
  <c r="AN325" i="21" s="1"/>
  <c r="F325" i="21"/>
  <c r="AM325" i="21" s="1"/>
  <c r="D325" i="21"/>
  <c r="O324" i="21"/>
  <c r="AV324" i="21" s="1"/>
  <c r="N324" i="21"/>
  <c r="AU324" i="21" s="1"/>
  <c r="M324" i="21"/>
  <c r="AT324" i="21" s="1"/>
  <c r="L324" i="21"/>
  <c r="AS324" i="21" s="1"/>
  <c r="K324" i="21"/>
  <c r="AR324" i="21" s="1"/>
  <c r="J324" i="21"/>
  <c r="AQ324" i="21" s="1"/>
  <c r="I324" i="21"/>
  <c r="AP324" i="21" s="1"/>
  <c r="H324" i="21"/>
  <c r="AO324" i="21" s="1"/>
  <c r="G324" i="21"/>
  <c r="AN324" i="21" s="1"/>
  <c r="F324" i="21"/>
  <c r="AM324" i="21" s="1"/>
  <c r="D324" i="21"/>
  <c r="O323" i="21"/>
  <c r="AV323" i="21" s="1"/>
  <c r="N323" i="21"/>
  <c r="AU323" i="21" s="1"/>
  <c r="M323" i="21"/>
  <c r="AT323" i="21" s="1"/>
  <c r="L323" i="21"/>
  <c r="AS323" i="21" s="1"/>
  <c r="K323" i="21"/>
  <c r="AR323" i="21" s="1"/>
  <c r="J323" i="21"/>
  <c r="AQ323" i="21" s="1"/>
  <c r="I323" i="21"/>
  <c r="AP323" i="21" s="1"/>
  <c r="H323" i="21"/>
  <c r="AO323" i="21" s="1"/>
  <c r="G323" i="21"/>
  <c r="AN323" i="21" s="1"/>
  <c r="F323" i="21"/>
  <c r="AM323" i="21" s="1"/>
  <c r="D323" i="21"/>
  <c r="O322" i="21"/>
  <c r="AV322" i="21" s="1"/>
  <c r="N322" i="21"/>
  <c r="AU322" i="21" s="1"/>
  <c r="M322" i="21"/>
  <c r="AT322" i="21" s="1"/>
  <c r="L322" i="21"/>
  <c r="AS322" i="21" s="1"/>
  <c r="K322" i="21"/>
  <c r="AR322" i="21" s="1"/>
  <c r="J322" i="21"/>
  <c r="AQ322" i="21" s="1"/>
  <c r="I322" i="21"/>
  <c r="AP322" i="21" s="1"/>
  <c r="H322" i="21"/>
  <c r="AO322" i="21" s="1"/>
  <c r="G322" i="21"/>
  <c r="AN322" i="21" s="1"/>
  <c r="F322" i="21"/>
  <c r="AM322" i="21" s="1"/>
  <c r="D322" i="21"/>
  <c r="O321" i="21"/>
  <c r="AV321" i="21" s="1"/>
  <c r="N321" i="21"/>
  <c r="AU321" i="21" s="1"/>
  <c r="M321" i="21"/>
  <c r="AT321" i="21" s="1"/>
  <c r="L321" i="21"/>
  <c r="AS321" i="21" s="1"/>
  <c r="K321" i="21"/>
  <c r="AR321" i="21" s="1"/>
  <c r="J321" i="21"/>
  <c r="AQ321" i="21" s="1"/>
  <c r="I321" i="21"/>
  <c r="AP321" i="21" s="1"/>
  <c r="H321" i="21"/>
  <c r="AO321" i="21" s="1"/>
  <c r="G321" i="21"/>
  <c r="AN321" i="21" s="1"/>
  <c r="F321" i="21"/>
  <c r="AM321" i="21" s="1"/>
  <c r="D321" i="21"/>
  <c r="O320" i="21"/>
  <c r="AV320" i="21" s="1"/>
  <c r="N320" i="21"/>
  <c r="AU320" i="21" s="1"/>
  <c r="M320" i="21"/>
  <c r="AT320" i="21" s="1"/>
  <c r="L320" i="21"/>
  <c r="AS320" i="21" s="1"/>
  <c r="K320" i="21"/>
  <c r="AR320" i="21" s="1"/>
  <c r="J320" i="21"/>
  <c r="AQ320" i="21" s="1"/>
  <c r="I320" i="21"/>
  <c r="AP320" i="21" s="1"/>
  <c r="H320" i="21"/>
  <c r="AO320" i="21" s="1"/>
  <c r="G320" i="21"/>
  <c r="AN320" i="21" s="1"/>
  <c r="F320" i="21"/>
  <c r="AM320" i="21" s="1"/>
  <c r="D320" i="21"/>
  <c r="O319" i="21"/>
  <c r="AV319" i="21" s="1"/>
  <c r="N319" i="21"/>
  <c r="AU319" i="21" s="1"/>
  <c r="M319" i="21"/>
  <c r="AT319" i="21" s="1"/>
  <c r="L319" i="21"/>
  <c r="AS319" i="21" s="1"/>
  <c r="K319" i="21"/>
  <c r="AR319" i="21" s="1"/>
  <c r="J319" i="21"/>
  <c r="AQ319" i="21" s="1"/>
  <c r="I319" i="21"/>
  <c r="AP319" i="21" s="1"/>
  <c r="H319" i="21"/>
  <c r="AO319" i="21" s="1"/>
  <c r="G319" i="21"/>
  <c r="AN319" i="21" s="1"/>
  <c r="F319" i="21"/>
  <c r="AM319" i="21" s="1"/>
  <c r="D319" i="21"/>
  <c r="O318" i="21"/>
  <c r="AV318" i="21" s="1"/>
  <c r="N318" i="21"/>
  <c r="AU318" i="21" s="1"/>
  <c r="M318" i="21"/>
  <c r="AT318" i="21" s="1"/>
  <c r="L318" i="21"/>
  <c r="AS318" i="21" s="1"/>
  <c r="K318" i="21"/>
  <c r="AR318" i="21" s="1"/>
  <c r="J318" i="21"/>
  <c r="AQ318" i="21" s="1"/>
  <c r="I318" i="21"/>
  <c r="AP318" i="21" s="1"/>
  <c r="H318" i="21"/>
  <c r="AO318" i="21" s="1"/>
  <c r="G318" i="21"/>
  <c r="AN318" i="21" s="1"/>
  <c r="F318" i="21"/>
  <c r="AM318" i="21" s="1"/>
  <c r="D318" i="21"/>
  <c r="O317" i="21"/>
  <c r="AV317" i="21" s="1"/>
  <c r="N317" i="21"/>
  <c r="AU317" i="21" s="1"/>
  <c r="M317" i="21"/>
  <c r="AT317" i="21" s="1"/>
  <c r="L317" i="21"/>
  <c r="AS317" i="21" s="1"/>
  <c r="K317" i="21"/>
  <c r="AR317" i="21" s="1"/>
  <c r="J317" i="21"/>
  <c r="AQ317" i="21" s="1"/>
  <c r="I317" i="21"/>
  <c r="AP317" i="21" s="1"/>
  <c r="H317" i="21"/>
  <c r="AO317" i="21" s="1"/>
  <c r="G317" i="21"/>
  <c r="AN317" i="21" s="1"/>
  <c r="F317" i="21"/>
  <c r="AM317" i="21" s="1"/>
  <c r="D317" i="21"/>
  <c r="O316" i="21"/>
  <c r="AV316" i="21" s="1"/>
  <c r="N316" i="21"/>
  <c r="AU316" i="21" s="1"/>
  <c r="M316" i="21"/>
  <c r="AT316" i="21" s="1"/>
  <c r="L316" i="21"/>
  <c r="AS316" i="21" s="1"/>
  <c r="K316" i="21"/>
  <c r="AR316" i="21" s="1"/>
  <c r="J316" i="21"/>
  <c r="AQ316" i="21" s="1"/>
  <c r="I316" i="21"/>
  <c r="AP316" i="21" s="1"/>
  <c r="H316" i="21"/>
  <c r="AO316" i="21" s="1"/>
  <c r="G316" i="21"/>
  <c r="AN316" i="21" s="1"/>
  <c r="F316" i="21"/>
  <c r="AM316" i="21" s="1"/>
  <c r="D316" i="21"/>
  <c r="E315" i="21"/>
  <c r="B315" i="21"/>
  <c r="AV314" i="21"/>
  <c r="AU314" i="21"/>
  <c r="AT314" i="21"/>
  <c r="AS314" i="21"/>
  <c r="AP314" i="21"/>
  <c r="AN314" i="21"/>
  <c r="AM314" i="21"/>
  <c r="D314" i="21"/>
  <c r="AV313" i="21"/>
  <c r="AU313" i="21"/>
  <c r="AT313" i="21"/>
  <c r="AS313" i="21"/>
  <c r="AP313" i="21"/>
  <c r="AN313" i="21"/>
  <c r="AM313" i="21"/>
  <c r="D313" i="21"/>
  <c r="AV312" i="21"/>
  <c r="AU312" i="21"/>
  <c r="AT312" i="21"/>
  <c r="AS312" i="21"/>
  <c r="AP312" i="21"/>
  <c r="AO312" i="21"/>
  <c r="AN312" i="21"/>
  <c r="AM312" i="21"/>
  <c r="D312" i="21"/>
  <c r="O311" i="21"/>
  <c r="AV311" i="21" s="1"/>
  <c r="N311" i="21"/>
  <c r="AU311" i="21" s="1"/>
  <c r="M311" i="21"/>
  <c r="AT311" i="21" s="1"/>
  <c r="L311" i="21"/>
  <c r="AS311" i="21" s="1"/>
  <c r="K311" i="21"/>
  <c r="J311" i="21"/>
  <c r="I311" i="21"/>
  <c r="AP311" i="21" s="1"/>
  <c r="H311" i="21"/>
  <c r="AO311" i="21" s="1"/>
  <c r="G311" i="21"/>
  <c r="AN311" i="21" s="1"/>
  <c r="F311" i="21"/>
  <c r="AM311" i="21" s="1"/>
  <c r="D311" i="21"/>
  <c r="O310" i="21"/>
  <c r="AV310" i="21" s="1"/>
  <c r="N310" i="21"/>
  <c r="AU310" i="21" s="1"/>
  <c r="M310" i="21"/>
  <c r="AT310" i="21" s="1"/>
  <c r="L310" i="21"/>
  <c r="AS310" i="21" s="1"/>
  <c r="K310" i="21"/>
  <c r="AR310" i="21" s="1"/>
  <c r="J310" i="21"/>
  <c r="AQ310" i="21" s="1"/>
  <c r="I310" i="21"/>
  <c r="AP310" i="21" s="1"/>
  <c r="H310" i="21"/>
  <c r="AO310" i="21" s="1"/>
  <c r="G310" i="21"/>
  <c r="AN310" i="21" s="1"/>
  <c r="F310" i="21"/>
  <c r="AM310" i="21" s="1"/>
  <c r="D310" i="21"/>
  <c r="O309" i="21"/>
  <c r="AV309" i="21" s="1"/>
  <c r="N309" i="21"/>
  <c r="AU309" i="21" s="1"/>
  <c r="M309" i="21"/>
  <c r="AT309" i="21" s="1"/>
  <c r="L309" i="21"/>
  <c r="AS309" i="21" s="1"/>
  <c r="K309" i="21"/>
  <c r="AR309" i="21" s="1"/>
  <c r="J309" i="21"/>
  <c r="AQ309" i="21" s="1"/>
  <c r="I309" i="21"/>
  <c r="AP309" i="21" s="1"/>
  <c r="H309" i="21"/>
  <c r="AO309" i="21" s="1"/>
  <c r="G309" i="21"/>
  <c r="AN309" i="21" s="1"/>
  <c r="F309" i="21"/>
  <c r="AM309" i="21" s="1"/>
  <c r="D309" i="21"/>
  <c r="O308" i="21"/>
  <c r="AV308" i="21" s="1"/>
  <c r="N308" i="21"/>
  <c r="AU308" i="21" s="1"/>
  <c r="M308" i="21"/>
  <c r="AT308" i="21" s="1"/>
  <c r="L308" i="21"/>
  <c r="AS308" i="21" s="1"/>
  <c r="K308" i="21"/>
  <c r="AR308" i="21" s="1"/>
  <c r="J308" i="21"/>
  <c r="AQ308" i="21" s="1"/>
  <c r="I308" i="21"/>
  <c r="AP308" i="21" s="1"/>
  <c r="H308" i="21"/>
  <c r="AO308" i="21" s="1"/>
  <c r="G308" i="21"/>
  <c r="AN308" i="21" s="1"/>
  <c r="F308" i="21"/>
  <c r="AM308" i="21" s="1"/>
  <c r="D308" i="21"/>
  <c r="O307" i="21"/>
  <c r="AV307" i="21" s="1"/>
  <c r="N307" i="21"/>
  <c r="AU307" i="21" s="1"/>
  <c r="M307" i="21"/>
  <c r="AT307" i="21" s="1"/>
  <c r="L307" i="21"/>
  <c r="AS307" i="21" s="1"/>
  <c r="K307" i="21"/>
  <c r="AR307" i="21" s="1"/>
  <c r="J307" i="21"/>
  <c r="AQ307" i="21" s="1"/>
  <c r="I307" i="21"/>
  <c r="AP307" i="21" s="1"/>
  <c r="H307" i="21"/>
  <c r="AO307" i="21" s="1"/>
  <c r="G307" i="21"/>
  <c r="AN307" i="21" s="1"/>
  <c r="F307" i="21"/>
  <c r="AM307" i="21" s="1"/>
  <c r="D307" i="21"/>
  <c r="O306" i="21"/>
  <c r="AV306" i="21" s="1"/>
  <c r="N306" i="21"/>
  <c r="AU306" i="21" s="1"/>
  <c r="M306" i="21"/>
  <c r="AT306" i="21" s="1"/>
  <c r="L306" i="21"/>
  <c r="AS306" i="21" s="1"/>
  <c r="K306" i="21"/>
  <c r="AR306" i="21" s="1"/>
  <c r="J306" i="21"/>
  <c r="AQ306" i="21" s="1"/>
  <c r="I306" i="21"/>
  <c r="AP306" i="21" s="1"/>
  <c r="H306" i="21"/>
  <c r="AO306" i="21" s="1"/>
  <c r="G306" i="21"/>
  <c r="AN306" i="21" s="1"/>
  <c r="F306" i="21"/>
  <c r="AM306" i="21" s="1"/>
  <c r="D306" i="21"/>
  <c r="O305" i="21"/>
  <c r="AV305" i="21" s="1"/>
  <c r="N305" i="21"/>
  <c r="AU305" i="21" s="1"/>
  <c r="M305" i="21"/>
  <c r="AT305" i="21" s="1"/>
  <c r="L305" i="21"/>
  <c r="AS305" i="21" s="1"/>
  <c r="K305" i="21"/>
  <c r="AR305" i="21" s="1"/>
  <c r="J305" i="21"/>
  <c r="AQ305" i="21" s="1"/>
  <c r="I305" i="21"/>
  <c r="AP305" i="21" s="1"/>
  <c r="H305" i="21"/>
  <c r="AO305" i="21" s="1"/>
  <c r="G305" i="21"/>
  <c r="AN305" i="21" s="1"/>
  <c r="F305" i="21"/>
  <c r="AM305" i="21" s="1"/>
  <c r="D305" i="21"/>
  <c r="O304" i="21"/>
  <c r="AV304" i="21" s="1"/>
  <c r="N304" i="21"/>
  <c r="AU304" i="21" s="1"/>
  <c r="M304" i="21"/>
  <c r="AT304" i="21" s="1"/>
  <c r="L304" i="21"/>
  <c r="AS304" i="21" s="1"/>
  <c r="K304" i="21"/>
  <c r="AR304" i="21" s="1"/>
  <c r="J304" i="21"/>
  <c r="AQ304" i="21" s="1"/>
  <c r="I304" i="21"/>
  <c r="AP304" i="21" s="1"/>
  <c r="H304" i="21"/>
  <c r="AO304" i="21" s="1"/>
  <c r="G304" i="21"/>
  <c r="AN304" i="21" s="1"/>
  <c r="F304" i="21"/>
  <c r="AM304" i="21" s="1"/>
  <c r="D304" i="21"/>
  <c r="O303" i="21"/>
  <c r="AV303" i="21" s="1"/>
  <c r="N303" i="21"/>
  <c r="AU303" i="21" s="1"/>
  <c r="M303" i="21"/>
  <c r="AT303" i="21" s="1"/>
  <c r="L303" i="21"/>
  <c r="AS303" i="21" s="1"/>
  <c r="K303" i="21"/>
  <c r="AR303" i="21" s="1"/>
  <c r="J303" i="21"/>
  <c r="AQ303" i="21" s="1"/>
  <c r="I303" i="21"/>
  <c r="AP303" i="21" s="1"/>
  <c r="H303" i="21"/>
  <c r="AO303" i="21" s="1"/>
  <c r="G303" i="21"/>
  <c r="AN303" i="21" s="1"/>
  <c r="F303" i="21"/>
  <c r="AM303" i="21" s="1"/>
  <c r="D303" i="21"/>
  <c r="O302" i="21"/>
  <c r="AV302" i="21" s="1"/>
  <c r="N302" i="21"/>
  <c r="AU302" i="21" s="1"/>
  <c r="M302" i="21"/>
  <c r="AT302" i="21" s="1"/>
  <c r="L302" i="21"/>
  <c r="AS302" i="21" s="1"/>
  <c r="K302" i="21"/>
  <c r="AR302" i="21" s="1"/>
  <c r="J302" i="21"/>
  <c r="AQ302" i="21" s="1"/>
  <c r="I302" i="21"/>
  <c r="AP302" i="21" s="1"/>
  <c r="H302" i="21"/>
  <c r="AO302" i="21" s="1"/>
  <c r="G302" i="21"/>
  <c r="AN302" i="21" s="1"/>
  <c r="F302" i="21"/>
  <c r="AM302" i="21" s="1"/>
  <c r="D302" i="21"/>
  <c r="O301" i="21"/>
  <c r="AV301" i="21" s="1"/>
  <c r="N301" i="21"/>
  <c r="AU301" i="21" s="1"/>
  <c r="M301" i="21"/>
  <c r="AT301" i="21" s="1"/>
  <c r="L301" i="21"/>
  <c r="AS301" i="21" s="1"/>
  <c r="K301" i="21"/>
  <c r="AR301" i="21" s="1"/>
  <c r="J301" i="21"/>
  <c r="AQ301" i="21" s="1"/>
  <c r="I301" i="21"/>
  <c r="AP301" i="21" s="1"/>
  <c r="H301" i="21"/>
  <c r="AO301" i="21" s="1"/>
  <c r="G301" i="21"/>
  <c r="AN301" i="21" s="1"/>
  <c r="F301" i="21"/>
  <c r="AM301" i="21" s="1"/>
  <c r="D301" i="21"/>
  <c r="O300" i="21"/>
  <c r="AV300" i="21" s="1"/>
  <c r="N300" i="21"/>
  <c r="AU300" i="21" s="1"/>
  <c r="M300" i="21"/>
  <c r="AT300" i="21" s="1"/>
  <c r="L300" i="21"/>
  <c r="AS300" i="21" s="1"/>
  <c r="K300" i="21"/>
  <c r="AR300" i="21" s="1"/>
  <c r="J300" i="21"/>
  <c r="AQ300" i="21" s="1"/>
  <c r="I300" i="21"/>
  <c r="AP300" i="21" s="1"/>
  <c r="H300" i="21"/>
  <c r="AO300" i="21" s="1"/>
  <c r="G300" i="21"/>
  <c r="AN300" i="21" s="1"/>
  <c r="F300" i="21"/>
  <c r="AM300" i="21" s="1"/>
  <c r="D300" i="21"/>
  <c r="O299" i="21"/>
  <c r="AV299" i="21" s="1"/>
  <c r="N299" i="21"/>
  <c r="AU299" i="21" s="1"/>
  <c r="M299" i="21"/>
  <c r="AT299" i="21" s="1"/>
  <c r="L299" i="21"/>
  <c r="AS299" i="21" s="1"/>
  <c r="K299" i="21"/>
  <c r="AR299" i="21" s="1"/>
  <c r="J299" i="21"/>
  <c r="AQ299" i="21" s="1"/>
  <c r="I299" i="21"/>
  <c r="AP299" i="21" s="1"/>
  <c r="H299" i="21"/>
  <c r="AO299" i="21" s="1"/>
  <c r="G299" i="21"/>
  <c r="AN299" i="21" s="1"/>
  <c r="F299" i="21"/>
  <c r="AM299" i="21" s="1"/>
  <c r="D299" i="21"/>
  <c r="O298" i="21"/>
  <c r="AV298" i="21" s="1"/>
  <c r="N298" i="21"/>
  <c r="AU298" i="21" s="1"/>
  <c r="M298" i="21"/>
  <c r="AT298" i="21" s="1"/>
  <c r="L298" i="21"/>
  <c r="AS298" i="21" s="1"/>
  <c r="K298" i="21"/>
  <c r="AR298" i="21" s="1"/>
  <c r="J298" i="21"/>
  <c r="AQ298" i="21" s="1"/>
  <c r="I298" i="21"/>
  <c r="AP298" i="21" s="1"/>
  <c r="H298" i="21"/>
  <c r="AO298" i="21" s="1"/>
  <c r="G298" i="21"/>
  <c r="AN298" i="21" s="1"/>
  <c r="F298" i="21"/>
  <c r="AM298" i="21" s="1"/>
  <c r="D298" i="21"/>
  <c r="O297" i="21"/>
  <c r="AV297" i="21" s="1"/>
  <c r="N297" i="21"/>
  <c r="AU297" i="21" s="1"/>
  <c r="M297" i="21"/>
  <c r="AT297" i="21" s="1"/>
  <c r="L297" i="21"/>
  <c r="AS297" i="21" s="1"/>
  <c r="K297" i="21"/>
  <c r="AR297" i="21" s="1"/>
  <c r="J297" i="21"/>
  <c r="AQ297" i="21" s="1"/>
  <c r="I297" i="21"/>
  <c r="AP297" i="21" s="1"/>
  <c r="H297" i="21"/>
  <c r="AO297" i="21" s="1"/>
  <c r="G297" i="21"/>
  <c r="AN297" i="21" s="1"/>
  <c r="F297" i="21"/>
  <c r="AM297" i="21" s="1"/>
  <c r="D297" i="21"/>
  <c r="O296" i="21"/>
  <c r="AV296" i="21" s="1"/>
  <c r="N296" i="21"/>
  <c r="AU296" i="21" s="1"/>
  <c r="M296" i="21"/>
  <c r="AT296" i="21" s="1"/>
  <c r="L296" i="21"/>
  <c r="AS296" i="21" s="1"/>
  <c r="K296" i="21"/>
  <c r="AR296" i="21" s="1"/>
  <c r="J296" i="21"/>
  <c r="AQ296" i="21" s="1"/>
  <c r="I296" i="21"/>
  <c r="AP296" i="21" s="1"/>
  <c r="H296" i="21"/>
  <c r="AO296" i="21" s="1"/>
  <c r="G296" i="21"/>
  <c r="AN296" i="21" s="1"/>
  <c r="F296" i="21"/>
  <c r="AM296" i="21" s="1"/>
  <c r="D296" i="21"/>
  <c r="O295" i="21"/>
  <c r="AV295" i="21" s="1"/>
  <c r="N295" i="21"/>
  <c r="AU295" i="21" s="1"/>
  <c r="M295" i="21"/>
  <c r="AT295" i="21" s="1"/>
  <c r="L295" i="21"/>
  <c r="AS295" i="21" s="1"/>
  <c r="K295" i="21"/>
  <c r="AR295" i="21" s="1"/>
  <c r="J295" i="21"/>
  <c r="AQ295" i="21" s="1"/>
  <c r="I295" i="21"/>
  <c r="AP295" i="21" s="1"/>
  <c r="H295" i="21"/>
  <c r="AO295" i="21" s="1"/>
  <c r="G295" i="21"/>
  <c r="AN295" i="21" s="1"/>
  <c r="F295" i="21"/>
  <c r="AM295" i="21" s="1"/>
  <c r="D295" i="21"/>
  <c r="O294" i="21"/>
  <c r="AV294" i="21" s="1"/>
  <c r="N294" i="21"/>
  <c r="AU294" i="21" s="1"/>
  <c r="M294" i="21"/>
  <c r="AT294" i="21" s="1"/>
  <c r="L294" i="21"/>
  <c r="AS294" i="21" s="1"/>
  <c r="K294" i="21"/>
  <c r="AR294" i="21" s="1"/>
  <c r="J294" i="21"/>
  <c r="AQ294" i="21" s="1"/>
  <c r="I294" i="21"/>
  <c r="AP294" i="21" s="1"/>
  <c r="H294" i="21"/>
  <c r="AO294" i="21" s="1"/>
  <c r="G294" i="21"/>
  <c r="AN294" i="21" s="1"/>
  <c r="F294" i="21"/>
  <c r="AM294" i="21" s="1"/>
  <c r="D294" i="21"/>
  <c r="O293" i="21"/>
  <c r="AV293" i="21" s="1"/>
  <c r="N293" i="21"/>
  <c r="AU293" i="21" s="1"/>
  <c r="M293" i="21"/>
  <c r="AT293" i="21" s="1"/>
  <c r="L293" i="21"/>
  <c r="AS293" i="21" s="1"/>
  <c r="K293" i="21"/>
  <c r="AR293" i="21" s="1"/>
  <c r="J293" i="21"/>
  <c r="AQ293" i="21" s="1"/>
  <c r="I293" i="21"/>
  <c r="AP293" i="21" s="1"/>
  <c r="H293" i="21"/>
  <c r="AO293" i="21" s="1"/>
  <c r="G293" i="21"/>
  <c r="AN293" i="21" s="1"/>
  <c r="F293" i="21"/>
  <c r="AM293" i="21" s="1"/>
  <c r="D293" i="21"/>
  <c r="O292" i="21"/>
  <c r="AV292" i="21" s="1"/>
  <c r="N292" i="21"/>
  <c r="AU292" i="21" s="1"/>
  <c r="M292" i="21"/>
  <c r="AT292" i="21" s="1"/>
  <c r="L292" i="21"/>
  <c r="AS292" i="21" s="1"/>
  <c r="K292" i="21"/>
  <c r="AR292" i="21" s="1"/>
  <c r="J292" i="21"/>
  <c r="AQ292" i="21" s="1"/>
  <c r="I292" i="21"/>
  <c r="AP292" i="21" s="1"/>
  <c r="H292" i="21"/>
  <c r="AO292" i="21" s="1"/>
  <c r="G292" i="21"/>
  <c r="AN292" i="21" s="1"/>
  <c r="F292" i="21"/>
  <c r="AM292" i="21" s="1"/>
  <c r="D292" i="21"/>
  <c r="O291" i="21"/>
  <c r="AV291" i="21" s="1"/>
  <c r="N291" i="21"/>
  <c r="AU291" i="21" s="1"/>
  <c r="M291" i="21"/>
  <c r="AT291" i="21" s="1"/>
  <c r="L291" i="21"/>
  <c r="AS291" i="21" s="1"/>
  <c r="K291" i="21"/>
  <c r="AR291" i="21" s="1"/>
  <c r="J291" i="21"/>
  <c r="AQ291" i="21" s="1"/>
  <c r="I291" i="21"/>
  <c r="AP291" i="21" s="1"/>
  <c r="H291" i="21"/>
  <c r="AO291" i="21" s="1"/>
  <c r="G291" i="21"/>
  <c r="AN291" i="21" s="1"/>
  <c r="F291" i="21"/>
  <c r="AM291" i="21" s="1"/>
  <c r="D291" i="21"/>
  <c r="O290" i="21"/>
  <c r="AV290" i="21" s="1"/>
  <c r="N290" i="21"/>
  <c r="AU290" i="21" s="1"/>
  <c r="M290" i="21"/>
  <c r="AT290" i="21" s="1"/>
  <c r="L290" i="21"/>
  <c r="AS290" i="21" s="1"/>
  <c r="K290" i="21"/>
  <c r="AR290" i="21" s="1"/>
  <c r="J290" i="21"/>
  <c r="AQ290" i="21" s="1"/>
  <c r="I290" i="21"/>
  <c r="AP290" i="21" s="1"/>
  <c r="H290" i="21"/>
  <c r="AO290" i="21" s="1"/>
  <c r="G290" i="21"/>
  <c r="AN290" i="21" s="1"/>
  <c r="F290" i="21"/>
  <c r="AM290" i="21" s="1"/>
  <c r="D290" i="21"/>
  <c r="O289" i="21"/>
  <c r="AV289" i="21" s="1"/>
  <c r="N289" i="21"/>
  <c r="AU289" i="21" s="1"/>
  <c r="M289" i="21"/>
  <c r="AT289" i="21" s="1"/>
  <c r="L289" i="21"/>
  <c r="AS289" i="21" s="1"/>
  <c r="K289" i="21"/>
  <c r="AR289" i="21" s="1"/>
  <c r="J289" i="21"/>
  <c r="AQ289" i="21" s="1"/>
  <c r="I289" i="21"/>
  <c r="AP289" i="21" s="1"/>
  <c r="H289" i="21"/>
  <c r="AO289" i="21" s="1"/>
  <c r="G289" i="21"/>
  <c r="AN289" i="21" s="1"/>
  <c r="F289" i="21"/>
  <c r="AM289" i="21" s="1"/>
  <c r="D289" i="21"/>
  <c r="O288" i="21"/>
  <c r="AV288" i="21" s="1"/>
  <c r="N288" i="21"/>
  <c r="AU288" i="21" s="1"/>
  <c r="M288" i="21"/>
  <c r="AT288" i="21" s="1"/>
  <c r="L288" i="21"/>
  <c r="AS288" i="21" s="1"/>
  <c r="K288" i="21"/>
  <c r="AR288" i="21" s="1"/>
  <c r="J288" i="21"/>
  <c r="AQ288" i="21" s="1"/>
  <c r="I288" i="21"/>
  <c r="AP288" i="21" s="1"/>
  <c r="H288" i="21"/>
  <c r="AO288" i="21" s="1"/>
  <c r="G288" i="21"/>
  <c r="AN288" i="21" s="1"/>
  <c r="F288" i="21"/>
  <c r="AM288" i="21" s="1"/>
  <c r="D288" i="21"/>
  <c r="O287" i="21"/>
  <c r="AV287" i="21" s="1"/>
  <c r="N287" i="21"/>
  <c r="AU287" i="21" s="1"/>
  <c r="M287" i="21"/>
  <c r="AT287" i="21" s="1"/>
  <c r="L287" i="21"/>
  <c r="AS287" i="21" s="1"/>
  <c r="K287" i="21"/>
  <c r="AR287" i="21" s="1"/>
  <c r="J287" i="21"/>
  <c r="AQ287" i="21" s="1"/>
  <c r="I287" i="21"/>
  <c r="AP287" i="21" s="1"/>
  <c r="H287" i="21"/>
  <c r="AO287" i="21" s="1"/>
  <c r="G287" i="21"/>
  <c r="AN287" i="21" s="1"/>
  <c r="F287" i="21"/>
  <c r="AM287" i="21" s="1"/>
  <c r="D287" i="21"/>
  <c r="O286" i="21"/>
  <c r="AV286" i="21" s="1"/>
  <c r="N286" i="21"/>
  <c r="AU286" i="21" s="1"/>
  <c r="M286" i="21"/>
  <c r="AT286" i="21" s="1"/>
  <c r="L286" i="21"/>
  <c r="AS286" i="21" s="1"/>
  <c r="K286" i="21"/>
  <c r="AR286" i="21" s="1"/>
  <c r="J286" i="21"/>
  <c r="AQ286" i="21" s="1"/>
  <c r="I286" i="21"/>
  <c r="AP286" i="21" s="1"/>
  <c r="H286" i="21"/>
  <c r="AO286" i="21" s="1"/>
  <c r="G286" i="21"/>
  <c r="AN286" i="21" s="1"/>
  <c r="F286" i="21"/>
  <c r="AM286" i="21" s="1"/>
  <c r="D286" i="21"/>
  <c r="O285" i="21"/>
  <c r="AV285" i="21" s="1"/>
  <c r="N285" i="21"/>
  <c r="AU285" i="21" s="1"/>
  <c r="M285" i="21"/>
  <c r="AT285" i="21" s="1"/>
  <c r="L285" i="21"/>
  <c r="AS285" i="21" s="1"/>
  <c r="K285" i="21"/>
  <c r="AR285" i="21" s="1"/>
  <c r="J285" i="21"/>
  <c r="AQ285" i="21" s="1"/>
  <c r="I285" i="21"/>
  <c r="AP285" i="21" s="1"/>
  <c r="H285" i="21"/>
  <c r="AO285" i="21" s="1"/>
  <c r="G285" i="21"/>
  <c r="AN285" i="21" s="1"/>
  <c r="F285" i="21"/>
  <c r="AM285" i="21" s="1"/>
  <c r="D285" i="21"/>
  <c r="E284" i="21"/>
  <c r="B284" i="21"/>
  <c r="AV283" i="21"/>
  <c r="AU283" i="21"/>
  <c r="AT283" i="21"/>
  <c r="AS283" i="21"/>
  <c r="AP283" i="21"/>
  <c r="AN283" i="21"/>
  <c r="AM283" i="21"/>
  <c r="D283" i="21"/>
  <c r="AV282" i="21"/>
  <c r="AU282" i="21"/>
  <c r="AT282" i="21"/>
  <c r="AS282" i="21"/>
  <c r="AP282" i="21"/>
  <c r="AN282" i="21"/>
  <c r="AM282" i="21"/>
  <c r="D282" i="21"/>
  <c r="AV281" i="21"/>
  <c r="AU281" i="21"/>
  <c r="AT281" i="21"/>
  <c r="AS281" i="21"/>
  <c r="AP281" i="21"/>
  <c r="AN281" i="21"/>
  <c r="AM281" i="21"/>
  <c r="D281" i="21"/>
  <c r="O280" i="21"/>
  <c r="AV280" i="21" s="1"/>
  <c r="N280" i="21"/>
  <c r="AU280" i="21" s="1"/>
  <c r="M280" i="21"/>
  <c r="AT280" i="21" s="1"/>
  <c r="L280" i="21"/>
  <c r="AS280" i="21" s="1"/>
  <c r="K280" i="21"/>
  <c r="J280" i="21"/>
  <c r="I280" i="21"/>
  <c r="AP280" i="21" s="1"/>
  <c r="H280" i="21"/>
  <c r="G280" i="21"/>
  <c r="AN280" i="21" s="1"/>
  <c r="F280" i="21"/>
  <c r="AM280" i="21" s="1"/>
  <c r="D280" i="21"/>
  <c r="O279" i="21"/>
  <c r="AV279" i="21" s="1"/>
  <c r="N279" i="21"/>
  <c r="AU279" i="21" s="1"/>
  <c r="M279" i="21"/>
  <c r="AT279" i="21" s="1"/>
  <c r="L279" i="21"/>
  <c r="AS279" i="21" s="1"/>
  <c r="K279" i="21"/>
  <c r="AR279" i="21" s="1"/>
  <c r="J279" i="21"/>
  <c r="AQ279" i="21" s="1"/>
  <c r="I279" i="21"/>
  <c r="AP279" i="21" s="1"/>
  <c r="G279" i="21"/>
  <c r="AN279" i="21" s="1"/>
  <c r="F279" i="21"/>
  <c r="AM279" i="21" s="1"/>
  <c r="D279" i="21"/>
  <c r="O278" i="21"/>
  <c r="AV278" i="21" s="1"/>
  <c r="N278" i="21"/>
  <c r="AU278" i="21" s="1"/>
  <c r="M278" i="21"/>
  <c r="AT278" i="21" s="1"/>
  <c r="L278" i="21"/>
  <c r="AS278" i="21" s="1"/>
  <c r="K278" i="21"/>
  <c r="AR278" i="21" s="1"/>
  <c r="J278" i="21"/>
  <c r="AQ278" i="21" s="1"/>
  <c r="I278" i="21"/>
  <c r="AP278" i="21" s="1"/>
  <c r="H278" i="21"/>
  <c r="AO278" i="21" s="1"/>
  <c r="G278" i="21"/>
  <c r="AN278" i="21" s="1"/>
  <c r="F278" i="21"/>
  <c r="AM278" i="21" s="1"/>
  <c r="D278" i="21"/>
  <c r="O277" i="21"/>
  <c r="AV277" i="21" s="1"/>
  <c r="N277" i="21"/>
  <c r="AU277" i="21" s="1"/>
  <c r="M277" i="21"/>
  <c r="AT277" i="21" s="1"/>
  <c r="L277" i="21"/>
  <c r="AS277" i="21" s="1"/>
  <c r="K277" i="21"/>
  <c r="AR277" i="21" s="1"/>
  <c r="J277" i="21"/>
  <c r="AQ277" i="21" s="1"/>
  <c r="I277" i="21"/>
  <c r="AP277" i="21" s="1"/>
  <c r="H277" i="21"/>
  <c r="AO277" i="21" s="1"/>
  <c r="G277" i="21"/>
  <c r="AN277" i="21" s="1"/>
  <c r="F277" i="21"/>
  <c r="AM277" i="21" s="1"/>
  <c r="D277" i="21"/>
  <c r="O276" i="21"/>
  <c r="AV276" i="21" s="1"/>
  <c r="N276" i="21"/>
  <c r="AU276" i="21" s="1"/>
  <c r="M276" i="21"/>
  <c r="AT276" i="21" s="1"/>
  <c r="L276" i="21"/>
  <c r="AS276" i="21" s="1"/>
  <c r="K276" i="21"/>
  <c r="AR276" i="21" s="1"/>
  <c r="J276" i="21"/>
  <c r="AQ276" i="21" s="1"/>
  <c r="I276" i="21"/>
  <c r="AP276" i="21" s="1"/>
  <c r="H276" i="21"/>
  <c r="AO276" i="21" s="1"/>
  <c r="G276" i="21"/>
  <c r="AN276" i="21" s="1"/>
  <c r="F276" i="21"/>
  <c r="AM276" i="21" s="1"/>
  <c r="D276" i="21"/>
  <c r="O275" i="21"/>
  <c r="AV275" i="21" s="1"/>
  <c r="N275" i="21"/>
  <c r="AU275" i="21" s="1"/>
  <c r="M275" i="21"/>
  <c r="AT275" i="21" s="1"/>
  <c r="L275" i="21"/>
  <c r="AS275" i="21" s="1"/>
  <c r="K275" i="21"/>
  <c r="AR275" i="21" s="1"/>
  <c r="J275" i="21"/>
  <c r="AQ275" i="21" s="1"/>
  <c r="I275" i="21"/>
  <c r="AP275" i="21" s="1"/>
  <c r="H275" i="21"/>
  <c r="AO275" i="21" s="1"/>
  <c r="G275" i="21"/>
  <c r="AN275" i="21" s="1"/>
  <c r="F275" i="21"/>
  <c r="AM275" i="21" s="1"/>
  <c r="D275" i="21"/>
  <c r="O274" i="21"/>
  <c r="AV274" i="21" s="1"/>
  <c r="N274" i="21"/>
  <c r="AU274" i="21" s="1"/>
  <c r="M274" i="21"/>
  <c r="AT274" i="21" s="1"/>
  <c r="L274" i="21"/>
  <c r="AS274" i="21" s="1"/>
  <c r="K274" i="21"/>
  <c r="AR274" i="21" s="1"/>
  <c r="J274" i="21"/>
  <c r="AQ274" i="21" s="1"/>
  <c r="I274" i="21"/>
  <c r="AP274" i="21" s="1"/>
  <c r="H274" i="21"/>
  <c r="AO274" i="21" s="1"/>
  <c r="G274" i="21"/>
  <c r="AN274" i="21" s="1"/>
  <c r="F274" i="21"/>
  <c r="AM274" i="21" s="1"/>
  <c r="D274" i="21"/>
  <c r="O273" i="21"/>
  <c r="AV273" i="21" s="1"/>
  <c r="N273" i="21"/>
  <c r="AU273" i="21" s="1"/>
  <c r="M273" i="21"/>
  <c r="AT273" i="21" s="1"/>
  <c r="L273" i="21"/>
  <c r="AS273" i="21" s="1"/>
  <c r="K273" i="21"/>
  <c r="AR273" i="21" s="1"/>
  <c r="J273" i="21"/>
  <c r="AQ273" i="21" s="1"/>
  <c r="I273" i="21"/>
  <c r="AP273" i="21" s="1"/>
  <c r="H273" i="21"/>
  <c r="AO273" i="21" s="1"/>
  <c r="G273" i="21"/>
  <c r="AN273" i="21" s="1"/>
  <c r="F273" i="21"/>
  <c r="AM273" i="21" s="1"/>
  <c r="D273" i="21"/>
  <c r="O272" i="21"/>
  <c r="AV272" i="21" s="1"/>
  <c r="N272" i="21"/>
  <c r="AU272" i="21" s="1"/>
  <c r="M272" i="21"/>
  <c r="AT272" i="21" s="1"/>
  <c r="L272" i="21"/>
  <c r="AS272" i="21" s="1"/>
  <c r="K272" i="21"/>
  <c r="AR272" i="21" s="1"/>
  <c r="J272" i="21"/>
  <c r="AQ272" i="21" s="1"/>
  <c r="I272" i="21"/>
  <c r="AP272" i="21" s="1"/>
  <c r="H272" i="21"/>
  <c r="AO272" i="21" s="1"/>
  <c r="G272" i="21"/>
  <c r="AN272" i="21" s="1"/>
  <c r="F272" i="21"/>
  <c r="AM272" i="21" s="1"/>
  <c r="D272" i="21"/>
  <c r="O271" i="21"/>
  <c r="AV271" i="21" s="1"/>
  <c r="N271" i="21"/>
  <c r="AU271" i="21" s="1"/>
  <c r="M271" i="21"/>
  <c r="AT271" i="21" s="1"/>
  <c r="L271" i="21"/>
  <c r="AS271" i="21" s="1"/>
  <c r="K271" i="21"/>
  <c r="AR271" i="21" s="1"/>
  <c r="J271" i="21"/>
  <c r="AQ271" i="21" s="1"/>
  <c r="I271" i="21"/>
  <c r="AP271" i="21" s="1"/>
  <c r="H271" i="21"/>
  <c r="AO271" i="21" s="1"/>
  <c r="G271" i="21"/>
  <c r="AN271" i="21" s="1"/>
  <c r="F271" i="21"/>
  <c r="AM271" i="21" s="1"/>
  <c r="D271" i="21"/>
  <c r="O270" i="21"/>
  <c r="AV270" i="21" s="1"/>
  <c r="N270" i="21"/>
  <c r="AU270" i="21" s="1"/>
  <c r="M270" i="21"/>
  <c r="AT270" i="21" s="1"/>
  <c r="L270" i="21"/>
  <c r="AS270" i="21" s="1"/>
  <c r="K270" i="21"/>
  <c r="AR270" i="21" s="1"/>
  <c r="J270" i="21"/>
  <c r="AQ270" i="21" s="1"/>
  <c r="I270" i="21"/>
  <c r="AP270" i="21" s="1"/>
  <c r="H270" i="21"/>
  <c r="AO270" i="21" s="1"/>
  <c r="G270" i="21"/>
  <c r="AN270" i="21" s="1"/>
  <c r="F270" i="21"/>
  <c r="AM270" i="21" s="1"/>
  <c r="D270" i="21"/>
  <c r="O269" i="21"/>
  <c r="AV269" i="21" s="1"/>
  <c r="N269" i="21"/>
  <c r="AU269" i="21" s="1"/>
  <c r="M269" i="21"/>
  <c r="AT269" i="21" s="1"/>
  <c r="L269" i="21"/>
  <c r="AS269" i="21" s="1"/>
  <c r="K269" i="21"/>
  <c r="AR269" i="21" s="1"/>
  <c r="J269" i="21"/>
  <c r="AQ269" i="21" s="1"/>
  <c r="I269" i="21"/>
  <c r="AP269" i="21" s="1"/>
  <c r="H269" i="21"/>
  <c r="AO269" i="21" s="1"/>
  <c r="G269" i="21"/>
  <c r="AN269" i="21" s="1"/>
  <c r="F269" i="21"/>
  <c r="AM269" i="21" s="1"/>
  <c r="D269" i="21"/>
  <c r="O268" i="21"/>
  <c r="AV268" i="21" s="1"/>
  <c r="N268" i="21"/>
  <c r="AU268" i="21" s="1"/>
  <c r="M268" i="21"/>
  <c r="AT268" i="21" s="1"/>
  <c r="L268" i="21"/>
  <c r="AS268" i="21" s="1"/>
  <c r="K268" i="21"/>
  <c r="AR268" i="21" s="1"/>
  <c r="J268" i="21"/>
  <c r="AQ268" i="21" s="1"/>
  <c r="I268" i="21"/>
  <c r="AP268" i="21" s="1"/>
  <c r="H268" i="21"/>
  <c r="AO268" i="21" s="1"/>
  <c r="G268" i="21"/>
  <c r="AN268" i="21" s="1"/>
  <c r="F268" i="21"/>
  <c r="AM268" i="21" s="1"/>
  <c r="D268" i="21"/>
  <c r="O267" i="21"/>
  <c r="AV267" i="21" s="1"/>
  <c r="N267" i="21"/>
  <c r="AU267" i="21" s="1"/>
  <c r="M267" i="21"/>
  <c r="AT267" i="21" s="1"/>
  <c r="L267" i="21"/>
  <c r="AS267" i="21" s="1"/>
  <c r="K267" i="21"/>
  <c r="AR267" i="21" s="1"/>
  <c r="J267" i="21"/>
  <c r="AQ267" i="21" s="1"/>
  <c r="I267" i="21"/>
  <c r="AP267" i="21" s="1"/>
  <c r="H267" i="21"/>
  <c r="AO267" i="21" s="1"/>
  <c r="G267" i="21"/>
  <c r="AN267" i="21" s="1"/>
  <c r="F267" i="21"/>
  <c r="AM267" i="21" s="1"/>
  <c r="D267" i="21"/>
  <c r="O266" i="21"/>
  <c r="AV266" i="21" s="1"/>
  <c r="N266" i="21"/>
  <c r="AU266" i="21" s="1"/>
  <c r="M266" i="21"/>
  <c r="AT266" i="21" s="1"/>
  <c r="L266" i="21"/>
  <c r="AS266" i="21" s="1"/>
  <c r="K266" i="21"/>
  <c r="AR266" i="21" s="1"/>
  <c r="J266" i="21"/>
  <c r="AQ266" i="21" s="1"/>
  <c r="I266" i="21"/>
  <c r="AP266" i="21" s="1"/>
  <c r="H266" i="21"/>
  <c r="AO266" i="21" s="1"/>
  <c r="G266" i="21"/>
  <c r="AN266" i="21" s="1"/>
  <c r="F266" i="21"/>
  <c r="AM266" i="21" s="1"/>
  <c r="D266" i="21"/>
  <c r="O265" i="21"/>
  <c r="AV265" i="21" s="1"/>
  <c r="N265" i="21"/>
  <c r="AU265" i="21" s="1"/>
  <c r="M265" i="21"/>
  <c r="AT265" i="21" s="1"/>
  <c r="L265" i="21"/>
  <c r="AS265" i="21" s="1"/>
  <c r="K265" i="21"/>
  <c r="AR265" i="21" s="1"/>
  <c r="J265" i="21"/>
  <c r="AQ265" i="21" s="1"/>
  <c r="I265" i="21"/>
  <c r="AP265" i="21" s="1"/>
  <c r="H265" i="21"/>
  <c r="AO265" i="21" s="1"/>
  <c r="G265" i="21"/>
  <c r="AN265" i="21" s="1"/>
  <c r="F265" i="21"/>
  <c r="AM265" i="21" s="1"/>
  <c r="D265" i="21"/>
  <c r="O264" i="21"/>
  <c r="AV264" i="21" s="1"/>
  <c r="N264" i="21"/>
  <c r="AU264" i="21" s="1"/>
  <c r="M264" i="21"/>
  <c r="AT264" i="21" s="1"/>
  <c r="L264" i="21"/>
  <c r="AS264" i="21" s="1"/>
  <c r="K264" i="21"/>
  <c r="AR264" i="21" s="1"/>
  <c r="J264" i="21"/>
  <c r="AQ264" i="21" s="1"/>
  <c r="I264" i="21"/>
  <c r="AP264" i="21" s="1"/>
  <c r="H264" i="21"/>
  <c r="AO264" i="21" s="1"/>
  <c r="G264" i="21"/>
  <c r="AN264" i="21" s="1"/>
  <c r="F264" i="21"/>
  <c r="AM264" i="21" s="1"/>
  <c r="D264" i="21"/>
  <c r="O263" i="21"/>
  <c r="AV263" i="21" s="1"/>
  <c r="N263" i="21"/>
  <c r="AU263" i="21" s="1"/>
  <c r="M263" i="21"/>
  <c r="AT263" i="21" s="1"/>
  <c r="L263" i="21"/>
  <c r="AS263" i="21" s="1"/>
  <c r="K263" i="21"/>
  <c r="AR263" i="21" s="1"/>
  <c r="J263" i="21"/>
  <c r="AQ263" i="21" s="1"/>
  <c r="I263" i="21"/>
  <c r="AP263" i="21" s="1"/>
  <c r="H263" i="21"/>
  <c r="AO263" i="21" s="1"/>
  <c r="G263" i="21"/>
  <c r="AN263" i="21" s="1"/>
  <c r="F263" i="21"/>
  <c r="AM263" i="21" s="1"/>
  <c r="D263" i="21"/>
  <c r="O262" i="21"/>
  <c r="AV262" i="21" s="1"/>
  <c r="N262" i="21"/>
  <c r="AU262" i="21" s="1"/>
  <c r="M262" i="21"/>
  <c r="AT262" i="21" s="1"/>
  <c r="L262" i="21"/>
  <c r="AS262" i="21" s="1"/>
  <c r="K262" i="21"/>
  <c r="AR262" i="21" s="1"/>
  <c r="J262" i="21"/>
  <c r="AQ262" i="21" s="1"/>
  <c r="I262" i="21"/>
  <c r="AP262" i="21" s="1"/>
  <c r="H262" i="21"/>
  <c r="AO262" i="21" s="1"/>
  <c r="G262" i="21"/>
  <c r="AN262" i="21" s="1"/>
  <c r="F262" i="21"/>
  <c r="AM262" i="21" s="1"/>
  <c r="D262" i="21"/>
  <c r="O261" i="21"/>
  <c r="AV261" i="21" s="1"/>
  <c r="N261" i="21"/>
  <c r="AU261" i="21" s="1"/>
  <c r="M261" i="21"/>
  <c r="AT261" i="21" s="1"/>
  <c r="L261" i="21"/>
  <c r="AS261" i="21" s="1"/>
  <c r="K261" i="21"/>
  <c r="AR261" i="21" s="1"/>
  <c r="J261" i="21"/>
  <c r="AQ261" i="21" s="1"/>
  <c r="I261" i="21"/>
  <c r="AP261" i="21" s="1"/>
  <c r="H261" i="21"/>
  <c r="AO261" i="21" s="1"/>
  <c r="G261" i="21"/>
  <c r="AN261" i="21" s="1"/>
  <c r="F261" i="21"/>
  <c r="AM261" i="21" s="1"/>
  <c r="D261" i="21"/>
  <c r="O260" i="21"/>
  <c r="AV260" i="21" s="1"/>
  <c r="N260" i="21"/>
  <c r="AU260" i="21" s="1"/>
  <c r="M260" i="21"/>
  <c r="AT260" i="21" s="1"/>
  <c r="L260" i="21"/>
  <c r="AS260" i="21" s="1"/>
  <c r="K260" i="21"/>
  <c r="AR260" i="21" s="1"/>
  <c r="J260" i="21"/>
  <c r="AQ260" i="21" s="1"/>
  <c r="I260" i="21"/>
  <c r="AP260" i="21" s="1"/>
  <c r="H260" i="21"/>
  <c r="AO260" i="21" s="1"/>
  <c r="G260" i="21"/>
  <c r="AN260" i="21" s="1"/>
  <c r="F260" i="21"/>
  <c r="AM260" i="21" s="1"/>
  <c r="D260" i="21"/>
  <c r="O259" i="21"/>
  <c r="AV259" i="21" s="1"/>
  <c r="N259" i="21"/>
  <c r="AU259" i="21" s="1"/>
  <c r="M259" i="21"/>
  <c r="AT259" i="21" s="1"/>
  <c r="L259" i="21"/>
  <c r="AS259" i="21" s="1"/>
  <c r="K259" i="21"/>
  <c r="AR259" i="21" s="1"/>
  <c r="J259" i="21"/>
  <c r="AQ259" i="21" s="1"/>
  <c r="I259" i="21"/>
  <c r="AP259" i="21" s="1"/>
  <c r="H259" i="21"/>
  <c r="AO259" i="21" s="1"/>
  <c r="G259" i="21"/>
  <c r="AN259" i="21" s="1"/>
  <c r="F259" i="21"/>
  <c r="AM259" i="21" s="1"/>
  <c r="D259" i="21"/>
  <c r="O258" i="21"/>
  <c r="AV258" i="21" s="1"/>
  <c r="N258" i="21"/>
  <c r="AU258" i="21" s="1"/>
  <c r="M258" i="21"/>
  <c r="AT258" i="21" s="1"/>
  <c r="L258" i="21"/>
  <c r="AS258" i="21" s="1"/>
  <c r="K258" i="21"/>
  <c r="AR258" i="21" s="1"/>
  <c r="J258" i="21"/>
  <c r="AQ258" i="21" s="1"/>
  <c r="I258" i="21"/>
  <c r="AP258" i="21" s="1"/>
  <c r="H258" i="21"/>
  <c r="AO258" i="21" s="1"/>
  <c r="G258" i="21"/>
  <c r="AN258" i="21" s="1"/>
  <c r="F258" i="21"/>
  <c r="AM258" i="21" s="1"/>
  <c r="D258" i="21"/>
  <c r="O257" i="21"/>
  <c r="AV257" i="21" s="1"/>
  <c r="N257" i="21"/>
  <c r="AU257" i="21" s="1"/>
  <c r="M257" i="21"/>
  <c r="AT257" i="21" s="1"/>
  <c r="L257" i="21"/>
  <c r="AS257" i="21" s="1"/>
  <c r="K257" i="21"/>
  <c r="AR257" i="21" s="1"/>
  <c r="J257" i="21"/>
  <c r="AQ257" i="21" s="1"/>
  <c r="I257" i="21"/>
  <c r="AP257" i="21" s="1"/>
  <c r="H257" i="21"/>
  <c r="AO257" i="21" s="1"/>
  <c r="G257" i="21"/>
  <c r="AN257" i="21" s="1"/>
  <c r="F257" i="21"/>
  <c r="AM257" i="21" s="1"/>
  <c r="D257" i="21"/>
  <c r="O256" i="21"/>
  <c r="AV256" i="21" s="1"/>
  <c r="N256" i="21"/>
  <c r="AU256" i="21" s="1"/>
  <c r="M256" i="21"/>
  <c r="AT256" i="21" s="1"/>
  <c r="L256" i="21"/>
  <c r="AS256" i="21" s="1"/>
  <c r="K256" i="21"/>
  <c r="AR256" i="21" s="1"/>
  <c r="J256" i="21"/>
  <c r="AQ256" i="21" s="1"/>
  <c r="I256" i="21"/>
  <c r="AP256" i="21" s="1"/>
  <c r="H256" i="21"/>
  <c r="AO256" i="21" s="1"/>
  <c r="G256" i="21"/>
  <c r="AN256" i="21" s="1"/>
  <c r="F256" i="21"/>
  <c r="AM256" i="21" s="1"/>
  <c r="D256" i="21"/>
  <c r="O255" i="21"/>
  <c r="AV255" i="21" s="1"/>
  <c r="N255" i="21"/>
  <c r="AU255" i="21" s="1"/>
  <c r="M255" i="21"/>
  <c r="AT255" i="21" s="1"/>
  <c r="L255" i="21"/>
  <c r="AS255" i="21" s="1"/>
  <c r="K255" i="21"/>
  <c r="AR255" i="21" s="1"/>
  <c r="J255" i="21"/>
  <c r="AQ255" i="21" s="1"/>
  <c r="I255" i="21"/>
  <c r="AP255" i="21" s="1"/>
  <c r="H255" i="21"/>
  <c r="AO255" i="21" s="1"/>
  <c r="G255" i="21"/>
  <c r="AN255" i="21" s="1"/>
  <c r="F255" i="21"/>
  <c r="AM255" i="21" s="1"/>
  <c r="D255" i="21"/>
  <c r="O254" i="21"/>
  <c r="AV254" i="21" s="1"/>
  <c r="N254" i="21"/>
  <c r="AU254" i="21" s="1"/>
  <c r="M254" i="21"/>
  <c r="AT254" i="21" s="1"/>
  <c r="L254" i="21"/>
  <c r="AS254" i="21" s="1"/>
  <c r="K254" i="21"/>
  <c r="AR254" i="21" s="1"/>
  <c r="J254" i="21"/>
  <c r="AQ254" i="21" s="1"/>
  <c r="I254" i="21"/>
  <c r="AP254" i="21" s="1"/>
  <c r="H254" i="21"/>
  <c r="AO254" i="21" s="1"/>
  <c r="G254" i="21"/>
  <c r="AN254" i="21" s="1"/>
  <c r="F254" i="21"/>
  <c r="AM254" i="21" s="1"/>
  <c r="D254" i="21"/>
  <c r="E253" i="21"/>
  <c r="AV252" i="21"/>
  <c r="AU252" i="21"/>
  <c r="AT252" i="21"/>
  <c r="AS252" i="21"/>
  <c r="AP252" i="21"/>
  <c r="AN252" i="21"/>
  <c r="AM252" i="21"/>
  <c r="D252" i="21"/>
  <c r="AV251" i="21"/>
  <c r="AU251" i="21"/>
  <c r="AT251" i="21"/>
  <c r="AS251" i="21"/>
  <c r="AP251" i="21"/>
  <c r="AN251" i="21"/>
  <c r="AM251" i="21"/>
  <c r="D251" i="21"/>
  <c r="AV250" i="21"/>
  <c r="AU250" i="21"/>
  <c r="AT250" i="21"/>
  <c r="AS250" i="21"/>
  <c r="AP250" i="21"/>
  <c r="AN250" i="21"/>
  <c r="AM250" i="21"/>
  <c r="D250" i="21"/>
  <c r="O249" i="21"/>
  <c r="AV249" i="21" s="1"/>
  <c r="N249" i="21"/>
  <c r="AU249" i="21" s="1"/>
  <c r="M249" i="21"/>
  <c r="AT249" i="21" s="1"/>
  <c r="L249" i="21"/>
  <c r="AS249" i="21" s="1"/>
  <c r="K249" i="21"/>
  <c r="J249" i="21"/>
  <c r="I249" i="21"/>
  <c r="AP249" i="21" s="1"/>
  <c r="H249" i="21"/>
  <c r="G249" i="21"/>
  <c r="AN249" i="21" s="1"/>
  <c r="F249" i="21"/>
  <c r="AM249" i="21" s="1"/>
  <c r="D249" i="21"/>
  <c r="O248" i="21"/>
  <c r="AV248" i="21" s="1"/>
  <c r="N248" i="21"/>
  <c r="AU248" i="21" s="1"/>
  <c r="M248" i="21"/>
  <c r="AT248" i="21" s="1"/>
  <c r="L248" i="21"/>
  <c r="AS248" i="21" s="1"/>
  <c r="K248" i="21"/>
  <c r="AR248" i="21" s="1"/>
  <c r="J248" i="21"/>
  <c r="AQ248" i="21" s="1"/>
  <c r="I248" i="21"/>
  <c r="AP248" i="21" s="1"/>
  <c r="G248" i="21"/>
  <c r="AN248" i="21" s="1"/>
  <c r="F248" i="21"/>
  <c r="AM248" i="21" s="1"/>
  <c r="D248" i="21"/>
  <c r="O247" i="21"/>
  <c r="AV247" i="21" s="1"/>
  <c r="N247" i="21"/>
  <c r="AU247" i="21" s="1"/>
  <c r="M247" i="21"/>
  <c r="AT247" i="21" s="1"/>
  <c r="L247" i="21"/>
  <c r="AS247" i="21" s="1"/>
  <c r="K247" i="21"/>
  <c r="AR247" i="21" s="1"/>
  <c r="J247" i="21"/>
  <c r="AQ247" i="21" s="1"/>
  <c r="I247" i="21"/>
  <c r="AP247" i="21" s="1"/>
  <c r="H247" i="21"/>
  <c r="AO247" i="21" s="1"/>
  <c r="G247" i="21"/>
  <c r="AN247" i="21" s="1"/>
  <c r="F247" i="21"/>
  <c r="AM247" i="21" s="1"/>
  <c r="D247" i="21"/>
  <c r="O246" i="21"/>
  <c r="AV246" i="21" s="1"/>
  <c r="N246" i="21"/>
  <c r="AU246" i="21" s="1"/>
  <c r="M246" i="21"/>
  <c r="AT246" i="21" s="1"/>
  <c r="L246" i="21"/>
  <c r="AS246" i="21" s="1"/>
  <c r="K246" i="21"/>
  <c r="AR246" i="21" s="1"/>
  <c r="J246" i="21"/>
  <c r="AQ246" i="21" s="1"/>
  <c r="I246" i="21"/>
  <c r="AP246" i="21" s="1"/>
  <c r="H246" i="21"/>
  <c r="AO246" i="21" s="1"/>
  <c r="G246" i="21"/>
  <c r="AN246" i="21" s="1"/>
  <c r="F246" i="21"/>
  <c r="AM246" i="21" s="1"/>
  <c r="D246" i="21"/>
  <c r="O245" i="21"/>
  <c r="AV245" i="21" s="1"/>
  <c r="N245" i="21"/>
  <c r="AU245" i="21" s="1"/>
  <c r="M245" i="21"/>
  <c r="AT245" i="21" s="1"/>
  <c r="L245" i="21"/>
  <c r="AS245" i="21" s="1"/>
  <c r="K245" i="21"/>
  <c r="AR245" i="21" s="1"/>
  <c r="J245" i="21"/>
  <c r="AQ245" i="21" s="1"/>
  <c r="I245" i="21"/>
  <c r="AP245" i="21" s="1"/>
  <c r="H245" i="21"/>
  <c r="AO245" i="21" s="1"/>
  <c r="G245" i="21"/>
  <c r="AN245" i="21" s="1"/>
  <c r="F245" i="21"/>
  <c r="AM245" i="21" s="1"/>
  <c r="D245" i="21"/>
  <c r="O244" i="21"/>
  <c r="AV244" i="21" s="1"/>
  <c r="N244" i="21"/>
  <c r="AU244" i="21" s="1"/>
  <c r="M244" i="21"/>
  <c r="AT244" i="21" s="1"/>
  <c r="L244" i="21"/>
  <c r="AS244" i="21" s="1"/>
  <c r="K244" i="21"/>
  <c r="AR244" i="21" s="1"/>
  <c r="J244" i="21"/>
  <c r="AQ244" i="21" s="1"/>
  <c r="I244" i="21"/>
  <c r="AP244" i="21" s="1"/>
  <c r="H244" i="21"/>
  <c r="AO244" i="21" s="1"/>
  <c r="G244" i="21"/>
  <c r="AN244" i="21" s="1"/>
  <c r="F244" i="21"/>
  <c r="AM244" i="21" s="1"/>
  <c r="D244" i="21"/>
  <c r="O243" i="21"/>
  <c r="AV243" i="21" s="1"/>
  <c r="N243" i="21"/>
  <c r="AU243" i="21" s="1"/>
  <c r="M243" i="21"/>
  <c r="AT243" i="21" s="1"/>
  <c r="L243" i="21"/>
  <c r="AS243" i="21" s="1"/>
  <c r="K243" i="21"/>
  <c r="AR243" i="21" s="1"/>
  <c r="J243" i="21"/>
  <c r="AQ243" i="21" s="1"/>
  <c r="I243" i="21"/>
  <c r="AP243" i="21" s="1"/>
  <c r="H243" i="21"/>
  <c r="AO243" i="21" s="1"/>
  <c r="G243" i="21"/>
  <c r="AN243" i="21" s="1"/>
  <c r="F243" i="21"/>
  <c r="AM243" i="21" s="1"/>
  <c r="D243" i="21"/>
  <c r="O242" i="21"/>
  <c r="AV242" i="21" s="1"/>
  <c r="N242" i="21"/>
  <c r="AU242" i="21" s="1"/>
  <c r="M242" i="21"/>
  <c r="AT242" i="21" s="1"/>
  <c r="L242" i="21"/>
  <c r="AS242" i="21" s="1"/>
  <c r="K242" i="21"/>
  <c r="AR242" i="21" s="1"/>
  <c r="J242" i="21"/>
  <c r="AQ242" i="21" s="1"/>
  <c r="I242" i="21"/>
  <c r="AP242" i="21" s="1"/>
  <c r="H242" i="21"/>
  <c r="AO242" i="21" s="1"/>
  <c r="G242" i="21"/>
  <c r="AN242" i="21" s="1"/>
  <c r="F242" i="21"/>
  <c r="AM242" i="21" s="1"/>
  <c r="D242" i="21"/>
  <c r="O241" i="21"/>
  <c r="AV241" i="21" s="1"/>
  <c r="N241" i="21"/>
  <c r="AU241" i="21" s="1"/>
  <c r="M241" i="21"/>
  <c r="AT241" i="21" s="1"/>
  <c r="L241" i="21"/>
  <c r="AS241" i="21" s="1"/>
  <c r="K241" i="21"/>
  <c r="AR241" i="21" s="1"/>
  <c r="J241" i="21"/>
  <c r="AQ241" i="21" s="1"/>
  <c r="I241" i="21"/>
  <c r="AP241" i="21" s="1"/>
  <c r="H241" i="21"/>
  <c r="AO241" i="21" s="1"/>
  <c r="G241" i="21"/>
  <c r="AN241" i="21" s="1"/>
  <c r="F241" i="21"/>
  <c r="AM241" i="21" s="1"/>
  <c r="D241" i="21"/>
  <c r="O240" i="21"/>
  <c r="AV240" i="21" s="1"/>
  <c r="N240" i="21"/>
  <c r="AU240" i="21" s="1"/>
  <c r="M240" i="21"/>
  <c r="AT240" i="21" s="1"/>
  <c r="L240" i="21"/>
  <c r="AS240" i="21" s="1"/>
  <c r="K240" i="21"/>
  <c r="AR240" i="21" s="1"/>
  <c r="J240" i="21"/>
  <c r="AQ240" i="21" s="1"/>
  <c r="I240" i="21"/>
  <c r="AP240" i="21" s="1"/>
  <c r="H240" i="21"/>
  <c r="AO240" i="21" s="1"/>
  <c r="G240" i="21"/>
  <c r="AN240" i="21" s="1"/>
  <c r="F240" i="21"/>
  <c r="AM240" i="21" s="1"/>
  <c r="D240" i="21"/>
  <c r="O239" i="21"/>
  <c r="AV239" i="21" s="1"/>
  <c r="N239" i="21"/>
  <c r="AU239" i="21" s="1"/>
  <c r="M239" i="21"/>
  <c r="AT239" i="21" s="1"/>
  <c r="L239" i="21"/>
  <c r="AS239" i="21" s="1"/>
  <c r="K239" i="21"/>
  <c r="AR239" i="21" s="1"/>
  <c r="J239" i="21"/>
  <c r="AQ239" i="21" s="1"/>
  <c r="I239" i="21"/>
  <c r="AP239" i="21" s="1"/>
  <c r="H239" i="21"/>
  <c r="AO239" i="21" s="1"/>
  <c r="G239" i="21"/>
  <c r="AN239" i="21" s="1"/>
  <c r="F239" i="21"/>
  <c r="AM239" i="21" s="1"/>
  <c r="D239" i="21"/>
  <c r="O238" i="21"/>
  <c r="AV238" i="21" s="1"/>
  <c r="N238" i="21"/>
  <c r="AU238" i="21" s="1"/>
  <c r="M238" i="21"/>
  <c r="AT238" i="21" s="1"/>
  <c r="L238" i="21"/>
  <c r="AS238" i="21" s="1"/>
  <c r="K238" i="21"/>
  <c r="AR238" i="21" s="1"/>
  <c r="J238" i="21"/>
  <c r="AQ238" i="21" s="1"/>
  <c r="I238" i="21"/>
  <c r="AP238" i="21" s="1"/>
  <c r="H238" i="21"/>
  <c r="AO238" i="21" s="1"/>
  <c r="G238" i="21"/>
  <c r="AN238" i="21" s="1"/>
  <c r="F238" i="21"/>
  <c r="AM238" i="21" s="1"/>
  <c r="D238" i="21"/>
  <c r="O237" i="21"/>
  <c r="AV237" i="21" s="1"/>
  <c r="N237" i="21"/>
  <c r="AU237" i="21" s="1"/>
  <c r="M237" i="21"/>
  <c r="AT237" i="21" s="1"/>
  <c r="L237" i="21"/>
  <c r="AS237" i="21" s="1"/>
  <c r="K237" i="21"/>
  <c r="AR237" i="21" s="1"/>
  <c r="J237" i="21"/>
  <c r="AQ237" i="21" s="1"/>
  <c r="I237" i="21"/>
  <c r="AP237" i="21" s="1"/>
  <c r="H237" i="21"/>
  <c r="AO237" i="21" s="1"/>
  <c r="G237" i="21"/>
  <c r="AN237" i="21" s="1"/>
  <c r="F237" i="21"/>
  <c r="AM237" i="21" s="1"/>
  <c r="D237" i="21"/>
  <c r="O236" i="21"/>
  <c r="AV236" i="21" s="1"/>
  <c r="N236" i="21"/>
  <c r="AU236" i="21" s="1"/>
  <c r="M236" i="21"/>
  <c r="AT236" i="21" s="1"/>
  <c r="L236" i="21"/>
  <c r="AS236" i="21" s="1"/>
  <c r="K236" i="21"/>
  <c r="AR236" i="21" s="1"/>
  <c r="J236" i="21"/>
  <c r="AQ236" i="21" s="1"/>
  <c r="I236" i="21"/>
  <c r="AP236" i="21" s="1"/>
  <c r="H236" i="21"/>
  <c r="AO236" i="21" s="1"/>
  <c r="G236" i="21"/>
  <c r="AN236" i="21" s="1"/>
  <c r="F236" i="21"/>
  <c r="AM236" i="21" s="1"/>
  <c r="D236" i="21"/>
  <c r="O235" i="21"/>
  <c r="AV235" i="21" s="1"/>
  <c r="N235" i="21"/>
  <c r="AU235" i="21" s="1"/>
  <c r="M235" i="21"/>
  <c r="AT235" i="21" s="1"/>
  <c r="L235" i="21"/>
  <c r="AS235" i="21" s="1"/>
  <c r="K235" i="21"/>
  <c r="AR235" i="21" s="1"/>
  <c r="J235" i="21"/>
  <c r="AQ235" i="21" s="1"/>
  <c r="I235" i="21"/>
  <c r="AP235" i="21" s="1"/>
  <c r="H235" i="21"/>
  <c r="AO235" i="21" s="1"/>
  <c r="G235" i="21"/>
  <c r="AN235" i="21" s="1"/>
  <c r="F235" i="21"/>
  <c r="AM235" i="21" s="1"/>
  <c r="D235" i="21"/>
  <c r="O234" i="21"/>
  <c r="AV234" i="21" s="1"/>
  <c r="N234" i="21"/>
  <c r="AU234" i="21" s="1"/>
  <c r="M234" i="21"/>
  <c r="AT234" i="21" s="1"/>
  <c r="L234" i="21"/>
  <c r="AS234" i="21" s="1"/>
  <c r="K234" i="21"/>
  <c r="AR234" i="21" s="1"/>
  <c r="J234" i="21"/>
  <c r="AQ234" i="21" s="1"/>
  <c r="I234" i="21"/>
  <c r="AP234" i="21" s="1"/>
  <c r="H234" i="21"/>
  <c r="AO234" i="21" s="1"/>
  <c r="G234" i="21"/>
  <c r="AN234" i="21" s="1"/>
  <c r="F234" i="21"/>
  <c r="AM234" i="21" s="1"/>
  <c r="D234" i="21"/>
  <c r="O233" i="21"/>
  <c r="AV233" i="21" s="1"/>
  <c r="N233" i="21"/>
  <c r="AU233" i="21" s="1"/>
  <c r="M233" i="21"/>
  <c r="AT233" i="21" s="1"/>
  <c r="L233" i="21"/>
  <c r="AS233" i="21" s="1"/>
  <c r="K233" i="21"/>
  <c r="AR233" i="21" s="1"/>
  <c r="J233" i="21"/>
  <c r="AQ233" i="21" s="1"/>
  <c r="I233" i="21"/>
  <c r="AP233" i="21" s="1"/>
  <c r="H233" i="21"/>
  <c r="AO233" i="21" s="1"/>
  <c r="G233" i="21"/>
  <c r="AN233" i="21" s="1"/>
  <c r="F233" i="21"/>
  <c r="AM233" i="21" s="1"/>
  <c r="D233" i="21"/>
  <c r="O232" i="21"/>
  <c r="AV232" i="21" s="1"/>
  <c r="N232" i="21"/>
  <c r="AU232" i="21" s="1"/>
  <c r="M232" i="21"/>
  <c r="AT232" i="21" s="1"/>
  <c r="L232" i="21"/>
  <c r="AS232" i="21" s="1"/>
  <c r="K232" i="21"/>
  <c r="AR232" i="21" s="1"/>
  <c r="J232" i="21"/>
  <c r="AQ232" i="21" s="1"/>
  <c r="I232" i="21"/>
  <c r="AP232" i="21" s="1"/>
  <c r="H232" i="21"/>
  <c r="AO232" i="21" s="1"/>
  <c r="G232" i="21"/>
  <c r="AN232" i="21" s="1"/>
  <c r="F232" i="21"/>
  <c r="AM232" i="21" s="1"/>
  <c r="D232" i="21"/>
  <c r="O231" i="21"/>
  <c r="AV231" i="21" s="1"/>
  <c r="N231" i="21"/>
  <c r="AU231" i="21" s="1"/>
  <c r="M231" i="21"/>
  <c r="AT231" i="21" s="1"/>
  <c r="L231" i="21"/>
  <c r="AS231" i="21" s="1"/>
  <c r="K231" i="21"/>
  <c r="AR231" i="21" s="1"/>
  <c r="J231" i="21"/>
  <c r="AQ231" i="21" s="1"/>
  <c r="I231" i="21"/>
  <c r="AP231" i="21" s="1"/>
  <c r="H231" i="21"/>
  <c r="AO231" i="21" s="1"/>
  <c r="G231" i="21"/>
  <c r="AN231" i="21" s="1"/>
  <c r="F231" i="21"/>
  <c r="AM231" i="21" s="1"/>
  <c r="D231" i="21"/>
  <c r="O230" i="21"/>
  <c r="AV230" i="21" s="1"/>
  <c r="N230" i="21"/>
  <c r="AU230" i="21" s="1"/>
  <c r="M230" i="21"/>
  <c r="AT230" i="21" s="1"/>
  <c r="L230" i="21"/>
  <c r="AS230" i="21" s="1"/>
  <c r="K230" i="21"/>
  <c r="AR230" i="21" s="1"/>
  <c r="J230" i="21"/>
  <c r="AQ230" i="21" s="1"/>
  <c r="I230" i="21"/>
  <c r="AP230" i="21" s="1"/>
  <c r="H230" i="21"/>
  <c r="AO230" i="21" s="1"/>
  <c r="G230" i="21"/>
  <c r="AN230" i="21" s="1"/>
  <c r="F230" i="21"/>
  <c r="AM230" i="21" s="1"/>
  <c r="D230" i="21"/>
  <c r="O229" i="21"/>
  <c r="AV229" i="21" s="1"/>
  <c r="N229" i="21"/>
  <c r="AU229" i="21" s="1"/>
  <c r="M229" i="21"/>
  <c r="AT229" i="21" s="1"/>
  <c r="L229" i="21"/>
  <c r="AS229" i="21" s="1"/>
  <c r="K229" i="21"/>
  <c r="AR229" i="21" s="1"/>
  <c r="J229" i="21"/>
  <c r="AQ229" i="21" s="1"/>
  <c r="I229" i="21"/>
  <c r="AP229" i="21" s="1"/>
  <c r="H229" i="21"/>
  <c r="AO229" i="21" s="1"/>
  <c r="G229" i="21"/>
  <c r="AN229" i="21" s="1"/>
  <c r="F229" i="21"/>
  <c r="AM229" i="21" s="1"/>
  <c r="D229" i="21"/>
  <c r="O228" i="21"/>
  <c r="AV228" i="21" s="1"/>
  <c r="N228" i="21"/>
  <c r="AU228" i="21" s="1"/>
  <c r="M228" i="21"/>
  <c r="AT228" i="21" s="1"/>
  <c r="L228" i="21"/>
  <c r="AS228" i="21" s="1"/>
  <c r="K228" i="21"/>
  <c r="AR228" i="21" s="1"/>
  <c r="J228" i="21"/>
  <c r="AQ228" i="21" s="1"/>
  <c r="I228" i="21"/>
  <c r="AP228" i="21" s="1"/>
  <c r="H228" i="21"/>
  <c r="AO228" i="21" s="1"/>
  <c r="G228" i="21"/>
  <c r="AN228" i="21" s="1"/>
  <c r="F228" i="21"/>
  <c r="AM228" i="21" s="1"/>
  <c r="D228" i="21"/>
  <c r="O227" i="21"/>
  <c r="AV227" i="21" s="1"/>
  <c r="N227" i="21"/>
  <c r="AU227" i="21" s="1"/>
  <c r="M227" i="21"/>
  <c r="AT227" i="21" s="1"/>
  <c r="L227" i="21"/>
  <c r="AS227" i="21" s="1"/>
  <c r="K227" i="21"/>
  <c r="AR227" i="21" s="1"/>
  <c r="J227" i="21"/>
  <c r="AQ227" i="21" s="1"/>
  <c r="I227" i="21"/>
  <c r="AP227" i="21" s="1"/>
  <c r="H227" i="21"/>
  <c r="AO227" i="21" s="1"/>
  <c r="G227" i="21"/>
  <c r="AN227" i="21" s="1"/>
  <c r="F227" i="21"/>
  <c r="AM227" i="21" s="1"/>
  <c r="D227" i="21"/>
  <c r="O226" i="21"/>
  <c r="AV226" i="21" s="1"/>
  <c r="N226" i="21"/>
  <c r="AU226" i="21" s="1"/>
  <c r="M226" i="21"/>
  <c r="AT226" i="21" s="1"/>
  <c r="L226" i="21"/>
  <c r="AS226" i="21" s="1"/>
  <c r="K226" i="21"/>
  <c r="AR226" i="21" s="1"/>
  <c r="J226" i="21"/>
  <c r="AQ226" i="21" s="1"/>
  <c r="I226" i="21"/>
  <c r="AP226" i="21" s="1"/>
  <c r="H226" i="21"/>
  <c r="AO226" i="21" s="1"/>
  <c r="G226" i="21"/>
  <c r="AN226" i="21" s="1"/>
  <c r="F226" i="21"/>
  <c r="AM226" i="21" s="1"/>
  <c r="D226" i="21"/>
  <c r="O225" i="21"/>
  <c r="AV225" i="21" s="1"/>
  <c r="N225" i="21"/>
  <c r="AU225" i="21" s="1"/>
  <c r="M225" i="21"/>
  <c r="AT225" i="21" s="1"/>
  <c r="L225" i="21"/>
  <c r="AS225" i="21" s="1"/>
  <c r="K225" i="21"/>
  <c r="AR225" i="21" s="1"/>
  <c r="J225" i="21"/>
  <c r="AQ225" i="21" s="1"/>
  <c r="I225" i="21"/>
  <c r="AP225" i="21" s="1"/>
  <c r="H225" i="21"/>
  <c r="AO225" i="21" s="1"/>
  <c r="G225" i="21"/>
  <c r="AN225" i="21" s="1"/>
  <c r="F225" i="21"/>
  <c r="AM225" i="21" s="1"/>
  <c r="D225" i="21"/>
  <c r="O224" i="21"/>
  <c r="AV224" i="21" s="1"/>
  <c r="N224" i="21"/>
  <c r="AU224" i="21" s="1"/>
  <c r="M224" i="21"/>
  <c r="AT224" i="21" s="1"/>
  <c r="L224" i="21"/>
  <c r="AS224" i="21" s="1"/>
  <c r="K224" i="21"/>
  <c r="AR224" i="21" s="1"/>
  <c r="J224" i="21"/>
  <c r="AQ224" i="21" s="1"/>
  <c r="I224" i="21"/>
  <c r="AP224" i="21" s="1"/>
  <c r="H224" i="21"/>
  <c r="AO224" i="21" s="1"/>
  <c r="G224" i="21"/>
  <c r="AN224" i="21" s="1"/>
  <c r="F224" i="21"/>
  <c r="AM224" i="21" s="1"/>
  <c r="D224" i="21"/>
  <c r="O223" i="21"/>
  <c r="AV223" i="21" s="1"/>
  <c r="N223" i="21"/>
  <c r="AU223" i="21" s="1"/>
  <c r="M223" i="21"/>
  <c r="AT223" i="21" s="1"/>
  <c r="L223" i="21"/>
  <c r="AS223" i="21" s="1"/>
  <c r="K223" i="21"/>
  <c r="AR223" i="21" s="1"/>
  <c r="J223" i="21"/>
  <c r="AQ223" i="21" s="1"/>
  <c r="I223" i="21"/>
  <c r="AP223" i="21" s="1"/>
  <c r="H223" i="21"/>
  <c r="AO223" i="21" s="1"/>
  <c r="G223" i="21"/>
  <c r="AN223" i="21" s="1"/>
  <c r="F223" i="21"/>
  <c r="AM223" i="21" s="1"/>
  <c r="D223" i="21"/>
  <c r="E222" i="21"/>
  <c r="AV221" i="21"/>
  <c r="AU221" i="21"/>
  <c r="AT221" i="21"/>
  <c r="AS221" i="21"/>
  <c r="AP221" i="21"/>
  <c r="AN221" i="21"/>
  <c r="AM221" i="21"/>
  <c r="D221" i="21"/>
  <c r="AV220" i="21"/>
  <c r="AU220" i="21"/>
  <c r="AT220" i="21"/>
  <c r="AS220" i="21"/>
  <c r="AP220" i="21"/>
  <c r="AN220" i="21"/>
  <c r="AM220" i="21"/>
  <c r="D220" i="21"/>
  <c r="AV219" i="21"/>
  <c r="AU219" i="21"/>
  <c r="AT219" i="21"/>
  <c r="AS219" i="21"/>
  <c r="AP219" i="21"/>
  <c r="AN219" i="21"/>
  <c r="AM219" i="21"/>
  <c r="D219" i="21"/>
  <c r="O218" i="21"/>
  <c r="AV218" i="21" s="1"/>
  <c r="N218" i="21"/>
  <c r="AU218" i="21" s="1"/>
  <c r="M218" i="21"/>
  <c r="AT218" i="21" s="1"/>
  <c r="L218" i="21"/>
  <c r="AS218" i="21" s="1"/>
  <c r="K218" i="21"/>
  <c r="J218" i="21"/>
  <c r="I218" i="21"/>
  <c r="AP218" i="21" s="1"/>
  <c r="H218" i="21"/>
  <c r="G218" i="21"/>
  <c r="AN218" i="21" s="1"/>
  <c r="F218" i="21"/>
  <c r="AM218" i="21" s="1"/>
  <c r="D218" i="21"/>
  <c r="O217" i="21"/>
  <c r="AV217" i="21" s="1"/>
  <c r="N217" i="21"/>
  <c r="AU217" i="21" s="1"/>
  <c r="M217" i="21"/>
  <c r="AT217" i="21" s="1"/>
  <c r="L217" i="21"/>
  <c r="AS217" i="21" s="1"/>
  <c r="K217" i="21"/>
  <c r="AR217" i="21" s="1"/>
  <c r="J217" i="21"/>
  <c r="AQ217" i="21" s="1"/>
  <c r="I217" i="21"/>
  <c r="AP217" i="21" s="1"/>
  <c r="G217" i="21"/>
  <c r="AN217" i="21" s="1"/>
  <c r="F217" i="21"/>
  <c r="AM217" i="21" s="1"/>
  <c r="D217" i="21"/>
  <c r="O216" i="21"/>
  <c r="AV216" i="21" s="1"/>
  <c r="N216" i="21"/>
  <c r="AU216" i="21" s="1"/>
  <c r="M216" i="21"/>
  <c r="AT216" i="21" s="1"/>
  <c r="L216" i="21"/>
  <c r="AS216" i="21" s="1"/>
  <c r="K216" i="21"/>
  <c r="AR216" i="21" s="1"/>
  <c r="J216" i="21"/>
  <c r="AQ216" i="21" s="1"/>
  <c r="I216" i="21"/>
  <c r="AP216" i="21" s="1"/>
  <c r="H216" i="21"/>
  <c r="AO216" i="21" s="1"/>
  <c r="G216" i="21"/>
  <c r="AN216" i="21" s="1"/>
  <c r="F216" i="21"/>
  <c r="AM216" i="21" s="1"/>
  <c r="D216" i="21"/>
  <c r="O215" i="21"/>
  <c r="AV215" i="21" s="1"/>
  <c r="N215" i="21"/>
  <c r="AU215" i="21" s="1"/>
  <c r="M215" i="21"/>
  <c r="AT215" i="21" s="1"/>
  <c r="L215" i="21"/>
  <c r="AS215" i="21" s="1"/>
  <c r="K215" i="21"/>
  <c r="AR215" i="21" s="1"/>
  <c r="J215" i="21"/>
  <c r="AQ215" i="21" s="1"/>
  <c r="I215" i="21"/>
  <c r="AP215" i="21" s="1"/>
  <c r="H215" i="21"/>
  <c r="AO215" i="21" s="1"/>
  <c r="G215" i="21"/>
  <c r="AN215" i="21" s="1"/>
  <c r="F215" i="21"/>
  <c r="AM215" i="21" s="1"/>
  <c r="D215" i="21"/>
  <c r="O214" i="21"/>
  <c r="AV214" i="21" s="1"/>
  <c r="N214" i="21"/>
  <c r="AU214" i="21" s="1"/>
  <c r="M214" i="21"/>
  <c r="AT214" i="21" s="1"/>
  <c r="L214" i="21"/>
  <c r="AS214" i="21" s="1"/>
  <c r="K214" i="21"/>
  <c r="AR214" i="21" s="1"/>
  <c r="J214" i="21"/>
  <c r="AQ214" i="21" s="1"/>
  <c r="I214" i="21"/>
  <c r="AP214" i="21" s="1"/>
  <c r="H214" i="21"/>
  <c r="AO214" i="21" s="1"/>
  <c r="G214" i="21"/>
  <c r="AN214" i="21" s="1"/>
  <c r="F214" i="21"/>
  <c r="AM214" i="21" s="1"/>
  <c r="D214" i="21"/>
  <c r="O213" i="21"/>
  <c r="AV213" i="21" s="1"/>
  <c r="N213" i="21"/>
  <c r="AU213" i="21" s="1"/>
  <c r="M213" i="21"/>
  <c r="AT213" i="21" s="1"/>
  <c r="L213" i="21"/>
  <c r="AS213" i="21" s="1"/>
  <c r="K213" i="21"/>
  <c r="AR213" i="21" s="1"/>
  <c r="J213" i="21"/>
  <c r="AQ213" i="21" s="1"/>
  <c r="I213" i="21"/>
  <c r="AP213" i="21" s="1"/>
  <c r="H213" i="21"/>
  <c r="AO213" i="21" s="1"/>
  <c r="G213" i="21"/>
  <c r="AN213" i="21" s="1"/>
  <c r="F213" i="21"/>
  <c r="AM213" i="21" s="1"/>
  <c r="D213" i="21"/>
  <c r="O212" i="21"/>
  <c r="AV212" i="21" s="1"/>
  <c r="N212" i="21"/>
  <c r="AU212" i="21" s="1"/>
  <c r="M212" i="21"/>
  <c r="AT212" i="21" s="1"/>
  <c r="L212" i="21"/>
  <c r="AS212" i="21" s="1"/>
  <c r="K212" i="21"/>
  <c r="AR212" i="21" s="1"/>
  <c r="J212" i="21"/>
  <c r="AQ212" i="21" s="1"/>
  <c r="I212" i="21"/>
  <c r="AP212" i="21" s="1"/>
  <c r="H212" i="21"/>
  <c r="AO212" i="21" s="1"/>
  <c r="G212" i="21"/>
  <c r="AN212" i="21" s="1"/>
  <c r="F212" i="21"/>
  <c r="AM212" i="21" s="1"/>
  <c r="D212" i="21"/>
  <c r="O211" i="21"/>
  <c r="AV211" i="21" s="1"/>
  <c r="N211" i="21"/>
  <c r="AU211" i="21" s="1"/>
  <c r="M211" i="21"/>
  <c r="AT211" i="21" s="1"/>
  <c r="L211" i="21"/>
  <c r="AS211" i="21" s="1"/>
  <c r="K211" i="21"/>
  <c r="AR211" i="21" s="1"/>
  <c r="J211" i="21"/>
  <c r="AQ211" i="21" s="1"/>
  <c r="I211" i="21"/>
  <c r="AP211" i="21" s="1"/>
  <c r="H211" i="21"/>
  <c r="AO211" i="21" s="1"/>
  <c r="G211" i="21"/>
  <c r="AN211" i="21" s="1"/>
  <c r="F211" i="21"/>
  <c r="AM211" i="21" s="1"/>
  <c r="D211" i="21"/>
  <c r="O210" i="21"/>
  <c r="AV210" i="21" s="1"/>
  <c r="N210" i="21"/>
  <c r="AU210" i="21" s="1"/>
  <c r="M210" i="21"/>
  <c r="AT210" i="21" s="1"/>
  <c r="L210" i="21"/>
  <c r="AS210" i="21" s="1"/>
  <c r="K210" i="21"/>
  <c r="AR210" i="21" s="1"/>
  <c r="J210" i="21"/>
  <c r="AQ210" i="21" s="1"/>
  <c r="I210" i="21"/>
  <c r="AP210" i="21" s="1"/>
  <c r="H210" i="21"/>
  <c r="AO210" i="21" s="1"/>
  <c r="G210" i="21"/>
  <c r="AN210" i="21" s="1"/>
  <c r="F210" i="21"/>
  <c r="AM210" i="21" s="1"/>
  <c r="D210" i="21"/>
  <c r="O209" i="21"/>
  <c r="AV209" i="21" s="1"/>
  <c r="N209" i="21"/>
  <c r="AU209" i="21" s="1"/>
  <c r="M209" i="21"/>
  <c r="AT209" i="21" s="1"/>
  <c r="L209" i="21"/>
  <c r="AS209" i="21" s="1"/>
  <c r="K209" i="21"/>
  <c r="AR209" i="21" s="1"/>
  <c r="J209" i="21"/>
  <c r="AQ209" i="21" s="1"/>
  <c r="I209" i="21"/>
  <c r="AP209" i="21" s="1"/>
  <c r="H209" i="21"/>
  <c r="AO209" i="21" s="1"/>
  <c r="G209" i="21"/>
  <c r="AN209" i="21" s="1"/>
  <c r="F209" i="21"/>
  <c r="AM209" i="21" s="1"/>
  <c r="D209" i="21"/>
  <c r="O208" i="21"/>
  <c r="AV208" i="21" s="1"/>
  <c r="N208" i="21"/>
  <c r="AU208" i="21" s="1"/>
  <c r="M208" i="21"/>
  <c r="AT208" i="21" s="1"/>
  <c r="L208" i="21"/>
  <c r="AS208" i="21" s="1"/>
  <c r="K208" i="21"/>
  <c r="AR208" i="21" s="1"/>
  <c r="J208" i="21"/>
  <c r="AQ208" i="21" s="1"/>
  <c r="I208" i="21"/>
  <c r="AP208" i="21" s="1"/>
  <c r="H208" i="21"/>
  <c r="AO208" i="21" s="1"/>
  <c r="G208" i="21"/>
  <c r="AN208" i="21" s="1"/>
  <c r="F208" i="21"/>
  <c r="AM208" i="21" s="1"/>
  <c r="D208" i="21"/>
  <c r="O207" i="21"/>
  <c r="AV207" i="21" s="1"/>
  <c r="N207" i="21"/>
  <c r="AU207" i="21" s="1"/>
  <c r="M207" i="21"/>
  <c r="AT207" i="21" s="1"/>
  <c r="L207" i="21"/>
  <c r="AS207" i="21" s="1"/>
  <c r="K207" i="21"/>
  <c r="AR207" i="21" s="1"/>
  <c r="J207" i="21"/>
  <c r="AQ207" i="21" s="1"/>
  <c r="I207" i="21"/>
  <c r="AP207" i="21" s="1"/>
  <c r="H207" i="21"/>
  <c r="AO207" i="21" s="1"/>
  <c r="G207" i="21"/>
  <c r="AN207" i="21" s="1"/>
  <c r="F207" i="21"/>
  <c r="AM207" i="21" s="1"/>
  <c r="D207" i="21"/>
  <c r="O206" i="21"/>
  <c r="AV206" i="21" s="1"/>
  <c r="N206" i="21"/>
  <c r="AU206" i="21" s="1"/>
  <c r="M206" i="21"/>
  <c r="AT206" i="21" s="1"/>
  <c r="L206" i="21"/>
  <c r="AS206" i="21" s="1"/>
  <c r="K206" i="21"/>
  <c r="AR206" i="21" s="1"/>
  <c r="J206" i="21"/>
  <c r="AQ206" i="21" s="1"/>
  <c r="I206" i="21"/>
  <c r="AP206" i="21" s="1"/>
  <c r="H206" i="21"/>
  <c r="AO206" i="21" s="1"/>
  <c r="G206" i="21"/>
  <c r="AN206" i="21" s="1"/>
  <c r="F206" i="21"/>
  <c r="AM206" i="21" s="1"/>
  <c r="D206" i="21"/>
  <c r="O205" i="21"/>
  <c r="AV205" i="21" s="1"/>
  <c r="N205" i="21"/>
  <c r="AU205" i="21" s="1"/>
  <c r="M205" i="21"/>
  <c r="AT205" i="21" s="1"/>
  <c r="L205" i="21"/>
  <c r="AS205" i="21" s="1"/>
  <c r="K205" i="21"/>
  <c r="AR205" i="21" s="1"/>
  <c r="J205" i="21"/>
  <c r="AQ205" i="21" s="1"/>
  <c r="I205" i="21"/>
  <c r="AP205" i="21" s="1"/>
  <c r="H205" i="21"/>
  <c r="AO205" i="21" s="1"/>
  <c r="G205" i="21"/>
  <c r="AN205" i="21" s="1"/>
  <c r="F205" i="21"/>
  <c r="AM205" i="21" s="1"/>
  <c r="D205" i="21"/>
  <c r="O204" i="21"/>
  <c r="AV204" i="21" s="1"/>
  <c r="N204" i="21"/>
  <c r="AU204" i="21" s="1"/>
  <c r="M204" i="21"/>
  <c r="AT204" i="21" s="1"/>
  <c r="L204" i="21"/>
  <c r="AS204" i="21" s="1"/>
  <c r="K204" i="21"/>
  <c r="AR204" i="21" s="1"/>
  <c r="J204" i="21"/>
  <c r="AQ204" i="21" s="1"/>
  <c r="I204" i="21"/>
  <c r="AP204" i="21" s="1"/>
  <c r="H204" i="21"/>
  <c r="AO204" i="21" s="1"/>
  <c r="G204" i="21"/>
  <c r="AN204" i="21" s="1"/>
  <c r="F204" i="21"/>
  <c r="AM204" i="21" s="1"/>
  <c r="D204" i="21"/>
  <c r="O203" i="21"/>
  <c r="AV203" i="21" s="1"/>
  <c r="N203" i="21"/>
  <c r="AU203" i="21" s="1"/>
  <c r="M203" i="21"/>
  <c r="AT203" i="21" s="1"/>
  <c r="L203" i="21"/>
  <c r="AS203" i="21" s="1"/>
  <c r="K203" i="21"/>
  <c r="AR203" i="21" s="1"/>
  <c r="J203" i="21"/>
  <c r="AQ203" i="21" s="1"/>
  <c r="I203" i="21"/>
  <c r="AP203" i="21" s="1"/>
  <c r="H203" i="21"/>
  <c r="AO203" i="21" s="1"/>
  <c r="G203" i="21"/>
  <c r="AN203" i="21" s="1"/>
  <c r="F203" i="21"/>
  <c r="AM203" i="21" s="1"/>
  <c r="D203" i="21"/>
  <c r="O202" i="21"/>
  <c r="AV202" i="21" s="1"/>
  <c r="N202" i="21"/>
  <c r="AU202" i="21" s="1"/>
  <c r="M202" i="21"/>
  <c r="AT202" i="21" s="1"/>
  <c r="L202" i="21"/>
  <c r="AS202" i="21" s="1"/>
  <c r="K202" i="21"/>
  <c r="AR202" i="21" s="1"/>
  <c r="J202" i="21"/>
  <c r="AQ202" i="21" s="1"/>
  <c r="I202" i="21"/>
  <c r="AP202" i="21" s="1"/>
  <c r="H202" i="21"/>
  <c r="AO202" i="21" s="1"/>
  <c r="G202" i="21"/>
  <c r="AN202" i="21" s="1"/>
  <c r="F202" i="21"/>
  <c r="AM202" i="21" s="1"/>
  <c r="D202" i="21"/>
  <c r="O201" i="21"/>
  <c r="AV201" i="21" s="1"/>
  <c r="N201" i="21"/>
  <c r="AU201" i="21" s="1"/>
  <c r="M201" i="21"/>
  <c r="AT201" i="21" s="1"/>
  <c r="L201" i="21"/>
  <c r="AS201" i="21" s="1"/>
  <c r="K201" i="21"/>
  <c r="AR201" i="21" s="1"/>
  <c r="J201" i="21"/>
  <c r="AQ201" i="21" s="1"/>
  <c r="I201" i="21"/>
  <c r="AP201" i="21" s="1"/>
  <c r="H201" i="21"/>
  <c r="AO201" i="21" s="1"/>
  <c r="G201" i="21"/>
  <c r="AN201" i="21" s="1"/>
  <c r="F201" i="21"/>
  <c r="AM201" i="21" s="1"/>
  <c r="D201" i="21"/>
  <c r="O200" i="21"/>
  <c r="AV200" i="21" s="1"/>
  <c r="N200" i="21"/>
  <c r="AU200" i="21" s="1"/>
  <c r="M200" i="21"/>
  <c r="AT200" i="21" s="1"/>
  <c r="L200" i="21"/>
  <c r="AS200" i="21" s="1"/>
  <c r="K200" i="21"/>
  <c r="AR200" i="21" s="1"/>
  <c r="J200" i="21"/>
  <c r="AQ200" i="21" s="1"/>
  <c r="I200" i="21"/>
  <c r="AP200" i="21" s="1"/>
  <c r="H200" i="21"/>
  <c r="AO200" i="21" s="1"/>
  <c r="G200" i="21"/>
  <c r="AN200" i="21" s="1"/>
  <c r="F200" i="21"/>
  <c r="AM200" i="21" s="1"/>
  <c r="D200" i="21"/>
  <c r="O199" i="21"/>
  <c r="AV199" i="21" s="1"/>
  <c r="N199" i="21"/>
  <c r="AU199" i="21" s="1"/>
  <c r="M199" i="21"/>
  <c r="AT199" i="21" s="1"/>
  <c r="L199" i="21"/>
  <c r="AS199" i="21" s="1"/>
  <c r="K199" i="21"/>
  <c r="AR199" i="21" s="1"/>
  <c r="J199" i="21"/>
  <c r="AQ199" i="21" s="1"/>
  <c r="I199" i="21"/>
  <c r="AP199" i="21" s="1"/>
  <c r="H199" i="21"/>
  <c r="AO199" i="21" s="1"/>
  <c r="G199" i="21"/>
  <c r="AN199" i="21" s="1"/>
  <c r="F199" i="21"/>
  <c r="AM199" i="21" s="1"/>
  <c r="D199" i="21"/>
  <c r="O198" i="21"/>
  <c r="AV198" i="21" s="1"/>
  <c r="N198" i="21"/>
  <c r="AU198" i="21" s="1"/>
  <c r="M198" i="21"/>
  <c r="AT198" i="21" s="1"/>
  <c r="L198" i="21"/>
  <c r="AS198" i="21" s="1"/>
  <c r="K198" i="21"/>
  <c r="AR198" i="21" s="1"/>
  <c r="J198" i="21"/>
  <c r="AQ198" i="21" s="1"/>
  <c r="I198" i="21"/>
  <c r="AP198" i="21" s="1"/>
  <c r="H198" i="21"/>
  <c r="AO198" i="21" s="1"/>
  <c r="G198" i="21"/>
  <c r="AN198" i="21" s="1"/>
  <c r="F198" i="21"/>
  <c r="AM198" i="21" s="1"/>
  <c r="D198" i="21"/>
  <c r="O197" i="21"/>
  <c r="AV197" i="21" s="1"/>
  <c r="N197" i="21"/>
  <c r="AU197" i="21" s="1"/>
  <c r="M197" i="21"/>
  <c r="AT197" i="21" s="1"/>
  <c r="L197" i="21"/>
  <c r="AS197" i="21" s="1"/>
  <c r="K197" i="21"/>
  <c r="AR197" i="21" s="1"/>
  <c r="J197" i="21"/>
  <c r="AQ197" i="21" s="1"/>
  <c r="I197" i="21"/>
  <c r="AP197" i="21" s="1"/>
  <c r="H197" i="21"/>
  <c r="AO197" i="21" s="1"/>
  <c r="G197" i="21"/>
  <c r="AN197" i="21" s="1"/>
  <c r="F197" i="21"/>
  <c r="AM197" i="21" s="1"/>
  <c r="D197" i="21"/>
  <c r="O196" i="21"/>
  <c r="AV196" i="21" s="1"/>
  <c r="N196" i="21"/>
  <c r="AU196" i="21" s="1"/>
  <c r="M196" i="21"/>
  <c r="AT196" i="21" s="1"/>
  <c r="L196" i="21"/>
  <c r="AS196" i="21" s="1"/>
  <c r="K196" i="21"/>
  <c r="AR196" i="21" s="1"/>
  <c r="J196" i="21"/>
  <c r="AQ196" i="21" s="1"/>
  <c r="I196" i="21"/>
  <c r="AP196" i="21" s="1"/>
  <c r="H196" i="21"/>
  <c r="AO196" i="21" s="1"/>
  <c r="G196" i="21"/>
  <c r="AN196" i="21" s="1"/>
  <c r="F196" i="21"/>
  <c r="AM196" i="21" s="1"/>
  <c r="D196" i="21"/>
  <c r="O195" i="21"/>
  <c r="AV195" i="21" s="1"/>
  <c r="N195" i="21"/>
  <c r="AU195" i="21" s="1"/>
  <c r="M195" i="21"/>
  <c r="AT195" i="21" s="1"/>
  <c r="L195" i="21"/>
  <c r="AS195" i="21" s="1"/>
  <c r="K195" i="21"/>
  <c r="AR195" i="21" s="1"/>
  <c r="J195" i="21"/>
  <c r="AQ195" i="21" s="1"/>
  <c r="I195" i="21"/>
  <c r="AP195" i="21" s="1"/>
  <c r="H195" i="21"/>
  <c r="AO195" i="21" s="1"/>
  <c r="G195" i="21"/>
  <c r="AN195" i="21" s="1"/>
  <c r="F195" i="21"/>
  <c r="AM195" i="21" s="1"/>
  <c r="D195" i="21"/>
  <c r="O194" i="21"/>
  <c r="AV194" i="21" s="1"/>
  <c r="N194" i="21"/>
  <c r="AU194" i="21" s="1"/>
  <c r="M194" i="21"/>
  <c r="AT194" i="21" s="1"/>
  <c r="L194" i="21"/>
  <c r="AS194" i="21" s="1"/>
  <c r="K194" i="21"/>
  <c r="AR194" i="21" s="1"/>
  <c r="J194" i="21"/>
  <c r="AQ194" i="21" s="1"/>
  <c r="I194" i="21"/>
  <c r="AP194" i="21" s="1"/>
  <c r="H194" i="21"/>
  <c r="AO194" i="21" s="1"/>
  <c r="G194" i="21"/>
  <c r="AN194" i="21" s="1"/>
  <c r="F194" i="21"/>
  <c r="AM194" i="21" s="1"/>
  <c r="D194" i="21"/>
  <c r="O193" i="21"/>
  <c r="AV193" i="21" s="1"/>
  <c r="N193" i="21"/>
  <c r="AU193" i="21" s="1"/>
  <c r="M193" i="21"/>
  <c r="AT193" i="21" s="1"/>
  <c r="L193" i="21"/>
  <c r="AS193" i="21" s="1"/>
  <c r="K193" i="21"/>
  <c r="AR193" i="21" s="1"/>
  <c r="J193" i="21"/>
  <c r="AQ193" i="21" s="1"/>
  <c r="I193" i="21"/>
  <c r="AP193" i="21" s="1"/>
  <c r="H193" i="21"/>
  <c r="AO193" i="21" s="1"/>
  <c r="G193" i="21"/>
  <c r="AN193" i="21" s="1"/>
  <c r="F193" i="21"/>
  <c r="AM193" i="21" s="1"/>
  <c r="D193" i="21"/>
  <c r="O192" i="21"/>
  <c r="AV192" i="21" s="1"/>
  <c r="N192" i="21"/>
  <c r="AU192" i="21" s="1"/>
  <c r="M192" i="21"/>
  <c r="AT192" i="21" s="1"/>
  <c r="L192" i="21"/>
  <c r="AS192" i="21" s="1"/>
  <c r="K192" i="21"/>
  <c r="AR192" i="21" s="1"/>
  <c r="J192" i="21"/>
  <c r="AQ192" i="21" s="1"/>
  <c r="I192" i="21"/>
  <c r="AP192" i="21" s="1"/>
  <c r="H192" i="21"/>
  <c r="AO192" i="21" s="1"/>
  <c r="G192" i="21"/>
  <c r="AN192" i="21" s="1"/>
  <c r="F192" i="21"/>
  <c r="AM192" i="21" s="1"/>
  <c r="D192" i="21"/>
  <c r="E191" i="21"/>
  <c r="D191" i="21"/>
  <c r="AV190" i="21"/>
  <c r="AU190" i="21"/>
  <c r="AT190" i="21"/>
  <c r="AS190" i="21"/>
  <c r="AP190" i="21"/>
  <c r="AN190" i="21"/>
  <c r="AM190" i="21"/>
  <c r="D190" i="21"/>
  <c r="AV189" i="21"/>
  <c r="AU189" i="21"/>
  <c r="AT189" i="21"/>
  <c r="AS189" i="21"/>
  <c r="AP189" i="21"/>
  <c r="AN189" i="21"/>
  <c r="AM189" i="21"/>
  <c r="D189" i="21"/>
  <c r="AV188" i="21"/>
  <c r="AU188" i="21"/>
  <c r="AT188" i="21"/>
  <c r="AS188" i="21"/>
  <c r="AP188" i="21"/>
  <c r="AN188" i="21"/>
  <c r="AM188" i="21"/>
  <c r="D188" i="21"/>
  <c r="O187" i="21"/>
  <c r="AV187" i="21" s="1"/>
  <c r="N187" i="21"/>
  <c r="AU187" i="21" s="1"/>
  <c r="M187" i="21"/>
  <c r="AT187" i="21" s="1"/>
  <c r="L187" i="21"/>
  <c r="AS187" i="21" s="1"/>
  <c r="K187" i="21"/>
  <c r="J187" i="21"/>
  <c r="I187" i="21"/>
  <c r="AP187" i="21" s="1"/>
  <c r="H187" i="21"/>
  <c r="G187" i="21"/>
  <c r="AN187" i="21" s="1"/>
  <c r="F187" i="21"/>
  <c r="AM187" i="21" s="1"/>
  <c r="D187" i="21"/>
  <c r="O186" i="21"/>
  <c r="AV186" i="21" s="1"/>
  <c r="N186" i="21"/>
  <c r="AU186" i="21" s="1"/>
  <c r="M186" i="21"/>
  <c r="AT186" i="21" s="1"/>
  <c r="L186" i="21"/>
  <c r="AS186" i="21" s="1"/>
  <c r="K186" i="21"/>
  <c r="AR186" i="21" s="1"/>
  <c r="J186" i="21"/>
  <c r="AQ186" i="21" s="1"/>
  <c r="I186" i="21"/>
  <c r="AP186" i="21" s="1"/>
  <c r="G186" i="21"/>
  <c r="AN186" i="21" s="1"/>
  <c r="F186" i="21"/>
  <c r="AM186" i="21" s="1"/>
  <c r="D186" i="21"/>
  <c r="O185" i="21"/>
  <c r="AV185" i="21" s="1"/>
  <c r="N185" i="21"/>
  <c r="AU185" i="21" s="1"/>
  <c r="M185" i="21"/>
  <c r="AT185" i="21" s="1"/>
  <c r="L185" i="21"/>
  <c r="AS185" i="21" s="1"/>
  <c r="K185" i="21"/>
  <c r="AR185" i="21" s="1"/>
  <c r="J185" i="21"/>
  <c r="AQ185" i="21" s="1"/>
  <c r="I185" i="21"/>
  <c r="AP185" i="21" s="1"/>
  <c r="H185" i="21"/>
  <c r="AO185" i="21" s="1"/>
  <c r="G185" i="21"/>
  <c r="AN185" i="21" s="1"/>
  <c r="F185" i="21"/>
  <c r="AM185" i="21" s="1"/>
  <c r="D185" i="21"/>
  <c r="O184" i="21"/>
  <c r="AV184" i="21" s="1"/>
  <c r="N184" i="21"/>
  <c r="AU184" i="21" s="1"/>
  <c r="M184" i="21"/>
  <c r="AT184" i="21" s="1"/>
  <c r="L184" i="21"/>
  <c r="AS184" i="21" s="1"/>
  <c r="K184" i="21"/>
  <c r="AR184" i="21" s="1"/>
  <c r="J184" i="21"/>
  <c r="AQ184" i="21" s="1"/>
  <c r="I184" i="21"/>
  <c r="AP184" i="21" s="1"/>
  <c r="H184" i="21"/>
  <c r="AO184" i="21" s="1"/>
  <c r="G184" i="21"/>
  <c r="AN184" i="21" s="1"/>
  <c r="F184" i="21"/>
  <c r="AM184" i="21" s="1"/>
  <c r="D184" i="21"/>
  <c r="O183" i="21"/>
  <c r="AV183" i="21" s="1"/>
  <c r="N183" i="21"/>
  <c r="AU183" i="21" s="1"/>
  <c r="M183" i="21"/>
  <c r="AT183" i="21" s="1"/>
  <c r="L183" i="21"/>
  <c r="AS183" i="21" s="1"/>
  <c r="K183" i="21"/>
  <c r="AR183" i="21" s="1"/>
  <c r="J183" i="21"/>
  <c r="AQ183" i="21" s="1"/>
  <c r="I183" i="21"/>
  <c r="AP183" i="21" s="1"/>
  <c r="H183" i="21"/>
  <c r="AO183" i="21" s="1"/>
  <c r="G183" i="21"/>
  <c r="AN183" i="21" s="1"/>
  <c r="F183" i="21"/>
  <c r="AM183" i="21" s="1"/>
  <c r="D183" i="21"/>
  <c r="O182" i="21"/>
  <c r="AV182" i="21" s="1"/>
  <c r="N182" i="21"/>
  <c r="AU182" i="21" s="1"/>
  <c r="M182" i="21"/>
  <c r="AT182" i="21" s="1"/>
  <c r="L182" i="21"/>
  <c r="AS182" i="21" s="1"/>
  <c r="K182" i="21"/>
  <c r="AR182" i="21" s="1"/>
  <c r="J182" i="21"/>
  <c r="AQ182" i="21" s="1"/>
  <c r="I182" i="21"/>
  <c r="AP182" i="21" s="1"/>
  <c r="H182" i="21"/>
  <c r="AO182" i="21" s="1"/>
  <c r="G182" i="21"/>
  <c r="AN182" i="21" s="1"/>
  <c r="F182" i="21"/>
  <c r="AM182" i="21" s="1"/>
  <c r="D182" i="21"/>
  <c r="O181" i="21"/>
  <c r="AV181" i="21" s="1"/>
  <c r="N181" i="21"/>
  <c r="AU181" i="21" s="1"/>
  <c r="M181" i="21"/>
  <c r="AT181" i="21" s="1"/>
  <c r="L181" i="21"/>
  <c r="AS181" i="21" s="1"/>
  <c r="K181" i="21"/>
  <c r="AR181" i="21" s="1"/>
  <c r="J181" i="21"/>
  <c r="AQ181" i="21" s="1"/>
  <c r="I181" i="21"/>
  <c r="AP181" i="21" s="1"/>
  <c r="H181" i="21"/>
  <c r="AO181" i="21" s="1"/>
  <c r="G181" i="21"/>
  <c r="AN181" i="21" s="1"/>
  <c r="F181" i="21"/>
  <c r="AM181" i="21" s="1"/>
  <c r="D181" i="21"/>
  <c r="O180" i="21"/>
  <c r="AV180" i="21" s="1"/>
  <c r="N180" i="21"/>
  <c r="AU180" i="21" s="1"/>
  <c r="M180" i="21"/>
  <c r="AT180" i="21" s="1"/>
  <c r="L180" i="21"/>
  <c r="AS180" i="21" s="1"/>
  <c r="K180" i="21"/>
  <c r="AR180" i="21" s="1"/>
  <c r="J180" i="21"/>
  <c r="AQ180" i="21" s="1"/>
  <c r="I180" i="21"/>
  <c r="AP180" i="21" s="1"/>
  <c r="H180" i="21"/>
  <c r="AO180" i="21" s="1"/>
  <c r="G180" i="21"/>
  <c r="AN180" i="21" s="1"/>
  <c r="F180" i="21"/>
  <c r="AM180" i="21" s="1"/>
  <c r="D180" i="21"/>
  <c r="O179" i="21"/>
  <c r="AV179" i="21" s="1"/>
  <c r="N179" i="21"/>
  <c r="AU179" i="21" s="1"/>
  <c r="M179" i="21"/>
  <c r="AT179" i="21" s="1"/>
  <c r="L179" i="21"/>
  <c r="AS179" i="21" s="1"/>
  <c r="K179" i="21"/>
  <c r="AR179" i="21" s="1"/>
  <c r="J179" i="21"/>
  <c r="AQ179" i="21" s="1"/>
  <c r="I179" i="21"/>
  <c r="AP179" i="21" s="1"/>
  <c r="H179" i="21"/>
  <c r="AO179" i="21" s="1"/>
  <c r="G179" i="21"/>
  <c r="AN179" i="21" s="1"/>
  <c r="F179" i="21"/>
  <c r="AM179" i="21" s="1"/>
  <c r="D179" i="21"/>
  <c r="O178" i="21"/>
  <c r="AV178" i="21" s="1"/>
  <c r="N178" i="21"/>
  <c r="AU178" i="21" s="1"/>
  <c r="M178" i="21"/>
  <c r="AT178" i="21" s="1"/>
  <c r="L178" i="21"/>
  <c r="AS178" i="21" s="1"/>
  <c r="K178" i="21"/>
  <c r="AR178" i="21" s="1"/>
  <c r="J178" i="21"/>
  <c r="AQ178" i="21" s="1"/>
  <c r="I178" i="21"/>
  <c r="AP178" i="21" s="1"/>
  <c r="H178" i="21"/>
  <c r="AO178" i="21" s="1"/>
  <c r="G178" i="21"/>
  <c r="AN178" i="21" s="1"/>
  <c r="F178" i="21"/>
  <c r="AM178" i="21" s="1"/>
  <c r="D178" i="21"/>
  <c r="O177" i="21"/>
  <c r="AV177" i="21" s="1"/>
  <c r="N177" i="21"/>
  <c r="AU177" i="21" s="1"/>
  <c r="M177" i="21"/>
  <c r="AT177" i="21" s="1"/>
  <c r="L177" i="21"/>
  <c r="AS177" i="21" s="1"/>
  <c r="K177" i="21"/>
  <c r="AR177" i="21" s="1"/>
  <c r="J177" i="21"/>
  <c r="AQ177" i="21" s="1"/>
  <c r="I177" i="21"/>
  <c r="AP177" i="21" s="1"/>
  <c r="H177" i="21"/>
  <c r="AO177" i="21" s="1"/>
  <c r="G177" i="21"/>
  <c r="AN177" i="21" s="1"/>
  <c r="F177" i="21"/>
  <c r="AM177" i="21" s="1"/>
  <c r="D177" i="21"/>
  <c r="O176" i="21"/>
  <c r="AV176" i="21" s="1"/>
  <c r="N176" i="21"/>
  <c r="AU176" i="21" s="1"/>
  <c r="M176" i="21"/>
  <c r="AT176" i="21" s="1"/>
  <c r="L176" i="21"/>
  <c r="AS176" i="21" s="1"/>
  <c r="K176" i="21"/>
  <c r="AR176" i="21" s="1"/>
  <c r="J176" i="21"/>
  <c r="AQ176" i="21" s="1"/>
  <c r="I176" i="21"/>
  <c r="AP176" i="21" s="1"/>
  <c r="H176" i="21"/>
  <c r="AO176" i="21" s="1"/>
  <c r="G176" i="21"/>
  <c r="AN176" i="21" s="1"/>
  <c r="F176" i="21"/>
  <c r="AM176" i="21" s="1"/>
  <c r="D176" i="21"/>
  <c r="O175" i="21"/>
  <c r="AV175" i="21" s="1"/>
  <c r="N175" i="21"/>
  <c r="AU175" i="21" s="1"/>
  <c r="M175" i="21"/>
  <c r="AT175" i="21" s="1"/>
  <c r="L175" i="21"/>
  <c r="AS175" i="21" s="1"/>
  <c r="K175" i="21"/>
  <c r="AR175" i="21" s="1"/>
  <c r="J175" i="21"/>
  <c r="AQ175" i="21" s="1"/>
  <c r="I175" i="21"/>
  <c r="AP175" i="21" s="1"/>
  <c r="H175" i="21"/>
  <c r="AO175" i="21" s="1"/>
  <c r="G175" i="21"/>
  <c r="AN175" i="21" s="1"/>
  <c r="F175" i="21"/>
  <c r="AM175" i="21" s="1"/>
  <c r="D175" i="21"/>
  <c r="O174" i="21"/>
  <c r="AV174" i="21" s="1"/>
  <c r="N174" i="21"/>
  <c r="AU174" i="21" s="1"/>
  <c r="M174" i="21"/>
  <c r="AT174" i="21" s="1"/>
  <c r="L174" i="21"/>
  <c r="AS174" i="21" s="1"/>
  <c r="K174" i="21"/>
  <c r="AR174" i="21" s="1"/>
  <c r="J174" i="21"/>
  <c r="AQ174" i="21" s="1"/>
  <c r="I174" i="21"/>
  <c r="AP174" i="21" s="1"/>
  <c r="H174" i="21"/>
  <c r="AO174" i="21" s="1"/>
  <c r="G174" i="21"/>
  <c r="AN174" i="21" s="1"/>
  <c r="F174" i="21"/>
  <c r="AM174" i="21" s="1"/>
  <c r="D174" i="21"/>
  <c r="O173" i="21"/>
  <c r="AV173" i="21" s="1"/>
  <c r="N173" i="21"/>
  <c r="AU173" i="21" s="1"/>
  <c r="M173" i="21"/>
  <c r="AT173" i="21" s="1"/>
  <c r="L173" i="21"/>
  <c r="AS173" i="21" s="1"/>
  <c r="K173" i="21"/>
  <c r="AR173" i="21" s="1"/>
  <c r="J173" i="21"/>
  <c r="AQ173" i="21" s="1"/>
  <c r="I173" i="21"/>
  <c r="AP173" i="21" s="1"/>
  <c r="H173" i="21"/>
  <c r="AO173" i="21" s="1"/>
  <c r="G173" i="21"/>
  <c r="AN173" i="21" s="1"/>
  <c r="F173" i="21"/>
  <c r="AM173" i="21" s="1"/>
  <c r="D173" i="21"/>
  <c r="O172" i="21"/>
  <c r="AV172" i="21" s="1"/>
  <c r="N172" i="21"/>
  <c r="AU172" i="21" s="1"/>
  <c r="M172" i="21"/>
  <c r="AT172" i="21" s="1"/>
  <c r="L172" i="21"/>
  <c r="AS172" i="21" s="1"/>
  <c r="K172" i="21"/>
  <c r="AR172" i="21" s="1"/>
  <c r="J172" i="21"/>
  <c r="AQ172" i="21" s="1"/>
  <c r="I172" i="21"/>
  <c r="AP172" i="21" s="1"/>
  <c r="H172" i="21"/>
  <c r="AO172" i="21" s="1"/>
  <c r="G172" i="21"/>
  <c r="AN172" i="21" s="1"/>
  <c r="F172" i="21"/>
  <c r="AM172" i="21" s="1"/>
  <c r="D172" i="21"/>
  <c r="O171" i="21"/>
  <c r="AV171" i="21" s="1"/>
  <c r="N171" i="21"/>
  <c r="AU171" i="21" s="1"/>
  <c r="M171" i="21"/>
  <c r="AT171" i="21" s="1"/>
  <c r="L171" i="21"/>
  <c r="AS171" i="21" s="1"/>
  <c r="K171" i="21"/>
  <c r="AR171" i="21" s="1"/>
  <c r="J171" i="21"/>
  <c r="AQ171" i="21" s="1"/>
  <c r="I171" i="21"/>
  <c r="AP171" i="21" s="1"/>
  <c r="H171" i="21"/>
  <c r="AO171" i="21" s="1"/>
  <c r="G171" i="21"/>
  <c r="AN171" i="21" s="1"/>
  <c r="F171" i="21"/>
  <c r="AM171" i="21" s="1"/>
  <c r="D171" i="21"/>
  <c r="O170" i="21"/>
  <c r="AV170" i="21" s="1"/>
  <c r="N170" i="21"/>
  <c r="AU170" i="21" s="1"/>
  <c r="M170" i="21"/>
  <c r="AT170" i="21" s="1"/>
  <c r="L170" i="21"/>
  <c r="AS170" i="21" s="1"/>
  <c r="K170" i="21"/>
  <c r="AR170" i="21" s="1"/>
  <c r="J170" i="21"/>
  <c r="AQ170" i="21" s="1"/>
  <c r="I170" i="21"/>
  <c r="AP170" i="21" s="1"/>
  <c r="H170" i="21"/>
  <c r="AO170" i="21" s="1"/>
  <c r="G170" i="21"/>
  <c r="AN170" i="21" s="1"/>
  <c r="F170" i="21"/>
  <c r="AM170" i="21" s="1"/>
  <c r="D170" i="21"/>
  <c r="O169" i="21"/>
  <c r="AV169" i="21" s="1"/>
  <c r="N169" i="21"/>
  <c r="AU169" i="21" s="1"/>
  <c r="M169" i="21"/>
  <c r="AT169" i="21" s="1"/>
  <c r="L169" i="21"/>
  <c r="AS169" i="21" s="1"/>
  <c r="K169" i="21"/>
  <c r="AR169" i="21" s="1"/>
  <c r="J169" i="21"/>
  <c r="AQ169" i="21" s="1"/>
  <c r="I169" i="21"/>
  <c r="AP169" i="21" s="1"/>
  <c r="H169" i="21"/>
  <c r="AO169" i="21" s="1"/>
  <c r="G169" i="21"/>
  <c r="AN169" i="21" s="1"/>
  <c r="F169" i="21"/>
  <c r="AM169" i="21" s="1"/>
  <c r="D169" i="21"/>
  <c r="O168" i="21"/>
  <c r="AV168" i="21" s="1"/>
  <c r="N168" i="21"/>
  <c r="AU168" i="21" s="1"/>
  <c r="M168" i="21"/>
  <c r="AT168" i="21" s="1"/>
  <c r="L168" i="21"/>
  <c r="AS168" i="21" s="1"/>
  <c r="K168" i="21"/>
  <c r="AR168" i="21" s="1"/>
  <c r="J168" i="21"/>
  <c r="AQ168" i="21" s="1"/>
  <c r="I168" i="21"/>
  <c r="AP168" i="21" s="1"/>
  <c r="H168" i="21"/>
  <c r="AO168" i="21" s="1"/>
  <c r="G168" i="21"/>
  <c r="AN168" i="21" s="1"/>
  <c r="F168" i="21"/>
  <c r="AM168" i="21" s="1"/>
  <c r="D168" i="21"/>
  <c r="O167" i="21"/>
  <c r="AV167" i="21" s="1"/>
  <c r="N167" i="21"/>
  <c r="AU167" i="21" s="1"/>
  <c r="M167" i="21"/>
  <c r="AT167" i="21" s="1"/>
  <c r="L167" i="21"/>
  <c r="AS167" i="21" s="1"/>
  <c r="K167" i="21"/>
  <c r="AR167" i="21" s="1"/>
  <c r="J167" i="21"/>
  <c r="AQ167" i="21" s="1"/>
  <c r="I167" i="21"/>
  <c r="AP167" i="21" s="1"/>
  <c r="H167" i="21"/>
  <c r="AO167" i="21" s="1"/>
  <c r="G167" i="21"/>
  <c r="AN167" i="21" s="1"/>
  <c r="F167" i="21"/>
  <c r="AM167" i="21" s="1"/>
  <c r="D167" i="21"/>
  <c r="O166" i="21"/>
  <c r="AV166" i="21" s="1"/>
  <c r="N166" i="21"/>
  <c r="AU166" i="21" s="1"/>
  <c r="M166" i="21"/>
  <c r="AT166" i="21" s="1"/>
  <c r="L166" i="21"/>
  <c r="AS166" i="21" s="1"/>
  <c r="K166" i="21"/>
  <c r="AR166" i="21" s="1"/>
  <c r="J166" i="21"/>
  <c r="AQ166" i="21" s="1"/>
  <c r="I166" i="21"/>
  <c r="AP166" i="21" s="1"/>
  <c r="H166" i="21"/>
  <c r="AO166" i="21" s="1"/>
  <c r="G166" i="21"/>
  <c r="AN166" i="21" s="1"/>
  <c r="F166" i="21"/>
  <c r="AM166" i="21" s="1"/>
  <c r="D166" i="21"/>
  <c r="O165" i="21"/>
  <c r="AV165" i="21" s="1"/>
  <c r="N165" i="21"/>
  <c r="AU165" i="21" s="1"/>
  <c r="M165" i="21"/>
  <c r="AT165" i="21" s="1"/>
  <c r="L165" i="21"/>
  <c r="AS165" i="21" s="1"/>
  <c r="K165" i="21"/>
  <c r="AR165" i="21" s="1"/>
  <c r="J165" i="21"/>
  <c r="AQ165" i="21" s="1"/>
  <c r="I165" i="21"/>
  <c r="AP165" i="21" s="1"/>
  <c r="H165" i="21"/>
  <c r="AO165" i="21" s="1"/>
  <c r="G165" i="21"/>
  <c r="AN165" i="21" s="1"/>
  <c r="F165" i="21"/>
  <c r="AM165" i="21" s="1"/>
  <c r="D165" i="21"/>
  <c r="O164" i="21"/>
  <c r="AV164" i="21" s="1"/>
  <c r="N164" i="21"/>
  <c r="AU164" i="21" s="1"/>
  <c r="M164" i="21"/>
  <c r="AT164" i="21" s="1"/>
  <c r="L164" i="21"/>
  <c r="AS164" i="21" s="1"/>
  <c r="K164" i="21"/>
  <c r="AR164" i="21" s="1"/>
  <c r="J164" i="21"/>
  <c r="AQ164" i="21" s="1"/>
  <c r="I164" i="21"/>
  <c r="AP164" i="21" s="1"/>
  <c r="H164" i="21"/>
  <c r="AO164" i="21" s="1"/>
  <c r="G164" i="21"/>
  <c r="AN164" i="21" s="1"/>
  <c r="F164" i="21"/>
  <c r="AM164" i="21" s="1"/>
  <c r="D164" i="21"/>
  <c r="O163" i="21"/>
  <c r="AV163" i="21" s="1"/>
  <c r="N163" i="21"/>
  <c r="AU163" i="21" s="1"/>
  <c r="M163" i="21"/>
  <c r="AT163" i="21" s="1"/>
  <c r="L163" i="21"/>
  <c r="AS163" i="21" s="1"/>
  <c r="K163" i="21"/>
  <c r="AR163" i="21" s="1"/>
  <c r="J163" i="21"/>
  <c r="AQ163" i="21" s="1"/>
  <c r="I163" i="21"/>
  <c r="AP163" i="21" s="1"/>
  <c r="H163" i="21"/>
  <c r="AO163" i="21" s="1"/>
  <c r="G163" i="21"/>
  <c r="AN163" i="21" s="1"/>
  <c r="F163" i="21"/>
  <c r="AM163" i="21" s="1"/>
  <c r="D163" i="21"/>
  <c r="O162" i="21"/>
  <c r="AV162" i="21" s="1"/>
  <c r="N162" i="21"/>
  <c r="AU162" i="21" s="1"/>
  <c r="M162" i="21"/>
  <c r="AT162" i="21" s="1"/>
  <c r="L162" i="21"/>
  <c r="AS162" i="21" s="1"/>
  <c r="K162" i="21"/>
  <c r="AR162" i="21" s="1"/>
  <c r="J162" i="21"/>
  <c r="AQ162" i="21" s="1"/>
  <c r="I162" i="21"/>
  <c r="AP162" i="21" s="1"/>
  <c r="H162" i="21"/>
  <c r="AO162" i="21" s="1"/>
  <c r="G162" i="21"/>
  <c r="AN162" i="21" s="1"/>
  <c r="F162" i="21"/>
  <c r="AM162" i="21" s="1"/>
  <c r="D162" i="21"/>
  <c r="O161" i="21"/>
  <c r="AV161" i="21" s="1"/>
  <c r="N161" i="21"/>
  <c r="AU161" i="21" s="1"/>
  <c r="M161" i="21"/>
  <c r="AT161" i="21" s="1"/>
  <c r="L161" i="21"/>
  <c r="AS161" i="21" s="1"/>
  <c r="K161" i="21"/>
  <c r="AR161" i="21" s="1"/>
  <c r="J161" i="21"/>
  <c r="AQ161" i="21" s="1"/>
  <c r="I161" i="21"/>
  <c r="AP161" i="21" s="1"/>
  <c r="H161" i="21"/>
  <c r="AO161" i="21" s="1"/>
  <c r="G161" i="21"/>
  <c r="AN161" i="21" s="1"/>
  <c r="F161" i="21"/>
  <c r="AM161" i="21" s="1"/>
  <c r="D161" i="21"/>
  <c r="E160" i="21"/>
  <c r="B160" i="21"/>
  <c r="AV159" i="21"/>
  <c r="AU159" i="21"/>
  <c r="AT159" i="21"/>
  <c r="AS159" i="21"/>
  <c r="AR159" i="21"/>
  <c r="AQ159" i="21"/>
  <c r="AP159" i="21"/>
  <c r="AO159" i="21"/>
  <c r="AN159" i="21"/>
  <c r="AM159" i="21"/>
  <c r="D159" i="21"/>
  <c r="AV158" i="21"/>
  <c r="AU158" i="21"/>
  <c r="AT158" i="21"/>
  <c r="AS158" i="21"/>
  <c r="AR158" i="21"/>
  <c r="AQ158" i="21"/>
  <c r="AP158" i="21"/>
  <c r="AO158" i="21"/>
  <c r="AN158" i="21"/>
  <c r="AM158" i="21"/>
  <c r="D158" i="21"/>
  <c r="AV157" i="21"/>
  <c r="AU157" i="21"/>
  <c r="AT157" i="21"/>
  <c r="AS157" i="21"/>
  <c r="AR157" i="21"/>
  <c r="AQ157" i="21"/>
  <c r="AP157" i="21"/>
  <c r="AO157" i="21"/>
  <c r="AN157" i="21"/>
  <c r="AM157" i="21"/>
  <c r="D157" i="21"/>
  <c r="O156" i="21"/>
  <c r="AV156" i="21" s="1"/>
  <c r="N156" i="21"/>
  <c r="AU156" i="21" s="1"/>
  <c r="M156" i="21"/>
  <c r="AT156" i="21" s="1"/>
  <c r="L156" i="21"/>
  <c r="AS156" i="21" s="1"/>
  <c r="K156" i="21"/>
  <c r="AR156" i="21" s="1"/>
  <c r="J156" i="21"/>
  <c r="AQ156" i="21" s="1"/>
  <c r="I156" i="21"/>
  <c r="AP156" i="21" s="1"/>
  <c r="H156" i="21"/>
  <c r="AO156" i="21" s="1"/>
  <c r="G156" i="21"/>
  <c r="AN156" i="21" s="1"/>
  <c r="F156" i="21"/>
  <c r="AM156" i="21" s="1"/>
  <c r="D156" i="21"/>
  <c r="O155" i="21"/>
  <c r="AV155" i="21" s="1"/>
  <c r="N155" i="21"/>
  <c r="AU155" i="21" s="1"/>
  <c r="M155" i="21"/>
  <c r="AT155" i="21" s="1"/>
  <c r="L155" i="21"/>
  <c r="AS155" i="21" s="1"/>
  <c r="K155" i="21"/>
  <c r="AR155" i="21" s="1"/>
  <c r="J155" i="21"/>
  <c r="AQ155" i="21" s="1"/>
  <c r="I155" i="21"/>
  <c r="AP155" i="21" s="1"/>
  <c r="H155" i="21"/>
  <c r="AO155" i="21" s="1"/>
  <c r="G155" i="21"/>
  <c r="AN155" i="21" s="1"/>
  <c r="F155" i="21"/>
  <c r="AM155" i="21" s="1"/>
  <c r="D155" i="21"/>
  <c r="O154" i="21"/>
  <c r="AV154" i="21" s="1"/>
  <c r="N154" i="21"/>
  <c r="AU154" i="21" s="1"/>
  <c r="M154" i="21"/>
  <c r="AT154" i="21" s="1"/>
  <c r="L154" i="21"/>
  <c r="AS154" i="21" s="1"/>
  <c r="K154" i="21"/>
  <c r="AR154" i="21" s="1"/>
  <c r="J154" i="21"/>
  <c r="AQ154" i="21" s="1"/>
  <c r="I154" i="21"/>
  <c r="AP154" i="21" s="1"/>
  <c r="H154" i="21"/>
  <c r="AO154" i="21" s="1"/>
  <c r="G154" i="21"/>
  <c r="AN154" i="21" s="1"/>
  <c r="F154" i="21"/>
  <c r="AM154" i="21" s="1"/>
  <c r="D154" i="21"/>
  <c r="O153" i="21"/>
  <c r="AV153" i="21" s="1"/>
  <c r="N153" i="21"/>
  <c r="AU153" i="21" s="1"/>
  <c r="M153" i="21"/>
  <c r="AT153" i="21" s="1"/>
  <c r="L153" i="21"/>
  <c r="AS153" i="21" s="1"/>
  <c r="K153" i="21"/>
  <c r="AR153" i="21" s="1"/>
  <c r="J153" i="21"/>
  <c r="AQ153" i="21" s="1"/>
  <c r="I153" i="21"/>
  <c r="AP153" i="21" s="1"/>
  <c r="H153" i="21"/>
  <c r="AO153" i="21" s="1"/>
  <c r="G153" i="21"/>
  <c r="AN153" i="21" s="1"/>
  <c r="F153" i="21"/>
  <c r="AM153" i="21" s="1"/>
  <c r="D153" i="21"/>
  <c r="O152" i="21"/>
  <c r="AV152" i="21" s="1"/>
  <c r="N152" i="21"/>
  <c r="AU152" i="21" s="1"/>
  <c r="M152" i="21"/>
  <c r="AT152" i="21" s="1"/>
  <c r="L152" i="21"/>
  <c r="AS152" i="21" s="1"/>
  <c r="K152" i="21"/>
  <c r="AR152" i="21" s="1"/>
  <c r="J152" i="21"/>
  <c r="AQ152" i="21" s="1"/>
  <c r="I152" i="21"/>
  <c r="AP152" i="21" s="1"/>
  <c r="H152" i="21"/>
  <c r="AO152" i="21" s="1"/>
  <c r="G152" i="21"/>
  <c r="AN152" i="21" s="1"/>
  <c r="F152" i="21"/>
  <c r="AM152" i="21" s="1"/>
  <c r="D152" i="21"/>
  <c r="O151" i="21"/>
  <c r="AV151" i="21" s="1"/>
  <c r="N151" i="21"/>
  <c r="AU151" i="21" s="1"/>
  <c r="M151" i="21"/>
  <c r="AT151" i="21" s="1"/>
  <c r="L151" i="21"/>
  <c r="AS151" i="21" s="1"/>
  <c r="K151" i="21"/>
  <c r="AR151" i="21" s="1"/>
  <c r="J151" i="21"/>
  <c r="AQ151" i="21" s="1"/>
  <c r="I151" i="21"/>
  <c r="AP151" i="21" s="1"/>
  <c r="H151" i="21"/>
  <c r="AO151" i="21" s="1"/>
  <c r="G151" i="21"/>
  <c r="AN151" i="21" s="1"/>
  <c r="F151" i="21"/>
  <c r="AM151" i="21" s="1"/>
  <c r="D151" i="21"/>
  <c r="O150" i="21"/>
  <c r="AV150" i="21" s="1"/>
  <c r="N150" i="21"/>
  <c r="AU150" i="21" s="1"/>
  <c r="M150" i="21"/>
  <c r="AT150" i="21" s="1"/>
  <c r="L150" i="21"/>
  <c r="AS150" i="21" s="1"/>
  <c r="K150" i="21"/>
  <c r="AR150" i="21" s="1"/>
  <c r="J150" i="21"/>
  <c r="AQ150" i="21" s="1"/>
  <c r="I150" i="21"/>
  <c r="AP150" i="21" s="1"/>
  <c r="H150" i="21"/>
  <c r="AO150" i="21" s="1"/>
  <c r="G150" i="21"/>
  <c r="AN150" i="21" s="1"/>
  <c r="F150" i="21"/>
  <c r="AM150" i="21" s="1"/>
  <c r="D150" i="21"/>
  <c r="O149" i="21"/>
  <c r="AV149" i="21" s="1"/>
  <c r="N149" i="21"/>
  <c r="AU149" i="21" s="1"/>
  <c r="M149" i="21"/>
  <c r="AT149" i="21" s="1"/>
  <c r="L149" i="21"/>
  <c r="AS149" i="21" s="1"/>
  <c r="K149" i="21"/>
  <c r="AR149" i="21" s="1"/>
  <c r="J149" i="21"/>
  <c r="AQ149" i="21" s="1"/>
  <c r="I149" i="21"/>
  <c r="AP149" i="21" s="1"/>
  <c r="H149" i="21"/>
  <c r="AO149" i="21" s="1"/>
  <c r="G149" i="21"/>
  <c r="AN149" i="21" s="1"/>
  <c r="F149" i="21"/>
  <c r="AM149" i="21" s="1"/>
  <c r="D149" i="21"/>
  <c r="O148" i="21"/>
  <c r="AV148" i="21" s="1"/>
  <c r="N148" i="21"/>
  <c r="AU148" i="21" s="1"/>
  <c r="M148" i="21"/>
  <c r="AT148" i="21" s="1"/>
  <c r="L148" i="21"/>
  <c r="AS148" i="21" s="1"/>
  <c r="K148" i="21"/>
  <c r="AR148" i="21" s="1"/>
  <c r="J148" i="21"/>
  <c r="AQ148" i="21" s="1"/>
  <c r="I148" i="21"/>
  <c r="AP148" i="21" s="1"/>
  <c r="H148" i="21"/>
  <c r="AO148" i="21" s="1"/>
  <c r="G148" i="21"/>
  <c r="AN148" i="21" s="1"/>
  <c r="F148" i="21"/>
  <c r="AM148" i="21" s="1"/>
  <c r="D148" i="21"/>
  <c r="O147" i="21"/>
  <c r="AV147" i="21" s="1"/>
  <c r="N147" i="21"/>
  <c r="AU147" i="21" s="1"/>
  <c r="M147" i="21"/>
  <c r="AT147" i="21" s="1"/>
  <c r="L147" i="21"/>
  <c r="AS147" i="21" s="1"/>
  <c r="K147" i="21"/>
  <c r="AR147" i="21" s="1"/>
  <c r="J147" i="21"/>
  <c r="AQ147" i="21" s="1"/>
  <c r="I147" i="21"/>
  <c r="AP147" i="21" s="1"/>
  <c r="H147" i="21"/>
  <c r="AO147" i="21" s="1"/>
  <c r="G147" i="21"/>
  <c r="AN147" i="21" s="1"/>
  <c r="F147" i="21"/>
  <c r="AM147" i="21" s="1"/>
  <c r="D147" i="21"/>
  <c r="O146" i="21"/>
  <c r="AV146" i="21" s="1"/>
  <c r="N146" i="21"/>
  <c r="AU146" i="21" s="1"/>
  <c r="M146" i="21"/>
  <c r="AT146" i="21" s="1"/>
  <c r="L146" i="21"/>
  <c r="AS146" i="21" s="1"/>
  <c r="K146" i="21"/>
  <c r="AR146" i="21" s="1"/>
  <c r="J146" i="21"/>
  <c r="AQ146" i="21" s="1"/>
  <c r="I146" i="21"/>
  <c r="AP146" i="21" s="1"/>
  <c r="H146" i="21"/>
  <c r="AO146" i="21" s="1"/>
  <c r="G146" i="21"/>
  <c r="AN146" i="21" s="1"/>
  <c r="F146" i="21"/>
  <c r="AM146" i="21" s="1"/>
  <c r="D146" i="21"/>
  <c r="O145" i="21"/>
  <c r="AV145" i="21" s="1"/>
  <c r="N145" i="21"/>
  <c r="AU145" i="21" s="1"/>
  <c r="M145" i="21"/>
  <c r="AT145" i="21" s="1"/>
  <c r="L145" i="21"/>
  <c r="AS145" i="21" s="1"/>
  <c r="K145" i="21"/>
  <c r="AR145" i="21" s="1"/>
  <c r="J145" i="21"/>
  <c r="AQ145" i="21" s="1"/>
  <c r="I145" i="21"/>
  <c r="AP145" i="21" s="1"/>
  <c r="H145" i="21"/>
  <c r="AO145" i="21" s="1"/>
  <c r="G145" i="21"/>
  <c r="AN145" i="21" s="1"/>
  <c r="F145" i="21"/>
  <c r="AM145" i="21" s="1"/>
  <c r="D145" i="21"/>
  <c r="O144" i="21"/>
  <c r="AV144" i="21" s="1"/>
  <c r="N144" i="21"/>
  <c r="AU144" i="21" s="1"/>
  <c r="M144" i="21"/>
  <c r="AT144" i="21" s="1"/>
  <c r="L144" i="21"/>
  <c r="AS144" i="21" s="1"/>
  <c r="K144" i="21"/>
  <c r="AR144" i="21" s="1"/>
  <c r="J144" i="21"/>
  <c r="AQ144" i="21" s="1"/>
  <c r="I144" i="21"/>
  <c r="AP144" i="21" s="1"/>
  <c r="H144" i="21"/>
  <c r="AO144" i="21" s="1"/>
  <c r="G144" i="21"/>
  <c r="AN144" i="21" s="1"/>
  <c r="F144" i="21"/>
  <c r="AM144" i="21" s="1"/>
  <c r="D144" i="21"/>
  <c r="O143" i="21"/>
  <c r="AV143" i="21" s="1"/>
  <c r="N143" i="21"/>
  <c r="AU143" i="21" s="1"/>
  <c r="M143" i="21"/>
  <c r="AT143" i="21" s="1"/>
  <c r="L143" i="21"/>
  <c r="AS143" i="21" s="1"/>
  <c r="K143" i="21"/>
  <c r="AR143" i="21" s="1"/>
  <c r="J143" i="21"/>
  <c r="AQ143" i="21" s="1"/>
  <c r="I143" i="21"/>
  <c r="AP143" i="21" s="1"/>
  <c r="H143" i="21"/>
  <c r="AO143" i="21" s="1"/>
  <c r="G143" i="21"/>
  <c r="AN143" i="21" s="1"/>
  <c r="F143" i="21"/>
  <c r="AM143" i="21" s="1"/>
  <c r="D143" i="21"/>
  <c r="O142" i="21"/>
  <c r="AV142" i="21" s="1"/>
  <c r="N142" i="21"/>
  <c r="AU142" i="21" s="1"/>
  <c r="M142" i="21"/>
  <c r="AT142" i="21" s="1"/>
  <c r="L142" i="21"/>
  <c r="AS142" i="21" s="1"/>
  <c r="K142" i="21"/>
  <c r="AR142" i="21" s="1"/>
  <c r="J142" i="21"/>
  <c r="AQ142" i="21" s="1"/>
  <c r="I142" i="21"/>
  <c r="AP142" i="21" s="1"/>
  <c r="H142" i="21"/>
  <c r="AO142" i="21" s="1"/>
  <c r="G142" i="21"/>
  <c r="AN142" i="21" s="1"/>
  <c r="F142" i="21"/>
  <c r="AM142" i="21" s="1"/>
  <c r="D142" i="21"/>
  <c r="O141" i="21"/>
  <c r="AV141" i="21" s="1"/>
  <c r="N141" i="21"/>
  <c r="AU141" i="21" s="1"/>
  <c r="M141" i="21"/>
  <c r="AT141" i="21" s="1"/>
  <c r="L141" i="21"/>
  <c r="AS141" i="21" s="1"/>
  <c r="K141" i="21"/>
  <c r="AR141" i="21" s="1"/>
  <c r="J141" i="21"/>
  <c r="AQ141" i="21" s="1"/>
  <c r="I141" i="21"/>
  <c r="AP141" i="21" s="1"/>
  <c r="H141" i="21"/>
  <c r="AO141" i="21" s="1"/>
  <c r="G141" i="21"/>
  <c r="AN141" i="21" s="1"/>
  <c r="F141" i="21"/>
  <c r="AM141" i="21" s="1"/>
  <c r="D141" i="21"/>
  <c r="O140" i="21"/>
  <c r="AV140" i="21" s="1"/>
  <c r="N140" i="21"/>
  <c r="AU140" i="21" s="1"/>
  <c r="M140" i="21"/>
  <c r="AT140" i="21" s="1"/>
  <c r="L140" i="21"/>
  <c r="AS140" i="21" s="1"/>
  <c r="K140" i="21"/>
  <c r="AR140" i="21" s="1"/>
  <c r="J140" i="21"/>
  <c r="AQ140" i="21" s="1"/>
  <c r="I140" i="21"/>
  <c r="AP140" i="21" s="1"/>
  <c r="H140" i="21"/>
  <c r="AO140" i="21" s="1"/>
  <c r="G140" i="21"/>
  <c r="AN140" i="21" s="1"/>
  <c r="F140" i="21"/>
  <c r="AM140" i="21" s="1"/>
  <c r="D140" i="21"/>
  <c r="O139" i="21"/>
  <c r="AV139" i="21" s="1"/>
  <c r="N139" i="21"/>
  <c r="AU139" i="21" s="1"/>
  <c r="M139" i="21"/>
  <c r="AT139" i="21" s="1"/>
  <c r="L139" i="21"/>
  <c r="AS139" i="21" s="1"/>
  <c r="K139" i="21"/>
  <c r="AR139" i="21" s="1"/>
  <c r="J139" i="21"/>
  <c r="AQ139" i="21" s="1"/>
  <c r="I139" i="21"/>
  <c r="AP139" i="21" s="1"/>
  <c r="H139" i="21"/>
  <c r="AO139" i="21" s="1"/>
  <c r="G139" i="21"/>
  <c r="AN139" i="21" s="1"/>
  <c r="F139" i="21"/>
  <c r="AM139" i="21" s="1"/>
  <c r="D139" i="21"/>
  <c r="O138" i="21"/>
  <c r="AV138" i="21" s="1"/>
  <c r="N138" i="21"/>
  <c r="AU138" i="21" s="1"/>
  <c r="M138" i="21"/>
  <c r="AT138" i="21" s="1"/>
  <c r="L138" i="21"/>
  <c r="AS138" i="21" s="1"/>
  <c r="K138" i="21"/>
  <c r="AR138" i="21" s="1"/>
  <c r="J138" i="21"/>
  <c r="AQ138" i="21" s="1"/>
  <c r="I138" i="21"/>
  <c r="AP138" i="21" s="1"/>
  <c r="H138" i="21"/>
  <c r="AO138" i="21" s="1"/>
  <c r="G138" i="21"/>
  <c r="AN138" i="21" s="1"/>
  <c r="F138" i="21"/>
  <c r="AM138" i="21" s="1"/>
  <c r="D138" i="21"/>
  <c r="O137" i="21"/>
  <c r="AV137" i="21" s="1"/>
  <c r="N137" i="21"/>
  <c r="AU137" i="21" s="1"/>
  <c r="M137" i="21"/>
  <c r="AT137" i="21" s="1"/>
  <c r="L137" i="21"/>
  <c r="AS137" i="21" s="1"/>
  <c r="K137" i="21"/>
  <c r="AR137" i="21" s="1"/>
  <c r="J137" i="21"/>
  <c r="AQ137" i="21" s="1"/>
  <c r="I137" i="21"/>
  <c r="AP137" i="21" s="1"/>
  <c r="H137" i="21"/>
  <c r="AO137" i="21" s="1"/>
  <c r="G137" i="21"/>
  <c r="AN137" i="21" s="1"/>
  <c r="F137" i="21"/>
  <c r="AM137" i="21" s="1"/>
  <c r="D137" i="21"/>
  <c r="O136" i="21"/>
  <c r="AV136" i="21" s="1"/>
  <c r="N136" i="21"/>
  <c r="AU136" i="21" s="1"/>
  <c r="M136" i="21"/>
  <c r="AT136" i="21" s="1"/>
  <c r="L136" i="21"/>
  <c r="AS136" i="21" s="1"/>
  <c r="K136" i="21"/>
  <c r="AR136" i="21" s="1"/>
  <c r="J136" i="21"/>
  <c r="AQ136" i="21" s="1"/>
  <c r="I136" i="21"/>
  <c r="AP136" i="21" s="1"/>
  <c r="H136" i="21"/>
  <c r="AO136" i="21" s="1"/>
  <c r="G136" i="21"/>
  <c r="AN136" i="21" s="1"/>
  <c r="F136" i="21"/>
  <c r="AM136" i="21" s="1"/>
  <c r="D136" i="21"/>
  <c r="O135" i="21"/>
  <c r="AV135" i="21" s="1"/>
  <c r="N135" i="21"/>
  <c r="AU135" i="21" s="1"/>
  <c r="M135" i="21"/>
  <c r="AT135" i="21" s="1"/>
  <c r="L135" i="21"/>
  <c r="AS135" i="21" s="1"/>
  <c r="K135" i="21"/>
  <c r="AR135" i="21" s="1"/>
  <c r="J135" i="21"/>
  <c r="AQ135" i="21" s="1"/>
  <c r="I135" i="21"/>
  <c r="AP135" i="21" s="1"/>
  <c r="H135" i="21"/>
  <c r="AO135" i="21" s="1"/>
  <c r="G135" i="21"/>
  <c r="AN135" i="21" s="1"/>
  <c r="F135" i="21"/>
  <c r="AM135" i="21" s="1"/>
  <c r="D135" i="21"/>
  <c r="O134" i="21"/>
  <c r="AV134" i="21" s="1"/>
  <c r="N134" i="21"/>
  <c r="AU134" i="21" s="1"/>
  <c r="M134" i="21"/>
  <c r="AT134" i="21" s="1"/>
  <c r="L134" i="21"/>
  <c r="AS134" i="21" s="1"/>
  <c r="K134" i="21"/>
  <c r="AR134" i="21" s="1"/>
  <c r="J134" i="21"/>
  <c r="AQ134" i="21" s="1"/>
  <c r="I134" i="21"/>
  <c r="AP134" i="21" s="1"/>
  <c r="H134" i="21"/>
  <c r="AO134" i="21" s="1"/>
  <c r="G134" i="21"/>
  <c r="AN134" i="21" s="1"/>
  <c r="F134" i="21"/>
  <c r="AM134" i="21" s="1"/>
  <c r="D134" i="21"/>
  <c r="O133" i="21"/>
  <c r="AV133" i="21" s="1"/>
  <c r="N133" i="21"/>
  <c r="AU133" i="21" s="1"/>
  <c r="M133" i="21"/>
  <c r="AT133" i="21" s="1"/>
  <c r="L133" i="21"/>
  <c r="AS133" i="21" s="1"/>
  <c r="K133" i="21"/>
  <c r="AR133" i="21" s="1"/>
  <c r="J133" i="21"/>
  <c r="AQ133" i="21" s="1"/>
  <c r="I133" i="21"/>
  <c r="AP133" i="21" s="1"/>
  <c r="H133" i="21"/>
  <c r="AO133" i="21" s="1"/>
  <c r="G133" i="21"/>
  <c r="AN133" i="21" s="1"/>
  <c r="F133" i="21"/>
  <c r="AM133" i="21" s="1"/>
  <c r="D133" i="21"/>
  <c r="O132" i="21"/>
  <c r="AV132" i="21" s="1"/>
  <c r="N132" i="21"/>
  <c r="AU132" i="21" s="1"/>
  <c r="M132" i="21"/>
  <c r="AT132" i="21" s="1"/>
  <c r="L132" i="21"/>
  <c r="AS132" i="21" s="1"/>
  <c r="K132" i="21"/>
  <c r="AR132" i="21" s="1"/>
  <c r="J132" i="21"/>
  <c r="AQ132" i="21" s="1"/>
  <c r="I132" i="21"/>
  <c r="AP132" i="21" s="1"/>
  <c r="H132" i="21"/>
  <c r="AO132" i="21" s="1"/>
  <c r="G132" i="21"/>
  <c r="AN132" i="21" s="1"/>
  <c r="F132" i="21"/>
  <c r="AM132" i="21" s="1"/>
  <c r="D132" i="21"/>
  <c r="O131" i="21"/>
  <c r="AV131" i="21" s="1"/>
  <c r="N131" i="21"/>
  <c r="AU131" i="21" s="1"/>
  <c r="M131" i="21"/>
  <c r="AT131" i="21" s="1"/>
  <c r="L131" i="21"/>
  <c r="AS131" i="21" s="1"/>
  <c r="K131" i="21"/>
  <c r="AR131" i="21" s="1"/>
  <c r="J131" i="21"/>
  <c r="AQ131" i="21" s="1"/>
  <c r="I131" i="21"/>
  <c r="AP131" i="21" s="1"/>
  <c r="H131" i="21"/>
  <c r="AO131" i="21" s="1"/>
  <c r="G131" i="21"/>
  <c r="AN131" i="21" s="1"/>
  <c r="F131" i="21"/>
  <c r="AM131" i="21" s="1"/>
  <c r="D131" i="21"/>
  <c r="O130" i="21"/>
  <c r="AV130" i="21" s="1"/>
  <c r="N130" i="21"/>
  <c r="AU130" i="21" s="1"/>
  <c r="M130" i="21"/>
  <c r="AT130" i="21" s="1"/>
  <c r="L130" i="21"/>
  <c r="AS130" i="21" s="1"/>
  <c r="K130" i="21"/>
  <c r="AR130" i="21" s="1"/>
  <c r="J130" i="21"/>
  <c r="AQ130" i="21" s="1"/>
  <c r="I130" i="21"/>
  <c r="AP130" i="21" s="1"/>
  <c r="H130" i="21"/>
  <c r="AO130" i="21" s="1"/>
  <c r="G130" i="21"/>
  <c r="AN130" i="21" s="1"/>
  <c r="F130" i="21"/>
  <c r="AM130" i="21" s="1"/>
  <c r="D130" i="21"/>
  <c r="E129" i="21"/>
  <c r="AV128" i="21"/>
  <c r="AU128" i="21"/>
  <c r="AT128" i="21"/>
  <c r="AS128" i="21"/>
  <c r="AR128" i="21"/>
  <c r="AQ128" i="21"/>
  <c r="AP128" i="21"/>
  <c r="AO128" i="21"/>
  <c r="AN128" i="21"/>
  <c r="AM128" i="21"/>
  <c r="D128" i="21"/>
  <c r="AV127" i="21"/>
  <c r="AU127" i="21"/>
  <c r="AT127" i="21"/>
  <c r="AS127" i="21"/>
  <c r="AR127" i="21"/>
  <c r="AQ127" i="21"/>
  <c r="AP127" i="21"/>
  <c r="AO127" i="21"/>
  <c r="AN127" i="21"/>
  <c r="AM127" i="21"/>
  <c r="D127" i="21"/>
  <c r="AV126" i="21"/>
  <c r="AU126" i="21"/>
  <c r="AT126" i="21"/>
  <c r="AS126" i="21"/>
  <c r="AR126" i="21"/>
  <c r="AQ126" i="21"/>
  <c r="AP126" i="21"/>
  <c r="AO126" i="21"/>
  <c r="AN126" i="21"/>
  <c r="AM126" i="21"/>
  <c r="D126" i="21"/>
  <c r="O125" i="21"/>
  <c r="AV125" i="21" s="1"/>
  <c r="N125" i="21"/>
  <c r="AU125" i="21" s="1"/>
  <c r="M125" i="21"/>
  <c r="AT125" i="21" s="1"/>
  <c r="L125" i="21"/>
  <c r="AS125" i="21" s="1"/>
  <c r="K125" i="21"/>
  <c r="AR125" i="21" s="1"/>
  <c r="J125" i="21"/>
  <c r="AQ125" i="21" s="1"/>
  <c r="I125" i="21"/>
  <c r="AP125" i="21" s="1"/>
  <c r="H125" i="21"/>
  <c r="AO125" i="21" s="1"/>
  <c r="G125" i="21"/>
  <c r="AN125" i="21" s="1"/>
  <c r="F125" i="21"/>
  <c r="AM125" i="21" s="1"/>
  <c r="D125" i="21"/>
  <c r="O124" i="21"/>
  <c r="AV124" i="21" s="1"/>
  <c r="N124" i="21"/>
  <c r="AU124" i="21" s="1"/>
  <c r="M124" i="21"/>
  <c r="AT124" i="21" s="1"/>
  <c r="L124" i="21"/>
  <c r="AS124" i="21" s="1"/>
  <c r="K124" i="21"/>
  <c r="AR124" i="21" s="1"/>
  <c r="J124" i="21"/>
  <c r="AQ124" i="21" s="1"/>
  <c r="I124" i="21"/>
  <c r="AP124" i="21" s="1"/>
  <c r="H124" i="21"/>
  <c r="AO124" i="21" s="1"/>
  <c r="G124" i="21"/>
  <c r="AN124" i="21" s="1"/>
  <c r="F124" i="21"/>
  <c r="AM124" i="21" s="1"/>
  <c r="D124" i="21"/>
  <c r="O123" i="21"/>
  <c r="AV123" i="21" s="1"/>
  <c r="N123" i="21"/>
  <c r="AU123" i="21" s="1"/>
  <c r="M123" i="21"/>
  <c r="AT123" i="21" s="1"/>
  <c r="L123" i="21"/>
  <c r="AS123" i="21" s="1"/>
  <c r="K123" i="21"/>
  <c r="AR123" i="21" s="1"/>
  <c r="J123" i="21"/>
  <c r="AQ123" i="21" s="1"/>
  <c r="I123" i="21"/>
  <c r="AP123" i="21" s="1"/>
  <c r="H123" i="21"/>
  <c r="AO123" i="21" s="1"/>
  <c r="G123" i="21"/>
  <c r="AN123" i="21" s="1"/>
  <c r="F123" i="21"/>
  <c r="AM123" i="21" s="1"/>
  <c r="D123" i="21"/>
  <c r="O122" i="21"/>
  <c r="AV122" i="21" s="1"/>
  <c r="N122" i="21"/>
  <c r="AU122" i="21" s="1"/>
  <c r="M122" i="21"/>
  <c r="AT122" i="21" s="1"/>
  <c r="L122" i="21"/>
  <c r="AS122" i="21" s="1"/>
  <c r="K122" i="21"/>
  <c r="AR122" i="21" s="1"/>
  <c r="J122" i="21"/>
  <c r="AQ122" i="21" s="1"/>
  <c r="I122" i="21"/>
  <c r="AP122" i="21" s="1"/>
  <c r="H122" i="21"/>
  <c r="AO122" i="21" s="1"/>
  <c r="G122" i="21"/>
  <c r="AN122" i="21" s="1"/>
  <c r="F122" i="21"/>
  <c r="AM122" i="21" s="1"/>
  <c r="D122" i="21"/>
  <c r="O121" i="21"/>
  <c r="AV121" i="21" s="1"/>
  <c r="N121" i="21"/>
  <c r="AU121" i="21" s="1"/>
  <c r="M121" i="21"/>
  <c r="AT121" i="21" s="1"/>
  <c r="L121" i="21"/>
  <c r="AS121" i="21" s="1"/>
  <c r="K121" i="21"/>
  <c r="AR121" i="21" s="1"/>
  <c r="J121" i="21"/>
  <c r="AQ121" i="21" s="1"/>
  <c r="I121" i="21"/>
  <c r="AP121" i="21" s="1"/>
  <c r="H121" i="21"/>
  <c r="AO121" i="21" s="1"/>
  <c r="G121" i="21"/>
  <c r="AN121" i="21" s="1"/>
  <c r="F121" i="21"/>
  <c r="AM121" i="21" s="1"/>
  <c r="D121" i="21"/>
  <c r="O120" i="21"/>
  <c r="AV120" i="21" s="1"/>
  <c r="N120" i="21"/>
  <c r="AU120" i="21" s="1"/>
  <c r="M120" i="21"/>
  <c r="AT120" i="21" s="1"/>
  <c r="L120" i="21"/>
  <c r="AS120" i="21" s="1"/>
  <c r="K120" i="21"/>
  <c r="AR120" i="21" s="1"/>
  <c r="J120" i="21"/>
  <c r="AQ120" i="21" s="1"/>
  <c r="I120" i="21"/>
  <c r="AP120" i="21" s="1"/>
  <c r="H120" i="21"/>
  <c r="AO120" i="21" s="1"/>
  <c r="G120" i="21"/>
  <c r="AN120" i="21" s="1"/>
  <c r="F120" i="21"/>
  <c r="AM120" i="21" s="1"/>
  <c r="D120" i="21"/>
  <c r="O119" i="21"/>
  <c r="AV119" i="21" s="1"/>
  <c r="N119" i="21"/>
  <c r="AU119" i="21" s="1"/>
  <c r="M119" i="21"/>
  <c r="AT119" i="21" s="1"/>
  <c r="L119" i="21"/>
  <c r="AS119" i="21" s="1"/>
  <c r="K119" i="21"/>
  <c r="AR119" i="21" s="1"/>
  <c r="J119" i="21"/>
  <c r="AQ119" i="21" s="1"/>
  <c r="I119" i="21"/>
  <c r="AP119" i="21" s="1"/>
  <c r="H119" i="21"/>
  <c r="AO119" i="21" s="1"/>
  <c r="G119" i="21"/>
  <c r="AN119" i="21" s="1"/>
  <c r="F119" i="21"/>
  <c r="AM119" i="21" s="1"/>
  <c r="D119" i="21"/>
  <c r="O118" i="21"/>
  <c r="AV118" i="21" s="1"/>
  <c r="N118" i="21"/>
  <c r="AU118" i="21" s="1"/>
  <c r="M118" i="21"/>
  <c r="AT118" i="21" s="1"/>
  <c r="L118" i="21"/>
  <c r="AS118" i="21" s="1"/>
  <c r="K118" i="21"/>
  <c r="AR118" i="21" s="1"/>
  <c r="J118" i="21"/>
  <c r="AQ118" i="21" s="1"/>
  <c r="I118" i="21"/>
  <c r="AP118" i="21" s="1"/>
  <c r="H118" i="21"/>
  <c r="AO118" i="21" s="1"/>
  <c r="G118" i="21"/>
  <c r="AN118" i="21" s="1"/>
  <c r="F118" i="21"/>
  <c r="AM118" i="21" s="1"/>
  <c r="D118" i="21"/>
  <c r="O117" i="21"/>
  <c r="AV117" i="21" s="1"/>
  <c r="N117" i="21"/>
  <c r="AU117" i="21" s="1"/>
  <c r="M117" i="21"/>
  <c r="AT117" i="21" s="1"/>
  <c r="L117" i="21"/>
  <c r="AS117" i="21" s="1"/>
  <c r="K117" i="21"/>
  <c r="AR117" i="21" s="1"/>
  <c r="J117" i="21"/>
  <c r="AQ117" i="21" s="1"/>
  <c r="I117" i="21"/>
  <c r="AP117" i="21" s="1"/>
  <c r="H117" i="21"/>
  <c r="AO117" i="21" s="1"/>
  <c r="G117" i="21"/>
  <c r="AN117" i="21" s="1"/>
  <c r="F117" i="21"/>
  <c r="AM117" i="21" s="1"/>
  <c r="D117" i="21"/>
  <c r="O116" i="21"/>
  <c r="AV116" i="21" s="1"/>
  <c r="N116" i="21"/>
  <c r="AU116" i="21" s="1"/>
  <c r="M116" i="21"/>
  <c r="AT116" i="21" s="1"/>
  <c r="L116" i="21"/>
  <c r="AS116" i="21" s="1"/>
  <c r="K116" i="21"/>
  <c r="AR116" i="21" s="1"/>
  <c r="J116" i="21"/>
  <c r="AQ116" i="21" s="1"/>
  <c r="I116" i="21"/>
  <c r="AP116" i="21" s="1"/>
  <c r="H116" i="21"/>
  <c r="AO116" i="21" s="1"/>
  <c r="G116" i="21"/>
  <c r="AN116" i="21" s="1"/>
  <c r="F116" i="21"/>
  <c r="AM116" i="21" s="1"/>
  <c r="D116" i="21"/>
  <c r="O115" i="21"/>
  <c r="AV115" i="21" s="1"/>
  <c r="N115" i="21"/>
  <c r="AU115" i="21" s="1"/>
  <c r="M115" i="21"/>
  <c r="AT115" i="21" s="1"/>
  <c r="L115" i="21"/>
  <c r="AS115" i="21" s="1"/>
  <c r="K115" i="21"/>
  <c r="AR115" i="21" s="1"/>
  <c r="J115" i="21"/>
  <c r="AQ115" i="21" s="1"/>
  <c r="I115" i="21"/>
  <c r="AP115" i="21" s="1"/>
  <c r="H115" i="21"/>
  <c r="AO115" i="21" s="1"/>
  <c r="G115" i="21"/>
  <c r="AN115" i="21" s="1"/>
  <c r="F115" i="21"/>
  <c r="AM115" i="21" s="1"/>
  <c r="D115" i="21"/>
  <c r="O114" i="21"/>
  <c r="AV114" i="21" s="1"/>
  <c r="N114" i="21"/>
  <c r="AU114" i="21" s="1"/>
  <c r="M114" i="21"/>
  <c r="AT114" i="21" s="1"/>
  <c r="L114" i="21"/>
  <c r="AS114" i="21" s="1"/>
  <c r="K114" i="21"/>
  <c r="AR114" i="21" s="1"/>
  <c r="J114" i="21"/>
  <c r="AQ114" i="21" s="1"/>
  <c r="I114" i="21"/>
  <c r="AP114" i="21" s="1"/>
  <c r="H114" i="21"/>
  <c r="AO114" i="21" s="1"/>
  <c r="G114" i="21"/>
  <c r="AN114" i="21" s="1"/>
  <c r="F114" i="21"/>
  <c r="AM114" i="21" s="1"/>
  <c r="D114" i="21"/>
  <c r="O113" i="21"/>
  <c r="AV113" i="21" s="1"/>
  <c r="N113" i="21"/>
  <c r="AU113" i="21" s="1"/>
  <c r="M113" i="21"/>
  <c r="AT113" i="21" s="1"/>
  <c r="L113" i="21"/>
  <c r="AS113" i="21" s="1"/>
  <c r="K113" i="21"/>
  <c r="AR113" i="21" s="1"/>
  <c r="J113" i="21"/>
  <c r="AQ113" i="21" s="1"/>
  <c r="I113" i="21"/>
  <c r="AP113" i="21" s="1"/>
  <c r="H113" i="21"/>
  <c r="AO113" i="21" s="1"/>
  <c r="G113" i="21"/>
  <c r="AN113" i="21" s="1"/>
  <c r="F113" i="21"/>
  <c r="AM113" i="21" s="1"/>
  <c r="D113" i="21"/>
  <c r="O112" i="21"/>
  <c r="AV112" i="21" s="1"/>
  <c r="N112" i="21"/>
  <c r="AU112" i="21" s="1"/>
  <c r="M112" i="21"/>
  <c r="AT112" i="21" s="1"/>
  <c r="L112" i="21"/>
  <c r="AS112" i="21" s="1"/>
  <c r="K112" i="21"/>
  <c r="AR112" i="21" s="1"/>
  <c r="J112" i="21"/>
  <c r="AQ112" i="21" s="1"/>
  <c r="I112" i="21"/>
  <c r="AP112" i="21" s="1"/>
  <c r="H112" i="21"/>
  <c r="AO112" i="21" s="1"/>
  <c r="G112" i="21"/>
  <c r="AN112" i="21" s="1"/>
  <c r="F112" i="21"/>
  <c r="AM112" i="21" s="1"/>
  <c r="D112" i="21"/>
  <c r="O111" i="21"/>
  <c r="AV111" i="21" s="1"/>
  <c r="N111" i="21"/>
  <c r="AU111" i="21" s="1"/>
  <c r="M111" i="21"/>
  <c r="AT111" i="21" s="1"/>
  <c r="L111" i="21"/>
  <c r="AS111" i="21" s="1"/>
  <c r="K111" i="21"/>
  <c r="AR111" i="21" s="1"/>
  <c r="J111" i="21"/>
  <c r="AQ111" i="21" s="1"/>
  <c r="I111" i="21"/>
  <c r="AP111" i="21" s="1"/>
  <c r="H111" i="21"/>
  <c r="AO111" i="21" s="1"/>
  <c r="G111" i="21"/>
  <c r="AN111" i="21" s="1"/>
  <c r="F111" i="21"/>
  <c r="AM111" i="21" s="1"/>
  <c r="D111" i="21"/>
  <c r="O110" i="21"/>
  <c r="AV110" i="21" s="1"/>
  <c r="N110" i="21"/>
  <c r="AU110" i="21" s="1"/>
  <c r="M110" i="21"/>
  <c r="AT110" i="21" s="1"/>
  <c r="L110" i="21"/>
  <c r="AS110" i="21" s="1"/>
  <c r="K110" i="21"/>
  <c r="AR110" i="21" s="1"/>
  <c r="J110" i="21"/>
  <c r="AQ110" i="21" s="1"/>
  <c r="I110" i="21"/>
  <c r="AP110" i="21" s="1"/>
  <c r="H110" i="21"/>
  <c r="AO110" i="21" s="1"/>
  <c r="G110" i="21"/>
  <c r="AN110" i="21" s="1"/>
  <c r="F110" i="21"/>
  <c r="AM110" i="21" s="1"/>
  <c r="D110" i="21"/>
  <c r="O109" i="21"/>
  <c r="AV109" i="21" s="1"/>
  <c r="N109" i="21"/>
  <c r="AU109" i="21" s="1"/>
  <c r="M109" i="21"/>
  <c r="AT109" i="21" s="1"/>
  <c r="L109" i="21"/>
  <c r="AS109" i="21" s="1"/>
  <c r="K109" i="21"/>
  <c r="AR109" i="21" s="1"/>
  <c r="J109" i="21"/>
  <c r="AQ109" i="21" s="1"/>
  <c r="I109" i="21"/>
  <c r="AP109" i="21" s="1"/>
  <c r="H109" i="21"/>
  <c r="AO109" i="21" s="1"/>
  <c r="G109" i="21"/>
  <c r="AN109" i="21" s="1"/>
  <c r="F109" i="21"/>
  <c r="AM109" i="21" s="1"/>
  <c r="D109" i="21"/>
  <c r="O108" i="21"/>
  <c r="AV108" i="21" s="1"/>
  <c r="N108" i="21"/>
  <c r="AU108" i="21" s="1"/>
  <c r="M108" i="21"/>
  <c r="AT108" i="21" s="1"/>
  <c r="L108" i="21"/>
  <c r="AS108" i="21" s="1"/>
  <c r="K108" i="21"/>
  <c r="AR108" i="21" s="1"/>
  <c r="J108" i="21"/>
  <c r="AQ108" i="21" s="1"/>
  <c r="I108" i="21"/>
  <c r="AP108" i="21" s="1"/>
  <c r="H108" i="21"/>
  <c r="AO108" i="21" s="1"/>
  <c r="G108" i="21"/>
  <c r="AN108" i="21" s="1"/>
  <c r="F108" i="21"/>
  <c r="AM108" i="21" s="1"/>
  <c r="D108" i="21"/>
  <c r="O107" i="21"/>
  <c r="AV107" i="21" s="1"/>
  <c r="N107" i="21"/>
  <c r="AU107" i="21" s="1"/>
  <c r="M107" i="21"/>
  <c r="AT107" i="21" s="1"/>
  <c r="L107" i="21"/>
  <c r="AS107" i="21" s="1"/>
  <c r="K107" i="21"/>
  <c r="AR107" i="21" s="1"/>
  <c r="J107" i="21"/>
  <c r="AQ107" i="21" s="1"/>
  <c r="I107" i="21"/>
  <c r="AP107" i="21" s="1"/>
  <c r="H107" i="21"/>
  <c r="AO107" i="21" s="1"/>
  <c r="G107" i="21"/>
  <c r="AN107" i="21" s="1"/>
  <c r="F107" i="21"/>
  <c r="AM107" i="21" s="1"/>
  <c r="D107" i="21"/>
  <c r="O106" i="21"/>
  <c r="AV106" i="21" s="1"/>
  <c r="N106" i="21"/>
  <c r="AU106" i="21" s="1"/>
  <c r="M106" i="21"/>
  <c r="AT106" i="21" s="1"/>
  <c r="L106" i="21"/>
  <c r="AS106" i="21" s="1"/>
  <c r="K106" i="21"/>
  <c r="AR106" i="21" s="1"/>
  <c r="J106" i="21"/>
  <c r="AQ106" i="21" s="1"/>
  <c r="I106" i="21"/>
  <c r="AP106" i="21" s="1"/>
  <c r="H106" i="21"/>
  <c r="AO106" i="21" s="1"/>
  <c r="G106" i="21"/>
  <c r="AN106" i="21" s="1"/>
  <c r="F106" i="21"/>
  <c r="AM106" i="21" s="1"/>
  <c r="D106" i="21"/>
  <c r="O105" i="21"/>
  <c r="AV105" i="21" s="1"/>
  <c r="N105" i="21"/>
  <c r="AU105" i="21" s="1"/>
  <c r="M105" i="21"/>
  <c r="AT105" i="21" s="1"/>
  <c r="L105" i="21"/>
  <c r="AS105" i="21" s="1"/>
  <c r="K105" i="21"/>
  <c r="AR105" i="21" s="1"/>
  <c r="J105" i="21"/>
  <c r="AQ105" i="21" s="1"/>
  <c r="I105" i="21"/>
  <c r="AP105" i="21" s="1"/>
  <c r="H105" i="21"/>
  <c r="AO105" i="21" s="1"/>
  <c r="G105" i="21"/>
  <c r="AN105" i="21" s="1"/>
  <c r="F105" i="21"/>
  <c r="AM105" i="21" s="1"/>
  <c r="D105" i="21"/>
  <c r="O104" i="21"/>
  <c r="AV104" i="21" s="1"/>
  <c r="N104" i="21"/>
  <c r="AU104" i="21" s="1"/>
  <c r="M104" i="21"/>
  <c r="AT104" i="21" s="1"/>
  <c r="L104" i="21"/>
  <c r="AS104" i="21" s="1"/>
  <c r="K104" i="21"/>
  <c r="AR104" i="21" s="1"/>
  <c r="J104" i="21"/>
  <c r="AQ104" i="21" s="1"/>
  <c r="I104" i="21"/>
  <c r="AP104" i="21" s="1"/>
  <c r="H104" i="21"/>
  <c r="AO104" i="21" s="1"/>
  <c r="G104" i="21"/>
  <c r="AN104" i="21" s="1"/>
  <c r="F104" i="21"/>
  <c r="AM104" i="21" s="1"/>
  <c r="D104" i="21"/>
  <c r="O103" i="21"/>
  <c r="AV103" i="21" s="1"/>
  <c r="N103" i="21"/>
  <c r="AU103" i="21" s="1"/>
  <c r="M103" i="21"/>
  <c r="AT103" i="21" s="1"/>
  <c r="L103" i="21"/>
  <c r="AS103" i="21" s="1"/>
  <c r="K103" i="21"/>
  <c r="AR103" i="21" s="1"/>
  <c r="J103" i="21"/>
  <c r="AQ103" i="21" s="1"/>
  <c r="I103" i="21"/>
  <c r="AP103" i="21" s="1"/>
  <c r="H103" i="21"/>
  <c r="AO103" i="21" s="1"/>
  <c r="G103" i="21"/>
  <c r="AN103" i="21" s="1"/>
  <c r="F103" i="21"/>
  <c r="AM103" i="21" s="1"/>
  <c r="D103" i="21"/>
  <c r="O102" i="21"/>
  <c r="AV102" i="21" s="1"/>
  <c r="N102" i="21"/>
  <c r="AU102" i="21" s="1"/>
  <c r="M102" i="21"/>
  <c r="AT102" i="21" s="1"/>
  <c r="L102" i="21"/>
  <c r="AS102" i="21" s="1"/>
  <c r="K102" i="21"/>
  <c r="AR102" i="21" s="1"/>
  <c r="J102" i="21"/>
  <c r="AQ102" i="21" s="1"/>
  <c r="I102" i="21"/>
  <c r="AP102" i="21" s="1"/>
  <c r="H102" i="21"/>
  <c r="AO102" i="21" s="1"/>
  <c r="G102" i="21"/>
  <c r="AN102" i="21" s="1"/>
  <c r="F102" i="21"/>
  <c r="AM102" i="21" s="1"/>
  <c r="D102" i="21"/>
  <c r="O101" i="21"/>
  <c r="AV101" i="21" s="1"/>
  <c r="N101" i="21"/>
  <c r="AU101" i="21" s="1"/>
  <c r="M101" i="21"/>
  <c r="AT101" i="21" s="1"/>
  <c r="L101" i="21"/>
  <c r="AS101" i="21" s="1"/>
  <c r="K101" i="21"/>
  <c r="AR101" i="21" s="1"/>
  <c r="J101" i="21"/>
  <c r="AQ101" i="21" s="1"/>
  <c r="I101" i="21"/>
  <c r="AP101" i="21" s="1"/>
  <c r="H101" i="21"/>
  <c r="AO101" i="21" s="1"/>
  <c r="G101" i="21"/>
  <c r="AN101" i="21" s="1"/>
  <c r="F101" i="21"/>
  <c r="AM101" i="21" s="1"/>
  <c r="D101" i="21"/>
  <c r="O100" i="21"/>
  <c r="AV100" i="21" s="1"/>
  <c r="N100" i="21"/>
  <c r="AU100" i="21" s="1"/>
  <c r="M100" i="21"/>
  <c r="AT100" i="21" s="1"/>
  <c r="L100" i="21"/>
  <c r="AS100" i="21" s="1"/>
  <c r="K100" i="21"/>
  <c r="AR100" i="21" s="1"/>
  <c r="J100" i="21"/>
  <c r="AQ100" i="21" s="1"/>
  <c r="I100" i="21"/>
  <c r="AP100" i="21" s="1"/>
  <c r="H100" i="21"/>
  <c r="AO100" i="21" s="1"/>
  <c r="G100" i="21"/>
  <c r="AN100" i="21" s="1"/>
  <c r="F100" i="21"/>
  <c r="AM100" i="21" s="1"/>
  <c r="D100" i="21"/>
  <c r="O99" i="21"/>
  <c r="AV99" i="21" s="1"/>
  <c r="N99" i="21"/>
  <c r="AU99" i="21" s="1"/>
  <c r="M99" i="21"/>
  <c r="AT99" i="21" s="1"/>
  <c r="L99" i="21"/>
  <c r="AS99" i="21" s="1"/>
  <c r="K99" i="21"/>
  <c r="AR99" i="21" s="1"/>
  <c r="J99" i="21"/>
  <c r="AQ99" i="21" s="1"/>
  <c r="I99" i="21"/>
  <c r="AP99" i="21" s="1"/>
  <c r="H99" i="21"/>
  <c r="AO99" i="21" s="1"/>
  <c r="G99" i="21"/>
  <c r="AN99" i="21" s="1"/>
  <c r="F99" i="21"/>
  <c r="AM99" i="21" s="1"/>
  <c r="D99" i="21"/>
  <c r="E98" i="21"/>
  <c r="AV97" i="21"/>
  <c r="AU97" i="21"/>
  <c r="AT97" i="21"/>
  <c r="AS97" i="21"/>
  <c r="AR97" i="21"/>
  <c r="AQ97" i="21"/>
  <c r="AP97" i="21"/>
  <c r="AO97" i="21"/>
  <c r="AN97" i="21"/>
  <c r="AM97" i="21"/>
  <c r="D97" i="21"/>
  <c r="AV96" i="21"/>
  <c r="AU96" i="21"/>
  <c r="AT96" i="21"/>
  <c r="AS96" i="21"/>
  <c r="AR96" i="21"/>
  <c r="AQ96" i="21"/>
  <c r="AP96" i="21"/>
  <c r="AO96" i="21"/>
  <c r="AN96" i="21"/>
  <c r="AM96" i="21"/>
  <c r="D96" i="21"/>
  <c r="AV95" i="21"/>
  <c r="AU95" i="21"/>
  <c r="AT95" i="21"/>
  <c r="AS95" i="21"/>
  <c r="AR95" i="21"/>
  <c r="AQ95" i="21"/>
  <c r="AP95" i="21"/>
  <c r="AO95" i="21"/>
  <c r="AN95" i="21"/>
  <c r="AM95" i="21"/>
  <c r="D95" i="21"/>
  <c r="O94" i="21"/>
  <c r="AV94" i="21" s="1"/>
  <c r="N94" i="21"/>
  <c r="AU94" i="21" s="1"/>
  <c r="M94" i="21"/>
  <c r="AT94" i="21" s="1"/>
  <c r="L94" i="21"/>
  <c r="AS94" i="21" s="1"/>
  <c r="K94" i="21"/>
  <c r="AR94" i="21" s="1"/>
  <c r="J94" i="21"/>
  <c r="AQ94" i="21" s="1"/>
  <c r="I94" i="21"/>
  <c r="AP94" i="21" s="1"/>
  <c r="H94" i="21"/>
  <c r="AO94" i="21" s="1"/>
  <c r="G94" i="21"/>
  <c r="AN94" i="21" s="1"/>
  <c r="F94" i="21"/>
  <c r="AM94" i="21" s="1"/>
  <c r="D94" i="21"/>
  <c r="O93" i="21"/>
  <c r="AV93" i="21" s="1"/>
  <c r="N93" i="21"/>
  <c r="AU93" i="21" s="1"/>
  <c r="M93" i="21"/>
  <c r="AT93" i="21" s="1"/>
  <c r="L93" i="21"/>
  <c r="AS93" i="21" s="1"/>
  <c r="K93" i="21"/>
  <c r="AR93" i="21" s="1"/>
  <c r="J93" i="21"/>
  <c r="AQ93" i="21" s="1"/>
  <c r="I93" i="21"/>
  <c r="AP93" i="21" s="1"/>
  <c r="H93" i="21"/>
  <c r="AO93" i="21" s="1"/>
  <c r="G93" i="21"/>
  <c r="AN93" i="21" s="1"/>
  <c r="F93" i="21"/>
  <c r="AM93" i="21" s="1"/>
  <c r="D93" i="21"/>
  <c r="O92" i="21"/>
  <c r="AV92" i="21" s="1"/>
  <c r="N92" i="21"/>
  <c r="AU92" i="21" s="1"/>
  <c r="M92" i="21"/>
  <c r="AT92" i="21" s="1"/>
  <c r="L92" i="21"/>
  <c r="AS92" i="21" s="1"/>
  <c r="K92" i="21"/>
  <c r="AR92" i="21" s="1"/>
  <c r="J92" i="21"/>
  <c r="AQ92" i="21" s="1"/>
  <c r="I92" i="21"/>
  <c r="AP92" i="21" s="1"/>
  <c r="H92" i="21"/>
  <c r="AO92" i="21" s="1"/>
  <c r="G92" i="21"/>
  <c r="AN92" i="21" s="1"/>
  <c r="F92" i="21"/>
  <c r="AM92" i="21" s="1"/>
  <c r="D92" i="21"/>
  <c r="O91" i="21"/>
  <c r="AV91" i="21" s="1"/>
  <c r="N91" i="21"/>
  <c r="AU91" i="21" s="1"/>
  <c r="M91" i="21"/>
  <c r="AT91" i="21" s="1"/>
  <c r="L91" i="21"/>
  <c r="AS91" i="21" s="1"/>
  <c r="K91" i="21"/>
  <c r="AR91" i="21" s="1"/>
  <c r="J91" i="21"/>
  <c r="AQ91" i="21" s="1"/>
  <c r="I91" i="21"/>
  <c r="AP91" i="21" s="1"/>
  <c r="H91" i="21"/>
  <c r="AO91" i="21" s="1"/>
  <c r="G91" i="21"/>
  <c r="AN91" i="21" s="1"/>
  <c r="F91" i="21"/>
  <c r="AM91" i="21" s="1"/>
  <c r="D91" i="21"/>
  <c r="O90" i="21"/>
  <c r="AV90" i="21" s="1"/>
  <c r="N90" i="21"/>
  <c r="AU90" i="21" s="1"/>
  <c r="M90" i="21"/>
  <c r="AT90" i="21" s="1"/>
  <c r="L90" i="21"/>
  <c r="AS90" i="21" s="1"/>
  <c r="K90" i="21"/>
  <c r="AR90" i="21" s="1"/>
  <c r="J90" i="21"/>
  <c r="AQ90" i="21" s="1"/>
  <c r="I90" i="21"/>
  <c r="AP90" i="21" s="1"/>
  <c r="H90" i="21"/>
  <c r="AO90" i="21" s="1"/>
  <c r="G90" i="21"/>
  <c r="AN90" i="21" s="1"/>
  <c r="F90" i="21"/>
  <c r="AM90" i="21" s="1"/>
  <c r="D90" i="21"/>
  <c r="O89" i="21"/>
  <c r="AV89" i="21" s="1"/>
  <c r="N89" i="21"/>
  <c r="AU89" i="21" s="1"/>
  <c r="M89" i="21"/>
  <c r="AT89" i="21" s="1"/>
  <c r="L89" i="21"/>
  <c r="AS89" i="21" s="1"/>
  <c r="K89" i="21"/>
  <c r="AR89" i="21" s="1"/>
  <c r="J89" i="21"/>
  <c r="AQ89" i="21" s="1"/>
  <c r="I89" i="21"/>
  <c r="AP89" i="21" s="1"/>
  <c r="H89" i="21"/>
  <c r="AO89" i="21" s="1"/>
  <c r="G89" i="21"/>
  <c r="AN89" i="21" s="1"/>
  <c r="F89" i="21"/>
  <c r="AM89" i="21" s="1"/>
  <c r="D89" i="21"/>
  <c r="O88" i="21"/>
  <c r="AV88" i="21" s="1"/>
  <c r="N88" i="21"/>
  <c r="AU88" i="21" s="1"/>
  <c r="M88" i="21"/>
  <c r="AT88" i="21" s="1"/>
  <c r="L88" i="21"/>
  <c r="AS88" i="21" s="1"/>
  <c r="K88" i="21"/>
  <c r="AR88" i="21" s="1"/>
  <c r="J88" i="21"/>
  <c r="AQ88" i="21" s="1"/>
  <c r="I88" i="21"/>
  <c r="AP88" i="21" s="1"/>
  <c r="H88" i="21"/>
  <c r="AO88" i="21" s="1"/>
  <c r="G88" i="21"/>
  <c r="AN88" i="21" s="1"/>
  <c r="F88" i="21"/>
  <c r="AM88" i="21" s="1"/>
  <c r="D88" i="21"/>
  <c r="O87" i="21"/>
  <c r="AV87" i="21" s="1"/>
  <c r="N87" i="21"/>
  <c r="AU87" i="21" s="1"/>
  <c r="M87" i="21"/>
  <c r="AT87" i="21" s="1"/>
  <c r="L87" i="21"/>
  <c r="AS87" i="21" s="1"/>
  <c r="K87" i="21"/>
  <c r="AR87" i="21" s="1"/>
  <c r="J87" i="21"/>
  <c r="AQ87" i="21" s="1"/>
  <c r="I87" i="21"/>
  <c r="AP87" i="21" s="1"/>
  <c r="H87" i="21"/>
  <c r="AO87" i="21" s="1"/>
  <c r="G87" i="21"/>
  <c r="AN87" i="21" s="1"/>
  <c r="F87" i="21"/>
  <c r="AM87" i="21" s="1"/>
  <c r="D87" i="21"/>
  <c r="O86" i="21"/>
  <c r="AV86" i="21" s="1"/>
  <c r="N86" i="21"/>
  <c r="AU86" i="21" s="1"/>
  <c r="M86" i="21"/>
  <c r="AT86" i="21" s="1"/>
  <c r="L86" i="21"/>
  <c r="AS86" i="21" s="1"/>
  <c r="K86" i="21"/>
  <c r="AR86" i="21" s="1"/>
  <c r="J86" i="21"/>
  <c r="AQ86" i="21" s="1"/>
  <c r="I86" i="21"/>
  <c r="AP86" i="21" s="1"/>
  <c r="H86" i="21"/>
  <c r="AO86" i="21" s="1"/>
  <c r="G86" i="21"/>
  <c r="AN86" i="21" s="1"/>
  <c r="F86" i="21"/>
  <c r="AM86" i="21" s="1"/>
  <c r="D86" i="21"/>
  <c r="O85" i="21"/>
  <c r="AV85" i="21" s="1"/>
  <c r="N85" i="21"/>
  <c r="AU85" i="21" s="1"/>
  <c r="M85" i="21"/>
  <c r="AT85" i="21" s="1"/>
  <c r="L85" i="21"/>
  <c r="AS85" i="21" s="1"/>
  <c r="K85" i="21"/>
  <c r="AR85" i="21" s="1"/>
  <c r="J85" i="21"/>
  <c r="AQ85" i="21" s="1"/>
  <c r="I85" i="21"/>
  <c r="AP85" i="21" s="1"/>
  <c r="H85" i="21"/>
  <c r="AO85" i="21" s="1"/>
  <c r="G85" i="21"/>
  <c r="AN85" i="21" s="1"/>
  <c r="F85" i="21"/>
  <c r="AM85" i="21" s="1"/>
  <c r="D85" i="21"/>
  <c r="O84" i="21"/>
  <c r="AV84" i="21" s="1"/>
  <c r="N84" i="21"/>
  <c r="AU84" i="21" s="1"/>
  <c r="M84" i="21"/>
  <c r="AT84" i="21" s="1"/>
  <c r="L84" i="21"/>
  <c r="AS84" i="21" s="1"/>
  <c r="K84" i="21"/>
  <c r="AR84" i="21" s="1"/>
  <c r="J84" i="21"/>
  <c r="AQ84" i="21" s="1"/>
  <c r="I84" i="21"/>
  <c r="AP84" i="21" s="1"/>
  <c r="H84" i="21"/>
  <c r="AO84" i="21" s="1"/>
  <c r="G84" i="21"/>
  <c r="AN84" i="21" s="1"/>
  <c r="F84" i="21"/>
  <c r="AM84" i="21" s="1"/>
  <c r="D84" i="21"/>
  <c r="O83" i="21"/>
  <c r="AV83" i="21" s="1"/>
  <c r="N83" i="21"/>
  <c r="AU83" i="21" s="1"/>
  <c r="M83" i="21"/>
  <c r="AT83" i="21" s="1"/>
  <c r="L83" i="21"/>
  <c r="AS83" i="21" s="1"/>
  <c r="K83" i="21"/>
  <c r="AR83" i="21" s="1"/>
  <c r="J83" i="21"/>
  <c r="AQ83" i="21" s="1"/>
  <c r="I83" i="21"/>
  <c r="AP83" i="21" s="1"/>
  <c r="H83" i="21"/>
  <c r="AO83" i="21" s="1"/>
  <c r="G83" i="21"/>
  <c r="AN83" i="21" s="1"/>
  <c r="F83" i="21"/>
  <c r="AM83" i="21" s="1"/>
  <c r="D83" i="21"/>
  <c r="O82" i="21"/>
  <c r="AV82" i="21" s="1"/>
  <c r="N82" i="21"/>
  <c r="AU82" i="21" s="1"/>
  <c r="M82" i="21"/>
  <c r="AT82" i="21" s="1"/>
  <c r="L82" i="21"/>
  <c r="AS82" i="21" s="1"/>
  <c r="K82" i="21"/>
  <c r="AR82" i="21" s="1"/>
  <c r="J82" i="21"/>
  <c r="AQ82" i="21" s="1"/>
  <c r="I82" i="21"/>
  <c r="AP82" i="21" s="1"/>
  <c r="H82" i="21"/>
  <c r="AO82" i="21" s="1"/>
  <c r="G82" i="21"/>
  <c r="AN82" i="21" s="1"/>
  <c r="F82" i="21"/>
  <c r="AM82" i="21" s="1"/>
  <c r="D82" i="21"/>
  <c r="O81" i="21"/>
  <c r="AV81" i="21" s="1"/>
  <c r="N81" i="21"/>
  <c r="AU81" i="21" s="1"/>
  <c r="M81" i="21"/>
  <c r="AT81" i="21" s="1"/>
  <c r="L81" i="21"/>
  <c r="AS81" i="21" s="1"/>
  <c r="K81" i="21"/>
  <c r="AR81" i="21" s="1"/>
  <c r="J81" i="21"/>
  <c r="AQ81" i="21" s="1"/>
  <c r="I81" i="21"/>
  <c r="AP81" i="21" s="1"/>
  <c r="H81" i="21"/>
  <c r="AO81" i="21" s="1"/>
  <c r="G81" i="21"/>
  <c r="AN81" i="21" s="1"/>
  <c r="F81" i="21"/>
  <c r="AM81" i="21" s="1"/>
  <c r="D81" i="21"/>
  <c r="O80" i="21"/>
  <c r="AV80" i="21" s="1"/>
  <c r="N80" i="21"/>
  <c r="AU80" i="21" s="1"/>
  <c r="M80" i="21"/>
  <c r="AT80" i="21" s="1"/>
  <c r="L80" i="21"/>
  <c r="AS80" i="21" s="1"/>
  <c r="K80" i="21"/>
  <c r="AR80" i="21" s="1"/>
  <c r="J80" i="21"/>
  <c r="AQ80" i="21" s="1"/>
  <c r="I80" i="21"/>
  <c r="AP80" i="21" s="1"/>
  <c r="H80" i="21"/>
  <c r="AO80" i="21" s="1"/>
  <c r="G80" i="21"/>
  <c r="AN80" i="21" s="1"/>
  <c r="F80" i="21"/>
  <c r="AM80" i="21" s="1"/>
  <c r="D80" i="21"/>
  <c r="O79" i="21"/>
  <c r="AV79" i="21" s="1"/>
  <c r="N79" i="21"/>
  <c r="AU79" i="21" s="1"/>
  <c r="M79" i="21"/>
  <c r="AT79" i="21" s="1"/>
  <c r="L79" i="21"/>
  <c r="AS79" i="21" s="1"/>
  <c r="K79" i="21"/>
  <c r="AR79" i="21" s="1"/>
  <c r="J79" i="21"/>
  <c r="AQ79" i="21" s="1"/>
  <c r="I79" i="21"/>
  <c r="AP79" i="21" s="1"/>
  <c r="H79" i="21"/>
  <c r="AO79" i="21" s="1"/>
  <c r="G79" i="21"/>
  <c r="AN79" i="21" s="1"/>
  <c r="F79" i="21"/>
  <c r="AM79" i="21" s="1"/>
  <c r="D79" i="21"/>
  <c r="O78" i="21"/>
  <c r="AV78" i="21" s="1"/>
  <c r="N78" i="21"/>
  <c r="AU78" i="21" s="1"/>
  <c r="M78" i="21"/>
  <c r="AT78" i="21" s="1"/>
  <c r="L78" i="21"/>
  <c r="AS78" i="21" s="1"/>
  <c r="K78" i="21"/>
  <c r="AR78" i="21" s="1"/>
  <c r="J78" i="21"/>
  <c r="AQ78" i="21" s="1"/>
  <c r="I78" i="21"/>
  <c r="AP78" i="21" s="1"/>
  <c r="H78" i="21"/>
  <c r="AO78" i="21" s="1"/>
  <c r="G78" i="21"/>
  <c r="AN78" i="21" s="1"/>
  <c r="F78" i="21"/>
  <c r="AM78" i="21" s="1"/>
  <c r="D78" i="21"/>
  <c r="O77" i="21"/>
  <c r="AV77" i="21" s="1"/>
  <c r="N77" i="21"/>
  <c r="AU77" i="21" s="1"/>
  <c r="M77" i="21"/>
  <c r="AT77" i="21" s="1"/>
  <c r="L77" i="21"/>
  <c r="AS77" i="21" s="1"/>
  <c r="K77" i="21"/>
  <c r="AR77" i="21" s="1"/>
  <c r="J77" i="21"/>
  <c r="AQ77" i="21" s="1"/>
  <c r="I77" i="21"/>
  <c r="AP77" i="21" s="1"/>
  <c r="H77" i="21"/>
  <c r="AO77" i="21" s="1"/>
  <c r="G77" i="21"/>
  <c r="AN77" i="21" s="1"/>
  <c r="F77" i="21"/>
  <c r="AM77" i="21" s="1"/>
  <c r="D77" i="21"/>
  <c r="O76" i="21"/>
  <c r="AV76" i="21" s="1"/>
  <c r="N76" i="21"/>
  <c r="AU76" i="21" s="1"/>
  <c r="M76" i="21"/>
  <c r="AT76" i="21" s="1"/>
  <c r="L76" i="21"/>
  <c r="AS76" i="21" s="1"/>
  <c r="K76" i="21"/>
  <c r="AR76" i="21" s="1"/>
  <c r="J76" i="21"/>
  <c r="AQ76" i="21" s="1"/>
  <c r="I76" i="21"/>
  <c r="AP76" i="21" s="1"/>
  <c r="H76" i="21"/>
  <c r="AO76" i="21" s="1"/>
  <c r="G76" i="21"/>
  <c r="AN76" i="21" s="1"/>
  <c r="F76" i="21"/>
  <c r="AM76" i="21" s="1"/>
  <c r="D76" i="21"/>
  <c r="O75" i="21"/>
  <c r="AV75" i="21" s="1"/>
  <c r="N75" i="21"/>
  <c r="AU75" i="21" s="1"/>
  <c r="M75" i="21"/>
  <c r="AT75" i="21" s="1"/>
  <c r="L75" i="21"/>
  <c r="AS75" i="21" s="1"/>
  <c r="K75" i="21"/>
  <c r="AR75" i="21" s="1"/>
  <c r="J75" i="21"/>
  <c r="AQ75" i="21" s="1"/>
  <c r="I75" i="21"/>
  <c r="AP75" i="21" s="1"/>
  <c r="H75" i="21"/>
  <c r="AO75" i="21" s="1"/>
  <c r="G75" i="21"/>
  <c r="AN75" i="21" s="1"/>
  <c r="F75" i="21"/>
  <c r="AM75" i="21" s="1"/>
  <c r="D75" i="21"/>
  <c r="O74" i="21"/>
  <c r="AV74" i="21" s="1"/>
  <c r="N74" i="21"/>
  <c r="AU74" i="21" s="1"/>
  <c r="M74" i="21"/>
  <c r="AT74" i="21" s="1"/>
  <c r="L74" i="21"/>
  <c r="AS74" i="21" s="1"/>
  <c r="K74" i="21"/>
  <c r="AR74" i="21" s="1"/>
  <c r="J74" i="21"/>
  <c r="AQ74" i="21" s="1"/>
  <c r="I74" i="21"/>
  <c r="AP74" i="21" s="1"/>
  <c r="H74" i="21"/>
  <c r="AO74" i="21" s="1"/>
  <c r="G74" i="21"/>
  <c r="AN74" i="21" s="1"/>
  <c r="F74" i="21"/>
  <c r="AM74" i="21" s="1"/>
  <c r="D74" i="21"/>
  <c r="O73" i="21"/>
  <c r="AV73" i="21" s="1"/>
  <c r="N73" i="21"/>
  <c r="AU73" i="21" s="1"/>
  <c r="M73" i="21"/>
  <c r="AT73" i="21" s="1"/>
  <c r="L73" i="21"/>
  <c r="AS73" i="21" s="1"/>
  <c r="K73" i="21"/>
  <c r="AR73" i="21" s="1"/>
  <c r="J73" i="21"/>
  <c r="AQ73" i="21" s="1"/>
  <c r="I73" i="21"/>
  <c r="AP73" i="21" s="1"/>
  <c r="H73" i="21"/>
  <c r="AO73" i="21" s="1"/>
  <c r="G73" i="21"/>
  <c r="AN73" i="21" s="1"/>
  <c r="F73" i="21"/>
  <c r="AM73" i="21" s="1"/>
  <c r="D73" i="21"/>
  <c r="O72" i="21"/>
  <c r="AV72" i="21" s="1"/>
  <c r="N72" i="21"/>
  <c r="AU72" i="21" s="1"/>
  <c r="M72" i="21"/>
  <c r="AT72" i="21" s="1"/>
  <c r="L72" i="21"/>
  <c r="AS72" i="21" s="1"/>
  <c r="K72" i="21"/>
  <c r="AR72" i="21" s="1"/>
  <c r="J72" i="21"/>
  <c r="AQ72" i="21" s="1"/>
  <c r="I72" i="21"/>
  <c r="AP72" i="21" s="1"/>
  <c r="H72" i="21"/>
  <c r="AO72" i="21" s="1"/>
  <c r="G72" i="21"/>
  <c r="AN72" i="21" s="1"/>
  <c r="F72" i="21"/>
  <c r="AM72" i="21" s="1"/>
  <c r="D72" i="21"/>
  <c r="O71" i="21"/>
  <c r="AV71" i="21" s="1"/>
  <c r="N71" i="21"/>
  <c r="AU71" i="21" s="1"/>
  <c r="M71" i="21"/>
  <c r="AT71" i="21" s="1"/>
  <c r="L71" i="21"/>
  <c r="AS71" i="21" s="1"/>
  <c r="K71" i="21"/>
  <c r="AR71" i="21" s="1"/>
  <c r="J71" i="21"/>
  <c r="AQ71" i="21" s="1"/>
  <c r="I71" i="21"/>
  <c r="AP71" i="21" s="1"/>
  <c r="H71" i="21"/>
  <c r="AO71" i="21" s="1"/>
  <c r="G71" i="21"/>
  <c r="AN71" i="21" s="1"/>
  <c r="F71" i="21"/>
  <c r="AM71" i="21" s="1"/>
  <c r="D71" i="21"/>
  <c r="O70" i="21"/>
  <c r="AV70" i="21" s="1"/>
  <c r="N70" i="21"/>
  <c r="AU70" i="21" s="1"/>
  <c r="M70" i="21"/>
  <c r="AT70" i="21" s="1"/>
  <c r="L70" i="21"/>
  <c r="AS70" i="21" s="1"/>
  <c r="K70" i="21"/>
  <c r="AR70" i="21" s="1"/>
  <c r="J70" i="21"/>
  <c r="AQ70" i="21" s="1"/>
  <c r="I70" i="21"/>
  <c r="AP70" i="21" s="1"/>
  <c r="H70" i="21"/>
  <c r="AO70" i="21" s="1"/>
  <c r="G70" i="21"/>
  <c r="AN70" i="21" s="1"/>
  <c r="F70" i="21"/>
  <c r="AM70" i="21" s="1"/>
  <c r="D70" i="21"/>
  <c r="O69" i="21"/>
  <c r="AV69" i="21" s="1"/>
  <c r="N69" i="21"/>
  <c r="AU69" i="21" s="1"/>
  <c r="M69" i="21"/>
  <c r="AT69" i="21" s="1"/>
  <c r="L69" i="21"/>
  <c r="AS69" i="21" s="1"/>
  <c r="K69" i="21"/>
  <c r="AR69" i="21" s="1"/>
  <c r="J69" i="21"/>
  <c r="AQ69" i="21" s="1"/>
  <c r="I69" i="21"/>
  <c r="AP69" i="21" s="1"/>
  <c r="H69" i="21"/>
  <c r="AO69" i="21" s="1"/>
  <c r="G69" i="21"/>
  <c r="AN69" i="21" s="1"/>
  <c r="F69" i="21"/>
  <c r="AM69" i="21" s="1"/>
  <c r="D69" i="21"/>
  <c r="O68" i="21"/>
  <c r="AV68" i="21" s="1"/>
  <c r="N68" i="21"/>
  <c r="AU68" i="21" s="1"/>
  <c r="M68" i="21"/>
  <c r="AT68" i="21" s="1"/>
  <c r="L68" i="21"/>
  <c r="AS68" i="21" s="1"/>
  <c r="K68" i="21"/>
  <c r="AR68" i="21" s="1"/>
  <c r="J68" i="21"/>
  <c r="AQ68" i="21" s="1"/>
  <c r="I68" i="21"/>
  <c r="AP68" i="21" s="1"/>
  <c r="H68" i="21"/>
  <c r="AO68" i="21" s="1"/>
  <c r="G68" i="21"/>
  <c r="AN68" i="21" s="1"/>
  <c r="F68" i="21"/>
  <c r="AM68" i="21" s="1"/>
  <c r="D68" i="21"/>
  <c r="E67" i="21"/>
  <c r="AV66" i="21"/>
  <c r="AU66" i="21"/>
  <c r="AT66" i="21"/>
  <c r="AS66" i="21"/>
  <c r="AR66" i="21"/>
  <c r="AQ66" i="21"/>
  <c r="AP66" i="21"/>
  <c r="AO66" i="21"/>
  <c r="AN66" i="21"/>
  <c r="AM66" i="21"/>
  <c r="D66" i="21"/>
  <c r="AV65" i="21"/>
  <c r="AU65" i="21"/>
  <c r="AT65" i="21"/>
  <c r="AS65" i="21"/>
  <c r="AR65" i="21"/>
  <c r="AQ65" i="21"/>
  <c r="AP65" i="21"/>
  <c r="AO65" i="21"/>
  <c r="AN65" i="21"/>
  <c r="AM65" i="21"/>
  <c r="D65" i="21"/>
  <c r="AV64" i="21"/>
  <c r="AU64" i="21"/>
  <c r="AT64" i="21"/>
  <c r="AS64" i="21"/>
  <c r="AR64" i="21"/>
  <c r="AQ64" i="21"/>
  <c r="AP64" i="21"/>
  <c r="AO64" i="21"/>
  <c r="AN64" i="21"/>
  <c r="AM64" i="21"/>
  <c r="D64" i="21"/>
  <c r="O63" i="21"/>
  <c r="AV63" i="21" s="1"/>
  <c r="N63" i="21"/>
  <c r="AU63" i="21" s="1"/>
  <c r="M63" i="21"/>
  <c r="AT63" i="21" s="1"/>
  <c r="L63" i="21"/>
  <c r="AS63" i="21" s="1"/>
  <c r="K63" i="21"/>
  <c r="AR63" i="21" s="1"/>
  <c r="J63" i="21"/>
  <c r="AQ63" i="21" s="1"/>
  <c r="I63" i="21"/>
  <c r="AP63" i="21" s="1"/>
  <c r="H63" i="21"/>
  <c r="AO63" i="21" s="1"/>
  <c r="G63" i="21"/>
  <c r="AN63" i="21" s="1"/>
  <c r="F63" i="21"/>
  <c r="AM63" i="21" s="1"/>
  <c r="D63" i="21"/>
  <c r="O62" i="21"/>
  <c r="AV62" i="21" s="1"/>
  <c r="N62" i="21"/>
  <c r="AU62" i="21" s="1"/>
  <c r="M62" i="21"/>
  <c r="AT62" i="21" s="1"/>
  <c r="L62" i="21"/>
  <c r="AS62" i="21" s="1"/>
  <c r="K62" i="21"/>
  <c r="AR62" i="21" s="1"/>
  <c r="J62" i="21"/>
  <c r="AQ62" i="21" s="1"/>
  <c r="I62" i="21"/>
  <c r="AP62" i="21" s="1"/>
  <c r="H62" i="21"/>
  <c r="AO62" i="21" s="1"/>
  <c r="G62" i="21"/>
  <c r="AN62" i="21" s="1"/>
  <c r="F62" i="21"/>
  <c r="AM62" i="21" s="1"/>
  <c r="D62" i="21"/>
  <c r="O61" i="21"/>
  <c r="AV61" i="21" s="1"/>
  <c r="N61" i="21"/>
  <c r="AU61" i="21" s="1"/>
  <c r="M61" i="21"/>
  <c r="AT61" i="21" s="1"/>
  <c r="L61" i="21"/>
  <c r="AS61" i="21" s="1"/>
  <c r="K61" i="21"/>
  <c r="AR61" i="21" s="1"/>
  <c r="J61" i="21"/>
  <c r="AQ61" i="21" s="1"/>
  <c r="I61" i="21"/>
  <c r="AP61" i="21" s="1"/>
  <c r="H61" i="21"/>
  <c r="AO61" i="21" s="1"/>
  <c r="G61" i="21"/>
  <c r="AN61" i="21" s="1"/>
  <c r="F61" i="21"/>
  <c r="AM61" i="21" s="1"/>
  <c r="D61" i="21"/>
  <c r="O60" i="21"/>
  <c r="AV60" i="21" s="1"/>
  <c r="N60" i="21"/>
  <c r="AU60" i="21" s="1"/>
  <c r="M60" i="21"/>
  <c r="AT60" i="21" s="1"/>
  <c r="L60" i="21"/>
  <c r="AS60" i="21" s="1"/>
  <c r="K60" i="21"/>
  <c r="AR60" i="21" s="1"/>
  <c r="J60" i="21"/>
  <c r="AQ60" i="21" s="1"/>
  <c r="I60" i="21"/>
  <c r="AP60" i="21" s="1"/>
  <c r="H60" i="21"/>
  <c r="AO60" i="21" s="1"/>
  <c r="G60" i="21"/>
  <c r="AN60" i="21" s="1"/>
  <c r="F60" i="21"/>
  <c r="AM60" i="21" s="1"/>
  <c r="D60" i="21"/>
  <c r="O59" i="21"/>
  <c r="AV59" i="21" s="1"/>
  <c r="N59" i="21"/>
  <c r="AU59" i="21" s="1"/>
  <c r="M59" i="21"/>
  <c r="AT59" i="21" s="1"/>
  <c r="L59" i="21"/>
  <c r="AS59" i="21" s="1"/>
  <c r="K59" i="21"/>
  <c r="AR59" i="21" s="1"/>
  <c r="J59" i="21"/>
  <c r="AQ59" i="21" s="1"/>
  <c r="I59" i="21"/>
  <c r="AP59" i="21" s="1"/>
  <c r="H59" i="21"/>
  <c r="AO59" i="21" s="1"/>
  <c r="G59" i="21"/>
  <c r="AN59" i="21" s="1"/>
  <c r="F59" i="21"/>
  <c r="AM59" i="21" s="1"/>
  <c r="D59" i="21"/>
  <c r="O58" i="21"/>
  <c r="AV58" i="21" s="1"/>
  <c r="N58" i="21"/>
  <c r="AU58" i="21" s="1"/>
  <c r="M58" i="21"/>
  <c r="AT58" i="21" s="1"/>
  <c r="L58" i="21"/>
  <c r="AS58" i="21" s="1"/>
  <c r="K58" i="21"/>
  <c r="AR58" i="21" s="1"/>
  <c r="J58" i="21"/>
  <c r="AQ58" i="21" s="1"/>
  <c r="I58" i="21"/>
  <c r="AP58" i="21" s="1"/>
  <c r="H58" i="21"/>
  <c r="AO58" i="21" s="1"/>
  <c r="G58" i="21"/>
  <c r="AN58" i="21" s="1"/>
  <c r="F58" i="21"/>
  <c r="AM58" i="21" s="1"/>
  <c r="D58" i="21"/>
  <c r="O57" i="21"/>
  <c r="AV57" i="21" s="1"/>
  <c r="N57" i="21"/>
  <c r="AU57" i="21" s="1"/>
  <c r="M57" i="21"/>
  <c r="AT57" i="21" s="1"/>
  <c r="L57" i="21"/>
  <c r="AS57" i="21" s="1"/>
  <c r="K57" i="21"/>
  <c r="AR57" i="21" s="1"/>
  <c r="J57" i="21"/>
  <c r="AQ57" i="21" s="1"/>
  <c r="I57" i="21"/>
  <c r="AP57" i="21" s="1"/>
  <c r="H57" i="21"/>
  <c r="AO57" i="21" s="1"/>
  <c r="G57" i="21"/>
  <c r="AN57" i="21" s="1"/>
  <c r="F57" i="21"/>
  <c r="AM57" i="21" s="1"/>
  <c r="D57" i="21"/>
  <c r="O56" i="21"/>
  <c r="AV56" i="21" s="1"/>
  <c r="N56" i="21"/>
  <c r="AU56" i="21" s="1"/>
  <c r="M56" i="21"/>
  <c r="AT56" i="21" s="1"/>
  <c r="L56" i="21"/>
  <c r="AS56" i="21" s="1"/>
  <c r="K56" i="21"/>
  <c r="AR56" i="21" s="1"/>
  <c r="J56" i="21"/>
  <c r="AQ56" i="21" s="1"/>
  <c r="I56" i="21"/>
  <c r="AP56" i="21" s="1"/>
  <c r="H56" i="21"/>
  <c r="AO56" i="21" s="1"/>
  <c r="G56" i="21"/>
  <c r="AN56" i="21" s="1"/>
  <c r="F56" i="21"/>
  <c r="AM56" i="21" s="1"/>
  <c r="D56" i="21"/>
  <c r="O55" i="21"/>
  <c r="AV55" i="21" s="1"/>
  <c r="N55" i="21"/>
  <c r="AU55" i="21" s="1"/>
  <c r="M55" i="21"/>
  <c r="AT55" i="21" s="1"/>
  <c r="L55" i="21"/>
  <c r="AS55" i="21" s="1"/>
  <c r="K55" i="21"/>
  <c r="AR55" i="21" s="1"/>
  <c r="J55" i="21"/>
  <c r="AQ55" i="21" s="1"/>
  <c r="I55" i="21"/>
  <c r="AP55" i="21" s="1"/>
  <c r="H55" i="21"/>
  <c r="AO55" i="21" s="1"/>
  <c r="G55" i="21"/>
  <c r="AN55" i="21" s="1"/>
  <c r="F55" i="21"/>
  <c r="AM55" i="21" s="1"/>
  <c r="D55" i="21"/>
  <c r="O54" i="21"/>
  <c r="AV54" i="21" s="1"/>
  <c r="N54" i="21"/>
  <c r="AU54" i="21" s="1"/>
  <c r="M54" i="21"/>
  <c r="AT54" i="21" s="1"/>
  <c r="L54" i="21"/>
  <c r="AS54" i="21" s="1"/>
  <c r="K54" i="21"/>
  <c r="AR54" i="21" s="1"/>
  <c r="J54" i="21"/>
  <c r="AQ54" i="21" s="1"/>
  <c r="I54" i="21"/>
  <c r="AP54" i="21" s="1"/>
  <c r="H54" i="21"/>
  <c r="AO54" i="21" s="1"/>
  <c r="G54" i="21"/>
  <c r="AN54" i="21" s="1"/>
  <c r="F54" i="21"/>
  <c r="AM54" i="21" s="1"/>
  <c r="D54" i="21"/>
  <c r="O53" i="21"/>
  <c r="AV53" i="21" s="1"/>
  <c r="N53" i="21"/>
  <c r="AU53" i="21" s="1"/>
  <c r="M53" i="21"/>
  <c r="AT53" i="21" s="1"/>
  <c r="L53" i="21"/>
  <c r="AS53" i="21" s="1"/>
  <c r="K53" i="21"/>
  <c r="AR53" i="21" s="1"/>
  <c r="J53" i="21"/>
  <c r="AQ53" i="21" s="1"/>
  <c r="I53" i="21"/>
  <c r="AP53" i="21" s="1"/>
  <c r="H53" i="21"/>
  <c r="AO53" i="21" s="1"/>
  <c r="G53" i="21"/>
  <c r="AN53" i="21" s="1"/>
  <c r="F53" i="21"/>
  <c r="AM53" i="21" s="1"/>
  <c r="D53" i="21"/>
  <c r="O52" i="21"/>
  <c r="AV52" i="21" s="1"/>
  <c r="N52" i="21"/>
  <c r="AU52" i="21" s="1"/>
  <c r="M52" i="21"/>
  <c r="AT52" i="21" s="1"/>
  <c r="L52" i="21"/>
  <c r="AS52" i="21" s="1"/>
  <c r="K52" i="21"/>
  <c r="AR52" i="21" s="1"/>
  <c r="J52" i="21"/>
  <c r="AQ52" i="21" s="1"/>
  <c r="I52" i="21"/>
  <c r="AP52" i="21" s="1"/>
  <c r="H52" i="21"/>
  <c r="AO52" i="21" s="1"/>
  <c r="G52" i="21"/>
  <c r="AN52" i="21" s="1"/>
  <c r="F52" i="21"/>
  <c r="AM52" i="21" s="1"/>
  <c r="D52" i="21"/>
  <c r="O51" i="21"/>
  <c r="AV51" i="21" s="1"/>
  <c r="N51" i="21"/>
  <c r="AU51" i="21" s="1"/>
  <c r="M51" i="21"/>
  <c r="AT51" i="21" s="1"/>
  <c r="L51" i="21"/>
  <c r="AS51" i="21" s="1"/>
  <c r="K51" i="21"/>
  <c r="AR51" i="21" s="1"/>
  <c r="J51" i="21"/>
  <c r="AQ51" i="21" s="1"/>
  <c r="I51" i="21"/>
  <c r="AP51" i="21" s="1"/>
  <c r="H51" i="21"/>
  <c r="AO51" i="21" s="1"/>
  <c r="G51" i="21"/>
  <c r="AN51" i="21" s="1"/>
  <c r="F51" i="21"/>
  <c r="AM51" i="21" s="1"/>
  <c r="D51" i="21"/>
  <c r="O50" i="21"/>
  <c r="AV50" i="21" s="1"/>
  <c r="N50" i="21"/>
  <c r="AU50" i="21" s="1"/>
  <c r="M50" i="21"/>
  <c r="AT50" i="21" s="1"/>
  <c r="L50" i="21"/>
  <c r="AS50" i="21" s="1"/>
  <c r="K50" i="21"/>
  <c r="AR50" i="21" s="1"/>
  <c r="J50" i="21"/>
  <c r="AQ50" i="21" s="1"/>
  <c r="I50" i="21"/>
  <c r="AP50" i="21" s="1"/>
  <c r="H50" i="21"/>
  <c r="AO50" i="21" s="1"/>
  <c r="G50" i="21"/>
  <c r="AN50" i="21" s="1"/>
  <c r="F50" i="21"/>
  <c r="AM50" i="21" s="1"/>
  <c r="D50" i="21"/>
  <c r="O49" i="21"/>
  <c r="AV49" i="21" s="1"/>
  <c r="N49" i="21"/>
  <c r="AU49" i="21" s="1"/>
  <c r="M49" i="21"/>
  <c r="AT49" i="21" s="1"/>
  <c r="L49" i="21"/>
  <c r="AS49" i="21" s="1"/>
  <c r="K49" i="21"/>
  <c r="AR49" i="21" s="1"/>
  <c r="J49" i="21"/>
  <c r="AQ49" i="21" s="1"/>
  <c r="I49" i="21"/>
  <c r="AP49" i="21" s="1"/>
  <c r="H49" i="21"/>
  <c r="AO49" i="21" s="1"/>
  <c r="G49" i="21"/>
  <c r="AN49" i="21" s="1"/>
  <c r="F49" i="21"/>
  <c r="AM49" i="21" s="1"/>
  <c r="D49" i="21"/>
  <c r="O48" i="21"/>
  <c r="AV48" i="21" s="1"/>
  <c r="N48" i="21"/>
  <c r="AU48" i="21" s="1"/>
  <c r="M48" i="21"/>
  <c r="AT48" i="21" s="1"/>
  <c r="L48" i="21"/>
  <c r="AS48" i="21" s="1"/>
  <c r="K48" i="21"/>
  <c r="AR48" i="21" s="1"/>
  <c r="J48" i="21"/>
  <c r="AQ48" i="21" s="1"/>
  <c r="I48" i="21"/>
  <c r="AP48" i="21" s="1"/>
  <c r="H48" i="21"/>
  <c r="AO48" i="21" s="1"/>
  <c r="G48" i="21"/>
  <c r="AN48" i="21" s="1"/>
  <c r="F48" i="21"/>
  <c r="AM48" i="21" s="1"/>
  <c r="D48" i="21"/>
  <c r="O47" i="21"/>
  <c r="AV47" i="21" s="1"/>
  <c r="N47" i="21"/>
  <c r="AU47" i="21" s="1"/>
  <c r="M47" i="21"/>
  <c r="AT47" i="21" s="1"/>
  <c r="L47" i="21"/>
  <c r="AS47" i="21" s="1"/>
  <c r="K47" i="21"/>
  <c r="AR47" i="21" s="1"/>
  <c r="J47" i="21"/>
  <c r="AQ47" i="21" s="1"/>
  <c r="I47" i="21"/>
  <c r="AP47" i="21" s="1"/>
  <c r="H47" i="21"/>
  <c r="AO47" i="21" s="1"/>
  <c r="G47" i="21"/>
  <c r="AN47" i="21" s="1"/>
  <c r="F47" i="21"/>
  <c r="AM47" i="21" s="1"/>
  <c r="D47" i="21"/>
  <c r="O46" i="21"/>
  <c r="AV46" i="21" s="1"/>
  <c r="N46" i="21"/>
  <c r="AU46" i="21" s="1"/>
  <c r="M46" i="21"/>
  <c r="AT46" i="21" s="1"/>
  <c r="L46" i="21"/>
  <c r="AS46" i="21" s="1"/>
  <c r="K46" i="21"/>
  <c r="AR46" i="21" s="1"/>
  <c r="J46" i="21"/>
  <c r="AQ46" i="21" s="1"/>
  <c r="I46" i="21"/>
  <c r="AP46" i="21" s="1"/>
  <c r="H46" i="21"/>
  <c r="AO46" i="21" s="1"/>
  <c r="G46" i="21"/>
  <c r="AN46" i="21" s="1"/>
  <c r="F46" i="21"/>
  <c r="AM46" i="21" s="1"/>
  <c r="D46" i="21"/>
  <c r="O45" i="21"/>
  <c r="AV45" i="21" s="1"/>
  <c r="N45" i="21"/>
  <c r="AU45" i="21" s="1"/>
  <c r="M45" i="21"/>
  <c r="AT45" i="21" s="1"/>
  <c r="L45" i="21"/>
  <c r="AS45" i="21" s="1"/>
  <c r="K45" i="21"/>
  <c r="AR45" i="21" s="1"/>
  <c r="J45" i="21"/>
  <c r="AQ45" i="21" s="1"/>
  <c r="I45" i="21"/>
  <c r="AP45" i="21" s="1"/>
  <c r="H45" i="21"/>
  <c r="AO45" i="21" s="1"/>
  <c r="G45" i="21"/>
  <c r="AN45" i="21" s="1"/>
  <c r="F45" i="21"/>
  <c r="AM45" i="21" s="1"/>
  <c r="D45" i="21"/>
  <c r="O44" i="21"/>
  <c r="AV44" i="21" s="1"/>
  <c r="N44" i="21"/>
  <c r="AU44" i="21" s="1"/>
  <c r="M44" i="21"/>
  <c r="AT44" i="21" s="1"/>
  <c r="L44" i="21"/>
  <c r="AS44" i="21" s="1"/>
  <c r="K44" i="21"/>
  <c r="AR44" i="21" s="1"/>
  <c r="J44" i="21"/>
  <c r="AQ44" i="21" s="1"/>
  <c r="I44" i="21"/>
  <c r="AP44" i="21" s="1"/>
  <c r="H44" i="21"/>
  <c r="AO44" i="21" s="1"/>
  <c r="G44" i="21"/>
  <c r="AN44" i="21" s="1"/>
  <c r="F44" i="21"/>
  <c r="AM44" i="21" s="1"/>
  <c r="D44" i="21"/>
  <c r="O43" i="21"/>
  <c r="AV43" i="21" s="1"/>
  <c r="N43" i="21"/>
  <c r="AU43" i="21" s="1"/>
  <c r="M43" i="21"/>
  <c r="AT43" i="21" s="1"/>
  <c r="L43" i="21"/>
  <c r="AS43" i="21" s="1"/>
  <c r="K43" i="21"/>
  <c r="AR43" i="21" s="1"/>
  <c r="J43" i="21"/>
  <c r="AQ43" i="21" s="1"/>
  <c r="I43" i="21"/>
  <c r="AP43" i="21" s="1"/>
  <c r="H43" i="21"/>
  <c r="AO43" i="21" s="1"/>
  <c r="G43" i="21"/>
  <c r="AN43" i="21" s="1"/>
  <c r="F43" i="21"/>
  <c r="AM43" i="21" s="1"/>
  <c r="D43" i="21"/>
  <c r="O42" i="21"/>
  <c r="AV42" i="21" s="1"/>
  <c r="N42" i="21"/>
  <c r="AU42" i="21" s="1"/>
  <c r="M42" i="21"/>
  <c r="AT42" i="21" s="1"/>
  <c r="L42" i="21"/>
  <c r="AS42" i="21" s="1"/>
  <c r="K42" i="21"/>
  <c r="AR42" i="21" s="1"/>
  <c r="J42" i="21"/>
  <c r="AQ42" i="21" s="1"/>
  <c r="I42" i="21"/>
  <c r="AP42" i="21" s="1"/>
  <c r="H42" i="21"/>
  <c r="AO42" i="21" s="1"/>
  <c r="G42" i="21"/>
  <c r="AN42" i="21" s="1"/>
  <c r="F42" i="21"/>
  <c r="AM42" i="21" s="1"/>
  <c r="D42" i="21"/>
  <c r="O41" i="21"/>
  <c r="AV41" i="21" s="1"/>
  <c r="N41" i="21"/>
  <c r="AU41" i="21" s="1"/>
  <c r="M41" i="21"/>
  <c r="AT41" i="21" s="1"/>
  <c r="L41" i="21"/>
  <c r="AS41" i="21" s="1"/>
  <c r="K41" i="21"/>
  <c r="AR41" i="21" s="1"/>
  <c r="J41" i="21"/>
  <c r="AQ41" i="21" s="1"/>
  <c r="I41" i="21"/>
  <c r="AP41" i="21" s="1"/>
  <c r="H41" i="21"/>
  <c r="AO41" i="21" s="1"/>
  <c r="G41" i="21"/>
  <c r="AN41" i="21" s="1"/>
  <c r="F41" i="21"/>
  <c r="AM41" i="21" s="1"/>
  <c r="D41" i="21"/>
  <c r="O40" i="21"/>
  <c r="AV40" i="21" s="1"/>
  <c r="N40" i="21"/>
  <c r="AU40" i="21" s="1"/>
  <c r="M40" i="21"/>
  <c r="AT40" i="21" s="1"/>
  <c r="L40" i="21"/>
  <c r="AS40" i="21" s="1"/>
  <c r="K40" i="21"/>
  <c r="AR40" i="21" s="1"/>
  <c r="J40" i="21"/>
  <c r="AQ40" i="21" s="1"/>
  <c r="I40" i="21"/>
  <c r="AP40" i="21" s="1"/>
  <c r="H40" i="21"/>
  <c r="AO40" i="21" s="1"/>
  <c r="G40" i="21"/>
  <c r="AN40" i="21" s="1"/>
  <c r="F40" i="21"/>
  <c r="AM40" i="21" s="1"/>
  <c r="D40" i="21"/>
  <c r="O39" i="21"/>
  <c r="AV39" i="21" s="1"/>
  <c r="N39" i="21"/>
  <c r="AU39" i="21" s="1"/>
  <c r="M39" i="21"/>
  <c r="AT39" i="21" s="1"/>
  <c r="L39" i="21"/>
  <c r="AS39" i="21" s="1"/>
  <c r="K39" i="21"/>
  <c r="AR39" i="21" s="1"/>
  <c r="J39" i="21"/>
  <c r="AQ39" i="21" s="1"/>
  <c r="I39" i="21"/>
  <c r="AP39" i="21" s="1"/>
  <c r="H39" i="21"/>
  <c r="AO39" i="21" s="1"/>
  <c r="G39" i="21"/>
  <c r="AN39" i="21" s="1"/>
  <c r="F39" i="21"/>
  <c r="AM39" i="21" s="1"/>
  <c r="D39" i="21"/>
  <c r="O38" i="21"/>
  <c r="AV38" i="21" s="1"/>
  <c r="N38" i="21"/>
  <c r="AU38" i="21" s="1"/>
  <c r="M38" i="21"/>
  <c r="AT38" i="21" s="1"/>
  <c r="L38" i="21"/>
  <c r="AS38" i="21" s="1"/>
  <c r="K38" i="21"/>
  <c r="AR38" i="21" s="1"/>
  <c r="J38" i="21"/>
  <c r="AQ38" i="21" s="1"/>
  <c r="I38" i="21"/>
  <c r="AP38" i="21" s="1"/>
  <c r="H38" i="21"/>
  <c r="AO38" i="21" s="1"/>
  <c r="G38" i="21"/>
  <c r="AN38" i="21" s="1"/>
  <c r="F38" i="21"/>
  <c r="AM38" i="21" s="1"/>
  <c r="D38" i="21"/>
  <c r="O37" i="21"/>
  <c r="AV37" i="21" s="1"/>
  <c r="N37" i="21"/>
  <c r="AU37" i="21" s="1"/>
  <c r="M37" i="21"/>
  <c r="AT37" i="21" s="1"/>
  <c r="L37" i="21"/>
  <c r="AS37" i="21" s="1"/>
  <c r="K37" i="21"/>
  <c r="AR37" i="21" s="1"/>
  <c r="J37" i="21"/>
  <c r="AQ37" i="21" s="1"/>
  <c r="I37" i="21"/>
  <c r="AP37" i="21" s="1"/>
  <c r="H37" i="21"/>
  <c r="AO37" i="21" s="1"/>
  <c r="G37" i="21"/>
  <c r="AN37" i="21" s="1"/>
  <c r="F37" i="21"/>
  <c r="AM37" i="21" s="1"/>
  <c r="D37" i="21"/>
  <c r="E36" i="21"/>
  <c r="AV35" i="21"/>
  <c r="AU35" i="21"/>
  <c r="AT35" i="21"/>
  <c r="AS35" i="21"/>
  <c r="AR35" i="21"/>
  <c r="AQ35" i="21"/>
  <c r="AP35" i="21"/>
  <c r="AO35" i="21"/>
  <c r="AN35" i="21"/>
  <c r="AM35" i="21"/>
  <c r="D35" i="21"/>
  <c r="AV34" i="21"/>
  <c r="AU34" i="21"/>
  <c r="AT34" i="21"/>
  <c r="AS34" i="21"/>
  <c r="AR34" i="21"/>
  <c r="AQ34" i="21"/>
  <c r="AP34" i="21"/>
  <c r="AO34" i="21"/>
  <c r="AN34" i="21"/>
  <c r="AM34" i="21"/>
  <c r="D34" i="21"/>
  <c r="AV33" i="21"/>
  <c r="AU33" i="21"/>
  <c r="AT33" i="21"/>
  <c r="AS33" i="21"/>
  <c r="AR33" i="21"/>
  <c r="AQ33" i="21"/>
  <c r="AP33" i="21"/>
  <c r="AO33" i="21"/>
  <c r="AN33" i="21"/>
  <c r="AM33" i="21"/>
  <c r="D33" i="21"/>
  <c r="O32" i="21"/>
  <c r="AV32" i="21" s="1"/>
  <c r="N32" i="21"/>
  <c r="AU32" i="21" s="1"/>
  <c r="M32" i="21"/>
  <c r="AT32" i="21" s="1"/>
  <c r="L32" i="21"/>
  <c r="AS32" i="21" s="1"/>
  <c r="K32" i="21"/>
  <c r="AR32" i="21" s="1"/>
  <c r="J32" i="21"/>
  <c r="AQ32" i="21" s="1"/>
  <c r="I32" i="21"/>
  <c r="AP32" i="21" s="1"/>
  <c r="H32" i="21"/>
  <c r="AO32" i="21" s="1"/>
  <c r="G32" i="21"/>
  <c r="AN32" i="21" s="1"/>
  <c r="F32" i="21"/>
  <c r="AM32" i="21" s="1"/>
  <c r="D32" i="21"/>
  <c r="O31" i="21"/>
  <c r="AV31" i="21" s="1"/>
  <c r="N31" i="21"/>
  <c r="AU31" i="21" s="1"/>
  <c r="M31" i="21"/>
  <c r="AT31" i="21" s="1"/>
  <c r="L31" i="21"/>
  <c r="AS31" i="21" s="1"/>
  <c r="K31" i="21"/>
  <c r="AR31" i="21" s="1"/>
  <c r="J31" i="21"/>
  <c r="AQ31" i="21" s="1"/>
  <c r="I31" i="21"/>
  <c r="AP31" i="21" s="1"/>
  <c r="H31" i="21"/>
  <c r="AO31" i="21" s="1"/>
  <c r="G31" i="21"/>
  <c r="AN31" i="21" s="1"/>
  <c r="F31" i="21"/>
  <c r="AM31" i="21" s="1"/>
  <c r="D31" i="21"/>
  <c r="O30" i="21"/>
  <c r="AV30" i="21" s="1"/>
  <c r="N30" i="21"/>
  <c r="AU30" i="21" s="1"/>
  <c r="M30" i="21"/>
  <c r="AT30" i="21" s="1"/>
  <c r="L30" i="21"/>
  <c r="AS30" i="21" s="1"/>
  <c r="K30" i="21"/>
  <c r="AR30" i="21" s="1"/>
  <c r="J30" i="21"/>
  <c r="AQ30" i="21" s="1"/>
  <c r="I30" i="21"/>
  <c r="AP30" i="21" s="1"/>
  <c r="H30" i="21"/>
  <c r="AO30" i="21" s="1"/>
  <c r="G30" i="21"/>
  <c r="AN30" i="21" s="1"/>
  <c r="F30" i="21"/>
  <c r="AM30" i="21" s="1"/>
  <c r="D30" i="21"/>
  <c r="O29" i="21"/>
  <c r="AV29" i="21" s="1"/>
  <c r="N29" i="21"/>
  <c r="AU29" i="21" s="1"/>
  <c r="M29" i="21"/>
  <c r="AT29" i="21" s="1"/>
  <c r="L29" i="21"/>
  <c r="AS29" i="21" s="1"/>
  <c r="K29" i="21"/>
  <c r="AR29" i="21" s="1"/>
  <c r="J29" i="21"/>
  <c r="AQ29" i="21" s="1"/>
  <c r="I29" i="21"/>
  <c r="AP29" i="21" s="1"/>
  <c r="H29" i="21"/>
  <c r="AO29" i="21" s="1"/>
  <c r="G29" i="21"/>
  <c r="AN29" i="21" s="1"/>
  <c r="F29" i="21"/>
  <c r="AM29" i="21" s="1"/>
  <c r="D29" i="21"/>
  <c r="O28" i="21"/>
  <c r="AV28" i="21" s="1"/>
  <c r="N28" i="21"/>
  <c r="AU28" i="21" s="1"/>
  <c r="M28" i="21"/>
  <c r="AT28" i="21" s="1"/>
  <c r="L28" i="21"/>
  <c r="AS28" i="21" s="1"/>
  <c r="K28" i="21"/>
  <c r="AR28" i="21" s="1"/>
  <c r="J28" i="21"/>
  <c r="AQ28" i="21" s="1"/>
  <c r="I28" i="21"/>
  <c r="AP28" i="21" s="1"/>
  <c r="H28" i="21"/>
  <c r="AO28" i="21" s="1"/>
  <c r="G28" i="21"/>
  <c r="AN28" i="21" s="1"/>
  <c r="F28" i="21"/>
  <c r="AM28" i="21" s="1"/>
  <c r="D28" i="21"/>
  <c r="O27" i="21"/>
  <c r="AV27" i="21" s="1"/>
  <c r="N27" i="21"/>
  <c r="AU27" i="21" s="1"/>
  <c r="M27" i="21"/>
  <c r="AT27" i="21" s="1"/>
  <c r="L27" i="21"/>
  <c r="AS27" i="21" s="1"/>
  <c r="K27" i="21"/>
  <c r="AR27" i="21" s="1"/>
  <c r="J27" i="21"/>
  <c r="AQ27" i="21" s="1"/>
  <c r="I27" i="21"/>
  <c r="AP27" i="21" s="1"/>
  <c r="H27" i="21"/>
  <c r="AO27" i="21" s="1"/>
  <c r="G27" i="21"/>
  <c r="AN27" i="21" s="1"/>
  <c r="F27" i="21"/>
  <c r="AM27" i="21" s="1"/>
  <c r="D27" i="21"/>
  <c r="O26" i="21"/>
  <c r="AV26" i="21" s="1"/>
  <c r="N26" i="21"/>
  <c r="AU26" i="21" s="1"/>
  <c r="M26" i="21"/>
  <c r="AT26" i="21" s="1"/>
  <c r="L26" i="21"/>
  <c r="AS26" i="21" s="1"/>
  <c r="K26" i="21"/>
  <c r="AR26" i="21" s="1"/>
  <c r="J26" i="21"/>
  <c r="AQ26" i="21" s="1"/>
  <c r="I26" i="21"/>
  <c r="AP26" i="21" s="1"/>
  <c r="H26" i="21"/>
  <c r="AO26" i="21" s="1"/>
  <c r="G26" i="21"/>
  <c r="AN26" i="21" s="1"/>
  <c r="F26" i="21"/>
  <c r="AM26" i="21" s="1"/>
  <c r="D26" i="21"/>
  <c r="O25" i="21"/>
  <c r="AV25" i="21" s="1"/>
  <c r="N25" i="21"/>
  <c r="AU25" i="21" s="1"/>
  <c r="M25" i="21"/>
  <c r="AT25" i="21" s="1"/>
  <c r="L25" i="21"/>
  <c r="AS25" i="21" s="1"/>
  <c r="K25" i="21"/>
  <c r="AR25" i="21" s="1"/>
  <c r="J25" i="21"/>
  <c r="AQ25" i="21" s="1"/>
  <c r="I25" i="21"/>
  <c r="AP25" i="21" s="1"/>
  <c r="H25" i="21"/>
  <c r="AO25" i="21" s="1"/>
  <c r="G25" i="21"/>
  <c r="AN25" i="21" s="1"/>
  <c r="F25" i="21"/>
  <c r="AM25" i="21" s="1"/>
  <c r="D25" i="21"/>
  <c r="O24" i="21"/>
  <c r="AV24" i="21" s="1"/>
  <c r="N24" i="21"/>
  <c r="AU24" i="21" s="1"/>
  <c r="M24" i="21"/>
  <c r="AT24" i="21" s="1"/>
  <c r="L24" i="21"/>
  <c r="AS24" i="21" s="1"/>
  <c r="K24" i="21"/>
  <c r="AR24" i="21" s="1"/>
  <c r="J24" i="21"/>
  <c r="AQ24" i="21" s="1"/>
  <c r="I24" i="21"/>
  <c r="AP24" i="21" s="1"/>
  <c r="H24" i="21"/>
  <c r="AO24" i="21" s="1"/>
  <c r="G24" i="21"/>
  <c r="AN24" i="21" s="1"/>
  <c r="F24" i="21"/>
  <c r="AM24" i="21" s="1"/>
  <c r="D24" i="21"/>
  <c r="O23" i="21"/>
  <c r="AV23" i="21" s="1"/>
  <c r="N23" i="21"/>
  <c r="AU23" i="21" s="1"/>
  <c r="M23" i="21"/>
  <c r="AT23" i="21" s="1"/>
  <c r="L23" i="21"/>
  <c r="AS23" i="21" s="1"/>
  <c r="K23" i="21"/>
  <c r="AR23" i="21" s="1"/>
  <c r="J23" i="21"/>
  <c r="AQ23" i="21" s="1"/>
  <c r="I23" i="21"/>
  <c r="AP23" i="21" s="1"/>
  <c r="H23" i="21"/>
  <c r="AO23" i="21" s="1"/>
  <c r="G23" i="21"/>
  <c r="AN23" i="21" s="1"/>
  <c r="F23" i="21"/>
  <c r="AM23" i="21" s="1"/>
  <c r="D23" i="21"/>
  <c r="O22" i="21"/>
  <c r="AV22" i="21" s="1"/>
  <c r="N22" i="21"/>
  <c r="AU22" i="21" s="1"/>
  <c r="M22" i="21"/>
  <c r="AT22" i="21" s="1"/>
  <c r="L22" i="21"/>
  <c r="AS22" i="21" s="1"/>
  <c r="K22" i="21"/>
  <c r="AR22" i="21" s="1"/>
  <c r="J22" i="21"/>
  <c r="AQ22" i="21" s="1"/>
  <c r="I22" i="21"/>
  <c r="AP22" i="21" s="1"/>
  <c r="H22" i="21"/>
  <c r="AO22" i="21" s="1"/>
  <c r="G22" i="21"/>
  <c r="AN22" i="21" s="1"/>
  <c r="F22" i="21"/>
  <c r="AM22" i="21" s="1"/>
  <c r="D22" i="21"/>
  <c r="O21" i="21"/>
  <c r="AV21" i="21" s="1"/>
  <c r="N21" i="21"/>
  <c r="AU21" i="21" s="1"/>
  <c r="M21" i="21"/>
  <c r="AT21" i="21" s="1"/>
  <c r="L21" i="21"/>
  <c r="AS21" i="21" s="1"/>
  <c r="K21" i="21"/>
  <c r="AR21" i="21" s="1"/>
  <c r="J21" i="21"/>
  <c r="AQ21" i="21" s="1"/>
  <c r="I21" i="21"/>
  <c r="AP21" i="21" s="1"/>
  <c r="H21" i="21"/>
  <c r="AO21" i="21" s="1"/>
  <c r="G21" i="21"/>
  <c r="AN21" i="21" s="1"/>
  <c r="F21" i="21"/>
  <c r="AM21" i="21" s="1"/>
  <c r="D21" i="21"/>
  <c r="O20" i="21"/>
  <c r="AV20" i="21" s="1"/>
  <c r="N20" i="21"/>
  <c r="AU20" i="21" s="1"/>
  <c r="M20" i="21"/>
  <c r="AT20" i="21" s="1"/>
  <c r="L20" i="21"/>
  <c r="AS20" i="21" s="1"/>
  <c r="K20" i="21"/>
  <c r="AR20" i="21" s="1"/>
  <c r="J20" i="21"/>
  <c r="AQ20" i="21" s="1"/>
  <c r="I20" i="21"/>
  <c r="AP20" i="21" s="1"/>
  <c r="H20" i="21"/>
  <c r="AO20" i="21" s="1"/>
  <c r="G20" i="21"/>
  <c r="AN20" i="21" s="1"/>
  <c r="F20" i="21"/>
  <c r="AM20" i="21" s="1"/>
  <c r="D20" i="21"/>
  <c r="O19" i="21"/>
  <c r="AV19" i="21" s="1"/>
  <c r="N19" i="21"/>
  <c r="AU19" i="21" s="1"/>
  <c r="M19" i="21"/>
  <c r="AT19" i="21" s="1"/>
  <c r="L19" i="21"/>
  <c r="AS19" i="21" s="1"/>
  <c r="K19" i="21"/>
  <c r="AR19" i="21" s="1"/>
  <c r="J19" i="21"/>
  <c r="AQ19" i="21" s="1"/>
  <c r="I19" i="21"/>
  <c r="AP19" i="21" s="1"/>
  <c r="H19" i="21"/>
  <c r="AO19" i="21" s="1"/>
  <c r="G19" i="21"/>
  <c r="AN19" i="21" s="1"/>
  <c r="F19" i="21"/>
  <c r="AM19" i="21" s="1"/>
  <c r="D19" i="21"/>
  <c r="O18" i="21"/>
  <c r="AV18" i="21" s="1"/>
  <c r="N18" i="21"/>
  <c r="AU18" i="21" s="1"/>
  <c r="M18" i="21"/>
  <c r="AT18" i="21" s="1"/>
  <c r="L18" i="21"/>
  <c r="AS18" i="21" s="1"/>
  <c r="K18" i="21"/>
  <c r="AR18" i="21" s="1"/>
  <c r="J18" i="21"/>
  <c r="AQ18" i="21" s="1"/>
  <c r="I18" i="21"/>
  <c r="AP18" i="21" s="1"/>
  <c r="H18" i="21"/>
  <c r="AO18" i="21" s="1"/>
  <c r="G18" i="21"/>
  <c r="AN18" i="21" s="1"/>
  <c r="F18" i="21"/>
  <c r="AM18" i="21" s="1"/>
  <c r="D18" i="21"/>
  <c r="O17" i="21"/>
  <c r="AV17" i="21" s="1"/>
  <c r="N17" i="21"/>
  <c r="AU17" i="21" s="1"/>
  <c r="M17" i="21"/>
  <c r="AT17" i="21" s="1"/>
  <c r="L17" i="21"/>
  <c r="AS17" i="21" s="1"/>
  <c r="K17" i="21"/>
  <c r="AR17" i="21" s="1"/>
  <c r="J17" i="21"/>
  <c r="AQ17" i="21" s="1"/>
  <c r="I17" i="21"/>
  <c r="AP17" i="21" s="1"/>
  <c r="H17" i="21"/>
  <c r="AO17" i="21" s="1"/>
  <c r="G17" i="21"/>
  <c r="AN17" i="21" s="1"/>
  <c r="F17" i="21"/>
  <c r="AM17" i="21" s="1"/>
  <c r="D17" i="21"/>
  <c r="O16" i="21"/>
  <c r="AV16" i="21" s="1"/>
  <c r="N16" i="21"/>
  <c r="AU16" i="21" s="1"/>
  <c r="M16" i="21"/>
  <c r="AT16" i="21" s="1"/>
  <c r="L16" i="21"/>
  <c r="AS16" i="21" s="1"/>
  <c r="K16" i="21"/>
  <c r="AR16" i="21" s="1"/>
  <c r="J16" i="21"/>
  <c r="AQ16" i="21" s="1"/>
  <c r="I16" i="21"/>
  <c r="AP16" i="21" s="1"/>
  <c r="H16" i="21"/>
  <c r="AO16" i="21" s="1"/>
  <c r="G16" i="21"/>
  <c r="AN16" i="21" s="1"/>
  <c r="F16" i="21"/>
  <c r="AM16" i="21" s="1"/>
  <c r="D16" i="21"/>
  <c r="O15" i="21"/>
  <c r="AV15" i="21" s="1"/>
  <c r="N15" i="21"/>
  <c r="AU15" i="21" s="1"/>
  <c r="M15" i="21"/>
  <c r="AT15" i="21" s="1"/>
  <c r="L15" i="21"/>
  <c r="AS15" i="21" s="1"/>
  <c r="K15" i="21"/>
  <c r="AR15" i="21" s="1"/>
  <c r="J15" i="21"/>
  <c r="AQ15" i="21" s="1"/>
  <c r="I15" i="21"/>
  <c r="AP15" i="21" s="1"/>
  <c r="H15" i="21"/>
  <c r="AO15" i="21" s="1"/>
  <c r="G15" i="21"/>
  <c r="AN15" i="21" s="1"/>
  <c r="F15" i="21"/>
  <c r="AM15" i="21" s="1"/>
  <c r="D15" i="21"/>
  <c r="O14" i="21"/>
  <c r="AV14" i="21" s="1"/>
  <c r="N14" i="21"/>
  <c r="AU14" i="21" s="1"/>
  <c r="M14" i="21"/>
  <c r="AT14" i="21" s="1"/>
  <c r="L14" i="21"/>
  <c r="AS14" i="21" s="1"/>
  <c r="K14" i="21"/>
  <c r="AR14" i="21" s="1"/>
  <c r="J14" i="21"/>
  <c r="AQ14" i="21" s="1"/>
  <c r="I14" i="21"/>
  <c r="AP14" i="21" s="1"/>
  <c r="H14" i="21"/>
  <c r="AO14" i="21" s="1"/>
  <c r="G14" i="21"/>
  <c r="AN14" i="21" s="1"/>
  <c r="F14" i="21"/>
  <c r="AM14" i="21" s="1"/>
  <c r="D14" i="21"/>
  <c r="O13" i="21"/>
  <c r="AV13" i="21" s="1"/>
  <c r="N13" i="21"/>
  <c r="AU13" i="21" s="1"/>
  <c r="M13" i="21"/>
  <c r="AT13" i="21" s="1"/>
  <c r="L13" i="21"/>
  <c r="AS13" i="21" s="1"/>
  <c r="K13" i="21"/>
  <c r="AR13" i="21" s="1"/>
  <c r="J13" i="21"/>
  <c r="AQ13" i="21" s="1"/>
  <c r="I13" i="21"/>
  <c r="AP13" i="21" s="1"/>
  <c r="H13" i="21"/>
  <c r="AO13" i="21" s="1"/>
  <c r="G13" i="21"/>
  <c r="AN13" i="21" s="1"/>
  <c r="F13" i="21"/>
  <c r="AM13" i="21" s="1"/>
  <c r="D13" i="21"/>
  <c r="O12" i="21"/>
  <c r="AV12" i="21" s="1"/>
  <c r="N12" i="21"/>
  <c r="AU12" i="21" s="1"/>
  <c r="M12" i="21"/>
  <c r="AT12" i="21" s="1"/>
  <c r="L12" i="21"/>
  <c r="AS12" i="21" s="1"/>
  <c r="K12" i="21"/>
  <c r="AR12" i="21" s="1"/>
  <c r="J12" i="21"/>
  <c r="AQ12" i="21" s="1"/>
  <c r="I12" i="21"/>
  <c r="AP12" i="21" s="1"/>
  <c r="H12" i="21"/>
  <c r="AO12" i="21" s="1"/>
  <c r="G12" i="21"/>
  <c r="AN12" i="21" s="1"/>
  <c r="F12" i="21"/>
  <c r="AM12" i="21" s="1"/>
  <c r="D12" i="21"/>
  <c r="O11" i="21"/>
  <c r="AV11" i="21" s="1"/>
  <c r="N11" i="21"/>
  <c r="AU11" i="21" s="1"/>
  <c r="M11" i="21"/>
  <c r="AT11" i="21" s="1"/>
  <c r="L11" i="21"/>
  <c r="AS11" i="21" s="1"/>
  <c r="K11" i="21"/>
  <c r="AR11" i="21" s="1"/>
  <c r="J11" i="21"/>
  <c r="AQ11" i="21" s="1"/>
  <c r="I11" i="21"/>
  <c r="AP11" i="21" s="1"/>
  <c r="H11" i="21"/>
  <c r="AO11" i="21" s="1"/>
  <c r="G11" i="21"/>
  <c r="AN11" i="21" s="1"/>
  <c r="F11" i="21"/>
  <c r="AM11" i="21" s="1"/>
  <c r="D11" i="21"/>
  <c r="O10" i="21"/>
  <c r="AV10" i="21" s="1"/>
  <c r="N10" i="21"/>
  <c r="AU10" i="21" s="1"/>
  <c r="M10" i="21"/>
  <c r="AT10" i="21" s="1"/>
  <c r="L10" i="21"/>
  <c r="AS10" i="21" s="1"/>
  <c r="K10" i="21"/>
  <c r="AR10" i="21" s="1"/>
  <c r="J10" i="21"/>
  <c r="AQ10" i="21" s="1"/>
  <c r="I10" i="21"/>
  <c r="AP10" i="21" s="1"/>
  <c r="H10" i="21"/>
  <c r="AO10" i="21" s="1"/>
  <c r="G10" i="21"/>
  <c r="AN10" i="21" s="1"/>
  <c r="F10" i="21"/>
  <c r="AM10" i="21" s="1"/>
  <c r="D10" i="21"/>
  <c r="O9" i="21"/>
  <c r="AV9" i="21" s="1"/>
  <c r="N9" i="21"/>
  <c r="AU9" i="21" s="1"/>
  <c r="M9" i="21"/>
  <c r="AT9" i="21" s="1"/>
  <c r="L9" i="21"/>
  <c r="AS9" i="21" s="1"/>
  <c r="K9" i="21"/>
  <c r="AR9" i="21" s="1"/>
  <c r="J9" i="21"/>
  <c r="AQ9" i="21" s="1"/>
  <c r="I9" i="21"/>
  <c r="AP9" i="21" s="1"/>
  <c r="H9" i="21"/>
  <c r="AO9" i="21" s="1"/>
  <c r="G9" i="21"/>
  <c r="AN9" i="21" s="1"/>
  <c r="F9" i="21"/>
  <c r="AM9" i="21" s="1"/>
  <c r="D9" i="21"/>
  <c r="O8" i="21"/>
  <c r="AV8" i="21" s="1"/>
  <c r="N8" i="21"/>
  <c r="AU8" i="21" s="1"/>
  <c r="M8" i="21"/>
  <c r="AT8" i="21" s="1"/>
  <c r="L8" i="21"/>
  <c r="AS8" i="21" s="1"/>
  <c r="K8" i="21"/>
  <c r="AR8" i="21" s="1"/>
  <c r="J8" i="21"/>
  <c r="AQ8" i="21" s="1"/>
  <c r="I8" i="21"/>
  <c r="AP8" i="21" s="1"/>
  <c r="H8" i="21"/>
  <c r="AO8" i="21" s="1"/>
  <c r="G8" i="21"/>
  <c r="AN8" i="21" s="1"/>
  <c r="F8" i="21"/>
  <c r="AM8" i="21" s="1"/>
  <c r="D8" i="21"/>
  <c r="O7" i="21"/>
  <c r="AV7" i="21" s="1"/>
  <c r="N7" i="21"/>
  <c r="AU7" i="21" s="1"/>
  <c r="M7" i="21"/>
  <c r="AT7" i="21" s="1"/>
  <c r="L7" i="21"/>
  <c r="AS7" i="21" s="1"/>
  <c r="K7" i="21"/>
  <c r="AR7" i="21" s="1"/>
  <c r="J7" i="21"/>
  <c r="AQ7" i="21" s="1"/>
  <c r="I7" i="21"/>
  <c r="AP7" i="21" s="1"/>
  <c r="H7" i="21"/>
  <c r="AO7" i="21" s="1"/>
  <c r="G7" i="21"/>
  <c r="AN7" i="21" s="1"/>
  <c r="F7" i="21"/>
  <c r="AM7" i="21" s="1"/>
  <c r="D7" i="21"/>
  <c r="O6" i="21"/>
  <c r="AV6" i="21" s="1"/>
  <c r="N6" i="21"/>
  <c r="AU6" i="21" s="1"/>
  <c r="M6" i="21"/>
  <c r="AT6" i="21" s="1"/>
  <c r="L6" i="21"/>
  <c r="AS6" i="21" s="1"/>
  <c r="K6" i="21"/>
  <c r="AR6" i="21" s="1"/>
  <c r="J6" i="21"/>
  <c r="AQ6" i="21" s="1"/>
  <c r="I6" i="21"/>
  <c r="AP6" i="21" s="1"/>
  <c r="H6" i="21"/>
  <c r="AO6" i="21" s="1"/>
  <c r="G6" i="21"/>
  <c r="AN6" i="21" s="1"/>
  <c r="F6" i="21"/>
  <c r="AM6" i="21" s="1"/>
  <c r="D6" i="21"/>
  <c r="J7" i="10"/>
  <c r="S100" i="10"/>
  <c r="I192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D3" i="19"/>
  <c r="L5" i="19"/>
  <c r="D6" i="19"/>
  <c r="L7" i="19"/>
  <c r="H10" i="19"/>
  <c r="D12" i="19"/>
  <c r="L12" i="19"/>
  <c r="D14" i="19"/>
  <c r="H17" i="19"/>
  <c r="D18" i="19"/>
  <c r="D21" i="19"/>
  <c r="L26" i="19"/>
  <c r="D27" i="19"/>
  <c r="L27" i="19"/>
  <c r="D31" i="19"/>
  <c r="L32" i="19"/>
  <c r="H33" i="19"/>
  <c r="H34" i="19"/>
  <c r="L35" i="19"/>
  <c r="D37" i="19"/>
  <c r="H38" i="19"/>
  <c r="L39" i="19"/>
  <c r="L40" i="19"/>
  <c r="L41" i="19"/>
  <c r="H45" i="19"/>
  <c r="H46" i="19"/>
  <c r="D55" i="19"/>
  <c r="H55" i="19"/>
  <c r="L55" i="19"/>
  <c r="H56" i="19"/>
  <c r="L56" i="19"/>
  <c r="D61" i="19"/>
  <c r="L61" i="19"/>
  <c r="H62" i="19"/>
  <c r="I35" i="10"/>
  <c r="I34" i="10"/>
  <c r="I33" i="10"/>
  <c r="I32" i="10"/>
  <c r="I31" i="10"/>
  <c r="I30" i="10"/>
  <c r="I29" i="10"/>
  <c r="P29" i="10" s="1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 s="1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 s="1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H961" i="10"/>
  <c r="H962" i="10"/>
  <c r="H930" i="10"/>
  <c r="H931" i="10"/>
  <c r="H899" i="10"/>
  <c r="H900" i="10"/>
  <c r="H901" i="10"/>
  <c r="H868" i="10"/>
  <c r="H869" i="10"/>
  <c r="H837" i="10"/>
  <c r="H838" i="10"/>
  <c r="H806" i="10"/>
  <c r="H807" i="10"/>
  <c r="H775" i="10"/>
  <c r="H776" i="10"/>
  <c r="H744" i="10"/>
  <c r="H745" i="10"/>
  <c r="H713" i="10"/>
  <c r="H682" i="10"/>
  <c r="H683" i="10"/>
  <c r="H684" i="10"/>
  <c r="H651" i="10"/>
  <c r="H652" i="10"/>
  <c r="H620" i="10"/>
  <c r="H621" i="10"/>
  <c r="H589" i="10"/>
  <c r="H558" i="10"/>
  <c r="H527" i="10"/>
  <c r="H528" i="10"/>
  <c r="H496" i="10"/>
  <c r="H497" i="10"/>
  <c r="H465" i="10"/>
  <c r="H434" i="10"/>
  <c r="H435" i="10"/>
  <c r="H403" i="10"/>
  <c r="H372" i="10"/>
  <c r="H373" i="10"/>
  <c r="H374" i="10"/>
  <c r="H371" i="10"/>
  <c r="I371" i="10"/>
  <c r="H341" i="10"/>
  <c r="I341" i="10"/>
  <c r="H310" i="10"/>
  <c r="H311" i="10"/>
  <c r="H312" i="10"/>
  <c r="S99" i="10"/>
  <c r="S98" i="10"/>
  <c r="S97" i="10"/>
  <c r="S60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O1275" i="10"/>
  <c r="N1275" i="10"/>
  <c r="M1275" i="10"/>
  <c r="K1275" i="10"/>
  <c r="J1275" i="10"/>
  <c r="I1275" i="10"/>
  <c r="G1275" i="10"/>
  <c r="O1274" i="10"/>
  <c r="N1274" i="10"/>
  <c r="M1274" i="10"/>
  <c r="K1274" i="10"/>
  <c r="J1274" i="10"/>
  <c r="I1274" i="10"/>
  <c r="G1274" i="10"/>
  <c r="O1273" i="10"/>
  <c r="N1273" i="10"/>
  <c r="M1273" i="10"/>
  <c r="K1273" i="10"/>
  <c r="J1273" i="10"/>
  <c r="I1273" i="10"/>
  <c r="G1273" i="10"/>
  <c r="O1272" i="10"/>
  <c r="N1272" i="10"/>
  <c r="M1272" i="10"/>
  <c r="K1272" i="10"/>
  <c r="J1272" i="10"/>
  <c r="I1272" i="10"/>
  <c r="G1272" i="10"/>
  <c r="O1271" i="10"/>
  <c r="N1271" i="10"/>
  <c r="M1271" i="10"/>
  <c r="K1271" i="10"/>
  <c r="J1271" i="10"/>
  <c r="I1271" i="10"/>
  <c r="G1271" i="10"/>
  <c r="O1270" i="10"/>
  <c r="N1270" i="10"/>
  <c r="M1270" i="10"/>
  <c r="K1270" i="10"/>
  <c r="J1270" i="10"/>
  <c r="I1270" i="10"/>
  <c r="G1270" i="10"/>
  <c r="O1269" i="10"/>
  <c r="N1269" i="10"/>
  <c r="M1269" i="10"/>
  <c r="K1269" i="10"/>
  <c r="J1269" i="10"/>
  <c r="I1269" i="10"/>
  <c r="G1269" i="10"/>
  <c r="O1268" i="10"/>
  <c r="N1268" i="10"/>
  <c r="M1268" i="10"/>
  <c r="K1268" i="10"/>
  <c r="J1268" i="10"/>
  <c r="I1268" i="10"/>
  <c r="G1268" i="10"/>
  <c r="O1267" i="10"/>
  <c r="N1267" i="10"/>
  <c r="M1267" i="10"/>
  <c r="K1267" i="10"/>
  <c r="J1267" i="10"/>
  <c r="I1267" i="10"/>
  <c r="G1267" i="10"/>
  <c r="O1266" i="10"/>
  <c r="N1266" i="10"/>
  <c r="M1266" i="10"/>
  <c r="K1266" i="10"/>
  <c r="J1266" i="10"/>
  <c r="I1266" i="10"/>
  <c r="G1266" i="10"/>
  <c r="O1265" i="10"/>
  <c r="N1265" i="10"/>
  <c r="M1265" i="10"/>
  <c r="K1265" i="10"/>
  <c r="J1265" i="10"/>
  <c r="I1265" i="10"/>
  <c r="G1265" i="10"/>
  <c r="O1264" i="10"/>
  <c r="N1264" i="10"/>
  <c r="M1264" i="10"/>
  <c r="K1264" i="10"/>
  <c r="J1264" i="10"/>
  <c r="I1264" i="10"/>
  <c r="G1264" i="10"/>
  <c r="O1263" i="10"/>
  <c r="N1263" i="10"/>
  <c r="M1263" i="10"/>
  <c r="K1263" i="10"/>
  <c r="J1263" i="10"/>
  <c r="I1263" i="10"/>
  <c r="G1263" i="10"/>
  <c r="O1262" i="10"/>
  <c r="N1262" i="10"/>
  <c r="M1262" i="10"/>
  <c r="K1262" i="10"/>
  <c r="J1262" i="10"/>
  <c r="I1262" i="10"/>
  <c r="G1262" i="10"/>
  <c r="O1261" i="10"/>
  <c r="N1261" i="10"/>
  <c r="M1261" i="10"/>
  <c r="K1261" i="10"/>
  <c r="J1261" i="10"/>
  <c r="I1261" i="10"/>
  <c r="G1261" i="10"/>
  <c r="O1260" i="10"/>
  <c r="N1260" i="10"/>
  <c r="M1260" i="10"/>
  <c r="K1260" i="10"/>
  <c r="J1260" i="10"/>
  <c r="I1260" i="10"/>
  <c r="G1260" i="10"/>
  <c r="O1259" i="10"/>
  <c r="N1259" i="10"/>
  <c r="M1259" i="10"/>
  <c r="K1259" i="10"/>
  <c r="J1259" i="10"/>
  <c r="I1259" i="10"/>
  <c r="G1259" i="10"/>
  <c r="O1258" i="10"/>
  <c r="N1258" i="10"/>
  <c r="M1258" i="10"/>
  <c r="K1258" i="10"/>
  <c r="J1258" i="10"/>
  <c r="I1258" i="10"/>
  <c r="G1258" i="10"/>
  <c r="O1257" i="10"/>
  <c r="N1257" i="10"/>
  <c r="M1257" i="10"/>
  <c r="K1257" i="10"/>
  <c r="J1257" i="10"/>
  <c r="I1257" i="10"/>
  <c r="G1257" i="10"/>
  <c r="O1256" i="10"/>
  <c r="N1256" i="10"/>
  <c r="M1256" i="10"/>
  <c r="K1256" i="10"/>
  <c r="J1256" i="10"/>
  <c r="I1256" i="10"/>
  <c r="G1256" i="10"/>
  <c r="O1255" i="10"/>
  <c r="N1255" i="10"/>
  <c r="M1255" i="10"/>
  <c r="K1255" i="10"/>
  <c r="J1255" i="10"/>
  <c r="I1255" i="10"/>
  <c r="G1255" i="10"/>
  <c r="O1254" i="10"/>
  <c r="N1254" i="10"/>
  <c r="M1254" i="10"/>
  <c r="K1254" i="10"/>
  <c r="J1254" i="10"/>
  <c r="I1254" i="10"/>
  <c r="G1254" i="10"/>
  <c r="O1253" i="10"/>
  <c r="N1253" i="10"/>
  <c r="M1253" i="10"/>
  <c r="K1253" i="10"/>
  <c r="J1253" i="10"/>
  <c r="I1253" i="10"/>
  <c r="G1253" i="10"/>
  <c r="O1252" i="10"/>
  <c r="N1252" i="10"/>
  <c r="M1252" i="10"/>
  <c r="K1252" i="10"/>
  <c r="J1252" i="10"/>
  <c r="I1252" i="10"/>
  <c r="G1252" i="10"/>
  <c r="O1251" i="10"/>
  <c r="N1251" i="10"/>
  <c r="M1251" i="10"/>
  <c r="K1251" i="10"/>
  <c r="J1251" i="10"/>
  <c r="I1251" i="10"/>
  <c r="G1251" i="10"/>
  <c r="O1250" i="10"/>
  <c r="N1250" i="10"/>
  <c r="M1250" i="10"/>
  <c r="K1250" i="10"/>
  <c r="J1250" i="10"/>
  <c r="I1250" i="10"/>
  <c r="G1250" i="10"/>
  <c r="O1249" i="10"/>
  <c r="N1249" i="10"/>
  <c r="M1249" i="10"/>
  <c r="K1249" i="10"/>
  <c r="J1249" i="10"/>
  <c r="I1249" i="10"/>
  <c r="G1249" i="10"/>
  <c r="O1248" i="10"/>
  <c r="N1248" i="10"/>
  <c r="M1248" i="10"/>
  <c r="K1248" i="10"/>
  <c r="J1248" i="10"/>
  <c r="I1248" i="10"/>
  <c r="G1248" i="10"/>
  <c r="O1247" i="10"/>
  <c r="N1247" i="10"/>
  <c r="M1247" i="10"/>
  <c r="K1247" i="10"/>
  <c r="J1247" i="10"/>
  <c r="I1247" i="10"/>
  <c r="G1247" i="10"/>
  <c r="O1246" i="10"/>
  <c r="N1246" i="10"/>
  <c r="M1246" i="10"/>
  <c r="K1246" i="10"/>
  <c r="J1246" i="10"/>
  <c r="I1246" i="10"/>
  <c r="G1246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W45" i="10"/>
  <c r="W46" i="10"/>
  <c r="W47" i="10" s="1"/>
  <c r="V46" i="10"/>
  <c r="X46" i="10" s="1"/>
  <c r="T46" i="10" s="1"/>
  <c r="V47" i="10"/>
  <c r="X47" i="10" s="1"/>
  <c r="W41" i="10"/>
  <c r="W42" i="10"/>
  <c r="W43" i="10" s="1"/>
  <c r="W44" i="10" s="1"/>
  <c r="E346" i="10"/>
  <c r="E315" i="10"/>
  <c r="E284" i="10"/>
  <c r="E253" i="10"/>
  <c r="E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E191" i="10"/>
  <c r="C377" i="10"/>
  <c r="E377" i="10"/>
  <c r="E408" i="10"/>
  <c r="E439" i="10"/>
  <c r="E470" i="10"/>
  <c r="E501" i="10"/>
  <c r="E532" i="10"/>
  <c r="E563" i="10"/>
  <c r="C594" i="10"/>
  <c r="E594" i="10"/>
  <c r="E625" i="10"/>
  <c r="E656" i="10"/>
  <c r="E687" i="10"/>
  <c r="E718" i="10"/>
  <c r="E749" i="10"/>
  <c r="E780" i="10"/>
  <c r="E811" i="10"/>
  <c r="E842" i="10"/>
  <c r="E873" i="10"/>
  <c r="E904" i="10"/>
  <c r="E935" i="10"/>
  <c r="E966" i="10"/>
  <c r="E997" i="10"/>
  <c r="E1028" i="10"/>
  <c r="E1059" i="10"/>
  <c r="E1090" i="10"/>
  <c r="E1121" i="10"/>
  <c r="E1152" i="10"/>
  <c r="E1183" i="10"/>
  <c r="E1214" i="10"/>
  <c r="K1244" i="10"/>
  <c r="J1244" i="10"/>
  <c r="I1244" i="10"/>
  <c r="G1244" i="10"/>
  <c r="K1243" i="10"/>
  <c r="J1243" i="10"/>
  <c r="I1243" i="10"/>
  <c r="G1243" i="10"/>
  <c r="K1242" i="10"/>
  <c r="J1242" i="10"/>
  <c r="I1242" i="10"/>
  <c r="G1242" i="10"/>
  <c r="K1241" i="10"/>
  <c r="J1241" i="10"/>
  <c r="I1241" i="10"/>
  <c r="G1241" i="10"/>
  <c r="K1240" i="10"/>
  <c r="J1240" i="10"/>
  <c r="I1240" i="10"/>
  <c r="G1240" i="10"/>
  <c r="K1239" i="10"/>
  <c r="J1239" i="10"/>
  <c r="I1239" i="10"/>
  <c r="G1239" i="10"/>
  <c r="K1238" i="10"/>
  <c r="J1238" i="10"/>
  <c r="I1238" i="10"/>
  <c r="G1238" i="10"/>
  <c r="K1237" i="10"/>
  <c r="J1237" i="10"/>
  <c r="I1237" i="10"/>
  <c r="G1237" i="10"/>
  <c r="K1236" i="10"/>
  <c r="J1236" i="10"/>
  <c r="I1236" i="10"/>
  <c r="G1236" i="10"/>
  <c r="K1235" i="10"/>
  <c r="J1235" i="10"/>
  <c r="I1235" i="10"/>
  <c r="G1235" i="10"/>
  <c r="K1234" i="10"/>
  <c r="J1234" i="10"/>
  <c r="I1234" i="10"/>
  <c r="G1234" i="10"/>
  <c r="K1233" i="10"/>
  <c r="J1233" i="10"/>
  <c r="I1233" i="10"/>
  <c r="G1233" i="10"/>
  <c r="K1232" i="10"/>
  <c r="J1232" i="10"/>
  <c r="I1232" i="10"/>
  <c r="G1232" i="10"/>
  <c r="K1231" i="10"/>
  <c r="J1231" i="10"/>
  <c r="I1231" i="10"/>
  <c r="G1231" i="10"/>
  <c r="K1230" i="10"/>
  <c r="J1230" i="10"/>
  <c r="I1230" i="10"/>
  <c r="G1230" i="10"/>
  <c r="K1229" i="10"/>
  <c r="J1229" i="10"/>
  <c r="I1229" i="10"/>
  <c r="G1229" i="10"/>
  <c r="K1228" i="10"/>
  <c r="J1228" i="10"/>
  <c r="I1228" i="10"/>
  <c r="G1228" i="10"/>
  <c r="K1227" i="10"/>
  <c r="J1227" i="10"/>
  <c r="I1227" i="10"/>
  <c r="G1227" i="10"/>
  <c r="K1226" i="10"/>
  <c r="J1226" i="10"/>
  <c r="I1226" i="10"/>
  <c r="G1226" i="10"/>
  <c r="K1225" i="10"/>
  <c r="J1225" i="10"/>
  <c r="I1225" i="10"/>
  <c r="G1225" i="10"/>
  <c r="K1224" i="10"/>
  <c r="J1224" i="10"/>
  <c r="I1224" i="10"/>
  <c r="G1224" i="10"/>
  <c r="K1223" i="10"/>
  <c r="J1223" i="10"/>
  <c r="I1223" i="10"/>
  <c r="G1223" i="10"/>
  <c r="K1222" i="10"/>
  <c r="J1222" i="10"/>
  <c r="I1222" i="10"/>
  <c r="G1222" i="10"/>
  <c r="K1221" i="10"/>
  <c r="J1221" i="10"/>
  <c r="I1221" i="10"/>
  <c r="G1221" i="10"/>
  <c r="K1220" i="10"/>
  <c r="J1220" i="10"/>
  <c r="I1220" i="10"/>
  <c r="G1220" i="10"/>
  <c r="K1219" i="10"/>
  <c r="J1219" i="10"/>
  <c r="I1219" i="10"/>
  <c r="G1219" i="10"/>
  <c r="K1218" i="10"/>
  <c r="J1218" i="10"/>
  <c r="I1218" i="10"/>
  <c r="G1218" i="10"/>
  <c r="K1217" i="10"/>
  <c r="J1217" i="10"/>
  <c r="I1217" i="10"/>
  <c r="G1217" i="10"/>
  <c r="K1216" i="10"/>
  <c r="J1216" i="10"/>
  <c r="I1216" i="10"/>
  <c r="G1216" i="10"/>
  <c r="K1215" i="10"/>
  <c r="J1215" i="10"/>
  <c r="I1215" i="10"/>
  <c r="G1215" i="10"/>
  <c r="K1213" i="10"/>
  <c r="J1213" i="10"/>
  <c r="I1213" i="10"/>
  <c r="G1213" i="10"/>
  <c r="K1212" i="10"/>
  <c r="J1212" i="10"/>
  <c r="I1212" i="10"/>
  <c r="G1212" i="10"/>
  <c r="K1211" i="10"/>
  <c r="J1211" i="10"/>
  <c r="I1211" i="10"/>
  <c r="G1211" i="10"/>
  <c r="K1210" i="10"/>
  <c r="J1210" i="10"/>
  <c r="I1210" i="10"/>
  <c r="G1210" i="10"/>
  <c r="K1209" i="10"/>
  <c r="J1209" i="10"/>
  <c r="I1209" i="10"/>
  <c r="G1209" i="10"/>
  <c r="K1208" i="10"/>
  <c r="J1208" i="10"/>
  <c r="I1208" i="10"/>
  <c r="G1208" i="10"/>
  <c r="K1207" i="10"/>
  <c r="J1207" i="10"/>
  <c r="I1207" i="10"/>
  <c r="G1207" i="10"/>
  <c r="K1206" i="10"/>
  <c r="J1206" i="10"/>
  <c r="I1206" i="10"/>
  <c r="G1206" i="10"/>
  <c r="K1205" i="10"/>
  <c r="J1205" i="10"/>
  <c r="I1205" i="10"/>
  <c r="G1205" i="10"/>
  <c r="K1204" i="10"/>
  <c r="J1204" i="10"/>
  <c r="I1204" i="10"/>
  <c r="G1204" i="10"/>
  <c r="K1203" i="10"/>
  <c r="J1203" i="10"/>
  <c r="I1203" i="10"/>
  <c r="G1203" i="10"/>
  <c r="K1202" i="10"/>
  <c r="J1202" i="10"/>
  <c r="I1202" i="10"/>
  <c r="G1202" i="10"/>
  <c r="K1201" i="10"/>
  <c r="J1201" i="10"/>
  <c r="I1201" i="10"/>
  <c r="G1201" i="10"/>
  <c r="K1200" i="10"/>
  <c r="J1200" i="10"/>
  <c r="I1200" i="10"/>
  <c r="G1200" i="10"/>
  <c r="K1199" i="10"/>
  <c r="J1199" i="10"/>
  <c r="I1199" i="10"/>
  <c r="G1199" i="10"/>
  <c r="K1198" i="10"/>
  <c r="J1198" i="10"/>
  <c r="I1198" i="10"/>
  <c r="G1198" i="10"/>
  <c r="K1197" i="10"/>
  <c r="J1197" i="10"/>
  <c r="I1197" i="10"/>
  <c r="G1197" i="10"/>
  <c r="K1196" i="10"/>
  <c r="J1196" i="10"/>
  <c r="I1196" i="10"/>
  <c r="G1196" i="10"/>
  <c r="K1195" i="10"/>
  <c r="J1195" i="10"/>
  <c r="I1195" i="10"/>
  <c r="G1195" i="10"/>
  <c r="K1194" i="10"/>
  <c r="J1194" i="10"/>
  <c r="I1194" i="10"/>
  <c r="G1194" i="10"/>
  <c r="K1193" i="10"/>
  <c r="J1193" i="10"/>
  <c r="I1193" i="10"/>
  <c r="G1193" i="10"/>
  <c r="K1192" i="10"/>
  <c r="J1192" i="10"/>
  <c r="I1192" i="10"/>
  <c r="G1192" i="10"/>
  <c r="K1191" i="10"/>
  <c r="J1191" i="10"/>
  <c r="I1191" i="10"/>
  <c r="G1191" i="10"/>
  <c r="K1190" i="10"/>
  <c r="J1190" i="10"/>
  <c r="I1190" i="10"/>
  <c r="G1190" i="10"/>
  <c r="K1189" i="10"/>
  <c r="J1189" i="10"/>
  <c r="I1189" i="10"/>
  <c r="G1189" i="10"/>
  <c r="K1188" i="10"/>
  <c r="J1188" i="10"/>
  <c r="I1188" i="10"/>
  <c r="G1188" i="10"/>
  <c r="K1187" i="10"/>
  <c r="J1187" i="10"/>
  <c r="I1187" i="10"/>
  <c r="G1187" i="10"/>
  <c r="K1186" i="10"/>
  <c r="J1186" i="10"/>
  <c r="I1186" i="10"/>
  <c r="G1186" i="10"/>
  <c r="K1185" i="10"/>
  <c r="J1185" i="10"/>
  <c r="I1185" i="10"/>
  <c r="G1185" i="10"/>
  <c r="K1184" i="10"/>
  <c r="J1184" i="10"/>
  <c r="I1184" i="10"/>
  <c r="G1184" i="10"/>
  <c r="K1182" i="10"/>
  <c r="J1182" i="10"/>
  <c r="I1182" i="10"/>
  <c r="G1182" i="10"/>
  <c r="K1181" i="10"/>
  <c r="J1181" i="10"/>
  <c r="I1181" i="10"/>
  <c r="G1181" i="10"/>
  <c r="K1180" i="10"/>
  <c r="J1180" i="10"/>
  <c r="I1180" i="10"/>
  <c r="G1180" i="10"/>
  <c r="K1179" i="10"/>
  <c r="J1179" i="10"/>
  <c r="I1179" i="10"/>
  <c r="G1179" i="10"/>
  <c r="K1178" i="10"/>
  <c r="J1178" i="10"/>
  <c r="I1178" i="10"/>
  <c r="G1178" i="10"/>
  <c r="K1177" i="10"/>
  <c r="J1177" i="10"/>
  <c r="I1177" i="10"/>
  <c r="G1177" i="10"/>
  <c r="K1176" i="10"/>
  <c r="J1176" i="10"/>
  <c r="I1176" i="10"/>
  <c r="G1176" i="10"/>
  <c r="K1175" i="10"/>
  <c r="J1175" i="10"/>
  <c r="I1175" i="10"/>
  <c r="G1175" i="10"/>
  <c r="K1174" i="10"/>
  <c r="J1174" i="10"/>
  <c r="I1174" i="10"/>
  <c r="G1174" i="10"/>
  <c r="K1173" i="10"/>
  <c r="J1173" i="10"/>
  <c r="I1173" i="10"/>
  <c r="G1173" i="10"/>
  <c r="K1172" i="10"/>
  <c r="J1172" i="10"/>
  <c r="I1172" i="10"/>
  <c r="G1172" i="10"/>
  <c r="K1171" i="10"/>
  <c r="J1171" i="10"/>
  <c r="I1171" i="10"/>
  <c r="G1171" i="10"/>
  <c r="K1170" i="10"/>
  <c r="J1170" i="10"/>
  <c r="I1170" i="10"/>
  <c r="G1170" i="10"/>
  <c r="K1169" i="10"/>
  <c r="J1169" i="10"/>
  <c r="I1169" i="10"/>
  <c r="G1169" i="10"/>
  <c r="K1168" i="10"/>
  <c r="J1168" i="10"/>
  <c r="I1168" i="10"/>
  <c r="G1168" i="10"/>
  <c r="K1167" i="10"/>
  <c r="J1167" i="10"/>
  <c r="I1167" i="10"/>
  <c r="G1167" i="10"/>
  <c r="K1166" i="10"/>
  <c r="J1166" i="10"/>
  <c r="I1166" i="10"/>
  <c r="G1166" i="10"/>
  <c r="K1165" i="10"/>
  <c r="J1165" i="10"/>
  <c r="I1165" i="10"/>
  <c r="G1165" i="10"/>
  <c r="K1164" i="10"/>
  <c r="J1164" i="10"/>
  <c r="I1164" i="10"/>
  <c r="G1164" i="10"/>
  <c r="K1163" i="10"/>
  <c r="J1163" i="10"/>
  <c r="I1163" i="10"/>
  <c r="G1163" i="10"/>
  <c r="K1162" i="10"/>
  <c r="J1162" i="10"/>
  <c r="I1162" i="10"/>
  <c r="G1162" i="10"/>
  <c r="K1161" i="10"/>
  <c r="J1161" i="10"/>
  <c r="I1161" i="10"/>
  <c r="G1161" i="10"/>
  <c r="K1160" i="10"/>
  <c r="J1160" i="10"/>
  <c r="I1160" i="10"/>
  <c r="G1160" i="10"/>
  <c r="K1159" i="10"/>
  <c r="J1159" i="10"/>
  <c r="I1159" i="10"/>
  <c r="G1159" i="10"/>
  <c r="K1158" i="10"/>
  <c r="J1158" i="10"/>
  <c r="I1158" i="10"/>
  <c r="G1158" i="10"/>
  <c r="K1157" i="10"/>
  <c r="J1157" i="10"/>
  <c r="I1157" i="10"/>
  <c r="G1157" i="10"/>
  <c r="K1156" i="10"/>
  <c r="J1156" i="10"/>
  <c r="I1156" i="10"/>
  <c r="G1156" i="10"/>
  <c r="K1155" i="10"/>
  <c r="J1155" i="10"/>
  <c r="I1155" i="10"/>
  <c r="G1155" i="10"/>
  <c r="K1154" i="10"/>
  <c r="J1154" i="10"/>
  <c r="I1154" i="10"/>
  <c r="G1154" i="10"/>
  <c r="K1153" i="10"/>
  <c r="J1153" i="10"/>
  <c r="I1153" i="10"/>
  <c r="G1153" i="10"/>
  <c r="K1151" i="10"/>
  <c r="J1151" i="10"/>
  <c r="I1151" i="10"/>
  <c r="G1151" i="10"/>
  <c r="K1150" i="10"/>
  <c r="J1150" i="10"/>
  <c r="I1150" i="10"/>
  <c r="G1150" i="10"/>
  <c r="K1149" i="10"/>
  <c r="J1149" i="10"/>
  <c r="I1149" i="10"/>
  <c r="G1149" i="10"/>
  <c r="K1148" i="10"/>
  <c r="J1148" i="10"/>
  <c r="I1148" i="10"/>
  <c r="G1148" i="10"/>
  <c r="K1147" i="10"/>
  <c r="J1147" i="10"/>
  <c r="I1147" i="10"/>
  <c r="G1147" i="10"/>
  <c r="K1146" i="10"/>
  <c r="J1146" i="10"/>
  <c r="I1146" i="10"/>
  <c r="G1146" i="10"/>
  <c r="K1145" i="10"/>
  <c r="J1145" i="10"/>
  <c r="I1145" i="10"/>
  <c r="G1145" i="10"/>
  <c r="K1144" i="10"/>
  <c r="J1144" i="10"/>
  <c r="I1144" i="10"/>
  <c r="G1144" i="10"/>
  <c r="K1143" i="10"/>
  <c r="J1143" i="10"/>
  <c r="I1143" i="10"/>
  <c r="G1143" i="10"/>
  <c r="K1142" i="10"/>
  <c r="J1142" i="10"/>
  <c r="I1142" i="10"/>
  <c r="G1142" i="10"/>
  <c r="K1141" i="10"/>
  <c r="J1141" i="10"/>
  <c r="I1141" i="10"/>
  <c r="G1141" i="10"/>
  <c r="K1140" i="10"/>
  <c r="J1140" i="10"/>
  <c r="I1140" i="10"/>
  <c r="G1140" i="10"/>
  <c r="K1139" i="10"/>
  <c r="J1139" i="10"/>
  <c r="I1139" i="10"/>
  <c r="G1139" i="10"/>
  <c r="K1138" i="10"/>
  <c r="J1138" i="10"/>
  <c r="I1138" i="10"/>
  <c r="G1138" i="10"/>
  <c r="K1137" i="10"/>
  <c r="J1137" i="10"/>
  <c r="I1137" i="10"/>
  <c r="G1137" i="10"/>
  <c r="K1136" i="10"/>
  <c r="J1136" i="10"/>
  <c r="I1136" i="10"/>
  <c r="G1136" i="10"/>
  <c r="K1135" i="10"/>
  <c r="J1135" i="10"/>
  <c r="I1135" i="10"/>
  <c r="G1135" i="10"/>
  <c r="K1134" i="10"/>
  <c r="J1134" i="10"/>
  <c r="I1134" i="10"/>
  <c r="G1134" i="10"/>
  <c r="K1133" i="10"/>
  <c r="J1133" i="10"/>
  <c r="I1133" i="10"/>
  <c r="G1133" i="10"/>
  <c r="K1132" i="10"/>
  <c r="J1132" i="10"/>
  <c r="I1132" i="10"/>
  <c r="G1132" i="10"/>
  <c r="K1131" i="10"/>
  <c r="J1131" i="10"/>
  <c r="I1131" i="10"/>
  <c r="G1131" i="10"/>
  <c r="K1130" i="10"/>
  <c r="J1130" i="10"/>
  <c r="I1130" i="10"/>
  <c r="G1130" i="10"/>
  <c r="K1129" i="10"/>
  <c r="J1129" i="10"/>
  <c r="I1129" i="10"/>
  <c r="G1129" i="10"/>
  <c r="K1128" i="10"/>
  <c r="J1128" i="10"/>
  <c r="I1128" i="10"/>
  <c r="G1128" i="10"/>
  <c r="K1127" i="10"/>
  <c r="J1127" i="10"/>
  <c r="I1127" i="10"/>
  <c r="G1127" i="10"/>
  <c r="K1126" i="10"/>
  <c r="J1126" i="10"/>
  <c r="I1126" i="10"/>
  <c r="G1126" i="10"/>
  <c r="K1125" i="10"/>
  <c r="J1125" i="10"/>
  <c r="I1125" i="10"/>
  <c r="G1125" i="10"/>
  <c r="K1124" i="10"/>
  <c r="J1124" i="10"/>
  <c r="I1124" i="10"/>
  <c r="G1124" i="10"/>
  <c r="K1123" i="10"/>
  <c r="J1123" i="10"/>
  <c r="I1123" i="10"/>
  <c r="G1123" i="10"/>
  <c r="K1122" i="10"/>
  <c r="J1122" i="10"/>
  <c r="I1122" i="10"/>
  <c r="G1122" i="10"/>
  <c r="K1120" i="10"/>
  <c r="J1120" i="10"/>
  <c r="I1120" i="10"/>
  <c r="G1120" i="10"/>
  <c r="K1119" i="10"/>
  <c r="J1119" i="10"/>
  <c r="I1119" i="10"/>
  <c r="G1119" i="10"/>
  <c r="K1118" i="10"/>
  <c r="J1118" i="10"/>
  <c r="I1118" i="10"/>
  <c r="G1118" i="10"/>
  <c r="K1117" i="10"/>
  <c r="J1117" i="10"/>
  <c r="I1117" i="10"/>
  <c r="G1117" i="10"/>
  <c r="K1116" i="10"/>
  <c r="J1116" i="10"/>
  <c r="I1116" i="10"/>
  <c r="G1116" i="10"/>
  <c r="K1115" i="10"/>
  <c r="J1115" i="10"/>
  <c r="I1115" i="10"/>
  <c r="G1115" i="10"/>
  <c r="K1114" i="10"/>
  <c r="J1114" i="10"/>
  <c r="I1114" i="10"/>
  <c r="G1114" i="10"/>
  <c r="K1113" i="10"/>
  <c r="J1113" i="10"/>
  <c r="I1113" i="10"/>
  <c r="G1113" i="10"/>
  <c r="K1112" i="10"/>
  <c r="J1112" i="10"/>
  <c r="I1112" i="10"/>
  <c r="G1112" i="10"/>
  <c r="K1111" i="10"/>
  <c r="J1111" i="10"/>
  <c r="I1111" i="10"/>
  <c r="G1111" i="10"/>
  <c r="K1110" i="10"/>
  <c r="J1110" i="10"/>
  <c r="I1110" i="10"/>
  <c r="G1110" i="10"/>
  <c r="K1109" i="10"/>
  <c r="J1109" i="10"/>
  <c r="I1109" i="10"/>
  <c r="G1109" i="10"/>
  <c r="K1108" i="10"/>
  <c r="J1108" i="10"/>
  <c r="I1108" i="10"/>
  <c r="G1108" i="10"/>
  <c r="K1107" i="10"/>
  <c r="J1107" i="10"/>
  <c r="I1107" i="10"/>
  <c r="G1107" i="10"/>
  <c r="K1106" i="10"/>
  <c r="J1106" i="10"/>
  <c r="I1106" i="10"/>
  <c r="G1106" i="10"/>
  <c r="K1105" i="10"/>
  <c r="J1105" i="10"/>
  <c r="I1105" i="10"/>
  <c r="G1105" i="10"/>
  <c r="K1104" i="10"/>
  <c r="J1104" i="10"/>
  <c r="I1104" i="10"/>
  <c r="G1104" i="10"/>
  <c r="K1103" i="10"/>
  <c r="J1103" i="10"/>
  <c r="I1103" i="10"/>
  <c r="G1103" i="10"/>
  <c r="K1102" i="10"/>
  <c r="J1102" i="10"/>
  <c r="I1102" i="10"/>
  <c r="G1102" i="10"/>
  <c r="K1101" i="10"/>
  <c r="J1101" i="10"/>
  <c r="I1101" i="10"/>
  <c r="G1101" i="10"/>
  <c r="K1100" i="10"/>
  <c r="J1100" i="10"/>
  <c r="I1100" i="10"/>
  <c r="G1100" i="10"/>
  <c r="K1099" i="10"/>
  <c r="J1099" i="10"/>
  <c r="I1099" i="10"/>
  <c r="G1099" i="10"/>
  <c r="K1098" i="10"/>
  <c r="J1098" i="10"/>
  <c r="I1098" i="10"/>
  <c r="G1098" i="10"/>
  <c r="K1097" i="10"/>
  <c r="J1097" i="10"/>
  <c r="I1097" i="10"/>
  <c r="G1097" i="10"/>
  <c r="K1096" i="10"/>
  <c r="J1096" i="10"/>
  <c r="I1096" i="10"/>
  <c r="G1096" i="10"/>
  <c r="K1095" i="10"/>
  <c r="J1095" i="10"/>
  <c r="I1095" i="10"/>
  <c r="G1095" i="10"/>
  <c r="K1094" i="10"/>
  <c r="J1094" i="10"/>
  <c r="I1094" i="10"/>
  <c r="G1094" i="10"/>
  <c r="K1093" i="10"/>
  <c r="J1093" i="10"/>
  <c r="I1093" i="10"/>
  <c r="G1093" i="10"/>
  <c r="K1092" i="10"/>
  <c r="J1092" i="10"/>
  <c r="I1092" i="10"/>
  <c r="G1092" i="10"/>
  <c r="K1091" i="10"/>
  <c r="J1091" i="10"/>
  <c r="I1091" i="10"/>
  <c r="G1091" i="10"/>
  <c r="K1089" i="10"/>
  <c r="J1089" i="10"/>
  <c r="I1089" i="10"/>
  <c r="G1089" i="10"/>
  <c r="K1088" i="10"/>
  <c r="J1088" i="10"/>
  <c r="I1088" i="10"/>
  <c r="G1088" i="10"/>
  <c r="K1087" i="10"/>
  <c r="J1087" i="10"/>
  <c r="I1087" i="10"/>
  <c r="G1087" i="10"/>
  <c r="K1086" i="10"/>
  <c r="J1086" i="10"/>
  <c r="I1086" i="10"/>
  <c r="G1086" i="10"/>
  <c r="K1085" i="10"/>
  <c r="J1085" i="10"/>
  <c r="I1085" i="10"/>
  <c r="G1085" i="10"/>
  <c r="K1084" i="10"/>
  <c r="J1084" i="10"/>
  <c r="I1084" i="10"/>
  <c r="G1084" i="10"/>
  <c r="K1083" i="10"/>
  <c r="J1083" i="10"/>
  <c r="I1083" i="10"/>
  <c r="G1083" i="10"/>
  <c r="K1082" i="10"/>
  <c r="J1082" i="10"/>
  <c r="I1082" i="10"/>
  <c r="G1082" i="10"/>
  <c r="K1081" i="10"/>
  <c r="J1081" i="10"/>
  <c r="I1081" i="10"/>
  <c r="G1081" i="10"/>
  <c r="K1080" i="10"/>
  <c r="J1080" i="10"/>
  <c r="I1080" i="10"/>
  <c r="G1080" i="10"/>
  <c r="K1079" i="10"/>
  <c r="J1079" i="10"/>
  <c r="I1079" i="10"/>
  <c r="G1079" i="10"/>
  <c r="K1078" i="10"/>
  <c r="J1078" i="10"/>
  <c r="I1078" i="10"/>
  <c r="G1078" i="10"/>
  <c r="K1077" i="10"/>
  <c r="J1077" i="10"/>
  <c r="I1077" i="10"/>
  <c r="G1077" i="10"/>
  <c r="K1076" i="10"/>
  <c r="J1076" i="10"/>
  <c r="I1076" i="10"/>
  <c r="G1076" i="10"/>
  <c r="K1075" i="10"/>
  <c r="J1075" i="10"/>
  <c r="I1075" i="10"/>
  <c r="G1075" i="10"/>
  <c r="K1074" i="10"/>
  <c r="J1074" i="10"/>
  <c r="I1074" i="10"/>
  <c r="G1074" i="10"/>
  <c r="K1073" i="10"/>
  <c r="J1073" i="10"/>
  <c r="I1073" i="10"/>
  <c r="G1073" i="10"/>
  <c r="K1072" i="10"/>
  <c r="J1072" i="10"/>
  <c r="I1072" i="10"/>
  <c r="G1072" i="10"/>
  <c r="K1071" i="10"/>
  <c r="J1071" i="10"/>
  <c r="I1071" i="10"/>
  <c r="G1071" i="10"/>
  <c r="K1070" i="10"/>
  <c r="J1070" i="10"/>
  <c r="I1070" i="10"/>
  <c r="G1070" i="10"/>
  <c r="K1069" i="10"/>
  <c r="J1069" i="10"/>
  <c r="I1069" i="10"/>
  <c r="G1069" i="10"/>
  <c r="K1068" i="10"/>
  <c r="J1068" i="10"/>
  <c r="I1068" i="10"/>
  <c r="G1068" i="10"/>
  <c r="K1067" i="10"/>
  <c r="J1067" i="10"/>
  <c r="I1067" i="10"/>
  <c r="G1067" i="10"/>
  <c r="K1066" i="10"/>
  <c r="J1066" i="10"/>
  <c r="I1066" i="10"/>
  <c r="G1066" i="10"/>
  <c r="K1065" i="10"/>
  <c r="J1065" i="10"/>
  <c r="I1065" i="10"/>
  <c r="G1065" i="10"/>
  <c r="K1064" i="10"/>
  <c r="J1064" i="10"/>
  <c r="I1064" i="10"/>
  <c r="G1064" i="10"/>
  <c r="K1063" i="10"/>
  <c r="J1063" i="10"/>
  <c r="I1063" i="10"/>
  <c r="G1063" i="10"/>
  <c r="K1062" i="10"/>
  <c r="J1062" i="10"/>
  <c r="I1062" i="10"/>
  <c r="G1062" i="10"/>
  <c r="K1061" i="10"/>
  <c r="J1061" i="10"/>
  <c r="I1061" i="10"/>
  <c r="G1061" i="10"/>
  <c r="K1060" i="10"/>
  <c r="J1060" i="10"/>
  <c r="I1060" i="10"/>
  <c r="G1060" i="10"/>
  <c r="K1058" i="10"/>
  <c r="J1058" i="10"/>
  <c r="I1058" i="10"/>
  <c r="G1058" i="10"/>
  <c r="K1057" i="10"/>
  <c r="J1057" i="10"/>
  <c r="I1057" i="10"/>
  <c r="G1057" i="10"/>
  <c r="K1056" i="10"/>
  <c r="J1056" i="10"/>
  <c r="I1056" i="10"/>
  <c r="G1056" i="10"/>
  <c r="K1055" i="10"/>
  <c r="J1055" i="10"/>
  <c r="I1055" i="10"/>
  <c r="G1055" i="10"/>
  <c r="K1054" i="10"/>
  <c r="J1054" i="10"/>
  <c r="I1054" i="10"/>
  <c r="G1054" i="10"/>
  <c r="K1053" i="10"/>
  <c r="J1053" i="10"/>
  <c r="I1053" i="10"/>
  <c r="G1053" i="10"/>
  <c r="K1052" i="10"/>
  <c r="J1052" i="10"/>
  <c r="I1052" i="10"/>
  <c r="G1052" i="10"/>
  <c r="K1051" i="10"/>
  <c r="J1051" i="10"/>
  <c r="I1051" i="10"/>
  <c r="G1051" i="10"/>
  <c r="K1050" i="10"/>
  <c r="J1050" i="10"/>
  <c r="I1050" i="10"/>
  <c r="G1050" i="10"/>
  <c r="K1049" i="10"/>
  <c r="J1049" i="10"/>
  <c r="I1049" i="10"/>
  <c r="G1049" i="10"/>
  <c r="K1048" i="10"/>
  <c r="J1048" i="10"/>
  <c r="I1048" i="10"/>
  <c r="G1048" i="10"/>
  <c r="K1047" i="10"/>
  <c r="J1047" i="10"/>
  <c r="I1047" i="10"/>
  <c r="G1047" i="10"/>
  <c r="K1046" i="10"/>
  <c r="J1046" i="10"/>
  <c r="I1046" i="10"/>
  <c r="G1046" i="10"/>
  <c r="K1045" i="10"/>
  <c r="J1045" i="10"/>
  <c r="I1045" i="10"/>
  <c r="G1045" i="10"/>
  <c r="K1044" i="10"/>
  <c r="J1044" i="10"/>
  <c r="I1044" i="10"/>
  <c r="G1044" i="10"/>
  <c r="K1043" i="10"/>
  <c r="J1043" i="10"/>
  <c r="I1043" i="10"/>
  <c r="G1043" i="10"/>
  <c r="K1042" i="10"/>
  <c r="J1042" i="10"/>
  <c r="I1042" i="10"/>
  <c r="G1042" i="10"/>
  <c r="K1041" i="10"/>
  <c r="J1041" i="10"/>
  <c r="I1041" i="10"/>
  <c r="G1041" i="10"/>
  <c r="K1040" i="10"/>
  <c r="J1040" i="10"/>
  <c r="I1040" i="10"/>
  <c r="G1040" i="10"/>
  <c r="K1039" i="10"/>
  <c r="J1039" i="10"/>
  <c r="I1039" i="10"/>
  <c r="G1039" i="10"/>
  <c r="K1038" i="10"/>
  <c r="J1038" i="10"/>
  <c r="I1038" i="10"/>
  <c r="G1038" i="10"/>
  <c r="K1037" i="10"/>
  <c r="J1037" i="10"/>
  <c r="I1037" i="10"/>
  <c r="G1037" i="10"/>
  <c r="K1036" i="10"/>
  <c r="J1036" i="10"/>
  <c r="I1036" i="10"/>
  <c r="G1036" i="10"/>
  <c r="K1035" i="10"/>
  <c r="J1035" i="10"/>
  <c r="I1035" i="10"/>
  <c r="G1035" i="10"/>
  <c r="K1034" i="10"/>
  <c r="J1034" i="10"/>
  <c r="I1034" i="10"/>
  <c r="G1034" i="10"/>
  <c r="K1033" i="10"/>
  <c r="J1033" i="10"/>
  <c r="I1033" i="10"/>
  <c r="G1033" i="10"/>
  <c r="K1032" i="10"/>
  <c r="J1032" i="10"/>
  <c r="I1032" i="10"/>
  <c r="G1032" i="10"/>
  <c r="K1031" i="10"/>
  <c r="J1031" i="10"/>
  <c r="I1031" i="10"/>
  <c r="G1031" i="10"/>
  <c r="K1030" i="10"/>
  <c r="J1030" i="10"/>
  <c r="I1030" i="10"/>
  <c r="G1030" i="10"/>
  <c r="K1029" i="10"/>
  <c r="J1029" i="10"/>
  <c r="I1029" i="10"/>
  <c r="G1029" i="10"/>
  <c r="K1027" i="10"/>
  <c r="J1027" i="10"/>
  <c r="I1027" i="10"/>
  <c r="G1027" i="10"/>
  <c r="K1026" i="10"/>
  <c r="J1026" i="10"/>
  <c r="I1026" i="10"/>
  <c r="G1026" i="10"/>
  <c r="K1025" i="10"/>
  <c r="J1025" i="10"/>
  <c r="I1025" i="10"/>
  <c r="G1025" i="10"/>
  <c r="K1024" i="10"/>
  <c r="J1024" i="10"/>
  <c r="I1024" i="10"/>
  <c r="G1024" i="10"/>
  <c r="K1023" i="10"/>
  <c r="J1023" i="10"/>
  <c r="I1023" i="10"/>
  <c r="G1023" i="10"/>
  <c r="K1022" i="10"/>
  <c r="J1022" i="10"/>
  <c r="I1022" i="10"/>
  <c r="G1022" i="10"/>
  <c r="K1021" i="10"/>
  <c r="J1021" i="10"/>
  <c r="I1021" i="10"/>
  <c r="G1021" i="10"/>
  <c r="K1020" i="10"/>
  <c r="J1020" i="10"/>
  <c r="I1020" i="10"/>
  <c r="G1020" i="10"/>
  <c r="K1019" i="10"/>
  <c r="J1019" i="10"/>
  <c r="I1019" i="10"/>
  <c r="G1019" i="10"/>
  <c r="K1018" i="10"/>
  <c r="J1018" i="10"/>
  <c r="I1018" i="10"/>
  <c r="G1018" i="10"/>
  <c r="K1017" i="10"/>
  <c r="J1017" i="10"/>
  <c r="I1017" i="10"/>
  <c r="G1017" i="10"/>
  <c r="K1016" i="10"/>
  <c r="J1016" i="10"/>
  <c r="I1016" i="10"/>
  <c r="G1016" i="10"/>
  <c r="K1015" i="10"/>
  <c r="J1015" i="10"/>
  <c r="I1015" i="10"/>
  <c r="G1015" i="10"/>
  <c r="K1014" i="10"/>
  <c r="J1014" i="10"/>
  <c r="I1014" i="10"/>
  <c r="G1014" i="10"/>
  <c r="K1013" i="10"/>
  <c r="J1013" i="10"/>
  <c r="I1013" i="10"/>
  <c r="G1013" i="10"/>
  <c r="K1012" i="10"/>
  <c r="J1012" i="10"/>
  <c r="I1012" i="10"/>
  <c r="G1012" i="10"/>
  <c r="K1011" i="10"/>
  <c r="J1011" i="10"/>
  <c r="I1011" i="10"/>
  <c r="G1011" i="10"/>
  <c r="K1010" i="10"/>
  <c r="J1010" i="10"/>
  <c r="I1010" i="10"/>
  <c r="G1010" i="10"/>
  <c r="K1009" i="10"/>
  <c r="J1009" i="10"/>
  <c r="I1009" i="10"/>
  <c r="G1009" i="10"/>
  <c r="K1008" i="10"/>
  <c r="J1008" i="10"/>
  <c r="I1008" i="10"/>
  <c r="G1008" i="10"/>
  <c r="K1007" i="10"/>
  <c r="J1007" i="10"/>
  <c r="I1007" i="10"/>
  <c r="G1007" i="10"/>
  <c r="K1006" i="10"/>
  <c r="J1006" i="10"/>
  <c r="I1006" i="10"/>
  <c r="G1006" i="10"/>
  <c r="K1005" i="10"/>
  <c r="J1005" i="10"/>
  <c r="I1005" i="10"/>
  <c r="G1005" i="10"/>
  <c r="K1004" i="10"/>
  <c r="J1004" i="10"/>
  <c r="I1004" i="10"/>
  <c r="G1004" i="10"/>
  <c r="K1003" i="10"/>
  <c r="J1003" i="10"/>
  <c r="I1003" i="10"/>
  <c r="G1003" i="10"/>
  <c r="K1002" i="10"/>
  <c r="J1002" i="10"/>
  <c r="I1002" i="10"/>
  <c r="G1002" i="10"/>
  <c r="K1001" i="10"/>
  <c r="J1001" i="10"/>
  <c r="I1001" i="10"/>
  <c r="G1001" i="10"/>
  <c r="K1000" i="10"/>
  <c r="J1000" i="10"/>
  <c r="I1000" i="10"/>
  <c r="G1000" i="10"/>
  <c r="K999" i="10"/>
  <c r="J999" i="10"/>
  <c r="I999" i="10"/>
  <c r="G999" i="10"/>
  <c r="K998" i="10"/>
  <c r="J998" i="10"/>
  <c r="I998" i="10"/>
  <c r="G998" i="10"/>
  <c r="K996" i="10"/>
  <c r="J996" i="10"/>
  <c r="I996" i="10"/>
  <c r="G996" i="10"/>
  <c r="K995" i="10"/>
  <c r="J995" i="10"/>
  <c r="I995" i="10"/>
  <c r="G995" i="10"/>
  <c r="K994" i="10"/>
  <c r="J994" i="10"/>
  <c r="I994" i="10"/>
  <c r="G994" i="10"/>
  <c r="K993" i="10"/>
  <c r="J993" i="10"/>
  <c r="I993" i="10"/>
  <c r="G993" i="10"/>
  <c r="K992" i="10"/>
  <c r="J992" i="10"/>
  <c r="I992" i="10"/>
  <c r="G992" i="10"/>
  <c r="K991" i="10"/>
  <c r="J991" i="10"/>
  <c r="I991" i="10"/>
  <c r="G991" i="10"/>
  <c r="K990" i="10"/>
  <c r="J990" i="10"/>
  <c r="I990" i="10"/>
  <c r="G990" i="10"/>
  <c r="K989" i="10"/>
  <c r="J989" i="10"/>
  <c r="I989" i="10"/>
  <c r="G989" i="10"/>
  <c r="K988" i="10"/>
  <c r="J988" i="10"/>
  <c r="I988" i="10"/>
  <c r="G988" i="10"/>
  <c r="K987" i="10"/>
  <c r="J987" i="10"/>
  <c r="I987" i="10"/>
  <c r="G987" i="10"/>
  <c r="K986" i="10"/>
  <c r="J986" i="10"/>
  <c r="I986" i="10"/>
  <c r="G986" i="10"/>
  <c r="K985" i="10"/>
  <c r="J985" i="10"/>
  <c r="I985" i="10"/>
  <c r="G985" i="10"/>
  <c r="K984" i="10"/>
  <c r="J984" i="10"/>
  <c r="I984" i="10"/>
  <c r="G984" i="10"/>
  <c r="K983" i="10"/>
  <c r="J983" i="10"/>
  <c r="I983" i="10"/>
  <c r="G983" i="10"/>
  <c r="K982" i="10"/>
  <c r="J982" i="10"/>
  <c r="I982" i="10"/>
  <c r="G982" i="10"/>
  <c r="K981" i="10"/>
  <c r="J981" i="10"/>
  <c r="I981" i="10"/>
  <c r="G981" i="10"/>
  <c r="K980" i="10"/>
  <c r="J980" i="10"/>
  <c r="I980" i="10"/>
  <c r="G980" i="10"/>
  <c r="K979" i="10"/>
  <c r="J979" i="10"/>
  <c r="I979" i="10"/>
  <c r="G979" i="10"/>
  <c r="K978" i="10"/>
  <c r="J978" i="10"/>
  <c r="I978" i="10"/>
  <c r="G978" i="10"/>
  <c r="K977" i="10"/>
  <c r="J977" i="10"/>
  <c r="I977" i="10"/>
  <c r="G977" i="10"/>
  <c r="K976" i="10"/>
  <c r="J976" i="10"/>
  <c r="I976" i="10"/>
  <c r="G976" i="10"/>
  <c r="K975" i="10"/>
  <c r="J975" i="10"/>
  <c r="I975" i="10"/>
  <c r="G975" i="10"/>
  <c r="K974" i="10"/>
  <c r="J974" i="10"/>
  <c r="I974" i="10"/>
  <c r="G974" i="10"/>
  <c r="K973" i="10"/>
  <c r="J973" i="10"/>
  <c r="I973" i="10"/>
  <c r="G973" i="10"/>
  <c r="K972" i="10"/>
  <c r="J972" i="10"/>
  <c r="I972" i="10"/>
  <c r="G972" i="10"/>
  <c r="K971" i="10"/>
  <c r="J971" i="10"/>
  <c r="I971" i="10"/>
  <c r="G971" i="10"/>
  <c r="K970" i="10"/>
  <c r="J970" i="10"/>
  <c r="I970" i="10"/>
  <c r="G970" i="10"/>
  <c r="K969" i="10"/>
  <c r="J969" i="10"/>
  <c r="I969" i="10"/>
  <c r="G969" i="10"/>
  <c r="K968" i="10"/>
  <c r="J968" i="10"/>
  <c r="I968" i="10"/>
  <c r="G968" i="10"/>
  <c r="K967" i="10"/>
  <c r="J967" i="10"/>
  <c r="I967" i="10"/>
  <c r="G967" i="10"/>
  <c r="K965" i="10"/>
  <c r="J965" i="10"/>
  <c r="I965" i="10"/>
  <c r="G965" i="10"/>
  <c r="K964" i="10"/>
  <c r="J964" i="10"/>
  <c r="I964" i="10"/>
  <c r="G964" i="10"/>
  <c r="K963" i="10"/>
  <c r="J963" i="10"/>
  <c r="I963" i="10"/>
  <c r="G963" i="10"/>
  <c r="K962" i="10"/>
  <c r="J962" i="10"/>
  <c r="I962" i="10"/>
  <c r="G962" i="10"/>
  <c r="K961" i="10"/>
  <c r="J961" i="10"/>
  <c r="I961" i="10"/>
  <c r="G961" i="10"/>
  <c r="K960" i="10"/>
  <c r="J960" i="10"/>
  <c r="I960" i="10"/>
  <c r="H960" i="10"/>
  <c r="G960" i="10"/>
  <c r="K959" i="10"/>
  <c r="J959" i="10"/>
  <c r="I959" i="10"/>
  <c r="H959" i="10"/>
  <c r="G959" i="10"/>
  <c r="K958" i="10"/>
  <c r="J958" i="10"/>
  <c r="I958" i="10"/>
  <c r="H958" i="10"/>
  <c r="G958" i="10"/>
  <c r="K957" i="10"/>
  <c r="J957" i="10"/>
  <c r="I957" i="10"/>
  <c r="H957" i="10"/>
  <c r="G957" i="10"/>
  <c r="K956" i="10"/>
  <c r="J956" i="10"/>
  <c r="I956" i="10"/>
  <c r="H956" i="10"/>
  <c r="G956" i="10"/>
  <c r="K955" i="10"/>
  <c r="J955" i="10"/>
  <c r="I955" i="10"/>
  <c r="H955" i="10"/>
  <c r="G955" i="10"/>
  <c r="K954" i="10"/>
  <c r="J954" i="10"/>
  <c r="I954" i="10"/>
  <c r="H954" i="10"/>
  <c r="G954" i="10"/>
  <c r="K953" i="10"/>
  <c r="J953" i="10"/>
  <c r="I953" i="10"/>
  <c r="H953" i="10"/>
  <c r="G953" i="10"/>
  <c r="K952" i="10"/>
  <c r="J952" i="10"/>
  <c r="I952" i="10"/>
  <c r="H952" i="10"/>
  <c r="G952" i="10"/>
  <c r="K951" i="10"/>
  <c r="J951" i="10"/>
  <c r="I951" i="10"/>
  <c r="H951" i="10"/>
  <c r="G951" i="10"/>
  <c r="K950" i="10"/>
  <c r="J950" i="10"/>
  <c r="I950" i="10"/>
  <c r="H950" i="10"/>
  <c r="G950" i="10"/>
  <c r="K949" i="10"/>
  <c r="J949" i="10"/>
  <c r="I949" i="10"/>
  <c r="H949" i="10"/>
  <c r="G949" i="10"/>
  <c r="K948" i="10"/>
  <c r="J948" i="10"/>
  <c r="I948" i="10"/>
  <c r="H948" i="10"/>
  <c r="G948" i="10"/>
  <c r="K947" i="10"/>
  <c r="J947" i="10"/>
  <c r="I947" i="10"/>
  <c r="H947" i="10"/>
  <c r="G947" i="10"/>
  <c r="K946" i="10"/>
  <c r="J946" i="10"/>
  <c r="I946" i="10"/>
  <c r="H946" i="10"/>
  <c r="G946" i="10"/>
  <c r="K945" i="10"/>
  <c r="J945" i="10"/>
  <c r="I945" i="10"/>
  <c r="H945" i="10"/>
  <c r="G945" i="10"/>
  <c r="K944" i="10"/>
  <c r="J944" i="10"/>
  <c r="I944" i="10"/>
  <c r="H944" i="10"/>
  <c r="G944" i="10"/>
  <c r="K943" i="10"/>
  <c r="J943" i="10"/>
  <c r="I943" i="10"/>
  <c r="H943" i="10"/>
  <c r="G943" i="10"/>
  <c r="K942" i="10"/>
  <c r="J942" i="10"/>
  <c r="I942" i="10"/>
  <c r="H942" i="10"/>
  <c r="G942" i="10"/>
  <c r="K941" i="10"/>
  <c r="J941" i="10"/>
  <c r="I941" i="10"/>
  <c r="H941" i="10"/>
  <c r="G941" i="10"/>
  <c r="K940" i="10"/>
  <c r="J940" i="10"/>
  <c r="I940" i="10"/>
  <c r="H940" i="10"/>
  <c r="G940" i="10"/>
  <c r="K939" i="10"/>
  <c r="J939" i="10"/>
  <c r="I939" i="10"/>
  <c r="H939" i="10"/>
  <c r="G939" i="10"/>
  <c r="K938" i="10"/>
  <c r="J938" i="10"/>
  <c r="I938" i="10"/>
  <c r="H938" i="10"/>
  <c r="G938" i="10"/>
  <c r="K937" i="10"/>
  <c r="J937" i="10"/>
  <c r="I937" i="10"/>
  <c r="H937" i="10"/>
  <c r="G937" i="10"/>
  <c r="K936" i="10"/>
  <c r="J936" i="10"/>
  <c r="I936" i="10"/>
  <c r="H936" i="10"/>
  <c r="G936" i="10"/>
  <c r="K934" i="10"/>
  <c r="J934" i="10"/>
  <c r="I934" i="10"/>
  <c r="H934" i="10"/>
  <c r="G934" i="10"/>
  <c r="K933" i="10"/>
  <c r="J933" i="10"/>
  <c r="I933" i="10"/>
  <c r="H933" i="10"/>
  <c r="G933" i="10"/>
  <c r="K932" i="10"/>
  <c r="J932" i="10"/>
  <c r="I932" i="10"/>
  <c r="G932" i="10"/>
  <c r="K931" i="10"/>
  <c r="J931" i="10"/>
  <c r="I931" i="10"/>
  <c r="G931" i="10"/>
  <c r="K930" i="10"/>
  <c r="J930" i="10"/>
  <c r="I930" i="10"/>
  <c r="G930" i="10"/>
  <c r="K929" i="10"/>
  <c r="J929" i="10"/>
  <c r="I929" i="10"/>
  <c r="H929" i="10"/>
  <c r="G929" i="10"/>
  <c r="K928" i="10"/>
  <c r="J928" i="10"/>
  <c r="I928" i="10"/>
  <c r="H928" i="10"/>
  <c r="G928" i="10"/>
  <c r="K927" i="10"/>
  <c r="J927" i="10"/>
  <c r="I927" i="10"/>
  <c r="H927" i="10"/>
  <c r="G927" i="10"/>
  <c r="K926" i="10"/>
  <c r="J926" i="10"/>
  <c r="I926" i="10"/>
  <c r="H926" i="10"/>
  <c r="G926" i="10"/>
  <c r="K925" i="10"/>
  <c r="J925" i="10"/>
  <c r="I925" i="10"/>
  <c r="H925" i="10"/>
  <c r="G925" i="10"/>
  <c r="K924" i="10"/>
  <c r="J924" i="10"/>
  <c r="I924" i="10"/>
  <c r="H924" i="10"/>
  <c r="G924" i="10"/>
  <c r="K923" i="10"/>
  <c r="J923" i="10"/>
  <c r="I923" i="10"/>
  <c r="H923" i="10"/>
  <c r="G923" i="10"/>
  <c r="K922" i="10"/>
  <c r="J922" i="10"/>
  <c r="I922" i="10"/>
  <c r="H922" i="10"/>
  <c r="G922" i="10"/>
  <c r="K921" i="10"/>
  <c r="J921" i="10"/>
  <c r="I921" i="10"/>
  <c r="H921" i="10"/>
  <c r="G921" i="10"/>
  <c r="K920" i="10"/>
  <c r="J920" i="10"/>
  <c r="I920" i="10"/>
  <c r="H920" i="10"/>
  <c r="G920" i="10"/>
  <c r="K919" i="10"/>
  <c r="J919" i="10"/>
  <c r="I919" i="10"/>
  <c r="H919" i="10"/>
  <c r="G919" i="10"/>
  <c r="K918" i="10"/>
  <c r="J918" i="10"/>
  <c r="I918" i="10"/>
  <c r="H918" i="10"/>
  <c r="G918" i="10"/>
  <c r="K917" i="10"/>
  <c r="J917" i="10"/>
  <c r="I917" i="10"/>
  <c r="H917" i="10"/>
  <c r="G917" i="10"/>
  <c r="K916" i="10"/>
  <c r="J916" i="10"/>
  <c r="I916" i="10"/>
  <c r="H916" i="10"/>
  <c r="G916" i="10"/>
  <c r="K915" i="10"/>
  <c r="J915" i="10"/>
  <c r="I915" i="10"/>
  <c r="H915" i="10"/>
  <c r="G915" i="10"/>
  <c r="K914" i="10"/>
  <c r="J914" i="10"/>
  <c r="I914" i="10"/>
  <c r="H914" i="10"/>
  <c r="G914" i="10"/>
  <c r="K913" i="10"/>
  <c r="J913" i="10"/>
  <c r="I913" i="10"/>
  <c r="H913" i="10"/>
  <c r="G913" i="10"/>
  <c r="K912" i="10"/>
  <c r="J912" i="10"/>
  <c r="I912" i="10"/>
  <c r="H912" i="10"/>
  <c r="G912" i="10"/>
  <c r="K911" i="10"/>
  <c r="J911" i="10"/>
  <c r="I911" i="10"/>
  <c r="H911" i="10"/>
  <c r="G911" i="10"/>
  <c r="K910" i="10"/>
  <c r="J910" i="10"/>
  <c r="I910" i="10"/>
  <c r="H910" i="10"/>
  <c r="G910" i="10"/>
  <c r="K909" i="10"/>
  <c r="J909" i="10"/>
  <c r="I909" i="10"/>
  <c r="H909" i="10"/>
  <c r="G909" i="10"/>
  <c r="K908" i="10"/>
  <c r="J908" i="10"/>
  <c r="I908" i="10"/>
  <c r="H908" i="10"/>
  <c r="G908" i="10"/>
  <c r="K907" i="10"/>
  <c r="J907" i="10"/>
  <c r="I907" i="10"/>
  <c r="H907" i="10"/>
  <c r="G907" i="10"/>
  <c r="K906" i="10"/>
  <c r="J906" i="10"/>
  <c r="I906" i="10"/>
  <c r="H906" i="10"/>
  <c r="G906" i="10"/>
  <c r="K905" i="10"/>
  <c r="J905" i="10"/>
  <c r="I905" i="10"/>
  <c r="H905" i="10"/>
  <c r="G905" i="10"/>
  <c r="K903" i="10"/>
  <c r="J903" i="10"/>
  <c r="I903" i="10"/>
  <c r="H903" i="10"/>
  <c r="G903" i="10"/>
  <c r="K902" i="10"/>
  <c r="J902" i="10"/>
  <c r="I902" i="10"/>
  <c r="G902" i="10"/>
  <c r="K901" i="10"/>
  <c r="J901" i="10"/>
  <c r="I901" i="10"/>
  <c r="G901" i="10"/>
  <c r="K900" i="10"/>
  <c r="J900" i="10"/>
  <c r="I900" i="10"/>
  <c r="G900" i="10"/>
  <c r="K899" i="10"/>
  <c r="J899" i="10"/>
  <c r="I899" i="10"/>
  <c r="G899" i="10"/>
  <c r="K898" i="10"/>
  <c r="J898" i="10"/>
  <c r="I898" i="10"/>
  <c r="H898" i="10"/>
  <c r="G898" i="10"/>
  <c r="K897" i="10"/>
  <c r="J897" i="10"/>
  <c r="I897" i="10"/>
  <c r="H897" i="10"/>
  <c r="G897" i="10"/>
  <c r="K896" i="10"/>
  <c r="J896" i="10"/>
  <c r="I896" i="10"/>
  <c r="H896" i="10"/>
  <c r="G896" i="10"/>
  <c r="K895" i="10"/>
  <c r="J895" i="10"/>
  <c r="I895" i="10"/>
  <c r="H895" i="10"/>
  <c r="G895" i="10"/>
  <c r="K894" i="10"/>
  <c r="J894" i="10"/>
  <c r="I894" i="10"/>
  <c r="H894" i="10"/>
  <c r="G894" i="10"/>
  <c r="K893" i="10"/>
  <c r="J893" i="10"/>
  <c r="I893" i="10"/>
  <c r="H893" i="10"/>
  <c r="G893" i="10"/>
  <c r="K892" i="10"/>
  <c r="J892" i="10"/>
  <c r="I892" i="10"/>
  <c r="H892" i="10"/>
  <c r="G892" i="10"/>
  <c r="K891" i="10"/>
  <c r="J891" i="10"/>
  <c r="I891" i="10"/>
  <c r="H891" i="10"/>
  <c r="G891" i="10"/>
  <c r="K890" i="10"/>
  <c r="J890" i="10"/>
  <c r="I890" i="10"/>
  <c r="H890" i="10"/>
  <c r="G890" i="10"/>
  <c r="K889" i="10"/>
  <c r="J889" i="10"/>
  <c r="I889" i="10"/>
  <c r="H889" i="10"/>
  <c r="G889" i="10"/>
  <c r="K888" i="10"/>
  <c r="J888" i="10"/>
  <c r="I888" i="10"/>
  <c r="H888" i="10"/>
  <c r="G888" i="10"/>
  <c r="K887" i="10"/>
  <c r="J887" i="10"/>
  <c r="I887" i="10"/>
  <c r="H887" i="10"/>
  <c r="G887" i="10"/>
  <c r="K886" i="10"/>
  <c r="J886" i="10"/>
  <c r="I886" i="10"/>
  <c r="H886" i="10"/>
  <c r="G886" i="10"/>
  <c r="K885" i="10"/>
  <c r="J885" i="10"/>
  <c r="I885" i="10"/>
  <c r="H885" i="10"/>
  <c r="G885" i="10"/>
  <c r="K884" i="10"/>
  <c r="J884" i="10"/>
  <c r="I884" i="10"/>
  <c r="H884" i="10"/>
  <c r="G884" i="10"/>
  <c r="K883" i="10"/>
  <c r="J883" i="10"/>
  <c r="I883" i="10"/>
  <c r="H883" i="10"/>
  <c r="G883" i="10"/>
  <c r="K882" i="10"/>
  <c r="J882" i="10"/>
  <c r="I882" i="10"/>
  <c r="H882" i="10"/>
  <c r="G882" i="10"/>
  <c r="K881" i="10"/>
  <c r="J881" i="10"/>
  <c r="I881" i="10"/>
  <c r="H881" i="10"/>
  <c r="G881" i="10"/>
  <c r="K880" i="10"/>
  <c r="J880" i="10"/>
  <c r="I880" i="10"/>
  <c r="H880" i="10"/>
  <c r="G880" i="10"/>
  <c r="K879" i="10"/>
  <c r="J879" i="10"/>
  <c r="I879" i="10"/>
  <c r="H879" i="10"/>
  <c r="G879" i="10"/>
  <c r="K878" i="10"/>
  <c r="J878" i="10"/>
  <c r="I878" i="10"/>
  <c r="H878" i="10"/>
  <c r="G878" i="10"/>
  <c r="K877" i="10"/>
  <c r="J877" i="10"/>
  <c r="I877" i="10"/>
  <c r="H877" i="10"/>
  <c r="G877" i="10"/>
  <c r="K876" i="10"/>
  <c r="J876" i="10"/>
  <c r="I876" i="10"/>
  <c r="H876" i="10"/>
  <c r="G876" i="10"/>
  <c r="K875" i="10"/>
  <c r="J875" i="10"/>
  <c r="I875" i="10"/>
  <c r="H875" i="10"/>
  <c r="G875" i="10"/>
  <c r="K874" i="10"/>
  <c r="J874" i="10"/>
  <c r="I874" i="10"/>
  <c r="H874" i="10"/>
  <c r="G874" i="10"/>
  <c r="K872" i="10"/>
  <c r="J872" i="10"/>
  <c r="I872" i="10"/>
  <c r="H872" i="10"/>
  <c r="G872" i="10"/>
  <c r="K871" i="10"/>
  <c r="J871" i="10"/>
  <c r="I871" i="10"/>
  <c r="H871" i="10"/>
  <c r="G871" i="10"/>
  <c r="K870" i="10"/>
  <c r="J870" i="10"/>
  <c r="I870" i="10"/>
  <c r="H870" i="10"/>
  <c r="G870" i="10"/>
  <c r="K869" i="10"/>
  <c r="J869" i="10"/>
  <c r="I869" i="10"/>
  <c r="G869" i="10"/>
  <c r="K868" i="10"/>
  <c r="J868" i="10"/>
  <c r="I868" i="10"/>
  <c r="G868" i="10"/>
  <c r="K867" i="10"/>
  <c r="J867" i="10"/>
  <c r="I867" i="10"/>
  <c r="H867" i="10"/>
  <c r="G867" i="10"/>
  <c r="K866" i="10"/>
  <c r="J866" i="10"/>
  <c r="I866" i="10"/>
  <c r="H866" i="10"/>
  <c r="G866" i="10"/>
  <c r="K865" i="10"/>
  <c r="J865" i="10"/>
  <c r="I865" i="10"/>
  <c r="H865" i="10"/>
  <c r="G865" i="10"/>
  <c r="K864" i="10"/>
  <c r="J864" i="10"/>
  <c r="I864" i="10"/>
  <c r="H864" i="10"/>
  <c r="G864" i="10"/>
  <c r="K863" i="10"/>
  <c r="J863" i="10"/>
  <c r="I863" i="10"/>
  <c r="H863" i="10"/>
  <c r="G863" i="10"/>
  <c r="K862" i="10"/>
  <c r="J862" i="10"/>
  <c r="I862" i="10"/>
  <c r="H862" i="10"/>
  <c r="G862" i="10"/>
  <c r="K861" i="10"/>
  <c r="J861" i="10"/>
  <c r="I861" i="10"/>
  <c r="H861" i="10"/>
  <c r="G861" i="10"/>
  <c r="K860" i="10"/>
  <c r="J860" i="10"/>
  <c r="I860" i="10"/>
  <c r="H860" i="10"/>
  <c r="G860" i="10"/>
  <c r="K859" i="10"/>
  <c r="J859" i="10"/>
  <c r="I859" i="10"/>
  <c r="H859" i="10"/>
  <c r="G859" i="10"/>
  <c r="K858" i="10"/>
  <c r="J858" i="10"/>
  <c r="I858" i="10"/>
  <c r="H858" i="10"/>
  <c r="G858" i="10"/>
  <c r="K857" i="10"/>
  <c r="J857" i="10"/>
  <c r="I857" i="10"/>
  <c r="H857" i="10"/>
  <c r="G857" i="10"/>
  <c r="K856" i="10"/>
  <c r="J856" i="10"/>
  <c r="I856" i="10"/>
  <c r="H856" i="10"/>
  <c r="G856" i="10"/>
  <c r="K855" i="10"/>
  <c r="J855" i="10"/>
  <c r="I855" i="10"/>
  <c r="H855" i="10"/>
  <c r="G855" i="10"/>
  <c r="K854" i="10"/>
  <c r="J854" i="10"/>
  <c r="I854" i="10"/>
  <c r="H854" i="10"/>
  <c r="G854" i="10"/>
  <c r="K853" i="10"/>
  <c r="J853" i="10"/>
  <c r="I853" i="10"/>
  <c r="H853" i="10"/>
  <c r="G853" i="10"/>
  <c r="K852" i="10"/>
  <c r="J852" i="10"/>
  <c r="I852" i="10"/>
  <c r="H852" i="10"/>
  <c r="G852" i="10"/>
  <c r="K851" i="10"/>
  <c r="J851" i="10"/>
  <c r="I851" i="10"/>
  <c r="H851" i="10"/>
  <c r="G851" i="10"/>
  <c r="K850" i="10"/>
  <c r="J850" i="10"/>
  <c r="I850" i="10"/>
  <c r="H850" i="10"/>
  <c r="G850" i="10"/>
  <c r="K849" i="10"/>
  <c r="J849" i="10"/>
  <c r="I849" i="10"/>
  <c r="H849" i="10"/>
  <c r="G849" i="10"/>
  <c r="K848" i="10"/>
  <c r="J848" i="10"/>
  <c r="I848" i="10"/>
  <c r="H848" i="10"/>
  <c r="G848" i="10"/>
  <c r="K847" i="10"/>
  <c r="J847" i="10"/>
  <c r="I847" i="10"/>
  <c r="H847" i="10"/>
  <c r="G847" i="10"/>
  <c r="K846" i="10"/>
  <c r="J846" i="10"/>
  <c r="I846" i="10"/>
  <c r="H846" i="10"/>
  <c r="G846" i="10"/>
  <c r="K845" i="10"/>
  <c r="J845" i="10"/>
  <c r="I845" i="10"/>
  <c r="H845" i="10"/>
  <c r="G845" i="10"/>
  <c r="K844" i="10"/>
  <c r="J844" i="10"/>
  <c r="I844" i="10"/>
  <c r="H844" i="10"/>
  <c r="G844" i="10"/>
  <c r="K843" i="10"/>
  <c r="J843" i="10"/>
  <c r="I843" i="10"/>
  <c r="H843" i="10"/>
  <c r="G843" i="10"/>
  <c r="K841" i="10"/>
  <c r="J841" i="10"/>
  <c r="I841" i="10"/>
  <c r="H841" i="10"/>
  <c r="G841" i="10"/>
  <c r="K840" i="10"/>
  <c r="J840" i="10"/>
  <c r="I840" i="10"/>
  <c r="G840" i="10"/>
  <c r="K839" i="10"/>
  <c r="J839" i="10"/>
  <c r="I839" i="10"/>
  <c r="H839" i="10"/>
  <c r="G839" i="10"/>
  <c r="K838" i="10"/>
  <c r="J838" i="10"/>
  <c r="I838" i="10"/>
  <c r="G838" i="10"/>
  <c r="K837" i="10"/>
  <c r="J837" i="10"/>
  <c r="I837" i="10"/>
  <c r="G837" i="10"/>
  <c r="K836" i="10"/>
  <c r="J836" i="10"/>
  <c r="I836" i="10"/>
  <c r="H836" i="10"/>
  <c r="G836" i="10"/>
  <c r="K835" i="10"/>
  <c r="J835" i="10"/>
  <c r="I835" i="10"/>
  <c r="H835" i="10"/>
  <c r="G835" i="10"/>
  <c r="K834" i="10"/>
  <c r="J834" i="10"/>
  <c r="I834" i="10"/>
  <c r="H834" i="10"/>
  <c r="G834" i="10"/>
  <c r="K833" i="10"/>
  <c r="J833" i="10"/>
  <c r="I833" i="10"/>
  <c r="H833" i="10"/>
  <c r="G833" i="10"/>
  <c r="K832" i="10"/>
  <c r="J832" i="10"/>
  <c r="I832" i="10"/>
  <c r="H832" i="10"/>
  <c r="G832" i="10"/>
  <c r="K831" i="10"/>
  <c r="J831" i="10"/>
  <c r="I831" i="10"/>
  <c r="H831" i="10"/>
  <c r="G831" i="10"/>
  <c r="K830" i="10"/>
  <c r="J830" i="10"/>
  <c r="I830" i="10"/>
  <c r="H830" i="10"/>
  <c r="G830" i="10"/>
  <c r="K829" i="10"/>
  <c r="J829" i="10"/>
  <c r="I829" i="10"/>
  <c r="H829" i="10"/>
  <c r="G829" i="10"/>
  <c r="K828" i="10"/>
  <c r="J828" i="10"/>
  <c r="I828" i="10"/>
  <c r="H828" i="10"/>
  <c r="G828" i="10"/>
  <c r="K827" i="10"/>
  <c r="J827" i="10"/>
  <c r="I827" i="10"/>
  <c r="H827" i="10"/>
  <c r="G827" i="10"/>
  <c r="K826" i="10"/>
  <c r="J826" i="10"/>
  <c r="I826" i="10"/>
  <c r="H826" i="10"/>
  <c r="G826" i="10"/>
  <c r="K825" i="10"/>
  <c r="J825" i="10"/>
  <c r="I825" i="10"/>
  <c r="H825" i="10"/>
  <c r="G825" i="10"/>
  <c r="K824" i="10"/>
  <c r="J824" i="10"/>
  <c r="I824" i="10"/>
  <c r="H824" i="10"/>
  <c r="G824" i="10"/>
  <c r="K823" i="10"/>
  <c r="J823" i="10"/>
  <c r="I823" i="10"/>
  <c r="H823" i="10"/>
  <c r="G823" i="10"/>
  <c r="K822" i="10"/>
  <c r="J822" i="10"/>
  <c r="I822" i="10"/>
  <c r="H822" i="10"/>
  <c r="G822" i="10"/>
  <c r="K821" i="10"/>
  <c r="J821" i="10"/>
  <c r="I821" i="10"/>
  <c r="H821" i="10"/>
  <c r="G821" i="10"/>
  <c r="K820" i="10"/>
  <c r="J820" i="10"/>
  <c r="I820" i="10"/>
  <c r="H820" i="10"/>
  <c r="G820" i="10"/>
  <c r="K819" i="10"/>
  <c r="J819" i="10"/>
  <c r="I819" i="10"/>
  <c r="H819" i="10"/>
  <c r="G819" i="10"/>
  <c r="K818" i="10"/>
  <c r="J818" i="10"/>
  <c r="I818" i="10"/>
  <c r="H818" i="10"/>
  <c r="G818" i="10"/>
  <c r="K817" i="10"/>
  <c r="J817" i="10"/>
  <c r="I817" i="10"/>
  <c r="H817" i="10"/>
  <c r="G817" i="10"/>
  <c r="K816" i="10"/>
  <c r="J816" i="10"/>
  <c r="I816" i="10"/>
  <c r="H816" i="10"/>
  <c r="G816" i="10"/>
  <c r="K815" i="10"/>
  <c r="J815" i="10"/>
  <c r="I815" i="10"/>
  <c r="H815" i="10"/>
  <c r="G815" i="10"/>
  <c r="K814" i="10"/>
  <c r="J814" i="10"/>
  <c r="I814" i="10"/>
  <c r="H814" i="10"/>
  <c r="G814" i="10"/>
  <c r="K813" i="10"/>
  <c r="J813" i="10"/>
  <c r="I813" i="10"/>
  <c r="H813" i="10"/>
  <c r="G813" i="10"/>
  <c r="K812" i="10"/>
  <c r="J812" i="10"/>
  <c r="I812" i="10"/>
  <c r="I811" i="10" s="1"/>
  <c r="H812" i="10"/>
  <c r="G812" i="10"/>
  <c r="K810" i="10"/>
  <c r="J810" i="10"/>
  <c r="I810" i="10"/>
  <c r="H810" i="10"/>
  <c r="G810" i="10"/>
  <c r="K809" i="10"/>
  <c r="J809" i="10"/>
  <c r="I809" i="10"/>
  <c r="H809" i="10"/>
  <c r="G809" i="10"/>
  <c r="K808" i="10"/>
  <c r="J808" i="10"/>
  <c r="I808" i="10"/>
  <c r="G808" i="10"/>
  <c r="K807" i="10"/>
  <c r="J807" i="10"/>
  <c r="I807" i="10"/>
  <c r="G807" i="10"/>
  <c r="K806" i="10"/>
  <c r="J806" i="10"/>
  <c r="I806" i="10"/>
  <c r="G806" i="10"/>
  <c r="K805" i="10"/>
  <c r="J805" i="10"/>
  <c r="I805" i="10"/>
  <c r="H805" i="10"/>
  <c r="G805" i="10"/>
  <c r="K804" i="10"/>
  <c r="J804" i="10"/>
  <c r="I804" i="10"/>
  <c r="H804" i="10"/>
  <c r="G804" i="10"/>
  <c r="K803" i="10"/>
  <c r="J803" i="10"/>
  <c r="I803" i="10"/>
  <c r="H803" i="10"/>
  <c r="G803" i="10"/>
  <c r="K802" i="10"/>
  <c r="J802" i="10"/>
  <c r="I802" i="10"/>
  <c r="H802" i="10"/>
  <c r="G802" i="10"/>
  <c r="K801" i="10"/>
  <c r="J801" i="10"/>
  <c r="I801" i="10"/>
  <c r="H801" i="10"/>
  <c r="G801" i="10"/>
  <c r="K800" i="10"/>
  <c r="J800" i="10"/>
  <c r="I800" i="10"/>
  <c r="H800" i="10"/>
  <c r="G800" i="10"/>
  <c r="K799" i="10"/>
  <c r="J799" i="10"/>
  <c r="I799" i="10"/>
  <c r="H799" i="10"/>
  <c r="G799" i="10"/>
  <c r="K798" i="10"/>
  <c r="J798" i="10"/>
  <c r="I798" i="10"/>
  <c r="H798" i="10"/>
  <c r="G798" i="10"/>
  <c r="K797" i="10"/>
  <c r="J797" i="10"/>
  <c r="I797" i="10"/>
  <c r="H797" i="10"/>
  <c r="G797" i="10"/>
  <c r="K796" i="10"/>
  <c r="J796" i="10"/>
  <c r="I796" i="10"/>
  <c r="H796" i="10"/>
  <c r="G796" i="10"/>
  <c r="K795" i="10"/>
  <c r="J795" i="10"/>
  <c r="I795" i="10"/>
  <c r="H795" i="10"/>
  <c r="G795" i="10"/>
  <c r="K794" i="10"/>
  <c r="J794" i="10"/>
  <c r="I794" i="10"/>
  <c r="H794" i="10"/>
  <c r="G794" i="10"/>
  <c r="K793" i="10"/>
  <c r="J793" i="10"/>
  <c r="I793" i="10"/>
  <c r="H793" i="10"/>
  <c r="G793" i="10"/>
  <c r="K792" i="10"/>
  <c r="J792" i="10"/>
  <c r="I792" i="10"/>
  <c r="H792" i="10"/>
  <c r="G792" i="10"/>
  <c r="K791" i="10"/>
  <c r="J791" i="10"/>
  <c r="I791" i="10"/>
  <c r="H791" i="10"/>
  <c r="G791" i="10"/>
  <c r="K790" i="10"/>
  <c r="J790" i="10"/>
  <c r="I790" i="10"/>
  <c r="H790" i="10"/>
  <c r="G790" i="10"/>
  <c r="K789" i="10"/>
  <c r="J789" i="10"/>
  <c r="I789" i="10"/>
  <c r="H789" i="10"/>
  <c r="G789" i="10"/>
  <c r="K788" i="10"/>
  <c r="J788" i="10"/>
  <c r="I788" i="10"/>
  <c r="H788" i="10"/>
  <c r="G788" i="10"/>
  <c r="K787" i="10"/>
  <c r="J787" i="10"/>
  <c r="I787" i="10"/>
  <c r="H787" i="10"/>
  <c r="G787" i="10"/>
  <c r="K786" i="10"/>
  <c r="J786" i="10"/>
  <c r="I786" i="10"/>
  <c r="H786" i="10"/>
  <c r="G786" i="10"/>
  <c r="K785" i="10"/>
  <c r="J785" i="10"/>
  <c r="I785" i="10"/>
  <c r="H785" i="10"/>
  <c r="G785" i="10"/>
  <c r="K784" i="10"/>
  <c r="J784" i="10"/>
  <c r="I784" i="10"/>
  <c r="H784" i="10"/>
  <c r="G784" i="10"/>
  <c r="K783" i="10"/>
  <c r="J783" i="10"/>
  <c r="I783" i="10"/>
  <c r="H783" i="10"/>
  <c r="G783" i="10"/>
  <c r="K782" i="10"/>
  <c r="J782" i="10"/>
  <c r="I782" i="10"/>
  <c r="H782" i="10"/>
  <c r="G782" i="10"/>
  <c r="K781" i="10"/>
  <c r="J781" i="10"/>
  <c r="I781" i="10"/>
  <c r="H781" i="10"/>
  <c r="G781" i="10"/>
  <c r="K779" i="10"/>
  <c r="J779" i="10"/>
  <c r="I779" i="10"/>
  <c r="H779" i="10"/>
  <c r="G779" i="10"/>
  <c r="K778" i="10"/>
  <c r="J778" i="10"/>
  <c r="I778" i="10"/>
  <c r="H778" i="10"/>
  <c r="G778" i="10"/>
  <c r="K777" i="10"/>
  <c r="J777" i="10"/>
  <c r="I777" i="10"/>
  <c r="H777" i="10"/>
  <c r="G777" i="10"/>
  <c r="K776" i="10"/>
  <c r="J776" i="10"/>
  <c r="I776" i="10"/>
  <c r="G776" i="10"/>
  <c r="K775" i="10"/>
  <c r="J775" i="10"/>
  <c r="I775" i="10"/>
  <c r="G775" i="10"/>
  <c r="K774" i="10"/>
  <c r="J774" i="10"/>
  <c r="I774" i="10"/>
  <c r="H774" i="10"/>
  <c r="G774" i="10"/>
  <c r="K773" i="10"/>
  <c r="J773" i="10"/>
  <c r="I773" i="10"/>
  <c r="H773" i="10"/>
  <c r="G773" i="10"/>
  <c r="K772" i="10"/>
  <c r="J772" i="10"/>
  <c r="I772" i="10"/>
  <c r="H772" i="10"/>
  <c r="G772" i="10"/>
  <c r="K771" i="10"/>
  <c r="J771" i="10"/>
  <c r="I771" i="10"/>
  <c r="H771" i="10"/>
  <c r="G771" i="10"/>
  <c r="K770" i="10"/>
  <c r="J770" i="10"/>
  <c r="I770" i="10"/>
  <c r="H770" i="10"/>
  <c r="G770" i="10"/>
  <c r="K769" i="10"/>
  <c r="J769" i="10"/>
  <c r="I769" i="10"/>
  <c r="H769" i="10"/>
  <c r="G769" i="10"/>
  <c r="K768" i="10"/>
  <c r="J768" i="10"/>
  <c r="I768" i="10"/>
  <c r="H768" i="10"/>
  <c r="G768" i="10"/>
  <c r="K767" i="10"/>
  <c r="J767" i="10"/>
  <c r="I767" i="10"/>
  <c r="H767" i="10"/>
  <c r="G767" i="10"/>
  <c r="K766" i="10"/>
  <c r="J766" i="10"/>
  <c r="I766" i="10"/>
  <c r="H766" i="10"/>
  <c r="G766" i="10"/>
  <c r="K765" i="10"/>
  <c r="J765" i="10"/>
  <c r="I765" i="10"/>
  <c r="H765" i="10"/>
  <c r="G765" i="10"/>
  <c r="K764" i="10"/>
  <c r="J764" i="10"/>
  <c r="I764" i="10"/>
  <c r="H764" i="10"/>
  <c r="G764" i="10"/>
  <c r="K763" i="10"/>
  <c r="J763" i="10"/>
  <c r="I763" i="10"/>
  <c r="H763" i="10"/>
  <c r="G763" i="10"/>
  <c r="K762" i="10"/>
  <c r="J762" i="10"/>
  <c r="I762" i="10"/>
  <c r="H762" i="10"/>
  <c r="G762" i="10"/>
  <c r="K761" i="10"/>
  <c r="J761" i="10"/>
  <c r="I761" i="10"/>
  <c r="H761" i="10"/>
  <c r="G761" i="10"/>
  <c r="K760" i="10"/>
  <c r="J760" i="10"/>
  <c r="I760" i="10"/>
  <c r="H760" i="10"/>
  <c r="G760" i="10"/>
  <c r="K759" i="10"/>
  <c r="J759" i="10"/>
  <c r="I759" i="10"/>
  <c r="H759" i="10"/>
  <c r="G759" i="10"/>
  <c r="K758" i="10"/>
  <c r="J758" i="10"/>
  <c r="I758" i="10"/>
  <c r="H758" i="10"/>
  <c r="G758" i="10"/>
  <c r="K757" i="10"/>
  <c r="J757" i="10"/>
  <c r="I757" i="10"/>
  <c r="H757" i="10"/>
  <c r="G757" i="10"/>
  <c r="K756" i="10"/>
  <c r="J756" i="10"/>
  <c r="I756" i="10"/>
  <c r="H756" i="10"/>
  <c r="G756" i="10"/>
  <c r="K755" i="10"/>
  <c r="J755" i="10"/>
  <c r="I755" i="10"/>
  <c r="H755" i="10"/>
  <c r="G755" i="10"/>
  <c r="K754" i="10"/>
  <c r="J754" i="10"/>
  <c r="I754" i="10"/>
  <c r="H754" i="10"/>
  <c r="G754" i="10"/>
  <c r="K753" i="10"/>
  <c r="J753" i="10"/>
  <c r="I753" i="10"/>
  <c r="H753" i="10"/>
  <c r="G753" i="10"/>
  <c r="K752" i="10"/>
  <c r="J752" i="10"/>
  <c r="I752" i="10"/>
  <c r="H752" i="10"/>
  <c r="G752" i="10"/>
  <c r="K751" i="10"/>
  <c r="J751" i="10"/>
  <c r="I751" i="10"/>
  <c r="H751" i="10"/>
  <c r="G751" i="10"/>
  <c r="K750" i="10"/>
  <c r="J750" i="10"/>
  <c r="I750" i="10"/>
  <c r="H750" i="10"/>
  <c r="G750" i="10"/>
  <c r="K748" i="10"/>
  <c r="J748" i="10"/>
  <c r="I748" i="10"/>
  <c r="H748" i="10"/>
  <c r="G748" i="10"/>
  <c r="K747" i="10"/>
  <c r="J747" i="10"/>
  <c r="I747" i="10"/>
  <c r="G747" i="10"/>
  <c r="K746" i="10"/>
  <c r="J746" i="10"/>
  <c r="I746" i="10"/>
  <c r="H746" i="10"/>
  <c r="G746" i="10"/>
  <c r="K745" i="10"/>
  <c r="J745" i="10"/>
  <c r="I745" i="10"/>
  <c r="G745" i="10"/>
  <c r="K744" i="10"/>
  <c r="J744" i="10"/>
  <c r="I744" i="10"/>
  <c r="G744" i="10"/>
  <c r="K743" i="10"/>
  <c r="J743" i="10"/>
  <c r="I743" i="10"/>
  <c r="H743" i="10"/>
  <c r="G743" i="10"/>
  <c r="K742" i="10"/>
  <c r="J742" i="10"/>
  <c r="I742" i="10"/>
  <c r="H742" i="10"/>
  <c r="G742" i="10"/>
  <c r="K741" i="10"/>
  <c r="J741" i="10"/>
  <c r="I741" i="10"/>
  <c r="H741" i="10"/>
  <c r="G741" i="10"/>
  <c r="K740" i="10"/>
  <c r="J740" i="10"/>
  <c r="I740" i="10"/>
  <c r="H740" i="10"/>
  <c r="G740" i="10"/>
  <c r="K739" i="10"/>
  <c r="J739" i="10"/>
  <c r="I739" i="10"/>
  <c r="H739" i="10"/>
  <c r="G739" i="10"/>
  <c r="K738" i="10"/>
  <c r="J738" i="10"/>
  <c r="I738" i="10"/>
  <c r="H738" i="10"/>
  <c r="G738" i="10"/>
  <c r="K737" i="10"/>
  <c r="J737" i="10"/>
  <c r="I737" i="10"/>
  <c r="H737" i="10"/>
  <c r="G737" i="10"/>
  <c r="K736" i="10"/>
  <c r="J736" i="10"/>
  <c r="I736" i="10"/>
  <c r="H736" i="10"/>
  <c r="G736" i="10"/>
  <c r="K735" i="10"/>
  <c r="J735" i="10"/>
  <c r="I735" i="10"/>
  <c r="H735" i="10"/>
  <c r="G735" i="10"/>
  <c r="K734" i="10"/>
  <c r="J734" i="10"/>
  <c r="I734" i="10"/>
  <c r="H734" i="10"/>
  <c r="G734" i="10"/>
  <c r="K733" i="10"/>
  <c r="J733" i="10"/>
  <c r="I733" i="10"/>
  <c r="H733" i="10"/>
  <c r="G733" i="10"/>
  <c r="K732" i="10"/>
  <c r="J732" i="10"/>
  <c r="I732" i="10"/>
  <c r="H732" i="10"/>
  <c r="G732" i="10"/>
  <c r="K731" i="10"/>
  <c r="J731" i="10"/>
  <c r="I731" i="10"/>
  <c r="H731" i="10"/>
  <c r="G731" i="10"/>
  <c r="K730" i="10"/>
  <c r="J730" i="10"/>
  <c r="I730" i="10"/>
  <c r="H730" i="10"/>
  <c r="G730" i="10"/>
  <c r="K729" i="10"/>
  <c r="J729" i="10"/>
  <c r="I729" i="10"/>
  <c r="H729" i="10"/>
  <c r="G729" i="10"/>
  <c r="K728" i="10"/>
  <c r="J728" i="10"/>
  <c r="I728" i="10"/>
  <c r="H728" i="10"/>
  <c r="G728" i="10"/>
  <c r="K727" i="10"/>
  <c r="J727" i="10"/>
  <c r="I727" i="10"/>
  <c r="H727" i="10"/>
  <c r="G727" i="10"/>
  <c r="K726" i="10"/>
  <c r="J726" i="10"/>
  <c r="I726" i="10"/>
  <c r="H726" i="10"/>
  <c r="G726" i="10"/>
  <c r="K725" i="10"/>
  <c r="J725" i="10"/>
  <c r="I725" i="10"/>
  <c r="H725" i="10"/>
  <c r="G725" i="10"/>
  <c r="K724" i="10"/>
  <c r="J724" i="10"/>
  <c r="I724" i="10"/>
  <c r="H724" i="10"/>
  <c r="G724" i="10"/>
  <c r="K723" i="10"/>
  <c r="J723" i="10"/>
  <c r="I723" i="10"/>
  <c r="H723" i="10"/>
  <c r="G723" i="10"/>
  <c r="K722" i="10"/>
  <c r="J722" i="10"/>
  <c r="I722" i="10"/>
  <c r="H722" i="10"/>
  <c r="G722" i="10"/>
  <c r="K721" i="10"/>
  <c r="J721" i="10"/>
  <c r="I721" i="10"/>
  <c r="H721" i="10"/>
  <c r="G721" i="10"/>
  <c r="K720" i="10"/>
  <c r="J720" i="10"/>
  <c r="I720" i="10"/>
  <c r="H720" i="10"/>
  <c r="G720" i="10"/>
  <c r="K719" i="10"/>
  <c r="J719" i="10"/>
  <c r="I719" i="10"/>
  <c r="H719" i="10"/>
  <c r="G719" i="10"/>
  <c r="K717" i="10"/>
  <c r="J717" i="10"/>
  <c r="I717" i="10"/>
  <c r="H717" i="10"/>
  <c r="G717" i="10"/>
  <c r="F717" i="10"/>
  <c r="K716" i="10"/>
  <c r="J716" i="10"/>
  <c r="I716" i="10"/>
  <c r="G716" i="10"/>
  <c r="F716" i="10"/>
  <c r="K715" i="10"/>
  <c r="J715" i="10"/>
  <c r="I715" i="10"/>
  <c r="H715" i="10"/>
  <c r="G715" i="10"/>
  <c r="F715" i="10"/>
  <c r="K714" i="10"/>
  <c r="J714" i="10"/>
  <c r="I714" i="10"/>
  <c r="H714" i="10"/>
  <c r="G714" i="10"/>
  <c r="F714" i="10"/>
  <c r="K713" i="10"/>
  <c r="J713" i="10"/>
  <c r="I713" i="10"/>
  <c r="G713" i="10"/>
  <c r="F713" i="10"/>
  <c r="K712" i="10"/>
  <c r="J712" i="10"/>
  <c r="I712" i="10"/>
  <c r="H712" i="10"/>
  <c r="G712" i="10"/>
  <c r="F712" i="10"/>
  <c r="K711" i="10"/>
  <c r="J711" i="10"/>
  <c r="I711" i="10"/>
  <c r="H711" i="10"/>
  <c r="G711" i="10"/>
  <c r="F711" i="10"/>
  <c r="K710" i="10"/>
  <c r="J710" i="10"/>
  <c r="I710" i="10"/>
  <c r="H710" i="10"/>
  <c r="G710" i="10"/>
  <c r="F710" i="10"/>
  <c r="K709" i="10"/>
  <c r="J709" i="10"/>
  <c r="I709" i="10"/>
  <c r="H709" i="10"/>
  <c r="G709" i="10"/>
  <c r="F709" i="10"/>
  <c r="K708" i="10"/>
  <c r="J708" i="10"/>
  <c r="I708" i="10"/>
  <c r="H708" i="10"/>
  <c r="G708" i="10"/>
  <c r="F708" i="10"/>
  <c r="K707" i="10"/>
  <c r="J707" i="10"/>
  <c r="I707" i="10"/>
  <c r="H707" i="10"/>
  <c r="G707" i="10"/>
  <c r="F707" i="10"/>
  <c r="K706" i="10"/>
  <c r="J706" i="10"/>
  <c r="I706" i="10"/>
  <c r="H706" i="10"/>
  <c r="G706" i="10"/>
  <c r="F706" i="10"/>
  <c r="K705" i="10"/>
  <c r="J705" i="10"/>
  <c r="I705" i="10"/>
  <c r="H705" i="10"/>
  <c r="G705" i="10"/>
  <c r="F705" i="10"/>
  <c r="K704" i="10"/>
  <c r="J704" i="10"/>
  <c r="I704" i="10"/>
  <c r="H704" i="10"/>
  <c r="G704" i="10"/>
  <c r="F704" i="10"/>
  <c r="K703" i="10"/>
  <c r="J703" i="10"/>
  <c r="I703" i="10"/>
  <c r="H703" i="10"/>
  <c r="G703" i="10"/>
  <c r="F703" i="10"/>
  <c r="K702" i="10"/>
  <c r="J702" i="10"/>
  <c r="I702" i="10"/>
  <c r="H702" i="10"/>
  <c r="G702" i="10"/>
  <c r="F702" i="10"/>
  <c r="K701" i="10"/>
  <c r="J701" i="10"/>
  <c r="I701" i="10"/>
  <c r="H701" i="10"/>
  <c r="G701" i="10"/>
  <c r="F701" i="10"/>
  <c r="K700" i="10"/>
  <c r="J700" i="10"/>
  <c r="I700" i="10"/>
  <c r="H700" i="10"/>
  <c r="G700" i="10"/>
  <c r="F700" i="10"/>
  <c r="K699" i="10"/>
  <c r="J699" i="10"/>
  <c r="I699" i="10"/>
  <c r="H699" i="10"/>
  <c r="G699" i="10"/>
  <c r="F699" i="10"/>
  <c r="K698" i="10"/>
  <c r="J698" i="10"/>
  <c r="I698" i="10"/>
  <c r="H698" i="10"/>
  <c r="G698" i="10"/>
  <c r="F698" i="10"/>
  <c r="K697" i="10"/>
  <c r="J697" i="10"/>
  <c r="I697" i="10"/>
  <c r="H697" i="10"/>
  <c r="G697" i="10"/>
  <c r="F697" i="10"/>
  <c r="K696" i="10"/>
  <c r="J696" i="10"/>
  <c r="I696" i="10"/>
  <c r="H696" i="10"/>
  <c r="G696" i="10"/>
  <c r="F696" i="10"/>
  <c r="K695" i="10"/>
  <c r="J695" i="10"/>
  <c r="I695" i="10"/>
  <c r="H695" i="10"/>
  <c r="G695" i="10"/>
  <c r="F695" i="10"/>
  <c r="K694" i="10"/>
  <c r="J694" i="10"/>
  <c r="I694" i="10"/>
  <c r="H694" i="10"/>
  <c r="G694" i="10"/>
  <c r="F694" i="10"/>
  <c r="K693" i="10"/>
  <c r="J693" i="10"/>
  <c r="I693" i="10"/>
  <c r="H693" i="10"/>
  <c r="G693" i="10"/>
  <c r="F693" i="10"/>
  <c r="K692" i="10"/>
  <c r="J692" i="10"/>
  <c r="I692" i="10"/>
  <c r="H692" i="10"/>
  <c r="G692" i="10"/>
  <c r="F692" i="10"/>
  <c r="K691" i="10"/>
  <c r="J691" i="10"/>
  <c r="I691" i="10"/>
  <c r="H691" i="10"/>
  <c r="G691" i="10"/>
  <c r="F691" i="10"/>
  <c r="K690" i="10"/>
  <c r="J690" i="10"/>
  <c r="I690" i="10"/>
  <c r="H690" i="10"/>
  <c r="G690" i="10"/>
  <c r="F690" i="10"/>
  <c r="K689" i="10"/>
  <c r="J689" i="10"/>
  <c r="I689" i="10"/>
  <c r="H689" i="10"/>
  <c r="G689" i="10"/>
  <c r="F689" i="10"/>
  <c r="K688" i="10"/>
  <c r="J688" i="10"/>
  <c r="I688" i="10"/>
  <c r="H688" i="10"/>
  <c r="G688" i="10"/>
  <c r="F688" i="10"/>
  <c r="K686" i="10"/>
  <c r="J686" i="10"/>
  <c r="I686" i="10"/>
  <c r="H686" i="10"/>
  <c r="G686" i="10"/>
  <c r="F686" i="10"/>
  <c r="K685" i="10"/>
  <c r="J685" i="10"/>
  <c r="I685" i="10"/>
  <c r="G685" i="10"/>
  <c r="F685" i="10"/>
  <c r="K684" i="10"/>
  <c r="J684" i="10"/>
  <c r="I684" i="10"/>
  <c r="G684" i="10"/>
  <c r="F684" i="10"/>
  <c r="K683" i="10"/>
  <c r="J683" i="10"/>
  <c r="I683" i="10"/>
  <c r="G683" i="10"/>
  <c r="F683" i="10"/>
  <c r="K682" i="10"/>
  <c r="J682" i="10"/>
  <c r="I682" i="10"/>
  <c r="G682" i="10"/>
  <c r="F682" i="10"/>
  <c r="K681" i="10"/>
  <c r="J681" i="10"/>
  <c r="I681" i="10"/>
  <c r="H681" i="10"/>
  <c r="G681" i="10"/>
  <c r="F681" i="10"/>
  <c r="K680" i="10"/>
  <c r="J680" i="10"/>
  <c r="I680" i="10"/>
  <c r="H680" i="10"/>
  <c r="G680" i="10"/>
  <c r="F680" i="10"/>
  <c r="K679" i="10"/>
  <c r="J679" i="10"/>
  <c r="I679" i="10"/>
  <c r="H679" i="10"/>
  <c r="G679" i="10"/>
  <c r="F679" i="10"/>
  <c r="K678" i="10"/>
  <c r="J678" i="10"/>
  <c r="I678" i="10"/>
  <c r="H678" i="10"/>
  <c r="G678" i="10"/>
  <c r="F678" i="10"/>
  <c r="K677" i="10"/>
  <c r="J677" i="10"/>
  <c r="I677" i="10"/>
  <c r="H677" i="10"/>
  <c r="G677" i="10"/>
  <c r="F677" i="10"/>
  <c r="K676" i="10"/>
  <c r="J676" i="10"/>
  <c r="I676" i="10"/>
  <c r="H676" i="10"/>
  <c r="G676" i="10"/>
  <c r="F676" i="10"/>
  <c r="K675" i="10"/>
  <c r="J675" i="10"/>
  <c r="I675" i="10"/>
  <c r="H675" i="10"/>
  <c r="G675" i="10"/>
  <c r="F675" i="10"/>
  <c r="K674" i="10"/>
  <c r="J674" i="10"/>
  <c r="I674" i="10"/>
  <c r="H674" i="10"/>
  <c r="G674" i="10"/>
  <c r="F674" i="10"/>
  <c r="K673" i="10"/>
  <c r="J673" i="10"/>
  <c r="I673" i="10"/>
  <c r="H673" i="10"/>
  <c r="G673" i="10"/>
  <c r="F673" i="10"/>
  <c r="K672" i="10"/>
  <c r="J672" i="10"/>
  <c r="I672" i="10"/>
  <c r="H672" i="10"/>
  <c r="G672" i="10"/>
  <c r="F672" i="10"/>
  <c r="K671" i="10"/>
  <c r="J671" i="10"/>
  <c r="I671" i="10"/>
  <c r="H671" i="10"/>
  <c r="G671" i="10"/>
  <c r="F671" i="10"/>
  <c r="K670" i="10"/>
  <c r="J670" i="10"/>
  <c r="I670" i="10"/>
  <c r="H670" i="10"/>
  <c r="G670" i="10"/>
  <c r="F670" i="10"/>
  <c r="K669" i="10"/>
  <c r="J669" i="10"/>
  <c r="I669" i="10"/>
  <c r="H669" i="10"/>
  <c r="G669" i="10"/>
  <c r="F669" i="10"/>
  <c r="K668" i="10"/>
  <c r="J668" i="10"/>
  <c r="I668" i="10"/>
  <c r="H668" i="10"/>
  <c r="G668" i="10"/>
  <c r="F668" i="10"/>
  <c r="K667" i="10"/>
  <c r="J667" i="10"/>
  <c r="I667" i="10"/>
  <c r="H667" i="10"/>
  <c r="G667" i="10"/>
  <c r="F667" i="10"/>
  <c r="K666" i="10"/>
  <c r="J666" i="10"/>
  <c r="I666" i="10"/>
  <c r="H666" i="10"/>
  <c r="G666" i="10"/>
  <c r="F666" i="10"/>
  <c r="K665" i="10"/>
  <c r="J665" i="10"/>
  <c r="I665" i="10"/>
  <c r="H665" i="10"/>
  <c r="G665" i="10"/>
  <c r="F665" i="10"/>
  <c r="K664" i="10"/>
  <c r="J664" i="10"/>
  <c r="I664" i="10"/>
  <c r="H664" i="10"/>
  <c r="G664" i="10"/>
  <c r="F664" i="10"/>
  <c r="K663" i="10"/>
  <c r="J663" i="10"/>
  <c r="I663" i="10"/>
  <c r="H663" i="10"/>
  <c r="G663" i="10"/>
  <c r="F663" i="10"/>
  <c r="K662" i="10"/>
  <c r="J662" i="10"/>
  <c r="I662" i="10"/>
  <c r="H662" i="10"/>
  <c r="G662" i="10"/>
  <c r="F662" i="10"/>
  <c r="K661" i="10"/>
  <c r="J661" i="10"/>
  <c r="I661" i="10"/>
  <c r="H661" i="10"/>
  <c r="G661" i="10"/>
  <c r="F661" i="10"/>
  <c r="K660" i="10"/>
  <c r="J660" i="10"/>
  <c r="I660" i="10"/>
  <c r="H660" i="10"/>
  <c r="G660" i="10"/>
  <c r="F660" i="10"/>
  <c r="K659" i="10"/>
  <c r="J659" i="10"/>
  <c r="I659" i="10"/>
  <c r="H659" i="10"/>
  <c r="G659" i="10"/>
  <c r="F659" i="10"/>
  <c r="K658" i="10"/>
  <c r="J658" i="10"/>
  <c r="I658" i="10"/>
  <c r="H658" i="10"/>
  <c r="G658" i="10"/>
  <c r="F658" i="10"/>
  <c r="K657" i="10"/>
  <c r="J657" i="10"/>
  <c r="I657" i="10"/>
  <c r="H657" i="10"/>
  <c r="G657" i="10"/>
  <c r="F657" i="10"/>
  <c r="K655" i="10"/>
  <c r="J655" i="10"/>
  <c r="I655" i="10"/>
  <c r="H655" i="10"/>
  <c r="G655" i="10"/>
  <c r="F655" i="10"/>
  <c r="K654" i="10"/>
  <c r="J654" i="10"/>
  <c r="I654" i="10"/>
  <c r="H654" i="10"/>
  <c r="G654" i="10"/>
  <c r="F654" i="10"/>
  <c r="K653" i="10"/>
  <c r="J653" i="10"/>
  <c r="I653" i="10"/>
  <c r="H653" i="10"/>
  <c r="G653" i="10"/>
  <c r="F653" i="10"/>
  <c r="K652" i="10"/>
  <c r="J652" i="10"/>
  <c r="I652" i="10"/>
  <c r="G652" i="10"/>
  <c r="F652" i="10"/>
  <c r="K651" i="10"/>
  <c r="J651" i="10"/>
  <c r="I651" i="10"/>
  <c r="G651" i="10"/>
  <c r="F651" i="10"/>
  <c r="K650" i="10"/>
  <c r="J650" i="10"/>
  <c r="I650" i="10"/>
  <c r="H650" i="10"/>
  <c r="G650" i="10"/>
  <c r="F650" i="10"/>
  <c r="K649" i="10"/>
  <c r="J649" i="10"/>
  <c r="I649" i="10"/>
  <c r="H649" i="10"/>
  <c r="G649" i="10"/>
  <c r="F649" i="10"/>
  <c r="K648" i="10"/>
  <c r="J648" i="10"/>
  <c r="I648" i="10"/>
  <c r="H648" i="10"/>
  <c r="G648" i="10"/>
  <c r="F648" i="10"/>
  <c r="K647" i="10"/>
  <c r="J647" i="10"/>
  <c r="I647" i="10"/>
  <c r="H647" i="10"/>
  <c r="G647" i="10"/>
  <c r="F647" i="10"/>
  <c r="K646" i="10"/>
  <c r="J646" i="10"/>
  <c r="I646" i="10"/>
  <c r="H646" i="10"/>
  <c r="G646" i="10"/>
  <c r="F646" i="10"/>
  <c r="K645" i="10"/>
  <c r="J645" i="10"/>
  <c r="I645" i="10"/>
  <c r="H645" i="10"/>
  <c r="G645" i="10"/>
  <c r="F645" i="10"/>
  <c r="K644" i="10"/>
  <c r="J644" i="10"/>
  <c r="I644" i="10"/>
  <c r="H644" i="10"/>
  <c r="G644" i="10"/>
  <c r="F644" i="10"/>
  <c r="K643" i="10"/>
  <c r="J643" i="10"/>
  <c r="I643" i="10"/>
  <c r="H643" i="10"/>
  <c r="G643" i="10"/>
  <c r="F643" i="10"/>
  <c r="K642" i="10"/>
  <c r="J642" i="10"/>
  <c r="I642" i="10"/>
  <c r="H642" i="10"/>
  <c r="G642" i="10"/>
  <c r="F642" i="10"/>
  <c r="K641" i="10"/>
  <c r="J641" i="10"/>
  <c r="I641" i="10"/>
  <c r="H641" i="10"/>
  <c r="G641" i="10"/>
  <c r="F641" i="10"/>
  <c r="K640" i="10"/>
  <c r="J640" i="10"/>
  <c r="I640" i="10"/>
  <c r="H640" i="10"/>
  <c r="G640" i="10"/>
  <c r="F640" i="10"/>
  <c r="K639" i="10"/>
  <c r="J639" i="10"/>
  <c r="I639" i="10"/>
  <c r="H639" i="10"/>
  <c r="G639" i="10"/>
  <c r="F639" i="10"/>
  <c r="K638" i="10"/>
  <c r="J638" i="10"/>
  <c r="I638" i="10"/>
  <c r="H638" i="10"/>
  <c r="G638" i="10"/>
  <c r="F638" i="10"/>
  <c r="K637" i="10"/>
  <c r="J637" i="10"/>
  <c r="I637" i="10"/>
  <c r="H637" i="10"/>
  <c r="G637" i="10"/>
  <c r="F637" i="10"/>
  <c r="K636" i="10"/>
  <c r="J636" i="10"/>
  <c r="I636" i="10"/>
  <c r="H636" i="10"/>
  <c r="G636" i="10"/>
  <c r="F636" i="10"/>
  <c r="K635" i="10"/>
  <c r="J635" i="10"/>
  <c r="I635" i="10"/>
  <c r="H635" i="10"/>
  <c r="G635" i="10"/>
  <c r="F635" i="10"/>
  <c r="K634" i="10"/>
  <c r="J634" i="10"/>
  <c r="I634" i="10"/>
  <c r="H634" i="10"/>
  <c r="G634" i="10"/>
  <c r="F634" i="10"/>
  <c r="K633" i="10"/>
  <c r="J633" i="10"/>
  <c r="I633" i="10"/>
  <c r="H633" i="10"/>
  <c r="G633" i="10"/>
  <c r="F633" i="10"/>
  <c r="K632" i="10"/>
  <c r="J632" i="10"/>
  <c r="I632" i="10"/>
  <c r="H632" i="10"/>
  <c r="G632" i="10"/>
  <c r="F632" i="10"/>
  <c r="K631" i="10"/>
  <c r="J631" i="10"/>
  <c r="I631" i="10"/>
  <c r="H631" i="10"/>
  <c r="G631" i="10"/>
  <c r="F631" i="10"/>
  <c r="K630" i="10"/>
  <c r="J630" i="10"/>
  <c r="I630" i="10"/>
  <c r="H630" i="10"/>
  <c r="G630" i="10"/>
  <c r="F630" i="10"/>
  <c r="K629" i="10"/>
  <c r="J629" i="10"/>
  <c r="I629" i="10"/>
  <c r="H629" i="10"/>
  <c r="G629" i="10"/>
  <c r="F629" i="10"/>
  <c r="K628" i="10"/>
  <c r="J628" i="10"/>
  <c r="I628" i="10"/>
  <c r="H628" i="10"/>
  <c r="G628" i="10"/>
  <c r="F628" i="10"/>
  <c r="K627" i="10"/>
  <c r="J627" i="10"/>
  <c r="I627" i="10"/>
  <c r="H627" i="10"/>
  <c r="G627" i="10"/>
  <c r="F627" i="10"/>
  <c r="K626" i="10"/>
  <c r="J626" i="10"/>
  <c r="I626" i="10"/>
  <c r="H626" i="10"/>
  <c r="G626" i="10"/>
  <c r="F626" i="10"/>
  <c r="K624" i="10"/>
  <c r="J624" i="10"/>
  <c r="I624" i="10"/>
  <c r="H624" i="10"/>
  <c r="G624" i="10"/>
  <c r="F624" i="10"/>
  <c r="K623" i="10"/>
  <c r="J623" i="10"/>
  <c r="I623" i="10"/>
  <c r="G623" i="10"/>
  <c r="F623" i="10"/>
  <c r="K622" i="10"/>
  <c r="J622" i="10"/>
  <c r="I622" i="10"/>
  <c r="H622" i="10"/>
  <c r="G622" i="10"/>
  <c r="F622" i="10"/>
  <c r="K621" i="10"/>
  <c r="J621" i="10"/>
  <c r="I621" i="10"/>
  <c r="G621" i="10"/>
  <c r="F621" i="10"/>
  <c r="K620" i="10"/>
  <c r="J620" i="10"/>
  <c r="I620" i="10"/>
  <c r="G620" i="10"/>
  <c r="F620" i="10"/>
  <c r="K619" i="10"/>
  <c r="J619" i="10"/>
  <c r="I619" i="10"/>
  <c r="H619" i="10"/>
  <c r="G619" i="10"/>
  <c r="F619" i="10"/>
  <c r="K618" i="10"/>
  <c r="J618" i="10"/>
  <c r="I618" i="10"/>
  <c r="H618" i="10"/>
  <c r="G618" i="10"/>
  <c r="F618" i="10"/>
  <c r="K617" i="10"/>
  <c r="J617" i="10"/>
  <c r="I617" i="10"/>
  <c r="H617" i="10"/>
  <c r="G617" i="10"/>
  <c r="F617" i="10"/>
  <c r="K616" i="10"/>
  <c r="J616" i="10"/>
  <c r="I616" i="10"/>
  <c r="H616" i="10"/>
  <c r="G616" i="10"/>
  <c r="F616" i="10"/>
  <c r="K615" i="10"/>
  <c r="J615" i="10"/>
  <c r="I615" i="10"/>
  <c r="H615" i="10"/>
  <c r="G615" i="10"/>
  <c r="F615" i="10"/>
  <c r="K614" i="10"/>
  <c r="J614" i="10"/>
  <c r="I614" i="10"/>
  <c r="H614" i="10"/>
  <c r="G614" i="10"/>
  <c r="F614" i="10"/>
  <c r="K613" i="10"/>
  <c r="J613" i="10"/>
  <c r="I613" i="10"/>
  <c r="H613" i="10"/>
  <c r="G613" i="10"/>
  <c r="F613" i="10"/>
  <c r="K612" i="10"/>
  <c r="J612" i="10"/>
  <c r="I612" i="10"/>
  <c r="H612" i="10"/>
  <c r="G612" i="10"/>
  <c r="F612" i="10"/>
  <c r="K611" i="10"/>
  <c r="J611" i="10"/>
  <c r="I611" i="10"/>
  <c r="H611" i="10"/>
  <c r="G611" i="10"/>
  <c r="F611" i="10"/>
  <c r="K610" i="10"/>
  <c r="J610" i="10"/>
  <c r="I610" i="10"/>
  <c r="H610" i="10"/>
  <c r="G610" i="10"/>
  <c r="F610" i="10"/>
  <c r="K609" i="10"/>
  <c r="J609" i="10"/>
  <c r="I609" i="10"/>
  <c r="H609" i="10"/>
  <c r="G609" i="10"/>
  <c r="F609" i="10"/>
  <c r="K608" i="10"/>
  <c r="J608" i="10"/>
  <c r="I608" i="10"/>
  <c r="H608" i="10"/>
  <c r="G608" i="10"/>
  <c r="F608" i="10"/>
  <c r="K607" i="10"/>
  <c r="J607" i="10"/>
  <c r="I607" i="10"/>
  <c r="H607" i="10"/>
  <c r="G607" i="10"/>
  <c r="F607" i="10"/>
  <c r="K606" i="10"/>
  <c r="J606" i="10"/>
  <c r="I606" i="10"/>
  <c r="H606" i="10"/>
  <c r="G606" i="10"/>
  <c r="F606" i="10"/>
  <c r="K605" i="10"/>
  <c r="J605" i="10"/>
  <c r="I605" i="10"/>
  <c r="H605" i="10"/>
  <c r="G605" i="10"/>
  <c r="F605" i="10"/>
  <c r="K604" i="10"/>
  <c r="J604" i="10"/>
  <c r="I604" i="10"/>
  <c r="H604" i="10"/>
  <c r="G604" i="10"/>
  <c r="F604" i="10"/>
  <c r="K603" i="10"/>
  <c r="J603" i="10"/>
  <c r="I603" i="10"/>
  <c r="H603" i="10"/>
  <c r="G603" i="10"/>
  <c r="F603" i="10"/>
  <c r="K602" i="10"/>
  <c r="J602" i="10"/>
  <c r="I602" i="10"/>
  <c r="H602" i="10"/>
  <c r="G602" i="10"/>
  <c r="F602" i="10"/>
  <c r="K601" i="10"/>
  <c r="J601" i="10"/>
  <c r="I601" i="10"/>
  <c r="H601" i="10"/>
  <c r="G601" i="10"/>
  <c r="F601" i="10"/>
  <c r="K600" i="10"/>
  <c r="J600" i="10"/>
  <c r="I600" i="10"/>
  <c r="H600" i="10"/>
  <c r="G600" i="10"/>
  <c r="F600" i="10"/>
  <c r="K599" i="10"/>
  <c r="J599" i="10"/>
  <c r="I599" i="10"/>
  <c r="H599" i="10"/>
  <c r="G599" i="10"/>
  <c r="F599" i="10"/>
  <c r="K598" i="10"/>
  <c r="J598" i="10"/>
  <c r="I598" i="10"/>
  <c r="H598" i="10"/>
  <c r="G598" i="10"/>
  <c r="F598" i="10"/>
  <c r="K597" i="10"/>
  <c r="J597" i="10"/>
  <c r="I597" i="10"/>
  <c r="H597" i="10"/>
  <c r="G597" i="10"/>
  <c r="F597" i="10"/>
  <c r="K596" i="10"/>
  <c r="J596" i="10"/>
  <c r="I596" i="10"/>
  <c r="H596" i="10"/>
  <c r="G596" i="10"/>
  <c r="F596" i="10"/>
  <c r="K595" i="10"/>
  <c r="J595" i="10"/>
  <c r="I595" i="10"/>
  <c r="H595" i="10"/>
  <c r="G595" i="10"/>
  <c r="G594" i="10" s="1"/>
  <c r="F595" i="10"/>
  <c r="K593" i="10"/>
  <c r="J593" i="10"/>
  <c r="I593" i="10"/>
  <c r="H593" i="10"/>
  <c r="G593" i="10"/>
  <c r="F593" i="10"/>
  <c r="K592" i="10"/>
  <c r="J592" i="10"/>
  <c r="I592" i="10"/>
  <c r="H592" i="10"/>
  <c r="G592" i="10"/>
  <c r="F592" i="10"/>
  <c r="K591" i="10"/>
  <c r="J591" i="10"/>
  <c r="I591" i="10"/>
  <c r="H591" i="10"/>
  <c r="G591" i="10"/>
  <c r="F591" i="10"/>
  <c r="K590" i="10"/>
  <c r="J590" i="10"/>
  <c r="I590" i="10"/>
  <c r="H590" i="10"/>
  <c r="G590" i="10"/>
  <c r="F590" i="10"/>
  <c r="K589" i="10"/>
  <c r="J589" i="10"/>
  <c r="I589" i="10"/>
  <c r="G589" i="10"/>
  <c r="F589" i="10"/>
  <c r="K588" i="10"/>
  <c r="J588" i="10"/>
  <c r="I588" i="10"/>
  <c r="H588" i="10"/>
  <c r="G588" i="10"/>
  <c r="F588" i="10"/>
  <c r="K587" i="10"/>
  <c r="J587" i="10"/>
  <c r="I587" i="10"/>
  <c r="H587" i="10"/>
  <c r="G587" i="10"/>
  <c r="F587" i="10"/>
  <c r="K586" i="10"/>
  <c r="J586" i="10"/>
  <c r="I586" i="10"/>
  <c r="H586" i="10"/>
  <c r="G586" i="10"/>
  <c r="F586" i="10"/>
  <c r="K585" i="10"/>
  <c r="J585" i="10"/>
  <c r="I585" i="10"/>
  <c r="H585" i="10"/>
  <c r="G585" i="10"/>
  <c r="F585" i="10"/>
  <c r="K584" i="10"/>
  <c r="J584" i="10"/>
  <c r="I584" i="10"/>
  <c r="H584" i="10"/>
  <c r="G584" i="10"/>
  <c r="F584" i="10"/>
  <c r="K583" i="10"/>
  <c r="J583" i="10"/>
  <c r="I583" i="10"/>
  <c r="H583" i="10"/>
  <c r="G583" i="10"/>
  <c r="F583" i="10"/>
  <c r="K582" i="10"/>
  <c r="J582" i="10"/>
  <c r="I582" i="10"/>
  <c r="H582" i="10"/>
  <c r="G582" i="10"/>
  <c r="F582" i="10"/>
  <c r="K581" i="10"/>
  <c r="J581" i="10"/>
  <c r="I581" i="10"/>
  <c r="H581" i="10"/>
  <c r="G581" i="10"/>
  <c r="F581" i="10"/>
  <c r="K580" i="10"/>
  <c r="J580" i="10"/>
  <c r="I580" i="10"/>
  <c r="H580" i="10"/>
  <c r="G580" i="10"/>
  <c r="F580" i="10"/>
  <c r="K579" i="10"/>
  <c r="J579" i="10"/>
  <c r="I579" i="10"/>
  <c r="H579" i="10"/>
  <c r="G579" i="10"/>
  <c r="F579" i="10"/>
  <c r="K578" i="10"/>
  <c r="J578" i="10"/>
  <c r="I578" i="10"/>
  <c r="H578" i="10"/>
  <c r="G578" i="10"/>
  <c r="F578" i="10"/>
  <c r="K577" i="10"/>
  <c r="J577" i="10"/>
  <c r="I577" i="10"/>
  <c r="H577" i="10"/>
  <c r="G577" i="10"/>
  <c r="F577" i="10"/>
  <c r="K576" i="10"/>
  <c r="J576" i="10"/>
  <c r="I576" i="10"/>
  <c r="H576" i="10"/>
  <c r="G576" i="10"/>
  <c r="F576" i="10"/>
  <c r="K575" i="10"/>
  <c r="J575" i="10"/>
  <c r="I575" i="10"/>
  <c r="H575" i="10"/>
  <c r="G575" i="10"/>
  <c r="F575" i="10"/>
  <c r="K574" i="10"/>
  <c r="J574" i="10"/>
  <c r="I574" i="10"/>
  <c r="H574" i="10"/>
  <c r="G574" i="10"/>
  <c r="F574" i="10"/>
  <c r="K573" i="10"/>
  <c r="J573" i="10"/>
  <c r="I573" i="10"/>
  <c r="H573" i="10"/>
  <c r="G573" i="10"/>
  <c r="F573" i="10"/>
  <c r="K572" i="10"/>
  <c r="J572" i="10"/>
  <c r="I572" i="10"/>
  <c r="H572" i="10"/>
  <c r="G572" i="10"/>
  <c r="F572" i="10"/>
  <c r="K571" i="10"/>
  <c r="J571" i="10"/>
  <c r="I571" i="10"/>
  <c r="H571" i="10"/>
  <c r="G571" i="10"/>
  <c r="F571" i="10"/>
  <c r="K570" i="10"/>
  <c r="J570" i="10"/>
  <c r="I570" i="10"/>
  <c r="H570" i="10"/>
  <c r="G570" i="10"/>
  <c r="F570" i="10"/>
  <c r="K569" i="10"/>
  <c r="J569" i="10"/>
  <c r="I569" i="10"/>
  <c r="H569" i="10"/>
  <c r="G569" i="10"/>
  <c r="F569" i="10"/>
  <c r="K568" i="10"/>
  <c r="J568" i="10"/>
  <c r="I568" i="10"/>
  <c r="H568" i="10"/>
  <c r="G568" i="10"/>
  <c r="F568" i="10"/>
  <c r="K567" i="10"/>
  <c r="J567" i="10"/>
  <c r="I567" i="10"/>
  <c r="H567" i="10"/>
  <c r="G567" i="10"/>
  <c r="F567" i="10"/>
  <c r="K566" i="10"/>
  <c r="J566" i="10"/>
  <c r="I566" i="10"/>
  <c r="H566" i="10"/>
  <c r="G566" i="10"/>
  <c r="F566" i="10"/>
  <c r="K565" i="10"/>
  <c r="J565" i="10"/>
  <c r="I565" i="10"/>
  <c r="H565" i="10"/>
  <c r="G565" i="10"/>
  <c r="F565" i="10"/>
  <c r="K564" i="10"/>
  <c r="J564" i="10"/>
  <c r="I564" i="10"/>
  <c r="H564" i="10"/>
  <c r="G564" i="10"/>
  <c r="F564" i="10"/>
  <c r="K562" i="10"/>
  <c r="J562" i="10"/>
  <c r="I562" i="10"/>
  <c r="H562" i="10"/>
  <c r="G562" i="10"/>
  <c r="F562" i="10"/>
  <c r="K561" i="10"/>
  <c r="J561" i="10"/>
  <c r="I561" i="10"/>
  <c r="H561" i="10"/>
  <c r="G561" i="10"/>
  <c r="F561" i="10"/>
  <c r="K560" i="10"/>
  <c r="J560" i="10"/>
  <c r="I560" i="10"/>
  <c r="H560" i="10"/>
  <c r="G560" i="10"/>
  <c r="F560" i="10"/>
  <c r="K559" i="10"/>
  <c r="J559" i="10"/>
  <c r="I559" i="10"/>
  <c r="H559" i="10"/>
  <c r="G559" i="10"/>
  <c r="F559" i="10"/>
  <c r="K558" i="10"/>
  <c r="J558" i="10"/>
  <c r="I558" i="10"/>
  <c r="G558" i="10"/>
  <c r="F558" i="10"/>
  <c r="K557" i="10"/>
  <c r="J557" i="10"/>
  <c r="I557" i="10"/>
  <c r="H557" i="10"/>
  <c r="G557" i="10"/>
  <c r="F557" i="10"/>
  <c r="K556" i="10"/>
  <c r="J556" i="10"/>
  <c r="I556" i="10"/>
  <c r="H556" i="10"/>
  <c r="G556" i="10"/>
  <c r="F556" i="10"/>
  <c r="K555" i="10"/>
  <c r="J555" i="10"/>
  <c r="I555" i="10"/>
  <c r="H555" i="10"/>
  <c r="G555" i="10"/>
  <c r="F555" i="10"/>
  <c r="K554" i="10"/>
  <c r="J554" i="10"/>
  <c r="I554" i="10"/>
  <c r="H554" i="10"/>
  <c r="G554" i="10"/>
  <c r="F554" i="10"/>
  <c r="K553" i="10"/>
  <c r="J553" i="10"/>
  <c r="I553" i="10"/>
  <c r="H553" i="10"/>
  <c r="G553" i="10"/>
  <c r="F553" i="10"/>
  <c r="K552" i="10"/>
  <c r="J552" i="10"/>
  <c r="I552" i="10"/>
  <c r="H552" i="10"/>
  <c r="G552" i="10"/>
  <c r="F552" i="10"/>
  <c r="K551" i="10"/>
  <c r="J551" i="10"/>
  <c r="I551" i="10"/>
  <c r="H551" i="10"/>
  <c r="G551" i="10"/>
  <c r="F551" i="10"/>
  <c r="K550" i="10"/>
  <c r="J550" i="10"/>
  <c r="I550" i="10"/>
  <c r="H550" i="10"/>
  <c r="G550" i="10"/>
  <c r="F550" i="10"/>
  <c r="K549" i="10"/>
  <c r="J549" i="10"/>
  <c r="I549" i="10"/>
  <c r="H549" i="10"/>
  <c r="G549" i="10"/>
  <c r="F549" i="10"/>
  <c r="K548" i="10"/>
  <c r="J548" i="10"/>
  <c r="I548" i="10"/>
  <c r="H548" i="10"/>
  <c r="G548" i="10"/>
  <c r="F548" i="10"/>
  <c r="K547" i="10"/>
  <c r="J547" i="10"/>
  <c r="I547" i="10"/>
  <c r="H547" i="10"/>
  <c r="G547" i="10"/>
  <c r="F547" i="10"/>
  <c r="K546" i="10"/>
  <c r="J546" i="10"/>
  <c r="I546" i="10"/>
  <c r="H546" i="10"/>
  <c r="G546" i="10"/>
  <c r="F546" i="10"/>
  <c r="K545" i="10"/>
  <c r="J545" i="10"/>
  <c r="I545" i="10"/>
  <c r="H545" i="10"/>
  <c r="G545" i="10"/>
  <c r="F545" i="10"/>
  <c r="K544" i="10"/>
  <c r="J544" i="10"/>
  <c r="I544" i="10"/>
  <c r="H544" i="10"/>
  <c r="G544" i="10"/>
  <c r="F544" i="10"/>
  <c r="K543" i="10"/>
  <c r="J543" i="10"/>
  <c r="I543" i="10"/>
  <c r="H543" i="10"/>
  <c r="G543" i="10"/>
  <c r="F543" i="10"/>
  <c r="K542" i="10"/>
  <c r="J542" i="10"/>
  <c r="I542" i="10"/>
  <c r="H542" i="10"/>
  <c r="G542" i="10"/>
  <c r="F542" i="10"/>
  <c r="K541" i="10"/>
  <c r="J541" i="10"/>
  <c r="I541" i="10"/>
  <c r="H541" i="10"/>
  <c r="G541" i="10"/>
  <c r="F541" i="10"/>
  <c r="K540" i="10"/>
  <c r="J540" i="10"/>
  <c r="I540" i="10"/>
  <c r="H540" i="10"/>
  <c r="G540" i="10"/>
  <c r="F540" i="10"/>
  <c r="K539" i="10"/>
  <c r="J539" i="10"/>
  <c r="I539" i="10"/>
  <c r="H539" i="10"/>
  <c r="G539" i="10"/>
  <c r="F539" i="10"/>
  <c r="K538" i="10"/>
  <c r="J538" i="10"/>
  <c r="I538" i="10"/>
  <c r="H538" i="10"/>
  <c r="G538" i="10"/>
  <c r="F538" i="10"/>
  <c r="K537" i="10"/>
  <c r="J537" i="10"/>
  <c r="I537" i="10"/>
  <c r="H537" i="10"/>
  <c r="G537" i="10"/>
  <c r="F537" i="10"/>
  <c r="K536" i="10"/>
  <c r="J536" i="10"/>
  <c r="I536" i="10"/>
  <c r="H536" i="10"/>
  <c r="G536" i="10"/>
  <c r="F536" i="10"/>
  <c r="K535" i="10"/>
  <c r="J535" i="10"/>
  <c r="I535" i="10"/>
  <c r="H535" i="10"/>
  <c r="G535" i="10"/>
  <c r="F535" i="10"/>
  <c r="K534" i="10"/>
  <c r="J534" i="10"/>
  <c r="I534" i="10"/>
  <c r="H534" i="10"/>
  <c r="G534" i="10"/>
  <c r="F534" i="10"/>
  <c r="K533" i="10"/>
  <c r="J533" i="10"/>
  <c r="I533" i="10"/>
  <c r="H533" i="10"/>
  <c r="G533" i="10"/>
  <c r="F533" i="10"/>
  <c r="K531" i="10"/>
  <c r="J531" i="10"/>
  <c r="I531" i="10"/>
  <c r="H531" i="10"/>
  <c r="G531" i="10"/>
  <c r="F531" i="10"/>
  <c r="K530" i="10"/>
  <c r="J530" i="10"/>
  <c r="I530" i="10"/>
  <c r="H530" i="10"/>
  <c r="G530" i="10"/>
  <c r="F530" i="10"/>
  <c r="K529" i="10"/>
  <c r="J529" i="10"/>
  <c r="I529" i="10"/>
  <c r="H529" i="10"/>
  <c r="G529" i="10"/>
  <c r="F529" i="10"/>
  <c r="K528" i="10"/>
  <c r="J528" i="10"/>
  <c r="I528" i="10"/>
  <c r="G528" i="10"/>
  <c r="F528" i="10"/>
  <c r="K527" i="10"/>
  <c r="J527" i="10"/>
  <c r="I527" i="10"/>
  <c r="G527" i="10"/>
  <c r="F527" i="10"/>
  <c r="K526" i="10"/>
  <c r="J526" i="10"/>
  <c r="I526" i="10"/>
  <c r="H526" i="10"/>
  <c r="G526" i="10"/>
  <c r="F526" i="10"/>
  <c r="K525" i="10"/>
  <c r="J525" i="10"/>
  <c r="I525" i="10"/>
  <c r="H525" i="10"/>
  <c r="G525" i="10"/>
  <c r="F525" i="10"/>
  <c r="K524" i="10"/>
  <c r="J524" i="10"/>
  <c r="I524" i="10"/>
  <c r="H524" i="10"/>
  <c r="G524" i="10"/>
  <c r="F524" i="10"/>
  <c r="K523" i="10"/>
  <c r="J523" i="10"/>
  <c r="I523" i="10"/>
  <c r="H523" i="10"/>
  <c r="G523" i="10"/>
  <c r="F523" i="10"/>
  <c r="K522" i="10"/>
  <c r="J522" i="10"/>
  <c r="I522" i="10"/>
  <c r="H522" i="10"/>
  <c r="G522" i="10"/>
  <c r="F522" i="10"/>
  <c r="K521" i="10"/>
  <c r="J521" i="10"/>
  <c r="I521" i="10"/>
  <c r="H521" i="10"/>
  <c r="G521" i="10"/>
  <c r="F521" i="10"/>
  <c r="K520" i="10"/>
  <c r="J520" i="10"/>
  <c r="I520" i="10"/>
  <c r="H520" i="10"/>
  <c r="G520" i="10"/>
  <c r="F520" i="10"/>
  <c r="K519" i="10"/>
  <c r="J519" i="10"/>
  <c r="I519" i="10"/>
  <c r="H519" i="10"/>
  <c r="G519" i="10"/>
  <c r="F519" i="10"/>
  <c r="K518" i="10"/>
  <c r="J518" i="10"/>
  <c r="I518" i="10"/>
  <c r="H518" i="10"/>
  <c r="G518" i="10"/>
  <c r="F518" i="10"/>
  <c r="K517" i="10"/>
  <c r="J517" i="10"/>
  <c r="I517" i="10"/>
  <c r="H517" i="10"/>
  <c r="G517" i="10"/>
  <c r="F517" i="10"/>
  <c r="K516" i="10"/>
  <c r="J516" i="10"/>
  <c r="I516" i="10"/>
  <c r="H516" i="10"/>
  <c r="G516" i="10"/>
  <c r="F516" i="10"/>
  <c r="K515" i="10"/>
  <c r="J515" i="10"/>
  <c r="I515" i="10"/>
  <c r="H515" i="10"/>
  <c r="G515" i="10"/>
  <c r="F515" i="10"/>
  <c r="K514" i="10"/>
  <c r="J514" i="10"/>
  <c r="I514" i="10"/>
  <c r="H514" i="10"/>
  <c r="G514" i="10"/>
  <c r="F514" i="10"/>
  <c r="K513" i="10"/>
  <c r="J513" i="10"/>
  <c r="I513" i="10"/>
  <c r="H513" i="10"/>
  <c r="G513" i="10"/>
  <c r="F513" i="10"/>
  <c r="K512" i="10"/>
  <c r="J512" i="10"/>
  <c r="I512" i="10"/>
  <c r="H512" i="10"/>
  <c r="G512" i="10"/>
  <c r="F512" i="10"/>
  <c r="K511" i="10"/>
  <c r="J511" i="10"/>
  <c r="I511" i="10"/>
  <c r="H511" i="10"/>
  <c r="G511" i="10"/>
  <c r="F511" i="10"/>
  <c r="K510" i="10"/>
  <c r="J510" i="10"/>
  <c r="I510" i="10"/>
  <c r="H510" i="10"/>
  <c r="G510" i="10"/>
  <c r="F510" i="10"/>
  <c r="K509" i="10"/>
  <c r="J509" i="10"/>
  <c r="I509" i="10"/>
  <c r="H509" i="10"/>
  <c r="G509" i="10"/>
  <c r="F509" i="10"/>
  <c r="K508" i="10"/>
  <c r="J508" i="10"/>
  <c r="I508" i="10"/>
  <c r="H508" i="10"/>
  <c r="G508" i="10"/>
  <c r="F508" i="10"/>
  <c r="K507" i="10"/>
  <c r="J507" i="10"/>
  <c r="I507" i="10"/>
  <c r="H507" i="10"/>
  <c r="G507" i="10"/>
  <c r="F507" i="10"/>
  <c r="K506" i="10"/>
  <c r="J506" i="10"/>
  <c r="I506" i="10"/>
  <c r="H506" i="10"/>
  <c r="G506" i="10"/>
  <c r="F506" i="10"/>
  <c r="K505" i="10"/>
  <c r="J505" i="10"/>
  <c r="I505" i="10"/>
  <c r="H505" i="10"/>
  <c r="G505" i="10"/>
  <c r="F505" i="10"/>
  <c r="K504" i="10"/>
  <c r="J504" i="10"/>
  <c r="I504" i="10"/>
  <c r="H504" i="10"/>
  <c r="G504" i="10"/>
  <c r="F504" i="10"/>
  <c r="K503" i="10"/>
  <c r="J503" i="10"/>
  <c r="I503" i="10"/>
  <c r="H503" i="10"/>
  <c r="G503" i="10"/>
  <c r="F503" i="10"/>
  <c r="K502" i="10"/>
  <c r="J502" i="10"/>
  <c r="I502" i="10"/>
  <c r="H502" i="10"/>
  <c r="G502" i="10"/>
  <c r="G501" i="10" s="1"/>
  <c r="F502" i="10"/>
  <c r="K500" i="10"/>
  <c r="J500" i="10"/>
  <c r="I500" i="10"/>
  <c r="H500" i="10"/>
  <c r="G500" i="10"/>
  <c r="F500" i="10"/>
  <c r="K499" i="10"/>
  <c r="J499" i="10"/>
  <c r="I499" i="10"/>
  <c r="H499" i="10"/>
  <c r="G499" i="10"/>
  <c r="F499" i="10"/>
  <c r="K498" i="10"/>
  <c r="J498" i="10"/>
  <c r="I498" i="10"/>
  <c r="H498" i="10"/>
  <c r="G498" i="10"/>
  <c r="F498" i="10"/>
  <c r="K497" i="10"/>
  <c r="J497" i="10"/>
  <c r="I497" i="10"/>
  <c r="G497" i="10"/>
  <c r="F497" i="10"/>
  <c r="K496" i="10"/>
  <c r="J496" i="10"/>
  <c r="I496" i="10"/>
  <c r="G496" i="10"/>
  <c r="F496" i="10"/>
  <c r="K495" i="10"/>
  <c r="J495" i="10"/>
  <c r="I495" i="10"/>
  <c r="H495" i="10"/>
  <c r="G495" i="10"/>
  <c r="F495" i="10"/>
  <c r="K494" i="10"/>
  <c r="J494" i="10"/>
  <c r="I494" i="10"/>
  <c r="H494" i="10"/>
  <c r="G494" i="10"/>
  <c r="F494" i="10"/>
  <c r="K493" i="10"/>
  <c r="J493" i="10"/>
  <c r="I493" i="10"/>
  <c r="H493" i="10"/>
  <c r="G493" i="10"/>
  <c r="F493" i="10"/>
  <c r="K492" i="10"/>
  <c r="J492" i="10"/>
  <c r="I492" i="10"/>
  <c r="H492" i="10"/>
  <c r="G492" i="10"/>
  <c r="F492" i="10"/>
  <c r="K491" i="10"/>
  <c r="J491" i="10"/>
  <c r="I491" i="10"/>
  <c r="H491" i="10"/>
  <c r="G491" i="10"/>
  <c r="F491" i="10"/>
  <c r="K490" i="10"/>
  <c r="J490" i="10"/>
  <c r="I490" i="10"/>
  <c r="H490" i="10"/>
  <c r="G490" i="10"/>
  <c r="F490" i="10"/>
  <c r="K489" i="10"/>
  <c r="J489" i="10"/>
  <c r="I489" i="10"/>
  <c r="H489" i="10"/>
  <c r="G489" i="10"/>
  <c r="F489" i="10"/>
  <c r="K488" i="10"/>
  <c r="J488" i="10"/>
  <c r="I488" i="10"/>
  <c r="H488" i="10"/>
  <c r="G488" i="10"/>
  <c r="F488" i="10"/>
  <c r="K487" i="10"/>
  <c r="J487" i="10"/>
  <c r="I487" i="10"/>
  <c r="H487" i="10"/>
  <c r="G487" i="10"/>
  <c r="F487" i="10"/>
  <c r="K486" i="10"/>
  <c r="J486" i="10"/>
  <c r="I486" i="10"/>
  <c r="H486" i="10"/>
  <c r="G486" i="10"/>
  <c r="F486" i="10"/>
  <c r="K485" i="10"/>
  <c r="J485" i="10"/>
  <c r="I485" i="10"/>
  <c r="H485" i="10"/>
  <c r="G485" i="10"/>
  <c r="F485" i="10"/>
  <c r="K484" i="10"/>
  <c r="J484" i="10"/>
  <c r="I484" i="10"/>
  <c r="H484" i="10"/>
  <c r="G484" i="10"/>
  <c r="F484" i="10"/>
  <c r="K483" i="10"/>
  <c r="J483" i="10"/>
  <c r="I483" i="10"/>
  <c r="H483" i="10"/>
  <c r="G483" i="10"/>
  <c r="F483" i="10"/>
  <c r="K482" i="10"/>
  <c r="J482" i="10"/>
  <c r="I482" i="10"/>
  <c r="H482" i="10"/>
  <c r="G482" i="10"/>
  <c r="F482" i="10"/>
  <c r="K481" i="10"/>
  <c r="J481" i="10"/>
  <c r="I481" i="10"/>
  <c r="H481" i="10"/>
  <c r="G481" i="10"/>
  <c r="F481" i="10"/>
  <c r="K480" i="10"/>
  <c r="J480" i="10"/>
  <c r="I480" i="10"/>
  <c r="H480" i="10"/>
  <c r="G480" i="10"/>
  <c r="F480" i="10"/>
  <c r="K479" i="10"/>
  <c r="J479" i="10"/>
  <c r="I479" i="10"/>
  <c r="H479" i="10"/>
  <c r="G479" i="10"/>
  <c r="F479" i="10"/>
  <c r="K478" i="10"/>
  <c r="J478" i="10"/>
  <c r="I478" i="10"/>
  <c r="H478" i="10"/>
  <c r="G478" i="10"/>
  <c r="F478" i="10"/>
  <c r="K477" i="10"/>
  <c r="J477" i="10"/>
  <c r="I477" i="10"/>
  <c r="H477" i="10"/>
  <c r="G477" i="10"/>
  <c r="F477" i="10"/>
  <c r="K476" i="10"/>
  <c r="J476" i="10"/>
  <c r="I476" i="10"/>
  <c r="H476" i="10"/>
  <c r="G476" i="10"/>
  <c r="F476" i="10"/>
  <c r="K475" i="10"/>
  <c r="J475" i="10"/>
  <c r="I475" i="10"/>
  <c r="H475" i="10"/>
  <c r="G475" i="10"/>
  <c r="F475" i="10"/>
  <c r="K474" i="10"/>
  <c r="J474" i="10"/>
  <c r="I474" i="10"/>
  <c r="H474" i="10"/>
  <c r="G474" i="10"/>
  <c r="F474" i="10"/>
  <c r="K473" i="10"/>
  <c r="J473" i="10"/>
  <c r="I473" i="10"/>
  <c r="H473" i="10"/>
  <c r="G473" i="10"/>
  <c r="F473" i="10"/>
  <c r="K472" i="10"/>
  <c r="J472" i="10"/>
  <c r="I472" i="10"/>
  <c r="H472" i="10"/>
  <c r="G472" i="10"/>
  <c r="F472" i="10"/>
  <c r="K471" i="10"/>
  <c r="J471" i="10"/>
  <c r="I471" i="10"/>
  <c r="H471" i="10"/>
  <c r="G471" i="10"/>
  <c r="F471" i="10"/>
  <c r="K469" i="10"/>
  <c r="J469" i="10"/>
  <c r="H469" i="10"/>
  <c r="G469" i="10"/>
  <c r="F469" i="10"/>
  <c r="K468" i="10"/>
  <c r="J468" i="10"/>
  <c r="I468" i="10"/>
  <c r="H468" i="10"/>
  <c r="G468" i="10"/>
  <c r="F468" i="10"/>
  <c r="K467" i="10"/>
  <c r="J467" i="10"/>
  <c r="I467" i="10"/>
  <c r="H467" i="10"/>
  <c r="G467" i="10"/>
  <c r="F467" i="10"/>
  <c r="K466" i="10"/>
  <c r="J466" i="10"/>
  <c r="I466" i="10"/>
  <c r="H466" i="10"/>
  <c r="G466" i="10"/>
  <c r="F466" i="10"/>
  <c r="K465" i="10"/>
  <c r="J465" i="10"/>
  <c r="I465" i="10"/>
  <c r="G465" i="10"/>
  <c r="F465" i="10"/>
  <c r="K464" i="10"/>
  <c r="J464" i="10"/>
  <c r="I464" i="10"/>
  <c r="H464" i="10"/>
  <c r="G464" i="10"/>
  <c r="F464" i="10"/>
  <c r="K463" i="10"/>
  <c r="J463" i="10"/>
  <c r="I463" i="10"/>
  <c r="H463" i="10"/>
  <c r="G463" i="10"/>
  <c r="F463" i="10"/>
  <c r="K462" i="10"/>
  <c r="J462" i="10"/>
  <c r="I462" i="10"/>
  <c r="H462" i="10"/>
  <c r="G462" i="10"/>
  <c r="F462" i="10"/>
  <c r="K461" i="10"/>
  <c r="J461" i="10"/>
  <c r="I461" i="10"/>
  <c r="H461" i="10"/>
  <c r="G461" i="10"/>
  <c r="F461" i="10"/>
  <c r="K460" i="10"/>
  <c r="J460" i="10"/>
  <c r="I460" i="10"/>
  <c r="H460" i="10"/>
  <c r="G460" i="10"/>
  <c r="F460" i="10"/>
  <c r="K459" i="10"/>
  <c r="J459" i="10"/>
  <c r="I459" i="10"/>
  <c r="H459" i="10"/>
  <c r="G459" i="10"/>
  <c r="F459" i="10"/>
  <c r="K458" i="10"/>
  <c r="J458" i="10"/>
  <c r="I458" i="10"/>
  <c r="H458" i="10"/>
  <c r="G458" i="10"/>
  <c r="F458" i="10"/>
  <c r="K457" i="10"/>
  <c r="J457" i="10"/>
  <c r="I457" i="10"/>
  <c r="H457" i="10"/>
  <c r="G457" i="10"/>
  <c r="F457" i="10"/>
  <c r="K456" i="10"/>
  <c r="J456" i="10"/>
  <c r="I456" i="10"/>
  <c r="H456" i="10"/>
  <c r="G456" i="10"/>
  <c r="F456" i="10"/>
  <c r="K455" i="10"/>
  <c r="J455" i="10"/>
  <c r="I455" i="10"/>
  <c r="H455" i="10"/>
  <c r="G455" i="10"/>
  <c r="F455" i="10"/>
  <c r="K454" i="10"/>
  <c r="J454" i="10"/>
  <c r="I454" i="10"/>
  <c r="H454" i="10"/>
  <c r="G454" i="10"/>
  <c r="F454" i="10"/>
  <c r="K453" i="10"/>
  <c r="J453" i="10"/>
  <c r="I453" i="10"/>
  <c r="H453" i="10"/>
  <c r="G453" i="10"/>
  <c r="F453" i="10"/>
  <c r="K452" i="10"/>
  <c r="J452" i="10"/>
  <c r="I452" i="10"/>
  <c r="H452" i="10"/>
  <c r="G452" i="10"/>
  <c r="F452" i="10"/>
  <c r="K451" i="10"/>
  <c r="J451" i="10"/>
  <c r="I451" i="10"/>
  <c r="H451" i="10"/>
  <c r="G451" i="10"/>
  <c r="F451" i="10"/>
  <c r="K450" i="10"/>
  <c r="J450" i="10"/>
  <c r="I450" i="10"/>
  <c r="H450" i="10"/>
  <c r="G450" i="10"/>
  <c r="F450" i="10"/>
  <c r="K449" i="10"/>
  <c r="J449" i="10"/>
  <c r="I449" i="10"/>
  <c r="H449" i="10"/>
  <c r="G449" i="10"/>
  <c r="F449" i="10"/>
  <c r="K448" i="10"/>
  <c r="J448" i="10"/>
  <c r="I448" i="10"/>
  <c r="H448" i="10"/>
  <c r="G448" i="10"/>
  <c r="F448" i="10"/>
  <c r="K447" i="10"/>
  <c r="J447" i="10"/>
  <c r="I447" i="10"/>
  <c r="H447" i="10"/>
  <c r="G447" i="10"/>
  <c r="F447" i="10"/>
  <c r="K446" i="10"/>
  <c r="J446" i="10"/>
  <c r="I446" i="10"/>
  <c r="H446" i="10"/>
  <c r="G446" i="10"/>
  <c r="F446" i="10"/>
  <c r="K445" i="10"/>
  <c r="J445" i="10"/>
  <c r="I445" i="10"/>
  <c r="H445" i="10"/>
  <c r="G445" i="10"/>
  <c r="F445" i="10"/>
  <c r="K444" i="10"/>
  <c r="J444" i="10"/>
  <c r="I444" i="10"/>
  <c r="H444" i="10"/>
  <c r="G444" i="10"/>
  <c r="F444" i="10"/>
  <c r="K443" i="10"/>
  <c r="J443" i="10"/>
  <c r="I443" i="10"/>
  <c r="H443" i="10"/>
  <c r="G443" i="10"/>
  <c r="F443" i="10"/>
  <c r="K442" i="10"/>
  <c r="J442" i="10"/>
  <c r="I442" i="10"/>
  <c r="H442" i="10"/>
  <c r="G442" i="10"/>
  <c r="F442" i="10"/>
  <c r="K441" i="10"/>
  <c r="J441" i="10"/>
  <c r="I441" i="10"/>
  <c r="H441" i="10"/>
  <c r="G441" i="10"/>
  <c r="F441" i="10"/>
  <c r="K440" i="10"/>
  <c r="J440" i="10"/>
  <c r="I440" i="10"/>
  <c r="H440" i="10"/>
  <c r="G440" i="10"/>
  <c r="F440" i="10"/>
  <c r="K438" i="10"/>
  <c r="J438" i="10"/>
  <c r="I438" i="10"/>
  <c r="H438" i="10"/>
  <c r="G438" i="10"/>
  <c r="F438" i="10"/>
  <c r="K437" i="10"/>
  <c r="J437" i="10"/>
  <c r="I437" i="10"/>
  <c r="H437" i="10"/>
  <c r="G437" i="10"/>
  <c r="F437" i="10"/>
  <c r="K436" i="10"/>
  <c r="J436" i="10"/>
  <c r="I436" i="10"/>
  <c r="G436" i="10"/>
  <c r="F436" i="10"/>
  <c r="K435" i="10"/>
  <c r="J435" i="10"/>
  <c r="I435" i="10"/>
  <c r="G435" i="10"/>
  <c r="F435" i="10"/>
  <c r="K434" i="10"/>
  <c r="J434" i="10"/>
  <c r="I434" i="10"/>
  <c r="G434" i="10"/>
  <c r="F434" i="10"/>
  <c r="K433" i="10"/>
  <c r="J433" i="10"/>
  <c r="I433" i="10"/>
  <c r="H433" i="10"/>
  <c r="G433" i="10"/>
  <c r="F433" i="10"/>
  <c r="K432" i="10"/>
  <c r="J432" i="10"/>
  <c r="I432" i="10"/>
  <c r="H432" i="10"/>
  <c r="G432" i="10"/>
  <c r="F432" i="10"/>
  <c r="K431" i="10"/>
  <c r="J431" i="10"/>
  <c r="I431" i="10"/>
  <c r="H431" i="10"/>
  <c r="G431" i="10"/>
  <c r="F431" i="10"/>
  <c r="K430" i="10"/>
  <c r="J430" i="10"/>
  <c r="I430" i="10"/>
  <c r="H430" i="10"/>
  <c r="G430" i="10"/>
  <c r="F430" i="10"/>
  <c r="K429" i="10"/>
  <c r="J429" i="10"/>
  <c r="I429" i="10"/>
  <c r="H429" i="10"/>
  <c r="G429" i="10"/>
  <c r="F429" i="10"/>
  <c r="K428" i="10"/>
  <c r="J428" i="10"/>
  <c r="I428" i="10"/>
  <c r="H428" i="10"/>
  <c r="G428" i="10"/>
  <c r="F428" i="10"/>
  <c r="K427" i="10"/>
  <c r="J427" i="10"/>
  <c r="I427" i="10"/>
  <c r="H427" i="10"/>
  <c r="G427" i="10"/>
  <c r="F427" i="10"/>
  <c r="K426" i="10"/>
  <c r="J426" i="10"/>
  <c r="I426" i="10"/>
  <c r="H426" i="10"/>
  <c r="G426" i="10"/>
  <c r="F426" i="10"/>
  <c r="K425" i="10"/>
  <c r="J425" i="10"/>
  <c r="I425" i="10"/>
  <c r="H425" i="10"/>
  <c r="G425" i="10"/>
  <c r="F425" i="10"/>
  <c r="K424" i="10"/>
  <c r="J424" i="10"/>
  <c r="I424" i="10"/>
  <c r="H424" i="10"/>
  <c r="G424" i="10"/>
  <c r="F424" i="10"/>
  <c r="K423" i="10"/>
  <c r="J423" i="10"/>
  <c r="I423" i="10"/>
  <c r="H423" i="10"/>
  <c r="G423" i="10"/>
  <c r="F423" i="10"/>
  <c r="K422" i="10"/>
  <c r="J422" i="10"/>
  <c r="I422" i="10"/>
  <c r="H422" i="10"/>
  <c r="G422" i="10"/>
  <c r="F422" i="10"/>
  <c r="K421" i="10"/>
  <c r="J421" i="10"/>
  <c r="I421" i="10"/>
  <c r="H421" i="10"/>
  <c r="G421" i="10"/>
  <c r="F421" i="10"/>
  <c r="K420" i="10"/>
  <c r="J420" i="10"/>
  <c r="I420" i="10"/>
  <c r="H420" i="10"/>
  <c r="G420" i="10"/>
  <c r="F420" i="10"/>
  <c r="K419" i="10"/>
  <c r="J419" i="10"/>
  <c r="I419" i="10"/>
  <c r="H419" i="10"/>
  <c r="G419" i="10"/>
  <c r="F419" i="10"/>
  <c r="K418" i="10"/>
  <c r="J418" i="10"/>
  <c r="I418" i="10"/>
  <c r="H418" i="10"/>
  <c r="G418" i="10"/>
  <c r="F418" i="10"/>
  <c r="K417" i="10"/>
  <c r="J417" i="10"/>
  <c r="I417" i="10"/>
  <c r="H417" i="10"/>
  <c r="G417" i="10"/>
  <c r="F417" i="10"/>
  <c r="K416" i="10"/>
  <c r="J416" i="10"/>
  <c r="I416" i="10"/>
  <c r="H416" i="10"/>
  <c r="G416" i="10"/>
  <c r="F416" i="10"/>
  <c r="K415" i="10"/>
  <c r="J415" i="10"/>
  <c r="I415" i="10"/>
  <c r="H415" i="10"/>
  <c r="G415" i="10"/>
  <c r="F415" i="10"/>
  <c r="K414" i="10"/>
  <c r="J414" i="10"/>
  <c r="I414" i="10"/>
  <c r="H414" i="10"/>
  <c r="G414" i="10"/>
  <c r="F414" i="10"/>
  <c r="K413" i="10"/>
  <c r="J413" i="10"/>
  <c r="I413" i="10"/>
  <c r="H413" i="10"/>
  <c r="G413" i="10"/>
  <c r="F413" i="10"/>
  <c r="K412" i="10"/>
  <c r="J412" i="10"/>
  <c r="I412" i="10"/>
  <c r="H412" i="10"/>
  <c r="G412" i="10"/>
  <c r="F412" i="10"/>
  <c r="K411" i="10"/>
  <c r="J411" i="10"/>
  <c r="I411" i="10"/>
  <c r="H411" i="10"/>
  <c r="G411" i="10"/>
  <c r="F411" i="10"/>
  <c r="K410" i="10"/>
  <c r="J410" i="10"/>
  <c r="I410" i="10"/>
  <c r="H410" i="10"/>
  <c r="G410" i="10"/>
  <c r="F410" i="10"/>
  <c r="K409" i="10"/>
  <c r="J409" i="10"/>
  <c r="I409" i="10"/>
  <c r="H409" i="10"/>
  <c r="G409" i="10"/>
  <c r="F409" i="10"/>
  <c r="K407" i="10"/>
  <c r="J407" i="10"/>
  <c r="I407" i="10"/>
  <c r="H407" i="10"/>
  <c r="G407" i="10"/>
  <c r="F407" i="10"/>
  <c r="K406" i="10"/>
  <c r="J406" i="10"/>
  <c r="I406" i="10"/>
  <c r="H406" i="10"/>
  <c r="G406" i="10"/>
  <c r="F406" i="10"/>
  <c r="K405" i="10"/>
  <c r="J405" i="10"/>
  <c r="I405" i="10"/>
  <c r="H405" i="10"/>
  <c r="G405" i="10"/>
  <c r="F405" i="10"/>
  <c r="K404" i="10"/>
  <c r="J404" i="10"/>
  <c r="I404" i="10"/>
  <c r="H404" i="10"/>
  <c r="G404" i="10"/>
  <c r="F404" i="10"/>
  <c r="K403" i="10"/>
  <c r="J403" i="10"/>
  <c r="I403" i="10"/>
  <c r="G403" i="10"/>
  <c r="F403" i="10"/>
  <c r="K402" i="10"/>
  <c r="J402" i="10"/>
  <c r="I402" i="10"/>
  <c r="H402" i="10"/>
  <c r="G402" i="10"/>
  <c r="F402" i="10"/>
  <c r="K401" i="10"/>
  <c r="J401" i="10"/>
  <c r="I401" i="10"/>
  <c r="H401" i="10"/>
  <c r="G401" i="10"/>
  <c r="F401" i="10"/>
  <c r="K400" i="10"/>
  <c r="J400" i="10"/>
  <c r="I400" i="10"/>
  <c r="H400" i="10"/>
  <c r="G400" i="10"/>
  <c r="F400" i="10"/>
  <c r="K399" i="10"/>
  <c r="J399" i="10"/>
  <c r="I399" i="10"/>
  <c r="H399" i="10"/>
  <c r="G399" i="10"/>
  <c r="F399" i="10"/>
  <c r="K398" i="10"/>
  <c r="J398" i="10"/>
  <c r="I398" i="10"/>
  <c r="H398" i="10"/>
  <c r="G398" i="10"/>
  <c r="F398" i="10"/>
  <c r="K397" i="10"/>
  <c r="J397" i="10"/>
  <c r="I397" i="10"/>
  <c r="H397" i="10"/>
  <c r="G397" i="10"/>
  <c r="F397" i="10"/>
  <c r="K396" i="10"/>
  <c r="J396" i="10"/>
  <c r="I396" i="10"/>
  <c r="H396" i="10"/>
  <c r="G396" i="10"/>
  <c r="F396" i="10"/>
  <c r="K395" i="10"/>
  <c r="J395" i="10"/>
  <c r="I395" i="10"/>
  <c r="H395" i="10"/>
  <c r="G395" i="10"/>
  <c r="F395" i="10"/>
  <c r="K394" i="10"/>
  <c r="J394" i="10"/>
  <c r="I394" i="10"/>
  <c r="H394" i="10"/>
  <c r="G394" i="10"/>
  <c r="F394" i="10"/>
  <c r="K393" i="10"/>
  <c r="J393" i="10"/>
  <c r="I393" i="10"/>
  <c r="H393" i="10"/>
  <c r="G393" i="10"/>
  <c r="F393" i="10"/>
  <c r="K392" i="10"/>
  <c r="J392" i="10"/>
  <c r="I392" i="10"/>
  <c r="H392" i="10"/>
  <c r="G392" i="10"/>
  <c r="F392" i="10"/>
  <c r="K391" i="10"/>
  <c r="J391" i="10"/>
  <c r="I391" i="10"/>
  <c r="H391" i="10"/>
  <c r="G391" i="10"/>
  <c r="F391" i="10"/>
  <c r="K390" i="10"/>
  <c r="J390" i="10"/>
  <c r="I390" i="10"/>
  <c r="H390" i="10"/>
  <c r="G390" i="10"/>
  <c r="F390" i="10"/>
  <c r="K389" i="10"/>
  <c r="J389" i="10"/>
  <c r="I389" i="10"/>
  <c r="H389" i="10"/>
  <c r="G389" i="10"/>
  <c r="F389" i="10"/>
  <c r="K388" i="10"/>
  <c r="J388" i="10"/>
  <c r="I388" i="10"/>
  <c r="H388" i="10"/>
  <c r="G388" i="10"/>
  <c r="F388" i="10"/>
  <c r="K387" i="10"/>
  <c r="J387" i="10"/>
  <c r="I387" i="10"/>
  <c r="H387" i="10"/>
  <c r="G387" i="10"/>
  <c r="F387" i="10"/>
  <c r="K386" i="10"/>
  <c r="J386" i="10"/>
  <c r="I386" i="10"/>
  <c r="H386" i="10"/>
  <c r="G386" i="10"/>
  <c r="F386" i="10"/>
  <c r="K385" i="10"/>
  <c r="J385" i="10"/>
  <c r="I385" i="10"/>
  <c r="H385" i="10"/>
  <c r="G385" i="10"/>
  <c r="F385" i="10"/>
  <c r="K384" i="10"/>
  <c r="J384" i="10"/>
  <c r="I384" i="10"/>
  <c r="H384" i="10"/>
  <c r="G384" i="10"/>
  <c r="F384" i="10"/>
  <c r="K383" i="10"/>
  <c r="J383" i="10"/>
  <c r="I383" i="10"/>
  <c r="H383" i="10"/>
  <c r="G383" i="10"/>
  <c r="F383" i="10"/>
  <c r="K382" i="10"/>
  <c r="J382" i="10"/>
  <c r="I382" i="10"/>
  <c r="H382" i="10"/>
  <c r="G382" i="10"/>
  <c r="F382" i="10"/>
  <c r="K381" i="10"/>
  <c r="J381" i="10"/>
  <c r="I381" i="10"/>
  <c r="H381" i="10"/>
  <c r="G381" i="10"/>
  <c r="F381" i="10"/>
  <c r="K380" i="10"/>
  <c r="J380" i="10"/>
  <c r="I380" i="10"/>
  <c r="H380" i="10"/>
  <c r="G380" i="10"/>
  <c r="F380" i="10"/>
  <c r="K379" i="10"/>
  <c r="J379" i="10"/>
  <c r="I379" i="10"/>
  <c r="H379" i="10"/>
  <c r="G379" i="10"/>
  <c r="F379" i="10"/>
  <c r="K378" i="10"/>
  <c r="J378" i="10"/>
  <c r="I378" i="10"/>
  <c r="H378" i="10"/>
  <c r="G378" i="10"/>
  <c r="F378" i="10"/>
  <c r="K376" i="10"/>
  <c r="J376" i="10"/>
  <c r="I376" i="10"/>
  <c r="H376" i="10"/>
  <c r="G376" i="10"/>
  <c r="F376" i="10"/>
  <c r="K375" i="10"/>
  <c r="J375" i="10"/>
  <c r="I375" i="10"/>
  <c r="H375" i="10"/>
  <c r="G375" i="10"/>
  <c r="F375" i="10"/>
  <c r="K374" i="10"/>
  <c r="J374" i="10"/>
  <c r="I374" i="10"/>
  <c r="G374" i="10"/>
  <c r="F374" i="10"/>
  <c r="K373" i="10"/>
  <c r="J373" i="10"/>
  <c r="I373" i="10"/>
  <c r="G373" i="10"/>
  <c r="F373" i="10"/>
  <c r="K372" i="10"/>
  <c r="J372" i="10"/>
  <c r="I372" i="10"/>
  <c r="G372" i="10"/>
  <c r="F372" i="10"/>
  <c r="K371" i="10"/>
  <c r="J371" i="10"/>
  <c r="G371" i="10"/>
  <c r="F371" i="10"/>
  <c r="K370" i="10"/>
  <c r="J370" i="10"/>
  <c r="I370" i="10"/>
  <c r="H370" i="10"/>
  <c r="G370" i="10"/>
  <c r="F370" i="10"/>
  <c r="K369" i="10"/>
  <c r="J369" i="10"/>
  <c r="I369" i="10"/>
  <c r="H369" i="10"/>
  <c r="G369" i="10"/>
  <c r="F369" i="10"/>
  <c r="K368" i="10"/>
  <c r="J368" i="10"/>
  <c r="I368" i="10"/>
  <c r="H368" i="10"/>
  <c r="G368" i="10"/>
  <c r="F368" i="10"/>
  <c r="K367" i="10"/>
  <c r="J367" i="10"/>
  <c r="I367" i="10"/>
  <c r="H367" i="10"/>
  <c r="G367" i="10"/>
  <c r="F367" i="10"/>
  <c r="K366" i="10"/>
  <c r="J366" i="10"/>
  <c r="I366" i="10"/>
  <c r="H366" i="10"/>
  <c r="G366" i="10"/>
  <c r="F366" i="10"/>
  <c r="K365" i="10"/>
  <c r="J365" i="10"/>
  <c r="I365" i="10"/>
  <c r="H365" i="10"/>
  <c r="G365" i="10"/>
  <c r="F365" i="10"/>
  <c r="K364" i="10"/>
  <c r="J364" i="10"/>
  <c r="I364" i="10"/>
  <c r="H364" i="10"/>
  <c r="G364" i="10"/>
  <c r="F364" i="10"/>
  <c r="K363" i="10"/>
  <c r="J363" i="10"/>
  <c r="I363" i="10"/>
  <c r="H363" i="10"/>
  <c r="G363" i="10"/>
  <c r="F363" i="10"/>
  <c r="K362" i="10"/>
  <c r="J362" i="10"/>
  <c r="I362" i="10"/>
  <c r="H362" i="10"/>
  <c r="G362" i="10"/>
  <c r="F362" i="10"/>
  <c r="K361" i="10"/>
  <c r="J361" i="10"/>
  <c r="I361" i="10"/>
  <c r="H361" i="10"/>
  <c r="G361" i="10"/>
  <c r="F361" i="10"/>
  <c r="K360" i="10"/>
  <c r="J360" i="10"/>
  <c r="I360" i="10"/>
  <c r="H360" i="10"/>
  <c r="G360" i="10"/>
  <c r="F360" i="10"/>
  <c r="K359" i="10"/>
  <c r="J359" i="10"/>
  <c r="I359" i="10"/>
  <c r="H359" i="10"/>
  <c r="G359" i="10"/>
  <c r="F359" i="10"/>
  <c r="K358" i="10"/>
  <c r="J358" i="10"/>
  <c r="I358" i="10"/>
  <c r="H358" i="10"/>
  <c r="G358" i="10"/>
  <c r="F358" i="10"/>
  <c r="K357" i="10"/>
  <c r="J357" i="10"/>
  <c r="I357" i="10"/>
  <c r="H357" i="10"/>
  <c r="G357" i="10"/>
  <c r="F357" i="10"/>
  <c r="K356" i="10"/>
  <c r="J356" i="10"/>
  <c r="I356" i="10"/>
  <c r="H356" i="10"/>
  <c r="G356" i="10"/>
  <c r="F356" i="10"/>
  <c r="K355" i="10"/>
  <c r="J355" i="10"/>
  <c r="I355" i="10"/>
  <c r="H355" i="10"/>
  <c r="G355" i="10"/>
  <c r="F355" i="10"/>
  <c r="K354" i="10"/>
  <c r="J354" i="10"/>
  <c r="I354" i="10"/>
  <c r="H354" i="10"/>
  <c r="G354" i="10"/>
  <c r="F354" i="10"/>
  <c r="K353" i="10"/>
  <c r="J353" i="10"/>
  <c r="I353" i="10"/>
  <c r="H353" i="10"/>
  <c r="G353" i="10"/>
  <c r="F353" i="10"/>
  <c r="K352" i="10"/>
  <c r="J352" i="10"/>
  <c r="I352" i="10"/>
  <c r="H352" i="10"/>
  <c r="G352" i="10"/>
  <c r="F352" i="10"/>
  <c r="K351" i="10"/>
  <c r="J351" i="10"/>
  <c r="I351" i="10"/>
  <c r="H351" i="10"/>
  <c r="G351" i="10"/>
  <c r="F351" i="10"/>
  <c r="K350" i="10"/>
  <c r="J350" i="10"/>
  <c r="I350" i="10"/>
  <c r="H350" i="10"/>
  <c r="G350" i="10"/>
  <c r="F350" i="10"/>
  <c r="K349" i="10"/>
  <c r="J349" i="10"/>
  <c r="I349" i="10"/>
  <c r="H349" i="10"/>
  <c r="G349" i="10"/>
  <c r="F349" i="10"/>
  <c r="K348" i="10"/>
  <c r="J348" i="10"/>
  <c r="I348" i="10"/>
  <c r="H348" i="10"/>
  <c r="G348" i="10"/>
  <c r="F348" i="10"/>
  <c r="K347" i="10"/>
  <c r="J347" i="10"/>
  <c r="I347" i="10"/>
  <c r="H347" i="10"/>
  <c r="G347" i="10"/>
  <c r="F347" i="10"/>
  <c r="K345" i="10"/>
  <c r="J345" i="10"/>
  <c r="I345" i="10"/>
  <c r="H345" i="10"/>
  <c r="G345" i="10"/>
  <c r="F345" i="10"/>
  <c r="K344" i="10"/>
  <c r="J344" i="10"/>
  <c r="I344" i="10"/>
  <c r="G344" i="10"/>
  <c r="F344" i="10"/>
  <c r="K343" i="10"/>
  <c r="J343" i="10"/>
  <c r="I343" i="10"/>
  <c r="H343" i="10"/>
  <c r="G343" i="10"/>
  <c r="F343" i="10"/>
  <c r="K342" i="10"/>
  <c r="J342" i="10"/>
  <c r="I342" i="10"/>
  <c r="H342" i="10"/>
  <c r="G342" i="10"/>
  <c r="F342" i="10"/>
  <c r="K341" i="10"/>
  <c r="J341" i="10"/>
  <c r="G341" i="10"/>
  <c r="F341" i="10"/>
  <c r="K340" i="10"/>
  <c r="J340" i="10"/>
  <c r="I340" i="10"/>
  <c r="H340" i="10"/>
  <c r="G340" i="10"/>
  <c r="F340" i="10"/>
  <c r="K339" i="10"/>
  <c r="J339" i="10"/>
  <c r="I339" i="10"/>
  <c r="H339" i="10"/>
  <c r="G339" i="10"/>
  <c r="F339" i="10"/>
  <c r="K338" i="10"/>
  <c r="J338" i="10"/>
  <c r="I338" i="10"/>
  <c r="H338" i="10"/>
  <c r="G338" i="10"/>
  <c r="F338" i="10"/>
  <c r="K337" i="10"/>
  <c r="J337" i="10"/>
  <c r="I337" i="10"/>
  <c r="H337" i="10"/>
  <c r="G337" i="10"/>
  <c r="F337" i="10"/>
  <c r="K336" i="10"/>
  <c r="J336" i="10"/>
  <c r="I336" i="10"/>
  <c r="H336" i="10"/>
  <c r="G336" i="10"/>
  <c r="F336" i="10"/>
  <c r="K335" i="10"/>
  <c r="J335" i="10"/>
  <c r="I335" i="10"/>
  <c r="H335" i="10"/>
  <c r="G335" i="10"/>
  <c r="F335" i="10"/>
  <c r="K334" i="10"/>
  <c r="J334" i="10"/>
  <c r="I334" i="10"/>
  <c r="H334" i="10"/>
  <c r="G334" i="10"/>
  <c r="F334" i="10"/>
  <c r="K333" i="10"/>
  <c r="J333" i="10"/>
  <c r="I333" i="10"/>
  <c r="H333" i="10"/>
  <c r="G333" i="10"/>
  <c r="F333" i="10"/>
  <c r="K332" i="10"/>
  <c r="J332" i="10"/>
  <c r="I332" i="10"/>
  <c r="H332" i="10"/>
  <c r="G332" i="10"/>
  <c r="F332" i="10"/>
  <c r="K331" i="10"/>
  <c r="J331" i="10"/>
  <c r="I331" i="10"/>
  <c r="H331" i="10"/>
  <c r="G331" i="10"/>
  <c r="F331" i="10"/>
  <c r="K330" i="10"/>
  <c r="J330" i="10"/>
  <c r="I330" i="10"/>
  <c r="H330" i="10"/>
  <c r="G330" i="10"/>
  <c r="F330" i="10"/>
  <c r="K329" i="10"/>
  <c r="J329" i="10"/>
  <c r="I329" i="10"/>
  <c r="H329" i="10"/>
  <c r="G329" i="10"/>
  <c r="F329" i="10"/>
  <c r="K328" i="10"/>
  <c r="J328" i="10"/>
  <c r="I328" i="10"/>
  <c r="H328" i="10"/>
  <c r="G328" i="10"/>
  <c r="F328" i="10"/>
  <c r="K327" i="10"/>
  <c r="J327" i="10"/>
  <c r="I327" i="10"/>
  <c r="H327" i="10"/>
  <c r="G327" i="10"/>
  <c r="F327" i="10"/>
  <c r="K326" i="10"/>
  <c r="J326" i="10"/>
  <c r="I326" i="10"/>
  <c r="H326" i="10"/>
  <c r="G326" i="10"/>
  <c r="F326" i="10"/>
  <c r="K325" i="10"/>
  <c r="J325" i="10"/>
  <c r="I325" i="10"/>
  <c r="H325" i="10"/>
  <c r="G325" i="10"/>
  <c r="F325" i="10"/>
  <c r="K324" i="10"/>
  <c r="J324" i="10"/>
  <c r="I324" i="10"/>
  <c r="H324" i="10"/>
  <c r="G324" i="10"/>
  <c r="F324" i="10"/>
  <c r="K323" i="10"/>
  <c r="J323" i="10"/>
  <c r="I323" i="10"/>
  <c r="H323" i="10"/>
  <c r="G323" i="10"/>
  <c r="F323" i="10"/>
  <c r="K322" i="10"/>
  <c r="J322" i="10"/>
  <c r="I322" i="10"/>
  <c r="H322" i="10"/>
  <c r="G322" i="10"/>
  <c r="F322" i="10"/>
  <c r="K321" i="10"/>
  <c r="J321" i="10"/>
  <c r="I321" i="10"/>
  <c r="H321" i="10"/>
  <c r="G321" i="10"/>
  <c r="F321" i="10"/>
  <c r="K320" i="10"/>
  <c r="J320" i="10"/>
  <c r="I320" i="10"/>
  <c r="H320" i="10"/>
  <c r="G320" i="10"/>
  <c r="F320" i="10"/>
  <c r="K319" i="10"/>
  <c r="J319" i="10"/>
  <c r="I319" i="10"/>
  <c r="H319" i="10"/>
  <c r="G319" i="10"/>
  <c r="F319" i="10"/>
  <c r="K318" i="10"/>
  <c r="J318" i="10"/>
  <c r="I318" i="10"/>
  <c r="H318" i="10"/>
  <c r="G318" i="10"/>
  <c r="F318" i="10"/>
  <c r="K317" i="10"/>
  <c r="J317" i="10"/>
  <c r="I317" i="10"/>
  <c r="H317" i="10"/>
  <c r="G317" i="10"/>
  <c r="F317" i="10"/>
  <c r="K316" i="10"/>
  <c r="J316" i="10"/>
  <c r="I316" i="10"/>
  <c r="H316" i="10"/>
  <c r="G316" i="10"/>
  <c r="G315" i="10" s="1"/>
  <c r="F316" i="10"/>
  <c r="K314" i="10"/>
  <c r="J314" i="10"/>
  <c r="I314" i="10"/>
  <c r="H314" i="10"/>
  <c r="G314" i="10"/>
  <c r="F314" i="10"/>
  <c r="K313" i="10"/>
  <c r="J313" i="10"/>
  <c r="I313" i="10"/>
  <c r="G313" i="10"/>
  <c r="F313" i="10"/>
  <c r="K312" i="10"/>
  <c r="J312" i="10"/>
  <c r="I312" i="10"/>
  <c r="G312" i="10"/>
  <c r="F312" i="10"/>
  <c r="K311" i="10"/>
  <c r="J311" i="10"/>
  <c r="I311" i="10"/>
  <c r="G311" i="10"/>
  <c r="F311" i="10"/>
  <c r="K310" i="10"/>
  <c r="J310" i="10"/>
  <c r="I310" i="10"/>
  <c r="G310" i="10"/>
  <c r="F310" i="10"/>
  <c r="K309" i="10"/>
  <c r="J309" i="10"/>
  <c r="I309" i="10"/>
  <c r="H309" i="10"/>
  <c r="G309" i="10"/>
  <c r="F309" i="10"/>
  <c r="K308" i="10"/>
  <c r="J308" i="10"/>
  <c r="I308" i="10"/>
  <c r="H308" i="10"/>
  <c r="G308" i="10"/>
  <c r="F308" i="10"/>
  <c r="K307" i="10"/>
  <c r="J307" i="10"/>
  <c r="I307" i="10"/>
  <c r="H307" i="10"/>
  <c r="G307" i="10"/>
  <c r="F307" i="10"/>
  <c r="K306" i="10"/>
  <c r="J306" i="10"/>
  <c r="I306" i="10"/>
  <c r="H306" i="10"/>
  <c r="G306" i="10"/>
  <c r="F306" i="10"/>
  <c r="K305" i="10"/>
  <c r="J305" i="10"/>
  <c r="I305" i="10"/>
  <c r="H305" i="10"/>
  <c r="G305" i="10"/>
  <c r="F305" i="10"/>
  <c r="K304" i="10"/>
  <c r="J304" i="10"/>
  <c r="I304" i="10"/>
  <c r="H304" i="10"/>
  <c r="G304" i="10"/>
  <c r="F304" i="10"/>
  <c r="K303" i="10"/>
  <c r="J303" i="10"/>
  <c r="I303" i="10"/>
  <c r="H303" i="10"/>
  <c r="G303" i="10"/>
  <c r="F303" i="10"/>
  <c r="K302" i="10"/>
  <c r="J302" i="10"/>
  <c r="I302" i="10"/>
  <c r="H302" i="10"/>
  <c r="G302" i="10"/>
  <c r="F302" i="10"/>
  <c r="K301" i="10"/>
  <c r="J301" i="10"/>
  <c r="I301" i="10"/>
  <c r="H301" i="10"/>
  <c r="G301" i="10"/>
  <c r="F301" i="10"/>
  <c r="K300" i="10"/>
  <c r="J300" i="10"/>
  <c r="I300" i="10"/>
  <c r="H300" i="10"/>
  <c r="G300" i="10"/>
  <c r="F300" i="10"/>
  <c r="K299" i="10"/>
  <c r="J299" i="10"/>
  <c r="I299" i="10"/>
  <c r="H299" i="10"/>
  <c r="G299" i="10"/>
  <c r="F299" i="10"/>
  <c r="K298" i="10"/>
  <c r="J298" i="10"/>
  <c r="I298" i="10"/>
  <c r="H298" i="10"/>
  <c r="G298" i="10"/>
  <c r="F298" i="10"/>
  <c r="K297" i="10"/>
  <c r="J297" i="10"/>
  <c r="I297" i="10"/>
  <c r="H297" i="10"/>
  <c r="G297" i="10"/>
  <c r="F297" i="10"/>
  <c r="K296" i="10"/>
  <c r="J296" i="10"/>
  <c r="I296" i="10"/>
  <c r="H296" i="10"/>
  <c r="G296" i="10"/>
  <c r="F296" i="10"/>
  <c r="K295" i="10"/>
  <c r="J295" i="10"/>
  <c r="I295" i="10"/>
  <c r="H295" i="10"/>
  <c r="G295" i="10"/>
  <c r="F295" i="10"/>
  <c r="K294" i="10"/>
  <c r="J294" i="10"/>
  <c r="I294" i="10"/>
  <c r="H294" i="10"/>
  <c r="G294" i="10"/>
  <c r="F294" i="10"/>
  <c r="K293" i="10"/>
  <c r="J293" i="10"/>
  <c r="I293" i="10"/>
  <c r="H293" i="10"/>
  <c r="G293" i="10"/>
  <c r="F293" i="10"/>
  <c r="K292" i="10"/>
  <c r="J292" i="10"/>
  <c r="I292" i="10"/>
  <c r="H292" i="10"/>
  <c r="G292" i="10"/>
  <c r="F292" i="10"/>
  <c r="K291" i="10"/>
  <c r="J291" i="10"/>
  <c r="I291" i="10"/>
  <c r="H291" i="10"/>
  <c r="G291" i="10"/>
  <c r="F291" i="10"/>
  <c r="K290" i="10"/>
  <c r="J290" i="10"/>
  <c r="I290" i="10"/>
  <c r="H290" i="10"/>
  <c r="G290" i="10"/>
  <c r="F290" i="10"/>
  <c r="K289" i="10"/>
  <c r="J289" i="10"/>
  <c r="I289" i="10"/>
  <c r="H289" i="10"/>
  <c r="G289" i="10"/>
  <c r="F289" i="10"/>
  <c r="K288" i="10"/>
  <c r="J288" i="10"/>
  <c r="I288" i="10"/>
  <c r="H288" i="10"/>
  <c r="G288" i="10"/>
  <c r="F288" i="10"/>
  <c r="K287" i="10"/>
  <c r="J287" i="10"/>
  <c r="I287" i="10"/>
  <c r="H287" i="10"/>
  <c r="G287" i="10"/>
  <c r="F287" i="10"/>
  <c r="K286" i="10"/>
  <c r="J286" i="10"/>
  <c r="I286" i="10"/>
  <c r="H286" i="10"/>
  <c r="G286" i="10"/>
  <c r="F286" i="10"/>
  <c r="K285" i="10"/>
  <c r="J285" i="10"/>
  <c r="I285" i="10"/>
  <c r="H285" i="10"/>
  <c r="H284" i="10" s="1"/>
  <c r="G285" i="10"/>
  <c r="F285" i="10"/>
  <c r="K283" i="10"/>
  <c r="J283" i="10"/>
  <c r="H283" i="10"/>
  <c r="G283" i="10"/>
  <c r="F283" i="10"/>
  <c r="K282" i="10"/>
  <c r="J282" i="10"/>
  <c r="H282" i="10"/>
  <c r="G282" i="10"/>
  <c r="F282" i="10"/>
  <c r="K281" i="10"/>
  <c r="J281" i="10"/>
  <c r="H281" i="10"/>
  <c r="G281" i="10"/>
  <c r="F281" i="10"/>
  <c r="K280" i="10"/>
  <c r="J280" i="10"/>
  <c r="G280" i="10"/>
  <c r="F280" i="10"/>
  <c r="K279" i="10"/>
  <c r="J279" i="10"/>
  <c r="G279" i="10"/>
  <c r="F279" i="10"/>
  <c r="K278" i="10"/>
  <c r="J278" i="10"/>
  <c r="H278" i="10"/>
  <c r="G278" i="10"/>
  <c r="F278" i="10"/>
  <c r="K277" i="10"/>
  <c r="J277" i="10"/>
  <c r="H277" i="10"/>
  <c r="G277" i="10"/>
  <c r="F277" i="10"/>
  <c r="K276" i="10"/>
  <c r="J276" i="10"/>
  <c r="H276" i="10"/>
  <c r="G276" i="10"/>
  <c r="F276" i="10"/>
  <c r="K275" i="10"/>
  <c r="J275" i="10"/>
  <c r="H275" i="10"/>
  <c r="G275" i="10"/>
  <c r="F275" i="10"/>
  <c r="K274" i="10"/>
  <c r="J274" i="10"/>
  <c r="H274" i="10"/>
  <c r="G274" i="10"/>
  <c r="F274" i="10"/>
  <c r="K273" i="10"/>
  <c r="J273" i="10"/>
  <c r="H273" i="10"/>
  <c r="G273" i="10"/>
  <c r="F273" i="10"/>
  <c r="K272" i="10"/>
  <c r="J272" i="10"/>
  <c r="H272" i="10"/>
  <c r="G272" i="10"/>
  <c r="F272" i="10"/>
  <c r="K271" i="10"/>
  <c r="J271" i="10"/>
  <c r="H271" i="10"/>
  <c r="G271" i="10"/>
  <c r="F271" i="10"/>
  <c r="K270" i="10"/>
  <c r="J270" i="10"/>
  <c r="H270" i="10"/>
  <c r="G270" i="10"/>
  <c r="F270" i="10"/>
  <c r="K269" i="10"/>
  <c r="J269" i="10"/>
  <c r="H269" i="10"/>
  <c r="G269" i="10"/>
  <c r="F269" i="10"/>
  <c r="K268" i="10"/>
  <c r="J268" i="10"/>
  <c r="H268" i="10"/>
  <c r="G268" i="10"/>
  <c r="F268" i="10"/>
  <c r="K267" i="10"/>
  <c r="J267" i="10"/>
  <c r="H267" i="10"/>
  <c r="G267" i="10"/>
  <c r="F267" i="10"/>
  <c r="K266" i="10"/>
  <c r="J266" i="10"/>
  <c r="H266" i="10"/>
  <c r="G266" i="10"/>
  <c r="F266" i="10"/>
  <c r="K265" i="10"/>
  <c r="J265" i="10"/>
  <c r="H265" i="10"/>
  <c r="G265" i="10"/>
  <c r="F265" i="10"/>
  <c r="K264" i="10"/>
  <c r="J264" i="10"/>
  <c r="H264" i="10"/>
  <c r="G264" i="10"/>
  <c r="F264" i="10"/>
  <c r="K263" i="10"/>
  <c r="J263" i="10"/>
  <c r="H263" i="10"/>
  <c r="G263" i="10"/>
  <c r="F263" i="10"/>
  <c r="K262" i="10"/>
  <c r="J262" i="10"/>
  <c r="H262" i="10"/>
  <c r="G262" i="10"/>
  <c r="F262" i="10"/>
  <c r="K261" i="10"/>
  <c r="J261" i="10"/>
  <c r="H261" i="10"/>
  <c r="G261" i="10"/>
  <c r="F261" i="10"/>
  <c r="K260" i="10"/>
  <c r="J260" i="10"/>
  <c r="H260" i="10"/>
  <c r="G260" i="10"/>
  <c r="F260" i="10"/>
  <c r="K259" i="10"/>
  <c r="J259" i="10"/>
  <c r="H259" i="10"/>
  <c r="G259" i="10"/>
  <c r="F259" i="10"/>
  <c r="K258" i="10"/>
  <c r="J258" i="10"/>
  <c r="H258" i="10"/>
  <c r="G258" i="10"/>
  <c r="F258" i="10"/>
  <c r="K257" i="10"/>
  <c r="J257" i="10"/>
  <c r="H257" i="10"/>
  <c r="G257" i="10"/>
  <c r="F257" i="10"/>
  <c r="K256" i="10"/>
  <c r="J256" i="10"/>
  <c r="H256" i="10"/>
  <c r="G256" i="10"/>
  <c r="F256" i="10"/>
  <c r="K255" i="10"/>
  <c r="J255" i="10"/>
  <c r="H255" i="10"/>
  <c r="G255" i="10"/>
  <c r="F255" i="10"/>
  <c r="K254" i="10"/>
  <c r="J254" i="10"/>
  <c r="H254" i="10"/>
  <c r="G254" i="10"/>
  <c r="F254" i="10"/>
  <c r="K252" i="10"/>
  <c r="J252" i="10"/>
  <c r="H252" i="10"/>
  <c r="G252" i="10"/>
  <c r="F252" i="10"/>
  <c r="K251" i="10"/>
  <c r="J251" i="10"/>
  <c r="G251" i="10"/>
  <c r="F251" i="10"/>
  <c r="K250" i="10"/>
  <c r="J250" i="10"/>
  <c r="H250" i="10"/>
  <c r="G250" i="10"/>
  <c r="F250" i="10"/>
  <c r="K249" i="10"/>
  <c r="J249" i="10"/>
  <c r="G249" i="10"/>
  <c r="F249" i="10"/>
  <c r="K248" i="10"/>
  <c r="J248" i="10"/>
  <c r="G248" i="10"/>
  <c r="F248" i="10"/>
  <c r="K247" i="10"/>
  <c r="J247" i="10"/>
  <c r="H247" i="10"/>
  <c r="G247" i="10"/>
  <c r="F247" i="10"/>
  <c r="K246" i="10"/>
  <c r="J246" i="10"/>
  <c r="H246" i="10"/>
  <c r="G246" i="10"/>
  <c r="F246" i="10"/>
  <c r="K245" i="10"/>
  <c r="J245" i="10"/>
  <c r="H245" i="10"/>
  <c r="G245" i="10"/>
  <c r="F245" i="10"/>
  <c r="K244" i="10"/>
  <c r="J244" i="10"/>
  <c r="H244" i="10"/>
  <c r="G244" i="10"/>
  <c r="F244" i="10"/>
  <c r="K243" i="10"/>
  <c r="J243" i="10"/>
  <c r="H243" i="10"/>
  <c r="G243" i="10"/>
  <c r="F243" i="10"/>
  <c r="K242" i="10"/>
  <c r="J242" i="10"/>
  <c r="H242" i="10"/>
  <c r="G242" i="10"/>
  <c r="F242" i="10"/>
  <c r="K241" i="10"/>
  <c r="J241" i="10"/>
  <c r="H241" i="10"/>
  <c r="G241" i="10"/>
  <c r="F241" i="10"/>
  <c r="K240" i="10"/>
  <c r="J240" i="10"/>
  <c r="H240" i="10"/>
  <c r="G240" i="10"/>
  <c r="F240" i="10"/>
  <c r="K239" i="10"/>
  <c r="J239" i="10"/>
  <c r="H239" i="10"/>
  <c r="G239" i="10"/>
  <c r="F239" i="10"/>
  <c r="K238" i="10"/>
  <c r="J238" i="10"/>
  <c r="H238" i="10"/>
  <c r="G238" i="10"/>
  <c r="F238" i="10"/>
  <c r="K237" i="10"/>
  <c r="J237" i="10"/>
  <c r="H237" i="10"/>
  <c r="G237" i="10"/>
  <c r="F237" i="10"/>
  <c r="K236" i="10"/>
  <c r="J236" i="10"/>
  <c r="H236" i="10"/>
  <c r="G236" i="10"/>
  <c r="F236" i="10"/>
  <c r="K235" i="10"/>
  <c r="J235" i="10"/>
  <c r="H235" i="10"/>
  <c r="G235" i="10"/>
  <c r="F235" i="10"/>
  <c r="K234" i="10"/>
  <c r="J234" i="10"/>
  <c r="H234" i="10"/>
  <c r="G234" i="10"/>
  <c r="F234" i="10"/>
  <c r="K233" i="10"/>
  <c r="J233" i="10"/>
  <c r="H233" i="10"/>
  <c r="G233" i="10"/>
  <c r="F233" i="10"/>
  <c r="K232" i="10"/>
  <c r="J232" i="10"/>
  <c r="H232" i="10"/>
  <c r="G232" i="10"/>
  <c r="F232" i="10"/>
  <c r="K231" i="10"/>
  <c r="J231" i="10"/>
  <c r="H231" i="10"/>
  <c r="G231" i="10"/>
  <c r="F231" i="10"/>
  <c r="K230" i="10"/>
  <c r="J230" i="10"/>
  <c r="H230" i="10"/>
  <c r="G230" i="10"/>
  <c r="F230" i="10"/>
  <c r="K229" i="10"/>
  <c r="J229" i="10"/>
  <c r="H229" i="10"/>
  <c r="G229" i="10"/>
  <c r="F229" i="10"/>
  <c r="K228" i="10"/>
  <c r="J228" i="10"/>
  <c r="H228" i="10"/>
  <c r="G228" i="10"/>
  <c r="F228" i="10"/>
  <c r="K227" i="10"/>
  <c r="J227" i="10"/>
  <c r="H227" i="10"/>
  <c r="G227" i="10"/>
  <c r="F227" i="10"/>
  <c r="K226" i="10"/>
  <c r="J226" i="10"/>
  <c r="H226" i="10"/>
  <c r="G226" i="10"/>
  <c r="F226" i="10"/>
  <c r="K225" i="10"/>
  <c r="J225" i="10"/>
  <c r="H225" i="10"/>
  <c r="G225" i="10"/>
  <c r="F225" i="10"/>
  <c r="K224" i="10"/>
  <c r="J224" i="10"/>
  <c r="H224" i="10"/>
  <c r="G224" i="10"/>
  <c r="F224" i="10"/>
  <c r="K223" i="10"/>
  <c r="J223" i="10"/>
  <c r="H223" i="10"/>
  <c r="G223" i="10"/>
  <c r="F223" i="10"/>
  <c r="K221" i="10"/>
  <c r="J221" i="10"/>
  <c r="H221" i="10"/>
  <c r="G221" i="10"/>
  <c r="F221" i="10"/>
  <c r="K220" i="10"/>
  <c r="J220" i="10"/>
  <c r="H220" i="10"/>
  <c r="G220" i="10"/>
  <c r="F220" i="10"/>
  <c r="K219" i="10"/>
  <c r="J219" i="10"/>
  <c r="G219" i="10"/>
  <c r="F219" i="10"/>
  <c r="K218" i="10"/>
  <c r="J218" i="10"/>
  <c r="G218" i="10"/>
  <c r="F218" i="10"/>
  <c r="K217" i="10"/>
  <c r="J217" i="10"/>
  <c r="G217" i="10"/>
  <c r="F217" i="10"/>
  <c r="K216" i="10"/>
  <c r="J216" i="10"/>
  <c r="H216" i="10"/>
  <c r="F216" i="10"/>
  <c r="K215" i="10"/>
  <c r="J215" i="10"/>
  <c r="H215" i="10"/>
  <c r="G215" i="10"/>
  <c r="F215" i="10"/>
  <c r="K214" i="10"/>
  <c r="J214" i="10"/>
  <c r="H214" i="10"/>
  <c r="G214" i="10"/>
  <c r="F214" i="10"/>
  <c r="K213" i="10"/>
  <c r="J213" i="10"/>
  <c r="H213" i="10"/>
  <c r="G213" i="10"/>
  <c r="F213" i="10"/>
  <c r="K212" i="10"/>
  <c r="J212" i="10"/>
  <c r="H212" i="10"/>
  <c r="G212" i="10"/>
  <c r="F212" i="10"/>
  <c r="K211" i="10"/>
  <c r="J211" i="10"/>
  <c r="H211" i="10"/>
  <c r="G211" i="10"/>
  <c r="F211" i="10"/>
  <c r="K210" i="10"/>
  <c r="J210" i="10"/>
  <c r="H210" i="10"/>
  <c r="G210" i="10"/>
  <c r="F210" i="10"/>
  <c r="K209" i="10"/>
  <c r="J209" i="10"/>
  <c r="H209" i="10"/>
  <c r="G209" i="10"/>
  <c r="F209" i="10"/>
  <c r="K208" i="10"/>
  <c r="J208" i="10"/>
  <c r="H208" i="10"/>
  <c r="G208" i="10"/>
  <c r="F208" i="10"/>
  <c r="K207" i="10"/>
  <c r="J207" i="10"/>
  <c r="H207" i="10"/>
  <c r="G207" i="10"/>
  <c r="F207" i="10"/>
  <c r="K206" i="10"/>
  <c r="J206" i="10"/>
  <c r="H206" i="10"/>
  <c r="G206" i="10"/>
  <c r="F206" i="10"/>
  <c r="K205" i="10"/>
  <c r="J205" i="10"/>
  <c r="H205" i="10"/>
  <c r="G205" i="10"/>
  <c r="F205" i="10"/>
  <c r="K204" i="10"/>
  <c r="J204" i="10"/>
  <c r="H204" i="10"/>
  <c r="G204" i="10"/>
  <c r="F204" i="10"/>
  <c r="K203" i="10"/>
  <c r="J203" i="10"/>
  <c r="H203" i="10"/>
  <c r="G203" i="10"/>
  <c r="F203" i="10"/>
  <c r="K202" i="10"/>
  <c r="J202" i="10"/>
  <c r="H202" i="10"/>
  <c r="G202" i="10"/>
  <c r="F202" i="10"/>
  <c r="K201" i="10"/>
  <c r="J201" i="10"/>
  <c r="H201" i="10"/>
  <c r="G201" i="10"/>
  <c r="F201" i="10"/>
  <c r="K200" i="10"/>
  <c r="J200" i="10"/>
  <c r="H200" i="10"/>
  <c r="G200" i="10"/>
  <c r="F200" i="10"/>
  <c r="K199" i="10"/>
  <c r="J199" i="10"/>
  <c r="H199" i="10"/>
  <c r="G199" i="10"/>
  <c r="F199" i="10"/>
  <c r="K198" i="10"/>
  <c r="J198" i="10"/>
  <c r="H198" i="10"/>
  <c r="G198" i="10"/>
  <c r="F198" i="10"/>
  <c r="K197" i="10"/>
  <c r="J197" i="10"/>
  <c r="H197" i="10"/>
  <c r="G197" i="10"/>
  <c r="F197" i="10"/>
  <c r="K196" i="10"/>
  <c r="J196" i="10"/>
  <c r="H196" i="10"/>
  <c r="G196" i="10"/>
  <c r="F196" i="10"/>
  <c r="K195" i="10"/>
  <c r="J195" i="10"/>
  <c r="H195" i="10"/>
  <c r="G195" i="10"/>
  <c r="F195" i="10"/>
  <c r="K194" i="10"/>
  <c r="J194" i="10"/>
  <c r="H194" i="10"/>
  <c r="G194" i="10"/>
  <c r="F194" i="10"/>
  <c r="K193" i="10"/>
  <c r="J193" i="10"/>
  <c r="H193" i="10"/>
  <c r="G193" i="10"/>
  <c r="F193" i="10"/>
  <c r="K192" i="10"/>
  <c r="J192" i="10"/>
  <c r="H192" i="10"/>
  <c r="G192" i="10"/>
  <c r="F192" i="10"/>
  <c r="J186" i="10"/>
  <c r="K186" i="10"/>
  <c r="O1244" i="10"/>
  <c r="N1244" i="10"/>
  <c r="M1244" i="10"/>
  <c r="O1243" i="10"/>
  <c r="N1243" i="10"/>
  <c r="M1243" i="10"/>
  <c r="O1242" i="10"/>
  <c r="N1242" i="10"/>
  <c r="M1242" i="10"/>
  <c r="O1241" i="10"/>
  <c r="N1241" i="10"/>
  <c r="M1241" i="10"/>
  <c r="O1240" i="10"/>
  <c r="N1240" i="10"/>
  <c r="M1240" i="10"/>
  <c r="O1239" i="10"/>
  <c r="N1239" i="10"/>
  <c r="M1239" i="10"/>
  <c r="O1238" i="10"/>
  <c r="N1238" i="10"/>
  <c r="M1238" i="10"/>
  <c r="O1237" i="10"/>
  <c r="N1237" i="10"/>
  <c r="M1237" i="10"/>
  <c r="O1236" i="10"/>
  <c r="N1236" i="10"/>
  <c r="M1236" i="10"/>
  <c r="O1235" i="10"/>
  <c r="N1235" i="10"/>
  <c r="M1235" i="10"/>
  <c r="O1234" i="10"/>
  <c r="N1234" i="10"/>
  <c r="M1234" i="10"/>
  <c r="O1233" i="10"/>
  <c r="N1233" i="10"/>
  <c r="M1233" i="10"/>
  <c r="O1232" i="10"/>
  <c r="N1232" i="10"/>
  <c r="M1232" i="10"/>
  <c r="O1231" i="10"/>
  <c r="N1231" i="10"/>
  <c r="M1231" i="10"/>
  <c r="O1230" i="10"/>
  <c r="N1230" i="10"/>
  <c r="M1230" i="10"/>
  <c r="O1229" i="10"/>
  <c r="N1229" i="10"/>
  <c r="M1229" i="10"/>
  <c r="O1228" i="10"/>
  <c r="N1228" i="10"/>
  <c r="M1228" i="10"/>
  <c r="O1227" i="10"/>
  <c r="N1227" i="10"/>
  <c r="M1227" i="10"/>
  <c r="O1226" i="10"/>
  <c r="N1226" i="10"/>
  <c r="M1226" i="10"/>
  <c r="O1225" i="10"/>
  <c r="N1225" i="10"/>
  <c r="M1225" i="10"/>
  <c r="O1224" i="10"/>
  <c r="N1224" i="10"/>
  <c r="M1224" i="10"/>
  <c r="O1223" i="10"/>
  <c r="N1223" i="10"/>
  <c r="M1223" i="10"/>
  <c r="O1222" i="10"/>
  <c r="N1222" i="10"/>
  <c r="M1222" i="10"/>
  <c r="O1221" i="10"/>
  <c r="N1221" i="10"/>
  <c r="M1221" i="10"/>
  <c r="O1220" i="10"/>
  <c r="N1220" i="10"/>
  <c r="M1220" i="10"/>
  <c r="O1219" i="10"/>
  <c r="N1219" i="10"/>
  <c r="M1219" i="10"/>
  <c r="O1218" i="10"/>
  <c r="N1218" i="10"/>
  <c r="M1218" i="10"/>
  <c r="O1217" i="10"/>
  <c r="N1217" i="10"/>
  <c r="M1217" i="10"/>
  <c r="O1216" i="10"/>
  <c r="N1216" i="10"/>
  <c r="M1216" i="10"/>
  <c r="O1215" i="10"/>
  <c r="N1215" i="10"/>
  <c r="M1215" i="10"/>
  <c r="O1213" i="10"/>
  <c r="N1213" i="10"/>
  <c r="M1213" i="10"/>
  <c r="O1212" i="10"/>
  <c r="N1212" i="10"/>
  <c r="M1212" i="10"/>
  <c r="O1211" i="10"/>
  <c r="N1211" i="10"/>
  <c r="M1211" i="10"/>
  <c r="O1210" i="10"/>
  <c r="N1210" i="10"/>
  <c r="M1210" i="10"/>
  <c r="O1209" i="10"/>
  <c r="N1209" i="10"/>
  <c r="M1209" i="10"/>
  <c r="O1208" i="10"/>
  <c r="N1208" i="10"/>
  <c r="M1208" i="10"/>
  <c r="O1207" i="10"/>
  <c r="N1207" i="10"/>
  <c r="M1207" i="10"/>
  <c r="O1206" i="10"/>
  <c r="N1206" i="10"/>
  <c r="M1206" i="10"/>
  <c r="O1205" i="10"/>
  <c r="N1205" i="10"/>
  <c r="M1205" i="10"/>
  <c r="O1204" i="10"/>
  <c r="N1204" i="10"/>
  <c r="M1204" i="10"/>
  <c r="O1203" i="10"/>
  <c r="N1203" i="10"/>
  <c r="M1203" i="10"/>
  <c r="O1202" i="10"/>
  <c r="N1202" i="10"/>
  <c r="M1202" i="10"/>
  <c r="O1201" i="10"/>
  <c r="N1201" i="10"/>
  <c r="M1201" i="10"/>
  <c r="O1200" i="10"/>
  <c r="N1200" i="10"/>
  <c r="M1200" i="10"/>
  <c r="O1199" i="10"/>
  <c r="N1199" i="10"/>
  <c r="M1199" i="10"/>
  <c r="O1198" i="10"/>
  <c r="N1198" i="10"/>
  <c r="M1198" i="10"/>
  <c r="O1197" i="10"/>
  <c r="N1197" i="10"/>
  <c r="M1197" i="10"/>
  <c r="O1196" i="10"/>
  <c r="N1196" i="10"/>
  <c r="M1196" i="10"/>
  <c r="O1195" i="10"/>
  <c r="N1195" i="10"/>
  <c r="M1195" i="10"/>
  <c r="O1194" i="10"/>
  <c r="N1194" i="10"/>
  <c r="M1194" i="10"/>
  <c r="O1193" i="10"/>
  <c r="N1193" i="10"/>
  <c r="M1193" i="10"/>
  <c r="O1192" i="10"/>
  <c r="N1192" i="10"/>
  <c r="M1192" i="10"/>
  <c r="O1191" i="10"/>
  <c r="N1191" i="10"/>
  <c r="M1191" i="10"/>
  <c r="O1190" i="10"/>
  <c r="N1190" i="10"/>
  <c r="M1190" i="10"/>
  <c r="O1189" i="10"/>
  <c r="N1189" i="10"/>
  <c r="M1189" i="10"/>
  <c r="O1188" i="10"/>
  <c r="N1188" i="10"/>
  <c r="M1188" i="10"/>
  <c r="O1187" i="10"/>
  <c r="N1187" i="10"/>
  <c r="M1187" i="10"/>
  <c r="O1186" i="10"/>
  <c r="N1186" i="10"/>
  <c r="M1186" i="10"/>
  <c r="O1185" i="10"/>
  <c r="N1185" i="10"/>
  <c r="M1185" i="10"/>
  <c r="O1184" i="10"/>
  <c r="N1184" i="10"/>
  <c r="M1184" i="10"/>
  <c r="O1182" i="10"/>
  <c r="N1182" i="10"/>
  <c r="M1182" i="10"/>
  <c r="O1181" i="10"/>
  <c r="N1181" i="10"/>
  <c r="M1181" i="10"/>
  <c r="O1180" i="10"/>
  <c r="N1180" i="10"/>
  <c r="M1180" i="10"/>
  <c r="O1179" i="10"/>
  <c r="N1179" i="10"/>
  <c r="M1179" i="10"/>
  <c r="O1178" i="10"/>
  <c r="N1178" i="10"/>
  <c r="M1178" i="10"/>
  <c r="O1177" i="10"/>
  <c r="N1177" i="10"/>
  <c r="M1177" i="10"/>
  <c r="O1176" i="10"/>
  <c r="N1176" i="10"/>
  <c r="M1176" i="10"/>
  <c r="O1175" i="10"/>
  <c r="N1175" i="10"/>
  <c r="M1175" i="10"/>
  <c r="O1174" i="10"/>
  <c r="N1174" i="10"/>
  <c r="M1174" i="10"/>
  <c r="O1173" i="10"/>
  <c r="N1173" i="10"/>
  <c r="M1173" i="10"/>
  <c r="O1172" i="10"/>
  <c r="N1172" i="10"/>
  <c r="M1172" i="10"/>
  <c r="O1171" i="10"/>
  <c r="N1171" i="10"/>
  <c r="M1171" i="10"/>
  <c r="O1170" i="10"/>
  <c r="N1170" i="10"/>
  <c r="M1170" i="10"/>
  <c r="O1169" i="10"/>
  <c r="N1169" i="10"/>
  <c r="M1169" i="10"/>
  <c r="O1168" i="10"/>
  <c r="N1168" i="10"/>
  <c r="M1168" i="10"/>
  <c r="O1167" i="10"/>
  <c r="N1167" i="10"/>
  <c r="M1167" i="10"/>
  <c r="O1166" i="10"/>
  <c r="N1166" i="10"/>
  <c r="M1166" i="10"/>
  <c r="O1165" i="10"/>
  <c r="N1165" i="10"/>
  <c r="M1165" i="10"/>
  <c r="O1164" i="10"/>
  <c r="N1164" i="10"/>
  <c r="M1164" i="10"/>
  <c r="O1163" i="10"/>
  <c r="N1163" i="10"/>
  <c r="M1163" i="10"/>
  <c r="O1162" i="10"/>
  <c r="N1162" i="10"/>
  <c r="M1162" i="10"/>
  <c r="O1161" i="10"/>
  <c r="N1161" i="10"/>
  <c r="M1161" i="10"/>
  <c r="O1160" i="10"/>
  <c r="N1160" i="10"/>
  <c r="M1160" i="10"/>
  <c r="O1159" i="10"/>
  <c r="N1159" i="10"/>
  <c r="M1159" i="10"/>
  <c r="O1158" i="10"/>
  <c r="N1158" i="10"/>
  <c r="M1158" i="10"/>
  <c r="O1157" i="10"/>
  <c r="N1157" i="10"/>
  <c r="M1157" i="10"/>
  <c r="O1156" i="10"/>
  <c r="N1156" i="10"/>
  <c r="M1156" i="10"/>
  <c r="O1155" i="10"/>
  <c r="N1155" i="10"/>
  <c r="M1155" i="10"/>
  <c r="O1154" i="10"/>
  <c r="N1154" i="10"/>
  <c r="M1154" i="10"/>
  <c r="O1153" i="10"/>
  <c r="N1153" i="10"/>
  <c r="M1153" i="10"/>
  <c r="O1151" i="10"/>
  <c r="N1151" i="10"/>
  <c r="M1151" i="10"/>
  <c r="O1150" i="10"/>
  <c r="N1150" i="10"/>
  <c r="M1150" i="10"/>
  <c r="O1149" i="10"/>
  <c r="N1149" i="10"/>
  <c r="M1149" i="10"/>
  <c r="O1148" i="10"/>
  <c r="N1148" i="10"/>
  <c r="M1148" i="10"/>
  <c r="O1147" i="10"/>
  <c r="N1147" i="10"/>
  <c r="M1147" i="10"/>
  <c r="O1146" i="10"/>
  <c r="N1146" i="10"/>
  <c r="M1146" i="10"/>
  <c r="O1145" i="10"/>
  <c r="N1145" i="10"/>
  <c r="M1145" i="10"/>
  <c r="O1144" i="10"/>
  <c r="N1144" i="10"/>
  <c r="M1144" i="10"/>
  <c r="O1143" i="10"/>
  <c r="N1143" i="10"/>
  <c r="M1143" i="10"/>
  <c r="O1142" i="10"/>
  <c r="N1142" i="10"/>
  <c r="M1142" i="10"/>
  <c r="O1141" i="10"/>
  <c r="N1141" i="10"/>
  <c r="M1141" i="10"/>
  <c r="O1140" i="10"/>
  <c r="N1140" i="10"/>
  <c r="M1140" i="10"/>
  <c r="O1139" i="10"/>
  <c r="N1139" i="10"/>
  <c r="M1139" i="10"/>
  <c r="O1138" i="10"/>
  <c r="N1138" i="10"/>
  <c r="M1138" i="10"/>
  <c r="O1137" i="10"/>
  <c r="N1137" i="10"/>
  <c r="M1137" i="10"/>
  <c r="O1136" i="10"/>
  <c r="N1136" i="10"/>
  <c r="M1136" i="10"/>
  <c r="O1135" i="10"/>
  <c r="N1135" i="10"/>
  <c r="M1135" i="10"/>
  <c r="O1134" i="10"/>
  <c r="N1134" i="10"/>
  <c r="M1134" i="10"/>
  <c r="O1133" i="10"/>
  <c r="N1133" i="10"/>
  <c r="M1133" i="10"/>
  <c r="O1132" i="10"/>
  <c r="N1132" i="10"/>
  <c r="M1132" i="10"/>
  <c r="O1131" i="10"/>
  <c r="N1131" i="10"/>
  <c r="M1131" i="10"/>
  <c r="O1130" i="10"/>
  <c r="N1130" i="10"/>
  <c r="M1130" i="10"/>
  <c r="O1129" i="10"/>
  <c r="N1129" i="10"/>
  <c r="M1129" i="10"/>
  <c r="O1128" i="10"/>
  <c r="N1128" i="10"/>
  <c r="M1128" i="10"/>
  <c r="O1127" i="10"/>
  <c r="N1127" i="10"/>
  <c r="M1127" i="10"/>
  <c r="O1126" i="10"/>
  <c r="N1126" i="10"/>
  <c r="M1126" i="10"/>
  <c r="O1125" i="10"/>
  <c r="N1125" i="10"/>
  <c r="M1125" i="10"/>
  <c r="O1124" i="10"/>
  <c r="N1124" i="10"/>
  <c r="M1124" i="10"/>
  <c r="O1123" i="10"/>
  <c r="N1123" i="10"/>
  <c r="M1123" i="10"/>
  <c r="O1122" i="10"/>
  <c r="N1122" i="10"/>
  <c r="M1122" i="10"/>
  <c r="O1120" i="10"/>
  <c r="N1120" i="10"/>
  <c r="M1120" i="10"/>
  <c r="O1119" i="10"/>
  <c r="N1119" i="10"/>
  <c r="M1119" i="10"/>
  <c r="O1118" i="10"/>
  <c r="N1118" i="10"/>
  <c r="M1118" i="10"/>
  <c r="O1117" i="10"/>
  <c r="N1117" i="10"/>
  <c r="M1117" i="10"/>
  <c r="O1116" i="10"/>
  <c r="N1116" i="10"/>
  <c r="M1116" i="10"/>
  <c r="O1115" i="10"/>
  <c r="N1115" i="10"/>
  <c r="M1115" i="10"/>
  <c r="O1114" i="10"/>
  <c r="N1114" i="10"/>
  <c r="M1114" i="10"/>
  <c r="O1113" i="10"/>
  <c r="N1113" i="10"/>
  <c r="M1113" i="10"/>
  <c r="O1112" i="10"/>
  <c r="N1112" i="10"/>
  <c r="M1112" i="10"/>
  <c r="O1111" i="10"/>
  <c r="N1111" i="10"/>
  <c r="M1111" i="10"/>
  <c r="O1110" i="10"/>
  <c r="N1110" i="10"/>
  <c r="M1110" i="10"/>
  <c r="O1109" i="10"/>
  <c r="N1109" i="10"/>
  <c r="M1109" i="10"/>
  <c r="O1108" i="10"/>
  <c r="N1108" i="10"/>
  <c r="M1108" i="10"/>
  <c r="O1107" i="10"/>
  <c r="N1107" i="10"/>
  <c r="M1107" i="10"/>
  <c r="O1106" i="10"/>
  <c r="N1106" i="10"/>
  <c r="M1106" i="10"/>
  <c r="O1105" i="10"/>
  <c r="N1105" i="10"/>
  <c r="M1105" i="10"/>
  <c r="O1104" i="10"/>
  <c r="N1104" i="10"/>
  <c r="M1104" i="10"/>
  <c r="O1103" i="10"/>
  <c r="N1103" i="10"/>
  <c r="M1103" i="10"/>
  <c r="O1102" i="10"/>
  <c r="N1102" i="10"/>
  <c r="M1102" i="10"/>
  <c r="O1101" i="10"/>
  <c r="N1101" i="10"/>
  <c r="M1101" i="10"/>
  <c r="O1100" i="10"/>
  <c r="N1100" i="10"/>
  <c r="M1100" i="10"/>
  <c r="O1099" i="10"/>
  <c r="N1099" i="10"/>
  <c r="M1099" i="10"/>
  <c r="O1098" i="10"/>
  <c r="N1098" i="10"/>
  <c r="M1098" i="10"/>
  <c r="O1097" i="10"/>
  <c r="N1097" i="10"/>
  <c r="M1097" i="10"/>
  <c r="O1096" i="10"/>
  <c r="N1096" i="10"/>
  <c r="M1096" i="10"/>
  <c r="O1095" i="10"/>
  <c r="N1095" i="10"/>
  <c r="M1095" i="10"/>
  <c r="O1094" i="10"/>
  <c r="N1094" i="10"/>
  <c r="M1094" i="10"/>
  <c r="O1093" i="10"/>
  <c r="N1093" i="10"/>
  <c r="M1093" i="10"/>
  <c r="O1092" i="10"/>
  <c r="N1092" i="10"/>
  <c r="M1092" i="10"/>
  <c r="O1091" i="10"/>
  <c r="N1091" i="10"/>
  <c r="M1091" i="10"/>
  <c r="O1089" i="10"/>
  <c r="N1089" i="10"/>
  <c r="M1089" i="10"/>
  <c r="O1088" i="10"/>
  <c r="N1088" i="10"/>
  <c r="M1088" i="10"/>
  <c r="O1087" i="10"/>
  <c r="N1087" i="10"/>
  <c r="M1087" i="10"/>
  <c r="O1086" i="10"/>
  <c r="N1086" i="10"/>
  <c r="M1086" i="10"/>
  <c r="O1085" i="10"/>
  <c r="N1085" i="10"/>
  <c r="M1085" i="10"/>
  <c r="O1084" i="10"/>
  <c r="N1084" i="10"/>
  <c r="M1084" i="10"/>
  <c r="O1083" i="10"/>
  <c r="N1083" i="10"/>
  <c r="M1083" i="10"/>
  <c r="O1082" i="10"/>
  <c r="N1082" i="10"/>
  <c r="M1082" i="10"/>
  <c r="O1081" i="10"/>
  <c r="N1081" i="10"/>
  <c r="M1081" i="10"/>
  <c r="O1080" i="10"/>
  <c r="N1080" i="10"/>
  <c r="M1080" i="10"/>
  <c r="O1079" i="10"/>
  <c r="N1079" i="10"/>
  <c r="M1079" i="10"/>
  <c r="O1078" i="10"/>
  <c r="N1078" i="10"/>
  <c r="M1078" i="10"/>
  <c r="O1077" i="10"/>
  <c r="N1077" i="10"/>
  <c r="M1077" i="10"/>
  <c r="O1076" i="10"/>
  <c r="N1076" i="10"/>
  <c r="M1076" i="10"/>
  <c r="O1075" i="10"/>
  <c r="N1075" i="10"/>
  <c r="M1075" i="10"/>
  <c r="O1074" i="10"/>
  <c r="N1074" i="10"/>
  <c r="M1074" i="10"/>
  <c r="O1073" i="10"/>
  <c r="N1073" i="10"/>
  <c r="M1073" i="10"/>
  <c r="O1072" i="10"/>
  <c r="N1072" i="10"/>
  <c r="M1072" i="10"/>
  <c r="O1071" i="10"/>
  <c r="N1071" i="10"/>
  <c r="M1071" i="10"/>
  <c r="O1070" i="10"/>
  <c r="N1070" i="10"/>
  <c r="M1070" i="10"/>
  <c r="O1069" i="10"/>
  <c r="N1069" i="10"/>
  <c r="M1069" i="10"/>
  <c r="O1068" i="10"/>
  <c r="N1068" i="10"/>
  <c r="M1068" i="10"/>
  <c r="O1067" i="10"/>
  <c r="N1067" i="10"/>
  <c r="M1067" i="10"/>
  <c r="O1066" i="10"/>
  <c r="N1066" i="10"/>
  <c r="M1066" i="10"/>
  <c r="O1065" i="10"/>
  <c r="N1065" i="10"/>
  <c r="M1065" i="10"/>
  <c r="O1064" i="10"/>
  <c r="N1064" i="10"/>
  <c r="M1064" i="10"/>
  <c r="O1063" i="10"/>
  <c r="N1063" i="10"/>
  <c r="M1063" i="10"/>
  <c r="O1062" i="10"/>
  <c r="N1062" i="10"/>
  <c r="M1062" i="10"/>
  <c r="O1061" i="10"/>
  <c r="N1061" i="10"/>
  <c r="M1061" i="10"/>
  <c r="O1060" i="10"/>
  <c r="N1060" i="10"/>
  <c r="M1060" i="10"/>
  <c r="O1058" i="10"/>
  <c r="N1058" i="10"/>
  <c r="M1058" i="10"/>
  <c r="O1057" i="10"/>
  <c r="N1057" i="10"/>
  <c r="M1057" i="10"/>
  <c r="O1056" i="10"/>
  <c r="N1056" i="10"/>
  <c r="M1056" i="10"/>
  <c r="O1055" i="10"/>
  <c r="N1055" i="10"/>
  <c r="M1055" i="10"/>
  <c r="O1054" i="10"/>
  <c r="N1054" i="10"/>
  <c r="M1054" i="10"/>
  <c r="O1053" i="10"/>
  <c r="N1053" i="10"/>
  <c r="M1053" i="10"/>
  <c r="O1052" i="10"/>
  <c r="N1052" i="10"/>
  <c r="M1052" i="10"/>
  <c r="O1051" i="10"/>
  <c r="N1051" i="10"/>
  <c r="M1051" i="10"/>
  <c r="O1050" i="10"/>
  <c r="N1050" i="10"/>
  <c r="M1050" i="10"/>
  <c r="O1049" i="10"/>
  <c r="N1049" i="10"/>
  <c r="M1049" i="10"/>
  <c r="O1048" i="10"/>
  <c r="N1048" i="10"/>
  <c r="M1048" i="10"/>
  <c r="O1047" i="10"/>
  <c r="N1047" i="10"/>
  <c r="M1047" i="10"/>
  <c r="O1046" i="10"/>
  <c r="N1046" i="10"/>
  <c r="M1046" i="10"/>
  <c r="O1045" i="10"/>
  <c r="N1045" i="10"/>
  <c r="M1045" i="10"/>
  <c r="O1044" i="10"/>
  <c r="N1044" i="10"/>
  <c r="M1044" i="10"/>
  <c r="O1043" i="10"/>
  <c r="N1043" i="10"/>
  <c r="M1043" i="10"/>
  <c r="O1042" i="10"/>
  <c r="N1042" i="10"/>
  <c r="M1042" i="10"/>
  <c r="O1041" i="10"/>
  <c r="N1041" i="10"/>
  <c r="M1041" i="10"/>
  <c r="O1040" i="10"/>
  <c r="N1040" i="10"/>
  <c r="M1040" i="10"/>
  <c r="O1039" i="10"/>
  <c r="N1039" i="10"/>
  <c r="M1039" i="10"/>
  <c r="O1038" i="10"/>
  <c r="N1038" i="10"/>
  <c r="M1038" i="10"/>
  <c r="O1037" i="10"/>
  <c r="N1037" i="10"/>
  <c r="M1037" i="10"/>
  <c r="O1036" i="10"/>
  <c r="N1036" i="10"/>
  <c r="M1036" i="10"/>
  <c r="O1035" i="10"/>
  <c r="N1035" i="10"/>
  <c r="M1035" i="10"/>
  <c r="O1034" i="10"/>
  <c r="N1034" i="10"/>
  <c r="M1034" i="10"/>
  <c r="O1033" i="10"/>
  <c r="N1033" i="10"/>
  <c r="M1033" i="10"/>
  <c r="O1032" i="10"/>
  <c r="N1032" i="10"/>
  <c r="M1032" i="10"/>
  <c r="O1031" i="10"/>
  <c r="N1031" i="10"/>
  <c r="M1031" i="10"/>
  <c r="O1030" i="10"/>
  <c r="N1030" i="10"/>
  <c r="M1030" i="10"/>
  <c r="O1029" i="10"/>
  <c r="N1029" i="10"/>
  <c r="M1029" i="10"/>
  <c r="O1027" i="10"/>
  <c r="N1027" i="10"/>
  <c r="M1027" i="10"/>
  <c r="O1026" i="10"/>
  <c r="N1026" i="10"/>
  <c r="M1026" i="10"/>
  <c r="O1025" i="10"/>
  <c r="N1025" i="10"/>
  <c r="M1025" i="10"/>
  <c r="O1024" i="10"/>
  <c r="N1024" i="10"/>
  <c r="M1024" i="10"/>
  <c r="O1023" i="10"/>
  <c r="N1023" i="10"/>
  <c r="M1023" i="10"/>
  <c r="O1022" i="10"/>
  <c r="N1022" i="10"/>
  <c r="M1022" i="10"/>
  <c r="O1021" i="10"/>
  <c r="N1021" i="10"/>
  <c r="M1021" i="10"/>
  <c r="O1020" i="10"/>
  <c r="N1020" i="10"/>
  <c r="M1020" i="10"/>
  <c r="O1019" i="10"/>
  <c r="N1019" i="10"/>
  <c r="M1019" i="10"/>
  <c r="O1018" i="10"/>
  <c r="N1018" i="10"/>
  <c r="M1018" i="10"/>
  <c r="O1017" i="10"/>
  <c r="N1017" i="10"/>
  <c r="M1017" i="10"/>
  <c r="O1016" i="10"/>
  <c r="N1016" i="10"/>
  <c r="M1016" i="10"/>
  <c r="O1015" i="10"/>
  <c r="N1015" i="10"/>
  <c r="M1015" i="10"/>
  <c r="O1014" i="10"/>
  <c r="N1014" i="10"/>
  <c r="M1014" i="10"/>
  <c r="O1013" i="10"/>
  <c r="N1013" i="10"/>
  <c r="M1013" i="10"/>
  <c r="O1012" i="10"/>
  <c r="N1012" i="10"/>
  <c r="M1012" i="10"/>
  <c r="O1011" i="10"/>
  <c r="N1011" i="10"/>
  <c r="M1011" i="10"/>
  <c r="O1010" i="10"/>
  <c r="N1010" i="10"/>
  <c r="M1010" i="10"/>
  <c r="O1009" i="10"/>
  <c r="N1009" i="10"/>
  <c r="M1009" i="10"/>
  <c r="O1008" i="10"/>
  <c r="N1008" i="10"/>
  <c r="M1008" i="10"/>
  <c r="O1007" i="10"/>
  <c r="N1007" i="10"/>
  <c r="M1007" i="10"/>
  <c r="O1006" i="10"/>
  <c r="N1006" i="10"/>
  <c r="M1006" i="10"/>
  <c r="O1005" i="10"/>
  <c r="N1005" i="10"/>
  <c r="M1005" i="10"/>
  <c r="O1004" i="10"/>
  <c r="N1004" i="10"/>
  <c r="M1004" i="10"/>
  <c r="O1003" i="10"/>
  <c r="N1003" i="10"/>
  <c r="M1003" i="10"/>
  <c r="O1002" i="10"/>
  <c r="N1002" i="10"/>
  <c r="M1002" i="10"/>
  <c r="O1001" i="10"/>
  <c r="N1001" i="10"/>
  <c r="M1001" i="10"/>
  <c r="O1000" i="10"/>
  <c r="N1000" i="10"/>
  <c r="M1000" i="10"/>
  <c r="O999" i="10"/>
  <c r="N999" i="10"/>
  <c r="M999" i="10"/>
  <c r="O998" i="10"/>
  <c r="N998" i="10"/>
  <c r="M998" i="10"/>
  <c r="O996" i="10"/>
  <c r="N996" i="10"/>
  <c r="M996" i="10"/>
  <c r="O995" i="10"/>
  <c r="N995" i="10"/>
  <c r="M995" i="10"/>
  <c r="O994" i="10"/>
  <c r="N994" i="10"/>
  <c r="M994" i="10"/>
  <c r="O993" i="10"/>
  <c r="N993" i="10"/>
  <c r="M993" i="10"/>
  <c r="O992" i="10"/>
  <c r="N992" i="10"/>
  <c r="M992" i="10"/>
  <c r="O991" i="10"/>
  <c r="N991" i="10"/>
  <c r="M991" i="10"/>
  <c r="O990" i="10"/>
  <c r="N990" i="10"/>
  <c r="M990" i="10"/>
  <c r="O989" i="10"/>
  <c r="N989" i="10"/>
  <c r="M989" i="10"/>
  <c r="O988" i="10"/>
  <c r="N988" i="10"/>
  <c r="M988" i="10"/>
  <c r="O987" i="10"/>
  <c r="N987" i="10"/>
  <c r="M987" i="10"/>
  <c r="O986" i="10"/>
  <c r="N986" i="10"/>
  <c r="M986" i="10"/>
  <c r="O985" i="10"/>
  <c r="N985" i="10"/>
  <c r="M985" i="10"/>
  <c r="O984" i="10"/>
  <c r="N984" i="10"/>
  <c r="M984" i="10"/>
  <c r="O983" i="10"/>
  <c r="N983" i="10"/>
  <c r="M983" i="10"/>
  <c r="O982" i="10"/>
  <c r="N982" i="10"/>
  <c r="M982" i="10"/>
  <c r="O981" i="10"/>
  <c r="N981" i="10"/>
  <c r="M981" i="10"/>
  <c r="O980" i="10"/>
  <c r="N980" i="10"/>
  <c r="M980" i="10"/>
  <c r="O979" i="10"/>
  <c r="N979" i="10"/>
  <c r="M979" i="10"/>
  <c r="O978" i="10"/>
  <c r="N978" i="10"/>
  <c r="M978" i="10"/>
  <c r="O977" i="10"/>
  <c r="N977" i="10"/>
  <c r="M977" i="10"/>
  <c r="O976" i="10"/>
  <c r="N976" i="10"/>
  <c r="M976" i="10"/>
  <c r="O975" i="10"/>
  <c r="N975" i="10"/>
  <c r="M975" i="10"/>
  <c r="O974" i="10"/>
  <c r="N974" i="10"/>
  <c r="M974" i="10"/>
  <c r="O973" i="10"/>
  <c r="N973" i="10"/>
  <c r="M973" i="10"/>
  <c r="O972" i="10"/>
  <c r="N972" i="10"/>
  <c r="M972" i="10"/>
  <c r="O971" i="10"/>
  <c r="N971" i="10"/>
  <c r="M971" i="10"/>
  <c r="O970" i="10"/>
  <c r="N970" i="10"/>
  <c r="M970" i="10"/>
  <c r="O969" i="10"/>
  <c r="N969" i="10"/>
  <c r="M969" i="10"/>
  <c r="O968" i="10"/>
  <c r="N968" i="10"/>
  <c r="M968" i="10"/>
  <c r="O967" i="10"/>
  <c r="N967" i="10"/>
  <c r="M967" i="10"/>
  <c r="O965" i="10"/>
  <c r="N965" i="10"/>
  <c r="M965" i="10"/>
  <c r="O964" i="10"/>
  <c r="N964" i="10"/>
  <c r="M964" i="10"/>
  <c r="O963" i="10"/>
  <c r="N963" i="10"/>
  <c r="M963" i="10"/>
  <c r="O962" i="10"/>
  <c r="N962" i="10"/>
  <c r="M962" i="10"/>
  <c r="O961" i="10"/>
  <c r="N961" i="10"/>
  <c r="M961" i="10"/>
  <c r="O960" i="10"/>
  <c r="N960" i="10"/>
  <c r="M960" i="10"/>
  <c r="O959" i="10"/>
  <c r="N959" i="10"/>
  <c r="M959" i="10"/>
  <c r="O958" i="10"/>
  <c r="N958" i="10"/>
  <c r="M958" i="10"/>
  <c r="O957" i="10"/>
  <c r="N957" i="10"/>
  <c r="M957" i="10"/>
  <c r="O956" i="10"/>
  <c r="N956" i="10"/>
  <c r="M956" i="10"/>
  <c r="O955" i="10"/>
  <c r="N955" i="10"/>
  <c r="M955" i="10"/>
  <c r="O954" i="10"/>
  <c r="N954" i="10"/>
  <c r="M954" i="10"/>
  <c r="O953" i="10"/>
  <c r="N953" i="10"/>
  <c r="M953" i="10"/>
  <c r="O952" i="10"/>
  <c r="N952" i="10"/>
  <c r="M952" i="10"/>
  <c r="O951" i="10"/>
  <c r="N951" i="10"/>
  <c r="M951" i="10"/>
  <c r="O950" i="10"/>
  <c r="N950" i="10"/>
  <c r="M950" i="10"/>
  <c r="O949" i="10"/>
  <c r="N949" i="10"/>
  <c r="M949" i="10"/>
  <c r="O948" i="10"/>
  <c r="N948" i="10"/>
  <c r="M948" i="10"/>
  <c r="O947" i="10"/>
  <c r="N947" i="10"/>
  <c r="M947" i="10"/>
  <c r="O946" i="10"/>
  <c r="N946" i="10"/>
  <c r="M946" i="10"/>
  <c r="O945" i="10"/>
  <c r="N945" i="10"/>
  <c r="M945" i="10"/>
  <c r="O944" i="10"/>
  <c r="N944" i="10"/>
  <c r="M944" i="10"/>
  <c r="O943" i="10"/>
  <c r="N943" i="10"/>
  <c r="M943" i="10"/>
  <c r="O942" i="10"/>
  <c r="N942" i="10"/>
  <c r="M942" i="10"/>
  <c r="O941" i="10"/>
  <c r="N941" i="10"/>
  <c r="M941" i="10"/>
  <c r="O940" i="10"/>
  <c r="N940" i="10"/>
  <c r="M940" i="10"/>
  <c r="O939" i="10"/>
  <c r="N939" i="10"/>
  <c r="M939" i="10"/>
  <c r="O938" i="10"/>
  <c r="N938" i="10"/>
  <c r="M938" i="10"/>
  <c r="O937" i="10"/>
  <c r="N937" i="10"/>
  <c r="M937" i="10"/>
  <c r="O936" i="10"/>
  <c r="N936" i="10"/>
  <c r="M936" i="10"/>
  <c r="O934" i="10"/>
  <c r="N934" i="10"/>
  <c r="M934" i="10"/>
  <c r="O933" i="10"/>
  <c r="N933" i="10"/>
  <c r="M933" i="10"/>
  <c r="O932" i="10"/>
  <c r="N932" i="10"/>
  <c r="M932" i="10"/>
  <c r="O931" i="10"/>
  <c r="N931" i="10"/>
  <c r="M931" i="10"/>
  <c r="O930" i="10"/>
  <c r="N930" i="10"/>
  <c r="M930" i="10"/>
  <c r="O929" i="10"/>
  <c r="N929" i="10"/>
  <c r="M929" i="10"/>
  <c r="O928" i="10"/>
  <c r="N928" i="10"/>
  <c r="M928" i="10"/>
  <c r="O927" i="10"/>
  <c r="N927" i="10"/>
  <c r="M927" i="10"/>
  <c r="O926" i="10"/>
  <c r="N926" i="10"/>
  <c r="M926" i="10"/>
  <c r="O925" i="10"/>
  <c r="N925" i="10"/>
  <c r="M925" i="10"/>
  <c r="O924" i="10"/>
  <c r="N924" i="10"/>
  <c r="M924" i="10"/>
  <c r="O923" i="10"/>
  <c r="N923" i="10"/>
  <c r="M923" i="10"/>
  <c r="O922" i="10"/>
  <c r="N922" i="10"/>
  <c r="M922" i="10"/>
  <c r="O921" i="10"/>
  <c r="N921" i="10"/>
  <c r="M921" i="10"/>
  <c r="O920" i="10"/>
  <c r="N920" i="10"/>
  <c r="M920" i="10"/>
  <c r="O919" i="10"/>
  <c r="N919" i="10"/>
  <c r="M919" i="10"/>
  <c r="O918" i="10"/>
  <c r="N918" i="10"/>
  <c r="M918" i="10"/>
  <c r="O917" i="10"/>
  <c r="N917" i="10"/>
  <c r="M917" i="10"/>
  <c r="O916" i="10"/>
  <c r="N916" i="10"/>
  <c r="M916" i="10"/>
  <c r="O915" i="10"/>
  <c r="N915" i="10"/>
  <c r="M915" i="10"/>
  <c r="O914" i="10"/>
  <c r="N914" i="10"/>
  <c r="M914" i="10"/>
  <c r="O913" i="10"/>
  <c r="N913" i="10"/>
  <c r="M913" i="10"/>
  <c r="O912" i="10"/>
  <c r="N912" i="10"/>
  <c r="M912" i="10"/>
  <c r="O911" i="10"/>
  <c r="N911" i="10"/>
  <c r="M911" i="10"/>
  <c r="O910" i="10"/>
  <c r="N910" i="10"/>
  <c r="M910" i="10"/>
  <c r="O909" i="10"/>
  <c r="N909" i="10"/>
  <c r="M909" i="10"/>
  <c r="O908" i="10"/>
  <c r="N908" i="10"/>
  <c r="M908" i="10"/>
  <c r="O907" i="10"/>
  <c r="N907" i="10"/>
  <c r="M907" i="10"/>
  <c r="O906" i="10"/>
  <c r="N906" i="10"/>
  <c r="M906" i="10"/>
  <c r="O905" i="10"/>
  <c r="N905" i="10"/>
  <c r="M905" i="10"/>
  <c r="O903" i="10"/>
  <c r="N903" i="10"/>
  <c r="M903" i="10"/>
  <c r="O902" i="10"/>
  <c r="N902" i="10"/>
  <c r="M902" i="10"/>
  <c r="O901" i="10"/>
  <c r="N901" i="10"/>
  <c r="M901" i="10"/>
  <c r="O900" i="10"/>
  <c r="N900" i="10"/>
  <c r="M900" i="10"/>
  <c r="O899" i="10"/>
  <c r="N899" i="10"/>
  <c r="M899" i="10"/>
  <c r="O898" i="10"/>
  <c r="N898" i="10"/>
  <c r="M898" i="10"/>
  <c r="O897" i="10"/>
  <c r="N897" i="10"/>
  <c r="M897" i="10"/>
  <c r="O896" i="10"/>
  <c r="N896" i="10"/>
  <c r="M896" i="10"/>
  <c r="O895" i="10"/>
  <c r="N895" i="10"/>
  <c r="M895" i="10"/>
  <c r="O894" i="10"/>
  <c r="N894" i="10"/>
  <c r="M894" i="10"/>
  <c r="O893" i="10"/>
  <c r="N893" i="10"/>
  <c r="M893" i="10"/>
  <c r="O892" i="10"/>
  <c r="N892" i="10"/>
  <c r="M892" i="10"/>
  <c r="O891" i="10"/>
  <c r="N891" i="10"/>
  <c r="M891" i="10"/>
  <c r="O890" i="10"/>
  <c r="N890" i="10"/>
  <c r="M890" i="10"/>
  <c r="O889" i="10"/>
  <c r="N889" i="10"/>
  <c r="M889" i="10"/>
  <c r="O888" i="10"/>
  <c r="N888" i="10"/>
  <c r="M888" i="10"/>
  <c r="O887" i="10"/>
  <c r="N887" i="10"/>
  <c r="M887" i="10"/>
  <c r="O886" i="10"/>
  <c r="N886" i="10"/>
  <c r="M886" i="10"/>
  <c r="O885" i="10"/>
  <c r="N885" i="10"/>
  <c r="M885" i="10"/>
  <c r="O884" i="10"/>
  <c r="N884" i="10"/>
  <c r="M884" i="10"/>
  <c r="O883" i="10"/>
  <c r="N883" i="10"/>
  <c r="M883" i="10"/>
  <c r="O882" i="10"/>
  <c r="N882" i="10"/>
  <c r="M882" i="10"/>
  <c r="O881" i="10"/>
  <c r="N881" i="10"/>
  <c r="M881" i="10"/>
  <c r="O880" i="10"/>
  <c r="N880" i="10"/>
  <c r="M880" i="10"/>
  <c r="O879" i="10"/>
  <c r="N879" i="10"/>
  <c r="M879" i="10"/>
  <c r="O878" i="10"/>
  <c r="N878" i="10"/>
  <c r="M878" i="10"/>
  <c r="O877" i="10"/>
  <c r="N877" i="10"/>
  <c r="M877" i="10"/>
  <c r="O876" i="10"/>
  <c r="N876" i="10"/>
  <c r="M876" i="10"/>
  <c r="O875" i="10"/>
  <c r="N875" i="10"/>
  <c r="M875" i="10"/>
  <c r="O874" i="10"/>
  <c r="N874" i="10"/>
  <c r="M874" i="10"/>
  <c r="O872" i="10"/>
  <c r="N872" i="10"/>
  <c r="M872" i="10"/>
  <c r="O871" i="10"/>
  <c r="N871" i="10"/>
  <c r="M871" i="10"/>
  <c r="O870" i="10"/>
  <c r="N870" i="10"/>
  <c r="M870" i="10"/>
  <c r="O869" i="10"/>
  <c r="N869" i="10"/>
  <c r="M869" i="10"/>
  <c r="O868" i="10"/>
  <c r="N868" i="10"/>
  <c r="M868" i="10"/>
  <c r="O867" i="10"/>
  <c r="N867" i="10"/>
  <c r="M867" i="10"/>
  <c r="O866" i="10"/>
  <c r="N866" i="10"/>
  <c r="M866" i="10"/>
  <c r="O865" i="10"/>
  <c r="N865" i="10"/>
  <c r="M865" i="10"/>
  <c r="O864" i="10"/>
  <c r="N864" i="10"/>
  <c r="M864" i="10"/>
  <c r="O863" i="10"/>
  <c r="N863" i="10"/>
  <c r="M863" i="10"/>
  <c r="O862" i="10"/>
  <c r="N862" i="10"/>
  <c r="M862" i="10"/>
  <c r="O861" i="10"/>
  <c r="N861" i="10"/>
  <c r="M861" i="10"/>
  <c r="O860" i="10"/>
  <c r="N860" i="10"/>
  <c r="M860" i="10"/>
  <c r="O859" i="10"/>
  <c r="N859" i="10"/>
  <c r="M859" i="10"/>
  <c r="O858" i="10"/>
  <c r="N858" i="10"/>
  <c r="M858" i="10"/>
  <c r="O857" i="10"/>
  <c r="N857" i="10"/>
  <c r="M857" i="10"/>
  <c r="O856" i="10"/>
  <c r="N856" i="10"/>
  <c r="M856" i="10"/>
  <c r="O855" i="10"/>
  <c r="N855" i="10"/>
  <c r="M855" i="10"/>
  <c r="O854" i="10"/>
  <c r="N854" i="10"/>
  <c r="M854" i="10"/>
  <c r="O853" i="10"/>
  <c r="N853" i="10"/>
  <c r="M853" i="10"/>
  <c r="O852" i="10"/>
  <c r="N852" i="10"/>
  <c r="M852" i="10"/>
  <c r="O851" i="10"/>
  <c r="N851" i="10"/>
  <c r="M851" i="10"/>
  <c r="O850" i="10"/>
  <c r="N850" i="10"/>
  <c r="M850" i="10"/>
  <c r="O849" i="10"/>
  <c r="N849" i="10"/>
  <c r="M849" i="10"/>
  <c r="O848" i="10"/>
  <c r="N848" i="10"/>
  <c r="M848" i="10"/>
  <c r="O847" i="10"/>
  <c r="N847" i="10"/>
  <c r="M847" i="10"/>
  <c r="O846" i="10"/>
  <c r="N846" i="10"/>
  <c r="M846" i="10"/>
  <c r="O845" i="10"/>
  <c r="N845" i="10"/>
  <c r="M845" i="10"/>
  <c r="O844" i="10"/>
  <c r="N844" i="10"/>
  <c r="M844" i="10"/>
  <c r="O843" i="10"/>
  <c r="N843" i="10"/>
  <c r="M843" i="10"/>
  <c r="O841" i="10"/>
  <c r="N841" i="10"/>
  <c r="M841" i="10"/>
  <c r="O840" i="10"/>
  <c r="N840" i="10"/>
  <c r="M840" i="10"/>
  <c r="O839" i="10"/>
  <c r="N839" i="10"/>
  <c r="M839" i="10"/>
  <c r="O838" i="10"/>
  <c r="N838" i="10"/>
  <c r="M838" i="10"/>
  <c r="O837" i="10"/>
  <c r="N837" i="10"/>
  <c r="M837" i="10"/>
  <c r="O836" i="10"/>
  <c r="N836" i="10"/>
  <c r="M836" i="10"/>
  <c r="O835" i="10"/>
  <c r="N835" i="10"/>
  <c r="M835" i="10"/>
  <c r="O834" i="10"/>
  <c r="N834" i="10"/>
  <c r="M834" i="10"/>
  <c r="O833" i="10"/>
  <c r="N833" i="10"/>
  <c r="M833" i="10"/>
  <c r="O832" i="10"/>
  <c r="N832" i="10"/>
  <c r="M832" i="10"/>
  <c r="O831" i="10"/>
  <c r="N831" i="10"/>
  <c r="M831" i="10"/>
  <c r="O830" i="10"/>
  <c r="N830" i="10"/>
  <c r="M830" i="10"/>
  <c r="O829" i="10"/>
  <c r="N829" i="10"/>
  <c r="M829" i="10"/>
  <c r="O828" i="10"/>
  <c r="N828" i="10"/>
  <c r="M828" i="10"/>
  <c r="O827" i="10"/>
  <c r="N827" i="10"/>
  <c r="M827" i="10"/>
  <c r="O826" i="10"/>
  <c r="N826" i="10"/>
  <c r="M826" i="10"/>
  <c r="O825" i="10"/>
  <c r="N825" i="10"/>
  <c r="M825" i="10"/>
  <c r="O824" i="10"/>
  <c r="N824" i="10"/>
  <c r="M824" i="10"/>
  <c r="O823" i="10"/>
  <c r="N823" i="10"/>
  <c r="M823" i="10"/>
  <c r="O822" i="10"/>
  <c r="N822" i="10"/>
  <c r="M822" i="10"/>
  <c r="O821" i="10"/>
  <c r="N821" i="10"/>
  <c r="M821" i="10"/>
  <c r="O820" i="10"/>
  <c r="N820" i="10"/>
  <c r="M820" i="10"/>
  <c r="O819" i="10"/>
  <c r="N819" i="10"/>
  <c r="M819" i="10"/>
  <c r="O818" i="10"/>
  <c r="N818" i="10"/>
  <c r="M818" i="10"/>
  <c r="O817" i="10"/>
  <c r="N817" i="10"/>
  <c r="M817" i="10"/>
  <c r="O816" i="10"/>
  <c r="N816" i="10"/>
  <c r="M816" i="10"/>
  <c r="O815" i="10"/>
  <c r="N815" i="10"/>
  <c r="M815" i="10"/>
  <c r="O814" i="10"/>
  <c r="N814" i="10"/>
  <c r="M814" i="10"/>
  <c r="O813" i="10"/>
  <c r="N813" i="10"/>
  <c r="M813" i="10"/>
  <c r="O812" i="10"/>
  <c r="N812" i="10"/>
  <c r="M812" i="10"/>
  <c r="O810" i="10"/>
  <c r="N810" i="10"/>
  <c r="M810" i="10"/>
  <c r="O809" i="10"/>
  <c r="N809" i="10"/>
  <c r="M809" i="10"/>
  <c r="O808" i="10"/>
  <c r="N808" i="10"/>
  <c r="M808" i="10"/>
  <c r="O807" i="10"/>
  <c r="N807" i="10"/>
  <c r="M807" i="10"/>
  <c r="O806" i="10"/>
  <c r="N806" i="10"/>
  <c r="M806" i="10"/>
  <c r="O805" i="10"/>
  <c r="N805" i="10"/>
  <c r="M805" i="10"/>
  <c r="O804" i="10"/>
  <c r="N804" i="10"/>
  <c r="M804" i="10"/>
  <c r="O803" i="10"/>
  <c r="N803" i="10"/>
  <c r="M803" i="10"/>
  <c r="O802" i="10"/>
  <c r="N802" i="10"/>
  <c r="M802" i="10"/>
  <c r="O801" i="10"/>
  <c r="N801" i="10"/>
  <c r="M801" i="10"/>
  <c r="O800" i="10"/>
  <c r="N800" i="10"/>
  <c r="M800" i="10"/>
  <c r="O799" i="10"/>
  <c r="N799" i="10"/>
  <c r="M799" i="10"/>
  <c r="O798" i="10"/>
  <c r="N798" i="10"/>
  <c r="M798" i="10"/>
  <c r="O797" i="10"/>
  <c r="N797" i="10"/>
  <c r="M797" i="10"/>
  <c r="O796" i="10"/>
  <c r="N796" i="10"/>
  <c r="M796" i="10"/>
  <c r="O795" i="10"/>
  <c r="N795" i="10"/>
  <c r="M795" i="10"/>
  <c r="O794" i="10"/>
  <c r="N794" i="10"/>
  <c r="M794" i="10"/>
  <c r="O793" i="10"/>
  <c r="N793" i="10"/>
  <c r="M793" i="10"/>
  <c r="O792" i="10"/>
  <c r="N792" i="10"/>
  <c r="M792" i="10"/>
  <c r="O791" i="10"/>
  <c r="N791" i="10"/>
  <c r="M791" i="10"/>
  <c r="O790" i="10"/>
  <c r="N790" i="10"/>
  <c r="M790" i="10"/>
  <c r="O789" i="10"/>
  <c r="N789" i="10"/>
  <c r="M789" i="10"/>
  <c r="O788" i="10"/>
  <c r="N788" i="10"/>
  <c r="M788" i="10"/>
  <c r="O787" i="10"/>
  <c r="N787" i="10"/>
  <c r="M787" i="10"/>
  <c r="O786" i="10"/>
  <c r="N786" i="10"/>
  <c r="M786" i="10"/>
  <c r="O785" i="10"/>
  <c r="N785" i="10"/>
  <c r="M785" i="10"/>
  <c r="O784" i="10"/>
  <c r="N784" i="10"/>
  <c r="M784" i="10"/>
  <c r="O783" i="10"/>
  <c r="N783" i="10"/>
  <c r="M783" i="10"/>
  <c r="O782" i="10"/>
  <c r="N782" i="10"/>
  <c r="M782" i="10"/>
  <c r="O781" i="10"/>
  <c r="N781" i="10"/>
  <c r="M781" i="10"/>
  <c r="O779" i="10"/>
  <c r="N779" i="10"/>
  <c r="M779" i="10"/>
  <c r="O778" i="10"/>
  <c r="N778" i="10"/>
  <c r="M778" i="10"/>
  <c r="O777" i="10"/>
  <c r="N777" i="10"/>
  <c r="M777" i="10"/>
  <c r="O776" i="10"/>
  <c r="N776" i="10"/>
  <c r="M776" i="10"/>
  <c r="O775" i="10"/>
  <c r="N775" i="10"/>
  <c r="M775" i="10"/>
  <c r="O774" i="10"/>
  <c r="N774" i="10"/>
  <c r="M774" i="10"/>
  <c r="O773" i="10"/>
  <c r="N773" i="10"/>
  <c r="M773" i="10"/>
  <c r="O772" i="10"/>
  <c r="N772" i="10"/>
  <c r="M772" i="10"/>
  <c r="O771" i="10"/>
  <c r="N771" i="10"/>
  <c r="M771" i="10"/>
  <c r="O770" i="10"/>
  <c r="N770" i="10"/>
  <c r="M770" i="10"/>
  <c r="O769" i="10"/>
  <c r="N769" i="10"/>
  <c r="M769" i="10"/>
  <c r="O768" i="10"/>
  <c r="N768" i="10"/>
  <c r="M768" i="10"/>
  <c r="O767" i="10"/>
  <c r="N767" i="10"/>
  <c r="M767" i="10"/>
  <c r="O766" i="10"/>
  <c r="N766" i="10"/>
  <c r="M766" i="10"/>
  <c r="O765" i="10"/>
  <c r="N765" i="10"/>
  <c r="M765" i="10"/>
  <c r="O764" i="10"/>
  <c r="N764" i="10"/>
  <c r="M764" i="10"/>
  <c r="O763" i="10"/>
  <c r="N763" i="10"/>
  <c r="M763" i="10"/>
  <c r="O762" i="10"/>
  <c r="N762" i="10"/>
  <c r="M762" i="10"/>
  <c r="O761" i="10"/>
  <c r="N761" i="10"/>
  <c r="M761" i="10"/>
  <c r="O760" i="10"/>
  <c r="N760" i="10"/>
  <c r="M760" i="10"/>
  <c r="O759" i="10"/>
  <c r="N759" i="10"/>
  <c r="M759" i="10"/>
  <c r="O758" i="10"/>
  <c r="N758" i="10"/>
  <c r="M758" i="10"/>
  <c r="O757" i="10"/>
  <c r="N757" i="10"/>
  <c r="M757" i="10"/>
  <c r="O756" i="10"/>
  <c r="N756" i="10"/>
  <c r="M756" i="10"/>
  <c r="O755" i="10"/>
  <c r="N755" i="10"/>
  <c r="M755" i="10"/>
  <c r="O754" i="10"/>
  <c r="N754" i="10"/>
  <c r="M754" i="10"/>
  <c r="O753" i="10"/>
  <c r="N753" i="10"/>
  <c r="M753" i="10"/>
  <c r="O752" i="10"/>
  <c r="N752" i="10"/>
  <c r="M752" i="10"/>
  <c r="O751" i="10"/>
  <c r="N751" i="10"/>
  <c r="M751" i="10"/>
  <c r="O750" i="10"/>
  <c r="N750" i="10"/>
  <c r="M750" i="10"/>
  <c r="M719" i="10"/>
  <c r="O748" i="10"/>
  <c r="N748" i="10"/>
  <c r="M748" i="10"/>
  <c r="O747" i="10"/>
  <c r="N747" i="10"/>
  <c r="M747" i="10"/>
  <c r="O746" i="10"/>
  <c r="N746" i="10"/>
  <c r="M746" i="10"/>
  <c r="O745" i="10"/>
  <c r="N745" i="10"/>
  <c r="M745" i="10"/>
  <c r="O744" i="10"/>
  <c r="N744" i="10"/>
  <c r="M744" i="10"/>
  <c r="O743" i="10"/>
  <c r="N743" i="10"/>
  <c r="M743" i="10"/>
  <c r="O742" i="10"/>
  <c r="N742" i="10"/>
  <c r="M742" i="10"/>
  <c r="O741" i="10"/>
  <c r="N741" i="10"/>
  <c r="M741" i="10"/>
  <c r="O740" i="10"/>
  <c r="N740" i="10"/>
  <c r="M740" i="10"/>
  <c r="O739" i="10"/>
  <c r="N739" i="10"/>
  <c r="M739" i="10"/>
  <c r="O738" i="10"/>
  <c r="N738" i="10"/>
  <c r="M738" i="10"/>
  <c r="O737" i="10"/>
  <c r="N737" i="10"/>
  <c r="M737" i="10"/>
  <c r="O736" i="10"/>
  <c r="N736" i="10"/>
  <c r="M736" i="10"/>
  <c r="O735" i="10"/>
  <c r="N735" i="10"/>
  <c r="M735" i="10"/>
  <c r="O734" i="10"/>
  <c r="N734" i="10"/>
  <c r="M734" i="10"/>
  <c r="O733" i="10"/>
  <c r="N733" i="10"/>
  <c r="M733" i="10"/>
  <c r="O732" i="10"/>
  <c r="N732" i="10"/>
  <c r="M732" i="10"/>
  <c r="O731" i="10"/>
  <c r="N731" i="10"/>
  <c r="M731" i="10"/>
  <c r="O730" i="10"/>
  <c r="N730" i="10"/>
  <c r="M730" i="10"/>
  <c r="O729" i="10"/>
  <c r="N729" i="10"/>
  <c r="M729" i="10"/>
  <c r="O728" i="10"/>
  <c r="N728" i="10"/>
  <c r="M728" i="10"/>
  <c r="O727" i="10"/>
  <c r="N727" i="10"/>
  <c r="M727" i="10"/>
  <c r="O726" i="10"/>
  <c r="N726" i="10"/>
  <c r="M726" i="10"/>
  <c r="O725" i="10"/>
  <c r="N725" i="10"/>
  <c r="M725" i="10"/>
  <c r="O724" i="10"/>
  <c r="N724" i="10"/>
  <c r="M724" i="10"/>
  <c r="O723" i="10"/>
  <c r="N723" i="10"/>
  <c r="M723" i="10"/>
  <c r="O722" i="10"/>
  <c r="N722" i="10"/>
  <c r="M722" i="10"/>
  <c r="O721" i="10"/>
  <c r="N721" i="10"/>
  <c r="M721" i="10"/>
  <c r="O720" i="10"/>
  <c r="N720" i="10"/>
  <c r="M720" i="10"/>
  <c r="O719" i="10"/>
  <c r="N719" i="10"/>
  <c r="O717" i="10"/>
  <c r="N717" i="10"/>
  <c r="M717" i="10"/>
  <c r="O716" i="10"/>
  <c r="N716" i="10"/>
  <c r="M716" i="10"/>
  <c r="O715" i="10"/>
  <c r="N715" i="10"/>
  <c r="M715" i="10"/>
  <c r="O714" i="10"/>
  <c r="N714" i="10"/>
  <c r="M714" i="10"/>
  <c r="O713" i="10"/>
  <c r="N713" i="10"/>
  <c r="M713" i="10"/>
  <c r="O712" i="10"/>
  <c r="N712" i="10"/>
  <c r="M712" i="10"/>
  <c r="O711" i="10"/>
  <c r="N711" i="10"/>
  <c r="M711" i="10"/>
  <c r="O710" i="10"/>
  <c r="N710" i="10"/>
  <c r="M710" i="10"/>
  <c r="O709" i="10"/>
  <c r="N709" i="10"/>
  <c r="M709" i="10"/>
  <c r="O708" i="10"/>
  <c r="N708" i="10"/>
  <c r="M708" i="10"/>
  <c r="O707" i="10"/>
  <c r="N707" i="10"/>
  <c r="M707" i="10"/>
  <c r="O706" i="10"/>
  <c r="N706" i="10"/>
  <c r="M706" i="10"/>
  <c r="O705" i="10"/>
  <c r="N705" i="10"/>
  <c r="M705" i="10"/>
  <c r="O704" i="10"/>
  <c r="N704" i="10"/>
  <c r="M704" i="10"/>
  <c r="O703" i="10"/>
  <c r="N703" i="10"/>
  <c r="M703" i="10"/>
  <c r="O702" i="10"/>
  <c r="N702" i="10"/>
  <c r="M702" i="10"/>
  <c r="O701" i="10"/>
  <c r="N701" i="10"/>
  <c r="M701" i="10"/>
  <c r="O700" i="10"/>
  <c r="N700" i="10"/>
  <c r="M700" i="10"/>
  <c r="O699" i="10"/>
  <c r="N699" i="10"/>
  <c r="M699" i="10"/>
  <c r="O698" i="10"/>
  <c r="N698" i="10"/>
  <c r="M698" i="10"/>
  <c r="O697" i="10"/>
  <c r="N697" i="10"/>
  <c r="M697" i="10"/>
  <c r="O696" i="10"/>
  <c r="N696" i="10"/>
  <c r="M696" i="10"/>
  <c r="O695" i="10"/>
  <c r="N695" i="10"/>
  <c r="M695" i="10"/>
  <c r="O694" i="10"/>
  <c r="N694" i="10"/>
  <c r="M694" i="10"/>
  <c r="O693" i="10"/>
  <c r="N693" i="10"/>
  <c r="M693" i="10"/>
  <c r="O692" i="10"/>
  <c r="N692" i="10"/>
  <c r="M692" i="10"/>
  <c r="O691" i="10"/>
  <c r="N691" i="10"/>
  <c r="M691" i="10"/>
  <c r="O690" i="10"/>
  <c r="N690" i="10"/>
  <c r="M690" i="10"/>
  <c r="O689" i="10"/>
  <c r="N689" i="10"/>
  <c r="M689" i="10"/>
  <c r="O688" i="10"/>
  <c r="N688" i="10"/>
  <c r="M688" i="10"/>
  <c r="O686" i="10"/>
  <c r="N686" i="10"/>
  <c r="M686" i="10"/>
  <c r="O685" i="10"/>
  <c r="N685" i="10"/>
  <c r="M685" i="10"/>
  <c r="O684" i="10"/>
  <c r="N684" i="10"/>
  <c r="M684" i="10"/>
  <c r="O683" i="10"/>
  <c r="N683" i="10"/>
  <c r="M683" i="10"/>
  <c r="O682" i="10"/>
  <c r="N682" i="10"/>
  <c r="M682" i="10"/>
  <c r="O681" i="10"/>
  <c r="N681" i="10"/>
  <c r="M681" i="10"/>
  <c r="O680" i="10"/>
  <c r="N680" i="10"/>
  <c r="M680" i="10"/>
  <c r="O679" i="10"/>
  <c r="N679" i="10"/>
  <c r="M679" i="10"/>
  <c r="O678" i="10"/>
  <c r="N678" i="10"/>
  <c r="M678" i="10"/>
  <c r="O677" i="10"/>
  <c r="N677" i="10"/>
  <c r="M677" i="10"/>
  <c r="O676" i="10"/>
  <c r="N676" i="10"/>
  <c r="M676" i="10"/>
  <c r="O675" i="10"/>
  <c r="N675" i="10"/>
  <c r="M675" i="10"/>
  <c r="O674" i="10"/>
  <c r="N674" i="10"/>
  <c r="M674" i="10"/>
  <c r="O673" i="10"/>
  <c r="N673" i="10"/>
  <c r="M673" i="10"/>
  <c r="O672" i="10"/>
  <c r="N672" i="10"/>
  <c r="M672" i="10"/>
  <c r="O671" i="10"/>
  <c r="N671" i="10"/>
  <c r="M671" i="10"/>
  <c r="O670" i="10"/>
  <c r="N670" i="10"/>
  <c r="M670" i="10"/>
  <c r="O669" i="10"/>
  <c r="N669" i="10"/>
  <c r="M669" i="10"/>
  <c r="O668" i="10"/>
  <c r="N668" i="10"/>
  <c r="M668" i="10"/>
  <c r="O667" i="10"/>
  <c r="N667" i="10"/>
  <c r="M667" i="10"/>
  <c r="O666" i="10"/>
  <c r="N666" i="10"/>
  <c r="M666" i="10"/>
  <c r="O665" i="10"/>
  <c r="N665" i="10"/>
  <c r="M665" i="10"/>
  <c r="O664" i="10"/>
  <c r="N664" i="10"/>
  <c r="M664" i="10"/>
  <c r="O663" i="10"/>
  <c r="N663" i="10"/>
  <c r="M663" i="10"/>
  <c r="O662" i="10"/>
  <c r="N662" i="10"/>
  <c r="M662" i="10"/>
  <c r="O661" i="10"/>
  <c r="N661" i="10"/>
  <c r="M661" i="10"/>
  <c r="O660" i="10"/>
  <c r="N660" i="10"/>
  <c r="M660" i="10"/>
  <c r="O659" i="10"/>
  <c r="N659" i="10"/>
  <c r="M659" i="10"/>
  <c r="O658" i="10"/>
  <c r="N658" i="10"/>
  <c r="M658" i="10"/>
  <c r="O657" i="10"/>
  <c r="N657" i="10"/>
  <c r="M657" i="10"/>
  <c r="O655" i="10"/>
  <c r="N655" i="10"/>
  <c r="M655" i="10"/>
  <c r="O654" i="10"/>
  <c r="N654" i="10"/>
  <c r="M654" i="10"/>
  <c r="O653" i="10"/>
  <c r="N653" i="10"/>
  <c r="M653" i="10"/>
  <c r="O652" i="10"/>
  <c r="N652" i="10"/>
  <c r="M652" i="10"/>
  <c r="O651" i="10"/>
  <c r="N651" i="10"/>
  <c r="M651" i="10"/>
  <c r="O650" i="10"/>
  <c r="N650" i="10"/>
  <c r="M650" i="10"/>
  <c r="O649" i="10"/>
  <c r="N649" i="10"/>
  <c r="M649" i="10"/>
  <c r="O648" i="10"/>
  <c r="N648" i="10"/>
  <c r="M648" i="10"/>
  <c r="O647" i="10"/>
  <c r="N647" i="10"/>
  <c r="M647" i="10"/>
  <c r="O646" i="10"/>
  <c r="N646" i="10"/>
  <c r="M646" i="10"/>
  <c r="O645" i="10"/>
  <c r="N645" i="10"/>
  <c r="M645" i="10"/>
  <c r="O644" i="10"/>
  <c r="N644" i="10"/>
  <c r="M644" i="10"/>
  <c r="O643" i="10"/>
  <c r="N643" i="10"/>
  <c r="M643" i="10"/>
  <c r="O642" i="10"/>
  <c r="N642" i="10"/>
  <c r="M642" i="10"/>
  <c r="O641" i="10"/>
  <c r="N641" i="10"/>
  <c r="M641" i="10"/>
  <c r="O640" i="10"/>
  <c r="N640" i="10"/>
  <c r="M640" i="10"/>
  <c r="O639" i="10"/>
  <c r="N639" i="10"/>
  <c r="M639" i="10"/>
  <c r="O638" i="10"/>
  <c r="N638" i="10"/>
  <c r="M638" i="10"/>
  <c r="O637" i="10"/>
  <c r="N637" i="10"/>
  <c r="M637" i="10"/>
  <c r="O636" i="10"/>
  <c r="N636" i="10"/>
  <c r="M636" i="10"/>
  <c r="O635" i="10"/>
  <c r="N635" i="10"/>
  <c r="M635" i="10"/>
  <c r="O634" i="10"/>
  <c r="N634" i="10"/>
  <c r="M634" i="10"/>
  <c r="O633" i="10"/>
  <c r="N633" i="10"/>
  <c r="M633" i="10"/>
  <c r="O632" i="10"/>
  <c r="N632" i="10"/>
  <c r="M632" i="10"/>
  <c r="O631" i="10"/>
  <c r="N631" i="10"/>
  <c r="M631" i="10"/>
  <c r="O630" i="10"/>
  <c r="N630" i="10"/>
  <c r="M630" i="10"/>
  <c r="O629" i="10"/>
  <c r="N629" i="10"/>
  <c r="M629" i="10"/>
  <c r="O628" i="10"/>
  <c r="N628" i="10"/>
  <c r="M628" i="10"/>
  <c r="O627" i="10"/>
  <c r="N627" i="10"/>
  <c r="M627" i="10"/>
  <c r="O626" i="10"/>
  <c r="N626" i="10"/>
  <c r="M626" i="10"/>
  <c r="O624" i="10"/>
  <c r="N624" i="10"/>
  <c r="M624" i="10"/>
  <c r="O623" i="10"/>
  <c r="N623" i="10"/>
  <c r="M623" i="10"/>
  <c r="O622" i="10"/>
  <c r="N622" i="10"/>
  <c r="M622" i="10"/>
  <c r="O621" i="10"/>
  <c r="N621" i="10"/>
  <c r="M621" i="10"/>
  <c r="O620" i="10"/>
  <c r="N620" i="10"/>
  <c r="M620" i="10"/>
  <c r="O619" i="10"/>
  <c r="N619" i="10"/>
  <c r="M619" i="10"/>
  <c r="O618" i="10"/>
  <c r="N618" i="10"/>
  <c r="M618" i="10"/>
  <c r="O617" i="10"/>
  <c r="N617" i="10"/>
  <c r="M617" i="10"/>
  <c r="O616" i="10"/>
  <c r="N616" i="10"/>
  <c r="M616" i="10"/>
  <c r="O615" i="10"/>
  <c r="N615" i="10"/>
  <c r="M615" i="10"/>
  <c r="O614" i="10"/>
  <c r="N614" i="10"/>
  <c r="M614" i="10"/>
  <c r="O613" i="10"/>
  <c r="N613" i="10"/>
  <c r="M613" i="10"/>
  <c r="O612" i="10"/>
  <c r="N612" i="10"/>
  <c r="M612" i="10"/>
  <c r="O611" i="10"/>
  <c r="N611" i="10"/>
  <c r="M611" i="10"/>
  <c r="O610" i="10"/>
  <c r="N610" i="10"/>
  <c r="M610" i="10"/>
  <c r="O609" i="10"/>
  <c r="N609" i="10"/>
  <c r="M609" i="10"/>
  <c r="O608" i="10"/>
  <c r="N608" i="10"/>
  <c r="M608" i="10"/>
  <c r="O607" i="10"/>
  <c r="N607" i="10"/>
  <c r="M607" i="10"/>
  <c r="O606" i="10"/>
  <c r="N606" i="10"/>
  <c r="M606" i="10"/>
  <c r="O605" i="10"/>
  <c r="N605" i="10"/>
  <c r="M605" i="10"/>
  <c r="O604" i="10"/>
  <c r="N604" i="10"/>
  <c r="M604" i="10"/>
  <c r="O603" i="10"/>
  <c r="N603" i="10"/>
  <c r="M603" i="10"/>
  <c r="O602" i="10"/>
  <c r="N602" i="10"/>
  <c r="M602" i="10"/>
  <c r="O601" i="10"/>
  <c r="N601" i="10"/>
  <c r="M601" i="10"/>
  <c r="O600" i="10"/>
  <c r="N600" i="10"/>
  <c r="M600" i="10"/>
  <c r="O599" i="10"/>
  <c r="N599" i="10"/>
  <c r="M599" i="10"/>
  <c r="O598" i="10"/>
  <c r="N598" i="10"/>
  <c r="M598" i="10"/>
  <c r="O597" i="10"/>
  <c r="N597" i="10"/>
  <c r="M597" i="10"/>
  <c r="O596" i="10"/>
  <c r="N596" i="10"/>
  <c r="M596" i="10"/>
  <c r="O595" i="10"/>
  <c r="N595" i="10"/>
  <c r="M595" i="10"/>
  <c r="O593" i="10"/>
  <c r="N593" i="10"/>
  <c r="M593" i="10"/>
  <c r="O592" i="10"/>
  <c r="N592" i="10"/>
  <c r="M592" i="10"/>
  <c r="O591" i="10"/>
  <c r="N591" i="10"/>
  <c r="M591" i="10"/>
  <c r="O590" i="10"/>
  <c r="N590" i="10"/>
  <c r="M590" i="10"/>
  <c r="O589" i="10"/>
  <c r="N589" i="10"/>
  <c r="M589" i="10"/>
  <c r="O588" i="10"/>
  <c r="N588" i="10"/>
  <c r="M588" i="10"/>
  <c r="O587" i="10"/>
  <c r="N587" i="10"/>
  <c r="M587" i="10"/>
  <c r="O586" i="10"/>
  <c r="N586" i="10"/>
  <c r="M586" i="10"/>
  <c r="O585" i="10"/>
  <c r="N585" i="10"/>
  <c r="M585" i="10"/>
  <c r="O584" i="10"/>
  <c r="N584" i="10"/>
  <c r="M584" i="10"/>
  <c r="O583" i="10"/>
  <c r="N583" i="10"/>
  <c r="M583" i="10"/>
  <c r="O582" i="10"/>
  <c r="N582" i="10"/>
  <c r="M582" i="10"/>
  <c r="O581" i="10"/>
  <c r="N581" i="10"/>
  <c r="M581" i="10"/>
  <c r="O580" i="10"/>
  <c r="N580" i="10"/>
  <c r="M580" i="10"/>
  <c r="O579" i="10"/>
  <c r="N579" i="10"/>
  <c r="M579" i="10"/>
  <c r="O578" i="10"/>
  <c r="N578" i="10"/>
  <c r="M578" i="10"/>
  <c r="O577" i="10"/>
  <c r="N577" i="10"/>
  <c r="M577" i="10"/>
  <c r="O576" i="10"/>
  <c r="N576" i="10"/>
  <c r="M576" i="10"/>
  <c r="O575" i="10"/>
  <c r="N575" i="10"/>
  <c r="M575" i="10"/>
  <c r="O574" i="10"/>
  <c r="N574" i="10"/>
  <c r="M574" i="10"/>
  <c r="O573" i="10"/>
  <c r="N573" i="10"/>
  <c r="M573" i="10"/>
  <c r="O572" i="10"/>
  <c r="N572" i="10"/>
  <c r="M572" i="10"/>
  <c r="O571" i="10"/>
  <c r="N571" i="10"/>
  <c r="M571" i="10"/>
  <c r="O570" i="10"/>
  <c r="N570" i="10"/>
  <c r="M570" i="10"/>
  <c r="O569" i="10"/>
  <c r="N569" i="10"/>
  <c r="M569" i="10"/>
  <c r="O568" i="10"/>
  <c r="N568" i="10"/>
  <c r="M568" i="10"/>
  <c r="O567" i="10"/>
  <c r="N567" i="10"/>
  <c r="M567" i="10"/>
  <c r="O566" i="10"/>
  <c r="N566" i="10"/>
  <c r="M566" i="10"/>
  <c r="O565" i="10"/>
  <c r="N565" i="10"/>
  <c r="M565" i="10"/>
  <c r="O564" i="10"/>
  <c r="N564" i="10"/>
  <c r="M564" i="10"/>
  <c r="O562" i="10"/>
  <c r="N562" i="10"/>
  <c r="M562" i="10"/>
  <c r="O561" i="10"/>
  <c r="N561" i="10"/>
  <c r="M561" i="10"/>
  <c r="O560" i="10"/>
  <c r="N560" i="10"/>
  <c r="M560" i="10"/>
  <c r="O559" i="10"/>
  <c r="N559" i="10"/>
  <c r="M559" i="10"/>
  <c r="O558" i="10"/>
  <c r="N558" i="10"/>
  <c r="M558" i="10"/>
  <c r="O557" i="10"/>
  <c r="N557" i="10"/>
  <c r="M557" i="10"/>
  <c r="O556" i="10"/>
  <c r="N556" i="10"/>
  <c r="M556" i="10"/>
  <c r="O555" i="10"/>
  <c r="N555" i="10"/>
  <c r="M555" i="10"/>
  <c r="O554" i="10"/>
  <c r="N554" i="10"/>
  <c r="M554" i="10"/>
  <c r="O553" i="10"/>
  <c r="N553" i="10"/>
  <c r="M553" i="10"/>
  <c r="O552" i="10"/>
  <c r="N552" i="10"/>
  <c r="M552" i="10"/>
  <c r="O551" i="10"/>
  <c r="N551" i="10"/>
  <c r="M551" i="10"/>
  <c r="O550" i="10"/>
  <c r="N550" i="10"/>
  <c r="M550" i="10"/>
  <c r="O549" i="10"/>
  <c r="N549" i="10"/>
  <c r="M549" i="10"/>
  <c r="O548" i="10"/>
  <c r="N548" i="10"/>
  <c r="M548" i="10"/>
  <c r="O547" i="10"/>
  <c r="N547" i="10"/>
  <c r="M547" i="10"/>
  <c r="O546" i="10"/>
  <c r="N546" i="10"/>
  <c r="M546" i="10"/>
  <c r="O545" i="10"/>
  <c r="N545" i="10"/>
  <c r="M545" i="10"/>
  <c r="O544" i="10"/>
  <c r="N544" i="10"/>
  <c r="M544" i="10"/>
  <c r="O543" i="10"/>
  <c r="N543" i="10"/>
  <c r="M543" i="10"/>
  <c r="O542" i="10"/>
  <c r="N542" i="10"/>
  <c r="M542" i="10"/>
  <c r="O541" i="10"/>
  <c r="N541" i="10"/>
  <c r="M541" i="10"/>
  <c r="O540" i="10"/>
  <c r="N540" i="10"/>
  <c r="M540" i="10"/>
  <c r="O539" i="10"/>
  <c r="N539" i="10"/>
  <c r="M539" i="10"/>
  <c r="O538" i="10"/>
  <c r="N538" i="10"/>
  <c r="M538" i="10"/>
  <c r="O537" i="10"/>
  <c r="N537" i="10"/>
  <c r="M537" i="10"/>
  <c r="O536" i="10"/>
  <c r="N536" i="10"/>
  <c r="M536" i="10"/>
  <c r="O535" i="10"/>
  <c r="N535" i="10"/>
  <c r="M535" i="10"/>
  <c r="O534" i="10"/>
  <c r="N534" i="10"/>
  <c r="M534" i="10"/>
  <c r="O533" i="10"/>
  <c r="N533" i="10"/>
  <c r="M533" i="10"/>
  <c r="O531" i="10"/>
  <c r="N531" i="10"/>
  <c r="M531" i="10"/>
  <c r="O530" i="10"/>
  <c r="N530" i="10"/>
  <c r="M530" i="10"/>
  <c r="O529" i="10"/>
  <c r="N529" i="10"/>
  <c r="M529" i="10"/>
  <c r="O528" i="10"/>
  <c r="N528" i="10"/>
  <c r="M528" i="10"/>
  <c r="O527" i="10"/>
  <c r="N527" i="10"/>
  <c r="M527" i="10"/>
  <c r="O526" i="10"/>
  <c r="N526" i="10"/>
  <c r="M526" i="10"/>
  <c r="O525" i="10"/>
  <c r="N525" i="10"/>
  <c r="M525" i="10"/>
  <c r="O524" i="10"/>
  <c r="N524" i="10"/>
  <c r="M524" i="10"/>
  <c r="O523" i="10"/>
  <c r="N523" i="10"/>
  <c r="M523" i="10"/>
  <c r="O522" i="10"/>
  <c r="N522" i="10"/>
  <c r="M522" i="10"/>
  <c r="O521" i="10"/>
  <c r="N521" i="10"/>
  <c r="M521" i="10"/>
  <c r="O520" i="10"/>
  <c r="N520" i="10"/>
  <c r="M520" i="10"/>
  <c r="O519" i="10"/>
  <c r="N519" i="10"/>
  <c r="M519" i="10"/>
  <c r="O518" i="10"/>
  <c r="N518" i="10"/>
  <c r="M518" i="10"/>
  <c r="O517" i="10"/>
  <c r="N517" i="10"/>
  <c r="M517" i="10"/>
  <c r="O516" i="10"/>
  <c r="N516" i="10"/>
  <c r="M516" i="10"/>
  <c r="O515" i="10"/>
  <c r="N515" i="10"/>
  <c r="M515" i="10"/>
  <c r="O514" i="10"/>
  <c r="N514" i="10"/>
  <c r="M514" i="10"/>
  <c r="O513" i="10"/>
  <c r="N513" i="10"/>
  <c r="M513" i="10"/>
  <c r="O512" i="10"/>
  <c r="N512" i="10"/>
  <c r="M512" i="10"/>
  <c r="O511" i="10"/>
  <c r="N511" i="10"/>
  <c r="M511" i="10"/>
  <c r="O510" i="10"/>
  <c r="N510" i="10"/>
  <c r="M510" i="10"/>
  <c r="O509" i="10"/>
  <c r="N509" i="10"/>
  <c r="M509" i="10"/>
  <c r="O508" i="10"/>
  <c r="N508" i="10"/>
  <c r="M508" i="10"/>
  <c r="O507" i="10"/>
  <c r="N507" i="10"/>
  <c r="M507" i="10"/>
  <c r="O506" i="10"/>
  <c r="N506" i="10"/>
  <c r="M506" i="10"/>
  <c r="O505" i="10"/>
  <c r="N505" i="10"/>
  <c r="M505" i="10"/>
  <c r="O504" i="10"/>
  <c r="N504" i="10"/>
  <c r="M504" i="10"/>
  <c r="O503" i="10"/>
  <c r="N503" i="10"/>
  <c r="M503" i="10"/>
  <c r="O502" i="10"/>
  <c r="N502" i="10"/>
  <c r="M502" i="10"/>
  <c r="O500" i="10"/>
  <c r="N500" i="10"/>
  <c r="M500" i="10"/>
  <c r="O499" i="10"/>
  <c r="N499" i="10"/>
  <c r="M499" i="10"/>
  <c r="O498" i="10"/>
  <c r="N498" i="10"/>
  <c r="M498" i="10"/>
  <c r="O497" i="10"/>
  <c r="N497" i="10"/>
  <c r="M497" i="10"/>
  <c r="O496" i="10"/>
  <c r="N496" i="10"/>
  <c r="M496" i="10"/>
  <c r="O495" i="10"/>
  <c r="N495" i="10"/>
  <c r="M495" i="10"/>
  <c r="O494" i="10"/>
  <c r="N494" i="10"/>
  <c r="M494" i="10"/>
  <c r="O493" i="10"/>
  <c r="N493" i="10"/>
  <c r="M493" i="10"/>
  <c r="O492" i="10"/>
  <c r="N492" i="10"/>
  <c r="M492" i="10"/>
  <c r="O491" i="10"/>
  <c r="N491" i="10"/>
  <c r="M491" i="10"/>
  <c r="O490" i="10"/>
  <c r="N490" i="10"/>
  <c r="M490" i="10"/>
  <c r="O489" i="10"/>
  <c r="N489" i="10"/>
  <c r="M489" i="10"/>
  <c r="O488" i="10"/>
  <c r="N488" i="10"/>
  <c r="M488" i="10"/>
  <c r="O487" i="10"/>
  <c r="N487" i="10"/>
  <c r="M487" i="10"/>
  <c r="O486" i="10"/>
  <c r="N486" i="10"/>
  <c r="M486" i="10"/>
  <c r="O485" i="10"/>
  <c r="N485" i="10"/>
  <c r="M485" i="10"/>
  <c r="O484" i="10"/>
  <c r="N484" i="10"/>
  <c r="M484" i="10"/>
  <c r="O483" i="10"/>
  <c r="N483" i="10"/>
  <c r="M483" i="10"/>
  <c r="O482" i="10"/>
  <c r="N482" i="10"/>
  <c r="M482" i="10"/>
  <c r="O481" i="10"/>
  <c r="N481" i="10"/>
  <c r="M481" i="10"/>
  <c r="O480" i="10"/>
  <c r="N480" i="10"/>
  <c r="M480" i="10"/>
  <c r="O479" i="10"/>
  <c r="N479" i="10"/>
  <c r="M479" i="10"/>
  <c r="O478" i="10"/>
  <c r="N478" i="10"/>
  <c r="M478" i="10"/>
  <c r="O477" i="10"/>
  <c r="N477" i="10"/>
  <c r="M477" i="10"/>
  <c r="O476" i="10"/>
  <c r="N476" i="10"/>
  <c r="M476" i="10"/>
  <c r="O475" i="10"/>
  <c r="N475" i="10"/>
  <c r="M475" i="10"/>
  <c r="O474" i="10"/>
  <c r="N474" i="10"/>
  <c r="M474" i="10"/>
  <c r="O473" i="10"/>
  <c r="N473" i="10"/>
  <c r="M473" i="10"/>
  <c r="O472" i="10"/>
  <c r="N472" i="10"/>
  <c r="M472" i="10"/>
  <c r="O471" i="10"/>
  <c r="N471" i="10"/>
  <c r="M471" i="10"/>
  <c r="O469" i="10"/>
  <c r="N469" i="10"/>
  <c r="M469" i="10"/>
  <c r="O468" i="10"/>
  <c r="N468" i="10"/>
  <c r="M468" i="10"/>
  <c r="O467" i="10"/>
  <c r="N467" i="10"/>
  <c r="M467" i="10"/>
  <c r="O466" i="10"/>
  <c r="N466" i="10"/>
  <c r="M466" i="10"/>
  <c r="O465" i="10"/>
  <c r="N465" i="10"/>
  <c r="M465" i="10"/>
  <c r="O464" i="10"/>
  <c r="N464" i="10"/>
  <c r="M464" i="10"/>
  <c r="O463" i="10"/>
  <c r="N463" i="10"/>
  <c r="M463" i="10"/>
  <c r="O462" i="10"/>
  <c r="N462" i="10"/>
  <c r="M462" i="10"/>
  <c r="O461" i="10"/>
  <c r="N461" i="10"/>
  <c r="M461" i="10"/>
  <c r="O460" i="10"/>
  <c r="N460" i="10"/>
  <c r="M460" i="10"/>
  <c r="O459" i="10"/>
  <c r="N459" i="10"/>
  <c r="M459" i="10"/>
  <c r="O458" i="10"/>
  <c r="N458" i="10"/>
  <c r="M458" i="10"/>
  <c r="O457" i="10"/>
  <c r="N457" i="10"/>
  <c r="M457" i="10"/>
  <c r="O456" i="10"/>
  <c r="N456" i="10"/>
  <c r="M456" i="10"/>
  <c r="O455" i="10"/>
  <c r="N455" i="10"/>
  <c r="M455" i="10"/>
  <c r="O454" i="10"/>
  <c r="N454" i="10"/>
  <c r="M454" i="10"/>
  <c r="O453" i="10"/>
  <c r="N453" i="10"/>
  <c r="M453" i="10"/>
  <c r="O452" i="10"/>
  <c r="N452" i="10"/>
  <c r="M452" i="10"/>
  <c r="O451" i="10"/>
  <c r="N451" i="10"/>
  <c r="M451" i="10"/>
  <c r="O450" i="10"/>
  <c r="N450" i="10"/>
  <c r="M450" i="10"/>
  <c r="O449" i="10"/>
  <c r="N449" i="10"/>
  <c r="M449" i="10"/>
  <c r="O448" i="10"/>
  <c r="N448" i="10"/>
  <c r="M448" i="10"/>
  <c r="O447" i="10"/>
  <c r="N447" i="10"/>
  <c r="M447" i="10"/>
  <c r="O446" i="10"/>
  <c r="N446" i="10"/>
  <c r="M446" i="10"/>
  <c r="O445" i="10"/>
  <c r="N445" i="10"/>
  <c r="M445" i="10"/>
  <c r="O444" i="10"/>
  <c r="N444" i="10"/>
  <c r="M444" i="10"/>
  <c r="O443" i="10"/>
  <c r="N443" i="10"/>
  <c r="M443" i="10"/>
  <c r="O442" i="10"/>
  <c r="N442" i="10"/>
  <c r="M442" i="10"/>
  <c r="O441" i="10"/>
  <c r="N441" i="10"/>
  <c r="M441" i="10"/>
  <c r="O440" i="10"/>
  <c r="N440" i="10"/>
  <c r="M440" i="10"/>
  <c r="O438" i="10"/>
  <c r="N438" i="10"/>
  <c r="M438" i="10"/>
  <c r="O437" i="10"/>
  <c r="N437" i="10"/>
  <c r="M437" i="10"/>
  <c r="O436" i="10"/>
  <c r="N436" i="10"/>
  <c r="M436" i="10"/>
  <c r="O435" i="10"/>
  <c r="N435" i="10"/>
  <c r="M435" i="10"/>
  <c r="O434" i="10"/>
  <c r="N434" i="10"/>
  <c r="M434" i="10"/>
  <c r="O433" i="10"/>
  <c r="N433" i="10"/>
  <c r="M433" i="10"/>
  <c r="O432" i="10"/>
  <c r="N432" i="10"/>
  <c r="M432" i="10"/>
  <c r="O431" i="10"/>
  <c r="N431" i="10"/>
  <c r="M431" i="10"/>
  <c r="O430" i="10"/>
  <c r="N430" i="10"/>
  <c r="M430" i="10"/>
  <c r="O429" i="10"/>
  <c r="N429" i="10"/>
  <c r="M429" i="10"/>
  <c r="O428" i="10"/>
  <c r="N428" i="10"/>
  <c r="M428" i="10"/>
  <c r="O427" i="10"/>
  <c r="N427" i="10"/>
  <c r="M427" i="10"/>
  <c r="O426" i="10"/>
  <c r="N426" i="10"/>
  <c r="M426" i="10"/>
  <c r="O425" i="10"/>
  <c r="N425" i="10"/>
  <c r="M425" i="10"/>
  <c r="O424" i="10"/>
  <c r="N424" i="10"/>
  <c r="M424" i="10"/>
  <c r="O423" i="10"/>
  <c r="N423" i="10"/>
  <c r="M423" i="10"/>
  <c r="O422" i="10"/>
  <c r="N422" i="10"/>
  <c r="M422" i="10"/>
  <c r="O421" i="10"/>
  <c r="N421" i="10"/>
  <c r="M421" i="10"/>
  <c r="O420" i="10"/>
  <c r="N420" i="10"/>
  <c r="M420" i="10"/>
  <c r="O419" i="10"/>
  <c r="N419" i="10"/>
  <c r="M419" i="10"/>
  <c r="O418" i="10"/>
  <c r="N418" i="10"/>
  <c r="M418" i="10"/>
  <c r="O417" i="10"/>
  <c r="N417" i="10"/>
  <c r="M417" i="10"/>
  <c r="O416" i="10"/>
  <c r="N416" i="10"/>
  <c r="M416" i="10"/>
  <c r="O415" i="10"/>
  <c r="N415" i="10"/>
  <c r="M415" i="10"/>
  <c r="O414" i="10"/>
  <c r="N414" i="10"/>
  <c r="M414" i="10"/>
  <c r="O413" i="10"/>
  <c r="N413" i="10"/>
  <c r="M413" i="10"/>
  <c r="O412" i="10"/>
  <c r="N412" i="10"/>
  <c r="M412" i="10"/>
  <c r="O411" i="10"/>
  <c r="N411" i="10"/>
  <c r="M411" i="10"/>
  <c r="O410" i="10"/>
  <c r="N410" i="10"/>
  <c r="M410" i="10"/>
  <c r="O409" i="10"/>
  <c r="N409" i="10"/>
  <c r="M409" i="10"/>
  <c r="O407" i="10"/>
  <c r="N407" i="10"/>
  <c r="M407" i="10"/>
  <c r="O406" i="10"/>
  <c r="N406" i="10"/>
  <c r="M406" i="10"/>
  <c r="O405" i="10"/>
  <c r="N405" i="10"/>
  <c r="M405" i="10"/>
  <c r="O404" i="10"/>
  <c r="N404" i="10"/>
  <c r="M404" i="10"/>
  <c r="O403" i="10"/>
  <c r="N403" i="10"/>
  <c r="M403" i="10"/>
  <c r="O402" i="10"/>
  <c r="N402" i="10"/>
  <c r="M402" i="10"/>
  <c r="O401" i="10"/>
  <c r="N401" i="10"/>
  <c r="M401" i="10"/>
  <c r="O400" i="10"/>
  <c r="N400" i="10"/>
  <c r="M400" i="10"/>
  <c r="O399" i="10"/>
  <c r="N399" i="10"/>
  <c r="M399" i="10"/>
  <c r="O398" i="10"/>
  <c r="N398" i="10"/>
  <c r="M398" i="10"/>
  <c r="O397" i="10"/>
  <c r="N397" i="10"/>
  <c r="M397" i="10"/>
  <c r="O396" i="10"/>
  <c r="N396" i="10"/>
  <c r="M396" i="10"/>
  <c r="O395" i="10"/>
  <c r="N395" i="10"/>
  <c r="M395" i="10"/>
  <c r="O394" i="10"/>
  <c r="N394" i="10"/>
  <c r="M394" i="10"/>
  <c r="O393" i="10"/>
  <c r="N393" i="10"/>
  <c r="M393" i="10"/>
  <c r="O392" i="10"/>
  <c r="N392" i="10"/>
  <c r="M392" i="10"/>
  <c r="O391" i="10"/>
  <c r="N391" i="10"/>
  <c r="M391" i="10"/>
  <c r="O390" i="10"/>
  <c r="N390" i="10"/>
  <c r="M390" i="10"/>
  <c r="O389" i="10"/>
  <c r="N389" i="10"/>
  <c r="M389" i="10"/>
  <c r="O388" i="10"/>
  <c r="N388" i="10"/>
  <c r="M388" i="10"/>
  <c r="O387" i="10"/>
  <c r="N387" i="10"/>
  <c r="M387" i="10"/>
  <c r="O386" i="10"/>
  <c r="N386" i="10"/>
  <c r="M386" i="10"/>
  <c r="O385" i="10"/>
  <c r="N385" i="10"/>
  <c r="M385" i="10"/>
  <c r="O384" i="10"/>
  <c r="N384" i="10"/>
  <c r="M384" i="10"/>
  <c r="O383" i="10"/>
  <c r="N383" i="10"/>
  <c r="M383" i="10"/>
  <c r="O382" i="10"/>
  <c r="N382" i="10"/>
  <c r="M382" i="10"/>
  <c r="O381" i="10"/>
  <c r="N381" i="10"/>
  <c r="M381" i="10"/>
  <c r="O380" i="10"/>
  <c r="N380" i="10"/>
  <c r="M380" i="10"/>
  <c r="O379" i="10"/>
  <c r="N379" i="10"/>
  <c r="M379" i="10"/>
  <c r="O378" i="10"/>
  <c r="N378" i="10"/>
  <c r="M378" i="10"/>
  <c r="O376" i="10"/>
  <c r="N376" i="10"/>
  <c r="M376" i="10"/>
  <c r="O375" i="10"/>
  <c r="N375" i="10"/>
  <c r="M375" i="10"/>
  <c r="O374" i="10"/>
  <c r="N374" i="10"/>
  <c r="M374" i="10"/>
  <c r="O373" i="10"/>
  <c r="N373" i="10"/>
  <c r="M373" i="10"/>
  <c r="O372" i="10"/>
  <c r="N372" i="10"/>
  <c r="M372" i="10"/>
  <c r="O371" i="10"/>
  <c r="N371" i="10"/>
  <c r="M371" i="10"/>
  <c r="O370" i="10"/>
  <c r="N370" i="10"/>
  <c r="M370" i="10"/>
  <c r="O369" i="10"/>
  <c r="N369" i="10"/>
  <c r="M369" i="10"/>
  <c r="O368" i="10"/>
  <c r="N368" i="10"/>
  <c r="M368" i="10"/>
  <c r="O367" i="10"/>
  <c r="N367" i="10"/>
  <c r="M367" i="10"/>
  <c r="O366" i="10"/>
  <c r="N366" i="10"/>
  <c r="M366" i="10"/>
  <c r="O365" i="10"/>
  <c r="N365" i="10"/>
  <c r="M365" i="10"/>
  <c r="O364" i="10"/>
  <c r="N364" i="10"/>
  <c r="M364" i="10"/>
  <c r="O363" i="10"/>
  <c r="N363" i="10"/>
  <c r="M363" i="10"/>
  <c r="O362" i="10"/>
  <c r="N362" i="10"/>
  <c r="M362" i="10"/>
  <c r="O361" i="10"/>
  <c r="N361" i="10"/>
  <c r="M361" i="10"/>
  <c r="O360" i="10"/>
  <c r="N360" i="10"/>
  <c r="M360" i="10"/>
  <c r="O359" i="10"/>
  <c r="N359" i="10"/>
  <c r="M359" i="10"/>
  <c r="O358" i="10"/>
  <c r="N358" i="10"/>
  <c r="M358" i="10"/>
  <c r="O357" i="10"/>
  <c r="N357" i="10"/>
  <c r="M357" i="10"/>
  <c r="O356" i="10"/>
  <c r="N356" i="10"/>
  <c r="M356" i="10"/>
  <c r="O355" i="10"/>
  <c r="N355" i="10"/>
  <c r="M355" i="10"/>
  <c r="O354" i="10"/>
  <c r="N354" i="10"/>
  <c r="M354" i="10"/>
  <c r="O353" i="10"/>
  <c r="N353" i="10"/>
  <c r="M353" i="10"/>
  <c r="O352" i="10"/>
  <c r="N352" i="10"/>
  <c r="M352" i="10"/>
  <c r="O351" i="10"/>
  <c r="N351" i="10"/>
  <c r="M351" i="10"/>
  <c r="O350" i="10"/>
  <c r="N350" i="10"/>
  <c r="M350" i="10"/>
  <c r="O349" i="10"/>
  <c r="N349" i="10"/>
  <c r="M349" i="10"/>
  <c r="O348" i="10"/>
  <c r="N348" i="10"/>
  <c r="M348" i="10"/>
  <c r="O347" i="10"/>
  <c r="N347" i="10"/>
  <c r="M347" i="10"/>
  <c r="O345" i="10"/>
  <c r="N345" i="10"/>
  <c r="M345" i="10"/>
  <c r="O344" i="10"/>
  <c r="N344" i="10"/>
  <c r="M344" i="10"/>
  <c r="O343" i="10"/>
  <c r="N343" i="10"/>
  <c r="M343" i="10"/>
  <c r="O342" i="10"/>
  <c r="N342" i="10"/>
  <c r="M342" i="10"/>
  <c r="O341" i="10"/>
  <c r="N341" i="10"/>
  <c r="M341" i="10"/>
  <c r="O340" i="10"/>
  <c r="N340" i="10"/>
  <c r="M340" i="10"/>
  <c r="O339" i="10"/>
  <c r="N339" i="10"/>
  <c r="M339" i="10"/>
  <c r="O338" i="10"/>
  <c r="N338" i="10"/>
  <c r="M338" i="10"/>
  <c r="O337" i="10"/>
  <c r="N337" i="10"/>
  <c r="M337" i="10"/>
  <c r="O336" i="10"/>
  <c r="N336" i="10"/>
  <c r="M336" i="10"/>
  <c r="O335" i="10"/>
  <c r="N335" i="10"/>
  <c r="M335" i="10"/>
  <c r="O334" i="10"/>
  <c r="N334" i="10"/>
  <c r="M334" i="10"/>
  <c r="O333" i="10"/>
  <c r="N333" i="10"/>
  <c r="M333" i="10"/>
  <c r="O332" i="10"/>
  <c r="N332" i="10"/>
  <c r="M332" i="10"/>
  <c r="O331" i="10"/>
  <c r="N331" i="10"/>
  <c r="M331" i="10"/>
  <c r="O330" i="10"/>
  <c r="N330" i="10"/>
  <c r="M330" i="10"/>
  <c r="O329" i="10"/>
  <c r="N329" i="10"/>
  <c r="M329" i="10"/>
  <c r="O328" i="10"/>
  <c r="N328" i="10"/>
  <c r="M328" i="10"/>
  <c r="O327" i="10"/>
  <c r="N327" i="10"/>
  <c r="M327" i="10"/>
  <c r="O326" i="10"/>
  <c r="N326" i="10"/>
  <c r="M326" i="10"/>
  <c r="O325" i="10"/>
  <c r="N325" i="10"/>
  <c r="M325" i="10"/>
  <c r="O324" i="10"/>
  <c r="N324" i="10"/>
  <c r="M324" i="10"/>
  <c r="O323" i="10"/>
  <c r="N323" i="10"/>
  <c r="M323" i="10"/>
  <c r="O322" i="10"/>
  <c r="N322" i="10"/>
  <c r="M322" i="10"/>
  <c r="O321" i="10"/>
  <c r="N321" i="10"/>
  <c r="M321" i="10"/>
  <c r="O320" i="10"/>
  <c r="N320" i="10"/>
  <c r="M320" i="10"/>
  <c r="O319" i="10"/>
  <c r="N319" i="10"/>
  <c r="M319" i="10"/>
  <c r="O318" i="10"/>
  <c r="N318" i="10"/>
  <c r="M318" i="10"/>
  <c r="O317" i="10"/>
  <c r="N317" i="10"/>
  <c r="M317" i="10"/>
  <c r="O316" i="10"/>
  <c r="N316" i="10"/>
  <c r="M316" i="10"/>
  <c r="O314" i="10"/>
  <c r="N314" i="10"/>
  <c r="M314" i="10"/>
  <c r="O313" i="10"/>
  <c r="N313" i="10"/>
  <c r="M313" i="10"/>
  <c r="O312" i="10"/>
  <c r="N312" i="10"/>
  <c r="M312" i="10"/>
  <c r="O311" i="10"/>
  <c r="N311" i="10"/>
  <c r="M311" i="10"/>
  <c r="O310" i="10"/>
  <c r="N310" i="10"/>
  <c r="M310" i="10"/>
  <c r="O309" i="10"/>
  <c r="N309" i="10"/>
  <c r="M309" i="10"/>
  <c r="O308" i="10"/>
  <c r="N308" i="10"/>
  <c r="M308" i="10"/>
  <c r="O307" i="10"/>
  <c r="N307" i="10"/>
  <c r="M307" i="10"/>
  <c r="O306" i="10"/>
  <c r="N306" i="10"/>
  <c r="M306" i="10"/>
  <c r="O305" i="10"/>
  <c r="N305" i="10"/>
  <c r="M305" i="10"/>
  <c r="O304" i="10"/>
  <c r="N304" i="10"/>
  <c r="M304" i="10"/>
  <c r="O303" i="10"/>
  <c r="N303" i="10"/>
  <c r="M303" i="10"/>
  <c r="O302" i="10"/>
  <c r="N302" i="10"/>
  <c r="M302" i="10"/>
  <c r="O301" i="10"/>
  <c r="N301" i="10"/>
  <c r="M301" i="10"/>
  <c r="O300" i="10"/>
  <c r="N300" i="10"/>
  <c r="M300" i="10"/>
  <c r="O299" i="10"/>
  <c r="N299" i="10"/>
  <c r="M299" i="10"/>
  <c r="O298" i="10"/>
  <c r="N298" i="10"/>
  <c r="M298" i="10"/>
  <c r="O297" i="10"/>
  <c r="N297" i="10"/>
  <c r="M297" i="10"/>
  <c r="O296" i="10"/>
  <c r="N296" i="10"/>
  <c r="M296" i="10"/>
  <c r="O295" i="10"/>
  <c r="N295" i="10"/>
  <c r="M295" i="10"/>
  <c r="O294" i="10"/>
  <c r="N294" i="10"/>
  <c r="M294" i="10"/>
  <c r="O293" i="10"/>
  <c r="N293" i="10"/>
  <c r="M293" i="10"/>
  <c r="O292" i="10"/>
  <c r="N292" i="10"/>
  <c r="M292" i="10"/>
  <c r="O291" i="10"/>
  <c r="N291" i="10"/>
  <c r="M291" i="10"/>
  <c r="O290" i="10"/>
  <c r="N290" i="10"/>
  <c r="M290" i="10"/>
  <c r="O289" i="10"/>
  <c r="N289" i="10"/>
  <c r="M289" i="10"/>
  <c r="O288" i="10"/>
  <c r="N288" i="10"/>
  <c r="M288" i="10"/>
  <c r="O287" i="10"/>
  <c r="N287" i="10"/>
  <c r="M287" i="10"/>
  <c r="O286" i="10"/>
  <c r="N286" i="10"/>
  <c r="M286" i="10"/>
  <c r="O285" i="10"/>
  <c r="N285" i="10"/>
  <c r="M285" i="10"/>
  <c r="O283" i="10"/>
  <c r="N283" i="10"/>
  <c r="M283" i="10"/>
  <c r="O282" i="10"/>
  <c r="N282" i="10"/>
  <c r="M282" i="10"/>
  <c r="O281" i="10"/>
  <c r="N281" i="10"/>
  <c r="M281" i="10"/>
  <c r="O280" i="10"/>
  <c r="N280" i="10"/>
  <c r="M280" i="10"/>
  <c r="O279" i="10"/>
  <c r="N279" i="10"/>
  <c r="M279" i="10"/>
  <c r="O278" i="10"/>
  <c r="N278" i="10"/>
  <c r="M278" i="10"/>
  <c r="O277" i="10"/>
  <c r="N277" i="10"/>
  <c r="M277" i="10"/>
  <c r="O276" i="10"/>
  <c r="N276" i="10"/>
  <c r="M276" i="10"/>
  <c r="O275" i="10"/>
  <c r="N275" i="10"/>
  <c r="M275" i="10"/>
  <c r="O274" i="10"/>
  <c r="N274" i="10"/>
  <c r="M274" i="10"/>
  <c r="O273" i="10"/>
  <c r="N273" i="10"/>
  <c r="M273" i="10"/>
  <c r="O272" i="10"/>
  <c r="N272" i="10"/>
  <c r="M272" i="10"/>
  <c r="O271" i="10"/>
  <c r="N271" i="10"/>
  <c r="M271" i="10"/>
  <c r="O270" i="10"/>
  <c r="N270" i="10"/>
  <c r="M270" i="10"/>
  <c r="O269" i="10"/>
  <c r="N269" i="10"/>
  <c r="M269" i="10"/>
  <c r="O268" i="10"/>
  <c r="N268" i="10"/>
  <c r="M268" i="10"/>
  <c r="O267" i="10"/>
  <c r="N267" i="10"/>
  <c r="M267" i="10"/>
  <c r="O266" i="10"/>
  <c r="N266" i="10"/>
  <c r="M266" i="10"/>
  <c r="O265" i="10"/>
  <c r="N265" i="10"/>
  <c r="M265" i="10"/>
  <c r="O264" i="10"/>
  <c r="N264" i="10"/>
  <c r="M264" i="10"/>
  <c r="O263" i="10"/>
  <c r="N263" i="10"/>
  <c r="M263" i="10"/>
  <c r="O262" i="10"/>
  <c r="N262" i="10"/>
  <c r="M262" i="10"/>
  <c r="O261" i="10"/>
  <c r="N261" i="10"/>
  <c r="M261" i="10"/>
  <c r="O260" i="10"/>
  <c r="N260" i="10"/>
  <c r="M260" i="10"/>
  <c r="O259" i="10"/>
  <c r="N259" i="10"/>
  <c r="M259" i="10"/>
  <c r="O258" i="10"/>
  <c r="N258" i="10"/>
  <c r="M258" i="10"/>
  <c r="O257" i="10"/>
  <c r="N257" i="10"/>
  <c r="M257" i="10"/>
  <c r="O256" i="10"/>
  <c r="N256" i="10"/>
  <c r="M256" i="10"/>
  <c r="O255" i="10"/>
  <c r="N255" i="10"/>
  <c r="M255" i="10"/>
  <c r="O254" i="10"/>
  <c r="N254" i="10"/>
  <c r="M254" i="10"/>
  <c r="O252" i="10"/>
  <c r="N252" i="10"/>
  <c r="M252" i="10"/>
  <c r="O251" i="10"/>
  <c r="N251" i="10"/>
  <c r="M251" i="10"/>
  <c r="O250" i="10"/>
  <c r="N250" i="10"/>
  <c r="M250" i="10"/>
  <c r="O249" i="10"/>
  <c r="N249" i="10"/>
  <c r="M249" i="10"/>
  <c r="O248" i="10"/>
  <c r="N248" i="10"/>
  <c r="M248" i="10"/>
  <c r="O247" i="10"/>
  <c r="N247" i="10"/>
  <c r="M247" i="10"/>
  <c r="O246" i="10"/>
  <c r="N246" i="10"/>
  <c r="M246" i="10"/>
  <c r="O245" i="10"/>
  <c r="N245" i="10"/>
  <c r="M245" i="10"/>
  <c r="O244" i="10"/>
  <c r="N244" i="10"/>
  <c r="M244" i="10"/>
  <c r="O243" i="10"/>
  <c r="N243" i="10"/>
  <c r="M243" i="10"/>
  <c r="O242" i="10"/>
  <c r="N242" i="10"/>
  <c r="M242" i="10"/>
  <c r="O241" i="10"/>
  <c r="N241" i="10"/>
  <c r="M241" i="10"/>
  <c r="O240" i="10"/>
  <c r="N240" i="10"/>
  <c r="M240" i="10"/>
  <c r="O239" i="10"/>
  <c r="N239" i="10"/>
  <c r="M239" i="10"/>
  <c r="O238" i="10"/>
  <c r="N238" i="10"/>
  <c r="M238" i="10"/>
  <c r="O237" i="10"/>
  <c r="N237" i="10"/>
  <c r="M237" i="10"/>
  <c r="O236" i="10"/>
  <c r="N236" i="10"/>
  <c r="M236" i="10"/>
  <c r="O235" i="10"/>
  <c r="N235" i="10"/>
  <c r="M235" i="10"/>
  <c r="O234" i="10"/>
  <c r="N234" i="10"/>
  <c r="M234" i="10"/>
  <c r="O233" i="10"/>
  <c r="N233" i="10"/>
  <c r="M233" i="10"/>
  <c r="O232" i="10"/>
  <c r="N232" i="10"/>
  <c r="M232" i="10"/>
  <c r="O231" i="10"/>
  <c r="N231" i="10"/>
  <c r="M231" i="10"/>
  <c r="O230" i="10"/>
  <c r="N230" i="10"/>
  <c r="M230" i="10"/>
  <c r="O229" i="10"/>
  <c r="N229" i="10"/>
  <c r="M229" i="10"/>
  <c r="O228" i="10"/>
  <c r="N228" i="10"/>
  <c r="M228" i="10"/>
  <c r="O227" i="10"/>
  <c r="N227" i="10"/>
  <c r="M227" i="10"/>
  <c r="O226" i="10"/>
  <c r="N226" i="10"/>
  <c r="M226" i="10"/>
  <c r="O225" i="10"/>
  <c r="N225" i="10"/>
  <c r="M225" i="10"/>
  <c r="O224" i="10"/>
  <c r="N224" i="10"/>
  <c r="M224" i="10"/>
  <c r="O223" i="10"/>
  <c r="N223" i="10"/>
  <c r="M223" i="10"/>
  <c r="O221" i="10"/>
  <c r="N221" i="10"/>
  <c r="M221" i="10"/>
  <c r="L221" i="10"/>
  <c r="O220" i="10"/>
  <c r="N220" i="10"/>
  <c r="M220" i="10"/>
  <c r="L220" i="10"/>
  <c r="O219" i="10"/>
  <c r="N219" i="10"/>
  <c r="M219" i="10"/>
  <c r="L219" i="10"/>
  <c r="O218" i="10"/>
  <c r="N218" i="10"/>
  <c r="M218" i="10"/>
  <c r="L218" i="10"/>
  <c r="O217" i="10"/>
  <c r="N217" i="10"/>
  <c r="M217" i="10"/>
  <c r="L217" i="10"/>
  <c r="O216" i="10"/>
  <c r="N216" i="10"/>
  <c r="M216" i="10"/>
  <c r="L216" i="10"/>
  <c r="O215" i="10"/>
  <c r="N215" i="10"/>
  <c r="M215" i="10"/>
  <c r="L215" i="10"/>
  <c r="O214" i="10"/>
  <c r="N214" i="10"/>
  <c r="M214" i="10"/>
  <c r="L214" i="10"/>
  <c r="O213" i="10"/>
  <c r="N213" i="10"/>
  <c r="M213" i="10"/>
  <c r="L213" i="10"/>
  <c r="O212" i="10"/>
  <c r="N212" i="10"/>
  <c r="M212" i="10"/>
  <c r="L212" i="10"/>
  <c r="O211" i="10"/>
  <c r="N211" i="10"/>
  <c r="M211" i="10"/>
  <c r="L211" i="10"/>
  <c r="O210" i="10"/>
  <c r="N210" i="10"/>
  <c r="M210" i="10"/>
  <c r="L210" i="10"/>
  <c r="O209" i="10"/>
  <c r="N209" i="10"/>
  <c r="M209" i="10"/>
  <c r="L209" i="10"/>
  <c r="O208" i="10"/>
  <c r="N208" i="10"/>
  <c r="M208" i="10"/>
  <c r="L208" i="10"/>
  <c r="O207" i="10"/>
  <c r="N207" i="10"/>
  <c r="M207" i="10"/>
  <c r="L207" i="10"/>
  <c r="O206" i="10"/>
  <c r="N206" i="10"/>
  <c r="M206" i="10"/>
  <c r="L206" i="10"/>
  <c r="O205" i="10"/>
  <c r="N205" i="10"/>
  <c r="M205" i="10"/>
  <c r="L205" i="10"/>
  <c r="O204" i="10"/>
  <c r="N204" i="10"/>
  <c r="M204" i="10"/>
  <c r="L204" i="10"/>
  <c r="O203" i="10"/>
  <c r="N203" i="10"/>
  <c r="M203" i="10"/>
  <c r="L203" i="10"/>
  <c r="O202" i="10"/>
  <c r="N202" i="10"/>
  <c r="M202" i="10"/>
  <c r="L202" i="10"/>
  <c r="O201" i="10"/>
  <c r="N201" i="10"/>
  <c r="M201" i="10"/>
  <c r="L201" i="10"/>
  <c r="O200" i="10"/>
  <c r="N200" i="10"/>
  <c r="M200" i="10"/>
  <c r="L200" i="10"/>
  <c r="O199" i="10"/>
  <c r="N199" i="10"/>
  <c r="M199" i="10"/>
  <c r="L199" i="10"/>
  <c r="O198" i="10"/>
  <c r="N198" i="10"/>
  <c r="M198" i="10"/>
  <c r="L198" i="10"/>
  <c r="O197" i="10"/>
  <c r="N197" i="10"/>
  <c r="M197" i="10"/>
  <c r="L197" i="10"/>
  <c r="O196" i="10"/>
  <c r="N196" i="10"/>
  <c r="M196" i="10"/>
  <c r="L196" i="10"/>
  <c r="O195" i="10"/>
  <c r="N195" i="10"/>
  <c r="M195" i="10"/>
  <c r="L195" i="10"/>
  <c r="O194" i="10"/>
  <c r="N194" i="10"/>
  <c r="M194" i="10"/>
  <c r="L194" i="10"/>
  <c r="O193" i="10"/>
  <c r="N193" i="10"/>
  <c r="M193" i="10"/>
  <c r="L193" i="10"/>
  <c r="O192" i="10"/>
  <c r="N192" i="10"/>
  <c r="M192" i="10"/>
  <c r="L192" i="10"/>
  <c r="O190" i="10"/>
  <c r="N190" i="10"/>
  <c r="M190" i="10"/>
  <c r="L190" i="10"/>
  <c r="O189" i="10"/>
  <c r="N189" i="10"/>
  <c r="M189" i="10"/>
  <c r="L189" i="10"/>
  <c r="O188" i="10"/>
  <c r="N188" i="10"/>
  <c r="M188" i="10"/>
  <c r="L188" i="10"/>
  <c r="O187" i="10"/>
  <c r="N187" i="10"/>
  <c r="M187" i="10"/>
  <c r="L187" i="10"/>
  <c r="O186" i="10"/>
  <c r="N186" i="10"/>
  <c r="M186" i="10"/>
  <c r="L186" i="10"/>
  <c r="O185" i="10"/>
  <c r="N185" i="10"/>
  <c r="M185" i="10"/>
  <c r="L185" i="10"/>
  <c r="O184" i="10"/>
  <c r="N184" i="10"/>
  <c r="M184" i="10"/>
  <c r="L184" i="10"/>
  <c r="O183" i="10"/>
  <c r="N183" i="10"/>
  <c r="M183" i="10"/>
  <c r="L183" i="10"/>
  <c r="O182" i="10"/>
  <c r="N182" i="10"/>
  <c r="M182" i="10"/>
  <c r="L182" i="10"/>
  <c r="O181" i="10"/>
  <c r="N181" i="10"/>
  <c r="M181" i="10"/>
  <c r="L181" i="10"/>
  <c r="O180" i="10"/>
  <c r="N180" i="10"/>
  <c r="M180" i="10"/>
  <c r="L180" i="10"/>
  <c r="O179" i="10"/>
  <c r="N179" i="10"/>
  <c r="M179" i="10"/>
  <c r="L179" i="10"/>
  <c r="O178" i="10"/>
  <c r="N178" i="10"/>
  <c r="M178" i="10"/>
  <c r="L178" i="10"/>
  <c r="O177" i="10"/>
  <c r="N177" i="10"/>
  <c r="M177" i="10"/>
  <c r="L177" i="10"/>
  <c r="O176" i="10"/>
  <c r="N176" i="10"/>
  <c r="M176" i="10"/>
  <c r="L176" i="10"/>
  <c r="O175" i="10"/>
  <c r="N175" i="10"/>
  <c r="M175" i="10"/>
  <c r="L175" i="10"/>
  <c r="O174" i="10"/>
  <c r="N174" i="10"/>
  <c r="M174" i="10"/>
  <c r="L174" i="10"/>
  <c r="O173" i="10"/>
  <c r="N173" i="10"/>
  <c r="M173" i="10"/>
  <c r="L173" i="10"/>
  <c r="O172" i="10"/>
  <c r="N172" i="10"/>
  <c r="M172" i="10"/>
  <c r="L172" i="10"/>
  <c r="O171" i="10"/>
  <c r="N171" i="10"/>
  <c r="M171" i="10"/>
  <c r="L171" i="10"/>
  <c r="O170" i="10"/>
  <c r="N170" i="10"/>
  <c r="M170" i="10"/>
  <c r="L170" i="10"/>
  <c r="O169" i="10"/>
  <c r="N169" i="10"/>
  <c r="M169" i="10"/>
  <c r="L169" i="10"/>
  <c r="O168" i="10"/>
  <c r="N168" i="10"/>
  <c r="M168" i="10"/>
  <c r="L168" i="10"/>
  <c r="O167" i="10"/>
  <c r="N167" i="10"/>
  <c r="M167" i="10"/>
  <c r="L167" i="10"/>
  <c r="O166" i="10"/>
  <c r="N166" i="10"/>
  <c r="M166" i="10"/>
  <c r="L166" i="10"/>
  <c r="O165" i="10"/>
  <c r="N165" i="10"/>
  <c r="M165" i="10"/>
  <c r="L165" i="10"/>
  <c r="O164" i="10"/>
  <c r="N164" i="10"/>
  <c r="M164" i="10"/>
  <c r="L164" i="10"/>
  <c r="O163" i="10"/>
  <c r="N163" i="10"/>
  <c r="M163" i="10"/>
  <c r="L163" i="10"/>
  <c r="O162" i="10"/>
  <c r="N162" i="10"/>
  <c r="M162" i="10"/>
  <c r="L162" i="10"/>
  <c r="O161" i="10"/>
  <c r="N161" i="10"/>
  <c r="M161" i="10"/>
  <c r="L161" i="10"/>
  <c r="O35" i="10"/>
  <c r="N35" i="10"/>
  <c r="M35" i="10"/>
  <c r="L35" i="10"/>
  <c r="O34" i="10"/>
  <c r="N34" i="10"/>
  <c r="M34" i="10"/>
  <c r="L34" i="10"/>
  <c r="O33" i="10"/>
  <c r="N33" i="10"/>
  <c r="M33" i="10"/>
  <c r="L33" i="10"/>
  <c r="O32" i="10"/>
  <c r="N32" i="10"/>
  <c r="M32" i="10"/>
  <c r="L32" i="10"/>
  <c r="O31" i="10"/>
  <c r="N31" i="10"/>
  <c r="M31" i="10"/>
  <c r="L31" i="10"/>
  <c r="O30" i="10"/>
  <c r="N30" i="10"/>
  <c r="M30" i="10"/>
  <c r="L30" i="10"/>
  <c r="O29" i="10"/>
  <c r="N29" i="10"/>
  <c r="M29" i="10"/>
  <c r="L29" i="10"/>
  <c r="O28" i="10"/>
  <c r="N28" i="10"/>
  <c r="M28" i="10"/>
  <c r="L28" i="10"/>
  <c r="O27" i="10"/>
  <c r="N27" i="10"/>
  <c r="M27" i="10"/>
  <c r="L27" i="10"/>
  <c r="O26" i="10"/>
  <c r="N26" i="10"/>
  <c r="M26" i="10"/>
  <c r="L26" i="10"/>
  <c r="O25" i="10"/>
  <c r="N25" i="10"/>
  <c r="M25" i="10"/>
  <c r="L25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O21" i="10"/>
  <c r="N21" i="10"/>
  <c r="M21" i="10"/>
  <c r="L21" i="10"/>
  <c r="O20" i="10"/>
  <c r="N20" i="10"/>
  <c r="M20" i="10"/>
  <c r="L20" i="10"/>
  <c r="O19" i="10"/>
  <c r="N19" i="10"/>
  <c r="M19" i="10"/>
  <c r="L19" i="10"/>
  <c r="O18" i="10"/>
  <c r="N18" i="10"/>
  <c r="M18" i="10"/>
  <c r="L18" i="10"/>
  <c r="O17" i="10"/>
  <c r="N17" i="10"/>
  <c r="M17" i="10"/>
  <c r="L17" i="10"/>
  <c r="O16" i="10"/>
  <c r="N16" i="10"/>
  <c r="M16" i="10"/>
  <c r="L16" i="10"/>
  <c r="O15" i="10"/>
  <c r="N15" i="10"/>
  <c r="M15" i="10"/>
  <c r="L15" i="10"/>
  <c r="O14" i="10"/>
  <c r="N14" i="10"/>
  <c r="M14" i="10"/>
  <c r="L14" i="10"/>
  <c r="O13" i="10"/>
  <c r="N13" i="10"/>
  <c r="M13" i="10"/>
  <c r="L13" i="10"/>
  <c r="O12" i="10"/>
  <c r="N12" i="10"/>
  <c r="M12" i="10"/>
  <c r="L12" i="10"/>
  <c r="O11" i="10"/>
  <c r="N11" i="10"/>
  <c r="M11" i="10"/>
  <c r="L11" i="10"/>
  <c r="O10" i="10"/>
  <c r="N10" i="10"/>
  <c r="M10" i="10"/>
  <c r="L10" i="10"/>
  <c r="O9" i="10"/>
  <c r="N9" i="10"/>
  <c r="M9" i="10"/>
  <c r="L9" i="10"/>
  <c r="O8" i="10"/>
  <c r="N8" i="10"/>
  <c r="M8" i="10"/>
  <c r="L8" i="10"/>
  <c r="O7" i="10"/>
  <c r="N7" i="10"/>
  <c r="M7" i="10"/>
  <c r="L7" i="10"/>
  <c r="O6" i="10"/>
  <c r="N6" i="10"/>
  <c r="M6" i="10"/>
  <c r="L6" i="10"/>
  <c r="O66" i="10"/>
  <c r="N66" i="10"/>
  <c r="M66" i="10"/>
  <c r="L66" i="10"/>
  <c r="O65" i="10"/>
  <c r="N65" i="10"/>
  <c r="M65" i="10"/>
  <c r="L65" i="10"/>
  <c r="O64" i="10"/>
  <c r="N64" i="10"/>
  <c r="M64" i="10"/>
  <c r="L64" i="10"/>
  <c r="O63" i="10"/>
  <c r="N63" i="10"/>
  <c r="M63" i="10"/>
  <c r="L63" i="10"/>
  <c r="O62" i="10"/>
  <c r="N62" i="10"/>
  <c r="M62" i="10"/>
  <c r="L62" i="10"/>
  <c r="O61" i="10"/>
  <c r="N61" i="10"/>
  <c r="M61" i="10"/>
  <c r="L61" i="10"/>
  <c r="O60" i="10"/>
  <c r="N60" i="10"/>
  <c r="M60" i="10"/>
  <c r="L60" i="10"/>
  <c r="O59" i="10"/>
  <c r="N59" i="10"/>
  <c r="M59" i="10"/>
  <c r="L59" i="10"/>
  <c r="O58" i="10"/>
  <c r="N58" i="10"/>
  <c r="M58" i="10"/>
  <c r="L58" i="10"/>
  <c r="O57" i="10"/>
  <c r="N57" i="10"/>
  <c r="M57" i="10"/>
  <c r="L57" i="10"/>
  <c r="O56" i="10"/>
  <c r="N56" i="10"/>
  <c r="M56" i="10"/>
  <c r="L56" i="10"/>
  <c r="O55" i="10"/>
  <c r="N55" i="10"/>
  <c r="M55" i="10"/>
  <c r="L55" i="10"/>
  <c r="O54" i="10"/>
  <c r="N54" i="10"/>
  <c r="M54" i="10"/>
  <c r="L54" i="10"/>
  <c r="O53" i="10"/>
  <c r="N53" i="10"/>
  <c r="M53" i="10"/>
  <c r="L53" i="10"/>
  <c r="O52" i="10"/>
  <c r="N52" i="10"/>
  <c r="M52" i="10"/>
  <c r="L52" i="10"/>
  <c r="O51" i="10"/>
  <c r="N51" i="10"/>
  <c r="M51" i="10"/>
  <c r="L51" i="10"/>
  <c r="O50" i="10"/>
  <c r="N50" i="10"/>
  <c r="M50" i="10"/>
  <c r="L50" i="10"/>
  <c r="O49" i="10"/>
  <c r="N49" i="10"/>
  <c r="M49" i="10"/>
  <c r="L49" i="10"/>
  <c r="O48" i="10"/>
  <c r="N48" i="10"/>
  <c r="M48" i="10"/>
  <c r="L48" i="10"/>
  <c r="O47" i="10"/>
  <c r="N47" i="10"/>
  <c r="M47" i="10"/>
  <c r="L47" i="10"/>
  <c r="O46" i="10"/>
  <c r="N46" i="10"/>
  <c r="M46" i="10"/>
  <c r="L46" i="10"/>
  <c r="O45" i="10"/>
  <c r="N45" i="10"/>
  <c r="M45" i="10"/>
  <c r="L45" i="10"/>
  <c r="O44" i="10"/>
  <c r="N44" i="10"/>
  <c r="M44" i="10"/>
  <c r="L44" i="10"/>
  <c r="O43" i="10"/>
  <c r="N43" i="10"/>
  <c r="M43" i="10"/>
  <c r="L43" i="10"/>
  <c r="O42" i="10"/>
  <c r="N42" i="10"/>
  <c r="M42" i="10"/>
  <c r="L42" i="10"/>
  <c r="O41" i="10"/>
  <c r="N41" i="10"/>
  <c r="M41" i="10"/>
  <c r="L41" i="10"/>
  <c r="O40" i="10"/>
  <c r="N40" i="10"/>
  <c r="M40" i="10"/>
  <c r="L40" i="10"/>
  <c r="O39" i="10"/>
  <c r="N39" i="10"/>
  <c r="M39" i="10"/>
  <c r="L39" i="10"/>
  <c r="O38" i="10"/>
  <c r="N38" i="10"/>
  <c r="M38" i="10"/>
  <c r="L38" i="10"/>
  <c r="O37" i="10"/>
  <c r="N37" i="10"/>
  <c r="M37" i="10"/>
  <c r="L37" i="10"/>
  <c r="O97" i="10"/>
  <c r="N97" i="10"/>
  <c r="M97" i="10"/>
  <c r="L97" i="10"/>
  <c r="O96" i="10"/>
  <c r="N96" i="10"/>
  <c r="M96" i="10"/>
  <c r="L96" i="10"/>
  <c r="O95" i="10"/>
  <c r="N95" i="10"/>
  <c r="M95" i="10"/>
  <c r="L95" i="10"/>
  <c r="O94" i="10"/>
  <c r="N94" i="10"/>
  <c r="M94" i="10"/>
  <c r="L94" i="10"/>
  <c r="O93" i="10"/>
  <c r="N93" i="10"/>
  <c r="M93" i="10"/>
  <c r="L93" i="10"/>
  <c r="O92" i="10"/>
  <c r="N92" i="10"/>
  <c r="M92" i="10"/>
  <c r="L92" i="10"/>
  <c r="O91" i="10"/>
  <c r="N91" i="10"/>
  <c r="M91" i="10"/>
  <c r="L91" i="10"/>
  <c r="O90" i="10"/>
  <c r="N90" i="10"/>
  <c r="M90" i="10"/>
  <c r="L90" i="10"/>
  <c r="O89" i="10"/>
  <c r="N89" i="10"/>
  <c r="M89" i="10"/>
  <c r="L89" i="10"/>
  <c r="O88" i="10"/>
  <c r="N88" i="10"/>
  <c r="M88" i="10"/>
  <c r="L88" i="10"/>
  <c r="O87" i="10"/>
  <c r="N87" i="10"/>
  <c r="M87" i="10"/>
  <c r="L87" i="10"/>
  <c r="O86" i="10"/>
  <c r="N86" i="10"/>
  <c r="M86" i="10"/>
  <c r="L86" i="10"/>
  <c r="O85" i="10"/>
  <c r="N85" i="10"/>
  <c r="M85" i="10"/>
  <c r="L85" i="10"/>
  <c r="O84" i="10"/>
  <c r="N84" i="10"/>
  <c r="M84" i="10"/>
  <c r="L84" i="10"/>
  <c r="O83" i="10"/>
  <c r="N83" i="10"/>
  <c r="M83" i="10"/>
  <c r="L83" i="10"/>
  <c r="O82" i="10"/>
  <c r="N82" i="10"/>
  <c r="M82" i="10"/>
  <c r="L82" i="10"/>
  <c r="O81" i="10"/>
  <c r="N81" i="10"/>
  <c r="M81" i="10"/>
  <c r="L81" i="10"/>
  <c r="O80" i="10"/>
  <c r="N80" i="10"/>
  <c r="M80" i="10"/>
  <c r="L80" i="10"/>
  <c r="O79" i="10"/>
  <c r="N79" i="10"/>
  <c r="M79" i="10"/>
  <c r="L79" i="10"/>
  <c r="O78" i="10"/>
  <c r="N78" i="10"/>
  <c r="M78" i="10"/>
  <c r="L78" i="10"/>
  <c r="O77" i="10"/>
  <c r="N77" i="10"/>
  <c r="M77" i="10"/>
  <c r="L77" i="10"/>
  <c r="O76" i="10"/>
  <c r="N76" i="10"/>
  <c r="M76" i="10"/>
  <c r="L76" i="10"/>
  <c r="O75" i="10"/>
  <c r="N75" i="10"/>
  <c r="M75" i="10"/>
  <c r="L75" i="10"/>
  <c r="O74" i="10"/>
  <c r="N74" i="10"/>
  <c r="M74" i="10"/>
  <c r="L74" i="10"/>
  <c r="O73" i="10"/>
  <c r="N73" i="10"/>
  <c r="M73" i="10"/>
  <c r="L73" i="10"/>
  <c r="O72" i="10"/>
  <c r="N72" i="10"/>
  <c r="M72" i="10"/>
  <c r="L72" i="10"/>
  <c r="O71" i="10"/>
  <c r="N71" i="10"/>
  <c r="M71" i="10"/>
  <c r="L71" i="10"/>
  <c r="O70" i="10"/>
  <c r="N70" i="10"/>
  <c r="M70" i="10"/>
  <c r="L70" i="10"/>
  <c r="O69" i="10"/>
  <c r="N69" i="10"/>
  <c r="M69" i="10"/>
  <c r="L69" i="10"/>
  <c r="O68" i="10"/>
  <c r="N68" i="10"/>
  <c r="M68" i="10"/>
  <c r="L68" i="10"/>
  <c r="O128" i="10"/>
  <c r="N128" i="10"/>
  <c r="M128" i="10"/>
  <c r="L128" i="10"/>
  <c r="O127" i="10"/>
  <c r="N127" i="10"/>
  <c r="M127" i="10"/>
  <c r="L127" i="10"/>
  <c r="O126" i="10"/>
  <c r="N126" i="10"/>
  <c r="M126" i="10"/>
  <c r="L126" i="10"/>
  <c r="O125" i="10"/>
  <c r="N125" i="10"/>
  <c r="M125" i="10"/>
  <c r="L125" i="10"/>
  <c r="O124" i="10"/>
  <c r="N124" i="10"/>
  <c r="M124" i="10"/>
  <c r="L124" i="10"/>
  <c r="O123" i="10"/>
  <c r="N123" i="10"/>
  <c r="M123" i="10"/>
  <c r="L123" i="10"/>
  <c r="O122" i="10"/>
  <c r="N122" i="10"/>
  <c r="M122" i="10"/>
  <c r="L122" i="10"/>
  <c r="O121" i="10"/>
  <c r="N121" i="10"/>
  <c r="M121" i="10"/>
  <c r="L121" i="10"/>
  <c r="O120" i="10"/>
  <c r="N120" i="10"/>
  <c r="M120" i="10"/>
  <c r="L120" i="10"/>
  <c r="O119" i="10"/>
  <c r="N119" i="10"/>
  <c r="M119" i="10"/>
  <c r="L119" i="10"/>
  <c r="O118" i="10"/>
  <c r="N118" i="10"/>
  <c r="M118" i="10"/>
  <c r="L118" i="10"/>
  <c r="O117" i="10"/>
  <c r="N117" i="10"/>
  <c r="M117" i="10"/>
  <c r="L117" i="10"/>
  <c r="O116" i="10"/>
  <c r="N116" i="10"/>
  <c r="M116" i="10"/>
  <c r="L116" i="10"/>
  <c r="O115" i="10"/>
  <c r="N115" i="10"/>
  <c r="M115" i="10"/>
  <c r="L115" i="10"/>
  <c r="O114" i="10"/>
  <c r="N114" i="10"/>
  <c r="M114" i="10"/>
  <c r="L114" i="10"/>
  <c r="O113" i="10"/>
  <c r="N113" i="10"/>
  <c r="M113" i="10"/>
  <c r="L113" i="10"/>
  <c r="O112" i="10"/>
  <c r="N112" i="10"/>
  <c r="M112" i="10"/>
  <c r="L112" i="10"/>
  <c r="O111" i="10"/>
  <c r="N111" i="10"/>
  <c r="M111" i="10"/>
  <c r="L111" i="10"/>
  <c r="O110" i="10"/>
  <c r="N110" i="10"/>
  <c r="M110" i="10"/>
  <c r="L110" i="10"/>
  <c r="O109" i="10"/>
  <c r="N109" i="10"/>
  <c r="M109" i="10"/>
  <c r="L109" i="10"/>
  <c r="O108" i="10"/>
  <c r="N108" i="10"/>
  <c r="M108" i="10"/>
  <c r="L108" i="10"/>
  <c r="O107" i="10"/>
  <c r="N107" i="10"/>
  <c r="M107" i="10"/>
  <c r="L107" i="10"/>
  <c r="O106" i="10"/>
  <c r="N106" i="10"/>
  <c r="M106" i="10"/>
  <c r="L106" i="10"/>
  <c r="O105" i="10"/>
  <c r="N105" i="10"/>
  <c r="M105" i="10"/>
  <c r="L105" i="10"/>
  <c r="O104" i="10"/>
  <c r="N104" i="10"/>
  <c r="M104" i="10"/>
  <c r="L104" i="10"/>
  <c r="O103" i="10"/>
  <c r="N103" i="10"/>
  <c r="M103" i="10"/>
  <c r="L103" i="10"/>
  <c r="O102" i="10"/>
  <c r="N102" i="10"/>
  <c r="M102" i="10"/>
  <c r="L102" i="10"/>
  <c r="O101" i="10"/>
  <c r="N101" i="10"/>
  <c r="M101" i="10"/>
  <c r="L101" i="10"/>
  <c r="O100" i="10"/>
  <c r="N100" i="10"/>
  <c r="M100" i="10"/>
  <c r="L100" i="10"/>
  <c r="O99" i="10"/>
  <c r="N99" i="10"/>
  <c r="M99" i="10"/>
  <c r="L99" i="10"/>
  <c r="L156" i="10"/>
  <c r="M156" i="10"/>
  <c r="N156" i="10"/>
  <c r="O156" i="10"/>
  <c r="L157" i="10"/>
  <c r="M157" i="10"/>
  <c r="N157" i="10"/>
  <c r="O157" i="10"/>
  <c r="L158" i="10"/>
  <c r="M158" i="10"/>
  <c r="N158" i="10"/>
  <c r="O158" i="10"/>
  <c r="L159" i="10"/>
  <c r="M159" i="10"/>
  <c r="N159" i="10"/>
  <c r="O159" i="10"/>
  <c r="L130" i="10"/>
  <c r="M130" i="10"/>
  <c r="N130" i="10"/>
  <c r="O130" i="10"/>
  <c r="L131" i="10"/>
  <c r="M131" i="10"/>
  <c r="N131" i="10"/>
  <c r="O131" i="10"/>
  <c r="L132" i="10"/>
  <c r="M132" i="10"/>
  <c r="N132" i="10"/>
  <c r="O132" i="10"/>
  <c r="L133" i="10"/>
  <c r="M133" i="10"/>
  <c r="N133" i="10"/>
  <c r="O133" i="10"/>
  <c r="L134" i="10"/>
  <c r="M134" i="10"/>
  <c r="N134" i="10"/>
  <c r="O134" i="10"/>
  <c r="L135" i="10"/>
  <c r="M135" i="10"/>
  <c r="N135" i="10"/>
  <c r="O135" i="10"/>
  <c r="L136" i="10"/>
  <c r="M136" i="10"/>
  <c r="N136" i="10"/>
  <c r="O136" i="10"/>
  <c r="L137" i="10"/>
  <c r="M137" i="10"/>
  <c r="N137" i="10"/>
  <c r="O137" i="10"/>
  <c r="L138" i="10"/>
  <c r="M138" i="10"/>
  <c r="N138" i="10"/>
  <c r="O138" i="10"/>
  <c r="L139" i="10"/>
  <c r="M139" i="10"/>
  <c r="N139" i="10"/>
  <c r="O139" i="10"/>
  <c r="L140" i="10"/>
  <c r="M140" i="10"/>
  <c r="N140" i="10"/>
  <c r="O140" i="10"/>
  <c r="L141" i="10"/>
  <c r="M141" i="10"/>
  <c r="N141" i="10"/>
  <c r="O141" i="10"/>
  <c r="L142" i="10"/>
  <c r="M142" i="10"/>
  <c r="N142" i="10"/>
  <c r="O142" i="10"/>
  <c r="L143" i="10"/>
  <c r="M143" i="10"/>
  <c r="N143" i="10"/>
  <c r="O143" i="10"/>
  <c r="L144" i="10"/>
  <c r="M144" i="10"/>
  <c r="N144" i="10"/>
  <c r="O144" i="10"/>
  <c r="L145" i="10"/>
  <c r="M145" i="10"/>
  <c r="N145" i="10"/>
  <c r="O145" i="10"/>
  <c r="L146" i="10"/>
  <c r="M146" i="10"/>
  <c r="N146" i="10"/>
  <c r="O146" i="10"/>
  <c r="L147" i="10"/>
  <c r="M147" i="10"/>
  <c r="N147" i="10"/>
  <c r="O147" i="10"/>
  <c r="L148" i="10"/>
  <c r="M148" i="10"/>
  <c r="N148" i="10"/>
  <c r="O148" i="10"/>
  <c r="L149" i="10"/>
  <c r="M149" i="10"/>
  <c r="N149" i="10"/>
  <c r="O149" i="10"/>
  <c r="L150" i="10"/>
  <c r="M150" i="10"/>
  <c r="N150" i="10"/>
  <c r="O150" i="10"/>
  <c r="L151" i="10"/>
  <c r="M151" i="10"/>
  <c r="N151" i="10"/>
  <c r="O151" i="10"/>
  <c r="L152" i="10"/>
  <c r="M152" i="10"/>
  <c r="N152" i="10"/>
  <c r="O152" i="10"/>
  <c r="L153" i="10"/>
  <c r="M153" i="10"/>
  <c r="N153" i="10"/>
  <c r="O153" i="10"/>
  <c r="L154" i="10"/>
  <c r="M154" i="10"/>
  <c r="N154" i="10"/>
  <c r="O154" i="10"/>
  <c r="M155" i="10"/>
  <c r="L155" i="10"/>
  <c r="N155" i="10"/>
  <c r="O155" i="10"/>
  <c r="E160" i="10"/>
  <c r="E129" i="10"/>
  <c r="E98" i="10"/>
  <c r="E67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6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5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6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6" i="10"/>
  <c r="H97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7" i="10"/>
  <c r="H128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8" i="10"/>
  <c r="H159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6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33" i="10"/>
  <c r="D34" i="10"/>
  <c r="D35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6" i="10"/>
  <c r="I501" i="10" l="1"/>
  <c r="O67" i="10"/>
  <c r="O36" i="10"/>
  <c r="O5" i="10"/>
  <c r="O160" i="10"/>
  <c r="O191" i="10"/>
  <c r="M67" i="10"/>
  <c r="M5" i="10"/>
  <c r="M191" i="10"/>
  <c r="M36" i="10"/>
  <c r="N98" i="10"/>
  <c r="N67" i="10"/>
  <c r="N36" i="10"/>
  <c r="N5" i="10"/>
  <c r="N160" i="10"/>
  <c r="O253" i="10"/>
  <c r="M284" i="10"/>
  <c r="O377" i="10"/>
  <c r="M408" i="10"/>
  <c r="O501" i="10"/>
  <c r="M532" i="10"/>
  <c r="O625" i="10"/>
  <c r="M656" i="10"/>
  <c r="O749" i="10"/>
  <c r="M780" i="10"/>
  <c r="O873" i="10"/>
  <c r="M904" i="10"/>
  <c r="O997" i="10"/>
  <c r="M1028" i="10"/>
  <c r="O1121" i="10"/>
  <c r="M1152" i="10"/>
  <c r="AD97" i="10" s="1"/>
  <c r="L315" i="10"/>
  <c r="O98" i="10"/>
  <c r="G687" i="10"/>
  <c r="G1090" i="10"/>
  <c r="G1152" i="10"/>
  <c r="G1214" i="10"/>
  <c r="K191" i="10"/>
  <c r="H346" i="10"/>
  <c r="F470" i="10"/>
  <c r="G563" i="10"/>
  <c r="J935" i="10"/>
  <c r="J997" i="10"/>
  <c r="J1059" i="10"/>
  <c r="J36" i="10"/>
  <c r="H222" i="10"/>
  <c r="F408" i="10"/>
  <c r="J315" i="10"/>
  <c r="J532" i="10"/>
  <c r="J625" i="10"/>
  <c r="H656" i="10"/>
  <c r="F5" i="10"/>
  <c r="H5" i="10"/>
  <c r="F377" i="10"/>
  <c r="K408" i="10"/>
  <c r="K1121" i="10"/>
  <c r="K1183" i="10"/>
  <c r="I284" i="10"/>
  <c r="I315" i="10"/>
  <c r="I377" i="10"/>
  <c r="I594" i="10"/>
  <c r="I749" i="10"/>
  <c r="I904" i="10"/>
  <c r="I253" i="10"/>
  <c r="I160" i="10"/>
  <c r="I36" i="10"/>
  <c r="I346" i="10"/>
  <c r="I532" i="10"/>
  <c r="I625" i="10"/>
  <c r="I842" i="10"/>
  <c r="I1245" i="10"/>
  <c r="I1121" i="10"/>
  <c r="I1152" i="10"/>
  <c r="Z97" i="10" s="1"/>
  <c r="I1183" i="10"/>
  <c r="I67" i="10"/>
  <c r="I408" i="10"/>
  <c r="I966" i="10"/>
  <c r="I997" i="10"/>
  <c r="I1059" i="10"/>
  <c r="I935" i="10"/>
  <c r="I1028" i="10"/>
  <c r="I1090" i="10"/>
  <c r="I439" i="10"/>
  <c r="I656" i="10"/>
  <c r="I687" i="10"/>
  <c r="I718" i="10"/>
  <c r="I98" i="10"/>
  <c r="I191" i="10"/>
  <c r="I1214" i="10"/>
  <c r="Z99" i="10" s="1"/>
  <c r="I780" i="10"/>
  <c r="I470" i="10"/>
  <c r="I563" i="10"/>
  <c r="I873" i="10"/>
  <c r="I222" i="10"/>
  <c r="L191" i="10"/>
  <c r="O315" i="10"/>
  <c r="O439" i="10"/>
  <c r="O563" i="10"/>
  <c r="N842" i="10"/>
  <c r="N1090" i="10"/>
  <c r="L36" i="10"/>
  <c r="M222" i="10"/>
  <c r="M346" i="10"/>
  <c r="M470" i="10"/>
  <c r="M594" i="10"/>
  <c r="N718" i="10"/>
  <c r="O811" i="10"/>
  <c r="M966" i="10"/>
  <c r="O1183" i="10"/>
  <c r="M160" i="10"/>
  <c r="N346" i="10"/>
  <c r="N470" i="10"/>
  <c r="N594" i="10"/>
  <c r="O718" i="10"/>
  <c r="M718" i="10"/>
  <c r="N966" i="10"/>
  <c r="N1214" i="10"/>
  <c r="L563" i="10"/>
  <c r="N191" i="10"/>
  <c r="O222" i="10"/>
  <c r="M253" i="10"/>
  <c r="O346" i="10"/>
  <c r="M377" i="10"/>
  <c r="O470" i="10"/>
  <c r="M501" i="10"/>
  <c r="O594" i="10"/>
  <c r="M625" i="10"/>
  <c r="M749" i="10"/>
  <c r="O842" i="10"/>
  <c r="M873" i="10"/>
  <c r="O966" i="10"/>
  <c r="M997" i="10"/>
  <c r="O1090" i="10"/>
  <c r="M1121" i="10"/>
  <c r="O1214" i="10"/>
  <c r="L904" i="10"/>
  <c r="L780" i="10"/>
  <c r="L656" i="10"/>
  <c r="L532" i="10"/>
  <c r="L408" i="10"/>
  <c r="L284" i="10"/>
  <c r="L1214" i="10"/>
  <c r="L1090" i="10"/>
  <c r="O129" i="10"/>
  <c r="L98" i="10"/>
  <c r="L67" i="10"/>
  <c r="L5" i="10"/>
  <c r="N563" i="10"/>
  <c r="O687" i="10"/>
  <c r="M842" i="10"/>
  <c r="O1059" i="10"/>
  <c r="M1214" i="10"/>
  <c r="M98" i="10"/>
  <c r="N222" i="10"/>
  <c r="N253" i="10"/>
  <c r="N377" i="10"/>
  <c r="N501" i="10"/>
  <c r="N625" i="10"/>
  <c r="N749" i="10"/>
  <c r="N873" i="10"/>
  <c r="N997" i="10"/>
  <c r="N1121" i="10"/>
  <c r="L935" i="10"/>
  <c r="L811" i="10"/>
  <c r="L687" i="10"/>
  <c r="L439" i="10"/>
  <c r="N284" i="10"/>
  <c r="L1121" i="10"/>
  <c r="L997" i="10"/>
  <c r="N1028" i="10"/>
  <c r="M129" i="10"/>
  <c r="O284" i="10"/>
  <c r="M315" i="10"/>
  <c r="O408" i="10"/>
  <c r="M439" i="10"/>
  <c r="O532" i="10"/>
  <c r="O656" i="10"/>
  <c r="M687" i="10"/>
  <c r="O780" i="10"/>
  <c r="M811" i="10"/>
  <c r="O904" i="10"/>
  <c r="M935" i="10"/>
  <c r="O1028" i="10"/>
  <c r="M1059" i="10"/>
  <c r="O1152" i="10"/>
  <c r="AF97" i="10" s="1"/>
  <c r="M1183" i="10"/>
  <c r="L966" i="10"/>
  <c r="L842" i="10"/>
  <c r="L718" i="10"/>
  <c r="L594" i="10"/>
  <c r="L470" i="10"/>
  <c r="L346" i="10"/>
  <c r="L222" i="10"/>
  <c r="L1152" i="10"/>
  <c r="L1028" i="10"/>
  <c r="N129" i="10"/>
  <c r="N408" i="10"/>
  <c r="N532" i="10"/>
  <c r="N656" i="10"/>
  <c r="N780" i="10"/>
  <c r="N904" i="10"/>
  <c r="N1152" i="10"/>
  <c r="L129" i="10"/>
  <c r="N315" i="10"/>
  <c r="N439" i="10"/>
  <c r="M563" i="10"/>
  <c r="N687" i="10"/>
  <c r="N811" i="10"/>
  <c r="N935" i="10"/>
  <c r="N1059" i="10"/>
  <c r="N1183" i="10"/>
  <c r="L160" i="10"/>
  <c r="O935" i="10"/>
  <c r="M1090" i="10"/>
  <c r="L873" i="10"/>
  <c r="L749" i="10"/>
  <c r="L625" i="10"/>
  <c r="L501" i="10"/>
  <c r="L377" i="10"/>
  <c r="L253" i="10"/>
  <c r="L1183" i="10"/>
  <c r="AC98" i="10" s="1"/>
  <c r="L1059" i="10"/>
  <c r="F67" i="10"/>
  <c r="H253" i="10"/>
  <c r="J377" i="10"/>
  <c r="H501" i="10"/>
  <c r="F625" i="10"/>
  <c r="K687" i="10"/>
  <c r="J904" i="10"/>
  <c r="K1090" i="10"/>
  <c r="G1121" i="10"/>
  <c r="G98" i="10"/>
  <c r="H98" i="10"/>
  <c r="K5" i="10"/>
  <c r="G191" i="10"/>
  <c r="J253" i="10"/>
  <c r="J346" i="10"/>
  <c r="K377" i="10"/>
  <c r="H408" i="10"/>
  <c r="F439" i="10"/>
  <c r="K470" i="10"/>
  <c r="G532" i="10"/>
  <c r="G625" i="10"/>
  <c r="J718" i="10"/>
  <c r="J780" i="10"/>
  <c r="J842" i="10"/>
  <c r="K904" i="10"/>
  <c r="G935" i="10"/>
  <c r="K966" i="10"/>
  <c r="G997" i="10"/>
  <c r="K1028" i="10"/>
  <c r="G1059" i="10"/>
  <c r="Y98" i="10"/>
  <c r="F1152" i="10"/>
  <c r="F1028" i="10"/>
  <c r="F904" i="10"/>
  <c r="F780" i="10"/>
  <c r="K67" i="10"/>
  <c r="F129" i="10"/>
  <c r="J98" i="10"/>
  <c r="K129" i="10"/>
  <c r="F191" i="10"/>
  <c r="G408" i="10"/>
  <c r="J470" i="10"/>
  <c r="F532" i="10"/>
  <c r="K563" i="10"/>
  <c r="H594" i="10"/>
  <c r="J966" i="10"/>
  <c r="J1028" i="10"/>
  <c r="K1152" i="10"/>
  <c r="G1183" i="10"/>
  <c r="K1214" i="10"/>
  <c r="F160" i="10"/>
  <c r="F36" i="10"/>
  <c r="J129" i="10"/>
  <c r="K160" i="10"/>
  <c r="K36" i="10"/>
  <c r="H191" i="10"/>
  <c r="F222" i="10"/>
  <c r="K253" i="10"/>
  <c r="F284" i="10"/>
  <c r="K346" i="10"/>
  <c r="G439" i="10"/>
  <c r="J501" i="10"/>
  <c r="H532" i="10"/>
  <c r="J594" i="10"/>
  <c r="H625" i="10"/>
  <c r="F656" i="10"/>
  <c r="K718" i="10"/>
  <c r="G749" i="10"/>
  <c r="K780" i="10"/>
  <c r="G811" i="10"/>
  <c r="K842" i="10"/>
  <c r="G873" i="10"/>
  <c r="H935" i="10"/>
  <c r="K315" i="10"/>
  <c r="G129" i="10"/>
  <c r="G5" i="10"/>
  <c r="H129" i="10"/>
  <c r="J5" i="10"/>
  <c r="J191" i="10"/>
  <c r="G222" i="10"/>
  <c r="G284" i="10"/>
  <c r="F315" i="10"/>
  <c r="J408" i="10"/>
  <c r="H439" i="10"/>
  <c r="K501" i="10"/>
  <c r="F563" i="10"/>
  <c r="K594" i="10"/>
  <c r="G656" i="10"/>
  <c r="F687" i="10"/>
  <c r="H749" i="10"/>
  <c r="H811" i="10"/>
  <c r="H873" i="10"/>
  <c r="J1121" i="10"/>
  <c r="J1183" i="10"/>
  <c r="F1183" i="10"/>
  <c r="F1059" i="10"/>
  <c r="F935" i="10"/>
  <c r="F811" i="10"/>
  <c r="G160" i="10"/>
  <c r="G36" i="10"/>
  <c r="H160" i="10"/>
  <c r="H36" i="10"/>
  <c r="J222" i="10"/>
  <c r="H315" i="10"/>
  <c r="F346" i="10"/>
  <c r="G377" i="10"/>
  <c r="J439" i="10"/>
  <c r="G470" i="10"/>
  <c r="K532" i="10"/>
  <c r="H563" i="10"/>
  <c r="K625" i="10"/>
  <c r="H687" i="10"/>
  <c r="J749" i="10"/>
  <c r="J811" i="10"/>
  <c r="J873" i="10"/>
  <c r="G904" i="10"/>
  <c r="K935" i="10"/>
  <c r="G966" i="10"/>
  <c r="K997" i="10"/>
  <c r="G1028" i="10"/>
  <c r="K1059" i="10"/>
  <c r="F1214" i="10"/>
  <c r="F1090" i="10"/>
  <c r="F966" i="10"/>
  <c r="F842" i="10"/>
  <c r="F718" i="10"/>
  <c r="F98" i="10"/>
  <c r="J67" i="10"/>
  <c r="K98" i="10"/>
  <c r="K222" i="10"/>
  <c r="F253" i="10"/>
  <c r="J284" i="10"/>
  <c r="G346" i="10"/>
  <c r="H377" i="10"/>
  <c r="K439" i="10"/>
  <c r="H470" i="10"/>
  <c r="F501" i="10"/>
  <c r="F594" i="10"/>
  <c r="J656" i="10"/>
  <c r="G718" i="10"/>
  <c r="K749" i="10"/>
  <c r="G780" i="10"/>
  <c r="K811" i="10"/>
  <c r="G842" i="10"/>
  <c r="K873" i="10"/>
  <c r="H904" i="10"/>
  <c r="J160" i="10"/>
  <c r="G67" i="10"/>
  <c r="H67" i="10"/>
  <c r="G253" i="10"/>
  <c r="K284" i="10"/>
  <c r="J563" i="10"/>
  <c r="K656" i="10"/>
  <c r="J687" i="10"/>
  <c r="H718" i="10"/>
  <c r="H780" i="10"/>
  <c r="H842" i="10"/>
  <c r="J1090" i="10"/>
  <c r="J1152" i="10"/>
  <c r="J1214" i="10"/>
  <c r="AA99" i="10" s="1"/>
  <c r="F1121" i="10"/>
  <c r="F997" i="10"/>
  <c r="F873" i="10"/>
  <c r="F749" i="10"/>
  <c r="M1245" i="21"/>
  <c r="AT1245" i="21" s="1"/>
  <c r="F253" i="21"/>
  <c r="AM253" i="21" s="1"/>
  <c r="P226" i="21"/>
  <c r="AW226" i="21" s="1"/>
  <c r="D222" i="21"/>
  <c r="P242" i="21"/>
  <c r="AW242" i="21" s="1"/>
  <c r="H501" i="21"/>
  <c r="AO501" i="21" s="1"/>
  <c r="J36" i="21"/>
  <c r="AQ36" i="21" s="1"/>
  <c r="G67" i="21"/>
  <c r="AN67" i="21" s="1"/>
  <c r="N5" i="21"/>
  <c r="AU5" i="21" s="1"/>
  <c r="K129" i="21"/>
  <c r="AR129" i="21" s="1"/>
  <c r="L1183" i="21"/>
  <c r="AS1183" i="21" s="1"/>
  <c r="G1214" i="21"/>
  <c r="AN1214" i="21" s="1"/>
  <c r="O594" i="21"/>
  <c r="AV594" i="21" s="1"/>
  <c r="N1245" i="21"/>
  <c r="AU1245" i="21" s="1"/>
  <c r="N873" i="21"/>
  <c r="AU873" i="21" s="1"/>
  <c r="K1090" i="21"/>
  <c r="AR1090" i="21" s="1"/>
  <c r="O1214" i="21"/>
  <c r="AV1214" i="21" s="1"/>
  <c r="D780" i="21"/>
  <c r="H532" i="21"/>
  <c r="AO532" i="21" s="1"/>
  <c r="K532" i="21"/>
  <c r="AR532" i="21" s="1"/>
  <c r="M842" i="21"/>
  <c r="AT842" i="21" s="1"/>
  <c r="G1059" i="21"/>
  <c r="AN1059" i="21" s="1"/>
  <c r="M1059" i="21"/>
  <c r="AT1059" i="21" s="1"/>
  <c r="M5" i="21"/>
  <c r="AT5" i="21" s="1"/>
  <c r="P14" i="21"/>
  <c r="AW14" i="21" s="1"/>
  <c r="P201" i="21"/>
  <c r="AW201" i="21" s="1"/>
  <c r="J222" i="21"/>
  <c r="AQ222" i="21" s="1"/>
  <c r="J656" i="21"/>
  <c r="AQ656" i="21" s="1"/>
  <c r="L935" i="21"/>
  <c r="AS935" i="21" s="1"/>
  <c r="D284" i="21"/>
  <c r="L284" i="21"/>
  <c r="AS284" i="21" s="1"/>
  <c r="H98" i="21"/>
  <c r="AO98" i="21" s="1"/>
  <c r="N191" i="21"/>
  <c r="AU191" i="21" s="1"/>
  <c r="N253" i="21"/>
  <c r="AU253" i="21" s="1"/>
  <c r="K563" i="21"/>
  <c r="AR563" i="21" s="1"/>
  <c r="G966" i="21"/>
  <c r="AN966" i="21" s="1"/>
  <c r="O966" i="21"/>
  <c r="AV966" i="21" s="1"/>
  <c r="L966" i="21"/>
  <c r="AS966" i="21" s="1"/>
  <c r="J997" i="21"/>
  <c r="AQ997" i="21" s="1"/>
  <c r="H1059" i="21"/>
  <c r="AO1059" i="21" s="1"/>
  <c r="D1121" i="21"/>
  <c r="O5" i="21"/>
  <c r="AV5" i="21" s="1"/>
  <c r="P6" i="21"/>
  <c r="AW6" i="21" s="1"/>
  <c r="P22" i="21"/>
  <c r="AW22" i="21" s="1"/>
  <c r="P209" i="21"/>
  <c r="AW209" i="21" s="1"/>
  <c r="G98" i="21"/>
  <c r="AN98" i="21" s="1"/>
  <c r="D501" i="21"/>
  <c r="O501" i="21"/>
  <c r="AV501" i="21" s="1"/>
  <c r="L594" i="21"/>
  <c r="AS594" i="21" s="1"/>
  <c r="J253" i="21"/>
  <c r="AQ253" i="21" s="1"/>
  <c r="F408" i="21"/>
  <c r="AM408" i="21" s="1"/>
  <c r="N408" i="21"/>
  <c r="AU408" i="21" s="1"/>
  <c r="L408" i="21"/>
  <c r="AS408" i="21" s="1"/>
  <c r="L501" i="21"/>
  <c r="AS501" i="21" s="1"/>
  <c r="G594" i="21"/>
  <c r="AN594" i="21" s="1"/>
  <c r="K1152" i="21"/>
  <c r="AR1152" i="21" s="1"/>
  <c r="H1152" i="21"/>
  <c r="AO1152" i="21" s="1"/>
  <c r="F1245" i="21"/>
  <c r="AM1245" i="21" s="1"/>
  <c r="P70" i="21"/>
  <c r="AW70" i="21" s="1"/>
  <c r="D67" i="21"/>
  <c r="M67" i="21"/>
  <c r="AT67" i="21" s="1"/>
  <c r="P78" i="21"/>
  <c r="AW78" i="21" s="1"/>
  <c r="P86" i="21"/>
  <c r="AW86" i="21" s="1"/>
  <c r="P94" i="21"/>
  <c r="AW94" i="21" s="1"/>
  <c r="K377" i="21"/>
  <c r="AR377" i="21" s="1"/>
  <c r="H377" i="21"/>
  <c r="AO377" i="21" s="1"/>
  <c r="J377" i="21"/>
  <c r="AQ377" i="21" s="1"/>
  <c r="H470" i="21"/>
  <c r="AO470" i="21" s="1"/>
  <c r="J470" i="21"/>
  <c r="AQ470" i="21" s="1"/>
  <c r="D563" i="21"/>
  <c r="J563" i="21"/>
  <c r="AQ563" i="21" s="1"/>
  <c r="P571" i="21"/>
  <c r="AW571" i="21" s="1"/>
  <c r="P579" i="21"/>
  <c r="AW579" i="21" s="1"/>
  <c r="P587" i="21"/>
  <c r="AW587" i="21" s="1"/>
  <c r="F749" i="21"/>
  <c r="AM749" i="21" s="1"/>
  <c r="K842" i="21"/>
  <c r="AR842" i="21" s="1"/>
  <c r="H873" i="21"/>
  <c r="AO873" i="21" s="1"/>
  <c r="J1090" i="21"/>
  <c r="AQ1090" i="21" s="1"/>
  <c r="G1121" i="21"/>
  <c r="AN1121" i="21" s="1"/>
  <c r="O1121" i="21"/>
  <c r="AV1121" i="21" s="1"/>
  <c r="N1121" i="21"/>
  <c r="AU1121" i="21" s="1"/>
  <c r="P1127" i="21"/>
  <c r="AW1127" i="21" s="1"/>
  <c r="M1121" i="21"/>
  <c r="AT1121" i="21" s="1"/>
  <c r="P1135" i="21"/>
  <c r="AW1135" i="21" s="1"/>
  <c r="K1245" i="21"/>
  <c r="AR1245" i="21" s="1"/>
  <c r="H1245" i="21"/>
  <c r="AO1245" i="21" s="1"/>
  <c r="N1059" i="21"/>
  <c r="AU1059" i="21" s="1"/>
  <c r="J346" i="21"/>
  <c r="AQ346" i="21" s="1"/>
  <c r="N439" i="21"/>
  <c r="AU439" i="21" s="1"/>
  <c r="L687" i="21"/>
  <c r="AS687" i="21" s="1"/>
  <c r="J811" i="21"/>
  <c r="AQ811" i="21" s="1"/>
  <c r="M687" i="21"/>
  <c r="AT687" i="21" s="1"/>
  <c r="G687" i="21"/>
  <c r="AN687" i="21" s="1"/>
  <c r="P723" i="21"/>
  <c r="AW723" i="21" s="1"/>
  <c r="P731" i="21"/>
  <c r="AW731" i="21" s="1"/>
  <c r="P739" i="21"/>
  <c r="AW739" i="21" s="1"/>
  <c r="AW747" i="21"/>
  <c r="H904" i="21"/>
  <c r="AO904" i="21" s="1"/>
  <c r="F1214" i="21"/>
  <c r="AM1214" i="21" s="1"/>
  <c r="H749" i="21"/>
  <c r="AO749" i="21" s="1"/>
  <c r="H811" i="21"/>
  <c r="AO811" i="21" s="1"/>
  <c r="O1059" i="21"/>
  <c r="AV1059" i="21" s="1"/>
  <c r="G5" i="21"/>
  <c r="AN5" i="21" s="1"/>
  <c r="L36" i="21"/>
  <c r="AS36" i="21" s="1"/>
  <c r="H191" i="21"/>
  <c r="AO191" i="21" s="1"/>
  <c r="AW220" i="21"/>
  <c r="D346" i="21"/>
  <c r="L160" i="21"/>
  <c r="AS160" i="21" s="1"/>
  <c r="M439" i="21"/>
  <c r="AT439" i="21" s="1"/>
  <c r="O439" i="21"/>
  <c r="AV439" i="21" s="1"/>
  <c r="M501" i="21"/>
  <c r="AT501" i="21" s="1"/>
  <c r="M780" i="21"/>
  <c r="AT780" i="21" s="1"/>
  <c r="M997" i="21"/>
  <c r="AT997" i="21" s="1"/>
  <c r="D129" i="21"/>
  <c r="M284" i="21"/>
  <c r="AT284" i="21" s="1"/>
  <c r="L904" i="21"/>
  <c r="AS904" i="21" s="1"/>
  <c r="G1245" i="21"/>
  <c r="AN1245" i="21" s="1"/>
  <c r="O1245" i="21"/>
  <c r="AV1245" i="21" s="1"/>
  <c r="H21" i="19"/>
  <c r="L48" i="19"/>
  <c r="D38" i="19"/>
  <c r="P76" i="21"/>
  <c r="AW76" i="21" s="1"/>
  <c r="P92" i="21"/>
  <c r="AW92" i="21" s="1"/>
  <c r="P694" i="21"/>
  <c r="AW694" i="21" s="1"/>
  <c r="P199" i="21"/>
  <c r="AW199" i="21" s="1"/>
  <c r="P215" i="21"/>
  <c r="AW215" i="21" s="1"/>
  <c r="P710" i="21"/>
  <c r="AW710" i="21" s="1"/>
  <c r="I253" i="21"/>
  <c r="AP253" i="21" s="1"/>
  <c r="P258" i="21"/>
  <c r="AW258" i="21" s="1"/>
  <c r="P274" i="21"/>
  <c r="AW274" i="21" s="1"/>
  <c r="P566" i="21"/>
  <c r="AW566" i="21" s="1"/>
  <c r="P574" i="21"/>
  <c r="AW574" i="21" s="1"/>
  <c r="P582" i="21"/>
  <c r="AW582" i="21" s="1"/>
  <c r="P590" i="21"/>
  <c r="AW590" i="21" s="1"/>
  <c r="P1138" i="21"/>
  <c r="AW1138" i="21" s="1"/>
  <c r="P508" i="21"/>
  <c r="AW508" i="21" s="1"/>
  <c r="P516" i="21"/>
  <c r="AW516" i="21" s="1"/>
  <c r="P524" i="21"/>
  <c r="AW524" i="21" s="1"/>
  <c r="AW653" i="21"/>
  <c r="P672" i="21"/>
  <c r="AW672" i="21" s="1"/>
  <c r="P680" i="21"/>
  <c r="AW680" i="21" s="1"/>
  <c r="P164" i="21"/>
  <c r="AW164" i="21" s="1"/>
  <c r="P180" i="21"/>
  <c r="AW180" i="21" s="1"/>
  <c r="I501" i="21"/>
  <c r="AP501" i="21" s="1"/>
  <c r="P503" i="21"/>
  <c r="AW503" i="21" s="1"/>
  <c r="P511" i="21"/>
  <c r="AW511" i="21" s="1"/>
  <c r="P519" i="21"/>
  <c r="AW519" i="21" s="1"/>
  <c r="P527" i="21"/>
  <c r="AW527" i="21" s="1"/>
  <c r="P597" i="21"/>
  <c r="AW597" i="21" s="1"/>
  <c r="P605" i="21"/>
  <c r="AW605" i="21" s="1"/>
  <c r="P613" i="21"/>
  <c r="AW613" i="21" s="1"/>
  <c r="P621" i="21"/>
  <c r="AW621" i="21" s="1"/>
  <c r="P783" i="21"/>
  <c r="P791" i="21"/>
  <c r="AW791" i="21" s="1"/>
  <c r="P799" i="21"/>
  <c r="AW799" i="21" s="1"/>
  <c r="P807" i="21"/>
  <c r="AW807" i="21" s="1"/>
  <c r="I1183" i="21"/>
  <c r="AP1183" i="21" s="1"/>
  <c r="P134" i="21"/>
  <c r="AW134" i="21" s="1"/>
  <c r="P142" i="21"/>
  <c r="AW142" i="21" s="1"/>
  <c r="P156" i="21"/>
  <c r="AW156" i="21" s="1"/>
  <c r="I315" i="21"/>
  <c r="AP315" i="21" s="1"/>
  <c r="P319" i="21"/>
  <c r="AW319" i="21" s="1"/>
  <c r="P341" i="21"/>
  <c r="AW341" i="21" s="1"/>
  <c r="P451" i="21"/>
  <c r="AW451" i="21" s="1"/>
  <c r="I1152" i="21"/>
  <c r="AP1152" i="21" s="1"/>
  <c r="P1249" i="21"/>
  <c r="AW1249" i="21" s="1"/>
  <c r="AW996" i="21"/>
  <c r="P1143" i="21"/>
  <c r="AW1143" i="21" s="1"/>
  <c r="I346" i="21"/>
  <c r="AP346" i="21" s="1"/>
  <c r="P440" i="21"/>
  <c r="AW440" i="21" s="1"/>
  <c r="P756" i="21"/>
  <c r="AW756" i="21" s="1"/>
  <c r="P764" i="21"/>
  <c r="AW764" i="21" s="1"/>
  <c r="P772" i="21"/>
  <c r="AW772" i="21" s="1"/>
  <c r="P848" i="21"/>
  <c r="AW848" i="21" s="1"/>
  <c r="P856" i="21"/>
  <c r="AW856" i="21" s="1"/>
  <c r="P864" i="21"/>
  <c r="AW864" i="21" s="1"/>
  <c r="P1071" i="21"/>
  <c r="AW1071" i="21" s="1"/>
  <c r="P1079" i="21"/>
  <c r="AW1079" i="21" s="1"/>
  <c r="AW1087" i="21"/>
  <c r="P1256" i="21"/>
  <c r="AW1256" i="21" s="1"/>
  <c r="P1264" i="21"/>
  <c r="AW1264" i="21" s="1"/>
  <c r="P1272" i="21"/>
  <c r="AW1272" i="21" s="1"/>
  <c r="P30" i="21"/>
  <c r="AW30" i="21" s="1"/>
  <c r="I36" i="21"/>
  <c r="AP36" i="21" s="1"/>
  <c r="I5" i="21"/>
  <c r="AP5" i="21" s="1"/>
  <c r="P23" i="21"/>
  <c r="AW23" i="21" s="1"/>
  <c r="P31" i="21"/>
  <c r="AW31" i="21" s="1"/>
  <c r="D36" i="21"/>
  <c r="P55" i="21"/>
  <c r="AW55" i="21" s="1"/>
  <c r="L67" i="21"/>
  <c r="AS67" i="21" s="1"/>
  <c r="P167" i="21"/>
  <c r="AW167" i="21" s="1"/>
  <c r="P169" i="21"/>
  <c r="AW169" i="21" s="1"/>
  <c r="G222" i="21"/>
  <c r="AN222" i="21" s="1"/>
  <c r="P239" i="21"/>
  <c r="AW239" i="21" s="1"/>
  <c r="P247" i="21"/>
  <c r="AW247" i="21" s="1"/>
  <c r="P255" i="21"/>
  <c r="AW255" i="21" s="1"/>
  <c r="P285" i="21"/>
  <c r="AW285" i="21" s="1"/>
  <c r="P309" i="21"/>
  <c r="AW309" i="21" s="1"/>
  <c r="K346" i="21"/>
  <c r="AR346" i="21" s="1"/>
  <c r="P348" i="21"/>
  <c r="AW348" i="21" s="1"/>
  <c r="P351" i="21"/>
  <c r="AW351" i="21" s="1"/>
  <c r="P356" i="21"/>
  <c r="AW356" i="21" s="1"/>
  <c r="P359" i="21"/>
  <c r="AW359" i="21" s="1"/>
  <c r="P364" i="21"/>
  <c r="AW364" i="21" s="1"/>
  <c r="P367" i="21"/>
  <c r="AW367" i="21" s="1"/>
  <c r="P372" i="21"/>
  <c r="AW372" i="21" s="1"/>
  <c r="AW375" i="21"/>
  <c r="P565" i="21"/>
  <c r="AW565" i="21" s="1"/>
  <c r="H563" i="21"/>
  <c r="AO563" i="21" s="1"/>
  <c r="P568" i="21"/>
  <c r="AW568" i="21" s="1"/>
  <c r="P573" i="21"/>
  <c r="AW573" i="21" s="1"/>
  <c r="P576" i="21"/>
  <c r="AW576" i="21" s="1"/>
  <c r="P581" i="21"/>
  <c r="AW581" i="21" s="1"/>
  <c r="P584" i="21"/>
  <c r="AW584" i="21" s="1"/>
  <c r="P589" i="21"/>
  <c r="AW589" i="21" s="1"/>
  <c r="AW592" i="21"/>
  <c r="J625" i="21"/>
  <c r="AQ625" i="21" s="1"/>
  <c r="G625" i="21"/>
  <c r="AN625" i="21" s="1"/>
  <c r="O625" i="21"/>
  <c r="AV625" i="21" s="1"/>
  <c r="L656" i="21"/>
  <c r="AS656" i="21" s="1"/>
  <c r="P670" i="21"/>
  <c r="AW670" i="21" s="1"/>
  <c r="I687" i="21"/>
  <c r="AP687" i="21" s="1"/>
  <c r="P689" i="21"/>
  <c r="AW689" i="21" s="1"/>
  <c r="K687" i="21"/>
  <c r="AR687" i="21" s="1"/>
  <c r="P705" i="21"/>
  <c r="AW705" i="21" s="1"/>
  <c r="N718" i="21"/>
  <c r="AU718" i="21" s="1"/>
  <c r="P850" i="21"/>
  <c r="AW850" i="21" s="1"/>
  <c r="P858" i="21"/>
  <c r="P866" i="21"/>
  <c r="AW866" i="21" s="1"/>
  <c r="P7" i="21"/>
  <c r="AW7" i="21" s="1"/>
  <c r="P15" i="21"/>
  <c r="AW15" i="21" s="1"/>
  <c r="P39" i="21"/>
  <c r="AW39" i="21" s="1"/>
  <c r="P47" i="21"/>
  <c r="AW47" i="21" s="1"/>
  <c r="P63" i="21"/>
  <c r="AW63" i="21" s="1"/>
  <c r="O98" i="21"/>
  <c r="AV98" i="21" s="1"/>
  <c r="P137" i="21"/>
  <c r="AW137" i="21" s="1"/>
  <c r="P145" i="21"/>
  <c r="P153" i="21"/>
  <c r="AW153" i="21" s="1"/>
  <c r="P183" i="21"/>
  <c r="AW183" i="21" s="1"/>
  <c r="P185" i="21"/>
  <c r="AW185" i="21" s="1"/>
  <c r="AW188" i="21"/>
  <c r="P202" i="21"/>
  <c r="AW202" i="21" s="1"/>
  <c r="P231" i="21"/>
  <c r="AW231" i="21" s="1"/>
  <c r="AW250" i="21"/>
  <c r="P263" i="21"/>
  <c r="AW263" i="21" s="1"/>
  <c r="P271" i="21"/>
  <c r="AW271" i="21" s="1"/>
  <c r="AW282" i="21"/>
  <c r="K284" i="21"/>
  <c r="AR284" i="21" s="1"/>
  <c r="P293" i="21"/>
  <c r="AW293" i="21" s="1"/>
  <c r="P301" i="21"/>
  <c r="AW344" i="21"/>
  <c r="H5" i="21"/>
  <c r="AO5" i="21" s="1"/>
  <c r="J5" i="21"/>
  <c r="AQ5" i="21" s="1"/>
  <c r="P12" i="21"/>
  <c r="AW12" i="21" s="1"/>
  <c r="P20" i="21"/>
  <c r="AW20" i="21" s="1"/>
  <c r="P28" i="21"/>
  <c r="AW28" i="21" s="1"/>
  <c r="F36" i="21"/>
  <c r="AM36" i="21" s="1"/>
  <c r="N36" i="21"/>
  <c r="AU36" i="21" s="1"/>
  <c r="K36" i="21"/>
  <c r="AR36" i="21" s="1"/>
  <c r="P58" i="21"/>
  <c r="AW58" i="21" s="1"/>
  <c r="P74" i="21"/>
  <c r="AW74" i="21" s="1"/>
  <c r="P82" i="21"/>
  <c r="AW82" i="21" s="1"/>
  <c r="P84" i="21"/>
  <c r="AW84" i="21" s="1"/>
  <c r="P90" i="21"/>
  <c r="AW90" i="21" s="1"/>
  <c r="P132" i="21"/>
  <c r="AW132" i="21" s="1"/>
  <c r="P140" i="21"/>
  <c r="AW140" i="21" s="1"/>
  <c r="P148" i="21"/>
  <c r="AW148" i="21" s="1"/>
  <c r="P170" i="21"/>
  <c r="AW170" i="21" s="1"/>
  <c r="P205" i="21"/>
  <c r="AW205" i="21" s="1"/>
  <c r="P207" i="21"/>
  <c r="AW207" i="21" s="1"/>
  <c r="P218" i="21"/>
  <c r="AW218" i="21" s="1"/>
  <c r="AW221" i="21"/>
  <c r="I222" i="21"/>
  <c r="AP222" i="21" s="1"/>
  <c r="P232" i="21"/>
  <c r="AW232" i="21" s="1"/>
  <c r="P264" i="21"/>
  <c r="AW264" i="21" s="1"/>
  <c r="P317" i="21"/>
  <c r="AW317" i="21" s="1"/>
  <c r="L470" i="21"/>
  <c r="AS470" i="21" s="1"/>
  <c r="H935" i="21"/>
  <c r="AO935" i="21" s="1"/>
  <c r="P1022" i="21"/>
  <c r="AW1022" i="21" s="1"/>
  <c r="M222" i="21"/>
  <c r="AT222" i="21" s="1"/>
  <c r="P13" i="21"/>
  <c r="AW13" i="21" s="1"/>
  <c r="O36" i="21"/>
  <c r="AV36" i="21" s="1"/>
  <c r="P42" i="21"/>
  <c r="AW42" i="21" s="1"/>
  <c r="I67" i="21"/>
  <c r="AP67" i="21" s="1"/>
  <c r="I98" i="21"/>
  <c r="AP98" i="21" s="1"/>
  <c r="G129" i="21"/>
  <c r="AN129" i="21" s="1"/>
  <c r="L129" i="21"/>
  <c r="AS129" i="21" s="1"/>
  <c r="P135" i="21"/>
  <c r="AW135" i="21" s="1"/>
  <c r="P143" i="21"/>
  <c r="AW143" i="21" s="1"/>
  <c r="O160" i="21"/>
  <c r="AV160" i="21" s="1"/>
  <c r="P173" i="21"/>
  <c r="AW173" i="21" s="1"/>
  <c r="P175" i="21"/>
  <c r="AW175" i="21" s="1"/>
  <c r="P192" i="21"/>
  <c r="AW192" i="21" s="1"/>
  <c r="P208" i="21"/>
  <c r="AW208" i="21" s="1"/>
  <c r="P245" i="21"/>
  <c r="AW245" i="21" s="1"/>
  <c r="P248" i="21"/>
  <c r="AW248" i="21" s="1"/>
  <c r="D253" i="21"/>
  <c r="P261" i="21"/>
  <c r="AW261" i="21" s="1"/>
  <c r="P269" i="21"/>
  <c r="AW269" i="21" s="1"/>
  <c r="P280" i="21"/>
  <c r="AW280" i="21" s="1"/>
  <c r="N377" i="21"/>
  <c r="AU377" i="21" s="1"/>
  <c r="P380" i="21"/>
  <c r="AW380" i="21" s="1"/>
  <c r="P388" i="21"/>
  <c r="AW388" i="21" s="1"/>
  <c r="P396" i="21"/>
  <c r="AW396" i="21" s="1"/>
  <c r="P751" i="21"/>
  <c r="AW751" i="21" s="1"/>
  <c r="P759" i="21"/>
  <c r="AW759" i="21" s="1"/>
  <c r="P767" i="21"/>
  <c r="AW767" i="21" s="1"/>
  <c r="P775" i="21"/>
  <c r="AW775" i="21" s="1"/>
  <c r="K5" i="21"/>
  <c r="AR5" i="21" s="1"/>
  <c r="P21" i="21"/>
  <c r="AW21" i="21" s="1"/>
  <c r="P29" i="21"/>
  <c r="AW29" i="21" s="1"/>
  <c r="P37" i="21"/>
  <c r="AW37" i="21" s="1"/>
  <c r="P69" i="21"/>
  <c r="AW69" i="21" s="1"/>
  <c r="P85" i="21"/>
  <c r="AW85" i="21" s="1"/>
  <c r="L98" i="21"/>
  <c r="AS98" i="21" s="1"/>
  <c r="O129" i="21"/>
  <c r="AV129" i="21" s="1"/>
  <c r="P151" i="21"/>
  <c r="AW151" i="21" s="1"/>
  <c r="AW159" i="21"/>
  <c r="G160" i="21"/>
  <c r="AN160" i="21" s="1"/>
  <c r="P186" i="21"/>
  <c r="AW186" i="21" s="1"/>
  <c r="K191" i="21"/>
  <c r="AR191" i="21" s="1"/>
  <c r="P229" i="21"/>
  <c r="AW229" i="21" s="1"/>
  <c r="P237" i="21"/>
  <c r="AW237" i="21" s="1"/>
  <c r="P277" i="21"/>
  <c r="AW277" i="21" s="1"/>
  <c r="F377" i="21"/>
  <c r="AM377" i="21" s="1"/>
  <c r="P404" i="21"/>
  <c r="AW404" i="21" s="1"/>
  <c r="L5" i="21"/>
  <c r="AS5" i="21" s="1"/>
  <c r="P10" i="21"/>
  <c r="AW10" i="21" s="1"/>
  <c r="P18" i="21"/>
  <c r="AW18" i="21" s="1"/>
  <c r="P26" i="21"/>
  <c r="AW26" i="21" s="1"/>
  <c r="AW34" i="21"/>
  <c r="H36" i="21"/>
  <c r="AO36" i="21" s="1"/>
  <c r="P45" i="21"/>
  <c r="AW45" i="21" s="1"/>
  <c r="P61" i="21"/>
  <c r="AW61" i="21" s="1"/>
  <c r="J67" i="21"/>
  <c r="AQ67" i="21" s="1"/>
  <c r="O67" i="21"/>
  <c r="AV67" i="21" s="1"/>
  <c r="P72" i="21"/>
  <c r="AW72" i="21" s="1"/>
  <c r="P88" i="21"/>
  <c r="AW88" i="21" s="1"/>
  <c r="P130" i="21"/>
  <c r="AW130" i="21" s="1"/>
  <c r="M129" i="21"/>
  <c r="AT129" i="21" s="1"/>
  <c r="P138" i="21"/>
  <c r="AW138" i="21" s="1"/>
  <c r="P146" i="21"/>
  <c r="AW146" i="21" s="1"/>
  <c r="P152" i="21"/>
  <c r="AW152" i="21" s="1"/>
  <c r="K160" i="21"/>
  <c r="AR160" i="21" s="1"/>
  <c r="P176" i="21"/>
  <c r="AW176" i="21" s="1"/>
  <c r="P195" i="21"/>
  <c r="AW195" i="21" s="1"/>
  <c r="P197" i="21"/>
  <c r="AW197" i="21" s="1"/>
  <c r="P211" i="21"/>
  <c r="AW211" i="21" s="1"/>
  <c r="P213" i="21"/>
  <c r="AW213" i="21" s="1"/>
  <c r="I284" i="21"/>
  <c r="AP284" i="21" s="1"/>
  <c r="F346" i="21"/>
  <c r="AM346" i="21" s="1"/>
  <c r="N346" i="21"/>
  <c r="AU346" i="21" s="1"/>
  <c r="L532" i="21"/>
  <c r="AS532" i="21" s="1"/>
  <c r="F563" i="21"/>
  <c r="AM563" i="21" s="1"/>
  <c r="N563" i="21"/>
  <c r="AU563" i="21" s="1"/>
  <c r="P633" i="21"/>
  <c r="AW633" i="21" s="1"/>
  <c r="P641" i="21"/>
  <c r="AW641" i="21" s="1"/>
  <c r="P649" i="21"/>
  <c r="AW649" i="21" s="1"/>
  <c r="P692" i="21"/>
  <c r="AW692" i="21" s="1"/>
  <c r="P698" i="21"/>
  <c r="AW698" i="21" s="1"/>
  <c r="P700" i="21"/>
  <c r="AW700" i="21" s="1"/>
  <c r="P708" i="21"/>
  <c r="AW708" i="21" s="1"/>
  <c r="AW716" i="21"/>
  <c r="P845" i="21"/>
  <c r="AW845" i="21" s="1"/>
  <c r="D842" i="21"/>
  <c r="P853" i="21"/>
  <c r="AW853" i="21" s="1"/>
  <c r="P859" i="21"/>
  <c r="AW859" i="21" s="1"/>
  <c r="P53" i="21"/>
  <c r="AW53" i="21" s="1"/>
  <c r="N67" i="21"/>
  <c r="AU67" i="21" s="1"/>
  <c r="P11" i="21"/>
  <c r="AW11" i="21" s="1"/>
  <c r="P19" i="21"/>
  <c r="AW19" i="21" s="1"/>
  <c r="P27" i="21"/>
  <c r="AW27" i="21" s="1"/>
  <c r="AW35" i="21"/>
  <c r="P40" i="21"/>
  <c r="AW40" i="21" s="1"/>
  <c r="P43" i="21"/>
  <c r="AW43" i="21" s="1"/>
  <c r="P59" i="21"/>
  <c r="AW59" i="21" s="1"/>
  <c r="P75" i="21"/>
  <c r="AW75" i="21" s="1"/>
  <c r="P91" i="21"/>
  <c r="AW91" i="21" s="1"/>
  <c r="P133" i="21"/>
  <c r="AW133" i="21" s="1"/>
  <c r="P141" i="21"/>
  <c r="AW141" i="21" s="1"/>
  <c r="P149" i="21"/>
  <c r="AW149" i="21" s="1"/>
  <c r="J129" i="21"/>
  <c r="AQ129" i="21" s="1"/>
  <c r="AW157" i="21"/>
  <c r="P165" i="21"/>
  <c r="AW165" i="21" s="1"/>
  <c r="P181" i="21"/>
  <c r="AW181" i="21" s="1"/>
  <c r="P198" i="21"/>
  <c r="AW198" i="21" s="1"/>
  <c r="P214" i="21"/>
  <c r="AW214" i="21" s="1"/>
  <c r="P227" i="21"/>
  <c r="AW227" i="21" s="1"/>
  <c r="P235" i="21"/>
  <c r="AW235" i="21" s="1"/>
  <c r="P243" i="21"/>
  <c r="AW243" i="21" s="1"/>
  <c r="P259" i="21"/>
  <c r="AW259" i="21" s="1"/>
  <c r="P267" i="21"/>
  <c r="AW267" i="21" s="1"/>
  <c r="M315" i="21"/>
  <c r="AT315" i="21" s="1"/>
  <c r="P378" i="21"/>
  <c r="AW378" i="21" s="1"/>
  <c r="P386" i="21"/>
  <c r="AW386" i="21" s="1"/>
  <c r="P394" i="21"/>
  <c r="AW394" i="21" s="1"/>
  <c r="P402" i="21"/>
  <c r="AW402" i="21" s="1"/>
  <c r="K408" i="21"/>
  <c r="AR408" i="21" s="1"/>
  <c r="G439" i="21"/>
  <c r="AN439" i="21" s="1"/>
  <c r="P443" i="21"/>
  <c r="AW443" i="21" s="1"/>
  <c r="P459" i="21"/>
  <c r="AW459" i="21" s="1"/>
  <c r="P477" i="21"/>
  <c r="AW477" i="21" s="1"/>
  <c r="P485" i="21"/>
  <c r="AW485" i="21" s="1"/>
  <c r="P493" i="21"/>
  <c r="AW493" i="21" s="1"/>
  <c r="J501" i="21"/>
  <c r="AQ501" i="21" s="1"/>
  <c r="G501" i="21"/>
  <c r="AN501" i="21" s="1"/>
  <c r="P797" i="21"/>
  <c r="AW797" i="21" s="1"/>
  <c r="G842" i="21"/>
  <c r="AN842" i="21" s="1"/>
  <c r="O842" i="21"/>
  <c r="AV842" i="21" s="1"/>
  <c r="L842" i="21"/>
  <c r="AS842" i="21" s="1"/>
  <c r="K1059" i="21"/>
  <c r="AR1059" i="21" s="1"/>
  <c r="P8" i="21"/>
  <c r="AW8" i="21" s="1"/>
  <c r="P16" i="21"/>
  <c r="AW16" i="21" s="1"/>
  <c r="P24" i="21"/>
  <c r="AW24" i="21" s="1"/>
  <c r="P32" i="21"/>
  <c r="AW32" i="21" s="1"/>
  <c r="P51" i="21"/>
  <c r="AW51" i="21" s="1"/>
  <c r="J160" i="21"/>
  <c r="AQ160" i="21" s="1"/>
  <c r="D160" i="21"/>
  <c r="F191" i="21"/>
  <c r="AM191" i="21" s="1"/>
  <c r="P203" i="21"/>
  <c r="AW203" i="21" s="1"/>
  <c r="P236" i="21"/>
  <c r="AW236" i="21" s="1"/>
  <c r="F284" i="21"/>
  <c r="AM284" i="21" s="1"/>
  <c r="M408" i="21"/>
  <c r="AT408" i="21" s="1"/>
  <c r="J408" i="21"/>
  <c r="AQ408" i="21" s="1"/>
  <c r="P446" i="21"/>
  <c r="AW446" i="21" s="1"/>
  <c r="P462" i="21"/>
  <c r="AW462" i="21" s="1"/>
  <c r="F532" i="21"/>
  <c r="AM532" i="21" s="1"/>
  <c r="P750" i="21"/>
  <c r="AW750" i="21" s="1"/>
  <c r="N749" i="21"/>
  <c r="AU749" i="21" s="1"/>
  <c r="K749" i="21"/>
  <c r="AR749" i="21" s="1"/>
  <c r="P758" i="21"/>
  <c r="AW758" i="21" s="1"/>
  <c r="P766" i="21"/>
  <c r="AW766" i="21" s="1"/>
  <c r="P774" i="21"/>
  <c r="AW774" i="21" s="1"/>
  <c r="P782" i="21"/>
  <c r="AW782" i="21" s="1"/>
  <c r="N780" i="21"/>
  <c r="AU780" i="21" s="1"/>
  <c r="P798" i="21"/>
  <c r="AW798" i="21" s="1"/>
  <c r="P806" i="21"/>
  <c r="AW806" i="21" s="1"/>
  <c r="L811" i="21"/>
  <c r="AS811" i="21" s="1"/>
  <c r="D904" i="21"/>
  <c r="J904" i="21"/>
  <c r="AQ904" i="21" s="1"/>
  <c r="P911" i="21"/>
  <c r="AW911" i="21" s="1"/>
  <c r="P919" i="21"/>
  <c r="AW919" i="21" s="1"/>
  <c r="P927" i="21"/>
  <c r="AW927" i="21" s="1"/>
  <c r="H966" i="21"/>
  <c r="AO966" i="21" s="1"/>
  <c r="AW1026" i="21"/>
  <c r="P80" i="21"/>
  <c r="AW80" i="21" s="1"/>
  <c r="AW96" i="21"/>
  <c r="P102" i="21"/>
  <c r="AW102" i="21" s="1"/>
  <c r="M98" i="21"/>
  <c r="AT98" i="21" s="1"/>
  <c r="J98" i="21"/>
  <c r="AQ98" i="21" s="1"/>
  <c r="P110" i="21"/>
  <c r="AW110" i="21" s="1"/>
  <c r="P118" i="21"/>
  <c r="AW118" i="21" s="1"/>
  <c r="AW126" i="21"/>
  <c r="P136" i="21"/>
  <c r="AW136" i="21" s="1"/>
  <c r="P144" i="21"/>
  <c r="AW144" i="21" s="1"/>
  <c r="P9" i="21"/>
  <c r="AW9" i="21" s="1"/>
  <c r="P17" i="21"/>
  <c r="AW17" i="21" s="1"/>
  <c r="P25" i="21"/>
  <c r="AW25" i="21" s="1"/>
  <c r="AW33" i="21"/>
  <c r="P38" i="21"/>
  <c r="AW38" i="21" s="1"/>
  <c r="P41" i="21"/>
  <c r="AW41" i="21" s="1"/>
  <c r="P49" i="21"/>
  <c r="AW49" i="21" s="1"/>
  <c r="P57" i="21"/>
  <c r="AW57" i="21" s="1"/>
  <c r="AW65" i="21"/>
  <c r="P73" i="21"/>
  <c r="AW73" i="21" s="1"/>
  <c r="P89" i="21"/>
  <c r="AW89" i="21" s="1"/>
  <c r="P131" i="21"/>
  <c r="AW131" i="21" s="1"/>
  <c r="P139" i="21"/>
  <c r="AW139" i="21" s="1"/>
  <c r="P147" i="21"/>
  <c r="AW147" i="21" s="1"/>
  <c r="P155" i="21"/>
  <c r="AW155" i="21" s="1"/>
  <c r="P163" i="21"/>
  <c r="AW163" i="21" s="1"/>
  <c r="P171" i="21"/>
  <c r="AW171" i="21" s="1"/>
  <c r="P177" i="21"/>
  <c r="AW177" i="21" s="1"/>
  <c r="P179" i="21"/>
  <c r="AW179" i="21" s="1"/>
  <c r="AW190" i="21"/>
  <c r="F222" i="21"/>
  <c r="AM222" i="21" s="1"/>
  <c r="N222" i="21"/>
  <c r="AU222" i="21" s="1"/>
  <c r="P225" i="21"/>
  <c r="AW225" i="21" s="1"/>
  <c r="O222" i="21"/>
  <c r="AV222" i="21" s="1"/>
  <c r="P233" i="21"/>
  <c r="AW233" i="21" s="1"/>
  <c r="P241" i="21"/>
  <c r="AW241" i="21" s="1"/>
  <c r="AW252" i="21"/>
  <c r="P350" i="21"/>
  <c r="AW350" i="21" s="1"/>
  <c r="P358" i="21"/>
  <c r="AW358" i="21" s="1"/>
  <c r="P366" i="21"/>
  <c r="AW366" i="21" s="1"/>
  <c r="AW374" i="21"/>
  <c r="P384" i="21"/>
  <c r="AW384" i="21" s="1"/>
  <c r="P392" i="21"/>
  <c r="AW392" i="21" s="1"/>
  <c r="P400" i="21"/>
  <c r="AW400" i="21" s="1"/>
  <c r="J439" i="21"/>
  <c r="AQ439" i="21" s="1"/>
  <c r="I563" i="21"/>
  <c r="AP563" i="21" s="1"/>
  <c r="P567" i="21"/>
  <c r="AW567" i="21" s="1"/>
  <c r="P570" i="21"/>
  <c r="AW570" i="21" s="1"/>
  <c r="P575" i="21"/>
  <c r="AW575" i="21" s="1"/>
  <c r="P578" i="21"/>
  <c r="AW578" i="21" s="1"/>
  <c r="P583" i="21"/>
  <c r="AW583" i="21" s="1"/>
  <c r="P586" i="21"/>
  <c r="AW586" i="21" s="1"/>
  <c r="AW591" i="21"/>
  <c r="P640" i="21"/>
  <c r="AW640" i="21" s="1"/>
  <c r="P707" i="21"/>
  <c r="AW707" i="21" s="1"/>
  <c r="P726" i="21"/>
  <c r="AW726" i="21" s="1"/>
  <c r="P742" i="21"/>
  <c r="AW742" i="21" s="1"/>
  <c r="G749" i="21"/>
  <c r="AN749" i="21" s="1"/>
  <c r="O749" i="21"/>
  <c r="AV749" i="21" s="1"/>
  <c r="P755" i="21"/>
  <c r="P763" i="21"/>
  <c r="AW763" i="21" s="1"/>
  <c r="P771" i="21"/>
  <c r="AW771" i="21" s="1"/>
  <c r="AW779" i="21"/>
  <c r="J780" i="21"/>
  <c r="AQ780" i="21" s="1"/>
  <c r="O780" i="21"/>
  <c r="AV780" i="21" s="1"/>
  <c r="P787" i="21"/>
  <c r="AW787" i="21" s="1"/>
  <c r="P795" i="21"/>
  <c r="AW795" i="21" s="1"/>
  <c r="P803" i="21"/>
  <c r="AW803" i="21" s="1"/>
  <c r="P817" i="21"/>
  <c r="AW817" i="21" s="1"/>
  <c r="P825" i="21"/>
  <c r="AW825" i="21" s="1"/>
  <c r="F873" i="21"/>
  <c r="AM873" i="21" s="1"/>
  <c r="P984" i="21"/>
  <c r="AW984" i="21" s="1"/>
  <c r="P992" i="21"/>
  <c r="AW992" i="21" s="1"/>
  <c r="L222" i="21"/>
  <c r="AS222" i="21" s="1"/>
  <c r="P254" i="21"/>
  <c r="AW254" i="21" s="1"/>
  <c r="K253" i="21"/>
  <c r="AR253" i="21" s="1"/>
  <c r="P262" i="21"/>
  <c r="AW262" i="21" s="1"/>
  <c r="P270" i="21"/>
  <c r="AW270" i="21" s="1"/>
  <c r="P278" i="21"/>
  <c r="AW278" i="21" s="1"/>
  <c r="H284" i="21"/>
  <c r="AO284" i="21" s="1"/>
  <c r="P291" i="21"/>
  <c r="AW291" i="21" s="1"/>
  <c r="P299" i="21"/>
  <c r="AW299" i="21" s="1"/>
  <c r="P307" i="21"/>
  <c r="AW307" i="21" s="1"/>
  <c r="P331" i="21"/>
  <c r="AW331" i="21" s="1"/>
  <c r="P334" i="21"/>
  <c r="AW334" i="21" s="1"/>
  <c r="L377" i="21"/>
  <c r="AS377" i="21" s="1"/>
  <c r="G408" i="21"/>
  <c r="AN408" i="21" s="1"/>
  <c r="O408" i="21"/>
  <c r="AV408" i="21" s="1"/>
  <c r="P412" i="21"/>
  <c r="AW412" i="21" s="1"/>
  <c r="P420" i="21"/>
  <c r="AW420" i="21" s="1"/>
  <c r="P428" i="21"/>
  <c r="AW428" i="21" s="1"/>
  <c r="G470" i="21"/>
  <c r="AN470" i="21" s="1"/>
  <c r="O470" i="21"/>
  <c r="AV470" i="21" s="1"/>
  <c r="P504" i="21"/>
  <c r="AW504" i="21" s="1"/>
  <c r="P507" i="21"/>
  <c r="AW507" i="21" s="1"/>
  <c r="P512" i="21"/>
  <c r="AW512" i="21" s="1"/>
  <c r="P515" i="21"/>
  <c r="AW515" i="21" s="1"/>
  <c r="P520" i="21"/>
  <c r="AW520" i="21" s="1"/>
  <c r="P523" i="21"/>
  <c r="AW523" i="21" s="1"/>
  <c r="P528" i="21"/>
  <c r="AW528" i="21" s="1"/>
  <c r="AW531" i="21"/>
  <c r="G563" i="21"/>
  <c r="AN563" i="21" s="1"/>
  <c r="O563" i="21"/>
  <c r="AV563" i="21" s="1"/>
  <c r="L563" i="21"/>
  <c r="AS563" i="21" s="1"/>
  <c r="P569" i="21"/>
  <c r="AW569" i="21" s="1"/>
  <c r="P572" i="21"/>
  <c r="AW572" i="21" s="1"/>
  <c r="P577" i="21"/>
  <c r="AW577" i="21" s="1"/>
  <c r="P580" i="21"/>
  <c r="AW580" i="21" s="1"/>
  <c r="P585" i="21"/>
  <c r="AW585" i="21" s="1"/>
  <c r="P588" i="21"/>
  <c r="AW588" i="21" s="1"/>
  <c r="AW593" i="21"/>
  <c r="H594" i="21"/>
  <c r="AO594" i="21" s="1"/>
  <c r="M594" i="21"/>
  <c r="AT594" i="21" s="1"/>
  <c r="P868" i="21"/>
  <c r="AW868" i="21" s="1"/>
  <c r="L873" i="21"/>
  <c r="AS873" i="21" s="1"/>
  <c r="N904" i="21"/>
  <c r="AU904" i="21" s="1"/>
  <c r="P913" i="21"/>
  <c r="AW913" i="21" s="1"/>
  <c r="P921" i="21"/>
  <c r="P929" i="21"/>
  <c r="AW929" i="21" s="1"/>
  <c r="F997" i="21"/>
  <c r="AM997" i="21" s="1"/>
  <c r="N997" i="21"/>
  <c r="AU997" i="21" s="1"/>
  <c r="P1024" i="21"/>
  <c r="AW1024" i="21" s="1"/>
  <c r="P1033" i="21"/>
  <c r="AW1033" i="21" s="1"/>
  <c r="P1041" i="21"/>
  <c r="AW1041" i="21" s="1"/>
  <c r="P1049" i="21"/>
  <c r="AW1049" i="21" s="1"/>
  <c r="AW1057" i="21"/>
  <c r="P1065" i="21"/>
  <c r="AW1065" i="21" s="1"/>
  <c r="P1073" i="21"/>
  <c r="AW1073" i="21" s="1"/>
  <c r="P1081" i="21"/>
  <c r="AW1081" i="21" s="1"/>
  <c r="AW1089" i="21"/>
  <c r="P275" i="21"/>
  <c r="AW275" i="21" s="1"/>
  <c r="P323" i="21"/>
  <c r="P339" i="21"/>
  <c r="AW339" i="21" s="1"/>
  <c r="M346" i="21"/>
  <c r="AT346" i="21" s="1"/>
  <c r="P354" i="21"/>
  <c r="AW354" i="21" s="1"/>
  <c r="P362" i="21"/>
  <c r="AW362" i="21" s="1"/>
  <c r="P370" i="21"/>
  <c r="AW370" i="21" s="1"/>
  <c r="H408" i="21"/>
  <c r="AO408" i="21" s="1"/>
  <c r="K439" i="21"/>
  <c r="AR439" i="21" s="1"/>
  <c r="P449" i="21"/>
  <c r="AW449" i="21" s="1"/>
  <c r="P455" i="21"/>
  <c r="AW455" i="21" s="1"/>
  <c r="P457" i="21"/>
  <c r="AW457" i="21" s="1"/>
  <c r="P465" i="21"/>
  <c r="AW465" i="21" s="1"/>
  <c r="K470" i="21"/>
  <c r="AR470" i="21" s="1"/>
  <c r="P473" i="21"/>
  <c r="AW473" i="21" s="1"/>
  <c r="P481" i="21"/>
  <c r="AW481" i="21" s="1"/>
  <c r="P489" i="21"/>
  <c r="AW489" i="21" s="1"/>
  <c r="P497" i="21"/>
  <c r="AW497" i="21" s="1"/>
  <c r="N501" i="21"/>
  <c r="AU501" i="21" s="1"/>
  <c r="P539" i="21"/>
  <c r="AW539" i="21" s="1"/>
  <c r="P547" i="21"/>
  <c r="AW547" i="21" s="1"/>
  <c r="P555" i="21"/>
  <c r="AW555" i="21" s="1"/>
  <c r="P668" i="21"/>
  <c r="AW668" i="21" s="1"/>
  <c r="P676" i="21"/>
  <c r="AW676" i="21" s="1"/>
  <c r="AW684" i="21"/>
  <c r="P719" i="21"/>
  <c r="AW719" i="21" s="1"/>
  <c r="O718" i="21"/>
  <c r="AV718" i="21" s="1"/>
  <c r="P727" i="21"/>
  <c r="AW727" i="21" s="1"/>
  <c r="P735" i="21"/>
  <c r="AW735" i="21" s="1"/>
  <c r="P743" i="21"/>
  <c r="AW743" i="21" s="1"/>
  <c r="P754" i="21"/>
  <c r="AW754" i="21" s="1"/>
  <c r="P762" i="21"/>
  <c r="AW762" i="21" s="1"/>
  <c r="P770" i="21"/>
  <c r="AW770" i="21" s="1"/>
  <c r="AW778" i="21"/>
  <c r="P793" i="21"/>
  <c r="AW793" i="21" s="1"/>
  <c r="AW809" i="21"/>
  <c r="G811" i="21"/>
  <c r="AN811" i="21" s="1"/>
  <c r="O811" i="21"/>
  <c r="AV811" i="21" s="1"/>
  <c r="I811" i="21"/>
  <c r="AP811" i="21" s="1"/>
  <c r="P815" i="21"/>
  <c r="AW815" i="21" s="1"/>
  <c r="P823" i="21"/>
  <c r="AW823" i="21" s="1"/>
  <c r="P831" i="21"/>
  <c r="AW831" i="21" s="1"/>
  <c r="AW839" i="21"/>
  <c r="AW871" i="21"/>
  <c r="P985" i="21"/>
  <c r="AW985" i="21" s="1"/>
  <c r="P993" i="21"/>
  <c r="AW993" i="21" s="1"/>
  <c r="G997" i="21"/>
  <c r="AN997" i="21" s="1"/>
  <c r="P1003" i="21"/>
  <c r="AW1003" i="21" s="1"/>
  <c r="P1006" i="21"/>
  <c r="AW1006" i="21" s="1"/>
  <c r="P1011" i="21"/>
  <c r="AW1011" i="21" s="1"/>
  <c r="P1019" i="21"/>
  <c r="AW1019" i="21" s="1"/>
  <c r="AW1027" i="21"/>
  <c r="P1126" i="21"/>
  <c r="AW1126" i="21" s="1"/>
  <c r="P1131" i="21"/>
  <c r="AW1131" i="21" s="1"/>
  <c r="P1134" i="21"/>
  <c r="AW1134" i="21" s="1"/>
  <c r="P1139" i="21"/>
  <c r="AW1139" i="21" s="1"/>
  <c r="P1142" i="21"/>
  <c r="AW1142" i="21" s="1"/>
  <c r="P1147" i="21"/>
  <c r="AW1147" i="21" s="1"/>
  <c r="P257" i="21"/>
  <c r="AW257" i="21" s="1"/>
  <c r="P265" i="21"/>
  <c r="AW265" i="21" s="1"/>
  <c r="P273" i="21"/>
  <c r="AW273" i="21" s="1"/>
  <c r="N284" i="21"/>
  <c r="AU284" i="21" s="1"/>
  <c r="P321" i="21"/>
  <c r="AW321" i="21" s="1"/>
  <c r="K315" i="21"/>
  <c r="AR315" i="21" s="1"/>
  <c r="P329" i="21"/>
  <c r="AW329" i="21" s="1"/>
  <c r="P335" i="21"/>
  <c r="AW335" i="21" s="1"/>
  <c r="AW345" i="21"/>
  <c r="O346" i="21"/>
  <c r="AV346" i="21" s="1"/>
  <c r="P352" i="21"/>
  <c r="AW352" i="21" s="1"/>
  <c r="P355" i="21"/>
  <c r="AW355" i="21" s="1"/>
  <c r="P360" i="21"/>
  <c r="AW360" i="21" s="1"/>
  <c r="P368" i="21"/>
  <c r="AW368" i="21" s="1"/>
  <c r="P371" i="21"/>
  <c r="AW371" i="21" s="1"/>
  <c r="AW376" i="21"/>
  <c r="G377" i="21"/>
  <c r="AN377" i="21" s="1"/>
  <c r="O377" i="21"/>
  <c r="AV377" i="21" s="1"/>
  <c r="P445" i="21"/>
  <c r="AW445" i="21" s="1"/>
  <c r="P447" i="21"/>
  <c r="AW447" i="21" s="1"/>
  <c r="P453" i="21"/>
  <c r="AW453" i="21" s="1"/>
  <c r="P461" i="21"/>
  <c r="AW461" i="21" s="1"/>
  <c r="P463" i="21"/>
  <c r="AW463" i="21" s="1"/>
  <c r="AW469" i="21"/>
  <c r="J532" i="21"/>
  <c r="AQ532" i="21" s="1"/>
  <c r="G532" i="21"/>
  <c r="AN532" i="21" s="1"/>
  <c r="O532" i="21"/>
  <c r="AV532" i="21" s="1"/>
  <c r="I532" i="21"/>
  <c r="AP532" i="21" s="1"/>
  <c r="P537" i="21"/>
  <c r="AW537" i="21" s="1"/>
  <c r="P545" i="21"/>
  <c r="AW545" i="21" s="1"/>
  <c r="P553" i="21"/>
  <c r="AW553" i="21" s="1"/>
  <c r="AW561" i="21"/>
  <c r="K594" i="21"/>
  <c r="AR594" i="21" s="1"/>
  <c r="F625" i="21"/>
  <c r="AM625" i="21" s="1"/>
  <c r="N625" i="21"/>
  <c r="AU625" i="21" s="1"/>
  <c r="P634" i="21"/>
  <c r="AW634" i="21" s="1"/>
  <c r="P650" i="21"/>
  <c r="AW650" i="21" s="1"/>
  <c r="P658" i="21"/>
  <c r="AW658" i="21" s="1"/>
  <c r="P661" i="21"/>
  <c r="AW661" i="21" s="1"/>
  <c r="D656" i="21"/>
  <c r="P666" i="21"/>
  <c r="AW666" i="21" s="1"/>
  <c r="J687" i="21"/>
  <c r="AQ687" i="21" s="1"/>
  <c r="P706" i="21"/>
  <c r="AW706" i="21" s="1"/>
  <c r="P725" i="21"/>
  <c r="AW725" i="21" s="1"/>
  <c r="P733" i="21"/>
  <c r="AW733" i="21" s="1"/>
  <c r="P741" i="21"/>
  <c r="AW741" i="21" s="1"/>
  <c r="I749" i="21"/>
  <c r="AP749" i="21" s="1"/>
  <c r="P752" i="21"/>
  <c r="P760" i="21"/>
  <c r="AW760" i="21" s="1"/>
  <c r="P768" i="21"/>
  <c r="AW768" i="21" s="1"/>
  <c r="P776" i="21"/>
  <c r="AW776" i="21" s="1"/>
  <c r="O873" i="21"/>
  <c r="AV873" i="21" s="1"/>
  <c r="I873" i="21"/>
  <c r="AP873" i="21" s="1"/>
  <c r="P882" i="21"/>
  <c r="AW882" i="21" s="1"/>
  <c r="P890" i="21"/>
  <c r="AW890" i="21" s="1"/>
  <c r="P898" i="21"/>
  <c r="AW898" i="21" s="1"/>
  <c r="I904" i="21"/>
  <c r="AP904" i="21" s="1"/>
  <c r="D935" i="21"/>
  <c r="M935" i="21"/>
  <c r="AT935" i="21" s="1"/>
  <c r="J935" i="21"/>
  <c r="AQ935" i="21" s="1"/>
  <c r="P941" i="21"/>
  <c r="AW941" i="21" s="1"/>
  <c r="P949" i="21"/>
  <c r="P957" i="21"/>
  <c r="AW957" i="21" s="1"/>
  <c r="AW965" i="21"/>
  <c r="N966" i="21"/>
  <c r="AU966" i="21" s="1"/>
  <c r="D1028" i="21"/>
  <c r="M1028" i="21"/>
  <c r="AT1028" i="21" s="1"/>
  <c r="P1034" i="21"/>
  <c r="AW1034" i="21" s="1"/>
  <c r="P1042" i="21"/>
  <c r="AW1042" i="21" s="1"/>
  <c r="P1092" i="21"/>
  <c r="AW1092" i="21" s="1"/>
  <c r="P1100" i="21"/>
  <c r="AW1100" i="21" s="1"/>
  <c r="P1108" i="21"/>
  <c r="AW1108" i="21" s="1"/>
  <c r="P1116" i="21"/>
  <c r="AW1116" i="21" s="1"/>
  <c r="P1129" i="21"/>
  <c r="AW1129" i="21" s="1"/>
  <c r="P1132" i="21"/>
  <c r="AW1132" i="21" s="1"/>
  <c r="P1137" i="21"/>
  <c r="AW1137" i="21" s="1"/>
  <c r="N1214" i="21"/>
  <c r="AU1214" i="21" s="1"/>
  <c r="P1095" i="21"/>
  <c r="AW1095" i="21" s="1"/>
  <c r="P1111" i="21"/>
  <c r="AW1111" i="21" s="1"/>
  <c r="F1121" i="21"/>
  <c r="AM1121" i="21" s="1"/>
  <c r="K1183" i="21"/>
  <c r="AR1183" i="21" s="1"/>
  <c r="P999" i="21"/>
  <c r="AW999" i="21" s="1"/>
  <c r="P1007" i="21"/>
  <c r="AW1007" i="21" s="1"/>
  <c r="P1010" i="21"/>
  <c r="AW1010" i="21" s="1"/>
  <c r="P1015" i="21"/>
  <c r="AW1015" i="21" s="1"/>
  <c r="P1023" i="21"/>
  <c r="AW1023" i="21" s="1"/>
  <c r="L1028" i="21"/>
  <c r="AS1028" i="21" s="1"/>
  <c r="F1090" i="21"/>
  <c r="AM1090" i="21" s="1"/>
  <c r="N1090" i="21"/>
  <c r="AU1090" i="21" s="1"/>
  <c r="H1183" i="21"/>
  <c r="AO1183" i="21" s="1"/>
  <c r="M904" i="21"/>
  <c r="AT904" i="21" s="1"/>
  <c r="P910" i="21"/>
  <c r="AW910" i="21" s="1"/>
  <c r="P918" i="21"/>
  <c r="AW918" i="21" s="1"/>
  <c r="P926" i="21"/>
  <c r="AW926" i="21" s="1"/>
  <c r="AW934" i="21"/>
  <c r="J966" i="21"/>
  <c r="AQ966" i="21" s="1"/>
  <c r="P971" i="21"/>
  <c r="AW971" i="21" s="1"/>
  <c r="P979" i="21"/>
  <c r="AW979" i="21" s="1"/>
  <c r="P987" i="21"/>
  <c r="AW987" i="21" s="1"/>
  <c r="AW995" i="21"/>
  <c r="D997" i="21"/>
  <c r="L1059" i="21"/>
  <c r="AS1059" i="21" s="1"/>
  <c r="G1090" i="21"/>
  <c r="AN1090" i="21" s="1"/>
  <c r="O1090" i="21"/>
  <c r="AV1090" i="21" s="1"/>
  <c r="I1121" i="21"/>
  <c r="AP1121" i="21" s="1"/>
  <c r="P1125" i="21"/>
  <c r="AW1125" i="21" s="1"/>
  <c r="P1133" i="21"/>
  <c r="AW1133" i="21" s="1"/>
  <c r="P1136" i="21"/>
  <c r="AW1136" i="21" s="1"/>
  <c r="P1141" i="21"/>
  <c r="AW1141" i="21" s="1"/>
  <c r="D1152" i="21"/>
  <c r="M1152" i="21"/>
  <c r="AT1152" i="21" s="1"/>
  <c r="O1152" i="21"/>
  <c r="AV1152" i="21" s="1"/>
  <c r="P1230" i="21"/>
  <c r="AW1230" i="21" s="1"/>
  <c r="P1145" i="21"/>
  <c r="AW1145" i="21" s="1"/>
  <c r="P1148" i="21"/>
  <c r="AW1148" i="21" s="1"/>
  <c r="F1152" i="21"/>
  <c r="AM1152" i="21" s="1"/>
  <c r="N1152" i="21"/>
  <c r="AU1152" i="21" s="1"/>
  <c r="P1188" i="21"/>
  <c r="AW1188" i="21" s="1"/>
  <c r="P1196" i="21"/>
  <c r="AW1196" i="21" s="1"/>
  <c r="P1204" i="21"/>
  <c r="AW1204" i="21" s="1"/>
  <c r="K1214" i="21"/>
  <c r="AR1214" i="21" s="1"/>
  <c r="P1224" i="21"/>
  <c r="AW1224" i="21" s="1"/>
  <c r="P1253" i="21"/>
  <c r="AW1253" i="21" s="1"/>
  <c r="P1261" i="21"/>
  <c r="AW1261" i="21" s="1"/>
  <c r="P1269" i="21"/>
  <c r="AW1269" i="21" s="1"/>
  <c r="AW436" i="21"/>
  <c r="F470" i="21"/>
  <c r="AM470" i="21" s="1"/>
  <c r="N470" i="21"/>
  <c r="AU470" i="21" s="1"/>
  <c r="P475" i="21"/>
  <c r="AW475" i="21" s="1"/>
  <c r="P483" i="21"/>
  <c r="AW483" i="21" s="1"/>
  <c r="P491" i="21"/>
  <c r="AW491" i="21" s="1"/>
  <c r="AW499" i="21"/>
  <c r="K501" i="21"/>
  <c r="AR501" i="21" s="1"/>
  <c r="P506" i="21"/>
  <c r="AW506" i="21" s="1"/>
  <c r="P509" i="21"/>
  <c r="AW509" i="21" s="1"/>
  <c r="P514" i="21"/>
  <c r="AW514" i="21" s="1"/>
  <c r="P517" i="21"/>
  <c r="AW517" i="21" s="1"/>
  <c r="P522" i="21"/>
  <c r="AW522" i="21" s="1"/>
  <c r="P525" i="21"/>
  <c r="AW525" i="21" s="1"/>
  <c r="AW530" i="21"/>
  <c r="D532" i="21"/>
  <c r="M532" i="21"/>
  <c r="AT532" i="21" s="1"/>
  <c r="P538" i="21"/>
  <c r="AW538" i="21" s="1"/>
  <c r="P546" i="21"/>
  <c r="AW546" i="21" s="1"/>
  <c r="P554" i="21"/>
  <c r="AW554" i="21" s="1"/>
  <c r="AW562" i="21"/>
  <c r="P631" i="21"/>
  <c r="AW631" i="21" s="1"/>
  <c r="P639" i="21"/>
  <c r="AW639" i="21" s="1"/>
  <c r="P647" i="21"/>
  <c r="AW647" i="21" s="1"/>
  <c r="AW655" i="21"/>
  <c r="P696" i="21"/>
  <c r="AW696" i="21" s="1"/>
  <c r="P704" i="21"/>
  <c r="AW704" i="21" s="1"/>
  <c r="P712" i="21"/>
  <c r="AW712" i="21" s="1"/>
  <c r="D749" i="21"/>
  <c r="M749" i="21"/>
  <c r="AT749" i="21" s="1"/>
  <c r="J749" i="21"/>
  <c r="AQ749" i="21" s="1"/>
  <c r="P757" i="21"/>
  <c r="AW757" i="21" s="1"/>
  <c r="P765" i="21"/>
  <c r="AW765" i="21" s="1"/>
  <c r="P773" i="21"/>
  <c r="AW773" i="21" s="1"/>
  <c r="P789" i="21"/>
  <c r="AW789" i="21" s="1"/>
  <c r="P792" i="21"/>
  <c r="AW792" i="21" s="1"/>
  <c r="P805" i="21"/>
  <c r="AW805" i="21" s="1"/>
  <c r="AW808" i="21"/>
  <c r="P861" i="21"/>
  <c r="AW861" i="21" s="1"/>
  <c r="P879" i="21"/>
  <c r="AW879" i="21" s="1"/>
  <c r="P887" i="21"/>
  <c r="AW887" i="21" s="1"/>
  <c r="P895" i="21"/>
  <c r="AW895" i="21" s="1"/>
  <c r="AW903" i="21"/>
  <c r="P908" i="21"/>
  <c r="AW908" i="21" s="1"/>
  <c r="P916" i="21"/>
  <c r="AW916" i="21" s="1"/>
  <c r="P924" i="21"/>
  <c r="AW924" i="21" s="1"/>
  <c r="AW932" i="21"/>
  <c r="K966" i="21"/>
  <c r="AR966" i="21" s="1"/>
  <c r="D966" i="21"/>
  <c r="M966" i="21"/>
  <c r="AT966" i="21" s="1"/>
  <c r="P974" i="21"/>
  <c r="AW974" i="21" s="1"/>
  <c r="P982" i="21"/>
  <c r="AW982" i="21" s="1"/>
  <c r="P990" i="21"/>
  <c r="AW990" i="21" s="1"/>
  <c r="P1005" i="21"/>
  <c r="AW1005" i="21" s="1"/>
  <c r="P1008" i="21"/>
  <c r="AW1008" i="21" s="1"/>
  <c r="P1013" i="21"/>
  <c r="AW1013" i="21" s="1"/>
  <c r="P1021" i="21"/>
  <c r="AW1021" i="21" s="1"/>
  <c r="H1028" i="21"/>
  <c r="AO1028" i="21" s="1"/>
  <c r="P1064" i="21"/>
  <c r="AW1064" i="21" s="1"/>
  <c r="P1072" i="21"/>
  <c r="AW1072" i="21" s="1"/>
  <c r="P1080" i="21"/>
  <c r="AW1080" i="21" s="1"/>
  <c r="AW1088" i="21"/>
  <c r="M1090" i="21"/>
  <c r="AT1090" i="21" s="1"/>
  <c r="P1098" i="21"/>
  <c r="AW1098" i="21" s="1"/>
  <c r="P1106" i="21"/>
  <c r="AW1106" i="21" s="1"/>
  <c r="P1114" i="21"/>
  <c r="AW1114" i="21" s="1"/>
  <c r="K1121" i="21"/>
  <c r="AR1121" i="21" s="1"/>
  <c r="P1191" i="21"/>
  <c r="AW1191" i="21" s="1"/>
  <c r="P1199" i="21"/>
  <c r="AW1199" i="21" s="1"/>
  <c r="P1207" i="21"/>
  <c r="AW1207" i="21" s="1"/>
  <c r="P1219" i="21"/>
  <c r="AW1219" i="21" s="1"/>
  <c r="P1227" i="21"/>
  <c r="AW1227" i="21" s="1"/>
  <c r="P1235" i="21"/>
  <c r="AW1235" i="21" s="1"/>
  <c r="P1241" i="21"/>
  <c r="L1245" i="21"/>
  <c r="AS1245" i="21" s="1"/>
  <c r="P1248" i="21"/>
  <c r="AW1248" i="21" s="1"/>
  <c r="P1251" i="21"/>
  <c r="AW1251" i="21" s="1"/>
  <c r="P1259" i="21"/>
  <c r="AW1259" i="21" s="1"/>
  <c r="P1267" i="21"/>
  <c r="AW1267" i="21" s="1"/>
  <c r="P1189" i="21"/>
  <c r="AW1189" i="21" s="1"/>
  <c r="P1197" i="21"/>
  <c r="AW1197" i="21" s="1"/>
  <c r="P1205" i="21"/>
  <c r="AW1205" i="21" s="1"/>
  <c r="P1217" i="21"/>
  <c r="AW1217" i="21" s="1"/>
  <c r="D1214" i="21"/>
  <c r="M1214" i="21"/>
  <c r="AT1214" i="21" s="1"/>
  <c r="P1225" i="21"/>
  <c r="AW1225" i="21" s="1"/>
  <c r="P1239" i="21"/>
  <c r="AW1239" i="21" s="1"/>
  <c r="P1246" i="21"/>
  <c r="AW1246" i="21" s="1"/>
  <c r="P1254" i="21"/>
  <c r="AW1254" i="21" s="1"/>
  <c r="P1262" i="21"/>
  <c r="AW1262" i="21" s="1"/>
  <c r="P1270" i="21"/>
  <c r="AW1270" i="21" s="1"/>
  <c r="P1257" i="21"/>
  <c r="AW1257" i="21" s="1"/>
  <c r="P1265" i="21"/>
  <c r="AW1265" i="21" s="1"/>
  <c r="P456" i="21"/>
  <c r="P502" i="21"/>
  <c r="AW502" i="21" s="1"/>
  <c r="P505" i="21"/>
  <c r="AW505" i="21" s="1"/>
  <c r="P510" i="21"/>
  <c r="AW510" i="21" s="1"/>
  <c r="P513" i="21"/>
  <c r="AW513" i="21" s="1"/>
  <c r="P518" i="21"/>
  <c r="AW518" i="21" s="1"/>
  <c r="P521" i="21"/>
  <c r="AW521" i="21" s="1"/>
  <c r="P526" i="21"/>
  <c r="AW526" i="21" s="1"/>
  <c r="AW529" i="21"/>
  <c r="M563" i="21"/>
  <c r="AT563" i="21" s="1"/>
  <c r="I594" i="21"/>
  <c r="AP594" i="21" s="1"/>
  <c r="J594" i="21"/>
  <c r="AQ594" i="21" s="1"/>
  <c r="P604" i="21"/>
  <c r="AW604" i="21" s="1"/>
  <c r="P612" i="21"/>
  <c r="AW612" i="21" s="1"/>
  <c r="P620" i="21"/>
  <c r="AW620" i="21" s="1"/>
  <c r="K625" i="21"/>
  <c r="AR625" i="21" s="1"/>
  <c r="P627" i="21"/>
  <c r="AW627" i="21" s="1"/>
  <c r="P635" i="21"/>
  <c r="AW635" i="21" s="1"/>
  <c r="P643" i="21"/>
  <c r="AW643" i="21" s="1"/>
  <c r="P651" i="21"/>
  <c r="P678" i="21"/>
  <c r="AW678" i="21" s="1"/>
  <c r="AW686" i="21"/>
  <c r="K718" i="21"/>
  <c r="AR718" i="21" s="1"/>
  <c r="P721" i="21"/>
  <c r="AW721" i="21" s="1"/>
  <c r="P729" i="21"/>
  <c r="AW729" i="21" s="1"/>
  <c r="P737" i="21"/>
  <c r="AW737" i="21" s="1"/>
  <c r="P745" i="21"/>
  <c r="P753" i="21"/>
  <c r="AW753" i="21" s="1"/>
  <c r="P761" i="21"/>
  <c r="AW761" i="21" s="1"/>
  <c r="P769" i="21"/>
  <c r="AW769" i="21" s="1"/>
  <c r="AW777" i="21"/>
  <c r="K780" i="21"/>
  <c r="AR780" i="21" s="1"/>
  <c r="P785" i="21"/>
  <c r="AW785" i="21" s="1"/>
  <c r="L780" i="21"/>
  <c r="AS780" i="21" s="1"/>
  <c r="P801" i="21"/>
  <c r="AW801" i="21" s="1"/>
  <c r="H842" i="21"/>
  <c r="AO842" i="21" s="1"/>
  <c r="J873" i="21"/>
  <c r="AQ873" i="21" s="1"/>
  <c r="P947" i="21"/>
  <c r="AW947" i="21" s="1"/>
  <c r="P955" i="21"/>
  <c r="AW955" i="21" s="1"/>
  <c r="AW963" i="21"/>
  <c r="P986" i="21"/>
  <c r="AW986" i="21" s="1"/>
  <c r="AW994" i="21"/>
  <c r="I997" i="21"/>
  <c r="AP997" i="21" s="1"/>
  <c r="P1001" i="21"/>
  <c r="AW1001" i="21" s="1"/>
  <c r="P1004" i="21"/>
  <c r="AW1004" i="21" s="1"/>
  <c r="P1009" i="21"/>
  <c r="AW1009" i="21" s="1"/>
  <c r="P1017" i="21"/>
  <c r="AW1017" i="21" s="1"/>
  <c r="P1020" i="21"/>
  <c r="AW1020" i="21" s="1"/>
  <c r="AW1025" i="21"/>
  <c r="P1094" i="21"/>
  <c r="P1102" i="21"/>
  <c r="AW1102" i="21" s="1"/>
  <c r="P1110" i="21"/>
  <c r="AW1110" i="21" s="1"/>
  <c r="AW1118" i="21"/>
  <c r="J1121" i="21"/>
  <c r="AQ1121" i="21" s="1"/>
  <c r="L1152" i="21"/>
  <c r="AS1152" i="21" s="1"/>
  <c r="P1155" i="21"/>
  <c r="AW1155" i="21" s="1"/>
  <c r="G1152" i="21"/>
  <c r="AN1152" i="21" s="1"/>
  <c r="P1163" i="21"/>
  <c r="AW1163" i="21" s="1"/>
  <c r="P1171" i="21"/>
  <c r="AW1171" i="21" s="1"/>
  <c r="P1179" i="21"/>
  <c r="AW1179" i="21" s="1"/>
  <c r="G1183" i="21"/>
  <c r="AN1183" i="21" s="1"/>
  <c r="O1183" i="21"/>
  <c r="AV1183" i="21" s="1"/>
  <c r="P1223" i="21"/>
  <c r="P1231" i="21"/>
  <c r="AW1231" i="21" s="1"/>
  <c r="P1252" i="21"/>
  <c r="AW1252" i="21" s="1"/>
  <c r="P1260" i="21"/>
  <c r="AW1260" i="21" s="1"/>
  <c r="P1268" i="21"/>
  <c r="AW1268" i="21" s="1"/>
  <c r="I1245" i="21"/>
  <c r="AP1245" i="21" s="1"/>
  <c r="P1247" i="21"/>
  <c r="AW1247" i="21" s="1"/>
  <c r="P1255" i="21"/>
  <c r="AW1255" i="21" s="1"/>
  <c r="P1263" i="21"/>
  <c r="AW1263" i="21" s="1"/>
  <c r="P1271" i="21"/>
  <c r="AW1271" i="21" s="1"/>
  <c r="N1183" i="21"/>
  <c r="AU1183" i="21" s="1"/>
  <c r="J1214" i="21"/>
  <c r="AQ1214" i="21" s="1"/>
  <c r="P1221" i="21"/>
  <c r="AW1221" i="21" s="1"/>
  <c r="P1229" i="21"/>
  <c r="AW1229" i="21" s="1"/>
  <c r="P1237" i="21"/>
  <c r="AW1237" i="21" s="1"/>
  <c r="J1245" i="21"/>
  <c r="AQ1245" i="21" s="1"/>
  <c r="P1250" i="21"/>
  <c r="AW1250" i="21" s="1"/>
  <c r="P1258" i="21"/>
  <c r="AW1258" i="21" s="1"/>
  <c r="P1266" i="21"/>
  <c r="AW1266" i="21" s="1"/>
  <c r="G36" i="21"/>
  <c r="AN36" i="21" s="1"/>
  <c r="M36" i="21"/>
  <c r="AT36" i="21" s="1"/>
  <c r="P56" i="21"/>
  <c r="AW56" i="21" s="1"/>
  <c r="H67" i="21"/>
  <c r="AO67" i="21" s="1"/>
  <c r="P68" i="21"/>
  <c r="AW68" i="21" s="1"/>
  <c r="P105" i="21"/>
  <c r="AW105" i="21" s="1"/>
  <c r="P113" i="21"/>
  <c r="AW113" i="21" s="1"/>
  <c r="P121" i="21"/>
  <c r="AW121" i="21" s="1"/>
  <c r="F129" i="21"/>
  <c r="AM129" i="21" s="1"/>
  <c r="N129" i="21"/>
  <c r="AU129" i="21" s="1"/>
  <c r="P150" i="21"/>
  <c r="AW150" i="21" s="1"/>
  <c r="P174" i="21"/>
  <c r="AW174" i="21" s="1"/>
  <c r="M160" i="21"/>
  <c r="AT160" i="21" s="1"/>
  <c r="L191" i="21"/>
  <c r="AS191" i="21" s="1"/>
  <c r="P196" i="21"/>
  <c r="AW196" i="21" s="1"/>
  <c r="P212" i="21"/>
  <c r="AW212" i="21" s="1"/>
  <c r="AW219" i="21"/>
  <c r="P230" i="21"/>
  <c r="AW230" i="21" s="1"/>
  <c r="P246" i="21"/>
  <c r="AW246" i="21" s="1"/>
  <c r="G253" i="21"/>
  <c r="AN253" i="21" s="1"/>
  <c r="O253" i="21"/>
  <c r="AV253" i="21" s="1"/>
  <c r="P268" i="21"/>
  <c r="AW268" i="21" s="1"/>
  <c r="P286" i="21"/>
  <c r="AW286" i="21" s="1"/>
  <c r="P294" i="21"/>
  <c r="AW294" i="21" s="1"/>
  <c r="P302" i="21"/>
  <c r="AW302" i="21" s="1"/>
  <c r="P310" i="21"/>
  <c r="AW310" i="21" s="1"/>
  <c r="H315" i="21"/>
  <c r="AO315" i="21" s="1"/>
  <c r="J315" i="21"/>
  <c r="AQ315" i="21" s="1"/>
  <c r="P337" i="21"/>
  <c r="AW337" i="21" s="1"/>
  <c r="P357" i="21"/>
  <c r="AW357" i="21" s="1"/>
  <c r="P373" i="21"/>
  <c r="AW373" i="21" s="1"/>
  <c r="P379" i="21"/>
  <c r="AW379" i="21" s="1"/>
  <c r="P387" i="21"/>
  <c r="AW387" i="21" s="1"/>
  <c r="P395" i="21"/>
  <c r="AW395" i="21" s="1"/>
  <c r="P403" i="21"/>
  <c r="AW403" i="21" s="1"/>
  <c r="P411" i="21"/>
  <c r="AW411" i="21" s="1"/>
  <c r="P419" i="21"/>
  <c r="AW419" i="21" s="1"/>
  <c r="P476" i="21"/>
  <c r="AW476" i="21" s="1"/>
  <c r="P484" i="21"/>
  <c r="AW484" i="21" s="1"/>
  <c r="P492" i="21"/>
  <c r="AW492" i="21" s="1"/>
  <c r="AW500" i="21"/>
  <c r="P629" i="21"/>
  <c r="AW629" i="21" s="1"/>
  <c r="P193" i="21"/>
  <c r="AW193" i="21" s="1"/>
  <c r="P54" i="21"/>
  <c r="AW54" i="21" s="1"/>
  <c r="P71" i="21"/>
  <c r="AW71" i="21" s="1"/>
  <c r="P87" i="21"/>
  <c r="AW87" i="21" s="1"/>
  <c r="P100" i="21"/>
  <c r="AW100" i="21" s="1"/>
  <c r="P108" i="21"/>
  <c r="AW108" i="21" s="1"/>
  <c r="P116" i="21"/>
  <c r="AW116" i="21" s="1"/>
  <c r="P124" i="21"/>
  <c r="AW124" i="21" s="1"/>
  <c r="H129" i="21"/>
  <c r="AO129" i="21" s="1"/>
  <c r="P172" i="21"/>
  <c r="AW172" i="21" s="1"/>
  <c r="M191" i="21"/>
  <c r="AT191" i="21" s="1"/>
  <c r="P194" i="21"/>
  <c r="AW194" i="21" s="1"/>
  <c r="P210" i="21"/>
  <c r="AW210" i="21" s="1"/>
  <c r="P217" i="21"/>
  <c r="AW217" i="21" s="1"/>
  <c r="H222" i="21"/>
  <c r="AO222" i="21" s="1"/>
  <c r="P223" i="21"/>
  <c r="AW223" i="21" s="1"/>
  <c r="P228" i="21"/>
  <c r="AW228" i="21" s="1"/>
  <c r="P244" i="21"/>
  <c r="AW244" i="21" s="1"/>
  <c r="H253" i="21"/>
  <c r="AO253" i="21" s="1"/>
  <c r="P266" i="21"/>
  <c r="AW266" i="21" s="1"/>
  <c r="J284" i="21"/>
  <c r="AQ284" i="21" s="1"/>
  <c r="P289" i="21"/>
  <c r="AW289" i="21" s="1"/>
  <c r="P297" i="21"/>
  <c r="AW297" i="21" s="1"/>
  <c r="P305" i="21"/>
  <c r="AW305" i="21" s="1"/>
  <c r="AW313" i="21"/>
  <c r="P327" i="21"/>
  <c r="AW327" i="21" s="1"/>
  <c r="P382" i="21"/>
  <c r="AW382" i="21" s="1"/>
  <c r="P390" i="21"/>
  <c r="AW390" i="21" s="1"/>
  <c r="P398" i="21"/>
  <c r="AW398" i="21" s="1"/>
  <c r="AW406" i="21"/>
  <c r="I439" i="21"/>
  <c r="AP439" i="21" s="1"/>
  <c r="P471" i="21"/>
  <c r="AW471" i="21" s="1"/>
  <c r="D470" i="21"/>
  <c r="M470" i="21"/>
  <c r="AT470" i="21" s="1"/>
  <c r="P479" i="21"/>
  <c r="AW479" i="21" s="1"/>
  <c r="P487" i="21"/>
  <c r="P495" i="21"/>
  <c r="AW495" i="21" s="1"/>
  <c r="P596" i="21"/>
  <c r="AW596" i="21" s="1"/>
  <c r="F594" i="21"/>
  <c r="AM594" i="21" s="1"/>
  <c r="H625" i="21"/>
  <c r="AO625" i="21" s="1"/>
  <c r="P637" i="21"/>
  <c r="AW637" i="21" s="1"/>
  <c r="P645" i="21"/>
  <c r="AW645" i="21" s="1"/>
  <c r="AW127" i="21"/>
  <c r="F160" i="21"/>
  <c r="AM160" i="21" s="1"/>
  <c r="N160" i="21"/>
  <c r="AU160" i="21" s="1"/>
  <c r="AW251" i="21"/>
  <c r="P292" i="21"/>
  <c r="AW292" i="21" s="1"/>
  <c r="P300" i="21"/>
  <c r="AW300" i="21" s="1"/>
  <c r="P308" i="21"/>
  <c r="AW308" i="21" s="1"/>
  <c r="L315" i="21"/>
  <c r="AS315" i="21" s="1"/>
  <c r="P322" i="21"/>
  <c r="AW322" i="21" s="1"/>
  <c r="L346" i="21"/>
  <c r="AS346" i="21" s="1"/>
  <c r="P353" i="21"/>
  <c r="AW353" i="21" s="1"/>
  <c r="P369" i="21"/>
  <c r="AW369" i="21" s="1"/>
  <c r="M377" i="21"/>
  <c r="AT377" i="21" s="1"/>
  <c r="P385" i="21"/>
  <c r="AW385" i="21" s="1"/>
  <c r="P393" i="21"/>
  <c r="AW393" i="21" s="1"/>
  <c r="P401" i="21"/>
  <c r="AW401" i="21" s="1"/>
  <c r="P474" i="21"/>
  <c r="AW474" i="21" s="1"/>
  <c r="P482" i="21"/>
  <c r="AW482" i="21" s="1"/>
  <c r="P490" i="21"/>
  <c r="AW490" i="21" s="1"/>
  <c r="AW498" i="21"/>
  <c r="P111" i="21"/>
  <c r="AW111" i="21" s="1"/>
  <c r="P119" i="21"/>
  <c r="AW119" i="21" s="1"/>
  <c r="P50" i="21"/>
  <c r="AW50" i="21" s="1"/>
  <c r="AW66" i="21"/>
  <c r="K67" i="21"/>
  <c r="AR67" i="21" s="1"/>
  <c r="P83" i="21"/>
  <c r="AW83" i="21" s="1"/>
  <c r="K98" i="21"/>
  <c r="AR98" i="21" s="1"/>
  <c r="P106" i="21"/>
  <c r="AW106" i="21" s="1"/>
  <c r="P114" i="21"/>
  <c r="AW114" i="21" s="1"/>
  <c r="P122" i="21"/>
  <c r="AW122" i="21" s="1"/>
  <c r="I129" i="21"/>
  <c r="AP129" i="21" s="1"/>
  <c r="P168" i="21"/>
  <c r="AW168" i="21" s="1"/>
  <c r="P184" i="21"/>
  <c r="AW184" i="21" s="1"/>
  <c r="G191" i="21"/>
  <c r="AN191" i="21" s="1"/>
  <c r="O191" i="21"/>
  <c r="AV191" i="21" s="1"/>
  <c r="P206" i="21"/>
  <c r="AW206" i="21" s="1"/>
  <c r="I191" i="21"/>
  <c r="AP191" i="21" s="1"/>
  <c r="P224" i="21"/>
  <c r="AW224" i="21" s="1"/>
  <c r="P240" i="21"/>
  <c r="AW240" i="21" s="1"/>
  <c r="P249" i="21"/>
  <c r="AW249" i="21" s="1"/>
  <c r="P287" i="21"/>
  <c r="AW287" i="21" s="1"/>
  <c r="P295" i="21"/>
  <c r="AW295" i="21" s="1"/>
  <c r="P303" i="21"/>
  <c r="AW303" i="21" s="1"/>
  <c r="P311" i="21"/>
  <c r="AW311" i="21" s="1"/>
  <c r="P320" i="21"/>
  <c r="AW320" i="21" s="1"/>
  <c r="P325" i="21"/>
  <c r="AW325" i="21" s="1"/>
  <c r="F315" i="21"/>
  <c r="AM315" i="21" s="1"/>
  <c r="N315" i="21"/>
  <c r="AU315" i="21" s="1"/>
  <c r="AW343" i="21"/>
  <c r="I625" i="21"/>
  <c r="AP625" i="21" s="1"/>
  <c r="K656" i="21"/>
  <c r="AR656" i="21" s="1"/>
  <c r="P48" i="21"/>
  <c r="AW48" i="21" s="1"/>
  <c r="AW64" i="21"/>
  <c r="P81" i="21"/>
  <c r="AW81" i="21" s="1"/>
  <c r="AW97" i="21"/>
  <c r="P101" i="21"/>
  <c r="AW101" i="21" s="1"/>
  <c r="P109" i="21"/>
  <c r="AW109" i="21" s="1"/>
  <c r="P117" i="21"/>
  <c r="AW117" i="21" s="1"/>
  <c r="P125" i="21"/>
  <c r="AW125" i="21" s="1"/>
  <c r="AW158" i="21"/>
  <c r="H160" i="21"/>
  <c r="AO160" i="21" s="1"/>
  <c r="P161" i="21"/>
  <c r="AW161" i="21" s="1"/>
  <c r="P166" i="21"/>
  <c r="AW166" i="21" s="1"/>
  <c r="P182" i="21"/>
  <c r="AW182" i="21" s="1"/>
  <c r="P204" i="21"/>
  <c r="AW204" i="21" s="1"/>
  <c r="K222" i="21"/>
  <c r="AR222" i="21" s="1"/>
  <c r="P238" i="21"/>
  <c r="AW238" i="21" s="1"/>
  <c r="P260" i="21"/>
  <c r="AW260" i="21" s="1"/>
  <c r="P276" i="21"/>
  <c r="AW276" i="21" s="1"/>
  <c r="AW283" i="21"/>
  <c r="P290" i="21"/>
  <c r="AW290" i="21" s="1"/>
  <c r="P298" i="21"/>
  <c r="AW298" i="21" s="1"/>
  <c r="P306" i="21"/>
  <c r="AW306" i="21" s="1"/>
  <c r="AW314" i="21"/>
  <c r="P318" i="21"/>
  <c r="AW318" i="21" s="1"/>
  <c r="P328" i="21"/>
  <c r="AW328" i="21" s="1"/>
  <c r="P349" i="21"/>
  <c r="AW349" i="21" s="1"/>
  <c r="P365" i="21"/>
  <c r="AW365" i="21" s="1"/>
  <c r="P383" i="21"/>
  <c r="AW383" i="21" s="1"/>
  <c r="P391" i="21"/>
  <c r="AW391" i="21" s="1"/>
  <c r="P399" i="21"/>
  <c r="AW399" i="21" s="1"/>
  <c r="AW407" i="21"/>
  <c r="H439" i="21"/>
  <c r="AO439" i="21" s="1"/>
  <c r="P441" i="21"/>
  <c r="AW441" i="21" s="1"/>
  <c r="AW467" i="21"/>
  <c r="P472" i="21"/>
  <c r="AW472" i="21" s="1"/>
  <c r="P480" i="21"/>
  <c r="AW480" i="21" s="1"/>
  <c r="P488" i="21"/>
  <c r="AW488" i="21" s="1"/>
  <c r="P496" i="21"/>
  <c r="AW496" i="21" s="1"/>
  <c r="F5" i="21"/>
  <c r="AM5" i="21" s="1"/>
  <c r="P46" i="21"/>
  <c r="AW46" i="21" s="1"/>
  <c r="P62" i="21"/>
  <c r="AW62" i="21" s="1"/>
  <c r="P79" i="21"/>
  <c r="AW79" i="21" s="1"/>
  <c r="AW95" i="21"/>
  <c r="D98" i="21"/>
  <c r="P104" i="21"/>
  <c r="AW104" i="21" s="1"/>
  <c r="P112" i="21"/>
  <c r="AW112" i="21" s="1"/>
  <c r="P120" i="21"/>
  <c r="AW120" i="21" s="1"/>
  <c r="AW128" i="21"/>
  <c r="I160" i="21"/>
  <c r="AP160" i="21" s="1"/>
  <c r="AW189" i="21"/>
  <c r="L253" i="21"/>
  <c r="AS253" i="21" s="1"/>
  <c r="AW281" i="21"/>
  <c r="G315" i="21"/>
  <c r="AN315" i="21" s="1"/>
  <c r="O315" i="21"/>
  <c r="AV315" i="21" s="1"/>
  <c r="P347" i="21"/>
  <c r="AW347" i="21" s="1"/>
  <c r="P363" i="21"/>
  <c r="AW363" i="21" s="1"/>
  <c r="D377" i="21"/>
  <c r="I470" i="21"/>
  <c r="AP470" i="21" s="1"/>
  <c r="M625" i="21"/>
  <c r="AT625" i="21" s="1"/>
  <c r="P52" i="21"/>
  <c r="AW52" i="21" s="1"/>
  <c r="P103" i="21"/>
  <c r="P44" i="21"/>
  <c r="AW44" i="21" s="1"/>
  <c r="P60" i="21"/>
  <c r="AW60" i="21" s="1"/>
  <c r="F67" i="21"/>
  <c r="AM67" i="21" s="1"/>
  <c r="P77" i="21"/>
  <c r="AW77" i="21" s="1"/>
  <c r="P93" i="21"/>
  <c r="AW93" i="21" s="1"/>
  <c r="F98" i="21"/>
  <c r="AM98" i="21" s="1"/>
  <c r="P99" i="21"/>
  <c r="AW99" i="21" s="1"/>
  <c r="N98" i="21"/>
  <c r="AU98" i="21" s="1"/>
  <c r="P107" i="21"/>
  <c r="AW107" i="21" s="1"/>
  <c r="P115" i="21"/>
  <c r="AW115" i="21" s="1"/>
  <c r="P123" i="21"/>
  <c r="AW123" i="21" s="1"/>
  <c r="P154" i="21"/>
  <c r="AW154" i="21" s="1"/>
  <c r="P162" i="21"/>
  <c r="AW162" i="21" s="1"/>
  <c r="P178" i="21"/>
  <c r="AW178" i="21" s="1"/>
  <c r="P187" i="21"/>
  <c r="AW187" i="21" s="1"/>
  <c r="J191" i="21"/>
  <c r="AQ191" i="21" s="1"/>
  <c r="P200" i="21"/>
  <c r="AW200" i="21" s="1"/>
  <c r="P216" i="21"/>
  <c r="AW216" i="21" s="1"/>
  <c r="P234" i="21"/>
  <c r="AW234" i="21" s="1"/>
  <c r="M253" i="21"/>
  <c r="AT253" i="21" s="1"/>
  <c r="P256" i="21"/>
  <c r="AW256" i="21" s="1"/>
  <c r="P272" i="21"/>
  <c r="AW272" i="21" s="1"/>
  <c r="P279" i="21"/>
  <c r="AW279" i="21" s="1"/>
  <c r="G284" i="21"/>
  <c r="AN284" i="21" s="1"/>
  <c r="O284" i="21"/>
  <c r="AV284" i="21" s="1"/>
  <c r="P288" i="21"/>
  <c r="AW288" i="21" s="1"/>
  <c r="P296" i="21"/>
  <c r="AW296" i="21" s="1"/>
  <c r="P304" i="21"/>
  <c r="AW304" i="21" s="1"/>
  <c r="AW312" i="21"/>
  <c r="D315" i="21"/>
  <c r="P333" i="21"/>
  <c r="AW333" i="21" s="1"/>
  <c r="H346" i="21"/>
  <c r="AO346" i="21" s="1"/>
  <c r="P361" i="21"/>
  <c r="AW361" i="21" s="1"/>
  <c r="I377" i="21"/>
  <c r="AP377" i="21" s="1"/>
  <c r="P381" i="21"/>
  <c r="AW381" i="21" s="1"/>
  <c r="P389" i="21"/>
  <c r="AW389" i="21" s="1"/>
  <c r="P397" i="21"/>
  <c r="AW397" i="21" s="1"/>
  <c r="AW405" i="21"/>
  <c r="P478" i="21"/>
  <c r="AW478" i="21" s="1"/>
  <c r="P486" i="21"/>
  <c r="AW486" i="21" s="1"/>
  <c r="P494" i="21"/>
  <c r="AW494" i="21" s="1"/>
  <c r="N532" i="21"/>
  <c r="AU532" i="21" s="1"/>
  <c r="N594" i="21"/>
  <c r="AU594" i="21" s="1"/>
  <c r="P326" i="21"/>
  <c r="AW326" i="21" s="1"/>
  <c r="P342" i="21"/>
  <c r="G346" i="21"/>
  <c r="AN346" i="21" s="1"/>
  <c r="D408" i="21"/>
  <c r="P415" i="21"/>
  <c r="AW415" i="21" s="1"/>
  <c r="P423" i="21"/>
  <c r="AW423" i="21" s="1"/>
  <c r="P431" i="21"/>
  <c r="AW431" i="21" s="1"/>
  <c r="F439" i="21"/>
  <c r="AM439" i="21" s="1"/>
  <c r="L439" i="21"/>
  <c r="AS439" i="21" s="1"/>
  <c r="P444" i="21"/>
  <c r="AW444" i="21" s="1"/>
  <c r="P460" i="21"/>
  <c r="AW460" i="21" s="1"/>
  <c r="P533" i="21"/>
  <c r="AW533" i="21" s="1"/>
  <c r="P541" i="21"/>
  <c r="AW541" i="21" s="1"/>
  <c r="P549" i="21"/>
  <c r="AW549" i="21" s="1"/>
  <c r="P557" i="21"/>
  <c r="AW557" i="21" s="1"/>
  <c r="P599" i="21"/>
  <c r="AW599" i="21" s="1"/>
  <c r="P607" i="21"/>
  <c r="AW607" i="21" s="1"/>
  <c r="P615" i="21"/>
  <c r="AW615" i="21" s="1"/>
  <c r="AW623" i="21"/>
  <c r="P638" i="21"/>
  <c r="AW638" i="21" s="1"/>
  <c r="AW654" i="21"/>
  <c r="P324" i="21"/>
  <c r="P340" i="21"/>
  <c r="AW340" i="21" s="1"/>
  <c r="I408" i="21"/>
  <c r="AP408" i="21" s="1"/>
  <c r="P410" i="21"/>
  <c r="AW410" i="21" s="1"/>
  <c r="P418" i="21"/>
  <c r="AW418" i="21" s="1"/>
  <c r="P426" i="21"/>
  <c r="AW426" i="21" s="1"/>
  <c r="P434" i="21"/>
  <c r="AW434" i="21" s="1"/>
  <c r="D439" i="21"/>
  <c r="P442" i="21"/>
  <c r="AW442" i="21" s="1"/>
  <c r="P458" i="21"/>
  <c r="AW458" i="21" s="1"/>
  <c r="P536" i="21"/>
  <c r="AW536" i="21" s="1"/>
  <c r="P544" i="21"/>
  <c r="AW544" i="21" s="1"/>
  <c r="P552" i="21"/>
  <c r="AW552" i="21" s="1"/>
  <c r="AW560" i="21"/>
  <c r="P602" i="21"/>
  <c r="AW602" i="21" s="1"/>
  <c r="P610" i="21"/>
  <c r="AW610" i="21" s="1"/>
  <c r="P618" i="21"/>
  <c r="AW618" i="21" s="1"/>
  <c r="P636" i="21"/>
  <c r="AW636" i="21" s="1"/>
  <c r="P652" i="21"/>
  <c r="AW652" i="21" s="1"/>
  <c r="P659" i="21"/>
  <c r="AW659" i="21" s="1"/>
  <c r="P674" i="21"/>
  <c r="AW674" i="21" s="1"/>
  <c r="P677" i="21"/>
  <c r="AW677" i="21" s="1"/>
  <c r="P682" i="21"/>
  <c r="AW682" i="21" s="1"/>
  <c r="P702" i="21"/>
  <c r="AW702" i="21" s="1"/>
  <c r="G718" i="21"/>
  <c r="AN718" i="21" s="1"/>
  <c r="P338" i="21"/>
  <c r="AW338" i="21" s="1"/>
  <c r="P413" i="21"/>
  <c r="AW413" i="21" s="1"/>
  <c r="P421" i="21"/>
  <c r="AW421" i="21" s="1"/>
  <c r="P429" i="21"/>
  <c r="AW429" i="21" s="1"/>
  <c r="AW437" i="21"/>
  <c r="M656" i="21"/>
  <c r="AT656" i="21" s="1"/>
  <c r="P664" i="21"/>
  <c r="AW664" i="21" s="1"/>
  <c r="P316" i="21"/>
  <c r="AW316" i="21" s="1"/>
  <c r="P336" i="21"/>
  <c r="AW336" i="21" s="1"/>
  <c r="P416" i="21"/>
  <c r="AW416" i="21" s="1"/>
  <c r="P424" i="21"/>
  <c r="AW424" i="21" s="1"/>
  <c r="P432" i="21"/>
  <c r="AW432" i="21" s="1"/>
  <c r="P454" i="21"/>
  <c r="AW454" i="21" s="1"/>
  <c r="P534" i="21"/>
  <c r="AW534" i="21" s="1"/>
  <c r="P542" i="21"/>
  <c r="AW542" i="21" s="1"/>
  <c r="P550" i="21"/>
  <c r="AW550" i="21" s="1"/>
  <c r="P558" i="21"/>
  <c r="AW558" i="21" s="1"/>
  <c r="P600" i="21"/>
  <c r="AW600" i="21" s="1"/>
  <c r="P608" i="21"/>
  <c r="AW608" i="21" s="1"/>
  <c r="P616" i="21"/>
  <c r="AW616" i="21" s="1"/>
  <c r="AW624" i="21"/>
  <c r="P632" i="21"/>
  <c r="AW632" i="21" s="1"/>
  <c r="P648" i="21"/>
  <c r="AW648" i="21" s="1"/>
  <c r="F656" i="21"/>
  <c r="AM656" i="21" s="1"/>
  <c r="P657" i="21"/>
  <c r="AW657" i="21" s="1"/>
  <c r="N656" i="21"/>
  <c r="AU656" i="21" s="1"/>
  <c r="P675" i="21"/>
  <c r="AW675" i="21" s="1"/>
  <c r="D687" i="21"/>
  <c r="P690" i="21"/>
  <c r="AW690" i="21" s="1"/>
  <c r="P714" i="21"/>
  <c r="AW714" i="21" s="1"/>
  <c r="P427" i="21"/>
  <c r="AW427" i="21" s="1"/>
  <c r="P435" i="21"/>
  <c r="AW435" i="21" s="1"/>
  <c r="P452" i="21"/>
  <c r="AW452" i="21" s="1"/>
  <c r="AW468" i="21"/>
  <c r="P595" i="21"/>
  <c r="AW595" i="21" s="1"/>
  <c r="P603" i="21"/>
  <c r="AW603" i="21" s="1"/>
  <c r="P611" i="21"/>
  <c r="AW611" i="21" s="1"/>
  <c r="P619" i="21"/>
  <c r="AW619" i="21" s="1"/>
  <c r="L625" i="21"/>
  <c r="AS625" i="21" s="1"/>
  <c r="P630" i="21"/>
  <c r="AW630" i="21" s="1"/>
  <c r="P646" i="21"/>
  <c r="AW646" i="21" s="1"/>
  <c r="G656" i="21"/>
  <c r="AN656" i="21" s="1"/>
  <c r="O656" i="21"/>
  <c r="AV656" i="21" s="1"/>
  <c r="P662" i="21"/>
  <c r="AW662" i="21" s="1"/>
  <c r="L718" i="21"/>
  <c r="AS718" i="21" s="1"/>
  <c r="D718" i="21"/>
  <c r="M718" i="21"/>
  <c r="AT718" i="21" s="1"/>
  <c r="P332" i="21"/>
  <c r="AW332" i="21" s="1"/>
  <c r="P414" i="21"/>
  <c r="AW414" i="21" s="1"/>
  <c r="P422" i="21"/>
  <c r="AW422" i="21" s="1"/>
  <c r="P430" i="21"/>
  <c r="AW430" i="21" s="1"/>
  <c r="AW438" i="21"/>
  <c r="P450" i="21"/>
  <c r="AW450" i="21" s="1"/>
  <c r="P466" i="21"/>
  <c r="AW466" i="21" s="1"/>
  <c r="F501" i="21"/>
  <c r="AM501" i="21" s="1"/>
  <c r="P540" i="21"/>
  <c r="AW540" i="21" s="1"/>
  <c r="P548" i="21"/>
  <c r="AW548" i="21" s="1"/>
  <c r="P556" i="21"/>
  <c r="AW556" i="21" s="1"/>
  <c r="P564" i="21"/>
  <c r="AW564" i="21" s="1"/>
  <c r="P598" i="21"/>
  <c r="AW598" i="21" s="1"/>
  <c r="P606" i="21"/>
  <c r="AW606" i="21" s="1"/>
  <c r="P614" i="21"/>
  <c r="AW614" i="21" s="1"/>
  <c r="AW622" i="21"/>
  <c r="D625" i="21"/>
  <c r="P628" i="21"/>
  <c r="AW628" i="21" s="1"/>
  <c r="P644" i="21"/>
  <c r="AW644" i="21" s="1"/>
  <c r="H656" i="21"/>
  <c r="AO656" i="21" s="1"/>
  <c r="P660" i="21"/>
  <c r="AW660" i="21" s="1"/>
  <c r="I656" i="21"/>
  <c r="AP656" i="21" s="1"/>
  <c r="O687" i="21"/>
  <c r="AV687" i="21" s="1"/>
  <c r="P691" i="21"/>
  <c r="AW691" i="21" s="1"/>
  <c r="P330" i="21"/>
  <c r="AW330" i="21" s="1"/>
  <c r="P409" i="21"/>
  <c r="AW409" i="21" s="1"/>
  <c r="P417" i="21"/>
  <c r="AW417" i="21" s="1"/>
  <c r="P425" i="21"/>
  <c r="AW425" i="21" s="1"/>
  <c r="P433" i="21"/>
  <c r="AW433" i="21" s="1"/>
  <c r="P448" i="21"/>
  <c r="AW448" i="21" s="1"/>
  <c r="P464" i="21"/>
  <c r="AW464" i="21" s="1"/>
  <c r="P535" i="21"/>
  <c r="AW535" i="21" s="1"/>
  <c r="P543" i="21"/>
  <c r="AW543" i="21" s="1"/>
  <c r="P551" i="21"/>
  <c r="AW551" i="21" s="1"/>
  <c r="P559" i="21"/>
  <c r="AW559" i="21" s="1"/>
  <c r="D594" i="21"/>
  <c r="P601" i="21"/>
  <c r="AW601" i="21" s="1"/>
  <c r="P609" i="21"/>
  <c r="AW609" i="21" s="1"/>
  <c r="P617" i="21"/>
  <c r="AW617" i="21" s="1"/>
  <c r="P642" i="21"/>
  <c r="AW642" i="21" s="1"/>
  <c r="P673" i="21"/>
  <c r="AW673" i="21" s="1"/>
  <c r="P703" i="21"/>
  <c r="AW703" i="21" s="1"/>
  <c r="H718" i="21"/>
  <c r="AO718" i="21" s="1"/>
  <c r="P724" i="21"/>
  <c r="AW724" i="21" s="1"/>
  <c r="P740" i="21"/>
  <c r="AW740" i="21" s="1"/>
  <c r="F780" i="21"/>
  <c r="AM780" i="21" s="1"/>
  <c r="G780" i="21"/>
  <c r="AN780" i="21" s="1"/>
  <c r="P788" i="21"/>
  <c r="AW788" i="21" s="1"/>
  <c r="P804" i="21"/>
  <c r="AW804" i="21" s="1"/>
  <c r="J842" i="21"/>
  <c r="AQ842" i="21" s="1"/>
  <c r="P849" i="21"/>
  <c r="AW849" i="21" s="1"/>
  <c r="P857" i="21"/>
  <c r="AW857" i="21" s="1"/>
  <c r="P863" i="21"/>
  <c r="AW863" i="21" s="1"/>
  <c r="P671" i="21"/>
  <c r="AW671" i="21" s="1"/>
  <c r="P701" i="21"/>
  <c r="AW701" i="21" s="1"/>
  <c r="AW717" i="21"/>
  <c r="I718" i="21"/>
  <c r="AP718" i="21" s="1"/>
  <c r="P722" i="21"/>
  <c r="AW722" i="21" s="1"/>
  <c r="P738" i="21"/>
  <c r="AW738" i="21" s="1"/>
  <c r="H780" i="21"/>
  <c r="AO780" i="21" s="1"/>
  <c r="P781" i="21"/>
  <c r="AW781" i="21" s="1"/>
  <c r="P786" i="21"/>
  <c r="AW786" i="21" s="1"/>
  <c r="P802" i="21"/>
  <c r="AW802" i="21" s="1"/>
  <c r="M873" i="21"/>
  <c r="AT873" i="21" s="1"/>
  <c r="F904" i="21"/>
  <c r="AM904" i="21" s="1"/>
  <c r="P905" i="21"/>
  <c r="AW905" i="21" s="1"/>
  <c r="P626" i="21"/>
  <c r="AW626" i="21" s="1"/>
  <c r="P669" i="21"/>
  <c r="AW669" i="21" s="1"/>
  <c r="AW685" i="21"/>
  <c r="P699" i="21"/>
  <c r="AW699" i="21" s="1"/>
  <c r="AW715" i="21"/>
  <c r="J718" i="21"/>
  <c r="AQ718" i="21" s="1"/>
  <c r="P720" i="21"/>
  <c r="AW720" i="21" s="1"/>
  <c r="P736" i="21"/>
  <c r="AW736" i="21" s="1"/>
  <c r="I780" i="21"/>
  <c r="AP780" i="21" s="1"/>
  <c r="P784" i="21"/>
  <c r="AW784" i="21" s="1"/>
  <c r="P800" i="21"/>
  <c r="AW800" i="21" s="1"/>
  <c r="P847" i="21"/>
  <c r="AW847" i="21" s="1"/>
  <c r="P855" i="21"/>
  <c r="AW855" i="21" s="1"/>
  <c r="K873" i="21"/>
  <c r="AR873" i="21" s="1"/>
  <c r="P667" i="21"/>
  <c r="AW667" i="21" s="1"/>
  <c r="P683" i="21"/>
  <c r="AW683" i="21" s="1"/>
  <c r="F687" i="21"/>
  <c r="AM687" i="21" s="1"/>
  <c r="N687" i="21"/>
  <c r="AU687" i="21" s="1"/>
  <c r="P697" i="21"/>
  <c r="AW697" i="21" s="1"/>
  <c r="P713" i="21"/>
  <c r="AW713" i="21" s="1"/>
  <c r="P734" i="21"/>
  <c r="AW734" i="21" s="1"/>
  <c r="P874" i="21"/>
  <c r="AW874" i="21" s="1"/>
  <c r="G873" i="21"/>
  <c r="AN873" i="21" s="1"/>
  <c r="P1063" i="21"/>
  <c r="AW1063" i="21" s="1"/>
  <c r="F1059" i="21"/>
  <c r="AM1059" i="21" s="1"/>
  <c r="P665" i="21"/>
  <c r="AW665" i="21" s="1"/>
  <c r="P681" i="21"/>
  <c r="AW681" i="21" s="1"/>
  <c r="P695" i="21"/>
  <c r="AW695" i="21" s="1"/>
  <c r="P711" i="21"/>
  <c r="AW711" i="21" s="1"/>
  <c r="P732" i="21"/>
  <c r="AW732" i="21" s="1"/>
  <c r="AW748" i="21"/>
  <c r="L749" i="21"/>
  <c r="AS749" i="21" s="1"/>
  <c r="P796" i="21"/>
  <c r="AW796" i="21" s="1"/>
  <c r="D811" i="21"/>
  <c r="M811" i="21"/>
  <c r="AT811" i="21" s="1"/>
  <c r="D873" i="21"/>
  <c r="I1214" i="21"/>
  <c r="AP1214" i="21" s="1"/>
  <c r="P663" i="21"/>
  <c r="AW663" i="21" s="1"/>
  <c r="P679" i="21"/>
  <c r="AW679" i="21" s="1"/>
  <c r="H687" i="21"/>
  <c r="AO687" i="21" s="1"/>
  <c r="P688" i="21"/>
  <c r="AW688" i="21" s="1"/>
  <c r="P693" i="21"/>
  <c r="AW693" i="21" s="1"/>
  <c r="P709" i="21"/>
  <c r="AW709" i="21" s="1"/>
  <c r="P730" i="21"/>
  <c r="AW730" i="21" s="1"/>
  <c r="AW746" i="21"/>
  <c r="P794" i="21"/>
  <c r="AW794" i="21" s="1"/>
  <c r="AW810" i="21"/>
  <c r="P812" i="21"/>
  <c r="AW812" i="21" s="1"/>
  <c r="F811" i="21"/>
  <c r="AM811" i="21" s="1"/>
  <c r="N811" i="21"/>
  <c r="AU811" i="21" s="1"/>
  <c r="K811" i="21"/>
  <c r="AR811" i="21" s="1"/>
  <c r="P820" i="21"/>
  <c r="AW820" i="21" s="1"/>
  <c r="P828" i="21"/>
  <c r="AW828" i="21" s="1"/>
  <c r="P836" i="21"/>
  <c r="AW836" i="21" s="1"/>
  <c r="P846" i="21"/>
  <c r="AW846" i="21" s="1"/>
  <c r="P854" i="21"/>
  <c r="AW854" i="21" s="1"/>
  <c r="P862" i="21"/>
  <c r="AW862" i="21" s="1"/>
  <c r="F718" i="21"/>
  <c r="AM718" i="21" s="1"/>
  <c r="P728" i="21"/>
  <c r="AW728" i="21" s="1"/>
  <c r="P744" i="21"/>
  <c r="AW744" i="21" s="1"/>
  <c r="P851" i="21"/>
  <c r="AW851" i="21" s="1"/>
  <c r="P865" i="21"/>
  <c r="AW865" i="21" s="1"/>
  <c r="P867" i="21"/>
  <c r="AW867" i="21" s="1"/>
  <c r="G935" i="21"/>
  <c r="AN935" i="21" s="1"/>
  <c r="N935" i="21"/>
  <c r="AU935" i="21" s="1"/>
  <c r="K935" i="21"/>
  <c r="AR935" i="21" s="1"/>
  <c r="P790" i="21"/>
  <c r="AW790" i="21" s="1"/>
  <c r="P818" i="21"/>
  <c r="AW818" i="21" s="1"/>
  <c r="I842" i="21"/>
  <c r="AP842" i="21" s="1"/>
  <c r="P844" i="21"/>
  <c r="AW844" i="21" s="1"/>
  <c r="F842" i="21"/>
  <c r="AM842" i="21" s="1"/>
  <c r="N842" i="21"/>
  <c r="AU842" i="21" s="1"/>
  <c r="P852" i="21"/>
  <c r="AW852" i="21" s="1"/>
  <c r="P860" i="21"/>
  <c r="AW860" i="21" s="1"/>
  <c r="P833" i="21"/>
  <c r="AW833" i="21" s="1"/>
  <c r="AW841" i="21"/>
  <c r="P843" i="21"/>
  <c r="AW843" i="21" s="1"/>
  <c r="P876" i="21"/>
  <c r="AW876" i="21" s="1"/>
  <c r="P884" i="21"/>
  <c r="AW884" i="21" s="1"/>
  <c r="P892" i="21"/>
  <c r="AW892" i="21" s="1"/>
  <c r="P900" i="21"/>
  <c r="AW900" i="21" s="1"/>
  <c r="P907" i="21"/>
  <c r="AW907" i="21" s="1"/>
  <c r="P915" i="21"/>
  <c r="AW915" i="21" s="1"/>
  <c r="P923" i="21"/>
  <c r="AW923" i="21" s="1"/>
  <c r="P931" i="21"/>
  <c r="AW931" i="21" s="1"/>
  <c r="I935" i="21"/>
  <c r="AP935" i="21" s="1"/>
  <c r="I966" i="21"/>
  <c r="AP966" i="21" s="1"/>
  <c r="P968" i="21"/>
  <c r="AW968" i="21" s="1"/>
  <c r="P976" i="21"/>
  <c r="AW976" i="21" s="1"/>
  <c r="I1028" i="21"/>
  <c r="AP1028" i="21" s="1"/>
  <c r="I1090" i="21"/>
  <c r="AP1090" i="21" s="1"/>
  <c r="AW1120" i="21"/>
  <c r="N1028" i="21"/>
  <c r="AU1028" i="21" s="1"/>
  <c r="K1028" i="21"/>
  <c r="AR1028" i="21" s="1"/>
  <c r="P826" i="21"/>
  <c r="AW826" i="21" s="1"/>
  <c r="P834" i="21"/>
  <c r="AW834" i="21" s="1"/>
  <c r="P877" i="21"/>
  <c r="AW877" i="21" s="1"/>
  <c r="P885" i="21"/>
  <c r="AW885" i="21" s="1"/>
  <c r="P893" i="21"/>
  <c r="AW893" i="21" s="1"/>
  <c r="AW901" i="21"/>
  <c r="G904" i="21"/>
  <c r="AN904" i="21" s="1"/>
  <c r="O904" i="21"/>
  <c r="AV904" i="21" s="1"/>
  <c r="O935" i="21"/>
  <c r="AV935" i="21" s="1"/>
  <c r="P939" i="21"/>
  <c r="AW939" i="21" s="1"/>
  <c r="F935" i="21"/>
  <c r="AM935" i="21" s="1"/>
  <c r="P969" i="21"/>
  <c r="AW969" i="21" s="1"/>
  <c r="P977" i="21"/>
  <c r="AW977" i="21" s="1"/>
  <c r="L997" i="21"/>
  <c r="AS997" i="21" s="1"/>
  <c r="I1059" i="21"/>
  <c r="AP1059" i="21" s="1"/>
  <c r="H1214" i="21"/>
  <c r="AO1214" i="21" s="1"/>
  <c r="P1215" i="21"/>
  <c r="AW1215" i="21" s="1"/>
  <c r="L1214" i="21"/>
  <c r="AS1214" i="21" s="1"/>
  <c r="P1233" i="21"/>
  <c r="AW1233" i="21" s="1"/>
  <c r="P813" i="21"/>
  <c r="AW813" i="21" s="1"/>
  <c r="P821" i="21"/>
  <c r="AW821" i="21" s="1"/>
  <c r="P829" i="21"/>
  <c r="AW829" i="21" s="1"/>
  <c r="P837" i="21"/>
  <c r="AW837" i="21" s="1"/>
  <c r="P869" i="21"/>
  <c r="AW869" i="21" s="1"/>
  <c r="P880" i="21"/>
  <c r="AW880" i="21" s="1"/>
  <c r="P888" i="21"/>
  <c r="AW888" i="21" s="1"/>
  <c r="P896" i="21"/>
  <c r="AW896" i="21" s="1"/>
  <c r="P942" i="21"/>
  <c r="AW942" i="21" s="1"/>
  <c r="P950" i="21"/>
  <c r="AW950" i="21" s="1"/>
  <c r="P958" i="21"/>
  <c r="AW958" i="21" s="1"/>
  <c r="P972" i="21"/>
  <c r="AW972" i="21" s="1"/>
  <c r="P980" i="21"/>
  <c r="AW980" i="21" s="1"/>
  <c r="P988" i="21"/>
  <c r="AW988" i="21" s="1"/>
  <c r="P1002" i="21"/>
  <c r="AW1002" i="21" s="1"/>
  <c r="P1018" i="21"/>
  <c r="AW1018" i="21" s="1"/>
  <c r="J1059" i="21"/>
  <c r="AQ1059" i="21" s="1"/>
  <c r="H1121" i="21"/>
  <c r="AO1121" i="21" s="1"/>
  <c r="P1123" i="21"/>
  <c r="AW1123" i="21" s="1"/>
  <c r="P1130" i="21"/>
  <c r="AW1130" i="21" s="1"/>
  <c r="P1146" i="21"/>
  <c r="AW1146" i="21" s="1"/>
  <c r="P816" i="21"/>
  <c r="AW816" i="21" s="1"/>
  <c r="P824" i="21"/>
  <c r="AW824" i="21" s="1"/>
  <c r="P832" i="21"/>
  <c r="AW832" i="21" s="1"/>
  <c r="AW840" i="21"/>
  <c r="AW872" i="21"/>
  <c r="P875" i="21"/>
  <c r="AW875" i="21" s="1"/>
  <c r="P883" i="21"/>
  <c r="AW883" i="21" s="1"/>
  <c r="P891" i="21"/>
  <c r="AW891" i="21" s="1"/>
  <c r="P899" i="21"/>
  <c r="AW899" i="21" s="1"/>
  <c r="P906" i="21"/>
  <c r="AW906" i="21" s="1"/>
  <c r="P914" i="21"/>
  <c r="AW914" i="21" s="1"/>
  <c r="P922" i="21"/>
  <c r="AW922" i="21" s="1"/>
  <c r="P930" i="21"/>
  <c r="AW930" i="21" s="1"/>
  <c r="F966" i="21"/>
  <c r="AM966" i="21" s="1"/>
  <c r="P975" i="21"/>
  <c r="AW975" i="21" s="1"/>
  <c r="P983" i="21"/>
  <c r="AW983" i="21" s="1"/>
  <c r="P991" i="21"/>
  <c r="AW991" i="21" s="1"/>
  <c r="K997" i="21"/>
  <c r="AR997" i="21" s="1"/>
  <c r="P1000" i="21"/>
  <c r="P1016" i="21"/>
  <c r="AW1016" i="21" s="1"/>
  <c r="L1121" i="21"/>
  <c r="AS1121" i="21" s="1"/>
  <c r="P1128" i="21"/>
  <c r="AW1128" i="21" s="1"/>
  <c r="P1144" i="21"/>
  <c r="AW1144" i="21" s="1"/>
  <c r="J1183" i="21"/>
  <c r="AQ1183" i="21" s="1"/>
  <c r="P819" i="21"/>
  <c r="AW819" i="21" s="1"/>
  <c r="P827" i="21"/>
  <c r="AW827" i="21" s="1"/>
  <c r="P835" i="21"/>
  <c r="AW835" i="21" s="1"/>
  <c r="P878" i="21"/>
  <c r="AW878" i="21" s="1"/>
  <c r="P886" i="21"/>
  <c r="AW886" i="21" s="1"/>
  <c r="P894" i="21"/>
  <c r="AW894" i="21" s="1"/>
  <c r="AW902" i="21"/>
  <c r="P909" i="21"/>
  <c r="AW909" i="21" s="1"/>
  <c r="P917" i="21"/>
  <c r="AW917" i="21" s="1"/>
  <c r="P925" i="21"/>
  <c r="AW925" i="21" s="1"/>
  <c r="AW933" i="21"/>
  <c r="P970" i="21"/>
  <c r="AW970" i="21" s="1"/>
  <c r="P978" i="21"/>
  <c r="AW978" i="21" s="1"/>
  <c r="P998" i="21"/>
  <c r="AW998" i="21" s="1"/>
  <c r="O997" i="21"/>
  <c r="AV997" i="21" s="1"/>
  <c r="P1014" i="21"/>
  <c r="AW1014" i="21" s="1"/>
  <c r="J1028" i="21"/>
  <c r="AQ1028" i="21" s="1"/>
  <c r="G1028" i="21"/>
  <c r="AN1028" i="21" s="1"/>
  <c r="O1028" i="21"/>
  <c r="AV1028" i="21" s="1"/>
  <c r="P1096" i="21"/>
  <c r="AW1096" i="21" s="1"/>
  <c r="P814" i="21"/>
  <c r="AW814" i="21" s="1"/>
  <c r="P822" i="21"/>
  <c r="AW822" i="21" s="1"/>
  <c r="P830" i="21"/>
  <c r="AW830" i="21" s="1"/>
  <c r="P838" i="21"/>
  <c r="AW838" i="21" s="1"/>
  <c r="AW870" i="21"/>
  <c r="P881" i="21"/>
  <c r="AW881" i="21" s="1"/>
  <c r="P889" i="21"/>
  <c r="AW889" i="21" s="1"/>
  <c r="P897" i="21"/>
  <c r="AW897" i="21" s="1"/>
  <c r="K904" i="21"/>
  <c r="AR904" i="21" s="1"/>
  <c r="P912" i="21"/>
  <c r="AW912" i="21" s="1"/>
  <c r="P920" i="21"/>
  <c r="AW920" i="21" s="1"/>
  <c r="P928" i="21"/>
  <c r="AW928" i="21" s="1"/>
  <c r="P943" i="21"/>
  <c r="AW943" i="21" s="1"/>
  <c r="P951" i="21"/>
  <c r="AW951" i="21" s="1"/>
  <c r="P959" i="21"/>
  <c r="AW959" i="21" s="1"/>
  <c r="P973" i="21"/>
  <c r="P981" i="21"/>
  <c r="AW981" i="21" s="1"/>
  <c r="P989" i="21"/>
  <c r="AW989" i="21" s="1"/>
  <c r="H997" i="21"/>
  <c r="AO997" i="21" s="1"/>
  <c r="P1012" i="21"/>
  <c r="AW1012" i="21" s="1"/>
  <c r="F1028" i="21"/>
  <c r="AM1028" i="21" s="1"/>
  <c r="P1104" i="21"/>
  <c r="AW1104" i="21" s="1"/>
  <c r="P1112" i="21"/>
  <c r="AW1112" i="21" s="1"/>
  <c r="P1124" i="21"/>
  <c r="AW1124" i="21" s="1"/>
  <c r="P1140" i="21"/>
  <c r="AW1140" i="21" s="1"/>
  <c r="P938" i="21"/>
  <c r="AW938" i="21" s="1"/>
  <c r="P946" i="21"/>
  <c r="AW946" i="21" s="1"/>
  <c r="P954" i="21"/>
  <c r="AW954" i="21" s="1"/>
  <c r="P962" i="21"/>
  <c r="AW962" i="21" s="1"/>
  <c r="P1030" i="21"/>
  <c r="AW1030" i="21" s="1"/>
  <c r="P1038" i="21"/>
  <c r="AW1038" i="21" s="1"/>
  <c r="P1046" i="21"/>
  <c r="AW1046" i="21" s="1"/>
  <c r="P1054" i="21"/>
  <c r="AW1054" i="21" s="1"/>
  <c r="P1060" i="21"/>
  <c r="AW1060" i="21" s="1"/>
  <c r="P1068" i="21"/>
  <c r="AW1068" i="21" s="1"/>
  <c r="P1076" i="21"/>
  <c r="P1084" i="21"/>
  <c r="AW1084" i="21" s="1"/>
  <c r="D1090" i="21"/>
  <c r="P1097" i="21"/>
  <c r="AW1097" i="21" s="1"/>
  <c r="P1113" i="21"/>
  <c r="AW1113" i="21" s="1"/>
  <c r="P1160" i="21"/>
  <c r="AW1160" i="21" s="1"/>
  <c r="P1168" i="21"/>
  <c r="AW1168" i="21" s="1"/>
  <c r="P1176" i="21"/>
  <c r="AW1176" i="21" s="1"/>
  <c r="P1226" i="21"/>
  <c r="AW1226" i="21" s="1"/>
  <c r="P936" i="21"/>
  <c r="AW936" i="21" s="1"/>
  <c r="P944" i="21"/>
  <c r="AW944" i="21" s="1"/>
  <c r="P952" i="21"/>
  <c r="AW952" i="21" s="1"/>
  <c r="P960" i="21"/>
  <c r="AW960" i="21" s="1"/>
  <c r="P967" i="21"/>
  <c r="AW967" i="21" s="1"/>
  <c r="P1036" i="21"/>
  <c r="AW1036" i="21" s="1"/>
  <c r="P1044" i="21"/>
  <c r="AW1044" i="21" s="1"/>
  <c r="P1052" i="21"/>
  <c r="AW1052" i="21" s="1"/>
  <c r="P1066" i="21"/>
  <c r="P1074" i="21"/>
  <c r="AW1074" i="21" s="1"/>
  <c r="P1082" i="21"/>
  <c r="AW1082" i="21" s="1"/>
  <c r="H1090" i="21"/>
  <c r="AO1090" i="21" s="1"/>
  <c r="P1093" i="21"/>
  <c r="AW1093" i="21" s="1"/>
  <c r="P1109" i="21"/>
  <c r="AW1109" i="21" s="1"/>
  <c r="P1158" i="21"/>
  <c r="AW1158" i="21" s="1"/>
  <c r="P1166" i="21"/>
  <c r="AW1166" i="21" s="1"/>
  <c r="P1174" i="21"/>
  <c r="AW1174" i="21" s="1"/>
  <c r="P1186" i="21"/>
  <c r="AW1186" i="21" s="1"/>
  <c r="P1194" i="21"/>
  <c r="AW1194" i="21" s="1"/>
  <c r="P1202" i="21"/>
  <c r="AW1202" i="21" s="1"/>
  <c r="P1210" i="21"/>
  <c r="AW1210" i="21" s="1"/>
  <c r="P1222" i="21"/>
  <c r="AW1222" i="21" s="1"/>
  <c r="P1238" i="21"/>
  <c r="AW1238" i="21" s="1"/>
  <c r="P1031" i="21"/>
  <c r="AW1031" i="21" s="1"/>
  <c r="P1039" i="21"/>
  <c r="AW1039" i="21" s="1"/>
  <c r="P1047" i="21"/>
  <c r="AW1047" i="21" s="1"/>
  <c r="P1055" i="21"/>
  <c r="AW1055" i="21" s="1"/>
  <c r="P1061" i="21"/>
  <c r="AW1061" i="21" s="1"/>
  <c r="P1069" i="21"/>
  <c r="AW1069" i="21" s="1"/>
  <c r="P1077" i="21"/>
  <c r="AW1077" i="21" s="1"/>
  <c r="P1085" i="21"/>
  <c r="AW1085" i="21" s="1"/>
  <c r="P1091" i="21"/>
  <c r="AW1091" i="21" s="1"/>
  <c r="P1107" i="21"/>
  <c r="AW1107" i="21" s="1"/>
  <c r="P1153" i="21"/>
  <c r="AW1153" i="21" s="1"/>
  <c r="P1161" i="21"/>
  <c r="AW1161" i="21" s="1"/>
  <c r="P1169" i="21"/>
  <c r="AW1169" i="21" s="1"/>
  <c r="P1177" i="21"/>
  <c r="AW1177" i="21" s="1"/>
  <c r="D1183" i="21"/>
  <c r="M1183" i="21"/>
  <c r="AT1183" i="21" s="1"/>
  <c r="P1220" i="21"/>
  <c r="AW1220" i="21" s="1"/>
  <c r="P1236" i="21"/>
  <c r="AW1236" i="21" s="1"/>
  <c r="P1050" i="21"/>
  <c r="AW1050" i="21" s="1"/>
  <c r="AW1058" i="21"/>
  <c r="P1105" i="21"/>
  <c r="AW1105" i="21" s="1"/>
  <c r="P1156" i="21"/>
  <c r="AW1156" i="21" s="1"/>
  <c r="P1164" i="21"/>
  <c r="AW1164" i="21" s="1"/>
  <c r="P1172" i="21"/>
  <c r="AW1172" i="21" s="1"/>
  <c r="P1184" i="21"/>
  <c r="AW1184" i="21" s="1"/>
  <c r="P1192" i="21"/>
  <c r="AW1192" i="21" s="1"/>
  <c r="P1200" i="21"/>
  <c r="AW1200" i="21" s="1"/>
  <c r="P1208" i="21"/>
  <c r="AW1208" i="21" s="1"/>
  <c r="P1218" i="21"/>
  <c r="AW1218" i="21" s="1"/>
  <c r="P1234" i="21"/>
  <c r="AW1234" i="21" s="1"/>
  <c r="P937" i="21"/>
  <c r="AW937" i="21" s="1"/>
  <c r="P945" i="21"/>
  <c r="AW945" i="21" s="1"/>
  <c r="P953" i="21"/>
  <c r="AW953" i="21" s="1"/>
  <c r="P961" i="21"/>
  <c r="AW961" i="21" s="1"/>
  <c r="P1029" i="21"/>
  <c r="AW1029" i="21" s="1"/>
  <c r="P1037" i="21"/>
  <c r="AW1037" i="21" s="1"/>
  <c r="P1045" i="21"/>
  <c r="AW1045" i="21" s="1"/>
  <c r="P1053" i="21"/>
  <c r="AW1053" i="21" s="1"/>
  <c r="P1067" i="21"/>
  <c r="AW1067" i="21" s="1"/>
  <c r="P1075" i="21"/>
  <c r="AW1075" i="21" s="1"/>
  <c r="P1083" i="21"/>
  <c r="AW1083" i="21" s="1"/>
  <c r="P1103" i="21"/>
  <c r="AW1103" i="21" s="1"/>
  <c r="AW1119" i="21"/>
  <c r="P1122" i="21"/>
  <c r="AW1122" i="21" s="1"/>
  <c r="P1159" i="21"/>
  <c r="AW1159" i="21" s="1"/>
  <c r="P1167" i="21"/>
  <c r="P1175" i="21"/>
  <c r="AW1175" i="21" s="1"/>
  <c r="F1183" i="21"/>
  <c r="AM1183" i="21" s="1"/>
  <c r="P1187" i="21"/>
  <c r="AW1187" i="21" s="1"/>
  <c r="P1195" i="21"/>
  <c r="AW1195" i="21" s="1"/>
  <c r="P1203" i="21"/>
  <c r="AW1203" i="21" s="1"/>
  <c r="P1216" i="21"/>
  <c r="AW1216" i="21" s="1"/>
  <c r="P1232" i="21"/>
  <c r="AW1232" i="21" s="1"/>
  <c r="P940" i="21"/>
  <c r="AW940" i="21" s="1"/>
  <c r="P948" i="21"/>
  <c r="AW948" i="21" s="1"/>
  <c r="P956" i="21"/>
  <c r="AW956" i="21" s="1"/>
  <c r="AW964" i="21"/>
  <c r="P1032" i="21"/>
  <c r="AW1032" i="21" s="1"/>
  <c r="P1040" i="21"/>
  <c r="AW1040" i="21" s="1"/>
  <c r="P1048" i="21"/>
  <c r="AW1048" i="21" s="1"/>
  <c r="AW1056" i="21"/>
  <c r="P1062" i="21"/>
  <c r="AW1062" i="21" s="1"/>
  <c r="P1070" i="21"/>
  <c r="AW1070" i="21" s="1"/>
  <c r="P1078" i="21"/>
  <c r="AW1078" i="21" s="1"/>
  <c r="P1086" i="21"/>
  <c r="AW1086" i="21" s="1"/>
  <c r="P1101" i="21"/>
  <c r="AW1101" i="21" s="1"/>
  <c r="P1117" i="21"/>
  <c r="P1154" i="21"/>
  <c r="AW1154" i="21" s="1"/>
  <c r="P1162" i="21"/>
  <c r="AW1162" i="21" s="1"/>
  <c r="P1170" i="21"/>
  <c r="AW1170" i="21" s="1"/>
  <c r="P1178" i="21"/>
  <c r="AW1178" i="21" s="1"/>
  <c r="P1190" i="21"/>
  <c r="AW1190" i="21" s="1"/>
  <c r="P1198" i="21"/>
  <c r="AW1198" i="21" s="1"/>
  <c r="P1206" i="21"/>
  <c r="AW1206" i="21" s="1"/>
  <c r="P1240" i="21"/>
  <c r="AW1240" i="21" s="1"/>
  <c r="P1035" i="21"/>
  <c r="AW1035" i="21" s="1"/>
  <c r="P1043" i="21"/>
  <c r="AW1043" i="21" s="1"/>
  <c r="P1051" i="21"/>
  <c r="AW1051" i="21" s="1"/>
  <c r="D1059" i="21"/>
  <c r="L1090" i="21"/>
  <c r="AS1090" i="21" s="1"/>
  <c r="P1099" i="21"/>
  <c r="AW1099" i="21" s="1"/>
  <c r="P1115" i="21"/>
  <c r="AW1115" i="21" s="1"/>
  <c r="J1152" i="21"/>
  <c r="AQ1152" i="21" s="1"/>
  <c r="P1157" i="21"/>
  <c r="AW1157" i="21" s="1"/>
  <c r="P1165" i="21"/>
  <c r="AW1165" i="21" s="1"/>
  <c r="P1173" i="21"/>
  <c r="AW1173" i="21" s="1"/>
  <c r="P1185" i="21"/>
  <c r="AW1185" i="21" s="1"/>
  <c r="P1193" i="21"/>
  <c r="AW1193" i="21" s="1"/>
  <c r="P1201" i="21"/>
  <c r="AW1201" i="21" s="1"/>
  <c r="P1209" i="21"/>
  <c r="AW1209" i="21" s="1"/>
  <c r="P1228" i="21"/>
  <c r="AW1228" i="21" s="1"/>
  <c r="H31" i="19"/>
  <c r="L54" i="19"/>
  <c r="L16" i="19"/>
  <c r="H42" i="19"/>
  <c r="H18" i="19"/>
  <c r="D9" i="19"/>
  <c r="D49" i="19"/>
  <c r="D51" i="19"/>
  <c r="D35" i="19"/>
  <c r="L44" i="19"/>
  <c r="H37" i="19"/>
  <c r="H6" i="19"/>
  <c r="D48" i="19"/>
  <c r="D17" i="19"/>
  <c r="H26" i="19"/>
  <c r="L4" i="19"/>
  <c r="L20" i="19"/>
  <c r="D62" i="19"/>
  <c r="H24" i="19"/>
  <c r="D41" i="19"/>
  <c r="L17" i="19"/>
  <c r="L1245" i="10"/>
  <c r="AC100" i="10" s="1"/>
  <c r="AC97" i="10"/>
  <c r="AC99" i="10"/>
  <c r="H2" i="19"/>
  <c r="L38" i="19"/>
  <c r="D42" i="19"/>
  <c r="H32" i="19"/>
  <c r="D11" i="19"/>
  <c r="H44" i="19"/>
  <c r="H4" i="19"/>
  <c r="D39" i="19"/>
  <c r="H30" i="19"/>
  <c r="L33" i="19"/>
  <c r="H35" i="19"/>
  <c r="L18" i="19"/>
  <c r="H48" i="19"/>
  <c r="D23" i="19"/>
  <c r="L37" i="19"/>
  <c r="D13" i="19"/>
  <c r="L23" i="19"/>
  <c r="D24" i="19"/>
  <c r="H63" i="19"/>
  <c r="H54" i="19"/>
  <c r="H11" i="19"/>
  <c r="H51" i="19"/>
  <c r="D26" i="19"/>
  <c r="H61" i="19"/>
  <c r="H3" i="19"/>
  <c r="H58" i="19"/>
  <c r="H59" i="19"/>
  <c r="L62" i="19"/>
  <c r="H20" i="19"/>
  <c r="L53" i="19"/>
  <c r="D2" i="19"/>
  <c r="L14" i="19"/>
  <c r="D54" i="19"/>
  <c r="H12" i="19"/>
  <c r="L46" i="19"/>
  <c r="L52" i="19"/>
  <c r="L34" i="19"/>
  <c r="L10" i="19"/>
  <c r="L11" i="19"/>
  <c r="L13" i="19"/>
  <c r="L24" i="19"/>
  <c r="D53" i="19"/>
  <c r="L49" i="19"/>
  <c r="H60" i="19"/>
  <c r="D59" i="19"/>
  <c r="D46" i="19"/>
  <c r="L25" i="19"/>
  <c r="D56" i="19"/>
  <c r="H5" i="19"/>
  <c r="H13" i="19"/>
  <c r="H40" i="19"/>
  <c r="D28" i="19"/>
  <c r="D30" i="19"/>
  <c r="L45" i="19"/>
  <c r="D7" i="19"/>
  <c r="D5" i="19"/>
  <c r="H23" i="19"/>
  <c r="J1245" i="10"/>
  <c r="AA100" i="10" s="1"/>
  <c r="W99" i="10"/>
  <c r="F1245" i="10"/>
  <c r="W100" i="10" s="1"/>
  <c r="W97" i="10"/>
  <c r="W98" i="10"/>
  <c r="G1245" i="10"/>
  <c r="X100" i="10" s="1"/>
  <c r="Z98" i="10"/>
  <c r="AE97" i="10"/>
  <c r="D129" i="10"/>
  <c r="D1183" i="10"/>
  <c r="D935" i="10"/>
  <c r="D315" i="10"/>
  <c r="AA97" i="10"/>
  <c r="D470" i="10"/>
  <c r="D67" i="10"/>
  <c r="D1214" i="10"/>
  <c r="D966" i="10"/>
  <c r="D842" i="10"/>
  <c r="D594" i="10"/>
  <c r="D346" i="10"/>
  <c r="D222" i="10"/>
  <c r="D36" i="10"/>
  <c r="D687" i="10"/>
  <c r="D439" i="10"/>
  <c r="X98" i="10"/>
  <c r="D1090" i="10"/>
  <c r="D718" i="10"/>
  <c r="D1121" i="10"/>
  <c r="D873" i="10"/>
  <c r="D749" i="10"/>
  <c r="D501" i="10"/>
  <c r="D253" i="10"/>
  <c r="Y99" i="10"/>
  <c r="D997" i="10"/>
  <c r="D625" i="10"/>
  <c r="X97" i="10"/>
  <c r="D377" i="10"/>
  <c r="D98" i="10"/>
  <c r="D160" i="10"/>
  <c r="D1152" i="10"/>
  <c r="D1028" i="10"/>
  <c r="D904" i="10"/>
  <c r="D780" i="10"/>
  <c r="D656" i="10"/>
  <c r="D532" i="10"/>
  <c r="D408" i="10"/>
  <c r="D284" i="10"/>
  <c r="Y97" i="10"/>
  <c r="X99" i="10"/>
  <c r="D1059" i="10"/>
  <c r="D811" i="10"/>
  <c r="AB97" i="10"/>
  <c r="D563" i="10"/>
  <c r="P470" i="21" l="1"/>
  <c r="AW470" i="21" s="1"/>
  <c r="P1245" i="21"/>
  <c r="AW1245" i="21" s="1"/>
  <c r="AW1117" i="21"/>
  <c r="AW342" i="21"/>
  <c r="AW651" i="21"/>
  <c r="AW145" i="21"/>
  <c r="AW745" i="21"/>
  <c r="AW858" i="21"/>
  <c r="AW1000" i="21"/>
  <c r="AW1094" i="21"/>
  <c r="AW1241" i="21"/>
  <c r="AW921" i="21"/>
  <c r="AW487" i="21"/>
  <c r="AW456" i="21"/>
  <c r="AW752" i="21"/>
  <c r="AW301" i="21"/>
  <c r="AW1066" i="21"/>
  <c r="AW324" i="21"/>
  <c r="AW323" i="21"/>
  <c r="AW755" i="21"/>
  <c r="AW973" i="21"/>
  <c r="AW1167" i="21"/>
  <c r="AW1076" i="21"/>
  <c r="AW103" i="21"/>
  <c r="AW1223" i="21"/>
  <c r="AW949" i="21"/>
  <c r="AW783" i="21"/>
  <c r="P222" i="21"/>
  <c r="AW222" i="21" s="1"/>
  <c r="P749" i="21"/>
  <c r="AW749" i="21" s="1"/>
  <c r="P5" i="21"/>
  <c r="AW5" i="21" s="1"/>
  <c r="P1090" i="21"/>
  <c r="AW1090" i="21" s="1"/>
  <c r="P408" i="21"/>
  <c r="AW408" i="21" s="1"/>
  <c r="P439" i="21"/>
  <c r="AW439" i="21" s="1"/>
  <c r="P67" i="21"/>
  <c r="AW67" i="21" s="1"/>
  <c r="P1183" i="21"/>
  <c r="AW1183" i="21" s="1"/>
  <c r="P377" i="21"/>
  <c r="AW377" i="21" s="1"/>
  <c r="P842" i="21"/>
  <c r="AW842" i="21" s="1"/>
  <c r="P873" i="21"/>
  <c r="AW873" i="21" s="1"/>
  <c r="P191" i="21"/>
  <c r="AW191" i="21" s="1"/>
  <c r="P563" i="21"/>
  <c r="AW563" i="21" s="1"/>
  <c r="P501" i="21"/>
  <c r="AW501" i="21" s="1"/>
  <c r="P284" i="21"/>
  <c r="AW284" i="21" s="1"/>
  <c r="P532" i="21"/>
  <c r="AW532" i="21" s="1"/>
  <c r="P1152" i="21"/>
  <c r="AW1152" i="21" s="1"/>
  <c r="P997" i="21"/>
  <c r="AW997" i="21" s="1"/>
  <c r="P625" i="21"/>
  <c r="AW625" i="21" s="1"/>
  <c r="P1214" i="21"/>
  <c r="AW1214" i="21" s="1"/>
  <c r="P904" i="21"/>
  <c r="AW904" i="21" s="1"/>
  <c r="P656" i="21"/>
  <c r="AW656" i="21" s="1"/>
  <c r="P253" i="21"/>
  <c r="AW253" i="21" s="1"/>
  <c r="P594" i="21"/>
  <c r="AW594" i="21" s="1"/>
  <c r="P1121" i="21"/>
  <c r="AW1121" i="21" s="1"/>
  <c r="P780" i="21"/>
  <c r="AW780" i="21" s="1"/>
  <c r="P718" i="21"/>
  <c r="AW718" i="21" s="1"/>
  <c r="P346" i="21"/>
  <c r="AW346" i="21" s="1"/>
  <c r="P98" i="21"/>
  <c r="AW98" i="21" s="1"/>
  <c r="P129" i="21"/>
  <c r="AW129" i="21" s="1"/>
  <c r="P36" i="21"/>
  <c r="AW36" i="21" s="1"/>
  <c r="P966" i="21"/>
  <c r="AW966" i="21" s="1"/>
  <c r="P1028" i="21"/>
  <c r="AW1028" i="21" s="1"/>
  <c r="P935" i="21"/>
  <c r="AW935" i="21" s="1"/>
  <c r="P160" i="21"/>
  <c r="AW160" i="21" s="1"/>
  <c r="P811" i="21"/>
  <c r="AW811" i="21" s="1"/>
  <c r="P1059" i="21"/>
  <c r="AW1059" i="21" s="1"/>
  <c r="P687" i="21"/>
  <c r="AW687" i="21" s="1"/>
  <c r="P315" i="21"/>
  <c r="AW315" i="21" s="1"/>
  <c r="D4" i="19"/>
  <c r="P997" i="10"/>
  <c r="P718" i="10"/>
  <c r="P439" i="10"/>
  <c r="V19" i="10" s="1"/>
  <c r="P36" i="10"/>
  <c r="V6" i="10" s="1"/>
  <c r="P1059" i="10"/>
  <c r="V39" i="10" s="1"/>
  <c r="P873" i="10"/>
  <c r="V33" i="10" s="1"/>
  <c r="P373" i="10" l="1"/>
  <c r="T2309" i="10"/>
  <c r="T2061" i="10"/>
  <c r="T1999" i="10"/>
  <c r="T1968" i="10"/>
  <c r="T1937" i="10"/>
  <c r="T1844" i="10"/>
  <c r="T1689" i="10"/>
  <c r="T1658" i="10"/>
  <c r="T1627" i="10"/>
  <c r="T1596" i="10"/>
  <c r="T1565" i="10"/>
  <c r="T1441" i="10"/>
  <c r="P1177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153" i="10"/>
  <c r="P1141" i="10"/>
  <c r="P1109" i="10"/>
  <c r="P1116" i="10"/>
  <c r="P1117" i="10"/>
  <c r="P1118" i="10"/>
  <c r="P1082" i="10"/>
  <c r="P33" i="10"/>
  <c r="P64" i="10"/>
  <c r="P95" i="10"/>
  <c r="P126" i="10"/>
  <c r="P156" i="10"/>
  <c r="P186" i="10"/>
  <c r="P218" i="10"/>
  <c r="P404" i="10"/>
  <c r="P435" i="10"/>
  <c r="P465" i="10"/>
  <c r="P497" i="10"/>
  <c r="P527" i="10"/>
  <c r="P558" i="10"/>
  <c r="P591" i="10"/>
  <c r="P622" i="10"/>
  <c r="P653" i="10"/>
  <c r="P684" i="10"/>
  <c r="P685" i="10"/>
  <c r="P715" i="10"/>
  <c r="P744" i="10"/>
  <c r="P748" i="10"/>
  <c r="P775" i="10"/>
  <c r="P807" i="10"/>
  <c r="P835" i="10"/>
  <c r="P863" i="10"/>
  <c r="P897" i="10"/>
  <c r="P928" i="10"/>
  <c r="P960" i="10"/>
  <c r="P992" i="10"/>
  <c r="P1020" i="10"/>
  <c r="P1050" i="10"/>
  <c r="P1088" i="10"/>
  <c r="P1089" i="10"/>
  <c r="H190" i="10"/>
  <c r="J190" i="10"/>
  <c r="K190" i="10"/>
  <c r="J187" i="10"/>
  <c r="J188" i="10"/>
  <c r="J189" i="10"/>
  <c r="P1057" i="10"/>
  <c r="P1058" i="10"/>
  <c r="AF59" i="10"/>
  <c r="S96" i="10"/>
  <c r="S95" i="10"/>
  <c r="S94" i="10"/>
  <c r="W59" i="10"/>
  <c r="X59" i="10"/>
  <c r="Y59" i="10"/>
  <c r="Z59" i="10"/>
  <c r="AA59" i="10"/>
  <c r="AB59" i="10"/>
  <c r="AC59" i="10"/>
  <c r="AD59" i="10"/>
  <c r="AE59" i="10"/>
  <c r="AG59" i="10"/>
  <c r="S61" i="10"/>
  <c r="S62" i="10"/>
  <c r="S63" i="10"/>
  <c r="S64" i="10"/>
  <c r="S75" i="10"/>
  <c r="W6" i="10"/>
  <c r="E36" i="10"/>
  <c r="F5" i="6"/>
  <c r="B1028" i="10"/>
  <c r="B780" i="10"/>
  <c r="B718" i="10"/>
  <c r="B346" i="10"/>
  <c r="B377" i="10"/>
  <c r="B408" i="10"/>
  <c r="B563" i="10"/>
  <c r="B656" i="10"/>
  <c r="B687" i="10"/>
  <c r="B315" i="10"/>
  <c r="B284" i="10"/>
  <c r="B160" i="10"/>
  <c r="D48" i="6"/>
  <c r="D4" i="6"/>
  <c r="T4" i="6"/>
  <c r="T5" i="6" s="1"/>
  <c r="U5" i="6" s="1"/>
  <c r="M1245" i="10" l="1"/>
  <c r="AD100" i="10" s="1"/>
  <c r="Y100" i="10"/>
  <c r="O1245" i="10"/>
  <c r="AF100" i="10" s="1"/>
  <c r="N1245" i="10"/>
  <c r="AE100" i="10" s="1"/>
  <c r="K1245" i="10"/>
  <c r="AB100" i="10" s="1"/>
  <c r="Z100" i="10"/>
  <c r="P1163" i="10"/>
  <c r="P1151" i="10"/>
  <c r="P249" i="10"/>
  <c r="P1169" i="10"/>
  <c r="P1165" i="10"/>
  <c r="P1157" i="10"/>
  <c r="P311" i="10"/>
  <c r="P342" i="10"/>
  <c r="P280" i="10"/>
  <c r="P1171" i="10"/>
  <c r="P1167" i="10"/>
  <c r="P1159" i="10"/>
  <c r="P1155" i="10"/>
  <c r="P1150" i="10"/>
  <c r="P1161" i="10"/>
  <c r="P1197" i="10"/>
  <c r="P1172" i="10"/>
  <c r="P1164" i="10"/>
  <c r="P1156" i="10"/>
  <c r="P1168" i="10"/>
  <c r="P1160" i="10"/>
  <c r="P1170" i="10"/>
  <c r="P1166" i="10"/>
  <c r="P1162" i="10"/>
  <c r="P1158" i="10"/>
  <c r="P1154" i="10"/>
  <c r="AD98" i="10"/>
  <c r="AF99" i="10"/>
  <c r="P1200" i="10"/>
  <c r="AF98" i="10"/>
  <c r="AE98" i="10"/>
  <c r="P1187" i="10"/>
  <c r="AE99" i="10"/>
  <c r="AD99" i="10"/>
  <c r="P1199" i="10"/>
  <c r="P1180" i="10"/>
  <c r="P1231" i="10"/>
  <c r="P1173" i="10"/>
  <c r="P1193" i="10"/>
  <c r="P1184" i="10"/>
  <c r="P1179" i="10"/>
  <c r="P1175" i="10"/>
  <c r="P1249" i="10"/>
  <c r="P1237" i="10"/>
  <c r="P1235" i="10"/>
  <c r="P1233" i="10"/>
  <c r="P1225" i="10"/>
  <c r="P1223" i="10"/>
  <c r="P1217" i="10"/>
  <c r="P1243" i="10"/>
  <c r="P1209" i="10"/>
  <c r="P1203" i="10"/>
  <c r="P1176" i="10"/>
  <c r="P1195" i="10"/>
  <c r="P1182" i="10"/>
  <c r="P1178" i="10"/>
  <c r="P1257" i="10"/>
  <c r="P1207" i="10"/>
  <c r="P1191" i="10"/>
  <c r="P1185" i="10"/>
  <c r="P1174" i="10"/>
  <c r="P1239" i="10"/>
  <c r="P1227" i="10"/>
  <c r="P1219" i="10"/>
  <c r="P1215" i="10"/>
  <c r="AB98" i="10"/>
  <c r="P1230" i="10"/>
  <c r="P1222" i="10"/>
  <c r="P1205" i="10"/>
  <c r="P1192" i="10"/>
  <c r="AA98" i="10"/>
  <c r="P1213" i="10"/>
  <c r="P1201" i="10"/>
  <c r="P1189" i="10"/>
  <c r="AB99" i="10"/>
  <c r="P1241" i="10"/>
  <c r="P1229" i="10"/>
  <c r="P1221" i="10"/>
  <c r="P1271" i="10"/>
  <c r="P1267" i="10"/>
  <c r="P1263" i="10"/>
  <c r="P1259" i="10"/>
  <c r="P1261" i="10"/>
  <c r="P1253" i="10"/>
  <c r="P1251" i="10"/>
  <c r="P1247" i="10"/>
  <c r="P1255" i="10"/>
  <c r="P1275" i="10"/>
  <c r="P1269" i="10"/>
  <c r="P1268" i="10"/>
  <c r="P1265" i="10"/>
  <c r="P1234" i="10"/>
  <c r="P1226" i="10"/>
  <c r="P1218" i="10"/>
  <c r="P1242" i="10"/>
  <c r="P1238" i="10"/>
  <c r="P1211" i="10"/>
  <c r="P1274" i="10"/>
  <c r="P1270" i="10"/>
  <c r="P1266" i="10"/>
  <c r="P1262" i="10"/>
  <c r="P1258" i="10"/>
  <c r="P1254" i="10"/>
  <c r="P1250" i="10"/>
  <c r="P1246" i="10"/>
  <c r="P1212" i="10"/>
  <c r="P1208" i="10"/>
  <c r="P1204" i="10"/>
  <c r="P1196" i="10"/>
  <c r="P1188" i="10"/>
  <c r="P1273" i="10"/>
  <c r="P1244" i="10"/>
  <c r="P1236" i="10"/>
  <c r="P1240" i="10"/>
  <c r="P1232" i="10"/>
  <c r="P1228" i="10"/>
  <c r="P1224" i="10"/>
  <c r="P1220" i="10"/>
  <c r="P1216" i="10"/>
  <c r="P1181" i="10"/>
  <c r="P1210" i="10"/>
  <c r="P1260" i="10"/>
  <c r="P1252" i="10"/>
  <c r="P1272" i="10"/>
  <c r="P1264" i="10"/>
  <c r="P1256" i="10"/>
  <c r="P1248" i="10"/>
  <c r="P1206" i="10"/>
  <c r="P1202" i="10"/>
  <c r="P1198" i="10"/>
  <c r="P1194" i="10"/>
  <c r="P1190" i="10"/>
  <c r="P1186" i="10"/>
  <c r="P1144" i="10"/>
  <c r="P1148" i="10"/>
  <c r="P1145" i="10"/>
  <c r="P1149" i="10"/>
  <c r="P1147" i="10"/>
  <c r="P1146" i="10"/>
  <c r="P1143" i="10"/>
  <c r="P1142" i="10"/>
  <c r="P1113" i="10"/>
  <c r="P1120" i="10"/>
  <c r="P1115" i="10"/>
  <c r="P1114" i="10"/>
  <c r="P1111" i="10"/>
  <c r="P1108" i="10"/>
  <c r="P1106" i="10"/>
  <c r="P1104" i="10"/>
  <c r="P1119" i="10"/>
  <c r="P1112" i="10"/>
  <c r="P1110" i="10"/>
  <c r="P1107" i="10"/>
  <c r="P1105" i="10"/>
  <c r="P1103" i="10"/>
  <c r="P127" i="10"/>
  <c r="P96" i="10"/>
  <c r="P1084" i="10"/>
  <c r="P1083" i="10"/>
  <c r="P97" i="10"/>
  <c r="AF60" i="10"/>
  <c r="P35" i="10"/>
  <c r="P190" i="10"/>
  <c r="X95" i="10"/>
  <c r="X94" i="10"/>
  <c r="AF61" i="10"/>
  <c r="W95" i="10"/>
  <c r="AF93" i="10"/>
  <c r="Z95" i="10"/>
  <c r="AE95" i="10"/>
  <c r="AE94" i="10"/>
  <c r="AF94" i="10"/>
  <c r="AC96" i="10"/>
  <c r="AC94" i="10"/>
  <c r="Y95" i="10"/>
  <c r="AF79" i="10"/>
  <c r="AF76" i="10"/>
  <c r="AF88" i="10"/>
  <c r="AF66" i="10"/>
  <c r="AF86" i="10"/>
  <c r="AF81" i="10"/>
  <c r="AF83" i="10"/>
  <c r="AF90" i="10"/>
  <c r="AF78" i="10"/>
  <c r="AF75" i="10"/>
  <c r="AF73" i="10"/>
  <c r="AF92" i="10"/>
  <c r="AF80" i="10"/>
  <c r="AF85" i="10"/>
  <c r="AF65" i="10"/>
  <c r="AF67" i="10"/>
  <c r="AF87" i="10"/>
  <c r="AF82" i="10"/>
  <c r="AF89" i="10"/>
  <c r="AF77" i="10"/>
  <c r="AF70" i="10"/>
  <c r="AF84" i="10"/>
  <c r="AF74" i="10"/>
  <c r="AF62" i="10"/>
  <c r="AF91" i="10"/>
  <c r="AF69" i="10"/>
  <c r="AF64" i="10"/>
  <c r="AF71" i="10"/>
  <c r="AF68" i="10"/>
  <c r="AF72" i="10"/>
  <c r="AF63" i="10"/>
  <c r="Z96" i="10"/>
  <c r="P1140" i="10"/>
  <c r="P1136" i="10"/>
  <c r="P1132" i="10"/>
  <c r="P1128" i="10"/>
  <c r="P1124" i="10"/>
  <c r="P1100" i="10"/>
  <c r="P1096" i="10"/>
  <c r="P1067" i="10"/>
  <c r="P1122" i="10"/>
  <c r="P1070" i="10"/>
  <c r="P1071" i="10"/>
  <c r="Y96" i="10"/>
  <c r="P1066" i="10"/>
  <c r="P1078" i="10"/>
  <c r="P1079" i="10"/>
  <c r="P1073" i="10"/>
  <c r="P128" i="10"/>
  <c r="P66" i="10"/>
  <c r="P1081" i="10"/>
  <c r="P1069" i="10"/>
  <c r="P1086" i="10"/>
  <c r="P1092" i="10"/>
  <c r="P1076" i="10"/>
  <c r="P1065" i="10"/>
  <c r="P1139" i="10"/>
  <c r="P1135" i="10"/>
  <c r="P1131" i="10"/>
  <c r="P1127" i="10"/>
  <c r="P1125" i="10"/>
  <c r="P1123" i="10"/>
  <c r="P1099" i="10"/>
  <c r="P1095" i="10"/>
  <c r="P1077" i="10"/>
  <c r="P1085" i="10"/>
  <c r="P1072" i="10"/>
  <c r="P1063" i="10"/>
  <c r="P1060" i="10"/>
  <c r="P1061" i="10"/>
  <c r="P1087" i="10"/>
  <c r="P1080" i="10"/>
  <c r="P1074" i="10"/>
  <c r="P1068" i="10"/>
  <c r="P1062" i="10"/>
  <c r="P1137" i="10"/>
  <c r="P1133" i="10"/>
  <c r="P1129" i="10"/>
  <c r="P1101" i="10"/>
  <c r="P1097" i="10"/>
  <c r="P1093" i="10"/>
  <c r="P1075" i="10"/>
  <c r="P1091" i="10"/>
  <c r="P1138" i="10"/>
  <c r="P1134" i="10"/>
  <c r="P1130" i="10"/>
  <c r="P1126" i="10"/>
  <c r="P1102" i="10"/>
  <c r="P1098" i="10"/>
  <c r="P1094" i="10"/>
  <c r="P1064" i="10"/>
  <c r="AD94" i="10"/>
  <c r="Y94" i="10"/>
  <c r="X96" i="10"/>
  <c r="AB94" i="10"/>
  <c r="AA94" i="10"/>
  <c r="Z94" i="10"/>
  <c r="S67" i="10"/>
  <c r="S68" i="10"/>
  <c r="S71" i="10"/>
  <c r="S70" i="10"/>
  <c r="S69" i="10"/>
  <c r="S72" i="10"/>
  <c r="S73" i="10"/>
  <c r="S74" i="10"/>
  <c r="S76" i="10"/>
  <c r="S77" i="10"/>
  <c r="S80" i="10"/>
  <c r="S79" i="10"/>
  <c r="S78" i="10"/>
  <c r="S88" i="10"/>
  <c r="S87" i="10"/>
  <c r="S86" i="10"/>
  <c r="S85" i="10"/>
  <c r="S84" i="10"/>
  <c r="S83" i="10"/>
  <c r="S82" i="10"/>
  <c r="S81" i="10"/>
  <c r="S65" i="10"/>
  <c r="S66" i="10"/>
  <c r="S93" i="10"/>
  <c r="S92" i="10"/>
  <c r="S91" i="10"/>
  <c r="S90" i="10"/>
  <c r="S89" i="10"/>
  <c r="P34" i="10"/>
  <c r="P65" i="10"/>
  <c r="K189" i="10"/>
  <c r="K188" i="10"/>
  <c r="K187" i="10"/>
  <c r="H187" i="10"/>
  <c r="H189" i="10"/>
  <c r="H188" i="10"/>
  <c r="W7" i="10"/>
  <c r="U4" i="6"/>
  <c r="T6" i="6"/>
  <c r="U6" i="6" s="1"/>
  <c r="I3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4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4" i="6"/>
  <c r="Y65" i="10" l="1"/>
  <c r="AB65" i="10"/>
  <c r="P1152" i="10"/>
  <c r="P1245" i="10"/>
  <c r="P1183" i="10"/>
  <c r="P1214" i="10"/>
  <c r="P187" i="10"/>
  <c r="P344" i="10"/>
  <c r="P281" i="10"/>
  <c r="P343" i="10"/>
  <c r="P529" i="10"/>
  <c r="P157" i="10"/>
  <c r="P436" i="10"/>
  <c r="P498" i="10"/>
  <c r="P560" i="10"/>
  <c r="P220" i="10"/>
  <c r="P282" i="10"/>
  <c r="P250" i="10"/>
  <c r="P375" i="10"/>
  <c r="P559" i="10"/>
  <c r="P467" i="10"/>
  <c r="P374" i="10"/>
  <c r="P528" i="10"/>
  <c r="P251" i="10"/>
  <c r="P219" i="10"/>
  <c r="P406" i="10"/>
  <c r="P312" i="10"/>
  <c r="P466" i="10"/>
  <c r="P405" i="10"/>
  <c r="P592" i="10"/>
  <c r="P623" i="10"/>
  <c r="AD60" i="10"/>
  <c r="AB60" i="10"/>
  <c r="AE60" i="10"/>
  <c r="Z60" i="10"/>
  <c r="Y60" i="10"/>
  <c r="X60" i="10"/>
  <c r="P686" i="10"/>
  <c r="P654" i="10"/>
  <c r="P655" i="10"/>
  <c r="P745" i="10"/>
  <c r="P747" i="10"/>
  <c r="P1051" i="10"/>
  <c r="P746" i="10"/>
  <c r="AF95" i="10"/>
  <c r="X67" i="10"/>
  <c r="Z91" i="10"/>
  <c r="W91" i="10"/>
  <c r="X71" i="10"/>
  <c r="AB91" i="10"/>
  <c r="P125" i="10"/>
  <c r="AD91" i="10"/>
  <c r="X61" i="10"/>
  <c r="X64" i="10"/>
  <c r="X93" i="10"/>
  <c r="Y92" i="10"/>
  <c r="X91" i="10"/>
  <c r="X80" i="10"/>
  <c r="X89" i="10"/>
  <c r="X83" i="10"/>
  <c r="X92" i="10"/>
  <c r="X73" i="10"/>
  <c r="X79" i="10"/>
  <c r="X72" i="10"/>
  <c r="X74" i="10"/>
  <c r="X62" i="10"/>
  <c r="X86" i="10"/>
  <c r="X76" i="10"/>
  <c r="X87" i="10"/>
  <c r="X81" i="10"/>
  <c r="X65" i="10"/>
  <c r="X82" i="10"/>
  <c r="Y88" i="10"/>
  <c r="X90" i="10"/>
  <c r="X75" i="10"/>
  <c r="X85" i="10"/>
  <c r="X88" i="10"/>
  <c r="X66" i="10"/>
  <c r="X78" i="10"/>
  <c r="X63" i="10"/>
  <c r="X68" i="10"/>
  <c r="X69" i="10"/>
  <c r="X84" i="10"/>
  <c r="Y91" i="10"/>
  <c r="AA95" i="10"/>
  <c r="Y86" i="10"/>
  <c r="AB85" i="10"/>
  <c r="Y82" i="10"/>
  <c r="AB93" i="10"/>
  <c r="Z76" i="10"/>
  <c r="Z93" i="10"/>
  <c r="Z74" i="10"/>
  <c r="Z86" i="10"/>
  <c r="Z85" i="10"/>
  <c r="Z84" i="10"/>
  <c r="Z88" i="10"/>
  <c r="Z73" i="10"/>
  <c r="Z67" i="10"/>
  <c r="Z77" i="10"/>
  <c r="Z69" i="10"/>
  <c r="Z70" i="10"/>
  <c r="Z64" i="10"/>
  <c r="Z68" i="10"/>
  <c r="Z63" i="10"/>
  <c r="Z65" i="10"/>
  <c r="Z79" i="10"/>
  <c r="Z82" i="10"/>
  <c r="Z66" i="10"/>
  <c r="Z87" i="10"/>
  <c r="Z72" i="10"/>
  <c r="Z81" i="10"/>
  <c r="Z62" i="10"/>
  <c r="Z92" i="10"/>
  <c r="Z75" i="10"/>
  <c r="Z78" i="10"/>
  <c r="Z80" i="10"/>
  <c r="Z61" i="10"/>
  <c r="Z71" i="10"/>
  <c r="Z83" i="10"/>
  <c r="Z90" i="10"/>
  <c r="Z89" i="10"/>
  <c r="Y80" i="10"/>
  <c r="Y68" i="10"/>
  <c r="AB87" i="10"/>
  <c r="AB68" i="10"/>
  <c r="Y83" i="10"/>
  <c r="Y79" i="10"/>
  <c r="Y72" i="10"/>
  <c r="Y93" i="10"/>
  <c r="AB80" i="10"/>
  <c r="AB73" i="10"/>
  <c r="Y84" i="10"/>
  <c r="AB86" i="10"/>
  <c r="AB79" i="10"/>
  <c r="Y67" i="10"/>
  <c r="Y87" i="10"/>
  <c r="Y66" i="10"/>
  <c r="AB74" i="10"/>
  <c r="AB95" i="10"/>
  <c r="Y70" i="10"/>
  <c r="Y81" i="10"/>
  <c r="AB83" i="10"/>
  <c r="AB69" i="10"/>
  <c r="AB63" i="10"/>
  <c r="AB78" i="10"/>
  <c r="AB77" i="10"/>
  <c r="Y78" i="10"/>
  <c r="AB70" i="10"/>
  <c r="AB67" i="10"/>
  <c r="AB90" i="10"/>
  <c r="AB61" i="10"/>
  <c r="AB89" i="10"/>
  <c r="Y76" i="10"/>
  <c r="Y90" i="10"/>
  <c r="Y75" i="10"/>
  <c r="Y89" i="10"/>
  <c r="AB71" i="10"/>
  <c r="AB92" i="10"/>
  <c r="AB81" i="10"/>
  <c r="Y85" i="10"/>
  <c r="Y71" i="10"/>
  <c r="AB76" i="10"/>
  <c r="AB84" i="10"/>
  <c r="AB64" i="10"/>
  <c r="AB75" i="10"/>
  <c r="AB72" i="10"/>
  <c r="Y63" i="10"/>
  <c r="Y74" i="10"/>
  <c r="Y64" i="10"/>
  <c r="Y73" i="10"/>
  <c r="AB88" i="10"/>
  <c r="AB62" i="10"/>
  <c r="Y69" i="10"/>
  <c r="Y77" i="10"/>
  <c r="AB82" i="10"/>
  <c r="AC81" i="10"/>
  <c r="AC76" i="10"/>
  <c r="AD61" i="10"/>
  <c r="AC79" i="10"/>
  <c r="AC61" i="10"/>
  <c r="AC67" i="10"/>
  <c r="AC80" i="10"/>
  <c r="AC82" i="10"/>
  <c r="AC83" i="10"/>
  <c r="AE61" i="10"/>
  <c r="AC73" i="10"/>
  <c r="AC77" i="10"/>
  <c r="AD95" i="10"/>
  <c r="AE87" i="10"/>
  <c r="AC93" i="10"/>
  <c r="AF96" i="10"/>
  <c r="P55" i="10"/>
  <c r="P13" i="10"/>
  <c r="P7" i="10"/>
  <c r="P932" i="10"/>
  <c r="P650" i="10"/>
  <c r="P526" i="10"/>
  <c r="P137" i="10"/>
  <c r="P165" i="10"/>
  <c r="P174" i="10"/>
  <c r="P786" i="10"/>
  <c r="P972" i="10"/>
  <c r="P923" i="10"/>
  <c r="P667" i="10"/>
  <c r="P254" i="10"/>
  <c r="P166" i="10"/>
  <c r="P215" i="10"/>
  <c r="P813" i="10"/>
  <c r="P900" i="10"/>
  <c r="P333" i="10"/>
  <c r="P544" i="10"/>
  <c r="P1000" i="10"/>
  <c r="P433" i="10"/>
  <c r="P495" i="10"/>
  <c r="P595" i="10"/>
  <c r="P217" i="10"/>
  <c r="P264" i="10"/>
  <c r="P169" i="10"/>
  <c r="P92" i="10"/>
  <c r="P423" i="10"/>
  <c r="P85" i="10"/>
  <c r="P401" i="10"/>
  <c r="P26" i="10"/>
  <c r="P445" i="10"/>
  <c r="P334" i="10"/>
  <c r="P91" i="10"/>
  <c r="P574" i="10"/>
  <c r="P636" i="10"/>
  <c r="P247" i="10"/>
  <c r="P172" i="10"/>
  <c r="P209" i="10"/>
  <c r="P71" i="10"/>
  <c r="P741" i="10"/>
  <c r="P890" i="10"/>
  <c r="P242" i="10"/>
  <c r="P216" i="10"/>
  <c r="P46" i="10"/>
  <c r="P305" i="10"/>
  <c r="P136" i="10"/>
  <c r="P173" i="10"/>
  <c r="P210" i="10"/>
  <c r="P106" i="10"/>
  <c r="P72" i="10"/>
  <c r="P62" i="10"/>
  <c r="P260" i="10"/>
  <c r="P122" i="10"/>
  <c r="P894" i="10"/>
  <c r="P353" i="10"/>
  <c r="P390" i="10"/>
  <c r="P427" i="10"/>
  <c r="P269" i="10"/>
  <c r="P306" i="10"/>
  <c r="P107" i="10"/>
  <c r="P61" i="10"/>
  <c r="P797" i="10"/>
  <c r="P14" i="10"/>
  <c r="P907" i="10"/>
  <c r="P564" i="10"/>
  <c r="P601" i="10"/>
  <c r="AB96" i="10"/>
  <c r="P782" i="10"/>
  <c r="P869" i="10"/>
  <c r="P41" i="10"/>
  <c r="P589" i="10"/>
  <c r="P480" i="10"/>
  <c r="P983" i="10"/>
  <c r="P823" i="10"/>
  <c r="P1033" i="10"/>
  <c r="P605" i="10"/>
  <c r="P1045" i="10"/>
  <c r="P420" i="10"/>
  <c r="P852" i="10"/>
  <c r="P335" i="10"/>
  <c r="P633" i="10"/>
  <c r="P942" i="10"/>
  <c r="P967" i="10"/>
  <c r="P661" i="10"/>
  <c r="P1025" i="10"/>
  <c r="P48" i="10"/>
  <c r="P758" i="10"/>
  <c r="P795" i="10"/>
  <c r="P820" i="10"/>
  <c r="P576" i="10"/>
  <c r="P613" i="10"/>
  <c r="P700" i="10"/>
  <c r="P40" i="10"/>
  <c r="P16" i="10"/>
  <c r="P463" i="10"/>
  <c r="P717" i="10"/>
  <c r="P395" i="10"/>
  <c r="P781" i="10"/>
  <c r="P22" i="10"/>
  <c r="P732" i="10"/>
  <c r="P414" i="10"/>
  <c r="P649" i="10"/>
  <c r="P759" i="10"/>
  <c r="P970" i="10"/>
  <c r="P995" i="10"/>
  <c r="P354" i="10"/>
  <c r="P175" i="10"/>
  <c r="P212" i="10"/>
  <c r="P39" i="10"/>
  <c r="P735" i="10"/>
  <c r="P909" i="10"/>
  <c r="P690" i="10"/>
  <c r="P259" i="10"/>
  <c r="P189" i="10"/>
  <c r="P616" i="10"/>
  <c r="P985" i="10"/>
  <c r="P332" i="10"/>
  <c r="P357" i="10"/>
  <c r="P481" i="10"/>
  <c r="P229" i="10"/>
  <c r="P89" i="10"/>
  <c r="P1022" i="10"/>
  <c r="P788" i="10"/>
  <c r="P581" i="10"/>
  <c r="P777" i="10"/>
  <c r="P975" i="10"/>
  <c r="P533" i="10"/>
  <c r="P914" i="10"/>
  <c r="P385" i="10"/>
  <c r="P422" i="10"/>
  <c r="P583" i="10"/>
  <c r="P645" i="10"/>
  <c r="P868" i="10"/>
  <c r="P338" i="10"/>
  <c r="P611" i="10"/>
  <c r="P673" i="10"/>
  <c r="P279" i="10"/>
  <c r="P304" i="10"/>
  <c r="P42" i="10"/>
  <c r="P1037" i="10"/>
  <c r="P646" i="10"/>
  <c r="P277" i="10"/>
  <c r="P233" i="10"/>
  <c r="P170" i="10"/>
  <c r="P103" i="10"/>
  <c r="P69" i="10"/>
  <c r="P978" i="10"/>
  <c r="P1015" i="10"/>
  <c r="P474" i="10"/>
  <c r="P511" i="10"/>
  <c r="P711" i="10"/>
  <c r="P31" i="10"/>
  <c r="P274" i="10"/>
  <c r="P142" i="10"/>
  <c r="P124" i="10"/>
  <c r="P770" i="10"/>
  <c r="P808" i="10"/>
  <c r="P53" i="10"/>
  <c r="P100" i="10"/>
  <c r="P20" i="10"/>
  <c r="P789" i="10"/>
  <c r="P434" i="10"/>
  <c r="P472" i="10"/>
  <c r="P509" i="10"/>
  <c r="P818" i="10"/>
  <c r="P806" i="10"/>
  <c r="P893" i="10"/>
  <c r="P612" i="10"/>
  <c r="P871" i="10"/>
  <c r="P651" i="10"/>
  <c r="P275" i="10"/>
  <c r="P44" i="10"/>
  <c r="P58" i="10"/>
  <c r="P918" i="10"/>
  <c r="P968" i="10"/>
  <c r="P339" i="10"/>
  <c r="P734" i="10"/>
  <c r="P577" i="10"/>
  <c r="P226" i="10"/>
  <c r="P834" i="10"/>
  <c r="P859" i="10"/>
  <c r="P946" i="10"/>
  <c r="P603" i="10"/>
  <c r="P702" i="10"/>
  <c r="P271" i="10"/>
  <c r="P885" i="10"/>
  <c r="P959" i="10"/>
  <c r="P418" i="10"/>
  <c r="P530" i="10"/>
  <c r="P567" i="10"/>
  <c r="P762" i="10"/>
  <c r="P812" i="10"/>
  <c r="P849" i="10"/>
  <c r="P369" i="10"/>
  <c r="P456" i="10"/>
  <c r="P30" i="10"/>
  <c r="P738" i="10"/>
  <c r="P962" i="10"/>
  <c r="P876" i="10"/>
  <c r="P545" i="10"/>
  <c r="P681" i="10"/>
  <c r="P1024" i="10"/>
  <c r="P976" i="10"/>
  <c r="P323" i="10"/>
  <c r="P397" i="10"/>
  <c r="P571" i="10"/>
  <c r="P658" i="10"/>
  <c r="P719" i="10"/>
  <c r="P756" i="10"/>
  <c r="P1016" i="10"/>
  <c r="P351" i="10"/>
  <c r="P537" i="10"/>
  <c r="P828" i="10"/>
  <c r="P659" i="10"/>
  <c r="P683" i="10"/>
  <c r="P309" i="10"/>
  <c r="P290" i="10"/>
  <c r="P245" i="10"/>
  <c r="P145" i="10"/>
  <c r="P182" i="10"/>
  <c r="P207" i="10"/>
  <c r="P81" i="10"/>
  <c r="P240" i="10"/>
  <c r="P177" i="10"/>
  <c r="P941" i="10"/>
  <c r="P990" i="10"/>
  <c r="P424" i="10"/>
  <c r="P486" i="10"/>
  <c r="P523" i="10"/>
  <c r="P548" i="10"/>
  <c r="P256" i="10"/>
  <c r="P287" i="10"/>
  <c r="P179" i="10"/>
  <c r="P783" i="10"/>
  <c r="P845" i="10"/>
  <c r="P981" i="10"/>
  <c r="P90" i="10"/>
  <c r="P1055" i="10"/>
  <c r="P628" i="10"/>
  <c r="P593" i="10"/>
  <c r="P850" i="10"/>
  <c r="P459" i="10"/>
  <c r="P496" i="10"/>
  <c r="P648" i="10"/>
  <c r="P25" i="10"/>
  <c r="P56" i="10"/>
  <c r="P794" i="10"/>
  <c r="P881" i="10"/>
  <c r="P364" i="10"/>
  <c r="P1041" i="10"/>
  <c r="P639" i="10"/>
  <c r="P9" i="10"/>
  <c r="P1039" i="10"/>
  <c r="P906" i="10"/>
  <c r="P955" i="10"/>
  <c r="P722" i="10"/>
  <c r="P883" i="10"/>
  <c r="P296" i="10"/>
  <c r="P252" i="10"/>
  <c r="P87" i="10"/>
  <c r="P579" i="10"/>
  <c r="P934" i="10"/>
  <c r="P726" i="10"/>
  <c r="P949" i="10"/>
  <c r="P969" i="10"/>
  <c r="P316" i="10"/>
  <c r="P6" i="10"/>
  <c r="P265" i="10"/>
  <c r="P302" i="10"/>
  <c r="P158" i="10"/>
  <c r="P93" i="10"/>
  <c r="P152" i="10"/>
  <c r="P819" i="10"/>
  <c r="P327" i="10"/>
  <c r="P451" i="10"/>
  <c r="P600" i="10"/>
  <c r="P821" i="10"/>
  <c r="P858" i="10"/>
  <c r="P908" i="10"/>
  <c r="P317" i="10"/>
  <c r="P602" i="10"/>
  <c r="P689" i="10"/>
  <c r="P164" i="10"/>
  <c r="P666" i="10"/>
  <c r="P785" i="10"/>
  <c r="P37" i="10"/>
  <c r="P757" i="10"/>
  <c r="P844" i="10"/>
  <c r="P637" i="10"/>
  <c r="P699" i="10"/>
  <c r="P784" i="10"/>
  <c r="P833" i="10"/>
  <c r="P933" i="10"/>
  <c r="P416" i="10"/>
  <c r="P565" i="10"/>
  <c r="P713" i="10"/>
  <c r="P270" i="10"/>
  <c r="P307" i="10"/>
  <c r="P138" i="10"/>
  <c r="P760" i="10"/>
  <c r="P847" i="10"/>
  <c r="P931" i="10"/>
  <c r="P980" i="10"/>
  <c r="P352" i="10"/>
  <c r="P476" i="10"/>
  <c r="P550" i="10"/>
  <c r="P341" i="10"/>
  <c r="P379" i="10"/>
  <c r="P453" i="10"/>
  <c r="P490" i="10"/>
  <c r="P627" i="10"/>
  <c r="P676" i="10"/>
  <c r="P200" i="10"/>
  <c r="P108" i="10"/>
  <c r="P86" i="10"/>
  <c r="P47" i="10"/>
  <c r="P720" i="10"/>
  <c r="P957" i="10"/>
  <c r="P516" i="10"/>
  <c r="P1005" i="10"/>
  <c r="P587" i="10"/>
  <c r="P809" i="10"/>
  <c r="P846" i="10"/>
  <c r="P920" i="10"/>
  <c r="P982" i="10"/>
  <c r="P1007" i="10"/>
  <c r="P239" i="10"/>
  <c r="P201" i="10"/>
  <c r="P121" i="10"/>
  <c r="P943" i="10"/>
  <c r="P389" i="10"/>
  <c r="P426" i="10"/>
  <c r="P513" i="10"/>
  <c r="P1030" i="10"/>
  <c r="P515" i="10"/>
  <c r="P552" i="10"/>
  <c r="P295" i="10"/>
  <c r="P831" i="10"/>
  <c r="P538" i="10"/>
  <c r="P674" i="10"/>
  <c r="P1054" i="10"/>
  <c r="P771" i="10"/>
  <c r="P329" i="10"/>
  <c r="P366" i="10"/>
  <c r="P403" i="10"/>
  <c r="P441" i="10"/>
  <c r="P478" i="10"/>
  <c r="P614" i="10"/>
  <c r="P701" i="10"/>
  <c r="P1052" i="10"/>
  <c r="P769" i="10"/>
  <c r="P856" i="10"/>
  <c r="P796" i="10"/>
  <c r="P945" i="10"/>
  <c r="P308" i="10"/>
  <c r="P139" i="10"/>
  <c r="P176" i="10"/>
  <c r="P971" i="10"/>
  <c r="P504" i="10"/>
  <c r="P993" i="10"/>
  <c r="P488" i="10"/>
  <c r="P525" i="10"/>
  <c r="P575" i="10"/>
  <c r="P1017" i="10"/>
  <c r="P428" i="10"/>
  <c r="P540" i="10"/>
  <c r="P664" i="10"/>
  <c r="P258" i="10"/>
  <c r="P283" i="10"/>
  <c r="P238" i="10"/>
  <c r="P150" i="10"/>
  <c r="P244" i="10"/>
  <c r="P432" i="10"/>
  <c r="P391" i="10"/>
  <c r="P503" i="10"/>
  <c r="P120" i="10"/>
  <c r="P798" i="10"/>
  <c r="P984" i="10"/>
  <c r="P381" i="10"/>
  <c r="P430" i="10"/>
  <c r="P1021" i="10"/>
  <c r="P936" i="10"/>
  <c r="P320" i="10"/>
  <c r="P345" i="10"/>
  <c r="P431" i="10"/>
  <c r="P518" i="10"/>
  <c r="P630" i="10"/>
  <c r="P286" i="10"/>
  <c r="P123" i="10"/>
  <c r="P825" i="10"/>
  <c r="P986" i="10"/>
  <c r="P556" i="10"/>
  <c r="P668" i="10"/>
  <c r="P752" i="10"/>
  <c r="P925" i="10"/>
  <c r="P1012" i="10"/>
  <c r="P508" i="10"/>
  <c r="P596" i="10"/>
  <c r="P301" i="10"/>
  <c r="P905" i="10"/>
  <c r="P413" i="10"/>
  <c r="P450" i="10"/>
  <c r="P112" i="10"/>
  <c r="P1048" i="10"/>
  <c r="P940" i="10"/>
  <c r="P977" i="10"/>
  <c r="P473" i="10"/>
  <c r="P510" i="10"/>
  <c r="P621" i="10"/>
  <c r="P28" i="10"/>
  <c r="P76" i="10"/>
  <c r="P730" i="10"/>
  <c r="P767" i="10"/>
  <c r="P817" i="10"/>
  <c r="P461" i="10"/>
  <c r="P672" i="10"/>
  <c r="P709" i="10"/>
  <c r="P278" i="10"/>
  <c r="P234" i="10"/>
  <c r="P146" i="10"/>
  <c r="P183" i="10"/>
  <c r="P221" i="10"/>
  <c r="P70" i="10"/>
  <c r="P272" i="10"/>
  <c r="P88" i="10"/>
  <c r="P626" i="10"/>
  <c r="P688" i="10"/>
  <c r="P211" i="10"/>
  <c r="P10" i="10"/>
  <c r="P647" i="10"/>
  <c r="P895" i="10"/>
  <c r="P884" i="10"/>
  <c r="P330" i="10"/>
  <c r="P355" i="10"/>
  <c r="P652" i="10"/>
  <c r="P1043" i="10"/>
  <c r="P836" i="10"/>
  <c r="P910" i="10"/>
  <c r="P678" i="10"/>
  <c r="P725" i="10"/>
  <c r="P787" i="10"/>
  <c r="P961" i="10"/>
  <c r="P394" i="10"/>
  <c r="P543" i="10"/>
  <c r="P568" i="10"/>
  <c r="P141" i="10"/>
  <c r="P178" i="10"/>
  <c r="P763" i="10"/>
  <c r="P1011" i="10"/>
  <c r="P358" i="10"/>
  <c r="P457" i="10"/>
  <c r="P1046" i="10"/>
  <c r="P901" i="10"/>
  <c r="P950" i="10"/>
  <c r="P446" i="10"/>
  <c r="P471" i="10"/>
  <c r="P570" i="10"/>
  <c r="P607" i="10"/>
  <c r="P288" i="10"/>
  <c r="P101" i="10"/>
  <c r="P728" i="10"/>
  <c r="P778" i="10"/>
  <c r="P534" i="10"/>
  <c r="P682" i="10"/>
  <c r="P707" i="10"/>
  <c r="P276" i="10"/>
  <c r="P144" i="10"/>
  <c r="P181" i="10"/>
  <c r="P206" i="10"/>
  <c r="P102" i="10"/>
  <c r="P99" i="10"/>
  <c r="P805" i="10"/>
  <c r="P843" i="10"/>
  <c r="P930" i="10"/>
  <c r="P954" i="10"/>
  <c r="P376" i="10"/>
  <c r="P586" i="10"/>
  <c r="P135" i="10"/>
  <c r="P184" i="10"/>
  <c r="P105" i="10"/>
  <c r="P83" i="10"/>
  <c r="P754" i="10"/>
  <c r="P866" i="10"/>
  <c r="P903" i="10"/>
  <c r="P708" i="10"/>
  <c r="P15" i="10"/>
  <c r="P52" i="10"/>
  <c r="P167" i="10"/>
  <c r="P78" i="10"/>
  <c r="P891" i="10"/>
  <c r="P236" i="10"/>
  <c r="P148" i="10"/>
  <c r="P185" i="10"/>
  <c r="P228" i="10"/>
  <c r="P1029" i="10"/>
  <c r="P870" i="10"/>
  <c r="P944" i="10"/>
  <c r="P1006" i="10"/>
  <c r="P328" i="10"/>
  <c r="P365" i="10"/>
  <c r="P402" i="10"/>
  <c r="P663" i="10"/>
  <c r="P237" i="10"/>
  <c r="P149" i="10"/>
  <c r="P119" i="10"/>
  <c r="P63" i="10"/>
  <c r="P23" i="10"/>
  <c r="P1031" i="10"/>
  <c r="P822" i="10"/>
  <c r="P996" i="10"/>
  <c r="P392" i="10"/>
  <c r="P429" i="10"/>
  <c r="P566" i="10"/>
  <c r="P109" i="10"/>
  <c r="P724" i="10"/>
  <c r="P517" i="10"/>
  <c r="P874" i="10"/>
  <c r="P617" i="10"/>
  <c r="P679" i="10"/>
  <c r="P924" i="10"/>
  <c r="P507" i="10"/>
  <c r="P618" i="10"/>
  <c r="P693" i="10"/>
  <c r="P1035" i="10"/>
  <c r="P801" i="10"/>
  <c r="P839" i="10"/>
  <c r="P371" i="10"/>
  <c r="P409" i="10"/>
  <c r="P632" i="10"/>
  <c r="P669" i="10"/>
  <c r="P706" i="10"/>
  <c r="P243" i="10"/>
  <c r="P155" i="10"/>
  <c r="P193" i="10"/>
  <c r="P865" i="10"/>
  <c r="P889" i="10"/>
  <c r="P348" i="10"/>
  <c r="P979" i="10"/>
  <c r="P475" i="10"/>
  <c r="P562" i="10"/>
  <c r="P791" i="10"/>
  <c r="P336" i="10"/>
  <c r="P361" i="10"/>
  <c r="P398" i="10"/>
  <c r="P535" i="10"/>
  <c r="P572" i="10"/>
  <c r="P609" i="10"/>
  <c r="P671" i="10"/>
  <c r="P133" i="10"/>
  <c r="P195" i="10"/>
  <c r="P285" i="10"/>
  <c r="P854" i="10"/>
  <c r="P536" i="10"/>
  <c r="P573" i="10"/>
  <c r="P610" i="10"/>
  <c r="P60" i="10"/>
  <c r="P733" i="10"/>
  <c r="P857" i="10"/>
  <c r="P464" i="10"/>
  <c r="P49" i="10"/>
  <c r="P740" i="10"/>
  <c r="P554" i="10"/>
  <c r="P54" i="10"/>
  <c r="P368" i="10"/>
  <c r="P455" i="10"/>
  <c r="P750" i="10"/>
  <c r="P704" i="10"/>
  <c r="P875" i="10"/>
  <c r="P383" i="10"/>
  <c r="P521" i="10"/>
  <c r="P892" i="10"/>
  <c r="P832" i="10"/>
  <c r="P588" i="10"/>
  <c r="P712" i="10"/>
  <c r="P50" i="10"/>
  <c r="P8" i="10"/>
  <c r="P19" i="10"/>
  <c r="P454" i="10"/>
  <c r="P491" i="10"/>
  <c r="P590" i="10"/>
  <c r="P640" i="10"/>
  <c r="P12" i="10"/>
  <c r="P761" i="10"/>
  <c r="P860" i="10"/>
  <c r="P947" i="10"/>
  <c r="P837" i="10"/>
  <c r="P899" i="10"/>
  <c r="P1010" i="10"/>
  <c r="P419" i="10"/>
  <c r="P506" i="10"/>
  <c r="P580" i="10"/>
  <c r="P273" i="10"/>
  <c r="P111" i="10"/>
  <c r="P643" i="10"/>
  <c r="P739" i="10"/>
  <c r="P826" i="10"/>
  <c r="P864" i="10"/>
  <c r="P913" i="10"/>
  <c r="P113" i="10"/>
  <c r="P1047" i="10"/>
  <c r="P827" i="10"/>
  <c r="P964" i="10"/>
  <c r="P1013" i="10"/>
  <c r="P447" i="10"/>
  <c r="P484" i="10"/>
  <c r="P620" i="10"/>
  <c r="P21" i="10"/>
  <c r="P743" i="10"/>
  <c r="P830" i="10"/>
  <c r="P1004" i="10"/>
  <c r="P363" i="10"/>
  <c r="P400" i="10"/>
  <c r="P438" i="10"/>
  <c r="P500" i="10"/>
  <c r="P524" i="10"/>
  <c r="P710" i="10"/>
  <c r="P255" i="10"/>
  <c r="P853" i="10"/>
  <c r="P927" i="10"/>
  <c r="P965" i="10"/>
  <c r="P1002" i="10"/>
  <c r="P460" i="10"/>
  <c r="P57" i="10"/>
  <c r="P110" i="10"/>
  <c r="P262" i="10"/>
  <c r="P1038" i="10"/>
  <c r="P755" i="10"/>
  <c r="P804" i="10"/>
  <c r="P929" i="10"/>
  <c r="P449" i="10"/>
  <c r="P697" i="10"/>
  <c r="P266" i="10"/>
  <c r="P303" i="10"/>
  <c r="P134" i="10"/>
  <c r="P171" i="10"/>
  <c r="P208" i="10"/>
  <c r="P116" i="10"/>
  <c r="P94" i="10"/>
  <c r="P703" i="10"/>
  <c r="P227" i="10"/>
  <c r="P268" i="10"/>
  <c r="P551" i="10"/>
  <c r="P51" i="10"/>
  <c r="P213" i="10"/>
  <c r="P987" i="10"/>
  <c r="P38" i="10"/>
  <c r="P696" i="10"/>
  <c r="P802" i="10"/>
  <c r="P810" i="10"/>
  <c r="P872" i="10"/>
  <c r="P958" i="10"/>
  <c r="P318" i="10"/>
  <c r="P380" i="10"/>
  <c r="P417" i="10"/>
  <c r="P553" i="10"/>
  <c r="P615" i="10"/>
  <c r="P677" i="10"/>
  <c r="P43" i="10"/>
  <c r="P1032" i="10"/>
  <c r="P898" i="10"/>
  <c r="P331" i="10"/>
  <c r="P492" i="10"/>
  <c r="P542" i="10"/>
  <c r="P1044" i="10"/>
  <c r="P774" i="10"/>
  <c r="P861" i="10"/>
  <c r="P382" i="10"/>
  <c r="P531" i="10"/>
  <c r="P751" i="10"/>
  <c r="P838" i="10"/>
  <c r="P974" i="10"/>
  <c r="P999" i="10"/>
  <c r="P494" i="10"/>
  <c r="P888" i="10"/>
  <c r="P938" i="10"/>
  <c r="P359" i="10"/>
  <c r="P396" i="10"/>
  <c r="P557" i="10"/>
  <c r="P619" i="10"/>
  <c r="P657" i="10"/>
  <c r="P263" i="10"/>
  <c r="P231" i="10"/>
  <c r="P143" i="10"/>
  <c r="P180" i="10"/>
  <c r="P1036" i="10"/>
  <c r="P765" i="10"/>
  <c r="P877" i="10"/>
  <c r="P926" i="10"/>
  <c r="P988" i="10"/>
  <c r="P372" i="10"/>
  <c r="P695" i="10"/>
  <c r="P768" i="10"/>
  <c r="P793" i="10"/>
  <c r="P549" i="10"/>
  <c r="P292" i="10"/>
  <c r="P662" i="10"/>
  <c r="P779" i="10"/>
  <c r="P816" i="10"/>
  <c r="P324" i="10"/>
  <c r="P386" i="10"/>
  <c r="P597" i="10"/>
  <c r="P115" i="10"/>
  <c r="P879" i="10"/>
  <c r="P337" i="10"/>
  <c r="P362" i="10"/>
  <c r="P635" i="10"/>
  <c r="P11" i="10"/>
  <c r="P994" i="10"/>
  <c r="P452" i="10"/>
  <c r="P489" i="10"/>
  <c r="P514" i="10"/>
  <c r="AD96" i="10"/>
  <c r="P714" i="10"/>
  <c r="P151" i="10"/>
  <c r="P1009" i="10"/>
  <c r="P393" i="10"/>
  <c r="P948" i="10"/>
  <c r="P642" i="10"/>
  <c r="P1023" i="10"/>
  <c r="P694" i="10"/>
  <c r="P410" i="10"/>
  <c r="P670" i="10"/>
  <c r="P917" i="10"/>
  <c r="P462" i="10"/>
  <c r="P512" i="10"/>
  <c r="P267" i="10"/>
  <c r="P634" i="10"/>
  <c r="P829" i="10"/>
  <c r="P953" i="10"/>
  <c r="P1003" i="10"/>
  <c r="P499" i="10"/>
  <c r="P561" i="10"/>
  <c r="P705" i="10"/>
  <c r="P230" i="10"/>
  <c r="P204" i="10"/>
  <c r="P1040" i="10"/>
  <c r="P24" i="10"/>
  <c r="P154" i="10"/>
  <c r="P399" i="10"/>
  <c r="AE96" i="10"/>
  <c r="P1042" i="10"/>
  <c r="P1018" i="10"/>
  <c r="P723" i="10"/>
  <c r="P896" i="10"/>
  <c r="P479" i="10"/>
  <c r="P578" i="10"/>
  <c r="P604" i="10"/>
  <c r="P1056" i="10"/>
  <c r="P922" i="10"/>
  <c r="P799" i="10"/>
  <c r="P824" i="10"/>
  <c r="P973" i="10"/>
  <c r="P407" i="10"/>
  <c r="P444" i="10"/>
  <c r="P469" i="10"/>
  <c r="P298" i="10"/>
  <c r="P130" i="10"/>
  <c r="P77" i="10"/>
  <c r="P776" i="10"/>
  <c r="P862" i="10"/>
  <c r="P569" i="10"/>
  <c r="P631" i="10"/>
  <c r="P680" i="10"/>
  <c r="P764" i="10"/>
  <c r="P963" i="10"/>
  <c r="P520" i="10"/>
  <c r="P902" i="10"/>
  <c r="P546" i="10"/>
  <c r="P608" i="10"/>
  <c r="P289" i="10"/>
  <c r="P1027" i="10"/>
  <c r="P731" i="10"/>
  <c r="P855" i="10"/>
  <c r="P326" i="10"/>
  <c r="P425" i="10"/>
  <c r="P599" i="10"/>
  <c r="P698" i="10"/>
  <c r="P841" i="10"/>
  <c r="P915" i="10"/>
  <c r="P952" i="10"/>
  <c r="P989" i="10"/>
  <c r="P448" i="10"/>
  <c r="P485" i="10"/>
  <c r="P522" i="10"/>
  <c r="P45" i="10"/>
  <c r="P202" i="10"/>
  <c r="P1026" i="10"/>
  <c r="P742" i="10"/>
  <c r="P792" i="10"/>
  <c r="P437" i="10"/>
  <c r="P310" i="10"/>
  <c r="P291" i="10"/>
  <c r="P246" i="10"/>
  <c r="P159" i="10"/>
  <c r="P196" i="10"/>
  <c r="P104" i="10"/>
  <c r="P82" i="10"/>
  <c r="P297" i="10"/>
  <c r="P223" i="10"/>
  <c r="P118" i="10"/>
  <c r="P84" i="10"/>
  <c r="P882" i="10"/>
  <c r="P539" i="10"/>
  <c r="P555" i="10"/>
  <c r="P163" i="10"/>
  <c r="P1008" i="10"/>
  <c r="P442" i="10"/>
  <c r="P665" i="10"/>
  <c r="P736" i="10"/>
  <c r="P848" i="10"/>
  <c r="P356" i="10"/>
  <c r="P27" i="10"/>
  <c r="P737" i="10"/>
  <c r="P886" i="10"/>
  <c r="P911" i="10"/>
  <c r="P692" i="10"/>
  <c r="P261" i="10"/>
  <c r="P153" i="10"/>
  <c r="P203" i="10"/>
  <c r="P1034" i="10"/>
  <c r="P887" i="10"/>
  <c r="P912" i="10"/>
  <c r="P321" i="10"/>
  <c r="P370" i="10"/>
  <c r="P519" i="10"/>
  <c r="P727" i="10"/>
  <c r="P814" i="10"/>
  <c r="P851" i="10"/>
  <c r="P322" i="10"/>
  <c r="P347" i="10"/>
  <c r="P421" i="10"/>
  <c r="P458" i="10"/>
  <c r="P483" i="10"/>
  <c r="P582" i="10"/>
  <c r="P205" i="10"/>
  <c r="P79" i="10"/>
  <c r="P790" i="10"/>
  <c r="P815" i="10"/>
  <c r="P951" i="10"/>
  <c r="P1001" i="10"/>
  <c r="P314" i="10"/>
  <c r="P232" i="10"/>
  <c r="P132" i="10"/>
  <c r="P194" i="10"/>
  <c r="P114" i="10"/>
  <c r="P80" i="10"/>
  <c r="P991" i="10"/>
  <c r="P388" i="10"/>
  <c r="P487" i="10"/>
  <c r="P624" i="10"/>
  <c r="P147" i="10"/>
  <c r="P197" i="10"/>
  <c r="P117" i="10"/>
  <c r="P68" i="10"/>
  <c r="P878" i="10"/>
  <c r="P299" i="10"/>
  <c r="P192" i="10"/>
  <c r="P916" i="10"/>
  <c r="P350" i="10"/>
  <c r="P293" i="10"/>
  <c r="P248" i="10"/>
  <c r="P161" i="10"/>
  <c r="P198" i="10"/>
  <c r="P140" i="10"/>
  <c r="P214" i="10"/>
  <c r="P721" i="10"/>
  <c r="P919" i="10"/>
  <c r="P956" i="10"/>
  <c r="P340" i="10"/>
  <c r="P378" i="10"/>
  <c r="P415" i="10"/>
  <c r="P440" i="10"/>
  <c r="P502" i="10"/>
  <c r="P638" i="10"/>
  <c r="P675" i="10"/>
  <c r="P257" i="10"/>
  <c r="P294" i="10"/>
  <c r="P162" i="10"/>
  <c r="P199" i="10"/>
  <c r="P224" i="10"/>
  <c r="P73" i="10"/>
  <c r="P32" i="10"/>
  <c r="P1019" i="10"/>
  <c r="P18" i="10"/>
  <c r="P188" i="10"/>
  <c r="P225" i="10"/>
  <c r="P74" i="10"/>
  <c r="P772" i="10"/>
  <c r="P921" i="10"/>
  <c r="P367" i="10"/>
  <c r="P541" i="10"/>
  <c r="P75" i="10"/>
  <c r="P505" i="10"/>
  <c r="P773" i="10"/>
  <c r="P319" i="10"/>
  <c r="P468" i="10"/>
  <c r="P641" i="10"/>
  <c r="P59" i="10"/>
  <c r="P998" i="10"/>
  <c r="P493" i="10"/>
  <c r="P241" i="10"/>
  <c r="P800" i="10"/>
  <c r="P937" i="10"/>
  <c r="P482" i="10"/>
  <c r="P606" i="10"/>
  <c r="P384" i="10"/>
  <c r="P644" i="10"/>
  <c r="P313" i="10"/>
  <c r="P300" i="10"/>
  <c r="P131" i="10"/>
  <c r="P168" i="10"/>
  <c r="P17" i="10"/>
  <c r="P840" i="10"/>
  <c r="P360" i="10"/>
  <c r="P880" i="10"/>
  <c r="P235" i="10"/>
  <c r="P729" i="10"/>
  <c r="P766" i="10"/>
  <c r="P803" i="10"/>
  <c r="P1014" i="10"/>
  <c r="P349" i="10"/>
  <c r="P411" i="10"/>
  <c r="P547" i="10"/>
  <c r="P584" i="10"/>
  <c r="P716" i="10"/>
  <c r="P1049" i="10"/>
  <c r="P867" i="10"/>
  <c r="P325" i="10"/>
  <c r="P387" i="10"/>
  <c r="P585" i="10"/>
  <c r="P1053" i="10"/>
  <c r="P477" i="10"/>
  <c r="P443" i="10"/>
  <c r="P660" i="10"/>
  <c r="P412" i="10"/>
  <c r="P691" i="10"/>
  <c r="P753" i="10"/>
  <c r="P629" i="10"/>
  <c r="AA96" i="10"/>
  <c r="P939" i="10"/>
  <c r="W96" i="10"/>
  <c r="P1121" i="10"/>
  <c r="V41" i="10" s="1"/>
  <c r="X41" i="10" s="1"/>
  <c r="P598" i="10"/>
  <c r="W94" i="10"/>
  <c r="AA87" i="10"/>
  <c r="AA60" i="10"/>
  <c r="AA88" i="10"/>
  <c r="AD92" i="10"/>
  <c r="AA89" i="10"/>
  <c r="AA93" i="10"/>
  <c r="AA70" i="10"/>
  <c r="AA85" i="10"/>
  <c r="AA90" i="10"/>
  <c r="AA91" i="10"/>
  <c r="AA83" i="10"/>
  <c r="AD93" i="10"/>
  <c r="AD78" i="10"/>
  <c r="AA65" i="10"/>
  <c r="AA69" i="10"/>
  <c r="AE81" i="10"/>
  <c r="AA78" i="10"/>
  <c r="AA81" i="10"/>
  <c r="AD84" i="10"/>
  <c r="AC68" i="10"/>
  <c r="AE69" i="10"/>
  <c r="AE64" i="10"/>
  <c r="AD64" i="10"/>
  <c r="AD71" i="10"/>
  <c r="AE78" i="10"/>
  <c r="AE92" i="10"/>
  <c r="AE71" i="10"/>
  <c r="AD81" i="10"/>
  <c r="AE93" i="10"/>
  <c r="AE70" i="10"/>
  <c r="AA62" i="10"/>
  <c r="AA64" i="10"/>
  <c r="AD70" i="10"/>
  <c r="AA82" i="10"/>
  <c r="AA75" i="10"/>
  <c r="AA67" i="10"/>
  <c r="AA79" i="10"/>
  <c r="AD67" i="10"/>
  <c r="AA63" i="10"/>
  <c r="AA86" i="10"/>
  <c r="AA68" i="10"/>
  <c r="AA72" i="10"/>
  <c r="AD66" i="10"/>
  <c r="AD65" i="10"/>
  <c r="AE67" i="10"/>
  <c r="AA61" i="10"/>
  <c r="AA73" i="10"/>
  <c r="AA84" i="10"/>
  <c r="AA74" i="10"/>
  <c r="AE72" i="10"/>
  <c r="AD74" i="10"/>
  <c r="AD76" i="10"/>
  <c r="AA92" i="10"/>
  <c r="AA71" i="10"/>
  <c r="AA66" i="10"/>
  <c r="AC85" i="10"/>
  <c r="AD89" i="10"/>
  <c r="AA80" i="10"/>
  <c r="AE86" i="10"/>
  <c r="AE90" i="10"/>
  <c r="AE62" i="10"/>
  <c r="AC86" i="10"/>
  <c r="AE75" i="10"/>
  <c r="AE66" i="10"/>
  <c r="AD86" i="10"/>
  <c r="AE88" i="10"/>
  <c r="AD75" i="10"/>
  <c r="AE73" i="10"/>
  <c r="AE89" i="10"/>
  <c r="AD63" i="10"/>
  <c r="AD72" i="10"/>
  <c r="AE74" i="10"/>
  <c r="AE76" i="10"/>
  <c r="AC84" i="10"/>
  <c r="AE68" i="10"/>
  <c r="AE79" i="10"/>
  <c r="AE63" i="10"/>
  <c r="AE85" i="10"/>
  <c r="AD87" i="10"/>
  <c r="AC89" i="10"/>
  <c r="AC72" i="10"/>
  <c r="AC74" i="10"/>
  <c r="AA76" i="10"/>
  <c r="AC92" i="10"/>
  <c r="AD90" i="10"/>
  <c r="AE91" i="10"/>
  <c r="AD62" i="10"/>
  <c r="AC90" i="10"/>
  <c r="AD73" i="10"/>
  <c r="AE83" i="10"/>
  <c r="AD88" i="10"/>
  <c r="AE77" i="10"/>
  <c r="AD83" i="10"/>
  <c r="AC66" i="10"/>
  <c r="AE65" i="10"/>
  <c r="AC88" i="10"/>
  <c r="AD77" i="10"/>
  <c r="AE84" i="10"/>
  <c r="AD68" i="10"/>
  <c r="AD79" i="10"/>
  <c r="AD85" i="10"/>
  <c r="AD69" i="10"/>
  <c r="AE80" i="10"/>
  <c r="AE82" i="10"/>
  <c r="AD80" i="10"/>
  <c r="AD82" i="10"/>
  <c r="AA77" i="10"/>
  <c r="W69" i="10"/>
  <c r="W70" i="10"/>
  <c r="W62" i="10"/>
  <c r="W75" i="10"/>
  <c r="Y62" i="10"/>
  <c r="W78" i="10"/>
  <c r="W71" i="10"/>
  <c r="X70" i="10"/>
  <c r="X77" i="10"/>
  <c r="W64" i="10"/>
  <c r="Y61" i="10"/>
  <c r="W87" i="10"/>
  <c r="W65" i="10"/>
  <c r="W8" i="10"/>
  <c r="L786" i="6"/>
  <c r="L774" i="6"/>
  <c r="L762" i="6"/>
  <c r="L750" i="6"/>
  <c r="L738" i="6"/>
  <c r="L726" i="6"/>
  <c r="L714" i="6"/>
  <c r="L702" i="6"/>
  <c r="L690" i="6"/>
  <c r="L678" i="6"/>
  <c r="L666" i="6"/>
  <c r="L654" i="6"/>
  <c r="L642" i="6"/>
  <c r="L630" i="6"/>
  <c r="L618" i="6"/>
  <c r="L606" i="6"/>
  <c r="L790" i="6"/>
  <c r="L778" i="6"/>
  <c r="L766" i="6"/>
  <c r="L754" i="6"/>
  <c r="L742" i="6"/>
  <c r="L730" i="6"/>
  <c r="L718" i="6"/>
  <c r="L706" i="6"/>
  <c r="L694" i="6"/>
  <c r="L682" i="6"/>
  <c r="L670" i="6"/>
  <c r="L658" i="6"/>
  <c r="L646" i="6"/>
  <c r="L634" i="6"/>
  <c r="L622" i="6"/>
  <c r="L610" i="6"/>
  <c r="L598" i="6"/>
  <c r="L794" i="6"/>
  <c r="L782" i="6"/>
  <c r="L770" i="6"/>
  <c r="L758" i="6"/>
  <c r="L746" i="6"/>
  <c r="L734" i="6"/>
  <c r="L722" i="6"/>
  <c r="L710" i="6"/>
  <c r="L698" i="6"/>
  <c r="L686" i="6"/>
  <c r="L674" i="6"/>
  <c r="L662" i="6"/>
  <c r="L650" i="6"/>
  <c r="L638" i="6"/>
  <c r="L626" i="6"/>
  <c r="L614" i="6"/>
  <c r="L602" i="6"/>
  <c r="L797" i="6"/>
  <c r="L789" i="6"/>
  <c r="L781" i="6"/>
  <c r="L777" i="6"/>
  <c r="L769" i="6"/>
  <c r="L761" i="6"/>
  <c r="L753" i="6"/>
  <c r="L741" i="6"/>
  <c r="L737" i="6"/>
  <c r="L729" i="6"/>
  <c r="L721" i="6"/>
  <c r="L713" i="6"/>
  <c r="L705" i="6"/>
  <c r="L697" i="6"/>
  <c r="L689" i="6"/>
  <c r="L681" i="6"/>
  <c r="L673" i="6"/>
  <c r="L665" i="6"/>
  <c r="L657" i="6"/>
  <c r="L649" i="6"/>
  <c r="L641" i="6"/>
  <c r="L633" i="6"/>
  <c r="L625" i="6"/>
  <c r="L617" i="6"/>
  <c r="L609" i="6"/>
  <c r="L601" i="6"/>
  <c r="L593" i="6"/>
  <c r="L585" i="6"/>
  <c r="L577" i="6"/>
  <c r="L565" i="6"/>
  <c r="L557" i="6"/>
  <c r="L549" i="6"/>
  <c r="L541" i="6"/>
  <c r="L529" i="6"/>
  <c r="L521" i="6"/>
  <c r="L513" i="6"/>
  <c r="L505" i="6"/>
  <c r="L497" i="6"/>
  <c r="L489" i="6"/>
  <c r="L481" i="6"/>
  <c r="L477" i="6"/>
  <c r="L469" i="6"/>
  <c r="L461" i="6"/>
  <c r="L453" i="6"/>
  <c r="L449" i="6"/>
  <c r="L788" i="6"/>
  <c r="L776" i="6"/>
  <c r="L768" i="6"/>
  <c r="L744" i="6"/>
  <c r="L736" i="6"/>
  <c r="L712" i="6"/>
  <c r="L704" i="6"/>
  <c r="L692" i="6"/>
  <c r="L680" i="6"/>
  <c r="L672" i="6"/>
  <c r="L648" i="6"/>
  <c r="L640" i="6"/>
  <c r="L616" i="6"/>
  <c r="L608" i="6"/>
  <c r="L584" i="6"/>
  <c r="L576" i="6"/>
  <c r="L564" i="6"/>
  <c r="L556" i="6"/>
  <c r="L524" i="6"/>
  <c r="L512" i="6"/>
  <c r="L268" i="6"/>
  <c r="L108" i="6"/>
  <c r="L44" i="6"/>
  <c r="L793" i="6"/>
  <c r="L785" i="6"/>
  <c r="L773" i="6"/>
  <c r="L765" i="6"/>
  <c r="L757" i="6"/>
  <c r="L749" i="6"/>
  <c r="L745" i="6"/>
  <c r="L733" i="6"/>
  <c r="L725" i="6"/>
  <c r="L717" i="6"/>
  <c r="L709" i="6"/>
  <c r="L701" i="6"/>
  <c r="L693" i="6"/>
  <c r="L685" i="6"/>
  <c r="L677" i="6"/>
  <c r="L669" i="6"/>
  <c r="L661" i="6"/>
  <c r="L653" i="6"/>
  <c r="L645" i="6"/>
  <c r="L637" i="6"/>
  <c r="L629" i="6"/>
  <c r="L621" i="6"/>
  <c r="L613" i="6"/>
  <c r="L605" i="6"/>
  <c r="L597" i="6"/>
  <c r="L589" i="6"/>
  <c r="L581" i="6"/>
  <c r="L573" i="6"/>
  <c r="L569" i="6"/>
  <c r="L561" i="6"/>
  <c r="L553" i="6"/>
  <c r="L545" i="6"/>
  <c r="L537" i="6"/>
  <c r="L533" i="6"/>
  <c r="L525" i="6"/>
  <c r="L517" i="6"/>
  <c r="L509" i="6"/>
  <c r="L501" i="6"/>
  <c r="L493" i="6"/>
  <c r="L485" i="6"/>
  <c r="L473" i="6"/>
  <c r="L465" i="6"/>
  <c r="L457" i="6"/>
  <c r="L780" i="6"/>
  <c r="L756" i="6"/>
  <c r="L748" i="6"/>
  <c r="L724" i="6"/>
  <c r="L716" i="6"/>
  <c r="L684" i="6"/>
  <c r="L660" i="6"/>
  <c r="L652" i="6"/>
  <c r="L628" i="6"/>
  <c r="L620" i="6"/>
  <c r="L596" i="6"/>
  <c r="L588" i="6"/>
  <c r="L552" i="6"/>
  <c r="L544" i="6"/>
  <c r="L532" i="6"/>
  <c r="L520" i="6"/>
  <c r="L300" i="6"/>
  <c r="L172" i="6"/>
  <c r="T7" i="6"/>
  <c r="U7" i="6" s="1"/>
  <c r="L795" i="6"/>
  <c r="L791" i="6"/>
  <c r="L787" i="6"/>
  <c r="L783" i="6"/>
  <c r="L779" i="6"/>
  <c r="L775" i="6"/>
  <c r="L771" i="6"/>
  <c r="L767" i="6"/>
  <c r="L763" i="6"/>
  <c r="L759" i="6"/>
  <c r="L755" i="6"/>
  <c r="L751" i="6"/>
  <c r="L747" i="6"/>
  <c r="L743" i="6"/>
  <c r="L739" i="6"/>
  <c r="L735" i="6"/>
  <c r="L731" i="6"/>
  <c r="L727" i="6"/>
  <c r="L723" i="6"/>
  <c r="L719" i="6"/>
  <c r="L715" i="6"/>
  <c r="L711" i="6"/>
  <c r="L707" i="6"/>
  <c r="L703" i="6"/>
  <c r="L699" i="6"/>
  <c r="L695" i="6"/>
  <c r="L691" i="6"/>
  <c r="L687" i="6"/>
  <c r="L683" i="6"/>
  <c r="L679" i="6"/>
  <c r="L675" i="6"/>
  <c r="L671" i="6"/>
  <c r="L667" i="6"/>
  <c r="L663" i="6"/>
  <c r="L659" i="6"/>
  <c r="L655" i="6"/>
  <c r="L651" i="6"/>
  <c r="L647" i="6"/>
  <c r="L643" i="6"/>
  <c r="L639" i="6"/>
  <c r="L635" i="6"/>
  <c r="L631" i="6"/>
  <c r="L627" i="6"/>
  <c r="L623" i="6"/>
  <c r="L619" i="6"/>
  <c r="L615" i="6"/>
  <c r="L611" i="6"/>
  <c r="L607" i="6"/>
  <c r="L603" i="6"/>
  <c r="L599" i="6"/>
  <c r="L595" i="6"/>
  <c r="L591" i="6"/>
  <c r="L587" i="6"/>
  <c r="L583" i="6"/>
  <c r="L579" i="6"/>
  <c r="L575" i="6"/>
  <c r="L571" i="6"/>
  <c r="L567" i="6"/>
  <c r="L563" i="6"/>
  <c r="L559" i="6"/>
  <c r="L594" i="6"/>
  <c r="L590" i="6"/>
  <c r="L586" i="6"/>
  <c r="L582" i="6"/>
  <c r="L578" i="6"/>
  <c r="L574" i="6"/>
  <c r="L570" i="6"/>
  <c r="L566" i="6"/>
  <c r="L562" i="6"/>
  <c r="L558" i="6"/>
  <c r="L554" i="6"/>
  <c r="L550" i="6"/>
  <c r="L546" i="6"/>
  <c r="L542" i="6"/>
  <c r="L538" i="6"/>
  <c r="L534" i="6"/>
  <c r="L530" i="6"/>
  <c r="L526" i="6"/>
  <c r="L522" i="6"/>
  <c r="L518" i="6"/>
  <c r="L514" i="6"/>
  <c r="L510" i="6"/>
  <c r="L506" i="6"/>
  <c r="L502" i="6"/>
  <c r="L498" i="6"/>
  <c r="L494" i="6"/>
  <c r="L490" i="6"/>
  <c r="L486" i="6"/>
  <c r="L482" i="6"/>
  <c r="L478" i="6"/>
  <c r="L474" i="6"/>
  <c r="L470" i="6"/>
  <c r="L466" i="6"/>
  <c r="L462" i="6"/>
  <c r="L458" i="6"/>
  <c r="L454" i="6"/>
  <c r="L450" i="6"/>
  <c r="L446" i="6"/>
  <c r="L442" i="6"/>
  <c r="L438" i="6"/>
  <c r="L434" i="6"/>
  <c r="L430" i="6"/>
  <c r="L426" i="6"/>
  <c r="L422" i="6"/>
  <c r="L418" i="6"/>
  <c r="L414" i="6"/>
  <c r="L410" i="6"/>
  <c r="L406" i="6"/>
  <c r="L402" i="6"/>
  <c r="L398" i="6"/>
  <c r="L394" i="6"/>
  <c r="L390" i="6"/>
  <c r="L386" i="6"/>
  <c r="L382" i="6"/>
  <c r="L378" i="6"/>
  <c r="L374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250" i="6"/>
  <c r="L246" i="6"/>
  <c r="L242" i="6"/>
  <c r="L238" i="6"/>
  <c r="L234" i="6"/>
  <c r="L230" i="6"/>
  <c r="L226" i="6"/>
  <c r="L222" i="6"/>
  <c r="L218" i="6"/>
  <c r="L214" i="6"/>
  <c r="L210" i="6"/>
  <c r="L206" i="6"/>
  <c r="L202" i="6"/>
  <c r="L198" i="6"/>
  <c r="L194" i="6"/>
  <c r="L190" i="6"/>
  <c r="L186" i="6"/>
  <c r="L182" i="6"/>
  <c r="L555" i="6"/>
  <c r="L551" i="6"/>
  <c r="L547" i="6"/>
  <c r="L543" i="6"/>
  <c r="L539" i="6"/>
  <c r="L535" i="6"/>
  <c r="L531" i="6"/>
  <c r="L527" i="6"/>
  <c r="L523" i="6"/>
  <c r="L519" i="6"/>
  <c r="L515" i="6"/>
  <c r="L511" i="6"/>
  <c r="L507" i="6"/>
  <c r="L503" i="6"/>
  <c r="L499" i="6"/>
  <c r="L495" i="6"/>
  <c r="L491" i="6"/>
  <c r="L487" i="6"/>
  <c r="L483" i="6"/>
  <c r="L479" i="6"/>
  <c r="L475" i="6"/>
  <c r="L471" i="6"/>
  <c r="L467" i="6"/>
  <c r="L463" i="6"/>
  <c r="L459" i="6"/>
  <c r="L455" i="6"/>
  <c r="L451" i="6"/>
  <c r="L447" i="6"/>
  <c r="L443" i="6"/>
  <c r="L439" i="6"/>
  <c r="L435" i="6"/>
  <c r="L431" i="6"/>
  <c r="L427" i="6"/>
  <c r="L423" i="6"/>
  <c r="L419" i="6"/>
  <c r="L415" i="6"/>
  <c r="L411" i="6"/>
  <c r="L407" i="6"/>
  <c r="L403" i="6"/>
  <c r="L399" i="6"/>
  <c r="L395" i="6"/>
  <c r="L391" i="6"/>
  <c r="L387" i="6"/>
  <c r="L383" i="6"/>
  <c r="L379" i="6"/>
  <c r="L375" i="6"/>
  <c r="L371" i="6"/>
  <c r="L367" i="6"/>
  <c r="L363" i="6"/>
  <c r="L359" i="6"/>
  <c r="L355" i="6"/>
  <c r="L351" i="6"/>
  <c r="L347" i="6"/>
  <c r="L343" i="6"/>
  <c r="L339" i="6"/>
  <c r="L335" i="6"/>
  <c r="L331" i="6"/>
  <c r="L327" i="6"/>
  <c r="L323" i="6"/>
  <c r="L319" i="6"/>
  <c r="L315" i="6"/>
  <c r="L311" i="6"/>
  <c r="L307" i="6"/>
  <c r="L303" i="6"/>
  <c r="L299" i="6"/>
  <c r="L295" i="6"/>
  <c r="L291" i="6"/>
  <c r="L287" i="6"/>
  <c r="L283" i="6"/>
  <c r="L279" i="6"/>
  <c r="L275" i="6"/>
  <c r="L271" i="6"/>
  <c r="L267" i="6"/>
  <c r="L263" i="6"/>
  <c r="L259" i="6"/>
  <c r="L255" i="6"/>
  <c r="L251" i="6"/>
  <c r="L247" i="6"/>
  <c r="L243" i="6"/>
  <c r="L239" i="6"/>
  <c r="L235" i="6"/>
  <c r="L231" i="6"/>
  <c r="L227" i="6"/>
  <c r="L223" i="6"/>
  <c r="L85" i="6"/>
  <c r="L178" i="6"/>
  <c r="L174" i="6"/>
  <c r="L170" i="6"/>
  <c r="L166" i="6"/>
  <c r="L162" i="6"/>
  <c r="L158" i="6"/>
  <c r="L154" i="6"/>
  <c r="L150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6" i="6"/>
  <c r="L445" i="6"/>
  <c r="L441" i="6"/>
  <c r="L437" i="6"/>
  <c r="L433" i="6"/>
  <c r="L429" i="6"/>
  <c r="L425" i="6"/>
  <c r="L421" i="6"/>
  <c r="L417" i="6"/>
  <c r="L413" i="6"/>
  <c r="L409" i="6"/>
  <c r="L405" i="6"/>
  <c r="L401" i="6"/>
  <c r="L397" i="6"/>
  <c r="L393" i="6"/>
  <c r="L389" i="6"/>
  <c r="L385" i="6"/>
  <c r="L381" i="6"/>
  <c r="L377" i="6"/>
  <c r="L373" i="6"/>
  <c r="L369" i="6"/>
  <c r="L365" i="6"/>
  <c r="L361" i="6"/>
  <c r="L357" i="6"/>
  <c r="L353" i="6"/>
  <c r="L349" i="6"/>
  <c r="L345" i="6"/>
  <c r="L341" i="6"/>
  <c r="L337" i="6"/>
  <c r="L333" i="6"/>
  <c r="L329" i="6"/>
  <c r="L325" i="6"/>
  <c r="L321" i="6"/>
  <c r="L317" i="6"/>
  <c r="L313" i="6"/>
  <c r="L309" i="6"/>
  <c r="L305" i="6"/>
  <c r="L301" i="6"/>
  <c r="L297" i="6"/>
  <c r="L293" i="6"/>
  <c r="L289" i="6"/>
  <c r="L285" i="6"/>
  <c r="L281" i="6"/>
  <c r="L277" i="6"/>
  <c r="L273" i="6"/>
  <c r="L269" i="6"/>
  <c r="L265" i="6"/>
  <c r="L261" i="6"/>
  <c r="L257" i="6"/>
  <c r="L253" i="6"/>
  <c r="L249" i="6"/>
  <c r="L245" i="6"/>
  <c r="L241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161" i="6"/>
  <c r="L157" i="6"/>
  <c r="L153" i="6"/>
  <c r="L149" i="6"/>
  <c r="L145" i="6"/>
  <c r="L141" i="6"/>
  <c r="L137" i="6"/>
  <c r="L133" i="6"/>
  <c r="L129" i="6"/>
  <c r="L125" i="6"/>
  <c r="L121" i="6"/>
  <c r="L117" i="6"/>
  <c r="L113" i="6"/>
  <c r="L21" i="6"/>
  <c r="H3" i="6"/>
  <c r="L109" i="6"/>
  <c r="L105" i="6"/>
  <c r="L101" i="6"/>
  <c r="L97" i="6"/>
  <c r="L93" i="6"/>
  <c r="L89" i="6"/>
  <c r="L81" i="6"/>
  <c r="L77" i="6"/>
  <c r="L73" i="6"/>
  <c r="L69" i="6"/>
  <c r="L65" i="6"/>
  <c r="L61" i="6"/>
  <c r="L57" i="6"/>
  <c r="L53" i="6"/>
  <c r="L49" i="6"/>
  <c r="L45" i="6"/>
  <c r="L41" i="6"/>
  <c r="L37" i="6"/>
  <c r="L33" i="6"/>
  <c r="L29" i="6"/>
  <c r="L25" i="6"/>
  <c r="L17" i="6"/>
  <c r="L13" i="6"/>
  <c r="L9" i="6"/>
  <c r="L5" i="6"/>
  <c r="L796" i="6"/>
  <c r="L792" i="6"/>
  <c r="L784" i="6"/>
  <c r="L772" i="6"/>
  <c r="L764" i="6"/>
  <c r="L760" i="6"/>
  <c r="L752" i="6"/>
  <c r="L740" i="6"/>
  <c r="L732" i="6"/>
  <c r="L728" i="6"/>
  <c r="L720" i="6"/>
  <c r="L708" i="6"/>
  <c r="L700" i="6"/>
  <c r="L696" i="6"/>
  <c r="L688" i="6"/>
  <c r="L676" i="6"/>
  <c r="L668" i="6"/>
  <c r="L664" i="6"/>
  <c r="L656" i="6"/>
  <c r="L644" i="6"/>
  <c r="L636" i="6"/>
  <c r="L632" i="6"/>
  <c r="L624" i="6"/>
  <c r="L612" i="6"/>
  <c r="L604" i="6"/>
  <c r="L600" i="6"/>
  <c r="L592" i="6"/>
  <c r="L580" i="6"/>
  <c r="L572" i="6"/>
  <c r="L568" i="6"/>
  <c r="L560" i="6"/>
  <c r="L548" i="6"/>
  <c r="L540" i="6"/>
  <c r="L536" i="6"/>
  <c r="L528" i="6"/>
  <c r="L516" i="6"/>
  <c r="L332" i="6"/>
  <c r="L236" i="6"/>
  <c r="L204" i="6"/>
  <c r="L140" i="6"/>
  <c r="L76" i="6"/>
  <c r="L12" i="6"/>
  <c r="F3" i="6"/>
  <c r="L4" i="6"/>
  <c r="J3" i="6"/>
  <c r="L316" i="6"/>
  <c r="L284" i="6"/>
  <c r="L252" i="6"/>
  <c r="L220" i="6"/>
  <c r="L188" i="6"/>
  <c r="L156" i="6"/>
  <c r="L124" i="6"/>
  <c r="L92" i="6"/>
  <c r="L60" i="6"/>
  <c r="L28" i="6"/>
  <c r="L508" i="6"/>
  <c r="L504" i="6"/>
  <c r="L500" i="6"/>
  <c r="L496" i="6"/>
  <c r="L492" i="6"/>
  <c r="L488" i="6"/>
  <c r="L484" i="6"/>
  <c r="L480" i="6"/>
  <c r="L476" i="6"/>
  <c r="L472" i="6"/>
  <c r="L468" i="6"/>
  <c r="L464" i="6"/>
  <c r="L460" i="6"/>
  <c r="L456" i="6"/>
  <c r="L452" i="6"/>
  <c r="L448" i="6"/>
  <c r="L444" i="6"/>
  <c r="L440" i="6"/>
  <c r="L436" i="6"/>
  <c r="L432" i="6"/>
  <c r="L428" i="6"/>
  <c r="L424" i="6"/>
  <c r="L420" i="6"/>
  <c r="L416" i="6"/>
  <c r="L412" i="6"/>
  <c r="L408" i="6"/>
  <c r="L404" i="6"/>
  <c r="L400" i="6"/>
  <c r="L396" i="6"/>
  <c r="L392" i="6"/>
  <c r="L388" i="6"/>
  <c r="L384" i="6"/>
  <c r="L380" i="6"/>
  <c r="L376" i="6"/>
  <c r="L372" i="6"/>
  <c r="L368" i="6"/>
  <c r="L364" i="6"/>
  <c r="L360" i="6"/>
  <c r="L356" i="6"/>
  <c r="L352" i="6"/>
  <c r="L348" i="6"/>
  <c r="L344" i="6"/>
  <c r="L340" i="6"/>
  <c r="L336" i="6"/>
  <c r="L328" i="6"/>
  <c r="L324" i="6"/>
  <c r="L320" i="6"/>
  <c r="L312" i="6"/>
  <c r="L308" i="6"/>
  <c r="L304" i="6"/>
  <c r="L296" i="6"/>
  <c r="L292" i="6"/>
  <c r="L288" i="6"/>
  <c r="L280" i="6"/>
  <c r="L276" i="6"/>
  <c r="L272" i="6"/>
  <c r="L264" i="6"/>
  <c r="L260" i="6"/>
  <c r="L256" i="6"/>
  <c r="L248" i="6"/>
  <c r="L244" i="6"/>
  <c r="L240" i="6"/>
  <c r="L232" i="6"/>
  <c r="L228" i="6"/>
  <c r="L224" i="6"/>
  <c r="L216" i="6"/>
  <c r="L212" i="6"/>
  <c r="L208" i="6"/>
  <c r="L200" i="6"/>
  <c r="L196" i="6"/>
  <c r="L192" i="6"/>
  <c r="L184" i="6"/>
  <c r="L180" i="6"/>
  <c r="L176" i="6"/>
  <c r="L168" i="6"/>
  <c r="L164" i="6"/>
  <c r="L160" i="6"/>
  <c r="L152" i="6"/>
  <c r="L148" i="6"/>
  <c r="L144" i="6"/>
  <c r="L136" i="6"/>
  <c r="L132" i="6"/>
  <c r="L128" i="6"/>
  <c r="L120" i="6"/>
  <c r="L116" i="6"/>
  <c r="L112" i="6"/>
  <c r="L104" i="6"/>
  <c r="L100" i="6"/>
  <c r="L96" i="6"/>
  <c r="L88" i="6"/>
  <c r="L84" i="6"/>
  <c r="L80" i="6"/>
  <c r="L72" i="6"/>
  <c r="L68" i="6"/>
  <c r="L64" i="6"/>
  <c r="L56" i="6"/>
  <c r="L52" i="6"/>
  <c r="L48" i="6"/>
  <c r="L40" i="6"/>
  <c r="L36" i="6"/>
  <c r="L32" i="6"/>
  <c r="L24" i="6"/>
  <c r="L20" i="6"/>
  <c r="L16" i="6"/>
  <c r="L8" i="6"/>
  <c r="K3" i="6"/>
  <c r="L219" i="6"/>
  <c r="L215" i="6"/>
  <c r="L211" i="6"/>
  <c r="L207" i="6"/>
  <c r="L203" i="6"/>
  <c r="L199" i="6"/>
  <c r="L195" i="6"/>
  <c r="L191" i="6"/>
  <c r="L187" i="6"/>
  <c r="L183" i="6"/>
  <c r="L179" i="6"/>
  <c r="L175" i="6"/>
  <c r="L171" i="6"/>
  <c r="L167" i="6"/>
  <c r="L163" i="6"/>
  <c r="L159" i="6"/>
  <c r="L155" i="6"/>
  <c r="L151" i="6"/>
  <c r="L147" i="6"/>
  <c r="L143" i="6"/>
  <c r="L139" i="6"/>
  <c r="L135" i="6"/>
  <c r="L131" i="6"/>
  <c r="L127" i="6"/>
  <c r="L123" i="6"/>
  <c r="L119" i="6"/>
  <c r="L115" i="6"/>
  <c r="L111" i="6"/>
  <c r="L107" i="6"/>
  <c r="L103" i="6"/>
  <c r="L99" i="6"/>
  <c r="L95" i="6"/>
  <c r="L91" i="6"/>
  <c r="L87" i="6"/>
  <c r="L83" i="6"/>
  <c r="L79" i="6"/>
  <c r="L75" i="6"/>
  <c r="L71" i="6"/>
  <c r="L67" i="6"/>
  <c r="L63" i="6"/>
  <c r="L59" i="6"/>
  <c r="L55" i="6"/>
  <c r="L51" i="6"/>
  <c r="L47" i="6"/>
  <c r="L43" i="6"/>
  <c r="L39" i="6"/>
  <c r="L35" i="6"/>
  <c r="L31" i="6"/>
  <c r="L27" i="6"/>
  <c r="L23" i="6"/>
  <c r="L19" i="6"/>
  <c r="L15" i="6"/>
  <c r="L11" i="6"/>
  <c r="L7" i="6"/>
  <c r="G3" i="6"/>
  <c r="V45" i="10" l="1"/>
  <c r="X45" i="10" s="1"/>
  <c r="AG100" i="10"/>
  <c r="V44" i="10"/>
  <c r="X44" i="10" s="1"/>
  <c r="AG99" i="10"/>
  <c r="V43" i="10"/>
  <c r="X43" i="10" s="1"/>
  <c r="AG98" i="10"/>
  <c r="V42" i="10"/>
  <c r="X42" i="10" s="1"/>
  <c r="AG97" i="10"/>
  <c r="AB66" i="10"/>
  <c r="P191" i="10"/>
  <c r="V11" i="10" s="1"/>
  <c r="P5" i="10"/>
  <c r="V5" i="10" s="1"/>
  <c r="W63" i="10"/>
  <c r="P98" i="10"/>
  <c r="V8" i="10" s="1"/>
  <c r="W60" i="10"/>
  <c r="AC63" i="10"/>
  <c r="AC75" i="10"/>
  <c r="P470" i="10"/>
  <c r="V20" i="10" s="1"/>
  <c r="AC69" i="10"/>
  <c r="P284" i="10"/>
  <c r="V14" i="10" s="1"/>
  <c r="W61" i="10"/>
  <c r="AC60" i="10"/>
  <c r="AG94" i="10"/>
  <c r="W83" i="10"/>
  <c r="V28" i="10"/>
  <c r="AC65" i="10"/>
  <c r="P160" i="10"/>
  <c r="V10" i="10" s="1"/>
  <c r="W72" i="10"/>
  <c r="P377" i="10"/>
  <c r="V17" i="10" s="1"/>
  <c r="AC62" i="10"/>
  <c r="P67" i="10"/>
  <c r="V7" i="10" s="1"/>
  <c r="W86" i="10"/>
  <c r="P811" i="10"/>
  <c r="V31" i="10" s="1"/>
  <c r="AC91" i="10"/>
  <c r="P966" i="10"/>
  <c r="V36" i="10" s="1"/>
  <c r="W93" i="10"/>
  <c r="P1028" i="10"/>
  <c r="V38" i="10" s="1"/>
  <c r="AC78" i="10"/>
  <c r="P563" i="10"/>
  <c r="V23" i="10" s="1"/>
  <c r="AC64" i="10"/>
  <c r="P129" i="10"/>
  <c r="V9" i="10" s="1"/>
  <c r="W66" i="10"/>
  <c r="W67" i="10"/>
  <c r="P222" i="10"/>
  <c r="V12" i="10" s="1"/>
  <c r="AC71" i="10"/>
  <c r="P346" i="10"/>
  <c r="V16" i="10" s="1"/>
  <c r="AC87" i="10"/>
  <c r="P842" i="10"/>
  <c r="V32" i="10" s="1"/>
  <c r="W68" i="10"/>
  <c r="P253" i="10"/>
  <c r="V13" i="10" s="1"/>
  <c r="W85" i="10"/>
  <c r="P780" i="10"/>
  <c r="V30" i="10" s="1"/>
  <c r="W89" i="10"/>
  <c r="P904" i="10"/>
  <c r="V34" i="10" s="1"/>
  <c r="AC70" i="10"/>
  <c r="P315" i="10"/>
  <c r="V15" i="10" s="1"/>
  <c r="W76" i="10"/>
  <c r="P501" i="10"/>
  <c r="V21" i="10" s="1"/>
  <c r="W92" i="10"/>
  <c r="V37" i="10"/>
  <c r="W77" i="10"/>
  <c r="P532" i="10"/>
  <c r="V22" i="10" s="1"/>
  <c r="W88" i="10"/>
  <c r="W84" i="10"/>
  <c r="P749" i="10"/>
  <c r="V29" i="10" s="1"/>
  <c r="AC95" i="10"/>
  <c r="P1090" i="10"/>
  <c r="V40" i="10" s="1"/>
  <c r="W82" i="10"/>
  <c r="P687" i="10"/>
  <c r="V27" i="10" s="1"/>
  <c r="W79" i="10"/>
  <c r="P594" i="10"/>
  <c r="V24" i="10" s="1"/>
  <c r="W73" i="10"/>
  <c r="P408" i="10"/>
  <c r="V18" i="10" s="1"/>
  <c r="W74" i="10"/>
  <c r="W81" i="10"/>
  <c r="P656" i="10"/>
  <c r="V26" i="10" s="1"/>
  <c r="W90" i="10"/>
  <c r="P935" i="10"/>
  <c r="V35" i="10" s="1"/>
  <c r="AG96" i="10"/>
  <c r="W80" i="10"/>
  <c r="P625" i="10"/>
  <c r="V25" i="10" s="1"/>
  <c r="W9" i="10"/>
  <c r="T8" i="6"/>
  <c r="U8" i="6" s="1"/>
  <c r="L3" i="6"/>
  <c r="S3" i="6" s="1"/>
  <c r="U3" i="6" s="1"/>
  <c r="X7" i="10" l="1"/>
  <c r="X6" i="10"/>
  <c r="AG60" i="10"/>
  <c r="AG87" i="10"/>
  <c r="X5" i="10"/>
  <c r="AG66" i="10"/>
  <c r="AG75" i="10"/>
  <c r="AG85" i="10"/>
  <c r="AG61" i="10"/>
  <c r="AG68" i="10"/>
  <c r="AG71" i="10"/>
  <c r="AG63" i="10"/>
  <c r="AG73" i="10"/>
  <c r="AG64" i="10"/>
  <c r="AG88" i="10"/>
  <c r="AG76" i="10"/>
  <c r="AG77" i="10"/>
  <c r="AG81" i="10"/>
  <c r="AG95" i="10"/>
  <c r="AG82" i="10"/>
  <c r="AG62" i="10"/>
  <c r="AG79" i="10"/>
  <c r="AG69" i="10"/>
  <c r="AG67" i="10"/>
  <c r="AG72" i="10"/>
  <c r="AG78" i="10"/>
  <c r="AG65" i="10"/>
  <c r="AG86" i="10"/>
  <c r="AG80" i="10"/>
  <c r="AG70" i="10"/>
  <c r="AG84" i="10"/>
  <c r="AG83" i="10"/>
  <c r="AG74" i="10"/>
  <c r="AG93" i="10"/>
  <c r="AG90" i="10"/>
  <c r="X9" i="10"/>
  <c r="AG92" i="10"/>
  <c r="X8" i="10"/>
  <c r="AG91" i="10"/>
  <c r="AG89" i="10"/>
  <c r="W10" i="10"/>
  <c r="T9" i="6"/>
  <c r="U9" i="6" s="1"/>
  <c r="W11" i="10" l="1"/>
  <c r="X10" i="10"/>
  <c r="T10" i="6"/>
  <c r="U10" i="6" s="1"/>
  <c r="X11" i="10" l="1"/>
  <c r="W12" i="10"/>
  <c r="T11" i="6"/>
  <c r="U11" i="6" s="1"/>
  <c r="W13" i="10" l="1"/>
  <c r="X12" i="10"/>
  <c r="T12" i="6"/>
  <c r="U12" i="6" s="1"/>
  <c r="X13" i="10" l="1"/>
  <c r="W14" i="10"/>
  <c r="T13" i="6"/>
  <c r="U13" i="6" s="1"/>
  <c r="W15" i="10" l="1"/>
  <c r="X14" i="10"/>
  <c r="T14" i="6"/>
  <c r="U14" i="6" s="1"/>
  <c r="W16" i="10" l="1"/>
  <c r="X15" i="10"/>
  <c r="T15" i="6"/>
  <c r="U15" i="6" s="1"/>
  <c r="X16" i="10" l="1"/>
  <c r="W17" i="10"/>
  <c r="T16" i="6"/>
  <c r="U16" i="6" s="1"/>
  <c r="W18" i="10" l="1"/>
  <c r="X17" i="10"/>
  <c r="T17" i="6"/>
  <c r="U17" i="6" s="1"/>
  <c r="X18" i="10" l="1"/>
  <c r="W19" i="10"/>
  <c r="T18" i="6"/>
  <c r="U18" i="6" s="1"/>
  <c r="W20" i="10" l="1"/>
  <c r="X19" i="10"/>
  <c r="T19" i="6"/>
  <c r="U19" i="6" s="1"/>
  <c r="X20" i="10" l="1"/>
  <c r="W21" i="10"/>
  <c r="T20" i="6"/>
  <c r="U20" i="6" s="1"/>
  <c r="W22" i="10" l="1"/>
  <c r="X21" i="10"/>
  <c r="T21" i="6"/>
  <c r="U21" i="6" s="1"/>
  <c r="W23" i="10" l="1"/>
  <c r="X22" i="10"/>
  <c r="T22" i="6"/>
  <c r="U22" i="6" s="1"/>
  <c r="X23" i="10" l="1"/>
  <c r="W24" i="10"/>
  <c r="T23" i="6"/>
  <c r="U23" i="6" s="1"/>
  <c r="W25" i="10" l="1"/>
  <c r="X24" i="10"/>
  <c r="T24" i="6"/>
  <c r="U24" i="6" s="1"/>
  <c r="X25" i="10" l="1"/>
  <c r="W26" i="10"/>
  <c r="T25" i="6"/>
  <c r="U25" i="6" s="1"/>
  <c r="W27" i="10" l="1"/>
  <c r="X26" i="10"/>
  <c r="T26" i="6"/>
  <c r="U26" i="6" s="1"/>
  <c r="W28" i="10" l="1"/>
  <c r="X27" i="10"/>
  <c r="T27" i="6"/>
  <c r="U27" i="6" s="1"/>
  <c r="X28" i="10" l="1"/>
  <c r="W29" i="10"/>
  <c r="T28" i="6"/>
  <c r="U28" i="6" s="1"/>
  <c r="W30" i="10" l="1"/>
  <c r="X29" i="10"/>
  <c r="T29" i="6"/>
  <c r="U29" i="6" s="1"/>
  <c r="X30" i="10" l="1"/>
  <c r="W31" i="10"/>
  <c r="T30" i="6"/>
  <c r="U30" i="6" s="1"/>
  <c r="W32" i="10" l="1"/>
  <c r="X31" i="10"/>
  <c r="T31" i="6"/>
  <c r="U31" i="6" s="1"/>
  <c r="X32" i="10" l="1"/>
  <c r="W33" i="10"/>
  <c r="T32" i="6"/>
  <c r="U32" i="6" s="1"/>
  <c r="W34" i="10" l="1"/>
  <c r="W35" i="10" s="1"/>
  <c r="X33" i="10"/>
  <c r="T33" i="6"/>
  <c r="U33" i="6" s="1"/>
  <c r="W36" i="10" l="1"/>
  <c r="X35" i="10"/>
  <c r="X34" i="10"/>
  <c r="T34" i="6"/>
  <c r="U34" i="6" s="1"/>
  <c r="W37" i="10" l="1"/>
  <c r="X36" i="10"/>
  <c r="T35" i="6"/>
  <c r="U35" i="6" s="1"/>
  <c r="W38" i="10" l="1"/>
  <c r="X37" i="10"/>
  <c r="Q3" i="6"/>
  <c r="Q5" i="6"/>
  <c r="Q4" i="6"/>
  <c r="Q35" i="6"/>
  <c r="Q6" i="6"/>
  <c r="Q7" i="6"/>
  <c r="Q8" i="6"/>
  <c r="Q9" i="6"/>
  <c r="Q10" i="6"/>
  <c r="Q11" i="6"/>
  <c r="Q12" i="6"/>
  <c r="Q13" i="6"/>
  <c r="Q14" i="6"/>
  <c r="Q15" i="6"/>
  <c r="Q16" i="6"/>
  <c r="Q19" i="6"/>
  <c r="Q17" i="6"/>
  <c r="Q18" i="6"/>
  <c r="Q21" i="6"/>
  <c r="Q20" i="6"/>
  <c r="Q22" i="6"/>
  <c r="Q23" i="6"/>
  <c r="Q25" i="6"/>
  <c r="Q24" i="6"/>
  <c r="Q26" i="6"/>
  <c r="Q28" i="6"/>
  <c r="Q29" i="6"/>
  <c r="Q27" i="6"/>
  <c r="Q32" i="6"/>
  <c r="Q30" i="6"/>
  <c r="Q31" i="6"/>
  <c r="Q33" i="6"/>
  <c r="Q34" i="6"/>
  <c r="X38" i="10" l="1"/>
  <c r="W39" i="10"/>
  <c r="Z3" i="6"/>
  <c r="AA3" i="6"/>
  <c r="Z4" i="6"/>
  <c r="Z10" i="6"/>
  <c r="Z16" i="6"/>
  <c r="Z22" i="6"/>
  <c r="Z28" i="6"/>
  <c r="Z34" i="6"/>
  <c r="Z32" i="6"/>
  <c r="AA4" i="6"/>
  <c r="AA10" i="6"/>
  <c r="AA16" i="6"/>
  <c r="AA22" i="6"/>
  <c r="AA28" i="6"/>
  <c r="AA34" i="6"/>
  <c r="Z26" i="6"/>
  <c r="Z5" i="6"/>
  <c r="Z11" i="6"/>
  <c r="Z17" i="6"/>
  <c r="Z23" i="6"/>
  <c r="Z29" i="6"/>
  <c r="Z35" i="6"/>
  <c r="AA12" i="6"/>
  <c r="AA5" i="6"/>
  <c r="AA11" i="6"/>
  <c r="AA17" i="6"/>
  <c r="AA23" i="6"/>
  <c r="AA29" i="6"/>
  <c r="AA35" i="6"/>
  <c r="AA30" i="6"/>
  <c r="Z6" i="6"/>
  <c r="Z12" i="6"/>
  <c r="Z18" i="6"/>
  <c r="Z24" i="6"/>
  <c r="Z30" i="6"/>
  <c r="AA18" i="6"/>
  <c r="AA6" i="6"/>
  <c r="Z7" i="6"/>
  <c r="Z13" i="6"/>
  <c r="Z19" i="6"/>
  <c r="Z25" i="6"/>
  <c r="Z31" i="6"/>
  <c r="Z20" i="6"/>
  <c r="AA7" i="6"/>
  <c r="AA13" i="6"/>
  <c r="AA19" i="6"/>
  <c r="AA25" i="6"/>
  <c r="AA31" i="6"/>
  <c r="Z14" i="6"/>
  <c r="Z8" i="6"/>
  <c r="AA8" i="6"/>
  <c r="AA14" i="6"/>
  <c r="AA20" i="6"/>
  <c r="AA26" i="6"/>
  <c r="AA32" i="6"/>
  <c r="Z9" i="6"/>
  <c r="Z15" i="6"/>
  <c r="Z21" i="6"/>
  <c r="Z27" i="6"/>
  <c r="Z33" i="6"/>
  <c r="AA9" i="6"/>
  <c r="AA15" i="6"/>
  <c r="AA21" i="6"/>
  <c r="AA27" i="6"/>
  <c r="AA33" i="6"/>
  <c r="AA24" i="6"/>
  <c r="W40" i="10" l="1"/>
  <c r="X39" i="10"/>
  <c r="X40" i="10" l="1"/>
  <c r="T38" i="10" s="1"/>
  <c r="T40" i="10" l="1"/>
  <c r="T6" i="10"/>
  <c r="T41" i="10"/>
  <c r="T45" i="10"/>
  <c r="T9" i="10"/>
  <c r="T44" i="10"/>
  <c r="T7" i="10"/>
  <c r="T8" i="10"/>
  <c r="T43" i="10"/>
  <c r="T42" i="10"/>
  <c r="T12" i="10"/>
  <c r="T10" i="10"/>
  <c r="T5" i="10"/>
  <c r="T11" i="10"/>
  <c r="T13" i="10"/>
  <c r="T14" i="10"/>
  <c r="T16" i="10"/>
  <c r="T15" i="10"/>
  <c r="T19" i="10"/>
  <c r="T18" i="10"/>
  <c r="T20" i="10"/>
  <c r="T17" i="10"/>
  <c r="T23" i="10"/>
  <c r="T21" i="10"/>
  <c r="T22" i="10"/>
  <c r="T25" i="10"/>
  <c r="T24" i="10"/>
  <c r="T26" i="10"/>
  <c r="T27" i="10"/>
  <c r="T29" i="10"/>
  <c r="T28" i="10"/>
  <c r="T30" i="10"/>
  <c r="T32" i="10"/>
  <c r="T33" i="10"/>
  <c r="T31" i="10"/>
  <c r="T35" i="10"/>
  <c r="T34" i="10"/>
  <c r="T36" i="10"/>
  <c r="T37" i="10"/>
  <c r="T39" i="10"/>
  <c r="AC6" i="10" l="1"/>
  <c r="AC14" i="10"/>
  <c r="AC22" i="10"/>
  <c r="AC30" i="10"/>
  <c r="AC38" i="10"/>
  <c r="AC5" i="10"/>
  <c r="AC7" i="10"/>
  <c r="AC15" i="10"/>
  <c r="AC23" i="10"/>
  <c r="AC31" i="10"/>
  <c r="AC39" i="10"/>
  <c r="AC8" i="10"/>
  <c r="AC16" i="10"/>
  <c r="AC24" i="10"/>
  <c r="AC32" i="10"/>
  <c r="AC40" i="10"/>
  <c r="AC9" i="10"/>
  <c r="AC17" i="10"/>
  <c r="AC25" i="10"/>
  <c r="AC33" i="10"/>
  <c r="AC41" i="10"/>
  <c r="AC10" i="10"/>
  <c r="AC18" i="10"/>
  <c r="AC26" i="10"/>
  <c r="AC34" i="10"/>
  <c r="AC42" i="10"/>
  <c r="AC11" i="10"/>
  <c r="AC19" i="10"/>
  <c r="AC27" i="10"/>
  <c r="AC35" i="10"/>
  <c r="AC43" i="10"/>
  <c r="AC12" i="10"/>
  <c r="AC20" i="10"/>
  <c r="AC28" i="10"/>
  <c r="AC36" i="10"/>
  <c r="AC44" i="10"/>
  <c r="AC13" i="10"/>
  <c r="AC21" i="10"/>
  <c r="AC29" i="10"/>
  <c r="AC37" i="10"/>
  <c r="AC45" i="10"/>
  <c r="AD11" i="10"/>
  <c r="AD19" i="10"/>
  <c r="AD27" i="10"/>
  <c r="AD35" i="10"/>
  <c r="AD43" i="10"/>
  <c r="AD12" i="10"/>
  <c r="AD20" i="10"/>
  <c r="AD28" i="10"/>
  <c r="AD36" i="10"/>
  <c r="AD44" i="10"/>
  <c r="AD13" i="10"/>
  <c r="AD21" i="10"/>
  <c r="AD29" i="10"/>
  <c r="AD37" i="10"/>
  <c r="AD45" i="10"/>
  <c r="AD6" i="10"/>
  <c r="AD14" i="10"/>
  <c r="AD22" i="10"/>
  <c r="AD30" i="10"/>
  <c r="AD38" i="10"/>
  <c r="AD5" i="10"/>
  <c r="AD7" i="10"/>
  <c r="AD15" i="10"/>
  <c r="AD23" i="10"/>
  <c r="AD31" i="10"/>
  <c r="AD39" i="10"/>
  <c r="AD8" i="10"/>
  <c r="AD16" i="10"/>
  <c r="AD24" i="10"/>
  <c r="AD32" i="10"/>
  <c r="AD40" i="10"/>
  <c r="AD9" i="10"/>
  <c r="AD17" i="10"/>
  <c r="AD25" i="10"/>
  <c r="AD33" i="10"/>
  <c r="AD41" i="10"/>
  <c r="AD10" i="10"/>
  <c r="AD18" i="10"/>
  <c r="AD26" i="10"/>
  <c r="AD34" i="10"/>
  <c r="AD4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layer Goalkeeping 2021 UEFA Euro Table" description="Connection to the 'Player Goalkeeping 2021 UEFA Euro Table' query in the workbook." type="5" refreshedVersion="7" background="1" saveData="1">
    <dbPr connection="Provider=Microsoft.Mashup.OleDb.1;Data Source=$Workbook$;Location=&quot;Player Goalkeeping 2021 UEFA Euro Table&quot;;Extended Properties=&quot;&quot;" command="SELECT * FROM [Player Goalkeeping 2021 UEFA Euro Table]"/>
  </connection>
  <connection id="2" xr16:uid="{102254F7-E956-4FEF-B92A-E2E056181998}" keepAlive="1" name="Query - Player Goalkeeping 2021 UEFA Euro Table (2)" description="Connection to the 'Player Goalkeeping 2021 UEFA Euro Table (2)' query in the workbook." type="5" refreshedVersion="0" background="1">
    <dbPr connection="Provider=Microsoft.Mashup.OleDb.1;Data Source=$Workbook$;Location=&quot;Player Goalkeeping 2021 UEFA Euro Table (2)&quot;;Extended Properties=&quot;&quot;" command="SELECT * FROM [Player Goalkeeping 2021 UEFA Euro Table (2)]"/>
  </connection>
  <connection id="3" xr16:uid="{00000000-0015-0000-FFFF-FFFF01000000}" keepAlive="1" name="Query - Player Standard Stats 2021 UEFA Euro Table" description="Connection to the 'Player Standard Stats 2021 UEFA Euro Table' query in the workbook." type="5" refreshedVersion="7" background="1" saveData="1">
    <dbPr connection="Provider=Microsoft.Mashup.OleDb.1;Data Source=$Workbook$;Location=&quot;Player Standard Stats 2021 UEFA Euro Table&quot;;Extended Properties=&quot;&quot;" command="SELECT * FROM [Player Standard Stats 2021 UEFA Euro Table]"/>
  </connection>
  <connection id="4" xr16:uid="{7103290D-CC1E-475A-A4CC-EE9767DDE292}" keepAlive="1" name="Query - Squad Standard Stats 2022 World Cup Table" description="Connection to the 'Squad Standard Stats 2022 World Cup Table' query in the workbook." type="5" refreshedVersion="0" background="1">
    <dbPr connection="Provider=Microsoft.Mashup.OleDb.1;Data Source=$Workbook$;Location=&quot;Squad Standard Stats 2022 World Cup Table&quot;;Extended Properties=&quot;&quot;" command="SELECT * FROM [Squad Standard Stats 2022 World Cup Table]"/>
  </connection>
</connections>
</file>

<file path=xl/sharedStrings.xml><?xml version="1.0" encoding="utf-8"?>
<sst xmlns="http://schemas.openxmlformats.org/spreadsheetml/2006/main" count="21378" uniqueCount="2908">
  <si>
    <t>Participant Name</t>
  </si>
  <si>
    <t>goal, assists</t>
  </si>
  <si>
    <t>1 point</t>
  </si>
  <si>
    <t>game winner</t>
  </si>
  <si>
    <t>goalie win</t>
  </si>
  <si>
    <t>Harry Kane</t>
  </si>
  <si>
    <t>ENG</t>
  </si>
  <si>
    <t>FRA</t>
  </si>
  <si>
    <t>Romelu Lukaku</t>
  </si>
  <si>
    <t>Cristiano Ronaldo</t>
  </si>
  <si>
    <t>BEL</t>
  </si>
  <si>
    <t>POR</t>
  </si>
  <si>
    <t>Antoine Griezmann</t>
  </si>
  <si>
    <t>GER</t>
  </si>
  <si>
    <t>Timo Werner</t>
  </si>
  <si>
    <t>Robert Lewandowski</t>
  </si>
  <si>
    <t>Ciro Immobile</t>
  </si>
  <si>
    <t>Alvaro Morata</t>
  </si>
  <si>
    <t>SPN</t>
  </si>
  <si>
    <t>Raheem Sterling</t>
  </si>
  <si>
    <t>Nicolò Barella</t>
  </si>
  <si>
    <t>Gareth Bale</t>
  </si>
  <si>
    <t>SWZ</t>
  </si>
  <si>
    <t>Kevin De Bryune</t>
  </si>
  <si>
    <t>Artem Dzyuba</t>
  </si>
  <si>
    <t>Georginio Wijnaldum</t>
  </si>
  <si>
    <t>NET</t>
  </si>
  <si>
    <t>Luka Modric</t>
  </si>
  <si>
    <t>CRO</t>
  </si>
  <si>
    <t>Andrej Kramarić</t>
  </si>
  <si>
    <t>Tomáš Souček</t>
  </si>
  <si>
    <t>Gerard Moreno</t>
  </si>
  <si>
    <t>Emil Forsberg</t>
  </si>
  <si>
    <t>Marek Hamšík</t>
  </si>
  <si>
    <t>Bernardo Fernandes</t>
  </si>
  <si>
    <t>Leroy Sane</t>
  </si>
  <si>
    <t>Raphael Varane</t>
  </si>
  <si>
    <t>Karim Benzema</t>
  </si>
  <si>
    <t>Marcus Rashford</t>
  </si>
  <si>
    <t>Mason Mount</t>
  </si>
  <si>
    <t>Joao Felix</t>
  </si>
  <si>
    <t>Pedro Goncalves</t>
  </si>
  <si>
    <t>Alexander Isak</t>
  </si>
  <si>
    <t>Olivier Giroud</t>
  </si>
  <si>
    <t>Kai Havertz</t>
  </si>
  <si>
    <t>Jordan Pickford</t>
  </si>
  <si>
    <t>David De Gea</t>
  </si>
  <si>
    <t>Paul Pogba</t>
  </si>
  <si>
    <t>Hugo Lloris</t>
  </si>
  <si>
    <t>Gianluigi Donnarumma</t>
  </si>
  <si>
    <t>Thibaut Courtois</t>
  </si>
  <si>
    <t>Manuel Neuer</t>
  </si>
  <si>
    <t>Rui Patricio</t>
  </si>
  <si>
    <t>Kylian Mbappe</t>
  </si>
  <si>
    <t>Jordan Henderson</t>
  </si>
  <si>
    <t>İlkay Gündoğan</t>
  </si>
  <si>
    <t>Kingsley Coman</t>
  </si>
  <si>
    <t>Frenkie de Jong</t>
  </si>
  <si>
    <t>Manuel Locatelli</t>
  </si>
  <si>
    <t>Owen Wijndal</t>
  </si>
  <si>
    <t>Jadon Sancho</t>
  </si>
  <si>
    <t>Thomas Müller</t>
  </si>
  <si>
    <t>Nico Elvedi</t>
  </si>
  <si>
    <t>Lorenzo Insigne</t>
  </si>
  <si>
    <t>Saša Kalajdžić</t>
  </si>
  <si>
    <t>AUS</t>
  </si>
  <si>
    <t>David Turnbull</t>
  </si>
  <si>
    <t>Bernardo Silva</t>
  </si>
  <si>
    <t>Toni Kroos</t>
  </si>
  <si>
    <t>Yann Sommer</t>
  </si>
  <si>
    <t>Fabian Schar</t>
  </si>
  <si>
    <t>Xherdan Shaqiri</t>
  </si>
  <si>
    <t>Ugurcan Cakir</t>
  </si>
  <si>
    <t>Ozan Tufan</t>
  </si>
  <si>
    <t>Toby Alderweireld</t>
  </si>
  <si>
    <t>Axel Witsel</t>
  </si>
  <si>
    <t>Simon Kjaer</t>
  </si>
  <si>
    <t>Anton Shunin</t>
  </si>
  <si>
    <t>Christoph Baumgartner</t>
  </si>
  <si>
    <t>Matthijs de Ligt</t>
  </si>
  <si>
    <t>Goran Pandev</t>
  </si>
  <si>
    <t>Oleksandr Zinchenko</t>
  </si>
  <si>
    <t>Serhiy Kryvtsov</t>
  </si>
  <si>
    <t>Dominik Livakovic</t>
  </si>
  <si>
    <t>Bruno Petkovic</t>
  </si>
  <si>
    <t>Ante Rebic</t>
  </si>
  <si>
    <t>Dejan Lovren</t>
  </si>
  <si>
    <t>Patrik Schick</t>
  </si>
  <si>
    <t>Kieran Trippier</t>
  </si>
  <si>
    <t>David Marshall</t>
  </si>
  <si>
    <t>Che Adams</t>
  </si>
  <si>
    <t>Andy Robertson</t>
  </si>
  <si>
    <t>Wojciech Szczesny</t>
  </si>
  <si>
    <t>Kamil Glik</t>
  </si>
  <si>
    <t>Martin Dubravka</t>
  </si>
  <si>
    <t>Robert Bozenik</t>
  </si>
  <si>
    <t>Pedri</t>
  </si>
  <si>
    <t>Robin Olsen</t>
  </si>
  <si>
    <t>Victor Lindelöf</t>
  </si>
  <si>
    <t>N'Golo Kanté</t>
  </si>
  <si>
    <t>Adrien Rabiot</t>
  </si>
  <si>
    <t>Antonio Rüdiger</t>
  </si>
  <si>
    <t>Joshua Kimmich</t>
  </si>
  <si>
    <t>Peter Gulacsi</t>
  </si>
  <si>
    <t>Renato Sanches</t>
  </si>
  <si>
    <t>Pepe</t>
  </si>
  <si>
    <t>Kurt Zouma</t>
  </si>
  <si>
    <t>Pau Torres</t>
  </si>
  <si>
    <t>Jordi Alba</t>
  </si>
  <si>
    <t>Martin Braithwaite</t>
  </si>
  <si>
    <t>Christian Eriksen</t>
  </si>
  <si>
    <t>Thomas Vermaelen</t>
  </si>
  <si>
    <t>John Stones</t>
  </si>
  <si>
    <t>Jack Grealish</t>
  </si>
  <si>
    <t>1 points</t>
  </si>
  <si>
    <t>Marco Verratti</t>
  </si>
  <si>
    <t>Jorginho</t>
  </si>
  <si>
    <t>Federico Chiesa</t>
  </si>
  <si>
    <t>Sebastian Larsson</t>
  </si>
  <si>
    <t>Dani Olmo</t>
  </si>
  <si>
    <t>Tim Krul</t>
  </si>
  <si>
    <t>David Alaba</t>
  </si>
  <si>
    <t>Jules Kounde</t>
  </si>
  <si>
    <t>Ruben Dias</t>
  </si>
  <si>
    <t>Aymeric Laporte</t>
  </si>
  <si>
    <t>Memphis Depay</t>
  </si>
  <si>
    <t>Yellow Card</t>
  </si>
  <si>
    <t>Red Card</t>
  </si>
  <si>
    <t>Serge Gnabry</t>
  </si>
  <si>
    <t>1) Pick one player from each bracket</t>
  </si>
  <si>
    <t>Kasper Schmeichel</t>
  </si>
  <si>
    <t>Italy</t>
  </si>
  <si>
    <t>Sean Pickles</t>
  </si>
  <si>
    <t>England</t>
  </si>
  <si>
    <t>Eleni Mastoras</t>
  </si>
  <si>
    <t>Kevin Pickles</t>
  </si>
  <si>
    <t>Dante Di Julio</t>
  </si>
  <si>
    <t>Davide Di Julio</t>
  </si>
  <si>
    <t>Maureen Mullrooney</t>
  </si>
  <si>
    <t>Daniel Swift</t>
  </si>
  <si>
    <t>Tom Homewood</t>
  </si>
  <si>
    <t>Brian Ihnacak</t>
  </si>
  <si>
    <t>Steve Mastoras</t>
  </si>
  <si>
    <t>Vishen Maharaj</t>
  </si>
  <si>
    <t>Rod Akins</t>
  </si>
  <si>
    <t>Ivan Cajic</t>
  </si>
  <si>
    <t>Naveen Maharaj</t>
  </si>
  <si>
    <t>Tom Mullrooney</t>
  </si>
  <si>
    <t>Bryan Woodman</t>
  </si>
  <si>
    <t>Bob Reynolds</t>
  </si>
  <si>
    <t>James Paltser</t>
  </si>
  <si>
    <t>Michael Formusa</t>
  </si>
  <si>
    <t>Evan Toyne</t>
  </si>
  <si>
    <t>Evan Toyne 2</t>
  </si>
  <si>
    <t>Giorgio Chiellini</t>
  </si>
  <si>
    <t>France</t>
  </si>
  <si>
    <t>Belgium</t>
  </si>
  <si>
    <t>Mike Walsh</t>
  </si>
  <si>
    <t>Spain</t>
  </si>
  <si>
    <t>Germany</t>
  </si>
  <si>
    <t>Phil Foden</t>
  </si>
  <si>
    <t>Kathleen Mullrooney</t>
  </si>
  <si>
    <t>Leo Mastoras</t>
  </si>
  <si>
    <t>Ajay Maharaj</t>
  </si>
  <si>
    <t>Kenn Lalonde</t>
  </si>
  <si>
    <t>Christine Lalonde</t>
  </si>
  <si>
    <t>Andrew MacDonald</t>
  </si>
  <si>
    <t>Yannik Spang</t>
  </si>
  <si>
    <t>Andrew Yablonovsky</t>
  </si>
  <si>
    <t>Jimmy McLernon</t>
  </si>
  <si>
    <t>John Rice</t>
  </si>
  <si>
    <t>Russia</t>
  </si>
  <si>
    <t>Peter Buzzi</t>
  </si>
  <si>
    <t>Rk</t>
  </si>
  <si>
    <t>Player</t>
  </si>
  <si>
    <t>Pos</t>
  </si>
  <si>
    <t>Squad</t>
  </si>
  <si>
    <t>Age</t>
  </si>
  <si>
    <t>Born</t>
  </si>
  <si>
    <t>Matches</t>
  </si>
  <si>
    <t>MF</t>
  </si>
  <si>
    <t>FW</t>
  </si>
  <si>
    <t>DF</t>
  </si>
  <si>
    <t>GK</t>
  </si>
  <si>
    <t>MP</t>
  </si>
  <si>
    <t>Starts</t>
  </si>
  <si>
    <t>Min</t>
  </si>
  <si>
    <t>90s</t>
  </si>
  <si>
    <t>Gls</t>
  </si>
  <si>
    <t>Ast</t>
  </si>
  <si>
    <t>G-PK</t>
  </si>
  <si>
    <t>PK</t>
  </si>
  <si>
    <t>PKatt</t>
  </si>
  <si>
    <t>CrdY</t>
  </si>
  <si>
    <t>CrdR</t>
  </si>
  <si>
    <t>G+A</t>
  </si>
  <si>
    <t>G+A-PK</t>
  </si>
  <si>
    <t>Minutes Played</t>
  </si>
  <si>
    <t>Goals</t>
  </si>
  <si>
    <t>Assist</t>
  </si>
  <si>
    <t>Game Winning Goals</t>
  </si>
  <si>
    <t xml:space="preserve">Wins </t>
  </si>
  <si>
    <t>Clean sheet</t>
  </si>
  <si>
    <t>Total Points</t>
  </si>
  <si>
    <t>Country</t>
  </si>
  <si>
    <t>W</t>
  </si>
  <si>
    <t>D</t>
  </si>
  <si>
    <t>L</t>
  </si>
  <si>
    <t>Rank</t>
  </si>
  <si>
    <t>Name</t>
  </si>
  <si>
    <t>Points</t>
  </si>
  <si>
    <t>Lionel Messi</t>
  </si>
  <si>
    <t>ARG</t>
  </si>
  <si>
    <t>Vinicius Júnior</t>
  </si>
  <si>
    <t>Neymar</t>
  </si>
  <si>
    <t>Son Heung-min</t>
  </si>
  <si>
    <t>Ferrán Torres</t>
  </si>
  <si>
    <t>Virgil van Dijk</t>
  </si>
  <si>
    <t>Eden Hazard</t>
  </si>
  <si>
    <t>Christian Pulisic</t>
  </si>
  <si>
    <t>Kudus Mohammed</t>
  </si>
  <si>
    <t>André Ayew</t>
  </si>
  <si>
    <t>Famara Diedhiou</t>
  </si>
  <si>
    <t>URG</t>
  </si>
  <si>
    <t>Federico Valverde</t>
  </si>
  <si>
    <t>Jude Bellingham</t>
  </si>
  <si>
    <t>Alisson</t>
  </si>
  <si>
    <t>Jamal Musiala</t>
  </si>
  <si>
    <t>Gavi </t>
  </si>
  <si>
    <t>Edouard Mendy</t>
  </si>
  <si>
    <t>Aurelien Tchouameni</t>
  </si>
  <si>
    <t>Unai Simon</t>
  </si>
  <si>
    <t>Keylor Navas</t>
  </si>
  <si>
    <t>Achraf Hakimi</t>
  </si>
  <si>
    <t>Luka Jovic</t>
  </si>
  <si>
    <t>Granit Xhaka</t>
  </si>
  <si>
    <t>Antony</t>
  </si>
  <si>
    <t>Casemiro</t>
  </si>
  <si>
    <t>Darwin Núñez</t>
  </si>
  <si>
    <t>Thiago Silva</t>
  </si>
  <si>
    <t>Thomas Meunier</t>
  </si>
  <si>
    <t>Maya Yoshida</t>
  </si>
  <si>
    <t>Kalidou Koulibaly</t>
  </si>
  <si>
    <t>Matty Cash</t>
  </si>
  <si>
    <t>Youssoufa Moukoko</t>
  </si>
  <si>
    <t>Charles De Ketelaere</t>
  </si>
  <si>
    <t>Michy Batshuayi</t>
  </si>
  <si>
    <t>Cody Gakpo</t>
  </si>
  <si>
    <t>Paulo Dybala</t>
  </si>
  <si>
    <t>Raphinha</t>
  </si>
  <si>
    <t>Ivan Perišić</t>
  </si>
  <si>
    <t>Richarlison</t>
  </si>
  <si>
    <t>Cyle Larin</t>
  </si>
  <si>
    <t>Alphonso Davies</t>
  </si>
  <si>
    <t>Jonathan David</t>
  </si>
  <si>
    <t>Alistair Johnston</t>
  </si>
  <si>
    <t>Salem Al-Dawsari</t>
  </si>
  <si>
    <t>Sardar Azmoun</t>
  </si>
  <si>
    <t>lmoez Ali</t>
  </si>
  <si>
    <t>Andreas Skov Olsen</t>
  </si>
  <si>
    <t>Joakim Mæhle</t>
  </si>
  <si>
    <t>Harry Maguire</t>
  </si>
  <si>
    <t>Nathan Ake</t>
  </si>
  <si>
    <t>Xavi Simons</t>
  </si>
  <si>
    <t>Justin Bijlow</t>
  </si>
  <si>
    <t>Matt Turner</t>
  </si>
  <si>
    <t>Jesús Ferreira</t>
  </si>
  <si>
    <t>Dominik Livaković</t>
  </si>
  <si>
    <t>Fernando Muslera</t>
  </si>
  <si>
    <t>Diogo Costa</t>
  </si>
  <si>
    <t>Rafael Leão</t>
  </si>
  <si>
    <t>Kim Seung-gyu</t>
  </si>
  <si>
    <t>Hwang Hee-chan</t>
  </si>
  <si>
    <t>Kim Min-jae</t>
  </si>
  <si>
    <t>Aleksandar Mitrović</t>
  </si>
  <si>
    <t>goalie saves</t>
  </si>
  <si>
    <t>Guillermo Ochoa</t>
  </si>
  <si>
    <t>Milan Borjan</t>
  </si>
  <si>
    <t>Michael Estrada</t>
  </si>
  <si>
    <t>Ibrahima Konate</t>
  </si>
  <si>
    <t>João Cancelo</t>
  </si>
  <si>
    <t>Gabriel Jesus </t>
  </si>
  <si>
    <t>Marquinhos</t>
  </si>
  <si>
    <t>Rodrigo De Paul</t>
  </si>
  <si>
    <t>Jonathan Osorio</t>
  </si>
  <si>
    <t>Ayoub El Kaabi</t>
  </si>
  <si>
    <t>Alireza Beiranvand</t>
  </si>
  <si>
    <t xml:space="preserve">Sergej Milinković-Savić	</t>
  </si>
  <si>
    <t>Thorgan Hazard</t>
  </si>
  <si>
    <t>Marcelo Brozović</t>
  </si>
  <si>
    <t>0.2 points</t>
  </si>
  <si>
    <t>1 minute played (0.75 per 90)</t>
  </si>
  <si>
    <t>3) Choose Wisely:</t>
  </si>
  <si>
    <t>Winner</t>
  </si>
  <si>
    <t>Finalist</t>
  </si>
  <si>
    <t>Semi Finalist</t>
  </si>
  <si>
    <t>Please fill out the below</t>
  </si>
  <si>
    <t>2) Bottom four are goalkeepers</t>
  </si>
  <si>
    <t>ARGENTINA</t>
  </si>
  <si>
    <t>BRAZIL</t>
  </si>
  <si>
    <t>PORTUGAL</t>
  </si>
  <si>
    <t>Ron Tite</t>
  </si>
  <si>
    <t xml:space="preserve">ARGENTINA </t>
  </si>
  <si>
    <t>ENGLAND</t>
  </si>
  <si>
    <t>Brazil</t>
  </si>
  <si>
    <t xml:space="preserve">Netherlands </t>
  </si>
  <si>
    <t xml:space="preserve">Germany </t>
  </si>
  <si>
    <t>SPAIN</t>
  </si>
  <si>
    <t>Argentina</t>
  </si>
  <si>
    <t>Netherlands</t>
  </si>
  <si>
    <t>Christine Anderson</t>
  </si>
  <si>
    <t>Alvaro Moratta</t>
  </si>
  <si>
    <t>Joakim Maehle</t>
  </si>
  <si>
    <t>Joao Cancelo</t>
  </si>
  <si>
    <t>Portugal</t>
  </si>
  <si>
    <t>Julian Santia</t>
  </si>
  <si>
    <t>brazil</t>
  </si>
  <si>
    <t>france</t>
  </si>
  <si>
    <t>Nicolas Santia</t>
  </si>
  <si>
    <t>Hwang hee-chan</t>
  </si>
  <si>
    <t>Serbia</t>
  </si>
  <si>
    <t>Bonnie Mullrooney</t>
  </si>
  <si>
    <t>england</t>
  </si>
  <si>
    <t>Victoria Pickles</t>
  </si>
  <si>
    <t>James Asaad</t>
  </si>
  <si>
    <t>Mark Mullrooney</t>
  </si>
  <si>
    <t>ARGINTINA</t>
  </si>
  <si>
    <t>Ecuador</t>
  </si>
  <si>
    <t>Cameroon</t>
  </si>
  <si>
    <t>Paddy McConvey</t>
  </si>
  <si>
    <t>Gabriel Jesus</t>
  </si>
  <si>
    <t>Sadio Mane</t>
  </si>
  <si>
    <t>Sergej Milinković-Savić</t>
  </si>
  <si>
    <t>Brian Jefferson</t>
  </si>
  <si>
    <t>Playing Time</t>
  </si>
  <si>
    <t>Performance</t>
  </si>
  <si>
    <t>Per 90 Minutes</t>
  </si>
  <si>
    <t>Akram Afif</t>
  </si>
  <si>
    <t>Almoez Ali</t>
  </si>
  <si>
    <t>Karim Boudiaf</t>
  </si>
  <si>
    <t>Moisés Caicedo</t>
  </si>
  <si>
    <t>Pervis Estupiñán</t>
  </si>
  <si>
    <t>Alan Franco</t>
  </si>
  <si>
    <t>Hernán Galíndez</t>
  </si>
  <si>
    <t>Abdulaziz Hatem</t>
  </si>
  <si>
    <t>Hassan Al-Haydos</t>
  </si>
  <si>
    <t>Piero Hincapié</t>
  </si>
  <si>
    <t>Boualem Khoukhi</t>
  </si>
  <si>
    <t>Gonzalo Plata</t>
  </si>
  <si>
    <t>Ángelo Preciado</t>
  </si>
  <si>
    <t>Ró-Ró</t>
  </si>
  <si>
    <t>Félix Torres Caicedo</t>
  </si>
  <si>
    <t>Enner Valencia</t>
  </si>
  <si>
    <t>Saeid Ezatolahi</t>
  </si>
  <si>
    <t>Ehsan Hajsafi</t>
  </si>
  <si>
    <t>Alireza Jahanbakhsh</t>
  </si>
  <si>
    <t>Hossein Kanaanizadegan</t>
  </si>
  <si>
    <t>Milad Mohammadi</t>
  </si>
  <si>
    <t>Declan Rice</t>
  </si>
  <si>
    <t>Bukayo Saka</t>
  </si>
  <si>
    <t>Mehdi Taremi</t>
  </si>
  <si>
    <t>Mehdi Torabi</t>
  </si>
  <si>
    <t>GA</t>
  </si>
  <si>
    <t>PKA</t>
  </si>
  <si>
    <t>Penalty Kicks</t>
  </si>
  <si>
    <t>GA90</t>
  </si>
  <si>
    <t>SoTA</t>
  </si>
  <si>
    <t>Saves</t>
  </si>
  <si>
    <t>Save%</t>
  </si>
  <si>
    <t>CS</t>
  </si>
  <si>
    <t>CS%</t>
  </si>
  <si>
    <t>PKsv</t>
  </si>
  <si>
    <t>PKm</t>
  </si>
  <si>
    <t>Brenden Aaronson</t>
  </si>
  <si>
    <t>Tyler Adams</t>
  </si>
  <si>
    <t>Nathan Aké</t>
  </si>
  <si>
    <t>29-121</t>
  </si>
  <si>
    <t>Sergiño Dest</t>
  </si>
  <si>
    <t>Bamba Dieng</t>
  </si>
  <si>
    <t>Denzel Dumfries</t>
  </si>
  <si>
    <t>Pape Gueye</t>
  </si>
  <si>
    <t>Nicolas Jackson</t>
  </si>
  <si>
    <t>Ismail Jakobs</t>
  </si>
  <si>
    <t>Teun Koopmeiners</t>
  </si>
  <si>
    <t>29-262</t>
  </si>
  <si>
    <t>Weston McKennie</t>
  </si>
  <si>
    <t>Tim Ream</t>
  </si>
  <si>
    <t>Antonee Robinson</t>
  </si>
  <si>
    <t>Marten de Roon</t>
  </si>
  <si>
    <t>Ismaila Sarr</t>
  </si>
  <si>
    <t>Timothy Weah</t>
  </si>
  <si>
    <t>Haji Wright</t>
  </si>
  <si>
    <t>Ali Abdi</t>
  </si>
  <si>
    <t>Saud Abdulhamid</t>
  </si>
  <si>
    <t>Edson Álvarez</t>
  </si>
  <si>
    <t>Julián Álvarez</t>
  </si>
  <si>
    <t>Sofyan Amrabat</t>
  </si>
  <si>
    <t>Abdulelah Al-Amri</t>
  </si>
  <si>
    <t>Aziz Behich</t>
  </si>
  <si>
    <t>Anis Ben Slimane</t>
  </si>
  <si>
    <t>Yassine Bounou</t>
  </si>
  <si>
    <t>Dylan Bronn</t>
  </si>
  <si>
    <t>Firas Al-Buraikan</t>
  </si>
  <si>
    <t>Luis Chávez</t>
  </si>
  <si>
    <t>Andreas Christensen</t>
  </si>
  <si>
    <t>Ousmane Dembélé</t>
  </si>
  <si>
    <t>Ángel Di María</t>
  </si>
  <si>
    <t>Enzo Fernández</t>
  </si>
  <si>
    <t>Jesús Gallardo</t>
  </si>
  <si>
    <t>Joško Gvardiol</t>
  </si>
  <si>
    <t>Theo Hernández</t>
  </si>
  <si>
    <t>Jackson Irvine</t>
  </si>
  <si>
    <t>Raúl Jiménez</t>
  </si>
  <si>
    <t>25-195</t>
  </si>
  <si>
    <t>Mohamed Kanno</t>
  </si>
  <si>
    <t>Simon Kjær</t>
  </si>
  <si>
    <t>Ibrahima Konaté</t>
  </si>
  <si>
    <t>Jules Koundé</t>
  </si>
  <si>
    <t>Mateo Kovačić</t>
  </si>
  <si>
    <t>Mathew Leckie</t>
  </si>
  <si>
    <t>Awer Mabil</t>
  </si>
  <si>
    <t>Emiliano Martínez</t>
  </si>
  <si>
    <t>Lautaro Martínez</t>
  </si>
  <si>
    <t>Lisandro Martínez</t>
  </si>
  <si>
    <t>Noussair Mazraoui</t>
  </si>
  <si>
    <t>Kylian Mbappé</t>
  </si>
  <si>
    <t>Hannibal Mejbri</t>
  </si>
  <si>
    <t>Luka Modrić</t>
  </si>
  <si>
    <t>Nahuel Molina</t>
  </si>
  <si>
    <t>César Montes</t>
  </si>
  <si>
    <t>Nicolás Otamendi</t>
  </si>
  <si>
    <t>Azzedine Ounahi</t>
  </si>
  <si>
    <t>Mohammed Al-Owais</t>
  </si>
  <si>
    <t>Leandro Paredes</t>
  </si>
  <si>
    <t>Mario Pašalić</t>
  </si>
  <si>
    <t>Cristian Romero</t>
  </si>
  <si>
    <t>Mathew Ryan</t>
  </si>
  <si>
    <t>Ellyes Skhiri</t>
  </si>
  <si>
    <t>Harry Souttar</t>
  </si>
  <si>
    <t>Nicolás Tagliafico</t>
  </si>
  <si>
    <t>Montassar Talbi</t>
  </si>
  <si>
    <t>Hassan Al Tambakti</t>
  </si>
  <si>
    <t>Aurélien Tchouaméni</t>
  </si>
  <si>
    <t>Marcus Thuram</t>
  </si>
  <si>
    <t>Dayot Upamecano</t>
  </si>
  <si>
    <t>Alexis Vega</t>
  </si>
  <si>
    <t>Nikola Vlašić</t>
  </si>
  <si>
    <t>Emiliano MartÃ­nez</t>
  </si>
  <si>
    <t>Wojciech SzczÄ™sny</t>
  </si>
  <si>
    <t>Ritsu Doan</t>
  </si>
  <si>
    <t>Gavi</t>
  </si>
  <si>
    <t>Álvaro Morata</t>
  </si>
  <si>
    <t>26-097</t>
  </si>
  <si>
    <t>Tajon Buchanan</t>
  </si>
  <si>
    <t>Timothy Castagne</t>
  </si>
  <si>
    <t>Kevin De Bruyne</t>
  </si>
  <si>
    <t>Stephen Eustáquio</t>
  </si>
  <si>
    <t>Leon Goretzka</t>
  </si>
  <si>
    <t>Ko Itakura</t>
  </si>
  <si>
    <t>Daichi Kamada</t>
  </si>
  <si>
    <t>Ismaël Koné</t>
  </si>
  <si>
    <t>Takefusa Kubo</t>
  </si>
  <si>
    <t>Richie Laryea</t>
  </si>
  <si>
    <t>Daizen Maeda</t>
  </si>
  <si>
    <t>Liam Millar</t>
  </si>
  <si>
    <t>Amadou Onana</t>
  </si>
  <si>
    <t>David Raum</t>
  </si>
  <si>
    <t>Rodri</t>
  </si>
  <si>
    <t>Nico Schlotterbeck</t>
  </si>
  <si>
    <t>Unai Simón</t>
  </si>
  <si>
    <t>Ao Tanaka</t>
  </si>
  <si>
    <t>Youri Tielemans</t>
  </si>
  <si>
    <t>Takehiro Tomiyasu</t>
  </si>
  <si>
    <t>Leandro Trossard</t>
  </si>
  <si>
    <t>25-051</t>
  </si>
  <si>
    <t>Nico Williams</t>
  </si>
  <si>
    <t>ShÅ«ichi Gonda</t>
  </si>
  <si>
    <t>Unai SimÃ³n</t>
  </si>
  <si>
    <t>Yellow Cards</t>
  </si>
  <si>
    <t>Red Cards</t>
  </si>
  <si>
    <t>Lawrence Ati-Zigi</t>
  </si>
  <si>
    <t>Sergio Rochet</t>
  </si>
  <si>
    <t>Breel Embolo</t>
  </si>
  <si>
    <t>João Félix</t>
  </si>
  <si>
    <t>Manuel Akanji</t>
  </si>
  <si>
    <t>Jordan Ayew</t>
  </si>
  <si>
    <t>Rodrigo Bentancur</t>
  </si>
  <si>
    <t>Eray Cömert</t>
  </si>
  <si>
    <t>Danilo</t>
  </si>
  <si>
    <t>Nicolás De La Cruz</t>
  </si>
  <si>
    <t>Rúben Dias</t>
  </si>
  <si>
    <t>Bruno Fernandes</t>
  </si>
  <si>
    <t>Remo Freuler</t>
  </si>
  <si>
    <t>Hwang In-beom</t>
  </si>
  <si>
    <t>Lee Jae-sung</t>
  </si>
  <si>
    <t>Eric Maxim Choupo-Moting</t>
  </si>
  <si>
    <t>Rúben Neves</t>
  </si>
  <si>
    <t>Noah Okafor</t>
  </si>
  <si>
    <t>Mathías Olivera</t>
  </si>
  <si>
    <t>Lucas Paquetá</t>
  </si>
  <si>
    <t>Thomas Partey</t>
  </si>
  <si>
    <t>Gonçalo Ramos</t>
  </si>
  <si>
    <t>Fabian Rieder</t>
  </si>
  <si>
    <t>Ricardo Rodríguez</t>
  </si>
  <si>
    <t>Alex Sandro</t>
  </si>
  <si>
    <t>26-105</t>
  </si>
  <si>
    <t>Haris Seferović</t>
  </si>
  <si>
    <t>Alidu Seidu</t>
  </si>
  <si>
    <t>Antoine Semenyo</t>
  </si>
  <si>
    <t>Djibril Sow</t>
  </si>
  <si>
    <t>Luis Suárez</t>
  </si>
  <si>
    <t>Guillermo Varela</t>
  </si>
  <si>
    <t>Ruben Vargas</t>
  </si>
  <si>
    <t>Matías Viña</t>
  </si>
  <si>
    <t>Silvan Widmer</t>
  </si>
  <si>
    <t>Iñaki Williams</t>
  </si>
  <si>
    <t>Sergej Sergej Milinković-Savić</t>
  </si>
  <si>
    <t>27-125</t>
  </si>
  <si>
    <t>28-016</t>
  </si>
  <si>
    <t>Pathé Ciss</t>
  </si>
  <si>
    <t>26-166</t>
  </si>
  <si>
    <t>Ajdin Hrustic</t>
  </si>
  <si>
    <t>27-323</t>
  </si>
  <si>
    <t>Assim Madibo</t>
  </si>
  <si>
    <t>26-035</t>
  </si>
  <si>
    <t>Pape Matar Sarr</t>
  </si>
  <si>
    <t>Iliman Ndiaye</t>
  </si>
  <si>
    <t>Jackson Porozo</t>
  </si>
  <si>
    <t>Gio Reyna</t>
  </si>
  <si>
    <t>Ramin Rezaeian</t>
  </si>
  <si>
    <t>22-279</t>
  </si>
  <si>
    <t>30-122</t>
  </si>
  <si>
    <t>Wout Weghorst</t>
  </si>
  <si>
    <t>Dante Di Iulio</t>
  </si>
  <si>
    <t>Davide Di Iulio</t>
  </si>
  <si>
    <t>Leroy Sané</t>
  </si>
  <si>
    <t>Michel Aebischer</t>
  </si>
  <si>
    <t>Nuno Mendes</t>
  </si>
  <si>
    <t>Kyle Walker</t>
  </si>
  <si>
    <t>William Saliba</t>
  </si>
  <si>
    <t>Luka Jović</t>
  </si>
  <si>
    <t>Memphis</t>
  </si>
  <si>
    <t>Fabian Schär</t>
  </si>
  <si>
    <t>Vitinha</t>
  </si>
  <si>
    <t>ADVANCE TO  SEMI FINAL (1 points)</t>
  </si>
  <si>
    <t>ADVANCE TO SEMI FINAL: Will be awarded max 1 points if your team makes the semi final (will not be awarded points for advancing to final, nor lifting the trophy)</t>
  </si>
  <si>
    <t>WORLD CUP FINALIST:  Will get max 2 points (advance to semi final, advance to finals - you will not be eligible for the Winner points as you did not select them</t>
  </si>
  <si>
    <t>Keon Casteels</t>
  </si>
  <si>
    <t>Florian Wirtz </t>
  </si>
  <si>
    <t>Jérémy Doku</t>
  </si>
  <si>
    <t>Federico Chiesa </t>
  </si>
  <si>
    <t>Vlad Dragusin</t>
  </si>
  <si>
    <t>Mykhailo Mudryk</t>
  </si>
  <si>
    <t>Heorhiy Sudakov</t>
  </si>
  <si>
    <t>Milan Skriniar</t>
  </si>
  <si>
    <t>Lamine Yamal</t>
  </si>
  <si>
    <t>Rasmus Hojlund</t>
  </si>
  <si>
    <t>Benjamin Sesko</t>
  </si>
  <si>
    <t>Mike Maignan</t>
  </si>
  <si>
    <t>Jan Oblak</t>
  </si>
  <si>
    <t>Andriy Lunin</t>
  </si>
  <si>
    <t>Vanja Milinkovic Savic</t>
  </si>
  <si>
    <t>TUR</t>
  </si>
  <si>
    <t>Matej Kovar </t>
  </si>
  <si>
    <t>CZE</t>
  </si>
  <si>
    <t>Horațiu Moldovan</t>
  </si>
  <si>
    <t>Dusan Vlahovic</t>
  </si>
  <si>
    <t>Dusan Tadic</t>
  </si>
  <si>
    <t>Davide Frattesi</t>
  </si>
  <si>
    <t>Gianluca Scamacca</t>
  </si>
  <si>
    <t>Josip Sutalo</t>
  </si>
  <si>
    <t>Angus Gunn</t>
  </si>
  <si>
    <t>SCO</t>
  </si>
  <si>
    <t>John McGinn</t>
  </si>
  <si>
    <t>Milos Kerkez</t>
  </si>
  <si>
    <t>Dominik Szoboszlai</t>
  </si>
  <si>
    <t>Johan Bakayoko</t>
  </si>
  <si>
    <t>Zeki Amdouni</t>
  </si>
  <si>
    <t>Scott McTominay</t>
  </si>
  <si>
    <t>Barnabas Varga</t>
  </si>
  <si>
    <t>Álex Grimaldo</t>
  </si>
  <si>
    <t>Piotr Zielinski</t>
  </si>
  <si>
    <t>Cole Palmer</t>
  </si>
  <si>
    <t>Baris Yilmaz</t>
  </si>
  <si>
    <t>Patrick Pentz</t>
  </si>
  <si>
    <t>Mins played</t>
  </si>
  <si>
    <t>YC</t>
  </si>
  <si>
    <t>RD</t>
  </si>
  <si>
    <t>goalie clean sheet</t>
  </si>
  <si>
    <t>Ilkay Gundogan</t>
  </si>
  <si>
    <t>Ousmane Dembele</t>
  </si>
  <si>
    <t>Marcel Sabitzer</t>
  </si>
  <si>
    <t>Khvicha Kvaratskhelia</t>
  </si>
  <si>
    <t>Hakan Çalhanoğlu</t>
  </si>
  <si>
    <t>Arda Güler</t>
  </si>
  <si>
    <t>Jeremie Frimpong</t>
  </si>
  <si>
    <t>Michael Gregoritsch</t>
  </si>
  <si>
    <t>Marc Guehi</t>
  </si>
  <si>
    <t>Gianluca Mancini</t>
  </si>
  <si>
    <t>goalie goals conceeded</t>
  </si>
  <si>
    <t>Josko Gvardiol</t>
  </si>
  <si>
    <t>Tomas Soucek</t>
  </si>
  <si>
    <t>Pierre-Emile Hojbjerg</t>
  </si>
  <si>
    <t>Joao Palhinha</t>
  </si>
  <si>
    <t>Kenan Yildiz</t>
  </si>
  <si>
    <t>Jonas Wind</t>
  </si>
  <si>
    <t>Wout Faes</t>
  </si>
  <si>
    <t>WORLD CUP WINNER: Will get 3 points (as they have advance to the semi finals, advanced to the finals, and won the trophy</t>
  </si>
  <si>
    <t>4) Send to picklessean@gmail.com, as well as $40 to pariticipate</t>
  </si>
  <si>
    <t>FRANCE</t>
  </si>
  <si>
    <t>GERMANY</t>
  </si>
  <si>
    <t>NETHERLANDS</t>
  </si>
  <si>
    <t>Bill Parkinson</t>
  </si>
  <si>
    <t>Florian Wirtz</t>
  </si>
  <si>
    <t>Ferran Torres</t>
  </si>
  <si>
    <t xml:space="preserve">England </t>
  </si>
  <si>
    <t xml:space="preserve">Harry Kane </t>
  </si>
  <si>
    <t>Brent Siemens</t>
  </si>
  <si>
    <t>Louise Pickles</t>
  </si>
  <si>
    <t>Denmark</t>
  </si>
  <si>
    <t>Connor Lee</t>
  </si>
  <si>
    <t>Mike Taylor</t>
  </si>
  <si>
    <t>Belguim</t>
  </si>
  <si>
    <t>Croatia</t>
  </si>
  <si>
    <t xml:space="preserve">Portugal </t>
  </si>
  <si>
    <t>Rafael Leao</t>
  </si>
  <si>
    <t>Virgil Van Dijk</t>
  </si>
  <si>
    <t>Theo Hernandez</t>
  </si>
  <si>
    <t>Ruben Diaz</t>
  </si>
  <si>
    <t>Steve Hamel</t>
  </si>
  <si>
    <t>Suraj Sukumar</t>
  </si>
  <si>
    <t>Goals Conceded</t>
  </si>
  <si>
    <t>Bruno Fernardes</t>
  </si>
  <si>
    <t>sct Scotland</t>
  </si>
  <si>
    <t>de Germany</t>
  </si>
  <si>
    <t>ch Switzerland</t>
  </si>
  <si>
    <t>DF,MF</t>
  </si>
  <si>
    <t>Ryan Christie</t>
  </si>
  <si>
    <t>FW,MF</t>
  </si>
  <si>
    <t>Jonathan Tah</t>
  </si>
  <si>
    <t>Dan Ndoye</t>
  </si>
  <si>
    <t>Jack Hendry</t>
  </si>
  <si>
    <t>DF,FW</t>
  </si>
  <si>
    <t>Grant Hanley</t>
  </si>
  <si>
    <t>Kenny McLean</t>
  </si>
  <si>
    <t>Mikel Oyarzabal</t>
  </si>
  <si>
    <t>Lawrence Shankland</t>
  </si>
  <si>
    <t>nl Netherlands</t>
  </si>
  <si>
    <t>Marc Guéhi</t>
  </si>
  <si>
    <t>Donyell Malen</t>
  </si>
  <si>
    <t>Tijjani Reijnders</t>
  </si>
  <si>
    <t>Micky van de Ven</t>
  </si>
  <si>
    <t>Bart Verbruggen</t>
  </si>
  <si>
    <t>Mert Günok</t>
  </si>
  <si>
    <t>tr Türkiye</t>
  </si>
  <si>
    <t>cz Czechia</t>
  </si>
  <si>
    <t>Kerem Aktürkoğlu</t>
  </si>
  <si>
    <t>Barış Alper Yılmaz</t>
  </si>
  <si>
    <t>Abdülkerim Bardakcı</t>
  </si>
  <si>
    <t>Zeki Çelik</t>
  </si>
  <si>
    <t>Tomáš Chorý</t>
  </si>
  <si>
    <t>Vladimír Coufal</t>
  </si>
  <si>
    <t>Merih Demiral</t>
  </si>
  <si>
    <t>Robin Hranáč</t>
  </si>
  <si>
    <t>Ferdi Kadioglu</t>
  </si>
  <si>
    <t>Orkun Kökçü</t>
  </si>
  <si>
    <t>Ladislav Krejčí</t>
  </si>
  <si>
    <t>Mert Müldür</t>
  </si>
  <si>
    <t>Salih Özcan</t>
  </si>
  <si>
    <t>Lukáš Provod</t>
  </si>
  <si>
    <t>Pavel Šulc</t>
  </si>
  <si>
    <t>Kenan Yıldız</t>
  </si>
  <si>
    <t>Deniz Undav</t>
  </si>
  <si>
    <t>Yunus Akgün</t>
  </si>
  <si>
    <t>Adam Hložek</t>
  </si>
  <si>
    <t>João Neves</t>
  </si>
  <si>
    <t>Arthur Theate</t>
  </si>
  <si>
    <t>İsmail Yüksek</t>
  </si>
  <si>
    <t>Matej Kovar</t>
  </si>
  <si>
    <t>Waldemar Anton</t>
  </si>
  <si>
    <t>Denis Zakaria</t>
  </si>
  <si>
    <t>Runner Up</t>
  </si>
  <si>
    <t>Third</t>
  </si>
  <si>
    <t>x</t>
  </si>
  <si>
    <t>27-204</t>
  </si>
  <si>
    <t>Brian Brobbey</t>
  </si>
  <si>
    <t>Matheus Cunha</t>
  </si>
  <si>
    <t>BRA</t>
  </si>
  <si>
    <t>Vinícius Júnior</t>
  </si>
  <si>
    <t>Erling Haaland</t>
  </si>
  <si>
    <t>NOR</t>
  </si>
  <si>
    <t>Marko Arnautovic</t>
  </si>
  <si>
    <t>AUT</t>
  </si>
  <si>
    <t>Ismael Saibari</t>
  </si>
  <si>
    <t>MOR</t>
  </si>
  <si>
    <t>Charles De Ketelaer</t>
  </si>
  <si>
    <t>USA</t>
  </si>
  <si>
    <t>Luis Díaz</t>
  </si>
  <si>
    <t>COL</t>
  </si>
  <si>
    <t>Viktor Gyökeres</t>
  </si>
  <si>
    <t>SWE</t>
  </si>
  <si>
    <t>Edin Dzeko</t>
  </si>
  <si>
    <t>BOS</t>
  </si>
  <si>
    <t>Endrick</t>
  </si>
  <si>
    <t>Andrej Kramaric</t>
  </si>
  <si>
    <t>Aleksandar Pavlović</t>
  </si>
  <si>
    <t>Alexis Mac Allister</t>
  </si>
  <si>
    <t>Mohamed Salah</t>
  </si>
  <si>
    <t>EGY</t>
  </si>
  <si>
    <t>Brahim Díaz</t>
  </si>
  <si>
    <t>KOR</t>
  </si>
  <si>
    <t>Inaki Williams</t>
  </si>
  <si>
    <t>GHA</t>
  </si>
  <si>
    <t>CAN</t>
  </si>
  <si>
    <t>ECU</t>
  </si>
  <si>
    <t>Ayase Ueda</t>
  </si>
  <si>
    <t>JPN</t>
  </si>
  <si>
    <t>James Rodríguez</t>
  </si>
  <si>
    <t>MEX</t>
  </si>
  <si>
    <t>Omar Marmoush</t>
  </si>
  <si>
    <t>Michael Olise</t>
  </si>
  <si>
    <t>Folarin Balogun</t>
  </si>
  <si>
    <t>Neymar Jr</t>
  </si>
  <si>
    <t>Franck Kessié</t>
  </si>
  <si>
    <t>CIV</t>
  </si>
  <si>
    <t>Thiago Almada</t>
  </si>
  <si>
    <t>TUN</t>
  </si>
  <si>
    <t>Riyad Mahrez</t>
  </si>
  <si>
    <t>ALG</t>
  </si>
  <si>
    <t xml:space="preserve">Sadio Mané </t>
  </si>
  <si>
    <t>SEN</t>
  </si>
  <si>
    <t>Nico Paz</t>
  </si>
  <si>
    <t>Yan Diomandé</t>
  </si>
  <si>
    <t>Amine Gouiri</t>
  </si>
  <si>
    <t>Martin Ødegaard</t>
  </si>
  <si>
    <t>Antonio Nusa</t>
  </si>
  <si>
    <t>Diego Gómez</t>
  </si>
  <si>
    <t>PAR</t>
  </si>
  <si>
    <t>Eldor Shomurodov</t>
  </si>
  <si>
    <t>UZK</t>
  </si>
  <si>
    <t>Themba Zwane</t>
  </si>
  <si>
    <t>RSA</t>
  </si>
  <si>
    <t>SAU</t>
  </si>
  <si>
    <t>Frantzdy Pierrot</t>
  </si>
  <si>
    <t>HAI</t>
  </si>
  <si>
    <t>Chris Wood</t>
  </si>
  <si>
    <t>NZD</t>
  </si>
  <si>
    <t>Yoane Wissa</t>
  </si>
  <si>
    <t>CON</t>
  </si>
  <si>
    <t>antonio sanabria</t>
  </si>
  <si>
    <t>Ryan Mendes</t>
  </si>
  <si>
    <t>CPV</t>
  </si>
  <si>
    <t>IRAN</t>
  </si>
  <si>
    <t>QAT</t>
  </si>
  <si>
    <t>Ivan Perisic</t>
  </si>
  <si>
    <t>Pau Cubarsí</t>
  </si>
  <si>
    <t>Ronald Araújo</t>
  </si>
  <si>
    <t xml:space="preserve">Marc Guéhi </t>
  </si>
  <si>
    <t>Gabriel Magalhães</t>
  </si>
  <si>
    <t>Raúl Rangel</t>
  </si>
  <si>
    <t>Matt Freese</t>
  </si>
  <si>
    <t>Zion Suzuki</t>
  </si>
  <si>
    <t>Ronwen Williams</t>
  </si>
  <si>
    <t>Yahia Fofana</t>
  </si>
  <si>
    <t>Maxime Crépeau</t>
  </si>
  <si>
    <t>Ørjan Nyland</t>
  </si>
  <si>
    <t>Nikola Vasilj</t>
  </si>
  <si>
    <t>Camilo Vargas</t>
  </si>
  <si>
    <t>Mohamed El Shenawy</t>
  </si>
  <si>
    <t>Kristoffer Nordfeldt</t>
  </si>
  <si>
    <t xml:space="preserve">WORLD CUP WINNER (3 points)    </t>
  </si>
  <si>
    <t>WORLD CUP FINALIST (2 points)</t>
  </si>
  <si>
    <t>ENGLANG</t>
  </si>
  <si>
    <t>germany</t>
  </si>
  <si>
    <t>argentina</t>
  </si>
  <si>
    <t>Jeff Bigelow</t>
  </si>
  <si>
    <t>John Mullrooney</t>
  </si>
  <si>
    <t>Patrick Mullrooney</t>
  </si>
  <si>
    <t>Jhon Durán</t>
  </si>
  <si>
    <t>Kim Gauthier</t>
  </si>
  <si>
    <t>Sadio Mané</t>
  </si>
  <si>
    <t>Musa Al-Taamari</t>
  </si>
  <si>
    <t>Jacob Posen</t>
  </si>
  <si>
    <t>Kathryn Schierling</t>
  </si>
  <si>
    <t>Nathan Kessous</t>
  </si>
  <si>
    <t>Julian Brown</t>
  </si>
  <si>
    <t>Sophie Pickles</t>
  </si>
  <si>
    <t>se Sweden</t>
  </si>
  <si>
    <t>Uğurcan Çakır</t>
  </si>
  <si>
    <t>Gregor Kobel</t>
  </si>
  <si>
    <t>PORTUAL</t>
  </si>
  <si>
    <t>Brasil</t>
  </si>
  <si>
    <t>Justin Algor</t>
  </si>
  <si>
    <t>Louise Kanopolous</t>
  </si>
  <si>
    <t>Senegal</t>
  </si>
  <si>
    <t>CROATIA</t>
  </si>
  <si>
    <t>ARGENTNA</t>
  </si>
  <si>
    <t>Andy MacDonald</t>
  </si>
  <si>
    <t>Elyse Lalonde</t>
  </si>
  <si>
    <t>Netherlands </t>
  </si>
  <si>
    <t>Kevin Kernohan</t>
  </si>
  <si>
    <t>COLOMBIA</t>
  </si>
  <si>
    <t>Thayer Algor</t>
  </si>
  <si>
    <t>ENGAND</t>
  </si>
  <si>
    <t>Hudson Algor</t>
  </si>
  <si>
    <t>Rayan Cherki</t>
  </si>
  <si>
    <t>Club</t>
  </si>
  <si>
    <t>Jayden Adams</t>
  </si>
  <si>
    <t>za South Africa</t>
  </si>
  <si>
    <t>Roberto Alvarado</t>
  </si>
  <si>
    <t>mx Mexico</t>
  </si>
  <si>
    <t>1.mx Guadalajara</t>
  </si>
  <si>
    <t>Oswin Appollis</t>
  </si>
  <si>
    <t>1.za Orlando Pirates</t>
  </si>
  <si>
    <t>Štěpán Chaloupek</t>
  </si>
  <si>
    <t>1.cz Slavia Prague</t>
  </si>
  <si>
    <t>Mojmír Chytil</t>
  </si>
  <si>
    <t>1.de Hoffenheim</t>
  </si>
  <si>
    <t>Álvaro Fidalgo</t>
  </si>
  <si>
    <t>1.es Real Betis</t>
  </si>
  <si>
    <t>Lyle Foster</t>
  </si>
  <si>
    <t>1.eng Burnley</t>
  </si>
  <si>
    <t>1.mx Toluca</t>
  </si>
  <si>
    <t>Lee Gi-hyuk</t>
  </si>
  <si>
    <t>kr Korea Republic</t>
  </si>
  <si>
    <t>1.kr Gangwon FC</t>
  </si>
  <si>
    <t>Armando González</t>
  </si>
  <si>
    <t>Brian Gutiérrez</t>
  </si>
  <si>
    <t>Lee Han-beom</t>
  </si>
  <si>
    <t>1.dk Midtjylland</t>
  </si>
  <si>
    <t>1.eng Wolves</t>
  </si>
  <si>
    <t>1.us LAFC</t>
  </si>
  <si>
    <t>Oh Hyeon-gyu</t>
  </si>
  <si>
    <t>1.tr Beşiktaş</t>
  </si>
  <si>
    <t>1.nl Feyenoord</t>
  </si>
  <si>
    <t>1.de Mainz 05</t>
  </si>
  <si>
    <t>Eom Ji-sung</t>
  </si>
  <si>
    <t>2.eng Swansea City</t>
  </si>
  <si>
    <t>1.eng Fulham</t>
  </si>
  <si>
    <t>Kim Jin-gyu</t>
  </si>
  <si>
    <t>Park Jinseob</t>
  </si>
  <si>
    <t>1.cn Zhejiang</t>
  </si>
  <si>
    <t>Lee Kang-in</t>
  </si>
  <si>
    <t>1.nl PSV</t>
  </si>
  <si>
    <t>Erik Lira</t>
  </si>
  <si>
    <t>1.mx Cruz Azul</t>
  </si>
  <si>
    <t>Evidence Makgopa</t>
  </si>
  <si>
    <t>Thalente Mbatha</t>
  </si>
  <si>
    <t>Mbekezeli Mbokazi</t>
  </si>
  <si>
    <t>1.us Chicago Fire</t>
  </si>
  <si>
    <t>1.de Bayern Munich</t>
  </si>
  <si>
    <t>Aubrey Modiba</t>
  </si>
  <si>
    <t>Teboho Mokoena</t>
  </si>
  <si>
    <t>1.ru Loko Moscow</t>
  </si>
  <si>
    <t>Gilberto Mora</t>
  </si>
  <si>
    <t>1.mx Tijuana</t>
  </si>
  <si>
    <t>Khuliso Mudau</t>
  </si>
  <si>
    <t>Ime Okon</t>
  </si>
  <si>
    <t>2.de Hannover 96</t>
  </si>
  <si>
    <t>Julián Quiñones</t>
  </si>
  <si>
    <t>1.sa Al-Qadsiah</t>
  </si>
  <si>
    <t>Iqraam Rayners</t>
  </si>
  <si>
    <t>Israel Reyes</t>
  </si>
  <si>
    <t>1.mx América</t>
  </si>
  <si>
    <t>Michal Sadílek</t>
  </si>
  <si>
    <t>1.de Leverkusen</t>
  </si>
  <si>
    <t>1.jp FC Tokyo</t>
  </si>
  <si>
    <t>Paik Seung-ho</t>
  </si>
  <si>
    <t>2.eng Birmingham City</t>
  </si>
  <si>
    <t>Nkosinathi Sibisi</t>
  </si>
  <si>
    <t>Sphephelo Sithole</t>
  </si>
  <si>
    <t>1.pt Tondela</t>
  </si>
  <si>
    <t>Alexandr Sojka</t>
  </si>
  <si>
    <t>1.cz Viktoria Plzeň</t>
  </si>
  <si>
    <t>1.fr Lyon</t>
  </si>
  <si>
    <t>Lee Tae-seok</t>
  </si>
  <si>
    <t>1.at Austria Wien</t>
  </si>
  <si>
    <t>Johan Vásquez</t>
  </si>
  <si>
    <t>1.it Genoa</t>
  </si>
  <si>
    <t>Seol Young-woo</t>
  </si>
  <si>
    <t>1.rs Red Star</t>
  </si>
  <si>
    <t>Jaroslav Zelený</t>
  </si>
  <si>
    <t>1.cz Sparta Prague</t>
  </si>
  <si>
    <t>Louise Kanopoulos</t>
  </si>
  <si>
    <t>https://theleaguetables.com/moes-tavern-wc-pool</t>
  </si>
  <si>
    <t>us United States</t>
  </si>
  <si>
    <t>Ali Ahmed</t>
  </si>
  <si>
    <t>ca Canada</t>
  </si>
  <si>
    <t>Kerim Alajbegović</t>
  </si>
  <si>
    <t>Omar Alderete</t>
  </si>
  <si>
    <t>py Paraguay</t>
  </si>
  <si>
    <t>Miguel Almirón</t>
  </si>
  <si>
    <t>Júnior Alonso</t>
  </si>
  <si>
    <t>Álex Arce</t>
  </si>
  <si>
    <t>Esmir Bajraktarevic</t>
  </si>
  <si>
    <t>Ivan Bašić</t>
  </si>
  <si>
    <t>Samed Baždar</t>
  </si>
  <si>
    <t>Sebastian Berhalter</t>
  </si>
  <si>
    <t>Damián Bobadilla</t>
  </si>
  <si>
    <t>Dženis Burnić</t>
  </si>
  <si>
    <t>Juan Cáceres</t>
  </si>
  <si>
    <t>Derek Cornelius</t>
  </si>
  <si>
    <t>Andrés Cubas</t>
  </si>
  <si>
    <t>Promise David</t>
  </si>
  <si>
    <t>Luc De Fougerolles</t>
  </si>
  <si>
    <t>Amar Dedić</t>
  </si>
  <si>
    <t>Ermedin Demirović</t>
  </si>
  <si>
    <t>Julio Enciso</t>
  </si>
  <si>
    <t>Alex Freeman</t>
  </si>
  <si>
    <t>Armin Gigovic</t>
  </si>
  <si>
    <t>Orlando Gill</t>
  </si>
  <si>
    <t>Gustavo Gómez</t>
  </si>
  <si>
    <t>Kaku</t>
  </si>
  <si>
    <t>Nikola Katić</t>
  </si>
  <si>
    <t>Sead Kolašinac</t>
  </si>
  <si>
    <t>Jovo Lukić</t>
  </si>
  <si>
    <t>Mauricio</t>
  </si>
  <si>
    <t>Amar Memić</t>
  </si>
  <si>
    <t>Tarik Muharemovic</t>
  </si>
  <si>
    <t>Tani Oluwaseyi</t>
  </si>
  <si>
    <t>Ricardo Pepi</t>
  </si>
  <si>
    <t>Chris Richards</t>
  </si>
  <si>
    <t>Antonio Sanabria</t>
  </si>
  <si>
    <t>Jacob Shaffelburg</t>
  </si>
  <si>
    <t>Ramón Sosa</t>
  </si>
  <si>
    <t>Ivan Šunjić</t>
  </si>
  <si>
    <t>Benjamin Tahirovic</t>
  </si>
  <si>
    <t>Malik Tillman</t>
  </si>
  <si>
    <t>Gustavo Velásquez</t>
  </si>
  <si>
    <t>1.eng Bournemouth</t>
  </si>
  <si>
    <t>2.eng Norwich City</t>
  </si>
  <si>
    <t>1.at RB Salzburg</t>
  </si>
  <si>
    <t>1.eng Sunderland</t>
  </si>
  <si>
    <t>1.us Atlanta Utd</t>
  </si>
  <si>
    <t>1.br Atlético Mineiro</t>
  </si>
  <si>
    <t>1.ar Ind. Rivadavia</t>
  </si>
  <si>
    <t>1.fr Monaco</t>
  </si>
  <si>
    <r>
      <t>1.</t>
    </r>
    <r>
      <rPr>
        <sz val="8"/>
        <color rgb="FF000000"/>
        <rFont val="Verdana"/>
        <family val="2"/>
      </rPr>
      <t>kz</t>
    </r>
    <r>
      <rPr>
        <sz val="9.4"/>
        <color rgb="FF000000"/>
        <rFont val="Verdana"/>
        <family val="2"/>
      </rPr>
      <t> FC Astana</t>
    </r>
  </si>
  <si>
    <t>1.de Gladbach</t>
  </si>
  <si>
    <t>1.br São Paulo</t>
  </si>
  <si>
    <t>1.es Villarreal</t>
  </si>
  <si>
    <t>2.de Karlsruher</t>
  </si>
  <si>
    <t>1.fr Marseille</t>
  </si>
  <si>
    <t>1.us Orlando City</t>
  </si>
  <si>
    <t>1.it Juventus</t>
  </si>
  <si>
    <t>1.be Union SG</t>
  </si>
  <si>
    <t>1.pt Benfica</t>
  </si>
  <si>
    <t>1.de Stuttgart</t>
  </si>
  <si>
    <t>1.fr Strasbourg</t>
  </si>
  <si>
    <t>1.pt Porto</t>
  </si>
  <si>
    <t>1.us NYCFC</t>
  </si>
  <si>
    <t>1.ch Young Boys</t>
  </si>
  <si>
    <t>1.py San Lorenzo</t>
  </si>
  <si>
    <t>1.eng Brighton</t>
  </si>
  <si>
    <t>1.br Palmeiras</t>
  </si>
  <si>
    <t>1.sct Celtic</t>
  </si>
  <si>
    <t>2.de Schalke 04</t>
  </si>
  <si>
    <t>1.it Atalanta</t>
  </si>
  <si>
    <t>1.it Sassuolo</t>
  </si>
  <si>
    <t>1.es Mallorca</t>
  </si>
  <si>
    <t>1.us Toronto FC</t>
  </si>
  <si>
    <t>2.eng Hull City</t>
  </si>
  <si>
    <t>1.it Milan</t>
  </si>
  <si>
    <t>1.us Charlotte</t>
  </si>
  <si>
    <t>1.eng Crystal Palace</t>
  </si>
  <si>
    <t>1.it Cremonese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</si>
  <si>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Pafos FC</t>
    </r>
  </si>
  <si>
    <t>1.dk Brøndby</t>
  </si>
  <si>
    <t>1.de St Pauli</t>
  </si>
  <si>
    <t>1.py Cerro Porteño</t>
  </si>
  <si>
    <t/>
  </si>
  <si>
    <t>Yusuf Abdurisag</t>
  </si>
  <si>
    <t>qa Qatar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</si>
  <si>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Al-Wakrah</t>
    </r>
  </si>
  <si>
    <t>Mahmoud Abunada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</si>
  <si>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 Rayyan SC</t>
    </r>
  </si>
  <si>
    <t>Ché Adams</t>
  </si>
  <si>
    <t>1.it Torino</t>
  </si>
  <si>
    <t>Ricardo Adé</t>
  </si>
  <si>
    <t>ht Haiti</t>
  </si>
  <si>
    <t>1.ec LDU Quito</t>
  </si>
  <si>
    <t>1.it Pisa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</si>
  <si>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 Sadd</t>
    </r>
  </si>
  <si>
    <t>Homam Ahmed</t>
  </si>
  <si>
    <t>2.es Cultural Leonesa</t>
  </si>
  <si>
    <t>1.it Inter</t>
  </si>
  <si>
    <t>1.tr Galatasaray</t>
  </si>
  <si>
    <t>1.tr Fenerbahçe</t>
  </si>
  <si>
    <t>Ahmed Alaaeldin</t>
  </si>
  <si>
    <t>br Brazil</t>
  </si>
  <si>
    <t>1.eng Liverpool</t>
  </si>
  <si>
    <t>Ayoube Amaimouni</t>
  </si>
  <si>
    <t>ma Morocco</t>
  </si>
  <si>
    <t>Carlens Arcus</t>
  </si>
  <si>
    <t>1.fr Angers</t>
  </si>
  <si>
    <t>Neil El Aynaoui</t>
  </si>
  <si>
    <t>1.it Roma</t>
  </si>
  <si>
    <t>Patrick Beach</t>
  </si>
  <si>
    <t>au Australia</t>
  </si>
  <si>
    <t>1.au Melb City</t>
  </si>
  <si>
    <t>Jean-Ricner Bellegarde</t>
  </si>
  <si>
    <t>Jordy Bos</t>
  </si>
  <si>
    <t>Ayyoub Bouaddi</t>
  </si>
  <si>
    <t>1.fr Lille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</si>
  <si>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 Duhail SC</t>
    </r>
  </si>
  <si>
    <t>1.sa Al-Hilal</t>
  </si>
  <si>
    <t>Cameron Burgess</t>
  </si>
  <si>
    <t>1.eng Manchester Utd</t>
  </si>
  <si>
    <t>Josué Casimir</t>
  </si>
  <si>
    <t>1.fr Auxerre</t>
  </si>
  <si>
    <t>Alessandro Circati</t>
  </si>
  <si>
    <t>1.it Parma</t>
  </si>
  <si>
    <t>Findlay Curtis</t>
  </si>
  <si>
    <t>1.sct Kilmarnock</t>
  </si>
  <si>
    <t>1.br Flamengo</t>
  </si>
  <si>
    <t>Louicius Deedson</t>
  </si>
  <si>
    <t>1.us FC Dallas</t>
  </si>
  <si>
    <t>Hannes Delcroix</t>
  </si>
  <si>
    <t>1.ch Lugano</t>
  </si>
  <si>
    <t>1.sa Al-Ahli</t>
  </si>
  <si>
    <t>1.es Real Madrid</t>
  </si>
  <si>
    <t>Issa Diop</t>
  </si>
  <si>
    <t>Lyndon Dykes</t>
  </si>
  <si>
    <t>2.eng Charlton Athletic</t>
  </si>
  <si>
    <t>1.fr Rennes</t>
  </si>
  <si>
    <t>Martin Expérience</t>
  </si>
  <si>
    <t>2.fr Nancy</t>
  </si>
  <si>
    <t>Fabinho</t>
  </si>
  <si>
    <t>1.sa Al-Ittihad</t>
  </si>
  <si>
    <t>Ahmed Fathy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</si>
  <si>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Al-Arabi</t>
    </r>
  </si>
  <si>
    <t>Lewis Ferguson</t>
  </si>
  <si>
    <t>1.it Bologna</t>
  </si>
  <si>
    <t>Yassin Fortuné</t>
  </si>
  <si>
    <r>
      <t>2.</t>
    </r>
    <r>
      <rPr>
        <sz val="8"/>
        <color rgb="FF000000"/>
        <rFont val="Verdana"/>
        <family val="2"/>
      </rPr>
      <t>pt</t>
    </r>
    <r>
      <rPr>
        <sz val="9.4"/>
        <color rgb="FF000000"/>
        <rFont val="Verdana"/>
        <family val="2"/>
      </rPr>
      <t> Vizela</t>
    </r>
  </si>
  <si>
    <t>Jassem Gaber</t>
  </si>
  <si>
    <t>Ben Gannon-Doak</t>
  </si>
  <si>
    <t>Jason Geria</t>
  </si>
  <si>
    <t>Bruno Guimarães</t>
  </si>
  <si>
    <t>Deniz Gül</t>
  </si>
  <si>
    <t>1.sct Hibernian</t>
  </si>
  <si>
    <t>1.sa Al-Ettifaq</t>
  </si>
  <si>
    <t>Luiz Henrique</t>
  </si>
  <si>
    <t>1.ru Zenit</t>
  </si>
  <si>
    <t>Aaron Hickey</t>
  </si>
  <si>
    <t>1.eng Brentford</t>
  </si>
  <si>
    <t>Roger Ibanez</t>
  </si>
  <si>
    <t>Nestory Irankunda</t>
  </si>
  <si>
    <t>2.eng Watford</t>
  </si>
  <si>
    <t>Wilson Isidor</t>
  </si>
  <si>
    <t>Jacob Italiano</t>
  </si>
  <si>
    <t>1.at Grazer AK</t>
  </si>
  <si>
    <t>Ardon Jashari</t>
  </si>
  <si>
    <t>Danley Jean-Jacques</t>
  </si>
  <si>
    <t>Lenny Joseph</t>
  </si>
  <si>
    <t>1.hu Ferencváros</t>
  </si>
  <si>
    <t>Edmilson Junior</t>
  </si>
  <si>
    <t>Bilal El Khannouss</t>
  </si>
  <si>
    <t>1.de Dortmund</t>
  </si>
  <si>
    <t>Issa Laye</t>
  </si>
  <si>
    <t>1.eng Arsenal</t>
  </si>
  <si>
    <t>Mohamed Manai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</si>
  <si>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Al-Shamal Sports Club</t>
    </r>
  </si>
  <si>
    <t>Johan Manzambi</t>
  </si>
  <si>
    <t>1.de Freiburg</t>
  </si>
  <si>
    <t>1.eng Aston Villa</t>
  </si>
  <si>
    <t>1.it Napoli</t>
  </si>
  <si>
    <t>Connor Metcalfe</t>
  </si>
  <si>
    <t>Samir El Mourabet</t>
  </si>
  <si>
    <t>Miro Muheim</t>
  </si>
  <si>
    <t>1.de Hamburger SV</t>
  </si>
  <si>
    <t>Aiden O'Neill</t>
  </si>
  <si>
    <t>Paul Okon-Engstler</t>
  </si>
  <si>
    <t>1.au Sydney FC</t>
  </si>
  <si>
    <t>Ayoub Al-Oui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</si>
  <si>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Al-Gharafa Sports Club</t>
    </r>
  </si>
  <si>
    <t>1.es Girona</t>
  </si>
  <si>
    <t>Nathan Patterson</t>
  </si>
  <si>
    <t>1.eng Everton</t>
  </si>
  <si>
    <t>1.tr Rizespor</t>
  </si>
  <si>
    <t>Johny Placide</t>
  </si>
  <si>
    <t>2.fr Bastia</t>
  </si>
  <si>
    <t>Ruben Providence</t>
  </si>
  <si>
    <t>2.nl Almere City</t>
  </si>
  <si>
    <t>Soufiane Rahimi</t>
  </si>
  <si>
    <t>1.es Barcelona</t>
  </si>
  <si>
    <t>Chadi Riad</t>
  </si>
  <si>
    <t>1.de Augsburg</t>
  </si>
  <si>
    <t>Anass Salah-Eddine</t>
  </si>
  <si>
    <t>Danilo Santos</t>
  </si>
  <si>
    <t>Douglas Santos</t>
  </si>
  <si>
    <t>1.sct Hearts</t>
  </si>
  <si>
    <t>2.eng Leicester City</t>
  </si>
  <si>
    <t>Chemsdine Talbi</t>
  </si>
  <si>
    <t>Igor Thiago</t>
  </si>
  <si>
    <t>Mo Touré</t>
  </si>
  <si>
    <t>1.es Sevilla</t>
  </si>
  <si>
    <t>Nishan Velupillay</t>
  </si>
  <si>
    <t>Tete Yengi</t>
  </si>
  <si>
    <t>1.jp Machida Zelvia</t>
  </si>
  <si>
    <t>Mouhib Chamakh</t>
  </si>
  <si>
    <t>tn Tunisia</t>
  </si>
  <si>
    <r>
      <t>1.</t>
    </r>
    <r>
      <rPr>
        <sz val="8"/>
        <color rgb="FF000000"/>
        <rFont val="Verdana"/>
        <family val="2"/>
      </rPr>
      <t>tn</t>
    </r>
    <r>
      <rPr>
        <sz val="9.4"/>
        <color rgb="FF000000"/>
        <rFont val="Verdana"/>
        <family val="2"/>
      </rPr>
      <t> Club Africain</t>
    </r>
  </si>
  <si>
    <t>ci Côte d'Ivoire</t>
  </si>
  <si>
    <t>ec Ecuador</t>
  </si>
  <si>
    <t>1.ar Huracán</t>
  </si>
  <si>
    <t>1.se AIK Stockholm</t>
  </si>
  <si>
    <t>Eloy Room</t>
  </si>
  <si>
    <t>cw Curaçao</t>
  </si>
  <si>
    <t>2.us Miami FC</t>
  </si>
  <si>
    <t>jp Japan</t>
  </si>
  <si>
    <t>23-301</t>
  </si>
  <si>
    <t>1.fr Nice</t>
  </si>
  <si>
    <t>Elias Achouri</t>
  </si>
  <si>
    <t>1.dk FC Copenhagen</t>
  </si>
  <si>
    <t>Emmanuel Agbadou</t>
  </si>
  <si>
    <t>1.eng Manchester City</t>
  </si>
  <si>
    <t>Nilson Angulo</t>
  </si>
  <si>
    <t>Jeremy Antonisse</t>
  </si>
  <si>
    <t>1.gr AE Kifisia</t>
  </si>
  <si>
    <t>Yasin Ayari</t>
  </si>
  <si>
    <t>Juninho Bacuna</t>
  </si>
  <si>
    <t>1.nl Volendam</t>
  </si>
  <si>
    <t>Leandro Bacuna</t>
  </si>
  <si>
    <r>
      <t>2.</t>
    </r>
    <r>
      <rPr>
        <sz val="8"/>
        <color rgb="FF000000"/>
        <rFont val="Verdana"/>
        <family val="2"/>
      </rPr>
      <t>tr</t>
    </r>
    <r>
      <rPr>
        <sz val="9.4"/>
        <color rgb="FF000000"/>
        <rFont val="Verdana"/>
        <family val="2"/>
      </rPr>
      <t> 76 Iğdır Belediyespor</t>
    </r>
  </si>
  <si>
    <t>Riechedly Bazoer</t>
  </si>
  <si>
    <t>1.tr Konyaspor</t>
  </si>
  <si>
    <t>Lucas Bergvall</t>
  </si>
  <si>
    <t>Alexander Bernhardsson</t>
  </si>
  <si>
    <t>2.de Holstein Kiel</t>
  </si>
  <si>
    <t>Ange-Yoan Bonny</t>
  </si>
  <si>
    <t>Nathaniel Brown</t>
  </si>
  <si>
    <t>1.eng Chelsea</t>
  </si>
  <si>
    <t>32-127</t>
  </si>
  <si>
    <t>Firas Chaouat</t>
  </si>
  <si>
    <t>Tahith Chong</t>
  </si>
  <si>
    <t>2.eng Sheffield United</t>
  </si>
  <si>
    <t>Livano Comenencia</t>
  </si>
  <si>
    <t>1.ch Zürich</t>
  </si>
  <si>
    <t>Amad Diallo</t>
  </si>
  <si>
    <t>1.de RB Leipzig</t>
  </si>
  <si>
    <t>Guéla Doué</t>
  </si>
  <si>
    <t>Anthony Elanga</t>
  </si>
  <si>
    <t>Sherel Floranus</t>
  </si>
  <si>
    <t>1.nl Zwolle</t>
  </si>
  <si>
    <t>Seko Fofana</t>
  </si>
  <si>
    <t>Deveron Fonville</t>
  </si>
  <si>
    <t>1.nl NEC Nijmegen</t>
  </si>
  <si>
    <t>Ismaël Gharbi</t>
  </si>
  <si>
    <t>Ryan Gravenberch</t>
  </si>
  <si>
    <t>Gabriel Gudmundsson</t>
  </si>
  <si>
    <t>1.eng Leeds United</t>
  </si>
  <si>
    <t>Mohamed Amine Ben Hamida</t>
  </si>
  <si>
    <t>30-182</t>
  </si>
  <si>
    <r>
      <t>1.</t>
    </r>
    <r>
      <rPr>
        <sz val="8"/>
        <color rgb="FF000000"/>
        <rFont val="Verdana"/>
        <family val="2"/>
      </rPr>
      <t>tn</t>
    </r>
    <r>
      <rPr>
        <sz val="9.4"/>
        <color rgb="FF000000"/>
        <rFont val="Verdana"/>
        <family val="2"/>
      </rPr>
      <t> Espérance Tunis</t>
    </r>
  </si>
  <si>
    <t>Sontje Hansen</t>
  </si>
  <si>
    <t>2.eng Middlesbrough</t>
  </si>
  <si>
    <t>Jan Paul van Hecke</t>
  </si>
  <si>
    <t>25-164</t>
  </si>
  <si>
    <t>24-005</t>
  </si>
  <si>
    <t>Isak Hien</t>
  </si>
  <si>
    <t>26-137</t>
  </si>
  <si>
    <t>Christ Inao Oulaï</t>
  </si>
  <si>
    <t>1.tr Trabzonspor</t>
  </si>
  <si>
    <t>Hiroki Ito</t>
  </si>
  <si>
    <t>Junya Itō</t>
  </si>
  <si>
    <t>1.be Genk</t>
  </si>
  <si>
    <t>Jesper Karlström</t>
  </si>
  <si>
    <t>1.it Udinese</t>
  </si>
  <si>
    <t>Gervane Kastaneer</t>
  </si>
  <si>
    <t>Rani Khedira</t>
  </si>
  <si>
    <t>1.de Union Berlin</t>
  </si>
  <si>
    <t>Ghislain Konan</t>
  </si>
  <si>
    <t>1.pt Gil Vicente FC</t>
  </si>
  <si>
    <t>Odilon Kossounou</t>
  </si>
  <si>
    <t>1.es Real Sociedad</t>
  </si>
  <si>
    <t>Gustaf Lagerbielke</t>
  </si>
  <si>
    <t>1.pt Braga</t>
  </si>
  <si>
    <t>26-038</t>
  </si>
  <si>
    <t>Jürgen Locadia</t>
  </si>
  <si>
    <t>Hadj Mahmoud</t>
  </si>
  <si>
    <t>23-233</t>
  </si>
  <si>
    <t>Jearl Margaritha</t>
  </si>
  <si>
    <t>2.be Beveren</t>
  </si>
  <si>
    <t>1.br Corinthians</t>
  </si>
  <si>
    <t>Alan Minda</t>
  </si>
  <si>
    <t>23-107</t>
  </si>
  <si>
    <t>Keito Nakamura</t>
  </si>
  <si>
    <t>2.fr Reims</t>
  </si>
  <si>
    <t>Felix Nmecha</t>
  </si>
  <si>
    <t>Benjamin Nygren</t>
  </si>
  <si>
    <t>Armando Obispo</t>
  </si>
  <si>
    <t>Kōki Ogawa</t>
  </si>
  <si>
    <t>Joel Ordóñez</t>
  </si>
  <si>
    <t>1.be Club Brugge</t>
  </si>
  <si>
    <t>Willian Pacho</t>
  </si>
  <si>
    <t>Aleksandar Pavlovic</t>
  </si>
  <si>
    <t>Nicolas Pépé</t>
  </si>
  <si>
    <t>30-178</t>
  </si>
  <si>
    <t>Omar Rekik</t>
  </si>
  <si>
    <r>
      <t>1.</t>
    </r>
    <r>
      <rPr>
        <sz val="8"/>
        <color rgb="FF000000"/>
        <rFont val="Verdana"/>
        <family val="2"/>
      </rPr>
      <t>si</t>
    </r>
    <r>
      <rPr>
        <sz val="9.4"/>
        <color rgb="FF000000"/>
        <rFont val="Verdana"/>
        <family val="2"/>
      </rPr>
      <t> NK Maribor</t>
    </r>
  </si>
  <si>
    <t>Kevin Rodríguez</t>
  </si>
  <si>
    <t>Elias Saad</t>
  </si>
  <si>
    <t>Ibrahim Sangaré</t>
  </si>
  <si>
    <t>Kaishū Sano</t>
  </si>
  <si>
    <t>25-047</t>
  </si>
  <si>
    <t>Kento Shiogai</t>
  </si>
  <si>
    <t>1.de Wolfsburg</t>
  </si>
  <si>
    <t>Wilfried Singo</t>
  </si>
  <si>
    <t>Elliot Stroud</t>
  </si>
  <si>
    <t>1.se Mjällby</t>
  </si>
  <si>
    <t>Yukinari Sugawara</t>
  </si>
  <si>
    <t>1.de Werder Bremen</t>
  </si>
  <si>
    <t>Crysencio Summerville</t>
  </si>
  <si>
    <t>Mattias Svanberg</t>
  </si>
  <si>
    <t>Daniel Svensson</t>
  </si>
  <si>
    <t>1.fr Lorient</t>
  </si>
  <si>
    <t>Shogo Taniguchi</t>
  </si>
  <si>
    <t>1.be Sint-Truiden</t>
  </si>
  <si>
    <t>Quinten Timber</t>
  </si>
  <si>
    <t>1.nl Ajax</t>
  </si>
  <si>
    <t>Sebastian Tounekti</t>
  </si>
  <si>
    <t>Bazoumana Touré</t>
  </si>
  <si>
    <t>1.mx Pachuca</t>
  </si>
  <si>
    <t>Yan Valery</t>
  </si>
  <si>
    <t>Pedro Vite</t>
  </si>
  <si>
    <t>1.mx UNAM</t>
  </si>
  <si>
    <t>Elye Wahi</t>
  </si>
  <si>
    <t>23-164</t>
  </si>
  <si>
    <t>Tsuyoshi Watanabe</t>
  </si>
  <si>
    <t>John Yeboah</t>
  </si>
  <si>
    <t>2.it Venezia</t>
  </si>
  <si>
    <t>25-199</t>
  </si>
  <si>
    <t>Participant</t>
  </si>
  <si>
    <t>Players</t>
  </si>
  <si>
    <t>Hamza Abdelkarim</t>
  </si>
  <si>
    <t>eg Egypt</t>
  </si>
  <si>
    <r>
      <t>4.</t>
    </r>
    <r>
      <rPr>
        <sz val="8"/>
        <color rgb="FF000000"/>
        <rFont val="Verdana"/>
        <family val="2"/>
      </rPr>
      <t>es</t>
    </r>
    <r>
      <rPr>
        <sz val="9.4"/>
        <color rgb="FF000000"/>
        <rFont val="Verdana"/>
        <family val="2"/>
      </rPr>
      <t> Barcelona B</t>
    </r>
  </si>
  <si>
    <t>sa Saudi Arabia</t>
  </si>
  <si>
    <t>1.fr Lens</t>
  </si>
  <si>
    <t>Ibrahim Adel</t>
  </si>
  <si>
    <t>1.dk Nordsjælland</t>
  </si>
  <si>
    <t>29-161</t>
  </si>
  <si>
    <t>Rodrigo Aguirre</t>
  </si>
  <si>
    <t>uy Uruguay</t>
  </si>
  <si>
    <t>Ali Alipour</t>
  </si>
  <si>
    <t>ir IR Iran</t>
  </si>
  <si>
    <t>1.ir Persepolis</t>
  </si>
  <si>
    <t>Maxi Araújo</t>
  </si>
  <si>
    <t>1.pt Sporting CP</t>
  </si>
  <si>
    <t>Telmo Arcanjo</t>
  </si>
  <si>
    <t>Emam Ashour</t>
  </si>
  <si>
    <r>
      <t>1.</t>
    </r>
    <r>
      <rPr>
        <sz val="8"/>
        <color rgb="FF000000"/>
        <rFont val="Verdana"/>
        <family val="2"/>
      </rPr>
      <t>eg</t>
    </r>
    <r>
      <rPr>
        <sz val="9.4"/>
        <color rgb="FF000000"/>
        <rFont val="Verdana"/>
        <family val="2"/>
      </rPr>
      <t> Al Ahly</t>
    </r>
  </si>
  <si>
    <t>Marwan Attia</t>
  </si>
  <si>
    <t>1.ir Tractor</t>
  </si>
  <si>
    <t>Joe Bell</t>
  </si>
  <si>
    <t>nz New Zealand</t>
  </si>
  <si>
    <t>1.no Viking</t>
  </si>
  <si>
    <t>Tyler Bindon</t>
  </si>
  <si>
    <t>Nawaf Boushal</t>
  </si>
  <si>
    <t>1.sa Al-Nassr</t>
  </si>
  <si>
    <t>Michael Boxall</t>
  </si>
  <si>
    <t>1.us Minnesota Utd</t>
  </si>
  <si>
    <t>Jovane Cabral</t>
  </si>
  <si>
    <t>1.pt Estrela</t>
  </si>
  <si>
    <t>Liberato Cacace</t>
  </si>
  <si>
    <t>2.eng Wrexham</t>
  </si>
  <si>
    <t>Sebastián Cáceres</t>
  </si>
  <si>
    <t>Agustín Canobbio</t>
  </si>
  <si>
    <t>1.br Fluminense</t>
  </si>
  <si>
    <t>be Belgium</t>
  </si>
  <si>
    <t>Nuno da Costa</t>
  </si>
  <si>
    <t>1.tr Başakşehir</t>
  </si>
  <si>
    <t>Max Crocombe</t>
  </si>
  <si>
    <t>2.eng Millwall</t>
  </si>
  <si>
    <t>es Spain</t>
  </si>
  <si>
    <t>Marc Cucurella</t>
  </si>
  <si>
    <t>Nasser Al-Dawsari</t>
  </si>
  <si>
    <t>Maxim De Cuyper</t>
  </si>
  <si>
    <t>Diney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</si>
  <si>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 Bataeh</t>
    </r>
  </si>
  <si>
    <t>Jeremy Doku</t>
  </si>
  <si>
    <t>Deroy Duarte</t>
  </si>
  <si>
    <t>Laros Duarte</t>
  </si>
  <si>
    <t>Callan Elliot</t>
  </si>
  <si>
    <t>1.au Auckland FC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</si>
  <si>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Al-Ahli Dubai FC</t>
    </r>
  </si>
  <si>
    <t>Hamdy Fathy</t>
  </si>
  <si>
    <t>Ahmed Fatouh</t>
  </si>
  <si>
    <r>
      <t>1.</t>
    </r>
    <r>
      <rPr>
        <sz val="8"/>
        <color rgb="FF000000"/>
        <rFont val="Verdana"/>
        <family val="2"/>
      </rPr>
      <t>eg</t>
    </r>
    <r>
      <rPr>
        <sz val="9.4"/>
        <color rgb="FF000000"/>
        <rFont val="Verdana"/>
        <family val="2"/>
      </rPr>
      <t> Zamalek SC</t>
    </r>
  </si>
  <si>
    <t>26-296</t>
  </si>
  <si>
    <t>Matias Fernandez-Pardo</t>
  </si>
  <si>
    <t>Mehdi Ghayedi</t>
  </si>
  <si>
    <t>Saman Ghoddos</t>
  </si>
  <si>
    <t>28-012</t>
  </si>
  <si>
    <t>Karim Hafez</t>
  </si>
  <si>
    <r>
      <t>1.</t>
    </r>
    <r>
      <rPr>
        <sz val="8"/>
        <color rgb="FF000000"/>
        <rFont val="Verdana"/>
        <family val="2"/>
      </rPr>
      <t>eg</t>
    </r>
    <r>
      <rPr>
        <sz val="9.4"/>
        <color rgb="FF000000"/>
        <rFont val="Verdana"/>
        <family val="2"/>
      </rPr>
      <t> Pyramids FC</t>
    </r>
  </si>
  <si>
    <t>1.ir Sepahan</t>
  </si>
  <si>
    <t>Abdullah Al-Hamdan</t>
  </si>
  <si>
    <t>Mohamed Hany</t>
  </si>
  <si>
    <t>Moteb Al-Harbi</t>
  </si>
  <si>
    <t>Alaa Al Hejji</t>
  </si>
  <si>
    <t>1.sa Neom</t>
  </si>
  <si>
    <t>Amirhossein Hosseinzadeh</t>
  </si>
  <si>
    <t>Yasser Ibrahim</t>
  </si>
  <si>
    <t>Elijah Just</t>
  </si>
  <si>
    <t>1.sct Motherwell</t>
  </si>
  <si>
    <t>Musab Al Juwayr</t>
  </si>
  <si>
    <t>Abdullah Al-Khaibari</t>
  </si>
  <si>
    <t>Shoja' Khalilzadeh</t>
  </si>
  <si>
    <t>30-171</t>
  </si>
  <si>
    <t>Ali Lajami</t>
  </si>
  <si>
    <t>1.es Athletic Club</t>
  </si>
  <si>
    <t>Mohanad Lasheen</t>
  </si>
  <si>
    <t>Dailon Livramento</t>
  </si>
  <si>
    <t>1.pt Casa Pia</t>
  </si>
  <si>
    <t>Marcos Llorente</t>
  </si>
  <si>
    <t>1.es Atlético Madrid</t>
  </si>
  <si>
    <t>Sidny Lopes Cabral</t>
  </si>
  <si>
    <t>26-053</t>
  </si>
  <si>
    <t>Juan Manuel Sanabria</t>
  </si>
  <si>
    <t>1.mx Atlético San Luis</t>
  </si>
  <si>
    <t>27-129</t>
  </si>
  <si>
    <t>25-025</t>
  </si>
  <si>
    <t>Callum McCowatt</t>
  </si>
  <si>
    <t>1.dk Silkeborg</t>
  </si>
  <si>
    <t>Brandon Mechele</t>
  </si>
  <si>
    <t>Mikel Merino</t>
  </si>
  <si>
    <t>Shahriar Moghanlou</t>
  </si>
  <si>
    <t>Mohammad Mohebi</t>
  </si>
  <si>
    <t>1.ru Rostov</t>
  </si>
  <si>
    <t>Jamiro Monteiro</t>
  </si>
  <si>
    <t>Steven Moreira</t>
  </si>
  <si>
    <t>1.us Columbus Crew</t>
  </si>
  <si>
    <t>Ali Nemati</t>
  </si>
  <si>
    <t>1.ir Foolad</t>
  </si>
  <si>
    <t>Nathan Ngoy</t>
  </si>
  <si>
    <t>Ben Old</t>
  </si>
  <si>
    <t>23-307</t>
  </si>
  <si>
    <t>2.fr Saint-Étienne</t>
  </si>
  <si>
    <t>1.sa Al-Ula</t>
  </si>
  <si>
    <t>João Paulo Fernandes</t>
  </si>
  <si>
    <t>1.ro FCSB</t>
  </si>
  <si>
    <t>Tim Payne</t>
  </si>
  <si>
    <t>Pico</t>
  </si>
  <si>
    <t>Kevin Pina</t>
  </si>
  <si>
    <t>1.ru Krasnodar</t>
  </si>
  <si>
    <t>Ramy Rabia</t>
  </si>
  <si>
    <t>Jesse Randall</t>
  </si>
  <si>
    <t>29-184</t>
  </si>
  <si>
    <t>Nicolas Raskin</t>
  </si>
  <si>
    <t>1.sct Rangers</t>
  </si>
  <si>
    <t>Brian Rodríguez</t>
  </si>
  <si>
    <t>Fabián Ruiz Peña</t>
  </si>
  <si>
    <t>Willy Semedo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</si>
  <si>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AC Omonia</t>
    </r>
  </si>
  <si>
    <t>Mohammed Abu Al-Shamat</t>
  </si>
  <si>
    <t>Mostafa Shobeir</t>
  </si>
  <si>
    <t>Sarpreet Singh</t>
  </si>
  <si>
    <t>Marko Stamenic</t>
  </si>
  <si>
    <t>Finn Surman</t>
  </si>
  <si>
    <t>1.us Portland Timbers</t>
  </si>
  <si>
    <t>1.gr Olympiacos</t>
  </si>
  <si>
    <t>Ryan Thomas</t>
  </si>
  <si>
    <t>Manuel Ugarte</t>
  </si>
  <si>
    <t>Hans Vanaken</t>
  </si>
  <si>
    <t>Federico Viñas</t>
  </si>
  <si>
    <t>1.es Oviedo</t>
  </si>
  <si>
    <t>Vozinha</t>
  </si>
  <si>
    <r>
      <t>2.</t>
    </r>
    <r>
      <rPr>
        <sz val="8"/>
        <color rgb="FF000000"/>
        <rFont val="Verdana"/>
        <family val="2"/>
      </rPr>
      <t>pt</t>
    </r>
    <r>
      <rPr>
        <sz val="9.4"/>
        <color rgb="FF000000"/>
        <rFont val="Verdana"/>
        <family val="2"/>
      </rPr>
      <t> Chaves</t>
    </r>
  </si>
  <si>
    <t>Aria Yousefi</t>
  </si>
  <si>
    <t>Mostafa Ziko</t>
  </si>
  <si>
    <t>29-050</t>
  </si>
  <si>
    <t>Zizo</t>
  </si>
  <si>
    <t>25-055</t>
  </si>
  <si>
    <t>24-080</t>
  </si>
  <si>
    <t>28-314</t>
  </si>
  <si>
    <t>31-041</t>
  </si>
  <si>
    <t>25-118</t>
  </si>
  <si>
    <t>29-238</t>
  </si>
  <si>
    <t>28-240</t>
  </si>
  <si>
    <t>25-114</t>
  </si>
  <si>
    <t>24-150</t>
  </si>
  <si>
    <t>30-126</t>
  </si>
  <si>
    <t>29-041</t>
  </si>
  <si>
    <t>26-108</t>
  </si>
  <si>
    <t>Mohannad Abu Taha</t>
  </si>
  <si>
    <t>jo Jordan</t>
  </si>
  <si>
    <r>
      <t>1.</t>
    </r>
    <r>
      <rPr>
        <sz val="8"/>
        <color rgb="FF000000"/>
        <rFont val="Verdana"/>
        <family val="2"/>
      </rPr>
      <t>iq</t>
    </r>
    <r>
      <rPr>
        <sz val="9.4"/>
        <color rgb="FF000000"/>
        <rFont val="Verdana"/>
        <family val="2"/>
      </rPr>
      <t> Al-Quwa Al-Jawiya</t>
    </r>
  </si>
  <si>
    <t>Mo Abualnadi</t>
  </si>
  <si>
    <r>
      <t>1.</t>
    </r>
    <r>
      <rPr>
        <sz val="8"/>
        <color rgb="FF000000"/>
        <rFont val="Verdana"/>
        <family val="2"/>
      </rPr>
      <t>my</t>
    </r>
    <r>
      <rPr>
        <sz val="9.4"/>
        <color rgb="FF000000"/>
        <rFont val="Verdana"/>
        <family val="2"/>
      </rPr>
      <t> Selangor FA</t>
    </r>
  </si>
  <si>
    <t>Yazeed Abulaila</t>
  </si>
  <si>
    <r>
      <t>1.</t>
    </r>
    <r>
      <rPr>
        <sz val="8"/>
        <color rgb="FF000000"/>
        <rFont val="Verdana"/>
        <family val="2"/>
      </rPr>
      <t>jo</t>
    </r>
    <r>
      <rPr>
        <sz val="9.4"/>
        <color rgb="FF000000"/>
        <rFont val="Verdana"/>
        <family val="2"/>
      </rPr>
      <t> Al-Hussein SC</t>
    </r>
  </si>
  <si>
    <t>1.za Sundowns</t>
  </si>
  <si>
    <t>Rayan Aït-Nouri</t>
  </si>
  <si>
    <t>dz Algeria</t>
  </si>
  <si>
    <t>Kristoffer Ajer</t>
  </si>
  <si>
    <t>no Norway</t>
  </si>
  <si>
    <t>at Austria</t>
  </si>
  <si>
    <t>Hussein Ali</t>
  </si>
  <si>
    <t>iq Iraq</t>
  </si>
  <si>
    <t>1.pl Pogoń Szczecin</t>
  </si>
  <si>
    <t>Mohanad Ali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</si>
  <si>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Dibba Al Fujairah</t>
    </r>
  </si>
  <si>
    <t>ar Argentina</t>
  </si>
  <si>
    <t>25-052</t>
  </si>
  <si>
    <t>1.eng West Ham</t>
  </si>
  <si>
    <t>1.de Frankfurt</t>
  </si>
  <si>
    <t>Amir Al Ammari</t>
  </si>
  <si>
    <t>1.pl Cracovia</t>
  </si>
  <si>
    <t>Mohamed Amoura</t>
  </si>
  <si>
    <t>Houssem Aouar</t>
  </si>
  <si>
    <t>Yazan Al-Arab</t>
  </si>
  <si>
    <t>1.kr FC Seoul</t>
  </si>
  <si>
    <t>1.pt Vit. Guimarães</t>
  </si>
  <si>
    <t>Marko Arnautović</t>
  </si>
  <si>
    <t>Fredrik Aursnes</t>
  </si>
  <si>
    <t>Ali Azaizeh</t>
  </si>
  <si>
    <t>1.sa Al-Shabab</t>
  </si>
  <si>
    <t>Bradley Barcola</t>
  </si>
  <si>
    <t>fr France</t>
  </si>
  <si>
    <t>1.fr PSG</t>
  </si>
  <si>
    <t>Ibrahim Bayesh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</si>
  <si>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 Dhafra SCC</t>
    </r>
  </si>
  <si>
    <t>Rafik Belghali</t>
  </si>
  <si>
    <t>1.it Hellas Verona</t>
  </si>
  <si>
    <t>Ramy Bensebaini</t>
  </si>
  <si>
    <t>Nabil Bentaleb</t>
  </si>
  <si>
    <t>1.eng Tottenham</t>
  </si>
  <si>
    <t>Patrick Berg</t>
  </si>
  <si>
    <t>1.no Bodø/Glimt</t>
  </si>
  <si>
    <t>Sander Berge</t>
  </si>
  <si>
    <t>1.us Vancouver</t>
  </si>
  <si>
    <t>Oscar Bobb</t>
  </si>
  <si>
    <t>Hicham Boudaoui</t>
  </si>
  <si>
    <t>Adil Boulbina</t>
  </si>
  <si>
    <t>1.ru Dynamo Moskva</t>
  </si>
  <si>
    <t>Lamine Camara</t>
  </si>
  <si>
    <t>sn Senegal</t>
  </si>
  <si>
    <t>Fares Chaïbi</t>
  </si>
  <si>
    <t>Carney Chukwuemeka</t>
  </si>
  <si>
    <t>1.es Rayo Vallecano</t>
  </si>
  <si>
    <t>Kevin Danso</t>
  </si>
  <si>
    <t>Mohammad Al-Dawud</t>
  </si>
  <si>
    <r>
      <t>1.</t>
    </r>
    <r>
      <rPr>
        <sz val="8"/>
        <color rgb="FF000000"/>
        <rFont val="Verdana"/>
        <family val="2"/>
      </rPr>
      <t>jo</t>
    </r>
    <r>
      <rPr>
        <sz val="9.4"/>
        <color rgb="FF000000"/>
        <rFont val="Verdana"/>
        <family val="2"/>
      </rPr>
      <t> Al-Wehdat SC</t>
    </r>
  </si>
  <si>
    <t>1.us Inter Miami</t>
  </si>
  <si>
    <t>Habib Diarra</t>
  </si>
  <si>
    <t>Krépin Diatta</t>
  </si>
  <si>
    <t>El Hadji Malick Diouf</t>
  </si>
  <si>
    <t>Merchas Doski</t>
  </si>
  <si>
    <t>Désiré Doué</t>
  </si>
  <si>
    <t>1.bg Ludogorets</t>
  </si>
  <si>
    <t>1.hu Puskás Akad.</t>
  </si>
  <si>
    <t>1.eng Newcastle</t>
  </si>
  <si>
    <t>Odeh Al-Fakhouri</t>
  </si>
  <si>
    <t>Marko Farji</t>
  </si>
  <si>
    <t>Nicolás González</t>
  </si>
  <si>
    <t>Idrissa Gueye</t>
  </si>
  <si>
    <t>1.eng Nottingham</t>
  </si>
  <si>
    <t>Ihsan Haddad</t>
  </si>
  <si>
    <t>Anis Hadj Moussa</t>
  </si>
  <si>
    <t>Ali Al Hamadi</t>
  </si>
  <si>
    <t>2.eng Ipswich Town</t>
  </si>
  <si>
    <t>Akam Hashim</t>
  </si>
  <si>
    <r>
      <t>1.</t>
    </r>
    <r>
      <rPr>
        <sz val="8"/>
        <color rgb="FF000000"/>
        <rFont val="Verdana"/>
        <family val="2"/>
      </rPr>
      <t>iq</t>
    </r>
    <r>
      <rPr>
        <sz val="9.4"/>
        <color rgb="FF000000"/>
        <rFont val="Verdana"/>
        <family val="2"/>
      </rPr>
      <t> Al-Zawra'a SC</t>
    </r>
  </si>
  <si>
    <t>Jalal Hassan</t>
  </si>
  <si>
    <t>Torbjørn Heggem</t>
  </si>
  <si>
    <t>27-156</t>
  </si>
  <si>
    <t>Ayman Hussein</t>
  </si>
  <si>
    <r>
      <t>1.</t>
    </r>
    <r>
      <rPr>
        <sz val="8"/>
        <color rgb="FF000000"/>
        <rFont val="Verdana"/>
        <family val="2"/>
      </rPr>
      <t>iq</t>
    </r>
    <r>
      <rPr>
        <sz val="9.4"/>
        <color rgb="FF000000"/>
        <rFont val="Verdana"/>
        <family val="2"/>
      </rPr>
      <t> Al-Karma</t>
    </r>
  </si>
  <si>
    <t>Zidane Iqbal</t>
  </si>
  <si>
    <t>1.nl Utrecht</t>
  </si>
  <si>
    <t>Zaid Ismail</t>
  </si>
  <si>
    <r>
      <t>1.</t>
    </r>
    <r>
      <rPr>
        <sz val="8"/>
        <color rgb="FF000000"/>
        <rFont val="Verdana"/>
        <family val="2"/>
      </rPr>
      <t>iq</t>
    </r>
    <r>
      <rPr>
        <sz val="9.4"/>
        <color rgb="FF000000"/>
        <rFont val="Verdana"/>
        <family val="2"/>
      </rPr>
      <t> Al-Talaba</t>
    </r>
  </si>
  <si>
    <t>Ali Jasim</t>
  </si>
  <si>
    <t>1.sa Al-Najma</t>
  </si>
  <si>
    <t>1.us Philadelphia</t>
  </si>
  <si>
    <t>1.kr Jeonbuk</t>
  </si>
  <si>
    <t>1.at LASK</t>
  </si>
  <si>
    <t>34-362</t>
  </si>
  <si>
    <t>Konrad Laimer</t>
  </si>
  <si>
    <t>Philipp Lienhart</t>
  </si>
  <si>
    <t>Aïssa Mandi</t>
  </si>
  <si>
    <t>Mahmoud Al-Mardi</t>
  </si>
  <si>
    <t>Ibrahim Maza</t>
  </si>
  <si>
    <t>Ibrahim Mbaye</t>
  </si>
  <si>
    <t>Facundo Medina</t>
  </si>
  <si>
    <t>Édouard Mendy</t>
  </si>
  <si>
    <t>Gonzalo Montiel</t>
  </si>
  <si>
    <t>1.ar River Plate</t>
  </si>
  <si>
    <t>Phillipp Mwene</t>
  </si>
  <si>
    <t>David Møller Wolfe</t>
  </si>
  <si>
    <t>Abdallah Nasib</t>
  </si>
  <si>
    <t>Moussa Niakhaté</t>
  </si>
  <si>
    <t>Salim Obaid</t>
  </si>
  <si>
    <t>Ali Olwan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</si>
  <si>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Al-Sailiya SC</t>
    </r>
  </si>
  <si>
    <t>1.au Wellington</t>
  </si>
  <si>
    <t>Nicolás Paz</t>
  </si>
  <si>
    <t>1.it Como</t>
  </si>
  <si>
    <t>1.ie Shamrock</t>
  </si>
  <si>
    <t>Stefan Posch</t>
  </si>
  <si>
    <t>Ahmed Qasem</t>
  </si>
  <si>
    <t>1.us Nashville SC</t>
  </si>
  <si>
    <t>Nizar Al Rashdan</t>
  </si>
  <si>
    <r>
      <t>1.</t>
    </r>
    <r>
      <rPr>
        <sz val="8"/>
        <color rgb="FF000000"/>
        <rFont val="Verdana"/>
        <family val="2"/>
      </rPr>
      <t>qa</t>
    </r>
    <r>
      <rPr>
        <sz val="9.4"/>
        <color rgb="FF000000"/>
        <rFont val="Verdana"/>
        <family val="2"/>
      </rPr>
      <t> Qatar SC</t>
    </r>
  </si>
  <si>
    <t>Noor Al Rawabdeh</t>
  </si>
  <si>
    <t>28-051</t>
  </si>
  <si>
    <t>Saed Al-Rosan</t>
  </si>
  <si>
    <t>Julian Ryerson</t>
  </si>
  <si>
    <t>Mustafa Saadoon</t>
  </si>
  <si>
    <r>
      <t>1.</t>
    </r>
    <r>
      <rPr>
        <sz val="8"/>
        <color rgb="FF000000"/>
        <rFont val="Verdana"/>
        <family val="2"/>
      </rPr>
      <t>iq</t>
    </r>
    <r>
      <rPr>
        <sz val="9.4"/>
        <color rgb="FF000000"/>
        <rFont val="Verdana"/>
        <family val="2"/>
      </rPr>
      <t> Al-Shorta</t>
    </r>
  </si>
  <si>
    <t>1.br Botafogo–RJ</t>
  </si>
  <si>
    <t>Andreas Schjelderup</t>
  </si>
  <si>
    <t>Alexander Schlager</t>
  </si>
  <si>
    <t>Xaver Schlager</t>
  </si>
  <si>
    <t>Romano Schmid</t>
  </si>
  <si>
    <t>Nicolas Seiwald</t>
  </si>
  <si>
    <t>Alexander Sørloth</t>
  </si>
  <si>
    <t>Zaid Tahseen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</si>
  <si>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Pakhtakor Tashkent FK</t>
    </r>
  </si>
  <si>
    <t>Kristian Thorstvedt</t>
  </si>
  <si>
    <t>1.au Melb. Victory</t>
  </si>
  <si>
    <t>Paul Wanner</t>
  </si>
  <si>
    <t>Patrick Wimmer</t>
  </si>
  <si>
    <t>Ramiz Zerrouki</t>
  </si>
  <si>
    <t>1.nl Twente</t>
  </si>
  <si>
    <t>Luca Zidane</t>
  </si>
  <si>
    <t>2.es Granada</t>
  </si>
  <si>
    <t>Leo Østigård</t>
  </si>
  <si>
    <t>Abdulla Abdullaev</t>
  </si>
  <si>
    <t>uz Uzbekistan</t>
  </si>
  <si>
    <t>25-056</t>
  </si>
  <si>
    <t>Jonas Adjetey</t>
  </si>
  <si>
    <t>gh Ghana</t>
  </si>
  <si>
    <t>33-129</t>
  </si>
  <si>
    <t>27-284</t>
  </si>
  <si>
    <t>Michael Amir Murillo</t>
  </si>
  <si>
    <t>pa Panama</t>
  </si>
  <si>
    <t>Azizbek Amonov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</si>
  <si>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FK Bukhara Nurafshon</t>
    </r>
  </si>
  <si>
    <t>Elliot Anderson</t>
  </si>
  <si>
    <t>eng England</t>
  </si>
  <si>
    <t>Andrés Andrade Cedeño</t>
  </si>
  <si>
    <t>Tomás Araújo</t>
  </si>
  <si>
    <t>pt Portugal</t>
  </si>
  <si>
    <t>Jhon Arias</t>
  </si>
  <si>
    <t>co Colombia</t>
  </si>
  <si>
    <t>Benjamin Asare</t>
  </si>
  <si>
    <t>Rustam Ashurmatov</t>
  </si>
  <si>
    <t>1.ir Esteghlal</t>
  </si>
  <si>
    <t>1.ch St. Gallen</t>
  </si>
  <si>
    <t>Cédric Bakambu</t>
  </si>
  <si>
    <t>cd Congo DR</t>
  </si>
  <si>
    <t>Simon Banza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</si>
  <si>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 Jazira Club</t>
    </r>
  </si>
  <si>
    <t>Yoel Bárcenas</t>
  </si>
  <si>
    <t>1.mx Mazatlán</t>
  </si>
  <si>
    <t>Martin Baturina</t>
  </si>
  <si>
    <t>hr Croatia</t>
  </si>
  <si>
    <t>César Blackman</t>
  </si>
  <si>
    <r>
      <t>1.</t>
    </r>
    <r>
      <rPr>
        <sz val="8"/>
        <color rgb="FF000000"/>
        <rFont val="Verdana"/>
        <family val="2"/>
      </rPr>
      <t>sk</t>
    </r>
    <r>
      <rPr>
        <sz val="9.4"/>
        <color rgb="FF000000"/>
        <rFont val="Verdana"/>
        <family val="2"/>
      </rPr>
      <t> Slovan Bratislava</t>
    </r>
  </si>
  <si>
    <t>24-137</t>
  </si>
  <si>
    <t>Jaminton Campaz</t>
  </si>
  <si>
    <t>1.ar Rosario Central</t>
  </si>
  <si>
    <t>32-022</t>
  </si>
  <si>
    <t>Kevin Castaño</t>
  </si>
  <si>
    <t>Francisco Conceição</t>
  </si>
  <si>
    <t>José Córdoba</t>
  </si>
  <si>
    <t>Cucho</t>
  </si>
  <si>
    <t>Ismael Díaz</t>
  </si>
  <si>
    <t>1.mx León</t>
  </si>
  <si>
    <t>José Fajardo</t>
  </si>
  <si>
    <t>1.ec Univ Católica</t>
  </si>
  <si>
    <t>Abdul Fatawu Issahaku</t>
  </si>
  <si>
    <t>Abbosbek Fayzullayev</t>
  </si>
  <si>
    <t>Aníbal Godoy</t>
  </si>
  <si>
    <t>1.us San Diego FC</t>
  </si>
  <si>
    <t>Andrés Gómez</t>
  </si>
  <si>
    <t>1.br Vasco da Gama</t>
  </si>
  <si>
    <t>Anthony Gordon</t>
  </si>
  <si>
    <t>24-146</t>
  </si>
  <si>
    <t>30-098</t>
  </si>
  <si>
    <t>Carlos Harvey</t>
  </si>
  <si>
    <t>Reece James</t>
  </si>
  <si>
    <t>Gédéon Kalulu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</si>
  <si>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Aris Limassol</t>
    </r>
  </si>
  <si>
    <t>Steve Kapuadi</t>
  </si>
  <si>
    <t>1.pl Widzew Łódź</t>
  </si>
  <si>
    <t>Bekhruz Karimov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</si>
  <si>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FC Surkhon</t>
    </r>
  </si>
  <si>
    <t>30-362</t>
  </si>
  <si>
    <t>Edo Kayembe</t>
  </si>
  <si>
    <t>28-015</t>
  </si>
  <si>
    <t>Joris Kayembe</t>
  </si>
  <si>
    <t>Dostonbek Khamdamov</t>
  </si>
  <si>
    <t>Abdukodir Khusanov</t>
  </si>
  <si>
    <t>Ezri Konsa</t>
  </si>
  <si>
    <t>Prince Kwabena Adu</t>
  </si>
  <si>
    <t>Jefferson Lerma</t>
  </si>
  <si>
    <t>26-041</t>
  </si>
  <si>
    <t>1.hr Dinamo Zagreb</t>
  </si>
  <si>
    <t>Azarías Londoño</t>
  </si>
  <si>
    <t>Jhon Lucumí</t>
  </si>
  <si>
    <t>José Luis Rodríguez</t>
  </si>
  <si>
    <t>1.mx FC Juárez</t>
  </si>
  <si>
    <t>1.ro Univ. Cluj</t>
  </si>
  <si>
    <t>Noni Madueke</t>
  </si>
  <si>
    <t>Cristian Martínez</t>
  </si>
  <si>
    <r>
      <t>1.</t>
    </r>
    <r>
      <rPr>
        <sz val="8"/>
        <color rgb="FF000000"/>
        <rFont val="Verdana"/>
        <family val="2"/>
      </rPr>
      <t>il</t>
    </r>
    <r>
      <rPr>
        <sz val="9.4"/>
        <color rgb="FF000000"/>
        <rFont val="Verdana"/>
        <family val="2"/>
      </rPr>
      <t> Kiryat Shmona</t>
    </r>
  </si>
  <si>
    <t>Arthur Masuaku</t>
  </si>
  <si>
    <t>Igor Matanović</t>
  </si>
  <si>
    <t>Chancel Mbemba</t>
  </si>
  <si>
    <t>Gideon Mensah</t>
  </si>
  <si>
    <t>Johan Mojica</t>
  </si>
  <si>
    <t>Orlando Mosquera</t>
  </si>
  <si>
    <t>1.sa Al-Fayha</t>
  </si>
  <si>
    <t>Samuel Moutoussamy</t>
  </si>
  <si>
    <t>1.gr Atromitos</t>
  </si>
  <si>
    <t>Akmal Mozgovoy</t>
  </si>
  <si>
    <t>Lionel Mpasi</t>
  </si>
  <si>
    <t>1.fr Le Havre</t>
  </si>
  <si>
    <t>Ngal'Ayel Mukau</t>
  </si>
  <si>
    <t>Daniel Muñoz</t>
  </si>
  <si>
    <t>Petar Musa</t>
  </si>
  <si>
    <t>Sherzod Nasrullaev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</si>
  <si>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FC Nasaf</t>
    </r>
  </si>
  <si>
    <t>30-130</t>
  </si>
  <si>
    <t>Pedro Neto</t>
  </si>
  <si>
    <t>26-101</t>
  </si>
  <si>
    <t>Ernest Nuamah</t>
  </si>
  <si>
    <t>28-042</t>
  </si>
  <si>
    <t>Jerome Opoku</t>
  </si>
  <si>
    <t>26-060</t>
  </si>
  <si>
    <t>Elisha Owusu</t>
  </si>
  <si>
    <t>Marco Pašalić</t>
  </si>
  <si>
    <t>Charles Pickel</t>
  </si>
  <si>
    <t>1.es Espanyol</t>
  </si>
  <si>
    <t>Gustavo Puerta</t>
  </si>
  <si>
    <t>2.es Racing Sant</t>
  </si>
  <si>
    <t>Jiovany Ramos</t>
  </si>
  <si>
    <t>1.ve Puerto Cabello</t>
  </si>
  <si>
    <t>Richard Ríos</t>
  </si>
  <si>
    <t>Morgan Rogers</t>
  </si>
  <si>
    <t>Noah Sadiki</t>
  </si>
  <si>
    <t>24-151</t>
  </si>
  <si>
    <t>Davinson Sánchez</t>
  </si>
  <si>
    <t>Farrukh Sayfiev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</si>
  <si>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Neftchi FK</t>
    </r>
  </si>
  <si>
    <t>Nélson Semedo</t>
  </si>
  <si>
    <t>Marvin Senaya</t>
  </si>
  <si>
    <t>Igor Sergeev</t>
  </si>
  <si>
    <t>Otabek Shukurov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</si>
  <si>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Baniyas FC</t>
    </r>
  </si>
  <si>
    <t>Kwasi Sibo</t>
  </si>
  <si>
    <t>27-359</t>
  </si>
  <si>
    <t>Djed Spence</t>
  </si>
  <si>
    <t>Josip Stanišić</t>
  </si>
  <si>
    <t>Petar Sučić</t>
  </si>
  <si>
    <t>Kamaldeen Sulemana</t>
  </si>
  <si>
    <t>Josip Šutalo</t>
  </si>
  <si>
    <t>Brandon Thomas-Asante</t>
  </si>
  <si>
    <t>2.eng Coventry City</t>
  </si>
  <si>
    <t>26-109</t>
  </si>
  <si>
    <t>Axel Tuanzebe</t>
  </si>
  <si>
    <t>29-334</t>
  </si>
  <si>
    <t>Jakhongir Urozov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</si>
  <si>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FK Dinamo Samarqand</t>
    </r>
  </si>
  <si>
    <t>Oston Urunov</t>
  </si>
  <si>
    <t>1.mx Atlas</t>
  </si>
  <si>
    <t>Renato Veiga</t>
  </si>
  <si>
    <t>Luka Vušković</t>
  </si>
  <si>
    <t>Aaron Wan-Bissaka</t>
  </si>
  <si>
    <t>Cecilio Waterman</t>
  </si>
  <si>
    <t>1.cl U Concepción</t>
  </si>
  <si>
    <t>Caleb Yirenkyi</t>
  </si>
  <si>
    <t>Utkir Yusupov</t>
  </si>
  <si>
    <t>MF,FW</t>
  </si>
  <si>
    <t>29-165</t>
  </si>
  <si>
    <t>25-253</t>
  </si>
  <si>
    <t>27-242</t>
  </si>
  <si>
    <t>26-000</t>
  </si>
  <si>
    <t>33-131</t>
  </si>
  <si>
    <t>cv Cabo Verde</t>
  </si>
  <si>
    <t>MF,DF</t>
  </si>
  <si>
    <t>29-357</t>
  </si>
  <si>
    <t>Gabriel Ávalos</t>
  </si>
  <si>
    <t>1.ar Independiente</t>
  </si>
  <si>
    <t>Moïse Bombito</t>
  </si>
  <si>
    <t>Sultan Al-Brake</t>
  </si>
  <si>
    <t>26-019</t>
  </si>
  <si>
    <t>José Canale</t>
  </si>
  <si>
    <t>1.ar Lanús</t>
  </si>
  <si>
    <t>Lukáš Červ</t>
  </si>
  <si>
    <t>22-243</t>
  </si>
  <si>
    <t>Vladimír Darida</t>
  </si>
  <si>
    <t>1.cz Hradec Králové</t>
  </si>
  <si>
    <t>Jean-Kevin Duverne</t>
  </si>
  <si>
    <t>1.be Gent</t>
  </si>
  <si>
    <t>Edin Džeko</t>
  </si>
  <si>
    <t>Eren Elmalı</t>
  </si>
  <si>
    <t>Derrick Etienne</t>
  </si>
  <si>
    <t>Matías Galarza</t>
  </si>
  <si>
    <t>Santiago Giménez</t>
  </si>
  <si>
    <t>Cho Gue-sung</t>
  </si>
  <si>
    <t>Amir Hadžiahmetović</t>
  </si>
  <si>
    <t>30-100</t>
  </si>
  <si>
    <t>Tomáš Holeš</t>
  </si>
  <si>
    <t>César Huerta</t>
  </si>
  <si>
    <t>1.be Anderlecht</t>
  </si>
  <si>
    <t>Al-Hashmi Al-Hussain</t>
  </si>
  <si>
    <t>Yang Hyun-jun</t>
  </si>
  <si>
    <t>Cedric Itten</t>
  </si>
  <si>
    <t>2.de Düsseldorf</t>
  </si>
  <si>
    <t>Luca Jaquez</t>
  </si>
  <si>
    <t>Ermin Mahmić</t>
  </si>
  <si>
    <t>1.cz Slovan Liberec</t>
  </si>
  <si>
    <t>Alexandro Maidana</t>
  </si>
  <si>
    <t>1.ar Talleres–C</t>
  </si>
  <si>
    <t>Gabriel Martinelli</t>
  </si>
  <si>
    <t>Thapelo Maseko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</si>
  <si>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AEL Limassol</t>
    </r>
  </si>
  <si>
    <t>28-218</t>
  </si>
  <si>
    <t>Lucas Mendes</t>
  </si>
  <si>
    <t>Relebohile Mofokeng</t>
  </si>
  <si>
    <t>Kim Moon-hwan</t>
  </si>
  <si>
    <t>1.kr Daejeon Hana</t>
  </si>
  <si>
    <t>Nico O'Reilly</t>
  </si>
  <si>
    <t>Orbelín Pineda</t>
  </si>
  <si>
    <t>1.gr AEK Athens</t>
  </si>
  <si>
    <t>Isidro Pitta</t>
  </si>
  <si>
    <t>1.br RB Bragantino</t>
  </si>
  <si>
    <t>Anthony Ralston</t>
  </si>
  <si>
    <t>Rayan</t>
  </si>
  <si>
    <t>Luis Romo</t>
  </si>
  <si>
    <t>25-143</t>
  </si>
  <si>
    <t>Nathan Saliba</t>
  </si>
  <si>
    <t>Jorge Sánchez</t>
  </si>
  <si>
    <t>1.gr PAOK</t>
  </si>
  <si>
    <t>Joe Scally</t>
  </si>
  <si>
    <t>28-265</t>
  </si>
  <si>
    <t>Kamogelo Sebelebele</t>
  </si>
  <si>
    <t>23-313</t>
  </si>
  <si>
    <t>Niko Sigur</t>
  </si>
  <si>
    <t>1.hr Hajduk Split</t>
  </si>
  <si>
    <t>Éderson Silva</t>
  </si>
  <si>
    <t>Dominique Simon</t>
  </si>
  <si>
    <r>
      <t>1.</t>
    </r>
    <r>
      <rPr>
        <sz val="8"/>
        <color rgb="FF000000"/>
        <rFont val="Verdana"/>
        <family val="2"/>
      </rPr>
      <t>sk</t>
    </r>
    <r>
      <rPr>
        <sz val="9.4"/>
        <color rgb="FF000000"/>
        <rFont val="Verdana"/>
        <family val="2"/>
      </rPr>
      <t> 1. FC Tatran Prešov B</t>
    </r>
  </si>
  <si>
    <t>Ross Stewart</t>
  </si>
  <si>
    <t>2.eng Southampton</t>
  </si>
  <si>
    <t>Kieran Tierney</t>
  </si>
  <si>
    <t>Auston Trusty</t>
  </si>
  <si>
    <t>Can Uzun</t>
  </si>
  <si>
    <t>Obed Vargas</t>
  </si>
  <si>
    <t>Cristian Volpato</t>
  </si>
  <si>
    <r>
      <t>1.</t>
    </r>
    <r>
      <rPr>
        <sz val="8"/>
        <color rgb="FF000000"/>
        <rFont val="Verdana"/>
        <family val="2"/>
      </rPr>
      <t>uz</t>
    </r>
    <r>
      <rPr>
        <sz val="9.4"/>
        <color rgb="FF000000"/>
        <rFont val="Verdana"/>
        <family val="2"/>
      </rPr>
      <t> Navbahor</t>
    </r>
  </si>
  <si>
    <t>David Zima</t>
  </si>
  <si>
    <t>Elyes Skhiri</t>
  </si>
  <si>
    <t>32-313</t>
  </si>
  <si>
    <t>Aymen Dahmen</t>
  </si>
  <si>
    <r>
      <t>1.</t>
    </r>
    <r>
      <rPr>
        <sz val="8"/>
        <color rgb="FF000000"/>
        <rFont val="Verdana"/>
        <family val="2"/>
      </rPr>
      <t>tn</t>
    </r>
    <r>
      <rPr>
        <sz val="9.4"/>
        <color rgb="FF000000"/>
        <rFont val="Verdana"/>
        <family val="2"/>
      </rPr>
      <t> Ahly Sfaxien</t>
    </r>
  </si>
  <si>
    <t>Simon Adingra</t>
  </si>
  <si>
    <t>Jordy Alcivar</t>
  </si>
  <si>
    <t>1.ec Independiente</t>
  </si>
  <si>
    <t>Taha Ali</t>
  </si>
  <si>
    <t>1.se Malmö</t>
  </si>
  <si>
    <t>Nadiem Amiri</t>
  </si>
  <si>
    <t>Joshua Brenet</t>
  </si>
  <si>
    <t>1.tr Kayserispor</t>
  </si>
  <si>
    <t>1.ch Servette FC</t>
  </si>
  <si>
    <t>Jordy Caicedo</t>
  </si>
  <si>
    <t>30-044</t>
  </si>
  <si>
    <t>27-334</t>
  </si>
  <si>
    <t>27-184</t>
  </si>
  <si>
    <t>Roshon van Eijma</t>
  </si>
  <si>
    <t>2.nl RKC Waalwijk</t>
  </si>
  <si>
    <t>29-182</t>
  </si>
  <si>
    <t>Juriën Gaari</t>
  </si>
  <si>
    <r>
      <t>2.</t>
    </r>
    <r>
      <rPr>
        <sz val="8"/>
        <color rgb="FF000000"/>
        <rFont val="Verdana"/>
        <family val="2"/>
      </rPr>
      <t>sa</t>
    </r>
    <r>
      <rPr>
        <sz val="9.4"/>
        <color rgb="FF000000"/>
        <rFont val="Verdana"/>
        <family val="2"/>
      </rPr>
      <t> Abha</t>
    </r>
  </si>
  <si>
    <t>Kenji Gorré</t>
  </si>
  <si>
    <r>
      <t>1.</t>
    </r>
    <r>
      <rPr>
        <sz val="8"/>
        <color rgb="FF000000"/>
        <rFont val="Verdana"/>
        <family val="2"/>
      </rPr>
      <t>il</t>
    </r>
    <r>
      <rPr>
        <sz val="9.4"/>
        <color rgb="FF000000"/>
        <rFont val="Verdana"/>
        <family val="2"/>
      </rPr>
      <t> Maccabi Haifa</t>
    </r>
  </si>
  <si>
    <t>Keisuke Gotō</t>
  </si>
  <si>
    <t>Evann Guessand</t>
  </si>
  <si>
    <t>Noa Lang</t>
  </si>
  <si>
    <t>Jamie Leweling</t>
  </si>
  <si>
    <t>29-242</t>
  </si>
  <si>
    <t>Godfried Roemeratoe</t>
  </si>
  <si>
    <t>24-154</t>
  </si>
  <si>
    <t>Ayumu Seko</t>
  </si>
  <si>
    <t>Junnosuke Suzuki</t>
  </si>
  <si>
    <t>Yuito Suzuki</t>
  </si>
  <si>
    <t>27-167</t>
  </si>
  <si>
    <t>Guus Til</t>
  </si>
  <si>
    <t>Besfort Zeneli</t>
  </si>
  <si>
    <t>Hossam Abdelmaguid</t>
  </si>
  <si>
    <t>Mohamed Abdelmonem</t>
  </si>
  <si>
    <t>25-255</t>
  </si>
  <si>
    <t>Álex Baena</t>
  </si>
  <si>
    <t>Gilson Benchimol</t>
  </si>
  <si>
    <t>25-073</t>
  </si>
  <si>
    <t>27-046</t>
  </si>
  <si>
    <t>Khalid Al Ghannam</t>
  </si>
  <si>
    <t>28-148</t>
  </si>
  <si>
    <t>Saleh Hardani</t>
  </si>
  <si>
    <t>1.be Dender</t>
  </si>
  <si>
    <t>Dodi Lukebakio</t>
  </si>
  <si>
    <t>26-064</t>
  </si>
  <si>
    <t>Yéremy Pino</t>
  </si>
  <si>
    <t>Pedro Porro</t>
  </si>
  <si>
    <t>Garry Rodrigues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</si>
  <si>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Apollon Limassol</t>
    </r>
  </si>
  <si>
    <t>Alexis Saelemaekers</t>
  </si>
  <si>
    <t>26-146</t>
  </si>
  <si>
    <t>25-005</t>
  </si>
  <si>
    <t>Trézéguet</t>
  </si>
  <si>
    <t>Hélio Varela</t>
  </si>
  <si>
    <r>
      <t>1.</t>
    </r>
    <r>
      <rPr>
        <sz val="8"/>
        <color rgb="FF000000"/>
        <rFont val="Verdana"/>
        <family val="2"/>
      </rPr>
      <t>il</t>
    </r>
    <r>
      <rPr>
        <sz val="9.4"/>
        <color rgb="FF000000"/>
        <rFont val="Verdana"/>
        <family val="2"/>
      </rPr>
      <t> Maccabi Tel Aviv</t>
    </r>
  </si>
  <si>
    <t>Francis de Vries</t>
  </si>
  <si>
    <t>Yannick</t>
  </si>
  <si>
    <r>
      <t>2.</t>
    </r>
    <r>
      <rPr>
        <sz val="8"/>
        <color rgb="FF000000"/>
        <rFont val="Verdana"/>
        <family val="2"/>
      </rPr>
      <t>pt</t>
    </r>
    <r>
      <rPr>
        <sz val="9.4"/>
        <color rgb="FF000000"/>
        <rFont val="Verdana"/>
        <family val="2"/>
      </rPr>
      <t> Farense</t>
    </r>
  </si>
  <si>
    <t>Husam Abu Dahab</t>
  </si>
  <si>
    <r>
      <t>1.</t>
    </r>
    <r>
      <rPr>
        <sz val="8"/>
        <color rgb="FF000000"/>
        <rFont val="Verdana"/>
        <family val="2"/>
      </rPr>
      <t>kw</t>
    </r>
    <r>
      <rPr>
        <sz val="9.4"/>
        <color rgb="FF000000"/>
        <rFont val="Verdana"/>
        <family val="2"/>
      </rPr>
      <t> Al-Salmiya SC</t>
    </r>
  </si>
  <si>
    <t>Mohammad Abu Hasheesh</t>
  </si>
  <si>
    <t>29-169</t>
  </si>
  <si>
    <t>Maghnes Akliouche</t>
  </si>
  <si>
    <t>Khojiakbar Alijonov</t>
  </si>
  <si>
    <t>Youssef Amyn</t>
  </si>
  <si>
    <r>
      <t>1.</t>
    </r>
    <r>
      <rPr>
        <sz val="8"/>
        <color rgb="FF000000"/>
        <rFont val="Verdana"/>
        <family val="2"/>
      </rPr>
      <t>cy</t>
    </r>
    <r>
      <rPr>
        <sz val="9.4"/>
        <color rgb="FF000000"/>
        <rFont val="Verdana"/>
        <family val="2"/>
      </rPr>
      <t> AEK Larnaca</t>
    </r>
  </si>
  <si>
    <t>Ahmed Basil</t>
  </si>
  <si>
    <t>Zineddine Belaïd</t>
  </si>
  <si>
    <r>
      <t>1.</t>
    </r>
    <r>
      <rPr>
        <sz val="8"/>
        <color rgb="FF000000"/>
        <rFont val="Verdana"/>
        <family val="2"/>
      </rPr>
      <t>dz</t>
    </r>
    <r>
      <rPr>
        <sz val="9.4"/>
        <color rgb="FF000000"/>
        <rFont val="Verdana"/>
        <family val="2"/>
      </rPr>
      <t> JS Kabylie</t>
    </r>
  </si>
  <si>
    <t>Nadhir Benbouali</t>
  </si>
  <si>
    <t>1.hu Győr</t>
  </si>
  <si>
    <t>1.ru Akron Tolyatti</t>
  </si>
  <si>
    <t>Ante Budimir</t>
  </si>
  <si>
    <t>1.es Osasuna</t>
  </si>
  <si>
    <t>Jhon Córdoba</t>
  </si>
  <si>
    <t>Erick Davis</t>
  </si>
  <si>
    <r>
      <t>1.</t>
    </r>
    <r>
      <rPr>
        <sz val="8"/>
        <color rgb="FF000000"/>
        <rFont val="Verdana"/>
        <family val="2"/>
      </rPr>
      <t>pa</t>
    </r>
    <r>
      <rPr>
        <sz val="9.4"/>
        <color rgb="FF000000"/>
        <rFont val="Verdana"/>
        <family val="2"/>
      </rPr>
      <t> Plaza Amador</t>
    </r>
  </si>
  <si>
    <t>Mory Diaw</t>
  </si>
  <si>
    <t>Lucas Digne</t>
  </si>
  <si>
    <t>Sherzod Esanov</t>
  </si>
  <si>
    <t>Eberechi Eze</t>
  </si>
  <si>
    <t>Marco Friedl</t>
  </si>
  <si>
    <t>Malo Gusto</t>
  </si>
  <si>
    <t>Aziz Gʻaniyev</t>
  </si>
  <si>
    <t>Jaouen Hadjam</t>
  </si>
  <si>
    <t>Odiljon Hamrobekov</t>
  </si>
  <si>
    <t>Ruslanbek Jiyanov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</si>
  <si>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 Ain</t>
    </r>
  </si>
  <si>
    <t>Manu Koné</t>
  </si>
  <si>
    <t>35-004</t>
  </si>
  <si>
    <t>32-049</t>
  </si>
  <si>
    <t>29-138</t>
  </si>
  <si>
    <t>28-222</t>
  </si>
  <si>
    <t>Nathanaël Mbuku</t>
  </si>
  <si>
    <t>2.fr Montpellier</t>
  </si>
  <si>
    <t>Abduvohid Nematov</t>
  </si>
  <si>
    <t>1.ar Boca Juniors</t>
  </si>
  <si>
    <t>Marcus Pedersen</t>
  </si>
  <si>
    <t>Kojo Peprah Oppong</t>
  </si>
  <si>
    <t>Marin Pongračić</t>
  </si>
  <si>
    <t>1.it Fiorentina</t>
  </si>
  <si>
    <t>Alexander Prass</t>
  </si>
  <si>
    <t>Juan Quintero</t>
  </si>
  <si>
    <t>Abdul Rahman Baba</t>
  </si>
  <si>
    <t>Tomás Rodríguez</t>
  </si>
  <si>
    <r>
      <t>1.</t>
    </r>
    <r>
      <rPr>
        <sz val="8"/>
        <color rgb="FF000000"/>
        <rFont val="Verdana"/>
        <family val="2"/>
      </rPr>
      <t>cr</t>
    </r>
    <r>
      <rPr>
        <sz val="9.4"/>
        <color rgb="FF000000"/>
        <rFont val="Verdana"/>
        <family val="2"/>
      </rPr>
      <t> Saprissa</t>
    </r>
  </si>
  <si>
    <t>Sharara</t>
  </si>
  <si>
    <r>
      <t>1.</t>
    </r>
    <r>
      <rPr>
        <sz val="8"/>
        <color rgb="FF000000"/>
        <rFont val="Verdana"/>
        <family val="2"/>
      </rPr>
      <t>ma</t>
    </r>
    <r>
      <rPr>
        <sz val="9.4"/>
        <color rgb="FF000000"/>
        <rFont val="Verdana"/>
        <family val="2"/>
      </rPr>
      <t> Raja Casablanca</t>
    </r>
  </si>
  <si>
    <t>Aimar Sher</t>
  </si>
  <si>
    <t>1.no Sarpsborg 08</t>
  </si>
  <si>
    <t>Luka Sučić</t>
  </si>
  <si>
    <t>Rebin Sulaka</t>
  </si>
  <si>
    <r>
      <t>1.</t>
    </r>
    <r>
      <rPr>
        <sz val="8"/>
        <color rgb="FF000000"/>
        <rFont val="Verdana"/>
        <family val="2"/>
      </rPr>
      <t>th</t>
    </r>
    <r>
      <rPr>
        <sz val="9.4"/>
        <color rgb="FF000000"/>
        <rFont val="Verdana"/>
        <family val="2"/>
      </rPr>
      <t> Port FC</t>
    </r>
  </si>
  <si>
    <t>31-186</t>
  </si>
  <si>
    <t>Francisco Trincão</t>
  </si>
  <si>
    <t>31-167</t>
  </si>
  <si>
    <t>Jens Castrop</t>
  </si>
  <si>
    <t>Mateo Chávez</t>
  </si>
  <si>
    <t>1.nl AZ Alkmaar</t>
  </si>
  <si>
    <t>Mathieu Choinière</t>
  </si>
  <si>
    <t>27-188</t>
  </si>
  <si>
    <t>David Douděra</t>
  </si>
  <si>
    <t>Christian Fassnacht</t>
  </si>
  <si>
    <t>28-101</t>
  </si>
  <si>
    <t>Ahmed Al-Ganehi</t>
  </si>
  <si>
    <t>2.jp Albirex Niigata</t>
  </si>
  <si>
    <t>27-152</t>
  </si>
  <si>
    <t>Dennis Hadžikadunić</t>
  </si>
  <si>
    <t>2.it Sampdoria</t>
  </si>
  <si>
    <t>Redouane Halhal</t>
  </si>
  <si>
    <t>1.be Mechelen</t>
  </si>
  <si>
    <t>24-009</t>
  </si>
  <si>
    <t>Arjan Malic</t>
  </si>
  <si>
    <t>1.at Sturm Graz</t>
  </si>
  <si>
    <t>Guillermo Martínez Ayala</t>
  </si>
  <si>
    <t>Scott McKenna</t>
  </si>
  <si>
    <t>Tshepang Moremi</t>
  </si>
  <si>
    <t>Duckens Nazon</t>
  </si>
  <si>
    <t>1.br Santos</t>
  </si>
  <si>
    <t>Stjepan Radeljić</t>
  </si>
  <si>
    <t>1.hr Rijeka</t>
  </si>
  <si>
    <t>31-203</t>
  </si>
  <si>
    <t>Denis Višinský</t>
  </si>
  <si>
    <t>Gessime Yassine</t>
  </si>
  <si>
    <t>27-318</t>
  </si>
  <si>
    <t>Oğuz Aydın</t>
  </si>
  <si>
    <t>Kaan Ayhan</t>
  </si>
  <si>
    <t>Maximilian Beier</t>
  </si>
  <si>
    <t>Mortadha Ben Ouanes</t>
  </si>
  <si>
    <t>1.tr Kasımpaşa</t>
  </si>
  <si>
    <t>İrfan Can Kahveci</t>
  </si>
  <si>
    <t>25-077</t>
  </si>
  <si>
    <t>23-210</t>
  </si>
  <si>
    <t>Oumar Diakité</t>
  </si>
  <si>
    <t>1.be Cercle Brugge</t>
  </si>
  <si>
    <t>Ousmane Diomande</t>
  </si>
  <si>
    <t>Pascal Groß</t>
  </si>
  <si>
    <t>Lucas Herrington</t>
  </si>
  <si>
    <t>1.us Colorado Rapids</t>
  </si>
  <si>
    <t>1.nl Heracles Almelo</t>
  </si>
  <si>
    <t>Ozan Kabak</t>
  </si>
  <si>
    <t>Justin Kluivert</t>
  </si>
  <si>
    <t>Brandley Kuwas</t>
  </si>
  <si>
    <t>Hazem Mastouri</t>
  </si>
  <si>
    <t>1.ru D. Makhachkala</t>
  </si>
  <si>
    <t>Mark McKenzie</t>
  </si>
  <si>
    <t>1.fr Toulouse</t>
  </si>
  <si>
    <t>Yūto Nagatomo</t>
  </si>
  <si>
    <t>Tyrese Noslin</t>
  </si>
  <si>
    <t>1.nl Telstar</t>
  </si>
  <si>
    <t>Christopher Opéri</t>
  </si>
  <si>
    <t>Miles Robinson</t>
  </si>
  <si>
    <t>1.us FC Cincinnati</t>
  </si>
  <si>
    <t>Shurandy Sambo</t>
  </si>
  <si>
    <t>1.nl Sparta R.</t>
  </si>
  <si>
    <t>Ken Sema</t>
  </si>
  <si>
    <t>Jean Seri</t>
  </si>
  <si>
    <t>Çağlar Söyüncü</t>
  </si>
  <si>
    <t>Carl Starfelt</t>
  </si>
  <si>
    <t>1.es Celta Vigo</t>
  </si>
  <si>
    <t>Angelo Stiller</t>
  </si>
  <si>
    <t>Malick Thiaw</t>
  </si>
  <si>
    <t>25-009</t>
  </si>
  <si>
    <t>1.br Internacional</t>
  </si>
  <si>
    <t>1.us NE Revolution</t>
  </si>
  <si>
    <t>22-159</t>
  </si>
  <si>
    <t>Jacob Widell Zetterström</t>
  </si>
  <si>
    <t>2.eng Derby County</t>
  </si>
  <si>
    <t>Alejandro Zendejas</t>
  </si>
  <si>
    <t>Thelo Aasgaard</t>
  </si>
  <si>
    <t>Fredrik André Bjørkan</t>
  </si>
  <si>
    <t>32-247</t>
  </si>
  <si>
    <t>Frans Dhia Putros</t>
  </si>
  <si>
    <r>
      <t>1.</t>
    </r>
    <r>
      <rPr>
        <sz val="8"/>
        <color rgb="FF000000"/>
        <rFont val="Verdana"/>
        <family val="2"/>
      </rPr>
      <t>id</t>
    </r>
    <r>
      <rPr>
        <sz val="9.4"/>
        <color rgb="FF000000"/>
        <rFont val="Verdana"/>
        <family val="2"/>
      </rPr>
      <t> Persib Bandung</t>
    </r>
  </si>
  <si>
    <t>23-351</t>
  </si>
  <si>
    <t>Assane Diao</t>
  </si>
  <si>
    <t>Henrik Falchener</t>
  </si>
  <si>
    <t>Mohammad Ghorbani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</si>
  <si>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Al-Wahda FC</t>
    </r>
  </si>
  <si>
    <t>25-128</t>
  </si>
  <si>
    <t>Maxence Lacroix</t>
  </si>
  <si>
    <t>Sondre Langås</t>
  </si>
  <si>
    <t>Ahmed Maknzi</t>
  </si>
  <si>
    <t>Jean-Philippe Mateta</t>
  </si>
  <si>
    <t>Sultan Mendash</t>
  </si>
  <si>
    <t>30-005</t>
  </si>
  <si>
    <t>Jens Petter Hauge</t>
  </si>
  <si>
    <t>Wagner Pina</t>
  </si>
  <si>
    <t>Mahmoud Saber</t>
  </si>
  <si>
    <r>
      <t>1.</t>
    </r>
    <r>
      <rPr>
        <sz val="8"/>
        <color rgb="FF000000"/>
        <rFont val="Verdana"/>
        <family val="2"/>
      </rPr>
      <t>eg</t>
    </r>
    <r>
      <rPr>
        <sz val="9.4"/>
        <color rgb="FF000000"/>
        <rFont val="Verdana"/>
        <family val="2"/>
      </rPr>
      <t> ZED</t>
    </r>
  </si>
  <si>
    <t>Abdoulaye Seck</t>
  </si>
  <si>
    <t>Egil Selvik</t>
  </si>
  <si>
    <t>25-084</t>
  </si>
  <si>
    <t>Jørgen Strand Larsen</t>
  </si>
  <si>
    <t>Morten Thorsby</t>
  </si>
  <si>
    <t>26-134</t>
  </si>
  <si>
    <t>Kevin Yakob</t>
  </si>
  <si>
    <t>1.dk AGF</t>
  </si>
  <si>
    <t>Manaf Younis</t>
  </si>
  <si>
    <t>Ali Yousif</t>
  </si>
  <si>
    <t>Oussama Benbot</t>
  </si>
  <si>
    <r>
      <t>1.</t>
    </r>
    <r>
      <rPr>
        <sz val="8"/>
        <color rgb="FF000000"/>
        <rFont val="Verdana"/>
        <family val="2"/>
      </rPr>
      <t>dz</t>
    </r>
    <r>
      <rPr>
        <sz val="9.4"/>
        <color rgb="FF000000"/>
        <rFont val="Verdana"/>
        <family val="2"/>
      </rPr>
      <t> USM Alger</t>
    </r>
  </si>
  <si>
    <t>31-331</t>
  </si>
  <si>
    <t>Santiago Arias</t>
  </si>
  <si>
    <t>31-230</t>
  </si>
  <si>
    <t>Valentín Barco</t>
  </si>
  <si>
    <t>28-134</t>
  </si>
  <si>
    <t>Theo Bongonda</t>
  </si>
  <si>
    <t>1.ru Spartak Moscow</t>
  </si>
  <si>
    <t>24-147</t>
  </si>
  <si>
    <t>30-051</t>
  </si>
  <si>
    <t>Samir Chergui</t>
  </si>
  <si>
    <t>1.fr Paris FC</t>
  </si>
  <si>
    <t>Brian Cipenga</t>
  </si>
  <si>
    <t>2.es Castellón</t>
  </si>
  <si>
    <t>Samu Costa</t>
  </si>
  <si>
    <t>Diogo Dalot</t>
  </si>
  <si>
    <t>Meschak Elia</t>
  </si>
  <si>
    <t>1.tr Alanyaspor</t>
  </si>
  <si>
    <t>Fidel Escobar</t>
  </si>
  <si>
    <t>Farés Ghedjemis</t>
  </si>
  <si>
    <t>2.it Frosinone</t>
  </si>
  <si>
    <t>Florian Grillitsch</t>
  </si>
  <si>
    <t>Jorge Gutiérrez</t>
  </si>
  <si>
    <t>1.ve Dep. La Guaira</t>
  </si>
  <si>
    <t>Jamshid Iskanderov</t>
  </si>
  <si>
    <t>Amer Jamous</t>
  </si>
  <si>
    <t>23-026</t>
  </si>
  <si>
    <t>Giovani Lo Celso</t>
  </si>
  <si>
    <t>Flaco López</t>
  </si>
  <si>
    <t>Derrick Luckassen</t>
  </si>
  <si>
    <t>Deiver Machado</t>
  </si>
  <si>
    <t>1.fr Nantes</t>
  </si>
  <si>
    <t>Fiston Mayele</t>
  </si>
  <si>
    <t>Matheus Nunes</t>
  </si>
  <si>
    <t>Exequiel Palacios</t>
  </si>
  <si>
    <t>Jarell Quansah</t>
  </si>
  <si>
    <t>Alberto Quintero</t>
  </si>
  <si>
    <t>Marcos Senesi</t>
  </si>
  <si>
    <t>Giuliano Simeone</t>
  </si>
  <si>
    <t>Ollie Watkins</t>
  </si>
  <si>
    <t>31-013</t>
  </si>
  <si>
    <t>21-341</t>
  </si>
  <si>
    <t>35-090</t>
  </si>
  <si>
    <t>21-124</t>
  </si>
  <si>
    <t>29-229</t>
  </si>
  <si>
    <t>28-291</t>
  </si>
  <si>
    <t>30-209</t>
  </si>
  <si>
    <t>29-063</t>
  </si>
  <si>
    <t>ba Bosnia–Herz</t>
  </si>
  <si>
    <r>
      <t>1.</t>
    </r>
    <r>
      <rPr>
        <sz val="8"/>
        <color rgb="FF000000"/>
        <rFont val="Verdana"/>
        <family val="2"/>
      </rPr>
      <t>gh</t>
    </r>
    <r>
      <rPr>
        <sz val="9.4"/>
        <color rgb="FF000000"/>
        <rFont val="Verdana"/>
        <family val="2"/>
      </rPr>
      <t> Accra Hearts of Oak</t>
    </r>
  </si>
  <si>
    <t>Fabián Balbuena</t>
  </si>
  <si>
    <t>1.br Grêmio</t>
  </si>
  <si>
    <t>Gustavo Caballero</t>
  </si>
  <si>
    <t>2.eng Portsmouth</t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</si>
  <si>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Al-Nasr Dubai</t>
    </r>
  </si>
  <si>
    <r>
      <t>1.</t>
    </r>
    <r>
      <rPr>
        <sz val="8"/>
        <color rgb="FF000000"/>
        <rFont val="Verdana"/>
        <family val="2"/>
      </rPr>
      <t>ae</t>
    </r>
    <r>
      <rPr>
        <sz val="9.4"/>
        <color rgb="FF000000"/>
        <rFont val="Verdana"/>
        <family val="2"/>
      </rPr>
      <t> Al-Ittihad Kalba</t>
    </r>
  </si>
  <si>
    <t>31-144</t>
  </si>
  <si>
    <t>Jorrel Hato</t>
  </si>
  <si>
    <r>
      <t>1.</t>
    </r>
    <r>
      <rPr>
        <sz val="8"/>
        <color rgb="FF000000"/>
        <rFont val="Verdana"/>
        <family val="2"/>
      </rPr>
      <t>my</t>
    </r>
    <r>
      <rPr>
        <sz val="9.4"/>
        <color rgb="FF000000"/>
        <rFont val="Verdana"/>
        <family val="2"/>
      </rPr>
      <t> Terengganu City</t>
    </r>
  </si>
  <si>
    <t>Shuto Machino</t>
  </si>
  <si>
    <t>Braian Ojeda</t>
  </si>
  <si>
    <t>Nick Woltemade</t>
  </si>
  <si>
    <t>22-329</t>
  </si>
  <si>
    <t>26-332</t>
  </si>
  <si>
    <t>33-325</t>
  </si>
  <si>
    <t>Yaimar Medina</t>
  </si>
  <si>
    <t>Gustaf Nilsson</t>
  </si>
  <si>
    <t>Kendry Páez</t>
  </si>
  <si>
    <t>28-144</t>
  </si>
  <si>
    <t>32-118</t>
  </si>
  <si>
    <t>34-176</t>
  </si>
  <si>
    <t>Diego Moreira</t>
  </si>
  <si>
    <t>33-020</t>
  </si>
  <si>
    <t>Marc Pubill</t>
  </si>
  <si>
    <t>Bara Sapoko Ndiaye</t>
  </si>
  <si>
    <t>Haris Tabaković</t>
  </si>
  <si>
    <t>23-356</t>
  </si>
  <si>
    <t>Group 1</t>
  </si>
  <si>
    <t>Group 9</t>
  </si>
  <si>
    <t>Group 2</t>
  </si>
  <si>
    <t>Group 3</t>
  </si>
  <si>
    <t>Group 4</t>
  </si>
  <si>
    <t>Group 5</t>
  </si>
  <si>
    <t>Group 6</t>
  </si>
  <si>
    <t>Group 7</t>
  </si>
  <si>
    <t>Group 8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</si>
  <si>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</si>
  <si>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</si>
  <si>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</si>
  <si>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</si>
  <si>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</si>
  <si>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</si>
  <si>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</si>
  <si>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</si>
  <si>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</si>
  <si>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</si>
  <si>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</si>
  <si>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</si>
  <si>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</si>
  <si>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</si>
  <si>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</si>
  <si>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</si>
  <si>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</si>
  <si>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</si>
  <si>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1.es Levante</t>
  </si>
  <si>
    <t>26-292</t>
  </si>
  <si>
    <t>Haissem Hassan</t>
  </si>
  <si>
    <t>Jayden Nelson</t>
  </si>
  <si>
    <t>1.us Austin FC</t>
  </si>
  <si>
    <t>Marwane Saâdane</t>
  </si>
  <si>
    <t>1.sa Al-Fateh</t>
  </si>
  <si>
    <t>Kai Trewin</t>
  </si>
  <si>
    <t>SENEGAL</t>
  </si>
  <si>
    <t>Dan Burn</t>
  </si>
  <si>
    <t>33-067</t>
  </si>
  <si>
    <t>26-220</t>
  </si>
  <si>
    <t>Max Arfsten</t>
  </si>
  <si>
    <t>Borja Iglesias</t>
  </si>
  <si>
    <t>Yerry Mina</t>
  </si>
  <si>
    <t>1.it Cagliari</t>
  </si>
  <si>
    <t>LIVE</t>
  </si>
  <si>
    <t>QUARTER FINALS</t>
  </si>
  <si>
    <t>Zakaria El Ouahdi</t>
  </si>
  <si>
    <t>Amine Sbai</t>
  </si>
  <si>
    <t>Warren Zaïre-Emery</t>
  </si>
  <si>
    <t>34-180</t>
  </si>
  <si>
    <t>1.es Valencia</t>
  </si>
  <si>
    <t>34-327</t>
  </si>
  <si>
    <t>28-172</t>
  </si>
  <si>
    <t>35-027</t>
  </si>
  <si>
    <t>Senne Lammens</t>
  </si>
  <si>
    <t>23-260</t>
  </si>
  <si>
    <t>37-160</t>
  </si>
  <si>
    <t>34-095</t>
  </si>
  <si>
    <t>Joaquin Seys</t>
  </si>
  <si>
    <t>33-326</t>
  </si>
  <si>
    <t>24-074</t>
  </si>
  <si>
    <t>26-063</t>
  </si>
  <si>
    <t>31-067</t>
  </si>
  <si>
    <t>26-160</t>
  </si>
  <si>
    <t>29-028</t>
  </si>
  <si>
    <t>27-267</t>
  </si>
  <si>
    <t>26-344</t>
  </si>
  <si>
    <t>29-201</t>
  </si>
  <si>
    <t>33-156</t>
  </si>
  <si>
    <t>27-311</t>
  </si>
  <si>
    <t>28-258</t>
  </si>
  <si>
    <t>30-165</t>
  </si>
  <si>
    <t>26-150</t>
  </si>
  <si>
    <t>34-307</t>
  </si>
  <si>
    <t>25-013</t>
  </si>
  <si>
    <t>28-342</t>
  </si>
  <si>
    <t>21-127</t>
  </si>
  <si>
    <t>31-311</t>
  </si>
  <si>
    <t>31-090</t>
  </si>
  <si>
    <t>28-233</t>
  </si>
  <si>
    <t>23-074</t>
  </si>
  <si>
    <t>23-029</t>
  </si>
  <si>
    <t>27-157</t>
  </si>
  <si>
    <t>26-062</t>
  </si>
  <si>
    <t>26-044</t>
  </si>
  <si>
    <t>26-331</t>
  </si>
  <si>
    <t>26-052</t>
  </si>
  <si>
    <t>25-096</t>
  </si>
  <si>
    <t>27-159</t>
  </si>
  <si>
    <t>27-158</t>
  </si>
  <si>
    <t>27-077</t>
  </si>
  <si>
    <t>32-121</t>
  </si>
  <si>
    <t>28-232</t>
  </si>
  <si>
    <t>25-230</t>
  </si>
  <si>
    <t>30-054</t>
  </si>
  <si>
    <t>27-358</t>
  </si>
  <si>
    <t>27-049</t>
  </si>
  <si>
    <t>27-208</t>
  </si>
  <si>
    <t>23-331</t>
  </si>
  <si>
    <t>24-004</t>
  </si>
  <si>
    <t>29-062</t>
  </si>
  <si>
    <t>24-049</t>
  </si>
  <si>
    <t>28-343</t>
  </si>
  <si>
    <t>29-288</t>
  </si>
  <si>
    <t>26-325</t>
  </si>
  <si>
    <t>21-344</t>
  </si>
  <si>
    <t>33-066</t>
  </si>
  <si>
    <t>25-088</t>
  </si>
  <si>
    <t>25-014</t>
  </si>
  <si>
    <t>28-241</t>
  </si>
  <si>
    <t>27-317</t>
  </si>
  <si>
    <t>23-111</t>
  </si>
  <si>
    <t>27-253</t>
  </si>
  <si>
    <t>20-130</t>
  </si>
  <si>
    <t>27-183</t>
  </si>
  <si>
    <t>23-355</t>
  </si>
  <si>
    <t>25-224</t>
  </si>
  <si>
    <t>33-179</t>
  </si>
  <si>
    <t>32-338</t>
  </si>
  <si>
    <t>25-040</t>
  </si>
  <si>
    <t>26-003</t>
  </si>
  <si>
    <t>26-112</t>
  </si>
  <si>
    <t>31-296</t>
  </si>
  <si>
    <t>31-157</t>
  </si>
  <si>
    <t>25-198</t>
  </si>
  <si>
    <t>24-029</t>
  </si>
  <si>
    <t>25-059</t>
  </si>
  <si>
    <t>35-026</t>
  </si>
  <si>
    <t>25-041</t>
  </si>
  <si>
    <t>27-035</t>
  </si>
  <si>
    <t>26-068</t>
  </si>
  <si>
    <t>25-072</t>
  </si>
  <si>
    <t>28-019</t>
  </si>
  <si>
    <t>29-266</t>
  </si>
  <si>
    <t>31-271</t>
  </si>
  <si>
    <t>32-289</t>
  </si>
  <si>
    <t>33-328</t>
  </si>
  <si>
    <t>29-337</t>
  </si>
  <si>
    <t>27-104</t>
  </si>
  <si>
    <t>28-113</t>
  </si>
  <si>
    <t>28-133</t>
  </si>
  <si>
    <t>25-352</t>
  </si>
  <si>
    <t>29-124</t>
  </si>
  <si>
    <t>27-322</t>
  </si>
  <si>
    <t>26-018</t>
  </si>
  <si>
    <t>24-196</t>
  </si>
  <si>
    <t>25-256</t>
  </si>
  <si>
    <t>25-008</t>
  </si>
  <si>
    <t>27-300</t>
  </si>
  <si>
    <t>29-170</t>
  </si>
  <si>
    <t>25-142</t>
  </si>
  <si>
    <t>33-114</t>
  </si>
  <si>
    <t>25-168</t>
  </si>
  <si>
    <t>32-115</t>
  </si>
  <si>
    <t>18-196</t>
  </si>
  <si>
    <t>30-172</t>
  </si>
  <si>
    <t>29-279</t>
  </si>
  <si>
    <t>29-035</t>
  </si>
  <si>
    <t>31-207</t>
  </si>
  <si>
    <t>25-028</t>
  </si>
  <si>
    <t>25-095</t>
  </si>
  <si>
    <t>29-361</t>
  </si>
  <si>
    <t>30-225</t>
  </si>
  <si>
    <t>24-128</t>
  </si>
  <si>
    <t>29-160</t>
  </si>
  <si>
    <t>24-003</t>
  </si>
  <si>
    <t>30-198</t>
  </si>
  <si>
    <t>24-084</t>
  </si>
  <si>
    <t>33-329</t>
  </si>
  <si>
    <t>30-186</t>
  </si>
  <si>
    <t>25-267</t>
  </si>
  <si>
    <t>24-075</t>
  </si>
  <si>
    <t>27-165</t>
  </si>
  <si>
    <t>32-208</t>
  </si>
  <si>
    <t>26-363</t>
  </si>
  <si>
    <t>28-318</t>
  </si>
  <si>
    <t>31-068</t>
  </si>
  <si>
    <t>25-158</t>
  </si>
  <si>
    <t>33-189</t>
  </si>
  <si>
    <t>26-161</t>
  </si>
  <si>
    <t>30-003</t>
  </si>
  <si>
    <t>36-056</t>
  </si>
  <si>
    <t>22-215</t>
  </si>
  <si>
    <t>29-191</t>
  </si>
  <si>
    <t>29-240</t>
  </si>
  <si>
    <t>29-029</t>
  </si>
  <si>
    <t>31-288</t>
  </si>
  <si>
    <t>25-279</t>
  </si>
  <si>
    <t>28-090</t>
  </si>
  <si>
    <t>31-148</t>
  </si>
  <si>
    <t>26-009</t>
  </si>
  <si>
    <t>24-141</t>
  </si>
  <si>
    <t>27-268</t>
  </si>
  <si>
    <t>33-166</t>
  </si>
  <si>
    <t>34-022</t>
  </si>
  <si>
    <t>18-298</t>
  </si>
  <si>
    <t>26-345</t>
  </si>
  <si>
    <t>29-202</t>
  </si>
  <si>
    <t>29-331</t>
  </si>
  <si>
    <t>26-026</t>
  </si>
  <si>
    <t>29-088</t>
  </si>
  <si>
    <t>30-247</t>
  </si>
  <si>
    <t>33-287</t>
  </si>
  <si>
    <t>25-081</t>
  </si>
  <si>
    <t>32-156</t>
  </si>
  <si>
    <t>33-157</t>
  </si>
  <si>
    <t>26-054</t>
  </si>
  <si>
    <t>27-312</t>
  </si>
  <si>
    <t>21-228</t>
  </si>
  <si>
    <t>30-155</t>
  </si>
  <si>
    <t>28-354</t>
  </si>
  <si>
    <t>28-259</t>
  </si>
  <si>
    <t>29-329</t>
  </si>
  <si>
    <t>23-252</t>
  </si>
  <si>
    <t>27-273</t>
  </si>
  <si>
    <t>27-329</t>
  </si>
  <si>
    <t>23-027</t>
  </si>
  <si>
    <t>24-109</t>
  </si>
  <si>
    <t>24-325</t>
  </si>
  <si>
    <t>30-166</t>
  </si>
  <si>
    <t>26-151</t>
  </si>
  <si>
    <t>24-061</t>
  </si>
  <si>
    <t>31-030</t>
  </si>
  <si>
    <t>30-018</t>
  </si>
  <si>
    <t>28-298</t>
  </si>
  <si>
    <t>34-184</t>
  </si>
  <si>
    <t>37-088</t>
  </si>
  <si>
    <t>34-003</t>
  </si>
  <si>
    <t>28-146</t>
  </si>
  <si>
    <t>30-009</t>
  </si>
  <si>
    <t>27-338</t>
  </si>
  <si>
    <t>30-218</t>
  </si>
  <si>
    <t>35-277</t>
  </si>
  <si>
    <t>22-283</t>
  </si>
  <si>
    <t>25-262</t>
  </si>
  <si>
    <t>34-308</t>
  </si>
  <si>
    <t>31-248</t>
  </si>
  <si>
    <t>22-094</t>
  </si>
  <si>
    <t>34-329</t>
  </si>
  <si>
    <t>24-361</t>
  </si>
  <si>
    <t>21-128</t>
  </si>
  <si>
    <t>35-096</t>
  </si>
  <si>
    <t>32-266</t>
  </si>
  <si>
    <t>21-358</t>
  </si>
  <si>
    <t>23-317</t>
  </si>
  <si>
    <t>31-312</t>
  </si>
  <si>
    <t>24-077</t>
  </si>
  <si>
    <t>23-150</t>
  </si>
  <si>
    <t>26-076</t>
  </si>
  <si>
    <t>22-166</t>
  </si>
  <si>
    <t>29-277</t>
  </si>
  <si>
    <t>22-344</t>
  </si>
  <si>
    <t>35-212</t>
  </si>
  <si>
    <t>23-272</t>
  </si>
  <si>
    <t>33-298</t>
  </si>
  <si>
    <t>27-118</t>
  </si>
  <si>
    <t>24-039</t>
  </si>
  <si>
    <t>27-080</t>
  </si>
  <si>
    <t>23-017</t>
  </si>
  <si>
    <t>32-014</t>
  </si>
  <si>
    <t>25-122</t>
  </si>
  <si>
    <t>31-278</t>
  </si>
  <si>
    <t>26-090</t>
  </si>
  <si>
    <t>24-199</t>
  </si>
  <si>
    <t>31-091</t>
  </si>
  <si>
    <t>31-234</t>
  </si>
  <si>
    <t>29-021</t>
  </si>
  <si>
    <t>28-234</t>
  </si>
  <si>
    <t>28-152</t>
  </si>
  <si>
    <t>20-164</t>
  </si>
  <si>
    <t>25-067</t>
  </si>
  <si>
    <t>21-170</t>
  </si>
  <si>
    <t>28-105</t>
  </si>
  <si>
    <t>23-004</t>
  </si>
  <si>
    <t>30-238</t>
  </si>
  <si>
    <t>22-264</t>
  </si>
  <si>
    <t>18-287</t>
  </si>
  <si>
    <t>35-303</t>
  </si>
  <si>
    <t>23-075</t>
  </si>
  <si>
    <t>35-102</t>
  </si>
  <si>
    <t>26-303</t>
  </si>
  <si>
    <t>37-332</t>
  </si>
  <si>
    <t>24-165</t>
  </si>
  <si>
    <t>31-027</t>
  </si>
  <si>
    <t>23-030</t>
  </si>
  <si>
    <t>34-359</t>
  </si>
  <si>
    <t>30-268</t>
  </si>
  <si>
    <t>34-068</t>
  </si>
  <si>
    <t>28-055</t>
  </si>
  <si>
    <t>24-298</t>
  </si>
  <si>
    <t>28-032</t>
  </si>
  <si>
    <t>25-292</t>
  </si>
  <si>
    <t>26-045</t>
  </si>
  <si>
    <t>24-256</t>
  </si>
  <si>
    <t>30-102</t>
  </si>
  <si>
    <t>32-158</t>
  </si>
  <si>
    <t>22-196</t>
  </si>
  <si>
    <t>31-001</t>
  </si>
  <si>
    <t>32-050</t>
  </si>
  <si>
    <t>27-288</t>
  </si>
  <si>
    <t>34-143</t>
  </si>
  <si>
    <t>24-295</t>
  </si>
  <si>
    <t>30-223</t>
  </si>
  <si>
    <t>25-290</t>
  </si>
  <si>
    <t>22-352</t>
  </si>
  <si>
    <t>29-149</t>
  </si>
  <si>
    <t>25-097</t>
  </si>
  <si>
    <t>23-230</t>
  </si>
  <si>
    <t>23-130</t>
  </si>
  <si>
    <t>30-069</t>
  </si>
  <si>
    <t>22-065</t>
  </si>
  <si>
    <t>27-160</t>
  </si>
  <si>
    <t>22-333</t>
  </si>
  <si>
    <t>26-224</t>
  </si>
  <si>
    <t>31-171</t>
  </si>
  <si>
    <t>22-269</t>
  </si>
  <si>
    <t>27-078</t>
  </si>
  <si>
    <t>28-127</t>
  </si>
  <si>
    <t>32-122</t>
  </si>
  <si>
    <t>22-163</t>
  </si>
  <si>
    <t>28-162</t>
  </si>
  <si>
    <t>23-214</t>
  </si>
  <si>
    <t>25-132</t>
  </si>
  <si>
    <t>26-300</t>
  </si>
  <si>
    <t>35-156</t>
  </si>
  <si>
    <t>25-231</t>
  </si>
  <si>
    <t>34-066</t>
  </si>
  <si>
    <t>32-066</t>
  </si>
  <si>
    <t>19-175</t>
  </si>
  <si>
    <t>30-055</t>
  </si>
  <si>
    <t>27-087</t>
  </si>
  <si>
    <t>27-050</t>
  </si>
  <si>
    <t>19-288</t>
  </si>
  <si>
    <t>27-120</t>
  </si>
  <si>
    <t>35-001</t>
  </si>
  <si>
    <t>35-342</t>
  </si>
  <si>
    <t>26-183</t>
  </si>
  <si>
    <t>35-107</t>
  </si>
  <si>
    <t>27-209</t>
  </si>
  <si>
    <t>34-331</t>
  </si>
  <si>
    <t>35-018</t>
  </si>
  <si>
    <t>25-206</t>
  </si>
  <si>
    <t>20-277</t>
  </si>
  <si>
    <t>29-045</t>
  </si>
  <si>
    <t>32-053</t>
  </si>
  <si>
    <t>23-332</t>
  </si>
  <si>
    <t>25-155</t>
  </si>
  <si>
    <t>27-138</t>
  </si>
  <si>
    <t>33-002</t>
  </si>
  <si>
    <t>22-208</t>
  </si>
  <si>
    <t>20-312</t>
  </si>
  <si>
    <t>22-194</t>
  </si>
  <si>
    <t>27-141</t>
  </si>
  <si>
    <t>33-024</t>
  </si>
  <si>
    <t>26-347</t>
  </si>
  <si>
    <t>29-065</t>
  </si>
  <si>
    <t>26-115</t>
  </si>
  <si>
    <t>32-361</t>
  </si>
  <si>
    <t>31-180</t>
  </si>
  <si>
    <t>22-224</t>
  </si>
  <si>
    <t>19-244</t>
  </si>
  <si>
    <t>29-188</t>
  </si>
  <si>
    <t>21-200</t>
  </si>
  <si>
    <t>28-030</t>
  </si>
  <si>
    <t>24-050</t>
  </si>
  <si>
    <t>26-221</t>
  </si>
  <si>
    <t>28-046</t>
  </si>
  <si>
    <t>21-043</t>
  </si>
  <si>
    <t>27-012</t>
  </si>
  <si>
    <t>30-089</t>
  </si>
  <si>
    <t>29-004</t>
  </si>
  <si>
    <t>30-282</t>
  </si>
  <si>
    <t>40-121</t>
  </si>
  <si>
    <t>28-037</t>
  </si>
  <si>
    <t>28-344</t>
  </si>
  <si>
    <t>27-009</t>
  </si>
  <si>
    <t>29-289</t>
  </si>
  <si>
    <t>29-152</t>
  </si>
  <si>
    <t>22-174</t>
  </si>
  <si>
    <t>19-360</t>
  </si>
  <si>
    <t>23-165</t>
  </si>
  <si>
    <t>31-188</t>
  </si>
  <si>
    <t>28-176</t>
  </si>
  <si>
    <t>29-233</t>
  </si>
  <si>
    <t>29-207</t>
  </si>
  <si>
    <t>28-017</t>
  </si>
  <si>
    <t>32-332</t>
  </si>
  <si>
    <t>20-236</t>
  </si>
  <si>
    <t>23-069</t>
  </si>
  <si>
    <t>22-122</t>
  </si>
  <si>
    <t>22-130</t>
  </si>
  <si>
    <t>33-172</t>
  </si>
  <si>
    <t>31-290</t>
  </si>
  <si>
    <t>28-116</t>
  </si>
  <si>
    <t>22-286</t>
  </si>
  <si>
    <t>26-248</t>
  </si>
  <si>
    <t>26-326</t>
  </si>
  <si>
    <t>25-180</t>
  </si>
  <si>
    <t>21-163</t>
  </si>
  <si>
    <t>29-098</t>
  </si>
  <si>
    <t>27-327</t>
  </si>
  <si>
    <t>31-070</t>
  </si>
  <si>
    <t>25-329</t>
  </si>
  <si>
    <t>23-061</t>
  </si>
  <si>
    <t>25-316</t>
  </si>
  <si>
    <t>34-092</t>
  </si>
  <si>
    <t>28-122</t>
  </si>
  <si>
    <t>32-205</t>
  </si>
  <si>
    <t>27-070</t>
  </si>
  <si>
    <t>24-155</t>
  </si>
  <si>
    <t>39-108</t>
  </si>
  <si>
    <t>31-335</t>
  </si>
  <si>
    <t>25-297</t>
  </si>
  <si>
    <t>20-247</t>
  </si>
  <si>
    <t>21-345</t>
  </si>
  <si>
    <t>25-250</t>
  </si>
  <si>
    <t>22-097</t>
  </si>
  <si>
    <t>27-223</t>
  </si>
  <si>
    <t>24-101</t>
  </si>
  <si>
    <t>25-089</t>
  </si>
  <si>
    <t>36-156</t>
  </si>
  <si>
    <t>33-071</t>
  </si>
  <si>
    <t>23-087</t>
  </si>
  <si>
    <t>31-160</t>
  </si>
  <si>
    <t>32-089</t>
  </si>
  <si>
    <t>30-343</t>
  </si>
  <si>
    <t>35-031</t>
  </si>
  <si>
    <t>25-015</t>
  </si>
  <si>
    <t>36-293</t>
  </si>
  <si>
    <t>27-173</t>
  </si>
  <si>
    <t>28-242</t>
  </si>
  <si>
    <t>22-014</t>
  </si>
  <si>
    <t>21-141</t>
  </si>
  <si>
    <t>30-175</t>
  </si>
  <si>
    <t>23-058</t>
  </si>
  <si>
    <t>24-174</t>
  </si>
  <si>
    <t>25-360</t>
  </si>
  <si>
    <t>32-161</t>
  </si>
  <si>
    <t>23-112</t>
  </si>
  <si>
    <t>29-130</t>
  </si>
  <si>
    <t>28-007</t>
  </si>
  <si>
    <t>36-141</t>
  </si>
  <si>
    <t>27-254</t>
  </si>
  <si>
    <t>23-133</t>
  </si>
  <si>
    <t>26-306</t>
  </si>
  <si>
    <t>30-213</t>
  </si>
  <si>
    <t>30-153</t>
  </si>
  <si>
    <t>34-238</t>
  </si>
  <si>
    <t>24-059</t>
  </si>
  <si>
    <t>27-202</t>
  </si>
  <si>
    <t>26-163</t>
  </si>
  <si>
    <t>24-158</t>
  </si>
  <si>
    <t>35-059</t>
  </si>
  <si>
    <t>36-196</t>
  </si>
  <si>
    <t>20-131</t>
  </si>
  <si>
    <t>35-217</t>
  </si>
  <si>
    <t>27-185</t>
  </si>
  <si>
    <t>36-029</t>
  </si>
  <si>
    <t>28-283</t>
  </si>
  <si>
    <t>18-314</t>
  </si>
  <si>
    <t>34-008</t>
  </si>
  <si>
    <t>24-036</t>
  </si>
  <si>
    <t>24-188</t>
  </si>
  <si>
    <t>33-107</t>
  </si>
  <si>
    <t>25-259</t>
  </si>
  <si>
    <t>26-168</t>
  </si>
  <si>
    <t>30-011</t>
  </si>
  <si>
    <t>25-225</t>
  </si>
  <si>
    <t>22-335</t>
  </si>
  <si>
    <t>30-116</t>
  </si>
  <si>
    <t>24-052</t>
  </si>
  <si>
    <t>27-235</t>
  </si>
  <si>
    <t>33-180</t>
  </si>
  <si>
    <t>29-299</t>
  </si>
  <si>
    <t>20-101</t>
  </si>
  <si>
    <t>23-080</t>
  </si>
  <si>
    <t>20-157</t>
  </si>
  <si>
    <t>26-298</t>
  </si>
  <si>
    <t>25-323</t>
  </si>
  <si>
    <t>32-273</t>
  </si>
  <si>
    <t>24-194</t>
  </si>
  <si>
    <t>24-351</t>
  </si>
  <si>
    <t>27-065</t>
  </si>
  <si>
    <t>25-026</t>
  </si>
  <si>
    <t>33-340</t>
  </si>
  <si>
    <t>32-339</t>
  </si>
  <si>
    <t>26-333</t>
  </si>
  <si>
    <t>24-013</t>
  </si>
  <si>
    <t>23-044</t>
  </si>
  <si>
    <t>22-177</t>
  </si>
  <si>
    <t>26-057</t>
  </si>
  <si>
    <t>24-068</t>
  </si>
  <si>
    <t>35-072</t>
  </si>
  <si>
    <t>29-142</t>
  </si>
  <si>
    <t>30-266</t>
  </si>
  <si>
    <t>27-281</t>
  </si>
  <si>
    <t>25-277</t>
  </si>
  <si>
    <t>26-004</t>
  </si>
  <si>
    <t>26-113</t>
  </si>
  <si>
    <t>26-282</t>
  </si>
  <si>
    <t>29-009</t>
  </si>
  <si>
    <t>28-321</t>
  </si>
  <si>
    <t>29-345</t>
  </si>
  <si>
    <t>32-353</t>
  </si>
  <si>
    <t>25-147</t>
  </si>
  <si>
    <t>31-297</t>
  </si>
  <si>
    <t>28-077</t>
  </si>
  <si>
    <t>18-343</t>
  </si>
  <si>
    <t>31-025</t>
  </si>
  <si>
    <t>30-037</t>
  </si>
  <si>
    <t>28-043</t>
  </si>
  <si>
    <t>31-342</t>
  </si>
  <si>
    <t>29-209</t>
  </si>
  <si>
    <t>37-063</t>
  </si>
  <si>
    <t>22-067</t>
  </si>
  <si>
    <t>32-170</t>
  </si>
  <si>
    <t>36-007</t>
  </si>
  <si>
    <t>22-137</t>
  </si>
  <si>
    <t>31-158</t>
  </si>
  <si>
    <t>27-072</t>
  </si>
  <si>
    <t>33-026</t>
  </si>
  <si>
    <t>30-201</t>
  </si>
  <si>
    <t>27-052</t>
  </si>
  <si>
    <t>24-030</t>
  </si>
  <si>
    <t>25-060</t>
  </si>
  <si>
    <t>28-266</t>
  </si>
  <si>
    <t>28-138</t>
  </si>
  <si>
    <t>25-193</t>
  </si>
  <si>
    <t>27-246</t>
  </si>
  <si>
    <t>32-071</t>
  </si>
  <si>
    <t>25-042</t>
  </si>
  <si>
    <t>33-300</t>
  </si>
  <si>
    <t>22-296</t>
  </si>
  <si>
    <t>30-083</t>
  </si>
  <si>
    <t>27-029</t>
  </si>
  <si>
    <t>31-190</t>
  </si>
  <si>
    <t>30-048</t>
  </si>
  <si>
    <t>28-206</t>
  </si>
  <si>
    <t>27-036</t>
  </si>
  <si>
    <t>35-162</t>
  </si>
  <si>
    <t>31-264</t>
  </si>
  <si>
    <t>25-140</t>
  </si>
  <si>
    <t>31-364</t>
  </si>
  <si>
    <t>26-069</t>
  </si>
  <si>
    <t>32-251</t>
  </si>
  <si>
    <t>25-222</t>
  </si>
  <si>
    <t>28-020</t>
  </si>
  <si>
    <t>28-027</t>
  </si>
  <si>
    <t>33-064</t>
  </si>
  <si>
    <t>28-295</t>
  </si>
  <si>
    <t>27-230</t>
  </si>
  <si>
    <t>30-304</t>
  </si>
  <si>
    <t>32-317</t>
  </si>
  <si>
    <t>26-289</t>
  </si>
  <si>
    <t>29-267</t>
  </si>
  <si>
    <t>28-269</t>
  </si>
  <si>
    <t>28-209</t>
  </si>
  <si>
    <t>26-083</t>
  </si>
  <si>
    <t>35-145</t>
  </si>
  <si>
    <t>20-355</t>
  </si>
  <si>
    <t>20-322</t>
  </si>
  <si>
    <t>23-264</t>
  </si>
  <si>
    <t>34-267</t>
  </si>
  <si>
    <t>34-097</t>
  </si>
  <si>
    <t>20-275</t>
  </si>
  <si>
    <t>32-283</t>
  </si>
  <si>
    <t>32-063</t>
  </si>
  <si>
    <t>31-123</t>
  </si>
  <si>
    <t>33-317</t>
  </si>
  <si>
    <t>28-328</t>
  </si>
  <si>
    <t>28-179</t>
  </si>
  <si>
    <t>22-247</t>
  </si>
  <si>
    <t>23-305</t>
  </si>
  <si>
    <t>29-018</t>
  </si>
  <si>
    <t>20-234</t>
  </si>
  <si>
    <t>28-244</t>
  </si>
  <si>
    <t>26-122</t>
  </si>
  <si>
    <t>18-173</t>
  </si>
  <si>
    <t>20-300</t>
  </si>
  <si>
    <t>24-122</t>
  </si>
  <si>
    <t>29-246</t>
  </si>
  <si>
    <t>34-189</t>
  </si>
  <si>
    <t>29-220</t>
  </si>
  <si>
    <t>33-169</t>
  </si>
  <si>
    <t>21-253</t>
  </si>
  <si>
    <t>23-176</t>
  </si>
  <si>
    <t>25-177</t>
  </si>
  <si>
    <t>32-153</t>
  </si>
  <si>
    <t>31-272</t>
  </si>
  <si>
    <t>36-013</t>
  </si>
  <si>
    <t>24-027</t>
  </si>
  <si>
    <t>36-189</t>
  </si>
  <si>
    <t>34-137</t>
  </si>
  <si>
    <t>27-363</t>
  </si>
  <si>
    <t>30-024</t>
  </si>
  <si>
    <t>39-022</t>
  </si>
  <si>
    <t>26-253</t>
  </si>
  <si>
    <t>29-243</t>
  </si>
  <si>
    <t>23-063</t>
  </si>
  <si>
    <t>30-359</t>
  </si>
  <si>
    <t>40-310</t>
  </si>
  <si>
    <t>21-266</t>
  </si>
  <si>
    <t>32-290</t>
  </si>
  <si>
    <t>29-173</t>
  </si>
  <si>
    <t>32-235</t>
  </si>
  <si>
    <t>29-196</t>
  </si>
  <si>
    <t>30-349</t>
  </si>
  <si>
    <t>17-275</t>
  </si>
  <si>
    <t>31-337</t>
  </si>
  <si>
    <t>25-287</t>
  </si>
  <si>
    <t>20-283</t>
  </si>
  <si>
    <t>29-338</t>
  </si>
  <si>
    <t>27-105</t>
  </si>
  <si>
    <t>31-349</t>
  </si>
  <si>
    <t>31-081</t>
  </si>
  <si>
    <t>23-138</t>
  </si>
  <si>
    <t>28-114</t>
  </si>
  <si>
    <t>21-255</t>
  </si>
  <si>
    <t>23-140</t>
  </si>
  <si>
    <t>40-030</t>
  </si>
  <si>
    <t>32-168</t>
  </si>
  <si>
    <t>39-307</t>
  </si>
  <si>
    <t>25-353</t>
  </si>
  <si>
    <t>32-141</t>
  </si>
  <si>
    <t>32-100</t>
  </si>
  <si>
    <t>26-132</t>
  </si>
  <si>
    <t>25-264</t>
  </si>
  <si>
    <t>23-293</t>
  </si>
  <si>
    <t>30-158</t>
  </si>
  <si>
    <t>26-129</t>
  </si>
  <si>
    <t>40-111</t>
  </si>
  <si>
    <t>21-292</t>
  </si>
  <si>
    <t>29-125</t>
  </si>
  <si>
    <t>34-161</t>
  </si>
  <si>
    <t>23-036</t>
  </si>
  <si>
    <t>29-054</t>
  </si>
  <si>
    <t>37-023</t>
  </si>
  <si>
    <t>23-308</t>
  </si>
  <si>
    <t>22-257</t>
  </si>
  <si>
    <t>27-022</t>
  </si>
  <si>
    <t>21-090</t>
  </si>
  <si>
    <t>35-309</t>
  </si>
  <si>
    <t>21-117</t>
  </si>
  <si>
    <t>27-133</t>
  </si>
  <si>
    <t>41-003</t>
  </si>
  <si>
    <t>22-146</t>
  </si>
  <si>
    <t>21-173</t>
  </si>
  <si>
    <t>23-337</t>
  </si>
  <si>
    <t>24-216</t>
  </si>
  <si>
    <t>28-070</t>
  </si>
  <si>
    <t>24-334</t>
  </si>
  <si>
    <t>29-078</t>
  </si>
  <si>
    <t>27-275</t>
  </si>
  <si>
    <t>22-086</t>
  </si>
  <si>
    <t>34-034</t>
  </si>
  <si>
    <t>38-154</t>
  </si>
  <si>
    <t>24-197</t>
  </si>
  <si>
    <t>26-088</t>
  </si>
  <si>
    <t>34-279</t>
  </si>
  <si>
    <t>28-251</t>
  </si>
  <si>
    <t>29-086</t>
  </si>
  <si>
    <t>28-186</t>
  </si>
  <si>
    <t>24-273</t>
  </si>
  <si>
    <t>19-073</t>
  </si>
  <si>
    <t>28-323</t>
  </si>
  <si>
    <t>32-017</t>
  </si>
  <si>
    <t>33-033</t>
  </si>
  <si>
    <t>25-305</t>
  </si>
  <si>
    <t>22-074</t>
  </si>
  <si>
    <t>32-187</t>
  </si>
  <si>
    <t>21-311</t>
  </si>
  <si>
    <t>31-048</t>
  </si>
  <si>
    <t>23-188</t>
  </si>
  <si>
    <t>22-042</t>
  </si>
  <si>
    <t>37-164</t>
  </si>
  <si>
    <t>26-277</t>
  </si>
  <si>
    <t>32-131</t>
  </si>
  <si>
    <t>34-029</t>
  </si>
  <si>
    <t>31-109</t>
  </si>
  <si>
    <t>23-255</t>
  </si>
  <si>
    <t>30-114</t>
  </si>
  <si>
    <t>23-269</t>
  </si>
  <si>
    <t>26-336</t>
  </si>
  <si>
    <t>38-168</t>
  </si>
  <si>
    <t>25-257</t>
  </si>
  <si>
    <t>28-308</t>
  </si>
  <si>
    <t>25-346</t>
  </si>
  <si>
    <t>22-358</t>
  </si>
  <si>
    <t>27-301</t>
  </si>
  <si>
    <t>23-168</t>
  </si>
  <si>
    <t>29-114</t>
  </si>
  <si>
    <t>38-210</t>
  </si>
  <si>
    <t>33-057</t>
  </si>
  <si>
    <t>31-104</t>
  </si>
  <si>
    <t>29-171</t>
  </si>
  <si>
    <t>26-141</t>
  </si>
  <si>
    <t>29-214</t>
  </si>
  <si>
    <t>27-115</t>
  </si>
  <si>
    <t>28-085</t>
  </si>
  <si>
    <t>19-347</t>
  </si>
  <si>
    <t>38-284</t>
  </si>
  <si>
    <t>27-352</t>
  </si>
  <si>
    <t>24-208</t>
  </si>
  <si>
    <t>23-245</t>
  </si>
  <si>
    <t>36-117</t>
  </si>
  <si>
    <t>26-110</t>
  </si>
  <si>
    <t>35-344</t>
  </si>
  <si>
    <t>33-115</t>
  </si>
  <si>
    <t>35-231</t>
  </si>
  <si>
    <t>28-080</t>
  </si>
  <si>
    <t>41-161</t>
  </si>
  <si>
    <t>35-109</t>
  </si>
  <si>
    <t>33-135</t>
  </si>
  <si>
    <t>30-104</t>
  </si>
  <si>
    <t>34-099</t>
  </si>
  <si>
    <t>26-201</t>
  </si>
  <si>
    <t>21-211</t>
  </si>
  <si>
    <t>27-019</t>
  </si>
  <si>
    <t>25-169</t>
  </si>
  <si>
    <t>24-314</t>
  </si>
  <si>
    <t>34-031</t>
  </si>
  <si>
    <t>24-179</t>
  </si>
  <si>
    <t>24-331</t>
  </si>
  <si>
    <t>30-134</t>
  </si>
  <si>
    <t>30-034</t>
  </si>
  <si>
    <t>35-171</t>
  </si>
  <si>
    <t>28-226</t>
  </si>
  <si>
    <t>25-078</t>
  </si>
  <si>
    <t>32-116</t>
  </si>
  <si>
    <t>18-197</t>
  </si>
  <si>
    <t>28-141</t>
  </si>
  <si>
    <t>35-180</t>
  </si>
  <si>
    <t>23-197</t>
  </si>
  <si>
    <t>30-173</t>
  </si>
  <si>
    <t>22-045</t>
  </si>
  <si>
    <t>26-227</t>
  </si>
  <si>
    <t>26-170</t>
  </si>
  <si>
    <t>23-360</t>
  </si>
  <si>
    <t>34-042</t>
  </si>
  <si>
    <t>26-042</t>
  </si>
  <si>
    <t>26-039</t>
  </si>
  <si>
    <t>28-351</t>
  </si>
  <si>
    <t>32-242</t>
  </si>
  <si>
    <t>32-080</t>
  </si>
  <si>
    <t>26-190</t>
  </si>
  <si>
    <t>29-067</t>
  </si>
  <si>
    <t>33-077</t>
  </si>
  <si>
    <t>35-289</t>
  </si>
  <si>
    <t>21-110</t>
  </si>
  <si>
    <t>26-232</t>
  </si>
  <si>
    <t>23-339</t>
  </si>
  <si>
    <t>30-340</t>
  </si>
  <si>
    <t>28-198</t>
  </si>
  <si>
    <t>23-208</t>
  </si>
  <si>
    <t>21-112</t>
  </si>
  <si>
    <t>31-017</t>
  </si>
  <si>
    <t>30-297</t>
  </si>
  <si>
    <t>28-022</t>
  </si>
  <si>
    <t>22-310</t>
  </si>
  <si>
    <t>31-340</t>
  </si>
  <si>
    <t>27-146</t>
  </si>
  <si>
    <t>25-203</t>
  </si>
  <si>
    <t>27-135</t>
  </si>
  <si>
    <t>23-105</t>
  </si>
  <si>
    <t>26-319</t>
  </si>
  <si>
    <t>31-139</t>
  </si>
  <si>
    <t>25-341</t>
  </si>
  <si>
    <t>31-045</t>
  </si>
  <si>
    <t>25-103</t>
  </si>
  <si>
    <t>24-024</t>
  </si>
  <si>
    <t>23-311</t>
  </si>
  <si>
    <t>24-259</t>
  </si>
  <si>
    <t>29-280</t>
  </si>
  <si>
    <t>26-138</t>
  </si>
  <si>
    <t>24-264</t>
  </si>
  <si>
    <t>23-329</t>
  </si>
  <si>
    <t>27-192</t>
  </si>
  <si>
    <t>29-036</t>
  </si>
  <si>
    <t>32-026</t>
  </si>
  <si>
    <t>23-353</t>
  </si>
  <si>
    <t>33-319</t>
  </si>
  <si>
    <t>23-135</t>
  </si>
  <si>
    <t>21-068</t>
  </si>
  <si>
    <t>27-309</t>
  </si>
  <si>
    <t>33-363</t>
  </si>
  <si>
    <t>25-020</t>
  </si>
  <si>
    <t>24-342</t>
  </si>
  <si>
    <t>31-208</t>
  </si>
  <si>
    <t>27-199</t>
  </si>
  <si>
    <t>30-072</t>
  </si>
  <si>
    <t>29-070</t>
  </si>
  <si>
    <t>25-029</t>
  </si>
  <si>
    <t>Ivan Toney</t>
  </si>
  <si>
    <t>31-309</t>
  </si>
  <si>
    <t>29-186</t>
  </si>
  <si>
    <t>20-136</t>
  </si>
  <si>
    <t>22-112</t>
  </si>
  <si>
    <t>26-199</t>
  </si>
  <si>
    <t>31-224</t>
  </si>
  <si>
    <t>29-362</t>
  </si>
  <si>
    <t>27-262</t>
  </si>
  <si>
    <t>22-179</t>
  </si>
  <si>
    <t>25-209</t>
  </si>
  <si>
    <t>36-254</t>
  </si>
  <si>
    <t>27-144</t>
  </si>
  <si>
    <t>35-008</t>
  </si>
  <si>
    <t>37-129</t>
  </si>
  <si>
    <t>20-345</t>
  </si>
  <si>
    <t>27-345</t>
  </si>
  <si>
    <t>30-226</t>
  </si>
  <si>
    <t>25-070</t>
  </si>
  <si>
    <t>28-249</t>
  </si>
  <si>
    <t>23-117</t>
  </si>
  <si>
    <t>24-129</t>
  </si>
  <si>
    <t>26-153</t>
  </si>
  <si>
    <t>28-285</t>
  </si>
  <si>
    <t>40-043</t>
  </si>
  <si>
    <t>19-142</t>
  </si>
  <si>
    <t>23-195</t>
  </si>
  <si>
    <t>20-205</t>
  </si>
  <si>
    <t>35-094</t>
  </si>
  <si>
    <t>26-144</t>
  </si>
  <si>
    <t>33-343</t>
  </si>
  <si>
    <t>28-005</t>
  </si>
  <si>
    <t>33-133</t>
  </si>
  <si>
    <t>32-031</t>
  </si>
  <si>
    <t>29-316</t>
  </si>
  <si>
    <t>37-185</t>
  </si>
  <si>
    <t>24-152</t>
  </si>
  <si>
    <t>34-221</t>
  </si>
  <si>
    <t>28-111</t>
  </si>
  <si>
    <t>33-292</t>
  </si>
  <si>
    <t>19-003</t>
  </si>
  <si>
    <t>30-199</t>
  </si>
  <si>
    <t>26-023</t>
  </si>
  <si>
    <t>21-073</t>
  </si>
  <si>
    <t>20-182</t>
  </si>
  <si>
    <t>24-085</t>
  </si>
  <si>
    <t>27-171</t>
  </si>
  <si>
    <t>35-193</t>
  </si>
  <si>
    <t>33-330</t>
  </si>
  <si>
    <t>28-159</t>
  </si>
  <si>
    <t>23-237</t>
  </si>
  <si>
    <t>28-064</t>
  </si>
  <si>
    <t>29-080</t>
  </si>
  <si>
    <t>30-187</t>
  </si>
  <si>
    <t>36-347</t>
  </si>
  <si>
    <t>27-211</t>
  </si>
  <si>
    <t>26-230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</si>
</sst>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121212"/>
      <name val="Calibri"/>
      <family val="2"/>
      <scheme val="minor"/>
    </font>
    <font>
      <sz val="8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0"/>
      <name val="Calibri"/>
      <family val="2"/>
      <scheme val="minor"/>
    </font>
    <font>
      <sz val="7"/>
      <name val="Calibri"/>
      <family val="2"/>
      <scheme val="minor"/>
    </font>
    <font>
      <sz val="7"/>
      <color rgb="FF121212"/>
      <name val="Calibri"/>
      <family val="2"/>
      <scheme val="minor"/>
    </font>
    <font>
      <sz val="7"/>
      <color rgb="FF000000"/>
      <name val="Calibri"/>
      <family val="2"/>
      <scheme val="minor"/>
    </font>
    <font>
      <strike/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rgb="FF2D2D2D"/>
      <name val="Calibri"/>
      <family val="2"/>
      <scheme val="minor"/>
    </font>
    <font>
      <sz val="11"/>
      <color rgb="FF323232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121212"/>
      <name val="Calibri"/>
      <family val="2"/>
      <scheme val="minor"/>
    </font>
    <font>
      <sz val="11"/>
      <color rgb="FF1A313C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rgb="FF121212"/>
      <name val="Calibri"/>
      <family val="2"/>
      <scheme val="minor"/>
    </font>
    <font>
      <sz val="11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9.4"/>
      <color rgb="FF990000"/>
      <name val="Verdana"/>
      <family val="2"/>
    </font>
    <font>
      <sz val="9.4"/>
      <color rgb="FF888888"/>
      <name val="Verdana"/>
      <family val="2"/>
    </font>
    <font>
      <sz val="9.4"/>
      <color rgb="FF000000"/>
      <name val="Verdana"/>
      <family val="2"/>
    </font>
    <font>
      <b/>
      <sz val="9.4"/>
      <color rgb="FF000000"/>
      <name val="Verdana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</font>
    <font>
      <sz val="12"/>
      <color rgb="FF1F1F1F"/>
      <name val="Arial"/>
      <family val="2"/>
    </font>
    <font>
      <sz val="11"/>
      <color theme="1"/>
      <name val="Arial"/>
      <family val="2"/>
    </font>
    <font>
      <b/>
      <sz val="11"/>
      <color rgb="FF222222"/>
      <name val="Calibri"/>
      <family val="2"/>
      <scheme val="minor"/>
    </font>
    <font>
      <sz val="12"/>
      <color rgb="FF222222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C65911"/>
      <name val="Calibri"/>
      <family val="2"/>
      <scheme val="minor"/>
    </font>
    <font>
      <sz val="11"/>
      <color theme="0"/>
      <name val="Calibri"/>
      <family val="2"/>
    </font>
    <font>
      <sz val="11"/>
      <color rgb="FF222222"/>
      <name val="Calibri"/>
      <family val="2"/>
    </font>
    <font>
      <sz val="8"/>
      <color rgb="FF000000"/>
      <name val="Verdana"/>
      <family val="2"/>
    </font>
    <font>
      <b/>
      <sz val="7"/>
      <name val="Calibri"/>
      <family val="2"/>
      <scheme val="minor"/>
    </font>
    <font>
      <sz val="11"/>
      <color rgb="FF953734"/>
      <name val="Calibri"/>
      <family val="2"/>
      <scheme val="minor"/>
    </font>
    <font>
      <sz val="10"/>
      <color rgb="FF000000"/>
      <name val="Segoe UI"/>
      <family val="2"/>
    </font>
    <font>
      <i/>
      <sz val="7"/>
      <color theme="1"/>
      <name val="Calibri"/>
      <family val="2"/>
      <scheme val="minor"/>
    </font>
    <font>
      <i/>
      <sz val="7"/>
      <name val="Calibri"/>
      <family val="2"/>
      <scheme val="minor"/>
    </font>
    <font>
      <sz val="15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8">
    <xf numFmtId="0" fontId="0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5" applyNumberFormat="0" applyAlignment="0" applyProtection="0"/>
    <xf numFmtId="0" fontId="23" fillId="10" borderId="6" applyNumberFormat="0" applyAlignment="0" applyProtection="0"/>
    <xf numFmtId="0" fontId="24" fillId="10" borderId="5" applyNumberFormat="0" applyAlignment="0" applyProtection="0"/>
    <xf numFmtId="0" fontId="25" fillId="0" borderId="7" applyNumberFormat="0" applyFill="0" applyAlignment="0" applyProtection="0"/>
    <xf numFmtId="0" fontId="26" fillId="11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3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30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30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30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30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0" borderId="0"/>
    <xf numFmtId="0" fontId="8" fillId="12" borderId="9" applyNumberFormat="0" applyFont="0" applyAlignment="0" applyProtection="0"/>
    <xf numFmtId="0" fontId="7" fillId="0" borderId="0"/>
    <xf numFmtId="0" fontId="7" fillId="12" borderId="9" applyNumberFormat="0" applyFont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6" fillId="0" borderId="0"/>
    <xf numFmtId="0" fontId="6" fillId="12" borderId="9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5" fillId="0" borderId="0"/>
    <xf numFmtId="0" fontId="5" fillId="12" borderId="9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4" fillId="0" borderId="0"/>
    <xf numFmtId="0" fontId="4" fillId="12" borderId="9" applyNumberFormat="0" applyFont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3" fillId="0" borderId="0"/>
    <xf numFmtId="0" fontId="2" fillId="0" borderId="0"/>
    <xf numFmtId="0" fontId="52" fillId="0" borderId="0"/>
    <xf numFmtId="0" fontId="53" fillId="0" borderId="0" applyNumberFormat="0" applyFill="0" applyBorder="0" applyAlignment="0" applyProtection="0"/>
  </cellStyleXfs>
  <cellXfs count="412">
    <xf numFmtId="0" fontId="0" fillId="0" borderId="0" xfId="0"/>
    <xf numFmtId="0" fontId="10" fillId="2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2" fillId="0" borderId="0" xfId="0" applyFont="1"/>
    <xf numFmtId="0" fontId="11" fillId="3" borderId="1" xfId="0" applyFont="1" applyFill="1" applyBorder="1" applyAlignment="1">
      <alignment horizontal="left" vertical="top"/>
    </xf>
    <xf numFmtId="0" fontId="11" fillId="3" borderId="1" xfId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2" fillId="2" borderId="0" xfId="0" applyFont="1" applyFill="1"/>
    <xf numFmtId="0" fontId="12" fillId="0" borderId="1" xfId="0" applyFont="1" applyBorder="1"/>
    <xf numFmtId="0" fontId="12" fillId="2" borderId="1" xfId="0" applyFont="1" applyFill="1" applyBorder="1"/>
    <xf numFmtId="164" fontId="12" fillId="0" borderId="0" xfId="0" applyNumberFormat="1" applyFont="1"/>
    <xf numFmtId="0" fontId="12" fillId="5" borderId="0" xfId="0" applyFont="1" applyFill="1"/>
    <xf numFmtId="0" fontId="10" fillId="0" borderId="1" xfId="0" applyFont="1" applyBorder="1"/>
    <xf numFmtId="0" fontId="10" fillId="3" borderId="0" xfId="0" applyFont="1" applyFill="1" applyAlignment="1">
      <alignment horizontal="right" vertical="top"/>
    </xf>
    <xf numFmtId="0" fontId="10" fillId="2" borderId="0" xfId="0" applyFont="1" applyFill="1" applyAlignment="1">
      <alignment horizontal="right" vertical="top"/>
    </xf>
    <xf numFmtId="0" fontId="33" fillId="0" borderId="0" xfId="0" applyFont="1"/>
    <xf numFmtId="0" fontId="35" fillId="0" borderId="0" xfId="0" applyFont="1" applyAlignment="1">
      <alignment horizontal="left" vertical="top"/>
    </xf>
    <xf numFmtId="0" fontId="34" fillId="4" borderId="1" xfId="0" applyFont="1" applyFill="1" applyBorder="1" applyAlignment="1">
      <alignment horizontal="left" vertical="top"/>
    </xf>
    <xf numFmtId="0" fontId="33" fillId="0" borderId="1" xfId="0" applyFont="1" applyBorder="1"/>
    <xf numFmtId="0" fontId="34" fillId="4" borderId="0" xfId="0" applyFont="1" applyFill="1"/>
    <xf numFmtId="0" fontId="33" fillId="0" borderId="0" xfId="0" applyFont="1" applyAlignment="1">
      <alignment horizontal="left" vertical="top"/>
    </xf>
    <xf numFmtId="0" fontId="36" fillId="0" borderId="0" xfId="1" applyFont="1" applyAlignment="1">
      <alignment horizontal="left" vertical="top"/>
    </xf>
    <xf numFmtId="164" fontId="33" fillId="0" borderId="0" xfId="0" applyNumberFormat="1" applyFont="1"/>
    <xf numFmtId="0" fontId="35" fillId="4" borderId="1" xfId="0" applyFont="1" applyFill="1" applyBorder="1" applyAlignment="1">
      <alignment horizontal="left" vertical="top"/>
    </xf>
    <xf numFmtId="0" fontId="36" fillId="0" borderId="0" xfId="0" applyFont="1" applyAlignment="1">
      <alignment vertical="center" wrapText="1"/>
    </xf>
    <xf numFmtId="0" fontId="33" fillId="4" borderId="1" xfId="0" applyFont="1" applyFill="1" applyBorder="1"/>
    <xf numFmtId="0" fontId="36" fillId="0" borderId="0" xfId="0" applyFont="1" applyAlignment="1">
      <alignment horizontal="left" vertical="top" wrapText="1"/>
    </xf>
    <xf numFmtId="0" fontId="36" fillId="0" borderId="0" xfId="0" applyFont="1"/>
    <xf numFmtId="0" fontId="38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5" fillId="4" borderId="1" xfId="0" applyFont="1" applyFill="1" applyBorder="1"/>
    <xf numFmtId="0" fontId="34" fillId="4" borderId="27" xfId="0" applyFont="1" applyFill="1" applyBorder="1" applyAlignment="1">
      <alignment horizontal="left"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 readingOrder="1"/>
    </xf>
    <xf numFmtId="0" fontId="36" fillId="0" borderId="0" xfId="42" applyFont="1" applyAlignment="1">
      <alignment horizontal="left" vertical="top"/>
    </xf>
    <xf numFmtId="0" fontId="34" fillId="4" borderId="1" xfId="0" applyFont="1" applyFill="1" applyBorder="1"/>
    <xf numFmtId="0" fontId="33" fillId="37" borderId="1" xfId="0" applyFont="1" applyFill="1" applyBorder="1"/>
    <xf numFmtId="0" fontId="33" fillId="4" borderId="0" xfId="0" applyFont="1" applyFill="1"/>
    <xf numFmtId="2" fontId="31" fillId="0" borderId="1" xfId="0" applyNumberFormat="1" applyFont="1" applyBorder="1"/>
    <xf numFmtId="0" fontId="36" fillId="38" borderId="1" xfId="0" applyFont="1" applyFill="1" applyBorder="1"/>
    <xf numFmtId="2" fontId="32" fillId="4" borderId="1" xfId="0" applyNumberFormat="1" applyFont="1" applyFill="1" applyBorder="1"/>
    <xf numFmtId="2" fontId="33" fillId="0" borderId="0" xfId="0" applyNumberFormat="1" applyFont="1"/>
    <xf numFmtId="0" fontId="39" fillId="4" borderId="1" xfId="0" applyFont="1" applyFill="1" applyBorder="1"/>
    <xf numFmtId="0" fontId="40" fillId="0" borderId="1" xfId="0" applyFont="1" applyBorder="1"/>
    <xf numFmtId="0" fontId="33" fillId="0" borderId="0" xfId="0" applyFont="1" applyAlignment="1">
      <alignment horizontal="center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right" vertical="top"/>
    </xf>
    <xf numFmtId="0" fontId="10" fillId="0" borderId="1" xfId="0" applyFont="1" applyBorder="1" applyAlignment="1">
      <alignment vertical="center"/>
    </xf>
    <xf numFmtId="0" fontId="10" fillId="0" borderId="1" xfId="1" applyFont="1" applyBorder="1" applyAlignment="1">
      <alignment horizontal="left" vertical="top"/>
    </xf>
    <xf numFmtId="0" fontId="45" fillId="0" borderId="1" xfId="0" applyFont="1" applyBorder="1" applyAlignment="1">
      <alignment vertical="center"/>
    </xf>
    <xf numFmtId="0" fontId="42" fillId="0" borderId="1" xfId="0" applyFont="1" applyBorder="1"/>
    <xf numFmtId="0" fontId="10" fillId="0" borderId="0" xfId="0" applyFont="1" applyAlignment="1">
      <alignment horizontal="left" vertical="top"/>
    </xf>
    <xf numFmtId="0" fontId="46" fillId="0" borderId="1" xfId="0" applyFont="1" applyBorder="1"/>
    <xf numFmtId="0" fontId="41" fillId="0" borderId="1" xfId="0" applyFont="1" applyBorder="1"/>
    <xf numFmtId="0" fontId="42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0" fontId="47" fillId="0" borderId="1" xfId="0" applyFont="1" applyBorder="1"/>
    <xf numFmtId="0" fontId="43" fillId="0" borderId="1" xfId="0" applyFont="1" applyBorder="1"/>
    <xf numFmtId="0" fontId="45" fillId="0" borderId="1" xfId="0" applyFont="1" applyBorder="1"/>
    <xf numFmtId="0" fontId="43" fillId="0" borderId="11" xfId="0" applyFont="1" applyBorder="1"/>
    <xf numFmtId="0" fontId="10" fillId="0" borderId="13" xfId="0" applyFont="1" applyBorder="1" applyAlignment="1">
      <alignment horizontal="left" vertical="top"/>
    </xf>
    <xf numFmtId="0" fontId="44" fillId="0" borderId="13" xfId="0" applyFont="1" applyBorder="1" applyAlignment="1">
      <alignment vertical="center"/>
    </xf>
    <xf numFmtId="0" fontId="10" fillId="0" borderId="15" xfId="0" applyFont="1" applyBorder="1"/>
    <xf numFmtId="0" fontId="10" fillId="0" borderId="11" xfId="0" applyFont="1" applyBorder="1" applyAlignment="1">
      <alignment horizontal="left" vertical="top"/>
    </xf>
    <xf numFmtId="0" fontId="10" fillId="0" borderId="13" xfId="0" applyFont="1" applyBorder="1"/>
    <xf numFmtId="0" fontId="43" fillId="0" borderId="15" xfId="0" applyFont="1" applyBorder="1"/>
    <xf numFmtId="0" fontId="10" fillId="3" borderId="27" xfId="0" applyFont="1" applyFill="1" applyBorder="1" applyAlignment="1">
      <alignment horizontal="left" vertical="top"/>
    </xf>
    <xf numFmtId="3" fontId="0" fillId="0" borderId="0" xfId="0" applyNumberFormat="1"/>
    <xf numFmtId="0" fontId="10" fillId="0" borderId="31" xfId="0" applyFont="1" applyBorder="1" applyAlignment="1">
      <alignment wrapText="1"/>
    </xf>
    <xf numFmtId="0" fontId="46" fillId="0" borderId="31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43" fillId="0" borderId="33" xfId="0" applyFont="1" applyBorder="1" applyAlignment="1">
      <alignment wrapText="1"/>
    </xf>
    <xf numFmtId="0" fontId="10" fillId="0" borderId="23" xfId="0" applyFont="1" applyBorder="1"/>
    <xf numFmtId="0" fontId="50" fillId="0" borderId="1" xfId="0" applyFont="1" applyBorder="1"/>
    <xf numFmtId="0" fontId="10" fillId="0" borderId="16" xfId="0" applyFont="1" applyBorder="1"/>
    <xf numFmtId="0" fontId="49" fillId="0" borderId="1" xfId="0" applyFont="1" applyBorder="1"/>
    <xf numFmtId="0" fontId="30" fillId="4" borderId="1" xfId="0" applyFont="1" applyFill="1" applyBorder="1"/>
    <xf numFmtId="0" fontId="10" fillId="0" borderId="1" xfId="42" applyFont="1" applyBorder="1"/>
    <xf numFmtId="0" fontId="10" fillId="3" borderId="1" xfId="0" applyFont="1" applyFill="1" applyBorder="1"/>
    <xf numFmtId="0" fontId="10" fillId="0" borderId="24" xfId="0" applyFont="1" applyBorder="1" applyAlignment="1">
      <alignment wrapText="1"/>
    </xf>
    <xf numFmtId="0" fontId="10" fillId="0" borderId="1" xfId="1" applyFont="1" applyBorder="1"/>
    <xf numFmtId="0" fontId="10" fillId="3" borderId="1" xfId="1" applyFont="1" applyFill="1" applyBorder="1"/>
    <xf numFmtId="0" fontId="10" fillId="0" borderId="1" xfId="0" applyFont="1" applyBorder="1" applyAlignment="1">
      <alignment readingOrder="1"/>
    </xf>
    <xf numFmtId="0" fontId="48" fillId="0" borderId="1" xfId="0" applyFont="1" applyBorder="1"/>
    <xf numFmtId="0" fontId="51" fillId="0" borderId="1" xfId="0" applyFont="1" applyBorder="1"/>
    <xf numFmtId="0" fontId="10" fillId="3" borderId="1" xfId="0" applyFont="1" applyFill="1" applyBorder="1" applyAlignment="1">
      <alignment wrapText="1"/>
    </xf>
    <xf numFmtId="0" fontId="48" fillId="0" borderId="31" xfId="0" applyFont="1" applyBorder="1" applyAlignment="1">
      <alignment wrapText="1"/>
    </xf>
    <xf numFmtId="0" fontId="46" fillId="0" borderId="25" xfId="0" applyFont="1" applyBorder="1"/>
    <xf numFmtId="0" fontId="10" fillId="0" borderId="25" xfId="0" applyFont="1" applyBorder="1"/>
    <xf numFmtId="0" fontId="10" fillId="0" borderId="1" xfId="0" applyFont="1" applyBorder="1" applyAlignment="1">
      <alignment wrapText="1"/>
    </xf>
    <xf numFmtId="0" fontId="10" fillId="0" borderId="25" xfId="42" applyFont="1" applyBorder="1"/>
    <xf numFmtId="0" fontId="10" fillId="0" borderId="19" xfId="0" applyFont="1" applyBorder="1"/>
    <xf numFmtId="0" fontId="46" fillId="0" borderId="19" xfId="0" applyFont="1" applyBorder="1"/>
    <xf numFmtId="0" fontId="10" fillId="0" borderId="19" xfId="42" applyFont="1" applyBorder="1"/>
    <xf numFmtId="0" fontId="46" fillId="0" borderId="23" xfId="0" applyFont="1" applyBorder="1"/>
    <xf numFmtId="0" fontId="48" fillId="0" borderId="13" xfId="0" applyFont="1" applyBorder="1" applyAlignment="1">
      <alignment wrapText="1"/>
    </xf>
    <xf numFmtId="0" fontId="10" fillId="0" borderId="26" xfId="42" applyFont="1" applyBorder="1"/>
    <xf numFmtId="0" fontId="10" fillId="0" borderId="26" xfId="0" applyFont="1" applyBorder="1"/>
    <xf numFmtId="0" fontId="10" fillId="3" borderId="0" xfId="1" applyFont="1" applyFill="1"/>
    <xf numFmtId="0" fontId="10" fillId="3" borderId="0" xfId="0" applyFont="1" applyFill="1"/>
    <xf numFmtId="0" fontId="10" fillId="0" borderId="26" xfId="0" applyFont="1" applyBorder="1" applyAlignment="1">
      <alignment wrapText="1"/>
    </xf>
    <xf numFmtId="0" fontId="46" fillId="3" borderId="0" xfId="0" applyFont="1" applyFill="1"/>
    <xf numFmtId="0" fontId="10" fillId="3" borderId="25" xfId="0" applyFont="1" applyFill="1" applyBorder="1"/>
    <xf numFmtId="0" fontId="48" fillId="3" borderId="0" xfId="0" applyFont="1" applyFill="1"/>
    <xf numFmtId="0" fontId="10" fillId="0" borderId="25" xfId="0" applyFont="1" applyBorder="1" applyAlignment="1">
      <alignment wrapText="1"/>
    </xf>
    <xf numFmtId="0" fontId="10" fillId="3" borderId="19" xfId="0" applyFont="1" applyFill="1" applyBorder="1"/>
    <xf numFmtId="0" fontId="10" fillId="0" borderId="12" xfId="0" applyFont="1" applyBorder="1"/>
    <xf numFmtId="0" fontId="10" fillId="0" borderId="14" xfId="0" applyFont="1" applyBorder="1"/>
    <xf numFmtId="0" fontId="10" fillId="3" borderId="14" xfId="0" applyFont="1" applyFill="1" applyBorder="1"/>
    <xf numFmtId="0" fontId="2" fillId="0" borderId="1" xfId="0" applyFont="1" applyBorder="1"/>
    <xf numFmtId="0" fontId="10" fillId="0" borderId="1" xfId="125" applyFont="1" applyBorder="1" applyAlignment="1">
      <alignment horizontal="left" vertical="top"/>
    </xf>
    <xf numFmtId="0" fontId="10" fillId="0" borderId="1" xfId="124" applyFont="1" applyBorder="1"/>
    <xf numFmtId="0" fontId="48" fillId="0" borderId="35" xfId="0" applyFont="1" applyBorder="1"/>
    <xf numFmtId="0" fontId="48" fillId="0" borderId="1" xfId="0" applyFont="1" applyBorder="1" applyAlignment="1">
      <alignment wrapText="1"/>
    </xf>
    <xf numFmtId="0" fontId="45" fillId="0" borderId="1" xfId="0" applyFont="1" applyBorder="1" applyAlignment="1">
      <alignment wrapText="1"/>
    </xf>
    <xf numFmtId="0" fontId="43" fillId="0" borderId="1" xfId="124" applyFont="1" applyBorder="1"/>
    <xf numFmtId="0" fontId="48" fillId="0" borderId="35" xfId="0" applyFont="1" applyBorder="1" applyAlignment="1">
      <alignment wrapText="1"/>
    </xf>
    <xf numFmtId="0" fontId="45" fillId="0" borderId="1" xfId="124" applyFont="1" applyBorder="1" applyAlignment="1">
      <alignment wrapText="1"/>
    </xf>
    <xf numFmtId="0" fontId="42" fillId="0" borderId="1" xfId="124" applyFont="1" applyBorder="1"/>
    <xf numFmtId="0" fontId="46" fillId="0" borderId="1" xfId="124" applyFont="1" applyBorder="1"/>
    <xf numFmtId="0" fontId="48" fillId="0" borderId="1" xfId="124" applyFont="1" applyBorder="1" applyAlignment="1">
      <alignment wrapText="1"/>
    </xf>
    <xf numFmtId="0" fontId="48" fillId="0" borderId="37" xfId="0" applyFont="1" applyBorder="1"/>
    <xf numFmtId="0" fontId="10" fillId="0" borderId="11" xfId="0" applyFont="1" applyBorder="1"/>
    <xf numFmtId="0" fontId="45" fillId="0" borderId="13" xfId="0" applyFont="1" applyBorder="1"/>
    <xf numFmtId="0" fontId="44" fillId="0" borderId="13" xfId="0" applyFont="1" applyBorder="1"/>
    <xf numFmtId="0" fontId="44" fillId="0" borderId="1" xfId="0" applyFont="1" applyBorder="1"/>
    <xf numFmtId="0" fontId="44" fillId="0" borderId="1" xfId="124" applyFont="1" applyBorder="1"/>
    <xf numFmtId="0" fontId="48" fillId="0" borderId="38" xfId="0" applyFont="1" applyBorder="1"/>
    <xf numFmtId="0" fontId="48" fillId="0" borderId="34" xfId="0" applyFont="1" applyBorder="1"/>
    <xf numFmtId="0" fontId="2" fillId="0" borderId="0" xfId="0" applyFont="1"/>
    <xf numFmtId="0" fontId="2" fillId="0" borderId="24" xfId="0" applyFont="1" applyBorder="1"/>
    <xf numFmtId="0" fontId="2" fillId="0" borderId="3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25" xfId="0" applyFont="1" applyBorder="1"/>
    <xf numFmtId="0" fontId="2" fillId="0" borderId="11" xfId="0" applyFont="1" applyBorder="1" applyAlignment="1">
      <alignment vertical="center"/>
    </xf>
    <xf numFmtId="0" fontId="2" fillId="0" borderId="23" xfId="0" applyFont="1" applyBorder="1"/>
    <xf numFmtId="0" fontId="2" fillId="0" borderId="26" xfId="0" applyFont="1" applyBorder="1"/>
    <xf numFmtId="0" fontId="2" fillId="0" borderId="13" xfId="0" applyFont="1" applyBorder="1"/>
    <xf numFmtId="0" fontId="2" fillId="0" borderId="11" xfId="0" applyFont="1" applyBorder="1"/>
    <xf numFmtId="0" fontId="41" fillId="0" borderId="1" xfId="125" applyFont="1" applyBorder="1"/>
    <xf numFmtId="0" fontId="10" fillId="0" borderId="1" xfId="125" applyFont="1" applyBorder="1"/>
    <xf numFmtId="0" fontId="46" fillId="0" borderId="1" xfId="125" applyFont="1" applyBorder="1"/>
    <xf numFmtId="0" fontId="45" fillId="0" borderId="1" xfId="125" applyFont="1" applyBorder="1" applyAlignment="1">
      <alignment vertical="center" wrapText="1"/>
    </xf>
    <xf numFmtId="0" fontId="42" fillId="0" borderId="1" xfId="125" applyFont="1" applyBorder="1"/>
    <xf numFmtId="0" fontId="10" fillId="0" borderId="13" xfId="125" applyFont="1" applyBorder="1" applyAlignment="1">
      <alignment horizontal="left" vertical="top"/>
    </xf>
    <xf numFmtId="0" fontId="10" fillId="0" borderId="11" xfId="125" applyFont="1" applyBorder="1" applyAlignment="1">
      <alignment horizontal="left" vertical="top"/>
    </xf>
    <xf numFmtId="0" fontId="45" fillId="0" borderId="13" xfId="125" applyFont="1" applyBorder="1" applyAlignment="1">
      <alignment vertical="center"/>
    </xf>
    <xf numFmtId="0" fontId="2" fillId="0" borderId="11" xfId="125" applyBorder="1" applyAlignment="1">
      <alignment vertical="center"/>
    </xf>
    <xf numFmtId="0" fontId="2" fillId="0" borderId="39" xfId="126" applyFont="1" applyBorder="1" applyAlignment="1">
      <alignment horizontal="left" vertical="top"/>
    </xf>
    <xf numFmtId="0" fontId="2" fillId="0" borderId="39" xfId="126" applyFont="1" applyBorder="1"/>
    <xf numFmtId="0" fontId="2" fillId="0" borderId="39" xfId="126" applyFont="1" applyBorder="1" applyAlignment="1">
      <alignment vertical="center"/>
    </xf>
    <xf numFmtId="0" fontId="48" fillId="0" borderId="39" xfId="126" applyFont="1" applyBorder="1" applyAlignment="1">
      <alignment vertical="center" wrapText="1"/>
    </xf>
    <xf numFmtId="0" fontId="45" fillId="0" borderId="39" xfId="126" applyFont="1" applyBorder="1" applyAlignment="1">
      <alignment vertical="center" wrapText="1"/>
    </xf>
    <xf numFmtId="0" fontId="46" fillId="0" borderId="39" xfId="126" applyFont="1" applyBorder="1"/>
    <xf numFmtId="0" fontId="2" fillId="0" borderId="42" xfId="126" applyFont="1" applyBorder="1"/>
    <xf numFmtId="0" fontId="2" fillId="0" borderId="40" xfId="126" applyFont="1" applyBorder="1" applyAlignment="1">
      <alignment horizontal="left" vertical="top"/>
    </xf>
    <xf numFmtId="0" fontId="2" fillId="0" borderId="41" xfId="126" applyFont="1" applyBorder="1" applyAlignment="1">
      <alignment horizontal="left" vertical="top"/>
    </xf>
    <xf numFmtId="0" fontId="43" fillId="0" borderId="41" xfId="126" applyFont="1" applyBorder="1"/>
    <xf numFmtId="0" fontId="2" fillId="0" borderId="0" xfId="44" applyFont="1" applyAlignment="1">
      <alignment wrapText="1"/>
    </xf>
    <xf numFmtId="0" fontId="2" fillId="0" borderId="19" xfId="0" applyFont="1" applyBorder="1"/>
    <xf numFmtId="0" fontId="46" fillId="0" borderId="0" xfId="0" applyFont="1"/>
    <xf numFmtId="0" fontId="33" fillId="40" borderId="1" xfId="0" applyFont="1" applyFill="1" applyBorder="1"/>
    <xf numFmtId="0" fontId="34" fillId="40" borderId="0" xfId="0" applyFont="1" applyFill="1"/>
    <xf numFmtId="0" fontId="53" fillId="39" borderId="43" xfId="127" applyFill="1" applyBorder="1" applyAlignment="1">
      <alignment horizontal="left" vertical="center"/>
    </xf>
    <xf numFmtId="0" fontId="55" fillId="39" borderId="43" xfId="0" applyFont="1" applyFill="1" applyBorder="1" applyAlignment="1">
      <alignment horizontal="right" vertical="center"/>
    </xf>
    <xf numFmtId="0" fontId="55" fillId="39" borderId="44" xfId="0" applyFont="1" applyFill="1" applyBorder="1" applyAlignment="1">
      <alignment horizontal="right" vertical="center"/>
    </xf>
    <xf numFmtId="0" fontId="54" fillId="41" borderId="47" xfId="0" applyFont="1" applyFill="1" applyBorder="1" applyAlignment="1">
      <alignment horizontal="center" vertical="center"/>
    </xf>
    <xf numFmtId="0" fontId="53" fillId="39" borderId="48" xfId="127" applyFill="1" applyBorder="1" applyAlignment="1">
      <alignment horizontal="left" vertical="center"/>
    </xf>
    <xf numFmtId="0" fontId="54" fillId="41" borderId="45" xfId="0" applyFont="1" applyFill="1" applyBorder="1" applyAlignment="1">
      <alignment horizontal="center" vertical="center"/>
    </xf>
    <xf numFmtId="0" fontId="56" fillId="39" borderId="43" xfId="0" applyFont="1" applyFill="1" applyBorder="1" applyAlignment="1">
      <alignment horizontal="center" vertical="center"/>
    </xf>
    <xf numFmtId="0" fontId="56" fillId="39" borderId="44" xfId="0" applyFont="1" applyFill="1" applyBorder="1" applyAlignment="1">
      <alignment horizontal="right" vertical="center"/>
    </xf>
    <xf numFmtId="0" fontId="56" fillId="39" borderId="43" xfId="0" applyFont="1" applyFill="1" applyBorder="1" applyAlignment="1">
      <alignment horizontal="right" vertical="center"/>
    </xf>
    <xf numFmtId="0" fontId="0" fillId="39" borderId="53" xfId="0" applyFill="1" applyBorder="1"/>
    <xf numFmtId="0" fontId="0" fillId="39" borderId="54" xfId="0" applyFill="1" applyBorder="1"/>
    <xf numFmtId="0" fontId="54" fillId="41" borderId="56" xfId="0" applyFont="1" applyFill="1" applyBorder="1" applyAlignment="1">
      <alignment horizontal="center" vertical="center"/>
    </xf>
    <xf numFmtId="0" fontId="57" fillId="41" borderId="56" xfId="0" applyFont="1" applyFill="1" applyBorder="1" applyAlignment="1">
      <alignment horizontal="center" vertical="center"/>
    </xf>
    <xf numFmtId="0" fontId="57" fillId="41" borderId="46" xfId="0" applyFont="1" applyFill="1" applyBorder="1" applyAlignment="1">
      <alignment horizontal="center" vertical="center"/>
    </xf>
    <xf numFmtId="0" fontId="57" fillId="41" borderId="57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1" fontId="33" fillId="0" borderId="1" xfId="0" applyNumberFormat="1" applyFont="1" applyBorder="1" applyAlignment="1">
      <alignment horizontal="center"/>
    </xf>
    <xf numFmtId="2" fontId="33" fillId="0" borderId="1" xfId="0" applyNumberFormat="1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2" fontId="33" fillId="0" borderId="29" xfId="0" applyNumberFormat="1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2" fontId="33" fillId="0" borderId="30" xfId="0" applyNumberFormat="1" applyFont="1" applyBorder="1" applyAlignment="1">
      <alignment horizontal="center"/>
    </xf>
    <xf numFmtId="0" fontId="0" fillId="0" borderId="1" xfId="0" applyBorder="1"/>
    <xf numFmtId="0" fontId="54" fillId="41" borderId="46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right" vertical="top"/>
    </xf>
    <xf numFmtId="0" fontId="58" fillId="0" borderId="1" xfId="0" applyFont="1" applyBorder="1" applyAlignment="1">
      <alignment vertical="center"/>
    </xf>
    <xf numFmtId="0" fontId="58" fillId="0" borderId="1" xfId="0" applyFont="1" applyBorder="1" applyAlignment="1">
      <alignment horizontal="left" vertical="top"/>
    </xf>
    <xf numFmtId="0" fontId="58" fillId="0" borderId="0" xfId="0" applyFont="1" applyAlignment="1">
      <alignment horizontal="right" vertical="top"/>
    </xf>
    <xf numFmtId="0" fontId="58" fillId="0" borderId="1" xfId="0" applyFont="1" applyBorder="1"/>
    <xf numFmtId="0" fontId="59" fillId="0" borderId="1" xfId="0" applyFont="1" applyBorder="1"/>
    <xf numFmtId="0" fontId="58" fillId="0" borderId="1" xfId="1" applyFont="1" applyBorder="1" applyAlignment="1">
      <alignment horizontal="left" vertical="top"/>
    </xf>
    <xf numFmtId="0" fontId="58" fillId="0" borderId="0" xfId="0" applyFont="1"/>
    <xf numFmtId="0" fontId="60" fillId="0" borderId="1" xfId="0" applyFont="1" applyBorder="1" applyAlignment="1">
      <alignment vertical="center"/>
    </xf>
    <xf numFmtId="0" fontId="58" fillId="0" borderId="1" xfId="0" applyFont="1" applyBorder="1" applyAlignment="1">
      <alignment vertical="center" wrapText="1"/>
    </xf>
    <xf numFmtId="0" fontId="58" fillId="0" borderId="0" xfId="0" applyFont="1" applyAlignment="1">
      <alignment horizontal="left" vertical="top"/>
    </xf>
    <xf numFmtId="0" fontId="61" fillId="0" borderId="1" xfId="1" applyFont="1" applyBorder="1" applyAlignment="1">
      <alignment horizontal="left" vertical="top"/>
    </xf>
    <xf numFmtId="0" fontId="62" fillId="0" borderId="1" xfId="0" applyFont="1" applyBorder="1"/>
    <xf numFmtId="0" fontId="60" fillId="0" borderId="1" xfId="0" applyFont="1" applyBorder="1" applyAlignment="1">
      <alignment horizontal="left" vertical="top"/>
    </xf>
    <xf numFmtId="0" fontId="60" fillId="0" borderId="1" xfId="0" applyFont="1" applyBorder="1"/>
    <xf numFmtId="0" fontId="61" fillId="0" borderId="1" xfId="0" applyFont="1" applyBorder="1" applyAlignment="1">
      <alignment vertical="center"/>
    </xf>
    <xf numFmtId="0" fontId="61" fillId="0" borderId="1" xfId="0" applyFont="1" applyBorder="1"/>
    <xf numFmtId="0" fontId="61" fillId="0" borderId="1" xfId="0" applyFont="1" applyBorder="1" applyAlignment="1">
      <alignment horizontal="left" vertical="top"/>
    </xf>
    <xf numFmtId="0" fontId="58" fillId="0" borderId="26" xfId="0" applyFont="1" applyBorder="1"/>
    <xf numFmtId="0" fontId="58" fillId="0" borderId="26" xfId="0" applyFont="1" applyBorder="1" applyAlignment="1">
      <alignment horizontal="left" vertical="top"/>
    </xf>
    <xf numFmtId="0" fontId="60" fillId="0" borderId="1" xfId="0" applyFont="1" applyBorder="1" applyAlignment="1">
      <alignment vertical="center" wrapText="1"/>
    </xf>
    <xf numFmtId="0" fontId="60" fillId="0" borderId="1" xfId="1" applyFont="1" applyBorder="1" applyAlignment="1">
      <alignment horizontal="left" vertical="top"/>
    </xf>
    <xf numFmtId="0" fontId="58" fillId="0" borderId="11" xfId="0" applyFont="1" applyBorder="1"/>
    <xf numFmtId="0" fontId="58" fillId="0" borderId="12" xfId="0" applyFont="1" applyBorder="1" applyAlignment="1">
      <alignment horizontal="left" vertical="top"/>
    </xf>
    <xf numFmtId="0" fontId="0" fillId="0" borderId="11" xfId="0" applyBorder="1"/>
    <xf numFmtId="0" fontId="58" fillId="0" borderId="13" xfId="0" applyFont="1" applyBorder="1" applyAlignment="1">
      <alignment horizontal="left" vertical="top"/>
    </xf>
    <xf numFmtId="0" fontId="58" fillId="0" borderId="14" xfId="0" applyFont="1" applyBorder="1" applyAlignment="1">
      <alignment horizontal="left" vertical="top"/>
    </xf>
    <xf numFmtId="0" fontId="58" fillId="0" borderId="13" xfId="0" applyFont="1" applyBorder="1"/>
    <xf numFmtId="0" fontId="58" fillId="0" borderId="13" xfId="0" applyFont="1" applyBorder="1" applyAlignment="1">
      <alignment vertical="center"/>
    </xf>
    <xf numFmtId="0" fontId="0" fillId="0" borderId="13" xfId="0" applyBorder="1"/>
    <xf numFmtId="0" fontId="58" fillId="0" borderId="15" xfId="0" applyFont="1" applyBorder="1"/>
    <xf numFmtId="0" fontId="58" fillId="0" borderId="16" xfId="0" applyFont="1" applyBorder="1" applyAlignment="1">
      <alignment horizontal="left" vertical="top"/>
    </xf>
    <xf numFmtId="0" fontId="58" fillId="0" borderId="11" xfId="0" applyFont="1" applyBorder="1" applyAlignment="1">
      <alignment vertical="center"/>
    </xf>
    <xf numFmtId="0" fontId="58" fillId="0" borderId="14" xfId="1" applyFont="1" applyBorder="1" applyAlignment="1">
      <alignment horizontal="left" vertical="top"/>
    </xf>
    <xf numFmtId="0" fontId="0" fillId="0" borderId="20" xfId="0" applyBorder="1"/>
    <xf numFmtId="0" fontId="0" fillId="0" borderId="15" xfId="0" applyBorder="1"/>
    <xf numFmtId="0" fontId="45" fillId="0" borderId="0" xfId="0" applyFont="1" applyAlignment="1">
      <alignment vertical="center" wrapText="1"/>
    </xf>
    <xf numFmtId="0" fontId="43" fillId="0" borderId="0" xfId="0" applyFont="1"/>
    <xf numFmtId="0" fontId="45" fillId="39" borderId="59" xfId="0" applyFont="1" applyFill="1" applyBorder="1" applyAlignment="1">
      <alignment vertical="top" wrapText="1"/>
    </xf>
    <xf numFmtId="0" fontId="64" fillId="39" borderId="60" xfId="0" applyFont="1" applyFill="1" applyBorder="1" applyAlignment="1">
      <alignment vertical="center" wrapText="1"/>
    </xf>
    <xf numFmtId="0" fontId="45" fillId="39" borderId="61" xfId="0" applyFont="1" applyFill="1" applyBorder="1" applyAlignment="1">
      <alignment vertical="top" wrapText="1"/>
    </xf>
    <xf numFmtId="0" fontId="64" fillId="39" borderId="62" xfId="0" applyFont="1" applyFill="1" applyBorder="1" applyAlignment="1">
      <alignment vertical="center" wrapText="1"/>
    </xf>
    <xf numFmtId="0" fontId="64" fillId="39" borderId="62" xfId="0" applyFont="1" applyFill="1" applyBorder="1" applyAlignment="1">
      <alignment wrapText="1"/>
    </xf>
    <xf numFmtId="0" fontId="64" fillId="39" borderId="59" xfId="0" applyFont="1" applyFill="1" applyBorder="1" applyAlignment="1">
      <alignment vertical="center" wrapText="1"/>
    </xf>
    <xf numFmtId="0" fontId="45" fillId="39" borderId="62" xfId="0" applyFont="1" applyFill="1" applyBorder="1" applyAlignment="1">
      <alignment wrapText="1"/>
    </xf>
    <xf numFmtId="0" fontId="45" fillId="39" borderId="62" xfId="0" applyFont="1" applyFill="1" applyBorder="1" applyAlignment="1">
      <alignment vertical="center" wrapText="1"/>
    </xf>
    <xf numFmtId="0" fontId="65" fillId="39" borderId="59" xfId="0" applyFont="1" applyFill="1" applyBorder="1" applyAlignment="1">
      <alignment vertical="center" wrapText="1"/>
    </xf>
    <xf numFmtId="0" fontId="45" fillId="39" borderId="59" xfId="0" applyFont="1" applyFill="1" applyBorder="1" applyAlignment="1">
      <alignment vertical="center" wrapText="1"/>
    </xf>
    <xf numFmtId="0" fontId="45" fillId="39" borderId="63" xfId="0" applyFont="1" applyFill="1" applyBorder="1" applyAlignment="1">
      <alignment vertical="top" wrapText="1"/>
    </xf>
    <xf numFmtId="0" fontId="45" fillId="39" borderId="64" xfId="0" applyFont="1" applyFill="1" applyBorder="1" applyAlignment="1">
      <alignment vertical="top" wrapText="1"/>
    </xf>
    <xf numFmtId="0" fontId="45" fillId="39" borderId="62" xfId="0" applyFont="1" applyFill="1" applyBorder="1" applyAlignment="1">
      <alignment vertical="top" wrapText="1"/>
    </xf>
    <xf numFmtId="0" fontId="66" fillId="39" borderId="1" xfId="0" applyFont="1" applyFill="1" applyBorder="1" applyAlignment="1">
      <alignment vertical="top"/>
    </xf>
    <xf numFmtId="0" fontId="67" fillId="39" borderId="65" xfId="0" applyFont="1" applyFill="1" applyBorder="1" applyAlignment="1">
      <alignment vertical="center"/>
    </xf>
    <xf numFmtId="0" fontId="66" fillId="39" borderId="36" xfId="0" applyFont="1" applyFill="1" applyBorder="1" applyAlignment="1">
      <alignment vertical="top"/>
    </xf>
    <xf numFmtId="0" fontId="67" fillId="39" borderId="36" xfId="0" applyFont="1" applyFill="1" applyBorder="1" applyAlignment="1">
      <alignment vertical="center"/>
    </xf>
    <xf numFmtId="0" fontId="66" fillId="39" borderId="34" xfId="0" applyFont="1" applyFill="1" applyBorder="1" applyAlignment="1">
      <alignment vertical="top"/>
    </xf>
    <xf numFmtId="0" fontId="66" fillId="39" borderId="35" xfId="0" applyFont="1" applyFill="1" applyBorder="1" applyAlignment="1">
      <alignment vertical="top"/>
    </xf>
    <xf numFmtId="0" fontId="54" fillId="41" borderId="57" xfId="0" applyFont="1" applyFill="1" applyBorder="1" applyAlignment="1">
      <alignment horizontal="center" vertical="center"/>
    </xf>
    <xf numFmtId="0" fontId="45" fillId="39" borderId="60" xfId="0" applyFont="1" applyFill="1" applyBorder="1" applyAlignment="1">
      <alignment wrapText="1"/>
    </xf>
    <xf numFmtId="0" fontId="45" fillId="39" borderId="59" xfId="0" applyFont="1" applyFill="1" applyBorder="1" applyAlignment="1">
      <alignment vertical="center"/>
    </xf>
    <xf numFmtId="0" fontId="68" fillId="39" borderId="62" xfId="0" applyFont="1" applyFill="1" applyBorder="1" applyAlignment="1">
      <alignment wrapText="1"/>
    </xf>
    <xf numFmtId="0" fontId="27" fillId="39" borderId="62" xfId="0" applyFont="1" applyFill="1" applyBorder="1" applyAlignment="1">
      <alignment wrapText="1"/>
    </xf>
    <xf numFmtId="0" fontId="33" fillId="40" borderId="0" xfId="0" applyFont="1" applyFill="1"/>
    <xf numFmtId="2" fontId="31" fillId="40" borderId="1" xfId="0" applyNumberFormat="1" applyFont="1" applyFill="1" applyBorder="1"/>
    <xf numFmtId="0" fontId="58" fillId="0" borderId="1" xfId="0" applyFont="1" applyBorder="1" applyAlignment="1">
      <alignment horizontal="left" vertical="center"/>
    </xf>
    <xf numFmtId="0" fontId="58" fillId="0" borderId="13" xfId="0" applyFont="1" applyBorder="1" applyAlignment="1">
      <alignment horizontal="left" vertical="center"/>
    </xf>
    <xf numFmtId="0" fontId="58" fillId="0" borderId="11" xfId="0" applyFont="1" applyBorder="1" applyAlignment="1">
      <alignment horizontal="left" vertical="center"/>
    </xf>
    <xf numFmtId="0" fontId="66" fillId="39" borderId="34" xfId="0" applyFont="1" applyFill="1" applyBorder="1" applyAlignment="1">
      <alignment vertical="center"/>
    </xf>
    <xf numFmtId="0" fontId="66" fillId="39" borderId="35" xfId="0" applyFont="1" applyFill="1" applyBorder="1" applyAlignment="1">
      <alignment vertical="center"/>
    </xf>
    <xf numFmtId="0" fontId="69" fillId="4" borderId="1" xfId="0" applyFont="1" applyFill="1" applyBorder="1" applyAlignment="1">
      <alignment vertical="center"/>
    </xf>
    <xf numFmtId="0" fontId="66" fillId="3" borderId="1" xfId="0" applyFont="1" applyFill="1" applyBorder="1" applyAlignment="1">
      <alignment horizontal="left" vertical="center"/>
    </xf>
    <xf numFmtId="0" fontId="66" fillId="0" borderId="1" xfId="0" applyFont="1" applyBorder="1" applyAlignment="1">
      <alignment vertical="center"/>
    </xf>
    <xf numFmtId="0" fontId="66" fillId="0" borderId="13" xfId="0" applyFont="1" applyBorder="1" applyAlignment="1">
      <alignment vertical="center"/>
    </xf>
    <xf numFmtId="0" fontId="66" fillId="0" borderId="1" xfId="0" applyFont="1" applyBorder="1" applyAlignment="1">
      <alignment horizontal="left" vertical="center"/>
    </xf>
    <xf numFmtId="0" fontId="66" fillId="0" borderId="1" xfId="1" applyFont="1" applyBorder="1" applyAlignment="1">
      <alignment vertical="center"/>
    </xf>
    <xf numFmtId="0" fontId="66" fillId="0" borderId="1" xfId="1" applyFont="1" applyBorder="1" applyAlignment="1">
      <alignment horizontal="left" vertical="center"/>
    </xf>
    <xf numFmtId="0" fontId="66" fillId="0" borderId="13" xfId="0" applyFont="1" applyBorder="1" applyAlignment="1">
      <alignment horizontal="left" vertical="center"/>
    </xf>
    <xf numFmtId="0" fontId="66" fillId="0" borderId="11" xfId="0" applyFont="1" applyBorder="1" applyAlignment="1">
      <alignment horizontal="left" vertical="center"/>
    </xf>
    <xf numFmtId="0" fontId="58" fillId="0" borderId="20" xfId="0" applyFont="1" applyBorder="1" applyAlignment="1">
      <alignment vertical="center"/>
    </xf>
    <xf numFmtId="0" fontId="66" fillId="0" borderId="25" xfId="0" applyFont="1" applyBorder="1" applyAlignment="1">
      <alignment vertical="center"/>
    </xf>
    <xf numFmtId="0" fontId="66" fillId="0" borderId="19" xfId="0" applyFont="1" applyBorder="1" applyAlignment="1">
      <alignment vertical="center"/>
    </xf>
    <xf numFmtId="0" fontId="66" fillId="0" borderId="23" xfId="0" applyFont="1" applyBorder="1" applyAlignment="1">
      <alignment vertical="center"/>
    </xf>
    <xf numFmtId="0" fontId="66" fillId="0" borderId="15" xfId="0" applyFont="1" applyBorder="1" applyAlignment="1">
      <alignment vertical="center"/>
    </xf>
    <xf numFmtId="0" fontId="66" fillId="0" borderId="11" xfId="0" applyFont="1" applyBorder="1" applyAlignment="1">
      <alignment vertical="center"/>
    </xf>
    <xf numFmtId="0" fontId="66" fillId="0" borderId="1" xfId="0" applyFont="1" applyBorder="1" applyAlignment="1">
      <alignment vertical="center" wrapText="1"/>
    </xf>
    <xf numFmtId="0" fontId="66" fillId="0" borderId="1" xfId="124" applyFont="1" applyBorder="1" applyAlignment="1">
      <alignment vertical="center"/>
    </xf>
    <xf numFmtId="0" fontId="66" fillId="0" borderId="58" xfId="0" applyFont="1" applyBorder="1" applyAlignment="1">
      <alignment vertical="center"/>
    </xf>
    <xf numFmtId="0" fontId="66" fillId="0" borderId="26" xfId="0" applyFont="1" applyBorder="1" applyAlignment="1">
      <alignment vertical="center"/>
    </xf>
    <xf numFmtId="0" fontId="66" fillId="0" borderId="31" xfId="0" applyFont="1" applyBorder="1" applyAlignment="1">
      <alignment vertical="center" wrapText="1"/>
    </xf>
    <xf numFmtId="0" fontId="66" fillId="40" borderId="1" xfId="0" applyFont="1" applyFill="1" applyBorder="1" applyAlignment="1">
      <alignment vertical="center"/>
    </xf>
    <xf numFmtId="0" fontId="66" fillId="39" borderId="65" xfId="0" applyFont="1" applyFill="1" applyBorder="1" applyAlignment="1">
      <alignment vertical="center"/>
    </xf>
    <xf numFmtId="0" fontId="66" fillId="39" borderId="36" xfId="0" applyFont="1" applyFill="1" applyBorder="1" applyAlignment="1">
      <alignment vertical="center"/>
    </xf>
    <xf numFmtId="0" fontId="56" fillId="39" borderId="43" xfId="0" applyFont="1" applyFill="1" applyBorder="1" applyAlignment="1">
      <alignment horizontal="left" vertical="center"/>
    </xf>
    <xf numFmtId="0" fontId="40" fillId="0" borderId="17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2" fontId="40" fillId="0" borderId="28" xfId="0" applyNumberFormat="1" applyFont="1" applyBorder="1" applyAlignment="1">
      <alignment horizontal="center"/>
    </xf>
    <xf numFmtId="0" fontId="65" fillId="0" borderId="0" xfId="0" applyFont="1"/>
    <xf numFmtId="0" fontId="53" fillId="0" borderId="0" xfId="127"/>
    <xf numFmtId="0" fontId="33" fillId="40" borderId="0" xfId="0" quotePrefix="1" applyFont="1" applyFill="1"/>
    <xf numFmtId="0" fontId="66" fillId="4" borderId="1" xfId="0" applyFont="1" applyFill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66" fillId="39" borderId="1" xfId="0" applyFont="1" applyFill="1" applyBorder="1" applyAlignment="1">
      <alignment vertical="center" wrapText="1"/>
    </xf>
    <xf numFmtId="0" fontId="66" fillId="39" borderId="59" xfId="0" applyFont="1" applyFill="1" applyBorder="1" applyAlignment="1">
      <alignment vertical="center" wrapText="1"/>
    </xf>
    <xf numFmtId="0" fontId="66" fillId="39" borderId="61" xfId="0" applyFont="1" applyFill="1" applyBorder="1" applyAlignment="1">
      <alignment vertical="center" wrapText="1"/>
    </xf>
    <xf numFmtId="0" fontId="66" fillId="4" borderId="25" xfId="0" applyFont="1" applyFill="1" applyBorder="1" applyAlignment="1">
      <alignment vertical="center"/>
    </xf>
    <xf numFmtId="0" fontId="66" fillId="4" borderId="26" xfId="0" applyFont="1" applyFill="1" applyBorder="1" applyAlignment="1">
      <alignment vertical="center"/>
    </xf>
    <xf numFmtId="0" fontId="66" fillId="39" borderId="60" xfId="0" applyFont="1" applyFill="1" applyBorder="1" applyAlignment="1">
      <alignment vertical="center" wrapText="1"/>
    </xf>
    <xf numFmtId="0" fontId="66" fillId="39" borderId="62" xfId="0" applyFont="1" applyFill="1" applyBorder="1" applyAlignment="1">
      <alignment vertical="center" wrapText="1"/>
    </xf>
    <xf numFmtId="0" fontId="66" fillId="39" borderId="59" xfId="0" applyFont="1" applyFill="1" applyBorder="1" applyAlignment="1">
      <alignment vertical="center"/>
    </xf>
    <xf numFmtId="0" fontId="66" fillId="0" borderId="31" xfId="0" applyFont="1" applyBorder="1" applyAlignment="1">
      <alignment vertical="center"/>
    </xf>
    <xf numFmtId="0" fontId="66" fillId="0" borderId="35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66" fillId="0" borderId="37" xfId="0" applyFont="1" applyBorder="1" applyAlignment="1">
      <alignment vertical="center"/>
    </xf>
    <xf numFmtId="0" fontId="66" fillId="0" borderId="38" xfId="0" applyFont="1" applyBorder="1" applyAlignment="1">
      <alignment vertical="center"/>
    </xf>
    <xf numFmtId="0" fontId="66" fillId="0" borderId="34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36" fillId="0" borderId="1" xfId="0" applyFont="1" applyBorder="1" applyAlignment="1">
      <alignment horizontal="center"/>
    </xf>
    <xf numFmtId="0" fontId="36" fillId="3" borderId="1" xfId="0" applyFont="1" applyFill="1" applyBorder="1" applyAlignment="1">
      <alignment horizontal="center" vertical="top"/>
    </xf>
    <xf numFmtId="0" fontId="38" fillId="0" borderId="1" xfId="0" applyFont="1" applyBorder="1" applyAlignment="1">
      <alignment horizontal="center"/>
    </xf>
    <xf numFmtId="2" fontId="72" fillId="0" borderId="1" xfId="0" applyNumberFormat="1" applyFont="1" applyBorder="1"/>
    <xf numFmtId="0" fontId="57" fillId="41" borderId="56" xfId="0" applyFont="1" applyFill="1" applyBorder="1" applyAlignment="1">
      <alignment horizontal="left" vertical="center"/>
    </xf>
    <xf numFmtId="0" fontId="55" fillId="39" borderId="43" xfId="0" applyFont="1" applyFill="1" applyBorder="1" applyAlignment="1">
      <alignment horizontal="left" vertical="center"/>
    </xf>
    <xf numFmtId="0" fontId="54" fillId="41" borderId="56" xfId="0" applyFont="1" applyFill="1" applyBorder="1" applyAlignment="1">
      <alignment horizontal="left" vertical="center"/>
    </xf>
    <xf numFmtId="0" fontId="56" fillId="39" borderId="66" xfId="0" applyFont="1" applyFill="1" applyBorder="1" applyAlignment="1">
      <alignment horizontal="right" vertical="center"/>
    </xf>
    <xf numFmtId="0" fontId="1" fillId="0" borderId="59" xfId="0" applyFont="1" applyBorder="1" applyAlignment="1">
      <alignment vertical="center" wrapText="1"/>
    </xf>
    <xf numFmtId="0" fontId="1" fillId="0" borderId="60" xfId="0" applyFont="1" applyBorder="1" applyAlignment="1">
      <alignment vertical="top" wrapText="1"/>
    </xf>
    <xf numFmtId="0" fontId="0" fillId="0" borderId="61" xfId="0" applyBorder="1" applyAlignment="1">
      <alignment wrapText="1"/>
    </xf>
    <xf numFmtId="0" fontId="59" fillId="0" borderId="61" xfId="0" applyFont="1" applyBorder="1" applyAlignment="1">
      <alignment wrapText="1"/>
    </xf>
    <xf numFmtId="0" fontId="0" fillId="0" borderId="62" xfId="0" applyBorder="1" applyAlignment="1">
      <alignment wrapText="1"/>
    </xf>
    <xf numFmtId="0" fontId="1" fillId="0" borderId="62" xfId="0" applyFont="1" applyBorder="1" applyAlignment="1">
      <alignment wrapText="1"/>
    </xf>
    <xf numFmtId="0" fontId="1" fillId="0" borderId="61" xfId="0" applyFont="1" applyBorder="1" applyAlignment="1">
      <alignment vertical="center" wrapText="1"/>
    </xf>
    <xf numFmtId="0" fontId="1" fillId="0" borderId="62" xfId="0" applyFont="1" applyBorder="1" applyAlignment="1">
      <alignment vertical="top" wrapText="1"/>
    </xf>
    <xf numFmtId="0" fontId="0" fillId="0" borderId="67" xfId="0" applyBorder="1" applyAlignment="1">
      <alignment vertical="top" wrapText="1"/>
    </xf>
    <xf numFmtId="0" fontId="1" fillId="0" borderId="61" xfId="0" applyFont="1" applyBorder="1" applyAlignment="1">
      <alignment wrapText="1"/>
    </xf>
    <xf numFmtId="0" fontId="1" fillId="0" borderId="61" xfId="0" applyFont="1" applyBorder="1" applyAlignment="1">
      <alignment vertical="top" wrapText="1"/>
    </xf>
    <xf numFmtId="0" fontId="27" fillId="0" borderId="61" xfId="0" applyFont="1" applyBorder="1" applyAlignment="1">
      <alignment wrapText="1"/>
    </xf>
    <xf numFmtId="0" fontId="1" fillId="39" borderId="62" xfId="0" applyFont="1" applyFill="1" applyBorder="1" applyAlignment="1">
      <alignment vertical="top" wrapText="1"/>
    </xf>
    <xf numFmtId="0" fontId="63" fillId="0" borderId="61" xfId="0" applyFont="1" applyBorder="1" applyAlignment="1">
      <alignment wrapText="1"/>
    </xf>
    <xf numFmtId="0" fontId="0" fillId="0" borderId="67" xfId="0" applyBorder="1" applyAlignment="1">
      <alignment wrapText="1"/>
    </xf>
    <xf numFmtId="0" fontId="0" fillId="0" borderId="68" xfId="0" applyBorder="1" applyAlignment="1">
      <alignment wrapText="1"/>
    </xf>
    <xf numFmtId="0" fontId="1" fillId="0" borderId="69" xfId="0" applyFont="1" applyBorder="1" applyAlignment="1">
      <alignment vertical="top" wrapText="1"/>
    </xf>
    <xf numFmtId="0" fontId="1" fillId="0" borderId="70" xfId="0" applyFont="1" applyBorder="1" applyAlignment="1">
      <alignment vertical="top" wrapText="1"/>
    </xf>
    <xf numFmtId="0" fontId="1" fillId="0" borderId="69" xfId="0" applyFont="1" applyBorder="1" applyAlignment="1">
      <alignment wrapText="1"/>
    </xf>
    <xf numFmtId="0" fontId="1" fillId="0" borderId="71" xfId="0" applyFont="1" applyBorder="1" applyAlignment="1">
      <alignment vertical="top" wrapText="1"/>
    </xf>
    <xf numFmtId="0" fontId="1" fillId="0" borderId="72" xfId="0" applyFont="1" applyBorder="1" applyAlignment="1">
      <alignment vertical="top" wrapText="1"/>
    </xf>
    <xf numFmtId="0" fontId="1" fillId="0" borderId="73" xfId="0" applyFont="1" applyBorder="1" applyAlignment="1">
      <alignment horizontal="right" vertical="top" wrapText="1"/>
    </xf>
    <xf numFmtId="0" fontId="1" fillId="0" borderId="60" xfId="0" applyFont="1" applyBorder="1" applyAlignment="1">
      <alignment vertical="center" wrapText="1"/>
    </xf>
    <xf numFmtId="0" fontId="1" fillId="0" borderId="60" xfId="0" applyFont="1" applyBorder="1" applyAlignment="1">
      <alignment wrapText="1"/>
    </xf>
    <xf numFmtId="0" fontId="0" fillId="0" borderId="73" xfId="0" applyBorder="1" applyAlignment="1">
      <alignment vertical="top" wrapText="1"/>
    </xf>
    <xf numFmtId="0" fontId="1" fillId="0" borderId="62" xfId="0" applyFont="1" applyBorder="1" applyAlignment="1">
      <alignment vertical="center" wrapText="1"/>
    </xf>
    <xf numFmtId="0" fontId="0" fillId="0" borderId="73" xfId="0" applyBorder="1" applyAlignment="1">
      <alignment wrapText="1"/>
    </xf>
    <xf numFmtId="0" fontId="27" fillId="0" borderId="62" xfId="0" applyFont="1" applyBorder="1" applyAlignment="1">
      <alignment vertical="center" wrapText="1"/>
    </xf>
    <xf numFmtId="0" fontId="0" fillId="0" borderId="74" xfId="0" applyBorder="1" applyAlignment="1">
      <alignment vertical="top" wrapText="1"/>
    </xf>
    <xf numFmtId="0" fontId="73" fillId="0" borderId="62" xfId="0" applyFont="1" applyBorder="1" applyAlignment="1">
      <alignment wrapText="1"/>
    </xf>
    <xf numFmtId="0" fontId="73" fillId="0" borderId="62" xfId="0" applyFont="1" applyBorder="1" applyAlignment="1">
      <alignment vertical="top" wrapText="1"/>
    </xf>
    <xf numFmtId="0" fontId="62" fillId="0" borderId="62" xfId="0" applyFont="1" applyBorder="1" applyAlignment="1">
      <alignment wrapText="1"/>
    </xf>
    <xf numFmtId="0" fontId="27" fillId="0" borderId="62" xfId="0" applyFont="1" applyBorder="1" applyAlignment="1">
      <alignment vertical="top" wrapText="1"/>
    </xf>
    <xf numFmtId="0" fontId="73" fillId="0" borderId="62" xfId="0" applyFont="1" applyBorder="1" applyAlignment="1">
      <alignment vertical="center" wrapText="1"/>
    </xf>
    <xf numFmtId="0" fontId="27" fillId="0" borderId="62" xfId="0" applyFont="1" applyBorder="1" applyAlignment="1">
      <alignment wrapText="1"/>
    </xf>
    <xf numFmtId="0" fontId="59" fillId="0" borderId="62" xfId="0" applyFont="1" applyBorder="1" applyAlignment="1">
      <alignment wrapText="1"/>
    </xf>
    <xf numFmtId="0" fontId="0" fillId="0" borderId="68" xfId="0" applyBorder="1" applyAlignment="1">
      <alignment vertical="top" wrapText="1"/>
    </xf>
    <xf numFmtId="0" fontId="1" fillId="0" borderId="75" xfId="0" applyFont="1" applyBorder="1" applyAlignment="1">
      <alignment horizontal="right" vertical="top" wrapText="1"/>
    </xf>
    <xf numFmtId="0" fontId="0" fillId="0" borderId="75" xfId="0" applyBorder="1" applyAlignment="1">
      <alignment vertical="top" wrapText="1"/>
    </xf>
    <xf numFmtId="0" fontId="0" fillId="0" borderId="63" xfId="0" applyBorder="1" applyAlignment="1">
      <alignment wrapText="1"/>
    </xf>
    <xf numFmtId="0" fontId="1" fillId="0" borderId="63" xfId="0" applyFont="1" applyBorder="1" applyAlignment="1">
      <alignment wrapText="1"/>
    </xf>
    <xf numFmtId="0" fontId="0" fillId="0" borderId="74" xfId="0" applyBorder="1" applyAlignment="1">
      <alignment wrapText="1"/>
    </xf>
    <xf numFmtId="2" fontId="0" fillId="0" borderId="0" xfId="0" applyNumberFormat="1"/>
    <xf numFmtId="0" fontId="74" fillId="0" borderId="0" xfId="0" applyFont="1"/>
    <xf numFmtId="2" fontId="0" fillId="0" borderId="1" xfId="0" applyNumberForma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3" fillId="39" borderId="1" xfId="127" applyFill="1" applyBorder="1" applyAlignment="1">
      <alignment horizontal="left" vertical="center"/>
    </xf>
    <xf numFmtId="0" fontId="0" fillId="0" borderId="76" xfId="0" applyBorder="1" applyAlignment="1">
      <alignment vertical="top" wrapText="1"/>
    </xf>
    <xf numFmtId="2" fontId="0" fillId="0" borderId="77" xfId="0" applyNumberFormat="1" applyBorder="1"/>
    <xf numFmtId="0" fontId="0" fillId="0" borderId="1" xfId="0" applyBorder="1" applyAlignment="1">
      <alignment wrapText="1"/>
    </xf>
    <xf numFmtId="0" fontId="59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1" fillId="39" borderId="1" xfId="0" applyFont="1" applyFill="1" applyBorder="1" applyAlignment="1">
      <alignment vertical="top" wrapText="1"/>
    </xf>
    <xf numFmtId="0" fontId="63" fillId="0" borderId="1" xfId="0" applyFont="1" applyBorder="1" applyAlignment="1">
      <alignment wrapText="1"/>
    </xf>
    <xf numFmtId="0" fontId="0" fillId="0" borderId="76" xfId="0" applyBorder="1" applyAlignment="1">
      <alignment wrapText="1"/>
    </xf>
    <xf numFmtId="0" fontId="1" fillId="0" borderId="11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2" fontId="0" fillId="0" borderId="12" xfId="0" applyNumberFormat="1" applyBorder="1"/>
    <xf numFmtId="0" fontId="1" fillId="0" borderId="13" xfId="0" applyFont="1" applyBorder="1" applyAlignment="1">
      <alignment wrapText="1"/>
    </xf>
    <xf numFmtId="2" fontId="0" fillId="0" borderId="14" xfId="0" applyNumberFormat="1" applyBorder="1"/>
    <xf numFmtId="0" fontId="1" fillId="0" borderId="13" xfId="0" applyFont="1" applyBorder="1" applyAlignment="1">
      <alignment vertical="top" wrapText="1"/>
    </xf>
    <xf numFmtId="0" fontId="66" fillId="0" borderId="15" xfId="0" applyFont="1" applyBorder="1" applyAlignment="1">
      <alignment horizontal="left" vertical="center"/>
    </xf>
    <xf numFmtId="0" fontId="1" fillId="0" borderId="23" xfId="0" applyFont="1" applyBorder="1" applyAlignment="1">
      <alignment vertical="top" wrapText="1"/>
    </xf>
    <xf numFmtId="2" fontId="0" fillId="0" borderId="16" xfId="0" applyNumberFormat="1" applyBorder="1"/>
    <xf numFmtId="2" fontId="75" fillId="0" borderId="1" xfId="0" applyNumberFormat="1" applyFont="1" applyBorder="1" applyAlignment="1">
      <alignment horizontal="center"/>
    </xf>
    <xf numFmtId="0" fontId="76" fillId="3" borderId="1" xfId="0" applyFont="1" applyFill="1" applyBorder="1" applyAlignment="1">
      <alignment horizontal="center" vertical="top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6" fillId="0" borderId="1" xfId="42" applyFont="1" applyBorder="1" applyAlignment="1">
      <alignment horizontal="center"/>
    </xf>
    <xf numFmtId="0" fontId="77" fillId="0" borderId="0" xfId="0" applyFont="1"/>
    <xf numFmtId="0" fontId="66" fillId="43" borderId="1" xfId="0" applyFont="1" applyFill="1" applyBorder="1" applyAlignment="1">
      <alignment vertical="center"/>
    </xf>
    <xf numFmtId="0" fontId="33" fillId="43" borderId="1" xfId="0" applyFont="1" applyFill="1" applyBorder="1"/>
    <xf numFmtId="2" fontId="72" fillId="43" borderId="1" xfId="0" applyNumberFormat="1" applyFont="1" applyFill="1" applyBorder="1"/>
    <xf numFmtId="0" fontId="66" fillId="43" borderId="1" xfId="1" applyFont="1" applyFill="1" applyBorder="1" applyAlignment="1">
      <alignment horizontal="left" vertical="center"/>
    </xf>
    <xf numFmtId="0" fontId="66" fillId="43" borderId="11" xfId="0" applyFont="1" applyFill="1" applyBorder="1" applyAlignment="1">
      <alignment vertical="center"/>
    </xf>
    <xf numFmtId="0" fontId="66" fillId="43" borderId="15" xfId="0" applyFont="1" applyFill="1" applyBorder="1" applyAlignment="1">
      <alignment vertical="center"/>
    </xf>
    <xf numFmtId="0" fontId="36" fillId="0" borderId="1" xfId="0" applyFont="1" applyBorder="1"/>
    <xf numFmtId="2" fontId="34" fillId="4" borderId="1" xfId="0" applyNumberFormat="1" applyFont="1" applyFill="1" applyBorder="1"/>
    <xf numFmtId="0" fontId="0" fillId="0" borderId="77" xfId="0" applyBorder="1"/>
    <xf numFmtId="0" fontId="54" fillId="41" borderId="45" xfId="0" applyFont="1" applyFill="1" applyBorder="1" applyAlignment="1">
      <alignment horizontal="center" vertical="center"/>
    </xf>
    <xf numFmtId="0" fontId="54" fillId="41" borderId="51" xfId="0" applyFont="1" applyFill="1" applyBorder="1" applyAlignment="1">
      <alignment horizontal="center" vertical="center"/>
    </xf>
    <xf numFmtId="0" fontId="54" fillId="41" borderId="46" xfId="0" applyFont="1" applyFill="1" applyBorder="1" applyAlignment="1">
      <alignment horizontal="center" vertical="center"/>
    </xf>
    <xf numFmtId="0" fontId="54" fillId="41" borderId="52" xfId="0" applyFont="1" applyFill="1" applyBorder="1" applyAlignment="1">
      <alignment horizontal="center" vertical="center"/>
    </xf>
    <xf numFmtId="0" fontId="56" fillId="42" borderId="0" xfId="0" applyFont="1" applyFill="1" applyBorder="1" applyAlignment="1">
      <alignment horizontal="right" vertical="center"/>
    </xf>
    <xf numFmtId="0" fontId="53" fillId="42" borderId="49" xfId="127" applyFill="1" applyBorder="1" applyAlignment="1">
      <alignment horizontal="left" vertical="center"/>
    </xf>
    <xf numFmtId="0" fontId="56" fillId="42" borderId="49" xfId="0" applyFont="1" applyFill="1" applyBorder="1" applyAlignment="1">
      <alignment horizontal="center" vertical="center"/>
    </xf>
    <xf numFmtId="0" fontId="56" fillId="42" borderId="50" xfId="0" applyFont="1" applyFill="1" applyBorder="1" applyAlignment="1">
      <alignment horizontal="right" vertical="center"/>
    </xf>
    <xf numFmtId="0" fontId="56" fillId="42" borderId="49" xfId="0" applyFont="1" applyFill="1" applyBorder="1" applyAlignment="1">
      <alignment horizontal="right" vertical="center"/>
    </xf>
    <xf numFmtId="0" fontId="55" fillId="42" borderId="49" xfId="0" applyFont="1" applyFill="1" applyBorder="1" applyAlignment="1">
      <alignment horizontal="right" vertical="center"/>
    </xf>
    <xf numFmtId="0" fontId="53" fillId="42" borderId="55" xfId="127" applyFill="1" applyBorder="1" applyAlignment="1">
      <alignment horizontal="left" vertical="center"/>
    </xf>
    <xf numFmtId="0" fontId="55" fillId="42" borderId="50" xfId="0" applyFont="1" applyFill="1" applyBorder="1" applyAlignment="1">
      <alignment horizontal="right" vertical="center"/>
    </xf>
  </cellXfs>
  <cellStyles count="128">
    <cellStyle name="20% - Accent1" xfId="19" builtinId="30" customBuiltin="1"/>
    <cellStyle name="20% - Accent1 2" xfId="46" xr:uid="{DEA14C6F-7A73-4342-8C0F-153E26DBCFF3}"/>
    <cellStyle name="20% - Accent1 3" xfId="66" xr:uid="{44E35C05-0296-4D43-A2EA-CF89466792D7}"/>
    <cellStyle name="20% - Accent1 4" xfId="86" xr:uid="{8D2CE7D5-518A-44E2-8257-F83F735D5741}"/>
    <cellStyle name="20% - Accent1 5" xfId="106" xr:uid="{61819C77-DEA0-4CF1-BD45-3C57BDF169C8}"/>
    <cellStyle name="20% - Accent2" xfId="23" builtinId="34" customBuiltin="1"/>
    <cellStyle name="20% - Accent2 2" xfId="49" xr:uid="{731AB296-1BCF-4B08-A6BD-4B78373AA67D}"/>
    <cellStyle name="20% - Accent2 3" xfId="69" xr:uid="{412FA9AF-3DB1-4E39-A283-81B1D716DEF2}"/>
    <cellStyle name="20% - Accent2 4" xfId="89" xr:uid="{EA787C81-9CDC-44EA-93C5-F717D8FFDD26}"/>
    <cellStyle name="20% - Accent2 5" xfId="109" xr:uid="{09203866-BF4F-462C-8FF3-468648FFC7A7}"/>
    <cellStyle name="20% - Accent3" xfId="27" builtinId="38" customBuiltin="1"/>
    <cellStyle name="20% - Accent3 2" xfId="52" xr:uid="{7DA32CC2-61BD-4138-B500-C7A69356BF3A}"/>
    <cellStyle name="20% - Accent3 3" xfId="72" xr:uid="{8F8ACEED-5E67-478F-957D-37E9C62A2838}"/>
    <cellStyle name="20% - Accent3 4" xfId="92" xr:uid="{96F03D08-E847-4225-9130-7A5AF21D2738}"/>
    <cellStyle name="20% - Accent3 5" xfId="112" xr:uid="{0564B1C6-3C79-4090-B3CF-287B72D8462A}"/>
    <cellStyle name="20% - Accent4" xfId="31" builtinId="42" customBuiltin="1"/>
    <cellStyle name="20% - Accent4 2" xfId="55" xr:uid="{537DEB21-5BAE-45EE-86F4-DBDE30F8D76F}"/>
    <cellStyle name="20% - Accent4 3" xfId="75" xr:uid="{1F42B707-A32B-403F-9D62-578D942B3ECA}"/>
    <cellStyle name="20% - Accent4 4" xfId="95" xr:uid="{A9918371-E817-45BF-969B-EC8735B41FDE}"/>
    <cellStyle name="20% - Accent4 5" xfId="115" xr:uid="{7C21F5A9-2CE9-410C-9922-6E60B14AC654}"/>
    <cellStyle name="20% - Accent5" xfId="35" builtinId="46" customBuiltin="1"/>
    <cellStyle name="20% - Accent5 2" xfId="58" xr:uid="{23B40306-FCE5-45E6-A002-ABF4EDAE4CCA}"/>
    <cellStyle name="20% - Accent5 3" xfId="78" xr:uid="{36211315-699D-49C7-9D78-0788A24C91E5}"/>
    <cellStyle name="20% - Accent5 4" xfId="98" xr:uid="{85526C8D-B79B-4930-9B01-2326FF7B0CFB}"/>
    <cellStyle name="20% - Accent5 5" xfId="118" xr:uid="{E594F470-90C0-458D-BF53-B125C2ED6C78}"/>
    <cellStyle name="20% - Accent6" xfId="39" builtinId="50" customBuiltin="1"/>
    <cellStyle name="20% - Accent6 2" xfId="61" xr:uid="{2CF1F66E-6A4B-4F6D-9FB5-3ABDA39A11BF}"/>
    <cellStyle name="20% - Accent6 3" xfId="81" xr:uid="{EA66A3DF-F66D-4C8A-BDCD-57F1F1663D34}"/>
    <cellStyle name="20% - Accent6 4" xfId="101" xr:uid="{BF4BD9AC-808C-4CCA-953A-3885BE3D8DD9}"/>
    <cellStyle name="20% - Accent6 5" xfId="121" xr:uid="{8A63335F-0D52-432C-B1D5-212BE57DBE14}"/>
    <cellStyle name="40% - Accent1" xfId="20" builtinId="31" customBuiltin="1"/>
    <cellStyle name="40% - Accent1 2" xfId="47" xr:uid="{BBD089B7-6503-4765-9434-3DCE4516B8F4}"/>
    <cellStyle name="40% - Accent1 3" xfId="67" xr:uid="{7F91438E-7385-42A8-BA54-E5AFA8DE0628}"/>
    <cellStyle name="40% - Accent1 4" xfId="87" xr:uid="{3DA5FA57-500E-4E86-A86E-15FA59D7ADCE}"/>
    <cellStyle name="40% - Accent1 5" xfId="107" xr:uid="{DF9AB14C-3CA5-423C-B822-0B114C5A3A84}"/>
    <cellStyle name="40% - Accent2" xfId="24" builtinId="35" customBuiltin="1"/>
    <cellStyle name="40% - Accent2 2" xfId="50" xr:uid="{C5833C00-36FC-4A43-86CB-B263D6D1A905}"/>
    <cellStyle name="40% - Accent2 3" xfId="70" xr:uid="{379CFAD6-D968-48FE-9E29-991CEEDF2365}"/>
    <cellStyle name="40% - Accent2 4" xfId="90" xr:uid="{D1BB9CF9-9568-4A28-8EA8-C712DAA0B07A}"/>
    <cellStyle name="40% - Accent2 5" xfId="110" xr:uid="{74D38D99-3651-4ABC-9D46-D38B41C0DB3C}"/>
    <cellStyle name="40% - Accent3" xfId="28" builtinId="39" customBuiltin="1"/>
    <cellStyle name="40% - Accent3 2" xfId="53" xr:uid="{A66D1F05-3422-445A-A557-4BFA41743091}"/>
    <cellStyle name="40% - Accent3 3" xfId="73" xr:uid="{14487E59-8FD4-4568-ACDE-D0831F1838E7}"/>
    <cellStyle name="40% - Accent3 4" xfId="93" xr:uid="{E34C7F0A-E99F-445B-823F-DAC51A151497}"/>
    <cellStyle name="40% - Accent3 5" xfId="113" xr:uid="{DED64C47-87BF-4247-B2A5-24A95441809F}"/>
    <cellStyle name="40% - Accent4" xfId="32" builtinId="43" customBuiltin="1"/>
    <cellStyle name="40% - Accent4 2" xfId="56" xr:uid="{36725D49-C741-42D1-A157-6083F7919FAD}"/>
    <cellStyle name="40% - Accent4 3" xfId="76" xr:uid="{45B438BB-0039-40DC-888B-902EF9199D21}"/>
    <cellStyle name="40% - Accent4 4" xfId="96" xr:uid="{FEAA6B4B-2B91-4088-9E2B-D219108BB839}"/>
    <cellStyle name="40% - Accent4 5" xfId="116" xr:uid="{90C85078-22A2-4FE8-8428-154EE2A3940E}"/>
    <cellStyle name="40% - Accent5" xfId="36" builtinId="47" customBuiltin="1"/>
    <cellStyle name="40% - Accent5 2" xfId="59" xr:uid="{DEDEFDE5-9E71-4278-AF51-828C31F1BDEF}"/>
    <cellStyle name="40% - Accent5 3" xfId="79" xr:uid="{9FB30F76-BFE2-4B07-AE97-635883A7E239}"/>
    <cellStyle name="40% - Accent5 4" xfId="99" xr:uid="{99B8C41D-BE97-4423-9093-368DDFF1580A}"/>
    <cellStyle name="40% - Accent5 5" xfId="119" xr:uid="{4E96A935-E792-4359-AC9F-189228BA8E2F}"/>
    <cellStyle name="40% - Accent6" xfId="40" builtinId="51" customBuiltin="1"/>
    <cellStyle name="40% - Accent6 2" xfId="62" xr:uid="{6738D586-F026-4FDB-AF09-B2FD93471C5B}"/>
    <cellStyle name="40% - Accent6 3" xfId="82" xr:uid="{348252D4-ACEC-4D9C-B258-51186F4AB95A}"/>
    <cellStyle name="40% - Accent6 4" xfId="102" xr:uid="{7DEFA82E-ADC0-4DE0-9CC0-346103A325EC}"/>
    <cellStyle name="40% - Accent6 5" xfId="122" xr:uid="{895F319D-B2E5-4E83-B24E-25BD40001265}"/>
    <cellStyle name="60% - Accent1" xfId="21" builtinId="32" customBuiltin="1"/>
    <cellStyle name="60% - Accent1 2" xfId="48" xr:uid="{8F6E6DAF-6013-4BAC-859D-2C75100D175B}"/>
    <cellStyle name="60% - Accent1 3" xfId="68" xr:uid="{C4E928DB-693A-4551-BC0E-6D7DB3198938}"/>
    <cellStyle name="60% - Accent1 4" xfId="88" xr:uid="{5640A182-2284-4470-A4D1-115B65B22453}"/>
    <cellStyle name="60% - Accent1 5" xfId="108" xr:uid="{1A786492-2EDD-4DB7-8DF3-DF2A7480F0DB}"/>
    <cellStyle name="60% - Accent2" xfId="25" builtinId="36" customBuiltin="1"/>
    <cellStyle name="60% - Accent2 2" xfId="51" xr:uid="{E4E28EA4-A800-47BB-85E2-58AC52C3641D}"/>
    <cellStyle name="60% - Accent2 3" xfId="71" xr:uid="{8A79A32C-166B-4E89-9656-0F66D80D74ED}"/>
    <cellStyle name="60% - Accent2 4" xfId="91" xr:uid="{6F755ABB-B453-4488-B9C3-C1FCF9482883}"/>
    <cellStyle name="60% - Accent2 5" xfId="111" xr:uid="{697531D8-0D60-4559-BDB3-CD558EBAEC0F}"/>
    <cellStyle name="60% - Accent3" xfId="29" builtinId="40" customBuiltin="1"/>
    <cellStyle name="60% - Accent3 2" xfId="54" xr:uid="{15B245F1-5879-48C9-A255-65A8D7BB3B10}"/>
    <cellStyle name="60% - Accent3 3" xfId="74" xr:uid="{26C07CCB-0C76-4DD5-81F1-9320745CD01C}"/>
    <cellStyle name="60% - Accent3 4" xfId="94" xr:uid="{BD0C44E3-107E-4EDD-9B38-CC3B2A17F41C}"/>
    <cellStyle name="60% - Accent3 5" xfId="114" xr:uid="{283E0602-CD7E-4260-A8D2-3EE8855BFBA5}"/>
    <cellStyle name="60% - Accent4" xfId="33" builtinId="44" customBuiltin="1"/>
    <cellStyle name="60% - Accent4 2" xfId="57" xr:uid="{DE7EE873-72B2-48BA-8756-EDA4416391A0}"/>
    <cellStyle name="60% - Accent4 3" xfId="77" xr:uid="{90A5DD84-9198-4572-BDB0-B908D5AFF624}"/>
    <cellStyle name="60% - Accent4 4" xfId="97" xr:uid="{77EEA9F0-4392-4D22-8E5B-624A645FDBAF}"/>
    <cellStyle name="60% - Accent4 5" xfId="117" xr:uid="{8045AEDA-5185-4CC7-BA77-56E94AB4B15F}"/>
    <cellStyle name="60% - Accent5" xfId="37" builtinId="48" customBuiltin="1"/>
    <cellStyle name="60% - Accent5 2" xfId="60" xr:uid="{63C5641C-4750-44DE-BAFB-E27C9611084F}"/>
    <cellStyle name="60% - Accent5 3" xfId="80" xr:uid="{D4C02F65-EE2B-434A-A327-412AA71B595B}"/>
    <cellStyle name="60% - Accent5 4" xfId="100" xr:uid="{A455AEC5-05F1-45D0-A3B4-DAEE0E5931C3}"/>
    <cellStyle name="60% - Accent5 5" xfId="120" xr:uid="{5B992F2A-F5D1-471F-81EA-850CC2F76BED}"/>
    <cellStyle name="60% - Accent6" xfId="41" builtinId="52" customBuiltin="1"/>
    <cellStyle name="60% - Accent6 2" xfId="63" xr:uid="{37D41406-E15E-4AC1-BDD8-0DCAA42F76FF}"/>
    <cellStyle name="60% - Accent6 3" xfId="83" xr:uid="{5D645EA6-1251-42A1-9044-F4CF632A07A1}"/>
    <cellStyle name="60% - Accent6 4" xfId="103" xr:uid="{871AEE64-8DDE-4B1F-AEA2-6DF7A6ACE045}"/>
    <cellStyle name="60% - Accent6 5" xfId="123" xr:uid="{4AC66F72-16A3-460B-A1E1-3108B39EE4DA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27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126" xr:uid="{7F3DB859-A88E-447C-A4B6-50BAEB9E7320}"/>
    <cellStyle name="Normal 2" xfId="1" xr:uid="{00000000-0005-0000-0000-000001000000}"/>
    <cellStyle name="Normal 3" xfId="42" xr:uid="{E28B1E7F-D482-4F42-BAF6-7FA07150B681}"/>
    <cellStyle name="Normal 4" xfId="44" xr:uid="{62A42ADF-206F-425C-9D3B-42B59B4C3480}"/>
    <cellStyle name="Normal 5" xfId="64" xr:uid="{D6E0AF9A-64A2-461F-B2A0-5D2580673C64}"/>
    <cellStyle name="Normal 6" xfId="84" xr:uid="{09221DD4-D269-437C-861C-6B5E2AE195A4}"/>
    <cellStyle name="Normal 7" xfId="104" xr:uid="{42AAB25D-2CC9-42B6-B573-1366EA3A2FC1}"/>
    <cellStyle name="Normal 8" xfId="124" xr:uid="{9FE5407E-5183-4915-BCBE-C251A40023C6}"/>
    <cellStyle name="Normal 9" xfId="125" xr:uid="{B45916B5-2828-4E7B-85D2-45A379AB296A}"/>
    <cellStyle name="Note 2" xfId="43" xr:uid="{34EFA790-C988-467D-ACF0-FECDBCAE5C28}"/>
    <cellStyle name="Note 3" xfId="45" xr:uid="{79E12361-140F-4C11-B0DC-9ACF960BB81E}"/>
    <cellStyle name="Note 4" xfId="65" xr:uid="{86AEFEDF-FF75-4F41-868B-77B26AFD635D}"/>
    <cellStyle name="Note 5" xfId="85" xr:uid="{CD009CB1-1E35-425B-B674-DBEDE9B7BD28}"/>
    <cellStyle name="Note 6" xfId="105" xr:uid="{781C6042-8BB9-4AA8-94A6-EAC304CF756B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65">
    <dxf>
      <font>
        <strike val="0"/>
        <color rgb="FFFFFF0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strike val="0"/>
        <color theme="0"/>
      </font>
      <fill>
        <patternFill>
          <bgColor theme="9" tint="-0.24994659260841701"/>
        </patternFill>
      </fill>
    </dxf>
    <dxf>
      <font>
        <strike val="0"/>
        <color rgb="FF00B050"/>
      </font>
      <fill>
        <patternFill>
          <bgColor theme="5" tint="-0.24994659260841701"/>
        </patternFill>
      </fill>
    </dxf>
    <dxf>
      <font>
        <strike val="0"/>
        <color theme="3"/>
      </font>
    </dxf>
    <dxf>
      <font>
        <color rgb="FFFF0000"/>
      </font>
      <fill>
        <patternFill>
          <bgColor theme="3"/>
        </patternFill>
      </fill>
    </dxf>
    <dxf>
      <font>
        <strike val="0"/>
        <color rgb="FFFFFF00"/>
      </font>
      <fill>
        <patternFill>
          <bgColor theme="1"/>
        </patternFill>
      </fill>
    </dxf>
    <dxf>
      <font>
        <strike val="0"/>
        <color rgb="FFFF0000"/>
      </font>
      <fill>
        <gradientFill degree="90">
          <stop position="0">
            <color theme="0"/>
          </stop>
          <stop position="1">
            <color rgb="FF00B050"/>
          </stop>
        </gradientFill>
      </fill>
      <border>
        <vertical/>
        <horizontal/>
      </border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  <color rgb="FFFF0000"/>
      </font>
      <fill>
        <patternFill>
          <bgColor theme="1"/>
        </patternFill>
      </fill>
    </dxf>
    <dxf>
      <font>
        <b/>
        <i/>
        <strike/>
      </font>
    </dxf>
    <dxf>
      <font>
        <strike val="0"/>
        <color theme="3"/>
      </font>
      <fill>
        <gradientFill degree="90">
          <stop position="0">
            <color rgb="FFFF0000"/>
          </stop>
          <stop position="1">
            <color theme="0"/>
          </stop>
        </gradientFill>
      </fill>
      <border>
        <top style="thin">
          <color auto="1"/>
        </top>
        <vertical/>
        <horizontal/>
      </border>
    </dxf>
    <dxf>
      <font>
        <strike val="0"/>
        <color rgb="FF00B050"/>
      </font>
      <fill>
        <patternFill>
          <bgColor theme="5" tint="-0.24994659260841701"/>
        </patternFill>
      </fill>
    </dxf>
    <dxf>
      <font>
        <strike val="0"/>
        <color theme="0"/>
      </font>
      <fill>
        <patternFill>
          <bgColor theme="9" tint="-0.24994659260841701"/>
        </patternFill>
      </fill>
    </dxf>
    <dxf>
      <font>
        <strike val="0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strike val="0"/>
        <color rgb="FFFF0000"/>
      </font>
      <fill>
        <gradientFill degree="90">
          <stop position="0">
            <color theme="0"/>
          </stop>
          <stop position="1">
            <color rgb="FF00B050"/>
          </stop>
        </gradientFill>
      </fill>
      <border>
        <vertical/>
        <horizontal/>
      </border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  <color rgb="FFFF0000"/>
      </font>
      <fill>
        <patternFill>
          <bgColor theme="1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theme="1"/>
        </patternFill>
      </fill>
    </dxf>
    <dxf>
      <font>
        <color rgb="FFFF0000"/>
      </font>
      <fill>
        <patternFill>
          <bgColor theme="3"/>
        </patternFill>
      </fill>
    </dxf>
    <dxf>
      <font>
        <strike val="0"/>
        <color theme="3"/>
      </font>
    </dxf>
    <dxf>
      <font>
        <b/>
        <i/>
        <strike/>
      </font>
    </dxf>
    <dxf>
      <font>
        <strike val="0"/>
        <color theme="3"/>
      </font>
      <fill>
        <gradientFill degree="90">
          <stop position="0">
            <color rgb="FFFF0000"/>
          </stop>
          <stop position="1">
            <color theme="0"/>
          </stop>
        </gradientFill>
      </fill>
      <border>
        <top style="thin">
          <color auto="1"/>
        </top>
        <vertical/>
        <horizontal/>
      </border>
    </dxf>
    <dxf>
      <font>
        <strike val="0"/>
        <color rgb="FF00B050"/>
      </font>
      <fill>
        <patternFill>
          <bgColor theme="5" tint="-0.24994659260841701"/>
        </patternFill>
      </fill>
    </dxf>
    <dxf>
      <font>
        <strike val="0"/>
        <color theme="3"/>
      </font>
    </dxf>
    <dxf>
      <font>
        <color rgb="FFFF0000"/>
      </font>
      <fill>
        <patternFill>
          <bgColor theme="3"/>
        </patternFill>
      </fill>
    </dxf>
    <dxf>
      <font>
        <strike val="0"/>
        <color rgb="FFFFFF00"/>
      </font>
      <fill>
        <patternFill>
          <bgColor theme="1"/>
        </patternFill>
      </fill>
    </dxf>
    <dxf>
      <font>
        <strike val="0"/>
        <color rgb="FFFFFF0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strike val="0"/>
        <color rgb="FFFF0000"/>
      </font>
      <fill>
        <gradientFill degree="90">
          <stop position="0">
            <color theme="0"/>
          </stop>
          <stop position="1">
            <color rgb="FF00B050"/>
          </stop>
        </gradientFill>
      </fill>
      <border>
        <vertical/>
        <horizontal/>
      </border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  <color rgb="FFFF0000"/>
      </font>
      <fill>
        <patternFill>
          <bgColor theme="1"/>
        </patternFill>
      </fill>
    </dxf>
    <dxf>
      <font>
        <strike val="0"/>
        <color theme="0"/>
      </font>
      <fill>
        <patternFill>
          <bgColor theme="9" tint="-0.24994659260841701"/>
        </patternFill>
      </fill>
    </dxf>
    <dxf>
      <font>
        <b/>
        <i/>
        <strike/>
      </font>
    </dxf>
    <dxf>
      <font>
        <strike val="0"/>
        <color theme="3"/>
      </font>
      <fill>
        <gradientFill degree="90">
          <stop position="0">
            <color rgb="FFFF0000"/>
          </stop>
          <stop position="1">
            <color theme="0"/>
          </stop>
        </gradientFill>
      </fill>
      <border>
        <top style="thin">
          <color auto="1"/>
        </top>
        <vertical/>
        <horizontal/>
      </border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theme="1"/>
        </patternFill>
      </fill>
    </dxf>
    <dxf>
      <font>
        <color rgb="FFFF0000"/>
      </font>
      <fill>
        <patternFill>
          <bgColor theme="3"/>
        </patternFill>
      </fill>
    </dxf>
    <dxf>
      <font>
        <strike val="0"/>
        <color theme="3"/>
      </font>
    </dxf>
    <dxf>
      <font>
        <strike val="0"/>
        <color rgb="FF00B050"/>
      </font>
      <fill>
        <patternFill>
          <bgColor theme="5" tint="-0.24994659260841701"/>
        </patternFill>
      </fill>
    </dxf>
    <dxf>
      <font>
        <strike val="0"/>
        <color theme="0"/>
      </font>
      <fill>
        <patternFill>
          <bgColor theme="9" tint="-0.24994659260841701"/>
        </patternFill>
      </fill>
    </dxf>
    <dxf>
      <font>
        <strike val="0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strike val="0"/>
        <color rgb="FFFF0000"/>
      </font>
      <fill>
        <gradientFill degree="90">
          <stop position="0">
            <color theme="0"/>
          </stop>
          <stop position="1">
            <color rgb="FF00B050"/>
          </stop>
        </gradientFill>
      </fill>
      <border>
        <vertical/>
        <horizontal/>
      </border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  <color rgb="FFFF0000"/>
      </font>
      <fill>
        <patternFill>
          <bgColor theme="1"/>
        </patternFill>
      </fill>
    </dxf>
    <dxf>
      <font>
        <b/>
        <i/>
        <strike/>
      </font>
    </dxf>
    <dxf>
      <font>
        <strike val="0"/>
        <color theme="3"/>
      </font>
      <fill>
        <gradientFill degree="90">
          <stop position="0">
            <color rgb="FFFF0000"/>
          </stop>
          <stop position="1">
            <color theme="0"/>
          </stop>
        </gradientFill>
      </fill>
      <border>
        <top style="thin">
          <color auto="1"/>
        </top>
        <vertical/>
        <horizontal/>
      </border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theme="1"/>
        </patternFill>
      </fill>
    </dxf>
    <dxf>
      <font>
        <color rgb="FFFF0000"/>
      </font>
      <fill>
        <patternFill>
          <bgColor theme="3"/>
        </patternFill>
      </fill>
    </dxf>
    <dxf>
      <font>
        <strike val="0"/>
        <color theme="3"/>
      </font>
    </dxf>
    <dxf>
      <font>
        <strike val="0"/>
        <color rgb="FF00B050"/>
      </font>
      <fill>
        <patternFill>
          <bgColor theme="5" tint="-0.24994659260841701"/>
        </patternFill>
      </fill>
    </dxf>
    <dxf>
      <font>
        <strike val="0"/>
        <color theme="0"/>
      </font>
      <fill>
        <patternFill>
          <bgColor theme="9" tint="-0.24994659260841701"/>
        </patternFill>
      </fill>
    </dxf>
    <dxf>
      <font>
        <strike val="0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strike val="0"/>
        <color rgb="FFFF0000"/>
      </font>
      <fill>
        <gradientFill degree="90">
          <stop position="0">
            <color theme="0"/>
          </stop>
          <stop position="1">
            <color rgb="FF00B050"/>
          </stop>
        </gradientFill>
      </fill>
      <border>
        <vertical/>
        <horizontal/>
      </border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  <color rgb="FFFF0000"/>
      </font>
      <fill>
        <patternFill>
          <bgColor theme="1"/>
        </patternFill>
      </fill>
    </dxf>
    <dxf>
      <font>
        <b/>
        <i/>
        <strike/>
      </font>
    </dxf>
    <dxf>
      <font>
        <strike val="0"/>
        <color theme="3"/>
      </font>
      <fill>
        <gradientFill degree="90">
          <stop position="0">
            <color rgb="FFFF0000"/>
          </stop>
          <stop position="1">
            <color theme="0"/>
          </stop>
        </gradientFill>
      </fill>
      <border>
        <top style="thin">
          <color auto="1"/>
        </top>
        <vertical/>
        <horizontal/>
      </border>
    </dxf>
  </dxfs>
  <tableStyles count="0" defaultTableStyle="TableStyleMedium9" defaultPivotStyle="PivotStyleMedium4"/>
  <colors>
    <mruColors>
      <color rgb="FF00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heleaguetables.com/moes-tavern-wc-pool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0c142e14/Gervane-Kastaneer" TargetMode="External"/><Relationship Id="rId3182" Type="http://schemas.openxmlformats.org/officeDocument/2006/relationships/hyperlink" Target="https://fbref.com/en/players/c8d1c3a5/matchlogs/2026/summary/Jorge-Sanchez-Match-Logs" TargetMode="External"/><Relationship Id="rId3042" Type="http://schemas.openxmlformats.org/officeDocument/2006/relationships/hyperlink" Target="https://fbref.com/en/squads/b8fd03ef/Manchester-City-Stats" TargetMode="External"/><Relationship Id="rId3999" Type="http://schemas.openxmlformats.org/officeDocument/2006/relationships/hyperlink" Target="https://fbref.com/en/squads/97d80fef/Mamelodi-Sundowns-Stats" TargetMode="External"/><Relationship Id="rId170" Type="http://schemas.openxmlformats.org/officeDocument/2006/relationships/hyperlink" Target="https://fbref.com/en/players/488ee64c/Ali-Alipour" TargetMode="External"/><Relationship Id="rId3859" Type="http://schemas.openxmlformats.org/officeDocument/2006/relationships/hyperlink" Target="https://fbref.com/en/players/f68b64fc/Silvan-Widmer" TargetMode="External"/><Relationship Id="rId987" Type="http://schemas.openxmlformats.org/officeDocument/2006/relationships/hyperlink" Target="https://fbref.com/en/players/40774c6b/Bamba-Dieng" TargetMode="External"/><Relationship Id="rId2668" Type="http://schemas.openxmlformats.org/officeDocument/2006/relationships/hyperlink" Target="https://fbref.com/en/players/950ef017/matchlogs/2026/summary/Tani-Oluwaseyi-Match-Logs" TargetMode="External"/><Relationship Id="rId2875" Type="http://schemas.openxmlformats.org/officeDocument/2006/relationships/hyperlink" Target="https://fbref.com/en/players/8f21b7bd/Lukas-Provod" TargetMode="External"/><Relationship Id="rId3719" Type="http://schemas.openxmlformats.org/officeDocument/2006/relationships/hyperlink" Target="https://fbref.com/en/squads/4b682260/2025-2026/Young-Boys-Stats" TargetMode="External"/><Relationship Id="rId3926" Type="http://schemas.openxmlformats.org/officeDocument/2006/relationships/hyperlink" Target="https://fbref.com/en/players/1c215c70/Tete-Yengi" TargetMode="External"/><Relationship Id="rId847" Type="http://schemas.openxmlformats.org/officeDocument/2006/relationships/hyperlink" Target="https://fbref.com/en/players/8bf49030/Aymen-Dahmen" TargetMode="External"/><Relationship Id="rId1477" Type="http://schemas.openxmlformats.org/officeDocument/2006/relationships/hyperlink" Target="https://fbref.com/en/squads/a7c7562a/Tunisia-Men-Stats" TargetMode="External"/><Relationship Id="rId1684" Type="http://schemas.openxmlformats.org/officeDocument/2006/relationships/hyperlink" Target="https://fbref.com/en/players/dbd3a428/matchlogs/2026/summary/Junya-Ito-Match-Logs" TargetMode="External"/><Relationship Id="rId1891" Type="http://schemas.openxmlformats.org/officeDocument/2006/relationships/hyperlink" Target="https://fbref.com/en/players/3935e52e/matchlogs/2026/summary/Sead-Kolasinac-Match-Logs" TargetMode="External"/><Relationship Id="rId2528" Type="http://schemas.openxmlformats.org/officeDocument/2006/relationships/hyperlink" Target="https://fbref.com/en/players/8e697a8f/Dan-Ndoye" TargetMode="External"/><Relationship Id="rId2735" Type="http://schemas.openxmlformats.org/officeDocument/2006/relationships/hyperlink" Target="https://fbref.com/en/players/9b6f7fd5/Lucas-Paqueta" TargetMode="External"/><Relationship Id="rId2942" Type="http://schemas.openxmlformats.org/officeDocument/2006/relationships/hyperlink" Target="https://fbref.com/en/squads/4cb614ef/Auckland-FC-Stats" TargetMode="External"/><Relationship Id="rId707" Type="http://schemas.openxmlformats.org/officeDocument/2006/relationships/hyperlink" Target="https://fbref.com/en/squads/f0ac8ee6/Eintracht-Frankfurt-Stats" TargetMode="External"/><Relationship Id="rId914" Type="http://schemas.openxmlformats.org/officeDocument/2006/relationships/hyperlink" Target="https://fbref.com/en/squads/cb8b86a2/Inter-Miami-Stats" TargetMode="External"/><Relationship Id="rId1337" Type="http://schemas.openxmlformats.org/officeDocument/2006/relationships/hyperlink" Target="https://fbref.com/en/squads/c1e40422/Germany-Men-Stats" TargetMode="External"/><Relationship Id="rId1544" Type="http://schemas.openxmlformats.org/officeDocument/2006/relationships/hyperlink" Target="https://fbref.com/en/squads/1d8099f8/Bologna-Stats" TargetMode="External"/><Relationship Id="rId1751" Type="http://schemas.openxmlformats.org/officeDocument/2006/relationships/hyperlink" Target="https://fbref.com/en/players/1bacc518/Frenkie-de-Jong" TargetMode="External"/><Relationship Id="rId2802" Type="http://schemas.openxmlformats.org/officeDocument/2006/relationships/hyperlink" Target="https://fbref.com/en/players/12c35abe/matchlogs/2026/summary/Jens-Petter-Hauge-Match-Logs" TargetMode="External"/><Relationship Id="rId43" Type="http://schemas.openxmlformats.org/officeDocument/2006/relationships/hyperlink" Target="https://fbref.com/en/squads/3e22f0fa/Jordan-Men-Stats" TargetMode="External"/><Relationship Id="rId1404" Type="http://schemas.openxmlformats.org/officeDocument/2006/relationships/hyperlink" Target="https://fbref.com/en/squads/602d3994/Scotland-Men-Stats" TargetMode="External"/><Relationship Id="rId1611" Type="http://schemas.openxmlformats.org/officeDocument/2006/relationships/hyperlink" Target="https://fbref.com/en/squads/9b696ed1/Qatar-Men-Stats" TargetMode="External"/><Relationship Id="rId3369" Type="http://schemas.openxmlformats.org/officeDocument/2006/relationships/hyperlink" Target="https://fbref.com/en/squads/db3b9613/Atletico-Madrid-Stats" TargetMode="External"/><Relationship Id="rId3576" Type="http://schemas.openxmlformats.org/officeDocument/2006/relationships/hyperlink" Target="https://fbref.com/en/squads/361422b9/Belgium-Men-Stats" TargetMode="External"/><Relationship Id="rId497" Type="http://schemas.openxmlformats.org/officeDocument/2006/relationships/hyperlink" Target="https://fbref.com/en/players/e4114f5d/Patrick-Berg" TargetMode="External"/><Relationship Id="rId2178" Type="http://schemas.openxmlformats.org/officeDocument/2006/relationships/hyperlink" Target="https://fbref.com/en/squads/b8889750/Egypt-Men-Stats" TargetMode="External"/><Relationship Id="rId2385" Type="http://schemas.openxmlformats.org/officeDocument/2006/relationships/hyperlink" Target="https://fbref.com/en/squads/506f1741/South-Africa-Men-Stats" TargetMode="External"/><Relationship Id="rId3229" Type="http://schemas.openxmlformats.org/officeDocument/2006/relationships/hyperlink" Target="https://fbref.com/en/players/5d4f7d61/matchlogs/2026/summary/Patrik-Schick-Match-Logs" TargetMode="External"/><Relationship Id="rId3783" Type="http://schemas.openxmlformats.org/officeDocument/2006/relationships/hyperlink" Target="https://fbref.com/en/players/cf134113/matchlogs/2026/summary/Bart-Verbruggen-Match-Logs" TargetMode="External"/><Relationship Id="rId3990" Type="http://schemas.openxmlformats.org/officeDocument/2006/relationships/hyperlink" Target="https://fbref.com/en/players/acf7e795/David-Zima" TargetMode="External"/><Relationship Id="rId357" Type="http://schemas.openxmlformats.org/officeDocument/2006/relationships/hyperlink" Target="https://fbref.com/en/squads/af41ccda/Morocco-Men-Stats" TargetMode="External"/><Relationship Id="rId1194" Type="http://schemas.openxmlformats.org/officeDocument/2006/relationships/hyperlink" Target="https://fbref.com/en/players/5ad49fbb/matchlogs/2026/summary/Sherel-Floranus-Match-Logs" TargetMode="External"/><Relationship Id="rId2038" Type="http://schemas.openxmlformats.org/officeDocument/2006/relationships/hyperlink" Target="https://fbref.com/en/players/02c15616/Marcos-Llorente" TargetMode="External"/><Relationship Id="rId2592" Type="http://schemas.openxmlformats.org/officeDocument/2006/relationships/hyperlink" Target="https://fbref.com/en/squads/4a1b4ea8/Portugal-Men-Stats" TargetMode="External"/><Relationship Id="rId3436" Type="http://schemas.openxmlformats.org/officeDocument/2006/relationships/hyperlink" Target="https://fbref.com/en/squads/33c895d4/Southampton-Stats" TargetMode="External"/><Relationship Id="rId3643" Type="http://schemas.openxmlformats.org/officeDocument/2006/relationships/hyperlink" Target="https://fbref.com/en/players/9e1035f8/Ferran-Torres" TargetMode="External"/><Relationship Id="rId3850" Type="http://schemas.openxmlformats.org/officeDocument/2006/relationships/hyperlink" Target="https://fbref.com/en/players/8eec784d/matchlogs/2026/summary/Timothy-Weah-Match-Logs" TargetMode="External"/><Relationship Id="rId217" Type="http://schemas.openxmlformats.org/officeDocument/2006/relationships/hyperlink" Target="https://fbref.com/en/players/349cae8f/matchlogs/2026/summary/Michael-Amir-Murillo-Match-Logs" TargetMode="External"/><Relationship Id="rId564" Type="http://schemas.openxmlformats.org/officeDocument/2006/relationships/hyperlink" Target="https://fbref.com/en/squads/972e2539/Al-Hilal-Stats" TargetMode="External"/><Relationship Id="rId771" Type="http://schemas.openxmlformats.org/officeDocument/2006/relationships/hyperlink" Target="https://fbref.com/en/players/c9d96dc1/Livano-Comenencia" TargetMode="External"/><Relationship Id="rId2245" Type="http://schemas.openxmlformats.org/officeDocument/2006/relationships/hyperlink" Target="https://fbref.com/en/players/b74277a0/matchlogs/2026/summary/Noussair-Mazraoui-Match-Logs" TargetMode="External"/><Relationship Id="rId2452" Type="http://schemas.openxmlformats.org/officeDocument/2006/relationships/hyperlink" Target="https://fbref.com/en/squads/9be9f315/Congo-DR-Men-Stats" TargetMode="External"/><Relationship Id="rId3503" Type="http://schemas.openxmlformats.org/officeDocument/2006/relationships/hyperlink" Target="https://fbref.com/en/players/c25a7a2a/matchlogs/2026/summary/Yuito-Suzuki-Match-Logs" TargetMode="External"/><Relationship Id="rId3710" Type="http://schemas.openxmlformats.org/officeDocument/2006/relationships/hyperlink" Target="https://fbref.com/en/squads/ac6bcf92/Turkiye-Men-Stats" TargetMode="External"/><Relationship Id="rId424" Type="http://schemas.openxmlformats.org/officeDocument/2006/relationships/hyperlink" Target="https://fbref.com/en/squads/6c5ef1c3/Bosnia-and-Herzegovina-Men-Stats" TargetMode="External"/><Relationship Id="rId631" Type="http://schemas.openxmlformats.org/officeDocument/2006/relationships/hyperlink" Target="https://fbref.com/en/squads/541a280b/2025-2026/Dynamo-Moscow-Stats" TargetMode="External"/><Relationship Id="rId1054" Type="http://schemas.openxmlformats.org/officeDocument/2006/relationships/hyperlink" Target="https://fbref.com/en/players/cd92357a/Lyndon-Dykes" TargetMode="External"/><Relationship Id="rId1261" Type="http://schemas.openxmlformats.org/officeDocument/2006/relationships/hyperlink" Target="https://fbref.com/en/squads/4ba7cbea/Bournemouth-Stats" TargetMode="External"/><Relationship Id="rId2105" Type="http://schemas.openxmlformats.org/officeDocument/2006/relationships/hyperlink" Target="https://fbref.com/en/squads/1862c019/England-Men-Stats" TargetMode="External"/><Relationship Id="rId2312" Type="http://schemas.openxmlformats.org/officeDocument/2006/relationships/hyperlink" Target="https://fbref.com/en/squads/943e8050/Burnley-Stats" TargetMode="External"/><Relationship Id="rId1121" Type="http://schemas.openxmlformats.org/officeDocument/2006/relationships/hyperlink" Target="https://fbref.com/en/squads/6a08f71e/IR-Iran-Men-Stats" TargetMode="External"/><Relationship Id="rId3086" Type="http://schemas.openxmlformats.org/officeDocument/2006/relationships/hyperlink" Target="https://fbref.com/en/players/6b33d86b/Eloy-Room" TargetMode="External"/><Relationship Id="rId3293" Type="http://schemas.openxmlformats.org/officeDocument/2006/relationships/hyperlink" Target="https://fbref.com/en/squads/4ba7cbea/Bournemouth-Stats" TargetMode="External"/><Relationship Id="rId1938" Type="http://schemas.openxmlformats.org/officeDocument/2006/relationships/hyperlink" Target="https://fbref.com/en/squads/033ea6b8/Hoffenheim-Stats" TargetMode="External"/><Relationship Id="rId3153" Type="http://schemas.openxmlformats.org/officeDocument/2006/relationships/hyperlink" Target="https://fbref.com/en/squads/822bd0ba/Liverpool-Stats" TargetMode="External"/><Relationship Id="rId3360" Type="http://schemas.openxmlformats.org/officeDocument/2006/relationships/hyperlink" Target="https://fbref.com/en/squads/4a1b4ea8/Portugal-Men-Stats" TargetMode="External"/><Relationship Id="rId281" Type="http://schemas.openxmlformats.org/officeDocument/2006/relationships/hyperlink" Target="https://fbref.com/en/squads/13dc44fd/Sporting-CP-Stats" TargetMode="External"/><Relationship Id="rId3013" Type="http://schemas.openxmlformats.org/officeDocument/2006/relationships/hyperlink" Target="https://fbref.com/en/players/c2bd8585/Fabian-Rieder" TargetMode="External"/><Relationship Id="rId141" Type="http://schemas.openxmlformats.org/officeDocument/2006/relationships/hyperlink" Target="https://fbref.com/en/players/f3d9291e/Kerim-Alajbegovic" TargetMode="External"/><Relationship Id="rId3220" Type="http://schemas.openxmlformats.org/officeDocument/2006/relationships/hyperlink" Target="https://fbref.com/en/squads/69236f98/Angers-Stats" TargetMode="External"/><Relationship Id="rId7" Type="http://schemas.openxmlformats.org/officeDocument/2006/relationships/hyperlink" Target="https://fbref.com/en/squads/86b7acd2/Rangers-Stats" TargetMode="External"/><Relationship Id="rId2779" Type="http://schemas.openxmlformats.org/officeDocument/2006/relationships/hyperlink" Target="https://fbref.com/en/players/0d9b2d31/Pedri" TargetMode="External"/><Relationship Id="rId2986" Type="http://schemas.openxmlformats.org/officeDocument/2006/relationships/hyperlink" Target="https://fbref.com/en/players/e69e0f7b/Omar-Rekik" TargetMode="External"/><Relationship Id="rId958" Type="http://schemas.openxmlformats.org/officeDocument/2006/relationships/hyperlink" Target="https://fbref.com/en/players/8ae7d0ec/matchlogs/2026/summary/Assane-Diao-Match-Logs" TargetMode="External"/><Relationship Id="rId1588" Type="http://schemas.openxmlformats.org/officeDocument/2006/relationships/hyperlink" Target="https://fbref.com/en/squads/033ea6b8/Hoffenheim-Stats" TargetMode="External"/><Relationship Id="rId1795" Type="http://schemas.openxmlformats.org/officeDocument/2006/relationships/hyperlink" Target="https://fbref.com/en/players/dd211559/matchlogs/2026/summary/Gedeon-Kalulu-Match-Logs" TargetMode="External"/><Relationship Id="rId2639" Type="http://schemas.openxmlformats.org/officeDocument/2006/relationships/hyperlink" Target="https://fbref.com/en/squads/5bfb9659/Leeds-United-Stats" TargetMode="External"/><Relationship Id="rId2846" Type="http://schemas.openxmlformats.org/officeDocument/2006/relationships/hyperlink" Target="https://fbref.com/en/players/54bcdeb0/matchlogs/2026/summary/Gonzalo-Plata-Match-Logs" TargetMode="External"/><Relationship Id="rId87" Type="http://schemas.openxmlformats.org/officeDocument/2006/relationships/hyperlink" Target="https://fbref.com/en/players/fd53d9e7/Akram-Afif" TargetMode="External"/><Relationship Id="rId818" Type="http://schemas.openxmlformats.org/officeDocument/2006/relationships/hyperlink" Target="https://fbref.com/en/players/ea42e480/matchlogs/2026/summary/Maxime-Crepeau-Match-Logs" TargetMode="External"/><Relationship Id="rId1448" Type="http://schemas.openxmlformats.org/officeDocument/2006/relationships/hyperlink" Target="https://fbref.com/en/players/e8213ed3/matchlogs/2026/summary/Amir-Hadziahmetovic-Match-Logs" TargetMode="External"/><Relationship Id="rId1655" Type="http://schemas.openxmlformats.org/officeDocument/2006/relationships/hyperlink" Target="https://fbref.com/en/players/8e92be30/Alexander-Isak" TargetMode="External"/><Relationship Id="rId2706" Type="http://schemas.openxmlformats.org/officeDocument/2006/relationships/hyperlink" Target="https://fbref.com/en/players/83299cc0/matchlogs/2026/summary/Azzedine-Ounahi-Match-Logs" TargetMode="External"/><Relationship Id="rId1308" Type="http://schemas.openxmlformats.org/officeDocument/2006/relationships/hyperlink" Target="https://fbref.com/en/players/2d496ca3/Anibal-Godoy" TargetMode="External"/><Relationship Id="rId1862" Type="http://schemas.openxmlformats.org/officeDocument/2006/relationships/hyperlink" Target="https://fbref.com/en/squads/a7c7562a/Tunisia-Men-Stats" TargetMode="External"/><Relationship Id="rId2913" Type="http://schemas.openxmlformats.org/officeDocument/2006/relationships/hyperlink" Target="https://fbref.com/en/players/8794e251/Adrien-Rabiot" TargetMode="External"/><Relationship Id="rId1515" Type="http://schemas.openxmlformats.org/officeDocument/2006/relationships/hyperlink" Target="https://fbref.com/en/squads/ab358912/Oviedo-Stats" TargetMode="External"/><Relationship Id="rId1722" Type="http://schemas.openxmlformats.org/officeDocument/2006/relationships/hyperlink" Target="https://fbref.com/en/squads/a138bc7e/Al-Najma-Stats" TargetMode="External"/><Relationship Id="rId14" Type="http://schemas.openxmlformats.org/officeDocument/2006/relationships/hyperlink" Target="https://fbref.com/en/players/accbfc94/matchlogs/2026/summary/Hossam-Abdelmaguid-Match-Logs" TargetMode="External"/><Relationship Id="rId3687" Type="http://schemas.openxmlformats.org/officeDocument/2006/relationships/hyperlink" Target="https://fbref.com/en/squads/ffcf1690/Japan-Men-Stats" TargetMode="External"/><Relationship Id="rId3894" Type="http://schemas.openxmlformats.org/officeDocument/2006/relationships/hyperlink" Target="https://fbref.com/en/players/7ca196eb/matchlogs/2026/summary/Nick-Woltemade-Match-Logs" TargetMode="External"/><Relationship Id="rId2289" Type="http://schemas.openxmlformats.org/officeDocument/2006/relationships/hyperlink" Target="https://fbref.com/en/players/a5f5d094/matchlogs/2026/summary/Mark-McKenzie-Match-Logs" TargetMode="External"/><Relationship Id="rId2496" Type="http://schemas.openxmlformats.org/officeDocument/2006/relationships/hyperlink" Target="https://fbref.com/en/squads/ecd11ca2/Galatasaray-Stats" TargetMode="External"/><Relationship Id="rId3547" Type="http://schemas.openxmlformats.org/officeDocument/2006/relationships/hyperlink" Target="https://fbref.com/en/players/47ce793b/Chemsdine-Talbi" TargetMode="External"/><Relationship Id="rId3754" Type="http://schemas.openxmlformats.org/officeDocument/2006/relationships/hyperlink" Target="https://fbref.com/en/squads/54864664/St-Pauli-Stats" TargetMode="External"/><Relationship Id="rId3961" Type="http://schemas.openxmlformats.org/officeDocument/2006/relationships/hyperlink" Target="https://fbref.com/en/squads/e2d8892c/Paris-Saint-Germain-Stats" TargetMode="External"/><Relationship Id="rId468" Type="http://schemas.openxmlformats.org/officeDocument/2006/relationships/hyperlink" Target="https://fbref.com/en/squads/d6ffefd1/Kasimpasa-Stats" TargetMode="External"/><Relationship Id="rId675" Type="http://schemas.openxmlformats.org/officeDocument/2006/relationships/hyperlink" Target="https://fbref.com/en/squads/84d9701c/Fluminense-Stats" TargetMode="External"/><Relationship Id="rId882" Type="http://schemas.openxmlformats.org/officeDocument/2006/relationships/hyperlink" Target="https://fbref.com/en/squads/6e84edac/Saudi-Arabia-Men-Stats" TargetMode="External"/><Relationship Id="rId1098" Type="http://schemas.openxmlformats.org/officeDocument/2006/relationships/hyperlink" Target="https://fbref.com/en/players/bd6667ba/Sherzod-Esanov" TargetMode="External"/><Relationship Id="rId2149" Type="http://schemas.openxmlformats.org/officeDocument/2006/relationships/hyperlink" Target="https://fbref.com/en/squads/3f4fe568/2025-2026/Sturm-Graz-Stats" TargetMode="External"/><Relationship Id="rId2356" Type="http://schemas.openxmlformats.org/officeDocument/2006/relationships/hyperlink" Target="https://fbref.com/en/players/e162b013/Thomas-Meunier" TargetMode="External"/><Relationship Id="rId2563" Type="http://schemas.openxmlformats.org/officeDocument/2006/relationships/hyperlink" Target="https://fbref.com/en/players/eb7abf2e/Nathan-Ngoy" TargetMode="External"/><Relationship Id="rId2770" Type="http://schemas.openxmlformats.org/officeDocument/2006/relationships/hyperlink" Target="https://fbref.com/en/players/4e86877c/matchlogs/2026/summary/Tim-Payne-Match-Logs" TargetMode="External"/><Relationship Id="rId3407" Type="http://schemas.openxmlformats.org/officeDocument/2006/relationships/hyperlink" Target="https://fbref.com/en/squads/b90bf4f9/Australia-Men-Stats" TargetMode="External"/><Relationship Id="rId3614" Type="http://schemas.openxmlformats.org/officeDocument/2006/relationships/hyperlink" Target="https://fbref.com/en/players/fce2302c/matchlogs/2026/summary/Kieran-Tierney-Match-Logs" TargetMode="External"/><Relationship Id="rId3821" Type="http://schemas.openxmlformats.org/officeDocument/2006/relationships/hyperlink" Target="https://fbref.com/en/squads/26790c6a/Hamburger-SV-Stats" TargetMode="External"/><Relationship Id="rId328" Type="http://schemas.openxmlformats.org/officeDocument/2006/relationships/hyperlink" Target="https://fbref.com/en/players/a12402c3/matchlogs/2026/summary/Lawrence-Ati-Zigi-Match-Logs" TargetMode="External"/><Relationship Id="rId535" Type="http://schemas.openxmlformats.org/officeDocument/2006/relationships/hyperlink" Target="https://fbref.com/en/players/c2f23fc8/matchlogs/2026/summary/Moise-Bombito-Match-Logs" TargetMode="External"/><Relationship Id="rId742" Type="http://schemas.openxmlformats.org/officeDocument/2006/relationships/hyperlink" Target="https://fbref.com/en/players/2696b6a9/matchlogs/2026/summary/Tahith-Chong-Match-Logs" TargetMode="External"/><Relationship Id="rId1165" Type="http://schemas.openxmlformats.org/officeDocument/2006/relationships/hyperlink" Target="https://fbref.com/en/squads/bff39cf5/2025-2026/Istanbul-Basaksehir-Stats" TargetMode="External"/><Relationship Id="rId1372" Type="http://schemas.openxmlformats.org/officeDocument/2006/relationships/hyperlink" Target="https://fbref.com/en/squads/473f0fbf/Korea-Republic-Men-Stats" TargetMode="External"/><Relationship Id="rId2009" Type="http://schemas.openxmlformats.org/officeDocument/2006/relationships/hyperlink" Target="https://fbref.com/en/players/b93b7882/matchlogs/2026/summary/Mathew-Leckie-Match-Logs" TargetMode="External"/><Relationship Id="rId2216" Type="http://schemas.openxmlformats.org/officeDocument/2006/relationships/hyperlink" Target="https://fbref.com/en/squads/9be9f315/Congo-DR-Men-Stats" TargetMode="External"/><Relationship Id="rId2423" Type="http://schemas.openxmlformats.org/officeDocument/2006/relationships/hyperlink" Target="https://fbref.com/en/players/6bce7dd8/Kim-Moon-hwan" TargetMode="External"/><Relationship Id="rId2630" Type="http://schemas.openxmlformats.org/officeDocument/2006/relationships/hyperlink" Target="https://fbref.com/en/squads/ffcf1690/Japan-Men-Stats" TargetMode="External"/><Relationship Id="rId602" Type="http://schemas.openxmlformats.org/officeDocument/2006/relationships/hyperlink" Target="https://fbref.com/en/squads/6e84edac/Saudi-Arabia-Men-Stats" TargetMode="External"/><Relationship Id="rId1025" Type="http://schemas.openxmlformats.org/officeDocument/2006/relationships/hyperlink" Target="https://fbref.com/en/players/fdf4cfe5/matchlogs/2026/summary/Merchas-Doski-Match-Logs" TargetMode="External"/><Relationship Id="rId1232" Type="http://schemas.openxmlformats.org/officeDocument/2006/relationships/hyperlink" Target="https://fbref.com/en/squads/62add3bf/Werder-Bremen-Stats" TargetMode="External"/><Relationship Id="rId3197" Type="http://schemas.openxmlformats.org/officeDocument/2006/relationships/hyperlink" Target="https://fbref.com/en/squads/a224b06a/Mainz-05-Stats" TargetMode="External"/><Relationship Id="rId3057" Type="http://schemas.openxmlformats.org/officeDocument/2006/relationships/hyperlink" Target="https://fbref.com/en/squads/e14f61a5/Union-SG-Stats" TargetMode="External"/><Relationship Id="rId185" Type="http://schemas.openxmlformats.org/officeDocument/2006/relationships/hyperlink" Target="https://fbref.com/en/players/862a1c15/matchlogs/2026/summary/Miguel-Almiron-Match-Logs" TargetMode="External"/><Relationship Id="rId1909" Type="http://schemas.openxmlformats.org/officeDocument/2006/relationships/hyperlink" Target="https://fbref.com/en/squads/1862c019/England-Men-Stats" TargetMode="External"/><Relationship Id="rId3264" Type="http://schemas.openxmlformats.org/officeDocument/2006/relationships/hyperlink" Target="https://fbref.com/en/players/28c6e925/matchlogs/2026/summary/Nicolas-Seiwald-Match-Logs" TargetMode="External"/><Relationship Id="rId3471" Type="http://schemas.openxmlformats.org/officeDocument/2006/relationships/hyperlink" Target="https://fbref.com/en/squads/ec843efd/Iraq-Men-Stats" TargetMode="External"/><Relationship Id="rId392" Type="http://schemas.openxmlformats.org/officeDocument/2006/relationships/hyperlink" Target="https://fbref.com/en/squads/9be9f315/Congo-DR-Men-Stats" TargetMode="External"/><Relationship Id="rId2073" Type="http://schemas.openxmlformats.org/officeDocument/2006/relationships/hyperlink" Target="https://fbref.com/en/players/5eae500a/Romelu-Lukaku" TargetMode="External"/><Relationship Id="rId2280" Type="http://schemas.openxmlformats.org/officeDocument/2006/relationships/hyperlink" Target="https://fbref.com/en/squads/edd0d381/2025-2026/Dinamo-Zagreb-Stats" TargetMode="External"/><Relationship Id="rId3124" Type="http://schemas.openxmlformats.org/officeDocument/2006/relationships/hyperlink" Target="https://fbref.com/en/players/632c42f5/Mahmoud-Saber" TargetMode="External"/><Relationship Id="rId3331" Type="http://schemas.openxmlformats.org/officeDocument/2006/relationships/hyperlink" Target="https://fbref.com/en/squads/47b3e736/Sarpsborg-08-Stats" TargetMode="External"/><Relationship Id="rId252" Type="http://schemas.openxmlformats.org/officeDocument/2006/relationships/hyperlink" Target="https://fbref.com/en/squads/599eba19/Norway-Men-Stats" TargetMode="External"/><Relationship Id="rId2140" Type="http://schemas.openxmlformats.org/officeDocument/2006/relationships/hyperlink" Target="https://fbref.com/en/players/f95ac2b6/Ahmed-Maknzi" TargetMode="External"/><Relationship Id="rId112" Type="http://schemas.openxmlformats.org/officeDocument/2006/relationships/hyperlink" Target="https://fbref.com/en/squads/cd051869/Brentford-Stats" TargetMode="External"/><Relationship Id="rId1699" Type="http://schemas.openxmlformats.org/officeDocument/2006/relationships/hyperlink" Target="https://fbref.com/en/squads/868afa3f/Dender-Stats" TargetMode="External"/><Relationship Id="rId2000" Type="http://schemas.openxmlformats.org/officeDocument/2006/relationships/hyperlink" Target="https://fbref.com/en/squads/9b696ed1/Qatar-Men-Stats" TargetMode="External"/><Relationship Id="rId2957" Type="http://schemas.openxmlformats.org/officeDocument/2006/relationships/hyperlink" Target="https://fbref.com/en/squads/206d90db/Barcelona-Stats" TargetMode="External"/><Relationship Id="rId929" Type="http://schemas.openxmlformats.org/officeDocument/2006/relationships/hyperlink" Target="https://fbref.com/en/squads/b1b36dcd/France-Men-Stats" TargetMode="External"/><Relationship Id="rId1559" Type="http://schemas.openxmlformats.org/officeDocument/2006/relationships/hyperlink" Target="https://fbref.com/en/squads/304635c3/Brazil-Men-Stats" TargetMode="External"/><Relationship Id="rId1766" Type="http://schemas.openxmlformats.org/officeDocument/2006/relationships/hyperlink" Target="https://fbref.com/en/players/0c295d6e/Elijah-Just" TargetMode="External"/><Relationship Id="rId1973" Type="http://schemas.openxmlformats.org/officeDocument/2006/relationships/hyperlink" Target="https://fbref.com/en/squads/361422b9/Belgium-Men-Stats" TargetMode="External"/><Relationship Id="rId2817" Type="http://schemas.openxmlformats.org/officeDocument/2006/relationships/hyperlink" Target="https://fbref.com/en/squads/f622e63c/Rizespor-Stats" TargetMode="External"/><Relationship Id="rId58" Type="http://schemas.openxmlformats.org/officeDocument/2006/relationships/hyperlink" Target="https://fbref.com/en/players/f2bf1b0f/matchlogs/2026/summary/Che-Adams-Match-Logs" TargetMode="External"/><Relationship Id="rId1419" Type="http://schemas.openxmlformats.org/officeDocument/2006/relationships/hyperlink" Target="https://fbref.com/en/players/5ad50391/Josko-Gvardiol" TargetMode="External"/><Relationship Id="rId1626" Type="http://schemas.openxmlformats.org/officeDocument/2006/relationships/hyperlink" Target="https://fbref.com/en/squads/cb45d9cb/Al-Ahli-Stats" TargetMode="External"/><Relationship Id="rId1833" Type="http://schemas.openxmlformats.org/officeDocument/2006/relationships/hyperlink" Target="https://fbref.com/en/players/35bd124a/matchlogs/2026/summary/Nikola-Katic-Match-Logs" TargetMode="External"/><Relationship Id="rId1900" Type="http://schemas.openxmlformats.org/officeDocument/2006/relationships/hyperlink" Target="https://fbref.com/en/players/e0220b70/Ismael-Kone" TargetMode="External"/><Relationship Id="rId3798" Type="http://schemas.openxmlformats.org/officeDocument/2006/relationships/hyperlink" Target="https://fbref.com/en/squads/c9d59c6c/2025-2026/Pumas-UNAM-Stats" TargetMode="External"/><Relationship Id="rId3658" Type="http://schemas.openxmlformats.org/officeDocument/2006/relationships/hyperlink" Target="https://fbref.com/en/players/8ac64b4e/matchlogs/2026/summary/Mo-Toure-Match-Logs" TargetMode="External"/><Relationship Id="rId3865" Type="http://schemas.openxmlformats.org/officeDocument/2006/relationships/hyperlink" Target="https://fbref.com/en/squads/2b390eca/Athletic-Club-Stats" TargetMode="External"/><Relationship Id="rId579" Type="http://schemas.openxmlformats.org/officeDocument/2006/relationships/hyperlink" Target="https://fbref.com/en/squads/1f33fbc7/Kayserispor-Stats" TargetMode="External"/><Relationship Id="rId786" Type="http://schemas.openxmlformats.org/officeDocument/2006/relationships/hyperlink" Target="https://fbref.com/en/players/9f381d8b/matchlogs/2026/summary/Jhon-Cordoba-Match-Logs" TargetMode="External"/><Relationship Id="rId993" Type="http://schemas.openxmlformats.org/officeDocument/2006/relationships/hyperlink" Target="https://fbref.com/en/squads/8602292d/Aston-Villa-Stats" TargetMode="External"/><Relationship Id="rId2467" Type="http://schemas.openxmlformats.org/officeDocument/2006/relationships/hyperlink" Target="https://fbref.com/en/squads/6c5ef1c3/Bosnia-and-Herzegovina-Men-Stats" TargetMode="External"/><Relationship Id="rId2674" Type="http://schemas.openxmlformats.org/officeDocument/2006/relationships/hyperlink" Target="https://fbref.com/en/squads/8602292d/Aston-Villa-Stats" TargetMode="External"/><Relationship Id="rId3518" Type="http://schemas.openxmlformats.org/officeDocument/2006/relationships/hyperlink" Target="https://fbref.com/en/squads/db3b9613/Atletico-Madrid-Stats" TargetMode="External"/><Relationship Id="rId439" Type="http://schemas.openxmlformats.org/officeDocument/2006/relationships/hyperlink" Target="https://fbref.com/en/players/5db45ee5/Maximilian-Beier" TargetMode="External"/><Relationship Id="rId646" Type="http://schemas.openxmlformats.org/officeDocument/2006/relationships/hyperlink" Target="https://fbref.com/en/squads/ac6bcf92/Turkiye-Men-Stats" TargetMode="External"/><Relationship Id="rId1069" Type="http://schemas.openxmlformats.org/officeDocument/2006/relationships/hyperlink" Target="https://fbref.com/en/players/2fba6108/matchlogs/2026/summary/Anthony-Elanga-Match-Logs" TargetMode="External"/><Relationship Id="rId1276" Type="http://schemas.openxmlformats.org/officeDocument/2006/relationships/hyperlink" Target="https://fbref.com/en/squads/a7c7562a/Tunisia-Men-Stats" TargetMode="External"/><Relationship Id="rId1483" Type="http://schemas.openxmlformats.org/officeDocument/2006/relationships/hyperlink" Target="https://fbref.com/en/players/071f2dd3/Lee-Han-beom" TargetMode="External"/><Relationship Id="rId2327" Type="http://schemas.openxmlformats.org/officeDocument/2006/relationships/hyperlink" Target="https://fbref.com/en/squads/9b696ed1/Qatar-Men-Stats" TargetMode="External"/><Relationship Id="rId2881" Type="http://schemas.openxmlformats.org/officeDocument/2006/relationships/hyperlink" Target="https://fbref.com/en/squads/db3b9613/Atletico-Madrid-Stats" TargetMode="External"/><Relationship Id="rId3725" Type="http://schemas.openxmlformats.org/officeDocument/2006/relationships/hyperlink" Target="https://fbref.com/en/players/e06683ca/Virgil-van-Dijk" TargetMode="External"/><Relationship Id="rId3932" Type="http://schemas.openxmlformats.org/officeDocument/2006/relationships/hyperlink" Target="https://fbref.com/en/squads/e0652b02/Juventus-Stats" TargetMode="External"/><Relationship Id="rId506" Type="http://schemas.openxmlformats.org/officeDocument/2006/relationships/hyperlink" Target="https://fbref.com/en/squads/296f69e7/Sweden-Men-Stats" TargetMode="External"/><Relationship Id="rId853" Type="http://schemas.openxmlformats.org/officeDocument/2006/relationships/hyperlink" Target="https://fbref.com/en/players/d9565625/matchlogs/2026/summary/Diogo-Dalot-Match-Logs" TargetMode="External"/><Relationship Id="rId1136" Type="http://schemas.openxmlformats.org/officeDocument/2006/relationships/hyperlink" Target="https://fbref.com/en/squads/3e22f0fa/Jordan-Men-Stats" TargetMode="External"/><Relationship Id="rId1690" Type="http://schemas.openxmlformats.org/officeDocument/2006/relationships/hyperlink" Target="https://fbref.com/en/squads/9ab5c684/Senegal-Men-Stats" TargetMode="External"/><Relationship Id="rId2534" Type="http://schemas.openxmlformats.org/officeDocument/2006/relationships/hyperlink" Target="https://fbref.com/en/squads/b918956d/Austin-FC-Stats" TargetMode="External"/><Relationship Id="rId2741" Type="http://schemas.openxmlformats.org/officeDocument/2006/relationships/hyperlink" Target="https://fbref.com/en/squads/795ca75e/Boca-Juniors-Stats" TargetMode="External"/><Relationship Id="rId713" Type="http://schemas.openxmlformats.org/officeDocument/2006/relationships/hyperlink" Target="https://fbref.com/en/players/9627f87b/Mouhib-Chamakh" TargetMode="External"/><Relationship Id="rId920" Type="http://schemas.openxmlformats.org/officeDocument/2006/relationships/hyperlink" Target="https://fbref.com/en/players/f7059bb1/Louicius-Deedson" TargetMode="External"/><Relationship Id="rId1343" Type="http://schemas.openxmlformats.org/officeDocument/2006/relationships/hyperlink" Target="https://fbref.com/en/players/82a2ca86/Keisuke-Goto" TargetMode="External"/><Relationship Id="rId1550" Type="http://schemas.openxmlformats.org/officeDocument/2006/relationships/hyperlink" Target="https://fbref.com/en/players/935e6b8f/Jordan-Henderson" TargetMode="External"/><Relationship Id="rId2601" Type="http://schemas.openxmlformats.org/officeDocument/2006/relationships/hyperlink" Target="https://fbref.com/en/squads/acbb6a5b/RB-Leipzig-Stats" TargetMode="External"/><Relationship Id="rId1203" Type="http://schemas.openxmlformats.org/officeDocument/2006/relationships/hyperlink" Target="https://fbref.com/en/players/21932982/Deveron-Fonville" TargetMode="External"/><Relationship Id="rId1410" Type="http://schemas.openxmlformats.org/officeDocument/2006/relationships/hyperlink" Target="https://fbref.com/en/players/d56b9520/matchlogs/2026/summary/Malo-Gusto-Match-Logs" TargetMode="External"/><Relationship Id="rId3168" Type="http://schemas.openxmlformats.org/officeDocument/2006/relationships/hyperlink" Target="https://fbref.com/en/squads/e0f5893a/Curacao-Men-Stats" TargetMode="External"/><Relationship Id="rId3375" Type="http://schemas.openxmlformats.org/officeDocument/2006/relationships/hyperlink" Target="https://fbref.com/en/squads/b561dd30/Spain-Men-Stats" TargetMode="External"/><Relationship Id="rId3582" Type="http://schemas.openxmlformats.org/officeDocument/2006/relationships/hyperlink" Target="https://fbref.com/en/players/dc45ac24/matchlogs/2026/summary/Igor-Thiago-Match-Logs" TargetMode="External"/><Relationship Id="rId296" Type="http://schemas.openxmlformats.org/officeDocument/2006/relationships/hyperlink" Target="https://fbref.com/en/squads/61828292/Haiti-Men-Stats" TargetMode="External"/><Relationship Id="rId2184" Type="http://schemas.openxmlformats.org/officeDocument/2006/relationships/hyperlink" Target="https://fbref.com/en/players/d5f2f82b/matchlogs/2026/summary/Marquinhos-Match-Logs" TargetMode="External"/><Relationship Id="rId2391" Type="http://schemas.openxmlformats.org/officeDocument/2006/relationships/hyperlink" Target="https://fbref.com/en/players/740a0e28/Milad-Mohammadi" TargetMode="External"/><Relationship Id="rId3028" Type="http://schemas.openxmlformats.org/officeDocument/2006/relationships/hyperlink" Target="https://fbref.com/en/players/289601e6/Antonee-Robinson" TargetMode="External"/><Relationship Id="rId3235" Type="http://schemas.openxmlformats.org/officeDocument/2006/relationships/hyperlink" Target="https://fbref.com/en/squads/d5121f10/Austria-Men-Stats" TargetMode="External"/><Relationship Id="rId3442" Type="http://schemas.openxmlformats.org/officeDocument/2006/relationships/hyperlink" Target="https://fbref.com/en/players/5eecec3d/John-Stones" TargetMode="External"/><Relationship Id="rId156" Type="http://schemas.openxmlformats.org/officeDocument/2006/relationships/hyperlink" Target="https://fbref.com/en/players/b8a919ad/Hussein-Ali" TargetMode="External"/><Relationship Id="rId363" Type="http://schemas.openxmlformats.org/officeDocument/2006/relationships/hyperlink" Target="https://fbref.com/en/players/3a46ac67/matchlogs/2026/summary/Ali-Azaizeh-Match-Logs" TargetMode="External"/><Relationship Id="rId570" Type="http://schemas.openxmlformats.org/officeDocument/2006/relationships/hyperlink" Target="https://fbref.com/en/players/6bfa0d3a/Michael-Boxall" TargetMode="External"/><Relationship Id="rId2044" Type="http://schemas.openxmlformats.org/officeDocument/2006/relationships/hyperlink" Target="https://fbref.com/en/squads/fc536746/Real-Betis-Stats" TargetMode="External"/><Relationship Id="rId2251" Type="http://schemas.openxmlformats.org/officeDocument/2006/relationships/hyperlink" Target="https://fbref.com/en/squads/506f1741/South-Africa-Men-Stats" TargetMode="External"/><Relationship Id="rId3302" Type="http://schemas.openxmlformats.org/officeDocument/2006/relationships/hyperlink" Target="https://fbref.com/en/players/eabaafa6/Kim-Seung-gyu" TargetMode="External"/><Relationship Id="rId223" Type="http://schemas.openxmlformats.org/officeDocument/2006/relationships/hyperlink" Target="https://fbref.com/en/squads/ec843efd/Iraq-Men-Stats" TargetMode="External"/><Relationship Id="rId430" Type="http://schemas.openxmlformats.org/officeDocument/2006/relationships/hyperlink" Target="https://fbref.com/en/players/da59a197/matchlogs/2026/summary/Riechedly-Bazoer-Match-Logs" TargetMode="External"/><Relationship Id="rId1060" Type="http://schemas.openxmlformats.org/officeDocument/2006/relationships/hyperlink" Target="https://fbref.com/en/squads/c539e393/Schalke-04-Stats" TargetMode="External"/><Relationship Id="rId2111" Type="http://schemas.openxmlformats.org/officeDocument/2006/relationships/hyperlink" Target="https://fbref.com/en/players/395451fc/matchlogs/2026/summary/Daizen-Maeda-Match-Logs" TargetMode="External"/><Relationship Id="rId1877" Type="http://schemas.openxmlformats.org/officeDocument/2006/relationships/hyperlink" Target="https://fbref.com/en/squads/5bb5024a/Netherlands-Men-Stats" TargetMode="External"/><Relationship Id="rId2928" Type="http://schemas.openxmlformats.org/officeDocument/2006/relationships/hyperlink" Target="https://fbref.com/en/players/56208b05/Anthony-Ralston" TargetMode="External"/><Relationship Id="rId1737" Type="http://schemas.openxmlformats.org/officeDocument/2006/relationships/hyperlink" Target="https://fbref.com/en/squads/473f0fbf/Korea-Republic-Men-Stats" TargetMode="External"/><Relationship Id="rId1944" Type="http://schemas.openxmlformats.org/officeDocument/2006/relationships/hyperlink" Target="https://fbref.com/en/players/16aa3654/Takefusa-Kubo" TargetMode="External"/><Relationship Id="rId3092" Type="http://schemas.openxmlformats.org/officeDocument/2006/relationships/hyperlink" Target="https://fbref.com/en/squads/922493f3/Atalanta-Stats" TargetMode="External"/><Relationship Id="rId29" Type="http://schemas.openxmlformats.org/officeDocument/2006/relationships/hyperlink" Target="https://fbref.com/en/players/03053fbf/matchlogs/2026/summary/Abdulla-Abdullaev-Match-Logs" TargetMode="External"/><Relationship Id="rId4003" Type="http://schemas.openxmlformats.org/officeDocument/2006/relationships/hyperlink" Target="https://fbref.com/en/squads/18bb7c10/Arsenal-Stats" TargetMode="External"/><Relationship Id="rId1804" Type="http://schemas.openxmlformats.org/officeDocument/2006/relationships/hyperlink" Target="https://fbref.com/en/players/21a66f6a/Harry-Kane" TargetMode="External"/><Relationship Id="rId3769" Type="http://schemas.openxmlformats.org/officeDocument/2006/relationships/hyperlink" Target="https://fbref.com/en/squads/d2043442/Paraguay-Men-Stats" TargetMode="External"/><Relationship Id="rId3976" Type="http://schemas.openxmlformats.org/officeDocument/2006/relationships/hyperlink" Target="https://fbref.com/en/squads/296f69e7/Sweden-Men-Stats" TargetMode="External"/><Relationship Id="rId897" Type="http://schemas.openxmlformats.org/officeDocument/2006/relationships/hyperlink" Target="https://fbref.com/en/squads/361422b9/Belgium-Men-Stats" TargetMode="External"/><Relationship Id="rId2578" Type="http://schemas.openxmlformats.org/officeDocument/2006/relationships/hyperlink" Target="https://fbref.com/en/players/091c86e2/matchlogs/2026/summary/Felix-Nmecha-Match-Logs" TargetMode="External"/><Relationship Id="rId2785" Type="http://schemas.openxmlformats.org/officeDocument/2006/relationships/hyperlink" Target="https://fbref.com/en/squads/2a8183b3/Villarreal-Stats" TargetMode="External"/><Relationship Id="rId2992" Type="http://schemas.openxmlformats.org/officeDocument/2006/relationships/hyperlink" Target="https://fbref.com/en/players/0db8bbc4/matchlogs/2026/summary/Israel-Reyes-Match-Logs" TargetMode="External"/><Relationship Id="rId3629" Type="http://schemas.openxmlformats.org/officeDocument/2006/relationships/hyperlink" Target="https://fbref.com/en/squads/19c3f8c4/2025-2026/Ajax-Stats" TargetMode="External"/><Relationship Id="rId3836" Type="http://schemas.openxmlformats.org/officeDocument/2006/relationships/hyperlink" Target="https://fbref.com/en/squads/ffcf1690/Japan-Men-Stats" TargetMode="External"/><Relationship Id="rId757" Type="http://schemas.openxmlformats.org/officeDocument/2006/relationships/hyperlink" Target="https://fbref.com/en/squads/111cbfb1/2025-2026/Slavia-Prague-Stats" TargetMode="External"/><Relationship Id="rId964" Type="http://schemas.openxmlformats.org/officeDocument/2006/relationships/hyperlink" Target="https://fbref.com/en/squads/4a1b4ea8/Portugal-Men-Stats" TargetMode="External"/><Relationship Id="rId1387" Type="http://schemas.openxmlformats.org/officeDocument/2006/relationships/hyperlink" Target="https://fbref.com/en/players/7155e3e1/Pape-Gueye" TargetMode="External"/><Relationship Id="rId1594" Type="http://schemas.openxmlformats.org/officeDocument/2006/relationships/hyperlink" Target="https://fbref.com/en/players/47270f0c/Amirhossein-Hosseinzadeh" TargetMode="External"/><Relationship Id="rId2438" Type="http://schemas.openxmlformats.org/officeDocument/2006/relationships/hyperlink" Target="https://fbref.com/en/players/f10983ae/matchlogs/2026/summary/Steven-Moreira-Match-Logs" TargetMode="External"/><Relationship Id="rId2645" Type="http://schemas.openxmlformats.org/officeDocument/2006/relationships/hyperlink" Target="https://fbref.com/en/players/ecd6464a/Paul-Okon-Engstler" TargetMode="External"/><Relationship Id="rId2852" Type="http://schemas.openxmlformats.org/officeDocument/2006/relationships/hyperlink" Target="https://fbref.com/en/squads/123acaf8/Ecuador-Men-Stats" TargetMode="External"/><Relationship Id="rId3903" Type="http://schemas.openxmlformats.org/officeDocument/2006/relationships/hyperlink" Target="https://fbref.com/en/players/e61b8aee/Granit-Xhaka" TargetMode="External"/><Relationship Id="rId93" Type="http://schemas.openxmlformats.org/officeDocument/2006/relationships/hyperlink" Target="https://fbref.com/en/players/75f1ed80/matchlogs/2026/summary/Emmanuel-Agbadou-Match-Logs" TargetMode="External"/><Relationship Id="rId617" Type="http://schemas.openxmlformats.org/officeDocument/2006/relationships/hyperlink" Target="https://fbref.com/en/players/90a38ca7/Gustavo-Caballero" TargetMode="External"/><Relationship Id="rId824" Type="http://schemas.openxmlformats.org/officeDocument/2006/relationships/hyperlink" Target="https://fbref.com/en/squads/b561dd30/Spain-Men-Stats" TargetMode="External"/><Relationship Id="rId1247" Type="http://schemas.openxmlformats.org/officeDocument/2006/relationships/hyperlink" Target="https://fbref.com/en/players/8e97a57b/matchlogs/2026/summary/Matias-Galarza-Match-Logs" TargetMode="External"/><Relationship Id="rId1454" Type="http://schemas.openxmlformats.org/officeDocument/2006/relationships/hyperlink" Target="https://fbref.com/en/squads/b8889750/Egypt-Men-Stats" TargetMode="External"/><Relationship Id="rId1661" Type="http://schemas.openxmlformats.org/officeDocument/2006/relationships/hyperlink" Target="https://fbref.com/en/squads/8ef52968/Sunderland-Stats" TargetMode="External"/><Relationship Id="rId2505" Type="http://schemas.openxmlformats.org/officeDocument/2006/relationships/hyperlink" Target="https://fbref.com/en/players/9affc5f2/matchlogs/2026/summary/David-Moller-Wolfe-Match-Logs" TargetMode="External"/><Relationship Id="rId2712" Type="http://schemas.openxmlformats.org/officeDocument/2006/relationships/hyperlink" Target="https://fbref.com/en/squads/9349828d/Ghana-Men-Stats" TargetMode="External"/><Relationship Id="rId1107" Type="http://schemas.openxmlformats.org/officeDocument/2006/relationships/hyperlink" Target="https://fbref.com/en/players/d38fdf53/matchlogs/2026/summary/Pervis-Estupinan-Match-Logs" TargetMode="External"/><Relationship Id="rId1314" Type="http://schemas.openxmlformats.org/officeDocument/2006/relationships/hyperlink" Target="https://fbref.com/en/squads/83f55dbe/Vasco-da-Gama-Stats" TargetMode="External"/><Relationship Id="rId1521" Type="http://schemas.openxmlformats.org/officeDocument/2006/relationships/hyperlink" Target="https://fbref.com/en/squads/9b696ed1/Qatar-Men-Stats" TargetMode="External"/><Relationship Id="rId3279" Type="http://schemas.openxmlformats.org/officeDocument/2006/relationships/hyperlink" Target="https://fbref.com/en/players/d04b94db/matchlogs/2026/summary/Nelson-Semedo-Match-Logs" TargetMode="External"/><Relationship Id="rId3486" Type="http://schemas.openxmlformats.org/officeDocument/2006/relationships/hyperlink" Target="https://fbref.com/en/squads/6c5ef1c3/Bosnia-and-Herzegovina-Men-Stats" TargetMode="External"/><Relationship Id="rId3693" Type="http://schemas.openxmlformats.org/officeDocument/2006/relationships/hyperlink" Target="https://fbref.com/en/players/c9817014/matchlogs/2026/summary/Manuel-Ugarte-Match-Logs" TargetMode="External"/><Relationship Id="rId20" Type="http://schemas.openxmlformats.org/officeDocument/2006/relationships/hyperlink" Target="https://fbref.com/en/squads/a7c7562a/Tunisia-Men-Stats" TargetMode="External"/><Relationship Id="rId2088" Type="http://schemas.openxmlformats.org/officeDocument/2006/relationships/hyperlink" Target="https://fbref.com/en/players/922da988/matchlogs/2026/summary/Awer-Mabil-Match-Logs" TargetMode="External"/><Relationship Id="rId2295" Type="http://schemas.openxmlformats.org/officeDocument/2006/relationships/hyperlink" Target="https://fbref.com/en/squads/602d3994/Scotland-Men-Stats" TargetMode="External"/><Relationship Id="rId3139" Type="http://schemas.openxmlformats.org/officeDocument/2006/relationships/hyperlink" Target="https://fbref.com/en/players/ee251371/Alexis-Saelemaekers" TargetMode="External"/><Relationship Id="rId3346" Type="http://schemas.openxmlformats.org/officeDocument/2006/relationships/hyperlink" Target="https://fbref.com/en/players/62032a56/matchlogs/2026/summary/Otabek-Shukurov-Match-Logs" TargetMode="External"/><Relationship Id="rId267" Type="http://schemas.openxmlformats.org/officeDocument/2006/relationships/hyperlink" Target="https://fbref.com/en/players/a5db0bec/Houssem-Aouar" TargetMode="External"/><Relationship Id="rId474" Type="http://schemas.openxmlformats.org/officeDocument/2006/relationships/hyperlink" Target="https://fbref.com/en/players/dcae580c/Oussama-Benbot" TargetMode="External"/><Relationship Id="rId2155" Type="http://schemas.openxmlformats.org/officeDocument/2006/relationships/hyperlink" Target="https://fbref.com/en/squads/1e2dba57/Algeria-Men-Stats" TargetMode="External"/><Relationship Id="rId3553" Type="http://schemas.openxmlformats.org/officeDocument/2006/relationships/hyperlink" Target="https://fbref.com/en/squads/d2c87802/Lorient-Stats" TargetMode="External"/><Relationship Id="rId3760" Type="http://schemas.openxmlformats.org/officeDocument/2006/relationships/hyperlink" Target="https://fbref.com/en/players/f40f4c38/Alexis-Vega" TargetMode="External"/><Relationship Id="rId127" Type="http://schemas.openxmlformats.org/officeDocument/2006/relationships/hyperlink" Target="https://fbref.com/en/squads/b1b36dcd/France-Men-Stats" TargetMode="External"/><Relationship Id="rId681" Type="http://schemas.openxmlformats.org/officeDocument/2006/relationships/hyperlink" Target="https://fbref.com/en/players/481f76cf/Josue-Casimir" TargetMode="External"/><Relationship Id="rId2362" Type="http://schemas.openxmlformats.org/officeDocument/2006/relationships/hyperlink" Target="https://fbref.com/en/squads/bd8769d1/Hull-City-Stats" TargetMode="External"/><Relationship Id="rId3206" Type="http://schemas.openxmlformats.org/officeDocument/2006/relationships/hyperlink" Target="https://fbref.com/en/players/c50e5bba/matchlogs/2026/summary/Douglas-Santos-Match-Logs" TargetMode="External"/><Relationship Id="rId3413" Type="http://schemas.openxmlformats.org/officeDocument/2006/relationships/hyperlink" Target="https://fbref.com/en/players/4c6facae/matchlogs/2026/summary/Djibril-Sow-Match-Logs" TargetMode="External"/><Relationship Id="rId3620" Type="http://schemas.openxmlformats.org/officeDocument/2006/relationships/hyperlink" Target="https://fbref.com/en/squads/0f66725b/United-States-Men-Stats" TargetMode="External"/><Relationship Id="rId334" Type="http://schemas.openxmlformats.org/officeDocument/2006/relationships/hyperlink" Target="https://fbref.com/en/squads/a77c513e/2025-2026/Benfica-Stats" TargetMode="External"/><Relationship Id="rId541" Type="http://schemas.openxmlformats.org/officeDocument/2006/relationships/hyperlink" Target="https://fbref.com/en/squads/24772b12/Cote-dIvoire-Men-Stats" TargetMode="External"/><Relationship Id="rId1171" Type="http://schemas.openxmlformats.org/officeDocument/2006/relationships/hyperlink" Target="https://fbref.com/en/players/ee64a822/Lewis-Ferguson" TargetMode="External"/><Relationship Id="rId2015" Type="http://schemas.openxmlformats.org/officeDocument/2006/relationships/hyperlink" Target="https://fbref.com/en/squads/c1e40422/Germany-Men-Stats" TargetMode="External"/><Relationship Id="rId2222" Type="http://schemas.openxmlformats.org/officeDocument/2006/relationships/hyperlink" Target="https://fbref.com/en/players/948e1292/matchlogs/2026/summary/Igor-Matanovic-Match-Logs" TargetMode="External"/><Relationship Id="rId401" Type="http://schemas.openxmlformats.org/officeDocument/2006/relationships/hyperlink" Target="https://fbref.com/en/players/b9f282ec/matchlogs/2026/summary/Valentin-Barco-Match-Logs" TargetMode="External"/><Relationship Id="rId1031" Type="http://schemas.openxmlformats.org/officeDocument/2006/relationships/hyperlink" Target="https://fbref.com/en/squads/b1b36dcd/France-Men-Stats" TargetMode="External"/><Relationship Id="rId1988" Type="http://schemas.openxmlformats.org/officeDocument/2006/relationships/hyperlink" Target="https://fbref.com/en/players/e7af9060/Cyle-Larin" TargetMode="External"/><Relationship Id="rId1848" Type="http://schemas.openxmlformats.org/officeDocument/2006/relationships/hyperlink" Target="https://fbref.com/en/squads/6baef27f/Al-Nassr-Stats" TargetMode="External"/><Relationship Id="rId3063" Type="http://schemas.openxmlformats.org/officeDocument/2006/relationships/hyperlink" Target="https://fbref.com/en/players/59f97bc8/Tomas-Rodriguez" TargetMode="External"/><Relationship Id="rId3270" Type="http://schemas.openxmlformats.org/officeDocument/2006/relationships/hyperlink" Target="https://fbref.com/en/squads/599eba19/Norway-Men-Stats" TargetMode="External"/><Relationship Id="rId191" Type="http://schemas.openxmlformats.org/officeDocument/2006/relationships/hyperlink" Target="https://fbref.com/en/squads/ac6bcf92/Turkiye-Men-Stats" TargetMode="External"/><Relationship Id="rId1708" Type="http://schemas.openxmlformats.org/officeDocument/2006/relationships/hyperlink" Target="https://fbref.com/en/players/1265a93a/matchlogs/2026/summary/Reece-James-Match-Logs" TargetMode="External"/><Relationship Id="rId1915" Type="http://schemas.openxmlformats.org/officeDocument/2006/relationships/hyperlink" Target="https://fbref.com/en/players/a26fb8aa/matchlogs/2026/summary/Teun-Koopmeiners-Match-Logs" TargetMode="External"/><Relationship Id="rId3130" Type="http://schemas.openxmlformats.org/officeDocument/2006/relationships/hyperlink" Target="https://fbref.com/en/players/e280527c/matchlogs/2026/summary/Marcel-Sabitzer-Match-Logs" TargetMode="External"/><Relationship Id="rId2689" Type="http://schemas.openxmlformats.org/officeDocument/2006/relationships/hyperlink" Target="https://fbref.com/en/squads/9c6d90a0/Canada-Men-Stats" TargetMode="External"/><Relationship Id="rId2896" Type="http://schemas.openxmlformats.org/officeDocument/2006/relationships/hyperlink" Target="https://fbref.com/en/squads/1862c019/England-Men-Stats" TargetMode="External"/><Relationship Id="rId3947" Type="http://schemas.openxmlformats.org/officeDocument/2006/relationships/hyperlink" Target="https://fbref.com/en/squads/e39cf61a/Sepahan-Stats" TargetMode="External"/><Relationship Id="rId868" Type="http://schemas.openxmlformats.org/officeDocument/2006/relationships/hyperlink" Target="https://fbref.com/en/squads/e0652b02/Juventus-Stats" TargetMode="External"/><Relationship Id="rId1498" Type="http://schemas.openxmlformats.org/officeDocument/2006/relationships/hyperlink" Target="https://fbref.com/en/players/1d88554c/Moteb-Al-Harbi" TargetMode="External"/><Relationship Id="rId2549" Type="http://schemas.openxmlformats.org/officeDocument/2006/relationships/hyperlink" Target="https://fbref.com/en/squads/054efa67/Bayern-Munich-Stats" TargetMode="External"/><Relationship Id="rId2756" Type="http://schemas.openxmlformats.org/officeDocument/2006/relationships/hyperlink" Target="https://fbref.com/en/squads/602d3994/Scotland-Men-Stats" TargetMode="External"/><Relationship Id="rId2963" Type="http://schemas.openxmlformats.org/officeDocument/2006/relationships/hyperlink" Target="https://fbref.com/en/players/7d450ed3/David-Raum" TargetMode="External"/><Relationship Id="rId3807" Type="http://schemas.openxmlformats.org/officeDocument/2006/relationships/hyperlink" Target="https://fbref.com/en/players/aa8e289e/matchlogs/2026/summary/Nikola-Vlasic-Match-Logs" TargetMode="External"/><Relationship Id="rId728" Type="http://schemas.openxmlformats.org/officeDocument/2006/relationships/hyperlink" Target="https://fbref.com/en/squads/1e2dba57/Algeria-Men-Stats" TargetMode="External"/><Relationship Id="rId935" Type="http://schemas.openxmlformats.org/officeDocument/2006/relationships/hyperlink" Target="https://fbref.com/en/players/e3cceee6/matchlogs/2026/summary/Merih-Demiral-Match-Logs" TargetMode="External"/><Relationship Id="rId1358" Type="http://schemas.openxmlformats.org/officeDocument/2006/relationships/hyperlink" Target="https://fbref.com/en/players/8e235926/matchlogs/2026/summary/Michael-Gregoritsch-Match-Logs" TargetMode="External"/><Relationship Id="rId1565" Type="http://schemas.openxmlformats.org/officeDocument/2006/relationships/hyperlink" Target="https://fbref.com/en/players/d4c9725f/matchlogs/2026/summary/Theo-Hernandez-Match-Logs" TargetMode="External"/><Relationship Id="rId1772" Type="http://schemas.openxmlformats.org/officeDocument/2006/relationships/hyperlink" Target="https://fbref.com/en/squads/a23dde6d/Al-Qadsiah-Stats" TargetMode="External"/><Relationship Id="rId2409" Type="http://schemas.openxmlformats.org/officeDocument/2006/relationships/hyperlink" Target="https://fbref.com/en/squads/db3b9613/Atletico-Madrid-Stats" TargetMode="External"/><Relationship Id="rId2616" Type="http://schemas.openxmlformats.org/officeDocument/2006/relationships/hyperlink" Target="https://fbref.com/en/squads/1862c019/England-Men-Stats" TargetMode="External"/><Relationship Id="rId64" Type="http://schemas.openxmlformats.org/officeDocument/2006/relationships/hyperlink" Target="https://fbref.com/en/squads/0f66725b/United-States-Men-Stats" TargetMode="External"/><Relationship Id="rId1218" Type="http://schemas.openxmlformats.org/officeDocument/2006/relationships/hyperlink" Target="https://fbref.com/en/players/754f150b/Alex-Freeman" TargetMode="External"/><Relationship Id="rId1425" Type="http://schemas.openxmlformats.org/officeDocument/2006/relationships/hyperlink" Target="https://fbref.com/en/squads/18bb7c10/Arsenal-Stats" TargetMode="External"/><Relationship Id="rId2823" Type="http://schemas.openxmlformats.org/officeDocument/2006/relationships/hyperlink" Target="https://fbref.com/en/players/9bf22b95/Wagner-Pina" TargetMode="External"/><Relationship Id="rId1632" Type="http://schemas.openxmlformats.org/officeDocument/2006/relationships/hyperlink" Target="https://fbref.com/en/squads/b561dd30/Spain-Men-Stats" TargetMode="External"/><Relationship Id="rId2199" Type="http://schemas.openxmlformats.org/officeDocument/2006/relationships/hyperlink" Target="https://fbref.com/en/players/7956236f/matchlogs/2026/summary/Emiliano-Martinez-Match-Logs" TargetMode="External"/><Relationship Id="rId3597" Type="http://schemas.openxmlformats.org/officeDocument/2006/relationships/hyperlink" Target="https://fbref.com/en/squads/9aad3a77/Cremonese-Stats" TargetMode="External"/><Relationship Id="rId3457" Type="http://schemas.openxmlformats.org/officeDocument/2006/relationships/hyperlink" Target="https://fbref.com/en/players/eeba07f8/matchlogs/2026/summary/Luis-Suarez-Match-Logs" TargetMode="External"/><Relationship Id="rId3664" Type="http://schemas.openxmlformats.org/officeDocument/2006/relationships/hyperlink" Target="https://fbref.com/en/squads/b8889750/Egypt-Men-Stats" TargetMode="External"/><Relationship Id="rId3871" Type="http://schemas.openxmlformats.org/officeDocument/2006/relationships/hyperlink" Target="https://fbref.com/en/players/a66cc153/Ronwen-Williams" TargetMode="External"/><Relationship Id="rId378" Type="http://schemas.openxmlformats.org/officeDocument/2006/relationships/hyperlink" Target="https://fbref.com/en/players/dff24174/matchlogs/2026/summary/Esmir-Bajraktarevic-Match-Logs" TargetMode="External"/><Relationship Id="rId585" Type="http://schemas.openxmlformats.org/officeDocument/2006/relationships/hyperlink" Target="https://fbref.com/en/players/edd81e2a/Dylan-Bronn" TargetMode="External"/><Relationship Id="rId792" Type="http://schemas.openxmlformats.org/officeDocument/2006/relationships/hyperlink" Target="https://fbref.com/en/squads/9c6d90a0/Canada-Men-Stats" TargetMode="External"/><Relationship Id="rId2059" Type="http://schemas.openxmlformats.org/officeDocument/2006/relationships/hyperlink" Target="https://fbref.com/en/squads/f9fddd6e/Argentina-Men-Stats" TargetMode="External"/><Relationship Id="rId2266" Type="http://schemas.openxmlformats.org/officeDocument/2006/relationships/hyperlink" Target="https://fbref.com/en/players/46750e9c/Nathanael-Mbuku" TargetMode="External"/><Relationship Id="rId2473" Type="http://schemas.openxmlformats.org/officeDocument/2006/relationships/hyperlink" Target="https://fbref.com/en/players/844c6a91/matchlogs/2026/summary/Miro-Muheim-Match-Logs" TargetMode="External"/><Relationship Id="rId2680" Type="http://schemas.openxmlformats.org/officeDocument/2006/relationships/hyperlink" Target="https://fbref.com/en/players/091d6ee5/Jerome-Opoku" TargetMode="External"/><Relationship Id="rId3317" Type="http://schemas.openxmlformats.org/officeDocument/2006/relationships/hyperlink" Target="https://fbref.com/en/players/339a2561/matchlogs/2026/summary/Jacob-Shaffelburg-Match-Logs" TargetMode="External"/><Relationship Id="rId3524" Type="http://schemas.openxmlformats.org/officeDocument/2006/relationships/hyperlink" Target="https://fbref.com/en/players/723b19c7/Haris-Tabakovic" TargetMode="External"/><Relationship Id="rId3731" Type="http://schemas.openxmlformats.org/officeDocument/2006/relationships/hyperlink" Target="https://fbref.com/en/squads/f1e6c5f1/Club-Brugge-Stats" TargetMode="External"/><Relationship Id="rId238" Type="http://schemas.openxmlformats.org/officeDocument/2006/relationships/hyperlink" Target="https://fbref.com/en/squads/6e84edac/Saudi-Arabia-Men-Stats" TargetMode="External"/><Relationship Id="rId445" Type="http://schemas.openxmlformats.org/officeDocument/2006/relationships/hyperlink" Target="https://fbref.com/en/squads/0230c3aa/Tractor-Stats" TargetMode="External"/><Relationship Id="rId652" Type="http://schemas.openxmlformats.org/officeDocument/2006/relationships/hyperlink" Target="https://fbref.com/en/players/cd0fa27b/matchlogs/2026/summary/Hakan-Calhanoglu-Match-Logs" TargetMode="External"/><Relationship Id="rId1075" Type="http://schemas.openxmlformats.org/officeDocument/2006/relationships/hyperlink" Target="https://fbref.com/en/squads/259855f0/New-Zealand-Men-Stats" TargetMode="External"/><Relationship Id="rId1282" Type="http://schemas.openxmlformats.org/officeDocument/2006/relationships/hyperlink" Target="https://fbref.com/en/players/14aac43e/Fares-Ghedjemis" TargetMode="External"/><Relationship Id="rId2126" Type="http://schemas.openxmlformats.org/officeDocument/2006/relationships/hyperlink" Target="https://fbref.com/en/squads/cb45d9cb/Al-Ahli-Stats" TargetMode="External"/><Relationship Id="rId2333" Type="http://schemas.openxmlformats.org/officeDocument/2006/relationships/hyperlink" Target="https://fbref.com/en/players/ba6e01ab/Ryan-Mendes" TargetMode="External"/><Relationship Id="rId2540" Type="http://schemas.openxmlformats.org/officeDocument/2006/relationships/hyperlink" Target="https://fbref.com/en/players/25e45f2a/Abduvohid-Nematov" TargetMode="External"/><Relationship Id="rId305" Type="http://schemas.openxmlformats.org/officeDocument/2006/relationships/hyperlink" Target="https://fbref.com/en/squads/abdce579/Palmeiras-Stats" TargetMode="External"/><Relationship Id="rId512" Type="http://schemas.openxmlformats.org/officeDocument/2006/relationships/hyperlink" Target="https://fbref.com/en/players/f33ee427/matchlogs/2026/summary/Sebastian-Berhalter-Match-Logs" TargetMode="External"/><Relationship Id="rId1142" Type="http://schemas.openxmlformats.org/officeDocument/2006/relationships/hyperlink" Target="https://fbref.com/en/players/e046cff6/Marko-Farji" TargetMode="External"/><Relationship Id="rId2400" Type="http://schemas.openxmlformats.org/officeDocument/2006/relationships/hyperlink" Target="https://fbref.com/en/squads/ab73cfe5/Colombia-Men-Stats" TargetMode="External"/><Relationship Id="rId1002" Type="http://schemas.openxmlformats.org/officeDocument/2006/relationships/hyperlink" Target="https://fbref.com/en/players/919f5f54/Yan-Diomande" TargetMode="External"/><Relationship Id="rId1959" Type="http://schemas.openxmlformats.org/officeDocument/2006/relationships/hyperlink" Target="https://fbref.com/en/players/277c49ed/matchlogs/2026/summary/Maxence-Lacroix-Match-Logs" TargetMode="External"/><Relationship Id="rId3174" Type="http://schemas.openxmlformats.org/officeDocument/2006/relationships/hyperlink" Target="https://fbref.com/en/players/0a447501/matchlogs/2026/summary/Antonio-Sanabria-Match-Logs" TargetMode="External"/><Relationship Id="rId1819" Type="http://schemas.openxmlformats.org/officeDocument/2006/relationships/hyperlink" Target="https://fbref.com/en/players/3f3c941a/matchlogs/2026/summary/Steve-Kapuadi-Match-Logs" TargetMode="External"/><Relationship Id="rId3381" Type="http://schemas.openxmlformats.org/officeDocument/2006/relationships/hyperlink" Target="https://fbref.com/en/players/4ba886c6/matchlogs/2026/summary/Sarpreet-Singh-Match-Logs" TargetMode="External"/><Relationship Id="rId2190" Type="http://schemas.openxmlformats.org/officeDocument/2006/relationships/hyperlink" Target="https://fbref.com/en/squads/b009a548/Mexico-Men-Stats" TargetMode="External"/><Relationship Id="rId3034" Type="http://schemas.openxmlformats.org/officeDocument/2006/relationships/hyperlink" Target="https://fbref.com/en/squads/e9ea41b2/FC-Cincinnati-Stats" TargetMode="External"/><Relationship Id="rId3241" Type="http://schemas.openxmlformats.org/officeDocument/2006/relationships/hyperlink" Target="https://fbref.com/en/players/8f056768/matchlogs/2026/summary/Xaver-Schlager-Match-Logs" TargetMode="External"/><Relationship Id="rId162" Type="http://schemas.openxmlformats.org/officeDocument/2006/relationships/hyperlink" Target="https://fbref.com/en/players/f929049b/matchlogs/2026/summary/Mohanad-Ali-Match-Logs" TargetMode="External"/><Relationship Id="rId2050" Type="http://schemas.openxmlformats.org/officeDocument/2006/relationships/hyperlink" Target="https://fbref.com/en/players/31d68775/Azarias-Londono" TargetMode="External"/><Relationship Id="rId3101" Type="http://schemas.openxmlformats.org/officeDocument/2006/relationships/hyperlink" Target="https://fbref.com/en/players/c0c7ff58/Fabian-Ruiz-Pena" TargetMode="External"/><Relationship Id="rId979" Type="http://schemas.openxmlformats.org/officeDocument/2006/relationships/hyperlink" Target="https://fbref.com/en/players/f2a276d1/Ismael-Diaz" TargetMode="External"/><Relationship Id="rId839" Type="http://schemas.openxmlformats.org/officeDocument/2006/relationships/hyperlink" Target="https://fbref.com/en/players/dc62b55d/Matheus-Cunha" TargetMode="External"/><Relationship Id="rId1469" Type="http://schemas.openxmlformats.org/officeDocument/2006/relationships/hyperlink" Target="https://fbref.com/en/squads/ec843efd/Iraq-Men-Stats" TargetMode="External"/><Relationship Id="rId2867" Type="http://schemas.openxmlformats.org/officeDocument/2006/relationships/hyperlink" Target="https://fbref.com/en/players/eadc8e4f/Angelo-Preciado" TargetMode="External"/><Relationship Id="rId3918" Type="http://schemas.openxmlformats.org/officeDocument/2006/relationships/hyperlink" Target="https://fbref.com/en/players/f5ccae19/Gessime-Yassine" TargetMode="External"/><Relationship Id="rId1676" Type="http://schemas.openxmlformats.org/officeDocument/2006/relationships/hyperlink" Target="https://fbref.com/en/players/2eb0ee9a/matchlogs/2026/summary/Jacob-Italiano-Match-Logs" TargetMode="External"/><Relationship Id="rId1883" Type="http://schemas.openxmlformats.org/officeDocument/2006/relationships/hyperlink" Target="https://fbref.com/en/players/cd59b9df/matchlogs/2026/summary/Gregor-Kobel-Match-Logs" TargetMode="External"/><Relationship Id="rId2727" Type="http://schemas.openxmlformats.org/officeDocument/2006/relationships/hyperlink" Target="https://fbref.com/en/players/f3bb9f59/Kendry-Paez" TargetMode="External"/><Relationship Id="rId2934" Type="http://schemas.openxmlformats.org/officeDocument/2006/relationships/hyperlink" Target="https://fbref.com/en/squads/e2d8892c/Paris-Saint-Germain-Stats" TargetMode="External"/><Relationship Id="rId906" Type="http://schemas.openxmlformats.org/officeDocument/2006/relationships/hyperlink" Target="https://fbref.com/en/squads/922493f3/Atalanta-Stats" TargetMode="External"/><Relationship Id="rId1329" Type="http://schemas.openxmlformats.org/officeDocument/2006/relationships/hyperlink" Target="https://fbref.com/en/squads/f9fddd6e/Argentina-Men-Stats" TargetMode="External"/><Relationship Id="rId1536" Type="http://schemas.openxmlformats.org/officeDocument/2006/relationships/hyperlink" Target="https://fbref.com/en/squads/d07537b9/Brighton-and-Hove-Albion-Stats" TargetMode="External"/><Relationship Id="rId1743" Type="http://schemas.openxmlformats.org/officeDocument/2006/relationships/hyperlink" Target="https://fbref.com/en/players/3316967a/matchlogs/2026/summary/Park-Jinseob-Match-Logs" TargetMode="External"/><Relationship Id="rId1950" Type="http://schemas.openxmlformats.org/officeDocument/2006/relationships/hyperlink" Target="https://fbref.com/en/squads/8783f4ee/Volendam-Stats" TargetMode="External"/><Relationship Id="rId35" Type="http://schemas.openxmlformats.org/officeDocument/2006/relationships/hyperlink" Target="https://fbref.com/en/players/300aaeb6/matchlogs/2026/summary/Husam-Abu-Dahab-Match-Logs" TargetMode="External"/><Relationship Id="rId1603" Type="http://schemas.openxmlformats.org/officeDocument/2006/relationships/hyperlink" Target="https://fbref.com/en/squads/b90bf4f9/Australia-Men-Stats" TargetMode="External"/><Relationship Id="rId1810" Type="http://schemas.openxmlformats.org/officeDocument/2006/relationships/hyperlink" Target="https://fbref.com/en/squads/e2d8892c/Paris-Saint-Germain-Stats" TargetMode="External"/><Relationship Id="rId3568" Type="http://schemas.openxmlformats.org/officeDocument/2006/relationships/hyperlink" Target="https://fbref.com/en/squads/6a08f71e/IR-Iran-Men-Stats" TargetMode="External"/><Relationship Id="rId3775" Type="http://schemas.openxmlformats.org/officeDocument/2006/relationships/hyperlink" Target="https://fbref.com/en/players/40cb6b33/matchlogs/2026/summary/Nishan-Velupillay-Match-Logs" TargetMode="External"/><Relationship Id="rId3982" Type="http://schemas.openxmlformats.org/officeDocument/2006/relationships/hyperlink" Target="https://fbref.com/en/players/c762b1a6/matchlogs/2026/summary/Ramiz-Zerrouki-Match-Logs" TargetMode="External"/><Relationship Id="rId489" Type="http://schemas.openxmlformats.org/officeDocument/2006/relationships/hyperlink" Target="https://fbref.com/en/players/3189f61a/Nabil-Bentaleb" TargetMode="External"/><Relationship Id="rId696" Type="http://schemas.openxmlformats.org/officeDocument/2006/relationships/hyperlink" Target="https://fbref.com/en/players/03fee7de/matchlogs/2026/summary/Jens-Castrop-Match-Logs" TargetMode="External"/><Relationship Id="rId2377" Type="http://schemas.openxmlformats.org/officeDocument/2006/relationships/hyperlink" Target="https://fbref.com/en/squads/506f1741/South-Africa-Men-Stats" TargetMode="External"/><Relationship Id="rId2584" Type="http://schemas.openxmlformats.org/officeDocument/2006/relationships/hyperlink" Target="https://fbref.com/en/squads/e0f5893a/Curacao-Men-Stats" TargetMode="External"/><Relationship Id="rId2791" Type="http://schemas.openxmlformats.org/officeDocument/2006/relationships/hyperlink" Target="https://fbref.com/en/players/37a6fdb3/Kojo-Peprah-Oppong" TargetMode="External"/><Relationship Id="rId3428" Type="http://schemas.openxmlformats.org/officeDocument/2006/relationships/hyperlink" Target="https://fbref.com/en/squads/054efa67/Bayern-Munich-Stats" TargetMode="External"/><Relationship Id="rId3635" Type="http://schemas.openxmlformats.org/officeDocument/2006/relationships/hyperlink" Target="https://fbref.com/en/players/74567feb/Mehdi-Torabi" TargetMode="External"/><Relationship Id="rId349" Type="http://schemas.openxmlformats.org/officeDocument/2006/relationships/hyperlink" Target="https://fbref.com/en/squads/9349828d/Ghana-Men-Stats" TargetMode="External"/><Relationship Id="rId556" Type="http://schemas.openxmlformats.org/officeDocument/2006/relationships/hyperlink" Target="https://fbref.com/en/players/a38f33fd/Karim-Boudiaf" TargetMode="External"/><Relationship Id="rId763" Type="http://schemas.openxmlformats.org/officeDocument/2006/relationships/hyperlink" Target="https://fbref.com/en/players/1223765c/Alessandro-Circati" TargetMode="External"/><Relationship Id="rId1186" Type="http://schemas.openxmlformats.org/officeDocument/2006/relationships/hyperlink" Target="https://fbref.com/en/players/0cdb6a2a/matchlogs/2026/summary/Matias-Fernandez-Pardo-Match-Logs" TargetMode="External"/><Relationship Id="rId1393" Type="http://schemas.openxmlformats.org/officeDocument/2006/relationships/hyperlink" Target="https://fbref.com/en/squads/b2b47a98/Newcastle-United-Stats" TargetMode="External"/><Relationship Id="rId2237" Type="http://schemas.openxmlformats.org/officeDocument/2006/relationships/hyperlink" Target="https://fbref.com/en/players/0d113a00/matchlogs/2026/summary/Fiston-Mayele-Match-Logs" TargetMode="External"/><Relationship Id="rId2444" Type="http://schemas.openxmlformats.org/officeDocument/2006/relationships/hyperlink" Target="https://fbref.com/en/squads/6061a82d/Panama-Men-Stats" TargetMode="External"/><Relationship Id="rId3842" Type="http://schemas.openxmlformats.org/officeDocument/2006/relationships/hyperlink" Target="https://fbref.com/en/players/ddd5637f/matchlogs/2026/summary/Cecilio-Waterman-Match-Logs" TargetMode="External"/><Relationship Id="rId209" Type="http://schemas.openxmlformats.org/officeDocument/2006/relationships/hyperlink" Target="https://fbref.com/en/players/c5a07a5e/matchlogs/2026/summary/Ayoube-Amaimouni-Match-Logs" TargetMode="External"/><Relationship Id="rId416" Type="http://schemas.openxmlformats.org/officeDocument/2006/relationships/hyperlink" Target="https://fbref.com/en/players/d1eda5f0/Martin-Baturina" TargetMode="External"/><Relationship Id="rId970" Type="http://schemas.openxmlformats.org/officeDocument/2006/relationships/hyperlink" Target="https://fbref.com/en/players/8104e41e/matchlogs/2026/summary/Krepin-Diatta-Match-Logs" TargetMode="External"/><Relationship Id="rId1046" Type="http://schemas.openxmlformats.org/officeDocument/2006/relationships/hyperlink" Target="https://fbref.com/en/players/481c9ece/Denzel-Dumfries" TargetMode="External"/><Relationship Id="rId1253" Type="http://schemas.openxmlformats.org/officeDocument/2006/relationships/hyperlink" Target="https://fbref.com/en/squads/b009a548/Mexico-Men-Stats" TargetMode="External"/><Relationship Id="rId2651" Type="http://schemas.openxmlformats.org/officeDocument/2006/relationships/hyperlink" Target="https://fbref.com/en/squads/d298ef2c/Saint-Etienne-Stats" TargetMode="External"/><Relationship Id="rId3702" Type="http://schemas.openxmlformats.org/officeDocument/2006/relationships/hyperlink" Target="https://fbref.com/en/players/71210bed/Jakhongir-Urozov" TargetMode="External"/><Relationship Id="rId623" Type="http://schemas.openxmlformats.org/officeDocument/2006/relationships/hyperlink" Target="https://fbref.com/en/squads/0cb9f756/Estrela-Stats" TargetMode="External"/><Relationship Id="rId830" Type="http://schemas.openxmlformats.org/officeDocument/2006/relationships/hyperlink" Target="https://fbref.com/en/players/9b40a6ea/matchlogs/2026/summary/Andres-Cubas-Match-Logs" TargetMode="External"/><Relationship Id="rId1460" Type="http://schemas.openxmlformats.org/officeDocument/2006/relationships/hyperlink" Target="https://fbref.com/en/players/e42d61c7/Achraf-Hakimi" TargetMode="External"/><Relationship Id="rId2304" Type="http://schemas.openxmlformats.org/officeDocument/2006/relationships/hyperlink" Target="https://fbref.com/en/squads/5725cc7b/Marseille-Stats" TargetMode="External"/><Relationship Id="rId2511" Type="http://schemas.openxmlformats.org/officeDocument/2006/relationships/hyperlink" Target="https://fbref.com/en/squads/ffcf1690/Japan-Men-Stats" TargetMode="External"/><Relationship Id="rId1113" Type="http://schemas.openxmlformats.org/officeDocument/2006/relationships/hyperlink" Target="https://fbref.com/en/squads/9c6d90a0/Canada-Men-Stats" TargetMode="External"/><Relationship Id="rId1320" Type="http://schemas.openxmlformats.org/officeDocument/2006/relationships/hyperlink" Target="https://fbref.com/en/players/d5ce52a5/Gustavo-Gomez" TargetMode="External"/><Relationship Id="rId3078" Type="http://schemas.openxmlformats.org/officeDocument/2006/relationships/hyperlink" Target="https://fbref.com/en/players/e590bb10/Luis-Romo" TargetMode="External"/><Relationship Id="rId3285" Type="http://schemas.openxmlformats.org/officeDocument/2006/relationships/hyperlink" Target="https://fbref.com/en/squads/b8fd03ef/Manchester-City-Stats" TargetMode="External"/><Relationship Id="rId3492" Type="http://schemas.openxmlformats.org/officeDocument/2006/relationships/hyperlink" Target="https://fbref.com/en/players/33a6a650/Josip-Sutalo" TargetMode="External"/><Relationship Id="rId2094" Type="http://schemas.openxmlformats.org/officeDocument/2006/relationships/hyperlink" Target="https://fbref.com/en/squads/ab73cfe5/Colombia-Men-Stats" TargetMode="External"/><Relationship Id="rId3145" Type="http://schemas.openxmlformats.org/officeDocument/2006/relationships/hyperlink" Target="https://fbref.com/en/squads/e334d850/PSV-Eindhoven-Stats" TargetMode="External"/><Relationship Id="rId3352" Type="http://schemas.openxmlformats.org/officeDocument/2006/relationships/hyperlink" Target="https://fbref.com/en/squads/9349828d/Ghana-Men-Stats" TargetMode="External"/><Relationship Id="rId273" Type="http://schemas.openxmlformats.org/officeDocument/2006/relationships/hyperlink" Target="https://fbref.com/en/squads/b8a68959/Orlando-Pirates-Stats" TargetMode="External"/><Relationship Id="rId480" Type="http://schemas.openxmlformats.org/officeDocument/2006/relationships/hyperlink" Target="https://fbref.com/en/players/cd25f2b3/matchlogs/2026/summary/Nadhir-Benbouali-Match-Logs" TargetMode="External"/><Relationship Id="rId2161" Type="http://schemas.openxmlformats.org/officeDocument/2006/relationships/hyperlink" Target="https://fbref.com/en/players/c691bfe2/matchlogs/2026/summary/Sadio-Mane-Match-Logs" TargetMode="External"/><Relationship Id="rId3005" Type="http://schemas.openxmlformats.org/officeDocument/2006/relationships/hyperlink" Target="https://fbref.com/en/players/1c7012b8/Declan-Rice" TargetMode="External"/><Relationship Id="rId3212" Type="http://schemas.openxmlformats.org/officeDocument/2006/relationships/hyperlink" Target="https://fbref.com/en/squads/9ab5c684/Senegal-Men-Stats" TargetMode="External"/><Relationship Id="rId133" Type="http://schemas.openxmlformats.org/officeDocument/2006/relationships/hyperlink" Target="https://fbref.com/en/players/f28659fb/matchlogs/2026/summary/Kerem-Akturkoglu-Match-Logs" TargetMode="External"/><Relationship Id="rId340" Type="http://schemas.openxmlformats.org/officeDocument/2006/relationships/hyperlink" Target="https://fbref.com/en/players/f173303a/Yasin-Ayari" TargetMode="External"/><Relationship Id="rId2021" Type="http://schemas.openxmlformats.org/officeDocument/2006/relationships/hyperlink" Target="https://fbref.com/en/players/302527b2/matchlogs/2026/summary/Philipp-Lienhart-Match-Logs" TargetMode="External"/><Relationship Id="rId200" Type="http://schemas.openxmlformats.org/officeDocument/2006/relationships/hyperlink" Target="https://fbref.com/en/squads/7c21e445/West-Ham-United-Stats" TargetMode="External"/><Relationship Id="rId2978" Type="http://schemas.openxmlformats.org/officeDocument/2006/relationships/hyperlink" Target="https://fbref.com/en/players/28b40c9c/Tim-Ream" TargetMode="External"/><Relationship Id="rId1787" Type="http://schemas.openxmlformats.org/officeDocument/2006/relationships/hyperlink" Target="https://fbref.com/en/squads/d2043442/Paraguay-Men-Stats" TargetMode="External"/><Relationship Id="rId1994" Type="http://schemas.openxmlformats.org/officeDocument/2006/relationships/hyperlink" Target="https://fbref.com/en/squads/130f43fa/Toronto-FC-Stats" TargetMode="External"/><Relationship Id="rId2838" Type="http://schemas.openxmlformats.org/officeDocument/2006/relationships/hyperlink" Target="https://fbref.com/en/players/e9fc7295/matchlogs/2026/summary/Isidro-Pitta-Match-Logs" TargetMode="External"/><Relationship Id="rId79" Type="http://schemas.openxmlformats.org/officeDocument/2006/relationships/hyperlink" Target="https://fbref.com/en/players/bdbf78cd/Jonas-Adjetey" TargetMode="External"/><Relationship Id="rId1647" Type="http://schemas.openxmlformats.org/officeDocument/2006/relationships/hyperlink" Target="https://fbref.com/en/players/4ac730b2/Nestory-Irankunda" TargetMode="External"/><Relationship Id="rId1854" Type="http://schemas.openxmlformats.org/officeDocument/2006/relationships/hyperlink" Target="https://fbref.com/en/players/d2dd2ffb/Dostonbek-Khamdamov" TargetMode="External"/><Relationship Id="rId2905" Type="http://schemas.openxmlformats.org/officeDocument/2006/relationships/hyperlink" Target="https://fbref.com/en/players/5854ae43/matchlogs/2026/summary/Alberto-Quintero-Match-Logs" TargetMode="External"/><Relationship Id="rId1507" Type="http://schemas.openxmlformats.org/officeDocument/2006/relationships/hyperlink" Target="https://fbref.com/en/squads/6061a82d/Panama-Men-Stats" TargetMode="External"/><Relationship Id="rId1714" Type="http://schemas.openxmlformats.org/officeDocument/2006/relationships/hyperlink" Target="https://fbref.com/en/squads/598bc722/Stuttgart-Stats" TargetMode="External"/><Relationship Id="rId1921" Type="http://schemas.openxmlformats.org/officeDocument/2006/relationships/hyperlink" Target="https://fbref.com/en/squads/9ab5c684/Senegal-Men-Stats" TargetMode="External"/><Relationship Id="rId3679" Type="http://schemas.openxmlformats.org/officeDocument/2006/relationships/hyperlink" Target="https://fbref.com/en/squads/9be9f315/Congo-DR-Men-Stats" TargetMode="External"/><Relationship Id="rId2488" Type="http://schemas.openxmlformats.org/officeDocument/2006/relationships/hyperlink" Target="https://fbref.com/en/squads/15cf8f40/FC-Dallas-Stats" TargetMode="External"/><Relationship Id="rId3886" Type="http://schemas.openxmlformats.org/officeDocument/2006/relationships/hyperlink" Target="https://fbref.com/en/players/2500cef9/matchlogs/2026/summary/Yoane-Wissa-Match-Logs" TargetMode="External"/><Relationship Id="rId1297" Type="http://schemas.openxmlformats.org/officeDocument/2006/relationships/hyperlink" Target="https://fbref.com/en/squads/6c5ef1c3/Bosnia-and-Herzegovina-Men-Stats" TargetMode="External"/><Relationship Id="rId2695" Type="http://schemas.openxmlformats.org/officeDocument/2006/relationships/hyperlink" Target="https://fbref.com/en/players/0d267745/matchlogs/2026/summary/Nicolas-Otamendi-Match-Logs" TargetMode="External"/><Relationship Id="rId3539" Type="http://schemas.openxmlformats.org/officeDocument/2006/relationships/hyperlink" Target="https://fbref.com/en/players/bd142efb/matchlogs/2026/summary/Jonathan-Tah-Match-Logs" TargetMode="External"/><Relationship Id="rId3746" Type="http://schemas.openxmlformats.org/officeDocument/2006/relationships/hyperlink" Target="https://fbref.com/en/squads/db3b9613/Atletico-Madrid-Stats" TargetMode="External"/><Relationship Id="rId3953" Type="http://schemas.openxmlformats.org/officeDocument/2006/relationships/hyperlink" Target="https://fbref.com/en/squads/ac6bcf92/Turkiye-Men-Stats" TargetMode="External"/><Relationship Id="rId667" Type="http://schemas.openxmlformats.org/officeDocument/2006/relationships/hyperlink" Target="https://fbref.com/en/squads/11b6dba8/Lanus-Stats" TargetMode="External"/><Relationship Id="rId874" Type="http://schemas.openxmlformats.org/officeDocument/2006/relationships/hyperlink" Target="https://fbref.com/en/players/d781d855/Alphonso-Davies" TargetMode="External"/><Relationship Id="rId2348" Type="http://schemas.openxmlformats.org/officeDocument/2006/relationships/hyperlink" Target="https://fbref.com/en/players/d70ce98e/Lionel-Messi" TargetMode="External"/><Relationship Id="rId2555" Type="http://schemas.openxmlformats.org/officeDocument/2006/relationships/hyperlink" Target="https://fbref.com/en/players/44bfb6c5/Ruben-Neves" TargetMode="External"/><Relationship Id="rId2762" Type="http://schemas.openxmlformats.org/officeDocument/2006/relationships/hyperlink" Target="https://fbref.com/en/players/afcac9da/matchlogs/2026/summary/Joao-Paulo-Fernandes-Match-Logs" TargetMode="External"/><Relationship Id="rId3606" Type="http://schemas.openxmlformats.org/officeDocument/2006/relationships/hyperlink" Target="https://fbref.com/en/players/6f8cd6d0/matchlogs/2026/summary/Marcus-Thuram-Match-Logs" TargetMode="External"/><Relationship Id="rId3813" Type="http://schemas.openxmlformats.org/officeDocument/2006/relationships/hyperlink" Target="https://fbref.com/en/squads/31fa6fa6/Cabo-Verde-Men-Stats" TargetMode="External"/><Relationship Id="rId527" Type="http://schemas.openxmlformats.org/officeDocument/2006/relationships/hyperlink" Target="https://fbref.com/en/players/ad7d6437/matchlogs/2026/summary/Damian-Bobadilla-Match-Logs" TargetMode="External"/><Relationship Id="rId734" Type="http://schemas.openxmlformats.org/officeDocument/2006/relationships/hyperlink" Target="https://fbref.com/en/players/b34c63a5/matchlogs/2026/summary/Rayan-Cherki-Match-Logs" TargetMode="External"/><Relationship Id="rId941" Type="http://schemas.openxmlformats.org/officeDocument/2006/relationships/hyperlink" Target="https://fbref.com/en/squads/0f66725b/United-States-Men-Stats" TargetMode="External"/><Relationship Id="rId1157" Type="http://schemas.openxmlformats.org/officeDocument/2006/relationships/hyperlink" Target="https://fbref.com/en/players/c8ef4955/Hamdy-Fathy" TargetMode="External"/><Relationship Id="rId1364" Type="http://schemas.openxmlformats.org/officeDocument/2006/relationships/hyperlink" Target="https://fbref.com/en/squads/c1e40422/Germany-Men-Stats" TargetMode="External"/><Relationship Id="rId1571" Type="http://schemas.openxmlformats.org/officeDocument/2006/relationships/hyperlink" Target="https://fbref.com/en/squads/473f0fbf/Korea-Republic-Men-Stats" TargetMode="External"/><Relationship Id="rId2208" Type="http://schemas.openxmlformats.org/officeDocument/2006/relationships/hyperlink" Target="https://fbref.com/en/players/498d45f7/Thapelo-Maseko" TargetMode="External"/><Relationship Id="rId2415" Type="http://schemas.openxmlformats.org/officeDocument/2006/relationships/hyperlink" Target="https://fbref.com/en/players/28e957d7/Cesar-Montes" TargetMode="External"/><Relationship Id="rId2622" Type="http://schemas.openxmlformats.org/officeDocument/2006/relationships/hyperlink" Target="https://fbref.com/en/players/2ffa6348/Armando-Obispo" TargetMode="External"/><Relationship Id="rId70" Type="http://schemas.openxmlformats.org/officeDocument/2006/relationships/hyperlink" Target="https://fbref.com/en/players/a9ee5e81/matchlogs/2026/summary/Ricardo-Ade-Match-Logs" TargetMode="External"/><Relationship Id="rId801" Type="http://schemas.openxmlformats.org/officeDocument/2006/relationships/hyperlink" Target="https://fbref.com/en/squads/bff39cf5/2025-2026/Istanbul-Basaksehir-Stats" TargetMode="External"/><Relationship Id="rId1017" Type="http://schemas.openxmlformats.org/officeDocument/2006/relationships/hyperlink" Target="https://fbref.com/en/players/d01bbb6f/matchlogs/2026/summary/Ritsu-Doan-Match-Logs" TargetMode="External"/><Relationship Id="rId1224" Type="http://schemas.openxmlformats.org/officeDocument/2006/relationships/hyperlink" Target="https://fbref.com/en/squads/64e81410/New-York-City-FC-Stats" TargetMode="External"/><Relationship Id="rId1431" Type="http://schemas.openxmlformats.org/officeDocument/2006/relationships/hyperlink" Target="https://fbref.com/en/squads/599eba19/Norway-Men-Stats" TargetMode="External"/><Relationship Id="rId3189" Type="http://schemas.openxmlformats.org/officeDocument/2006/relationships/hyperlink" Target="https://fbref.com/en/squads/ecd11ca2/Galatasaray-Stats" TargetMode="External"/><Relationship Id="rId3396" Type="http://schemas.openxmlformats.org/officeDocument/2006/relationships/hyperlink" Target="https://fbref.com/en/squads/02cd81bf/2025-2026/Viktoria-Plzen-Stats" TargetMode="External"/><Relationship Id="rId3049" Type="http://schemas.openxmlformats.org/officeDocument/2006/relationships/hyperlink" Target="https://fbref.com/en/squads/18d3c3a3/2025-2026/America-Stats" TargetMode="External"/><Relationship Id="rId3256" Type="http://schemas.openxmlformats.org/officeDocument/2006/relationships/hyperlink" Target="https://fbref.com/en/players/f07a0fe5/matchlogs/2026/summary/Abdoulaye-Seck-Match-Logs" TargetMode="External"/><Relationship Id="rId3463" Type="http://schemas.openxmlformats.org/officeDocument/2006/relationships/hyperlink" Target="https://fbref.com/en/squads/7b08e376/Croatia-Men-Stats" TargetMode="External"/><Relationship Id="rId177" Type="http://schemas.openxmlformats.org/officeDocument/2006/relationships/hyperlink" Target="https://fbref.com/en/players/7a2e46a8/matchlogs/2026/summary/Alisson-Match-Logs" TargetMode="External"/><Relationship Id="rId384" Type="http://schemas.openxmlformats.org/officeDocument/2006/relationships/hyperlink" Target="https://fbref.com/en/squads/d2043442/Paraguay-Men-Stats" TargetMode="External"/><Relationship Id="rId591" Type="http://schemas.openxmlformats.org/officeDocument/2006/relationships/hyperlink" Target="https://fbref.com/en/squads/f0ac8ee6/Eintracht-Frankfurt-Stats" TargetMode="External"/><Relationship Id="rId2065" Type="http://schemas.openxmlformats.org/officeDocument/2006/relationships/hyperlink" Target="https://fbref.com/en/players/80490d7f/Jhon-Lucumi" TargetMode="External"/><Relationship Id="rId2272" Type="http://schemas.openxmlformats.org/officeDocument/2006/relationships/hyperlink" Target="https://fbref.com/en/squads/b0dd06cd/2025-2026/Silkeborg-Stats" TargetMode="External"/><Relationship Id="rId3116" Type="http://schemas.openxmlformats.org/officeDocument/2006/relationships/hyperlink" Target="https://fbref.com/en/players/78a2284f/matchlogs/2026/summary/Elias-Saad-Match-Logs" TargetMode="External"/><Relationship Id="rId3670" Type="http://schemas.openxmlformats.org/officeDocument/2006/relationships/hyperlink" Target="https://fbref.com/en/players/38ceb24a/Leandro-Trossard" TargetMode="External"/><Relationship Id="rId244" Type="http://schemas.openxmlformats.org/officeDocument/2006/relationships/hyperlink" Target="https://fbref.com/en/squads/1862c019/England-Men-Stats" TargetMode="External"/><Relationship Id="rId1081" Type="http://schemas.openxmlformats.org/officeDocument/2006/relationships/hyperlink" Target="https://fbref.com/en/players/8eeb8ba4/matchlogs/2026/summary/Eren-Elmali-Match-Logs" TargetMode="External"/><Relationship Id="rId3323" Type="http://schemas.openxmlformats.org/officeDocument/2006/relationships/hyperlink" Target="https://fbref.com/en/squads/602d3994/Scotland-Men-Stats" TargetMode="External"/><Relationship Id="rId3530" Type="http://schemas.openxmlformats.org/officeDocument/2006/relationships/hyperlink" Target="https://fbref.com/en/squads/ee0bccc5/2025-2026/Austria-Wien-Stats" TargetMode="External"/><Relationship Id="rId451" Type="http://schemas.openxmlformats.org/officeDocument/2006/relationships/hyperlink" Target="https://fbref.com/en/squads/1e2dba57/Algeria-Men-Stats" TargetMode="External"/><Relationship Id="rId2132" Type="http://schemas.openxmlformats.org/officeDocument/2006/relationships/hyperlink" Target="https://fbref.com/en/players/fcb38f57/Mike-Maignan" TargetMode="External"/><Relationship Id="rId104" Type="http://schemas.openxmlformats.org/officeDocument/2006/relationships/hyperlink" Target="https://fbref.com/en/squads/38bf50d2/Cultural-Leonesa-Stats" TargetMode="External"/><Relationship Id="rId311" Type="http://schemas.openxmlformats.org/officeDocument/2006/relationships/hyperlink" Target="https://fbref.com/en/players/00459419/Marko-Arnautovic" TargetMode="External"/><Relationship Id="rId1898" Type="http://schemas.openxmlformats.org/officeDocument/2006/relationships/hyperlink" Target="https://fbref.com/en/squads/822bd0ba/Liverpool-Stats" TargetMode="External"/><Relationship Id="rId2949" Type="http://schemas.openxmlformats.org/officeDocument/2006/relationships/hyperlink" Target="https://fbref.com/en/squads/304635c3/Brazil-Men-Stats" TargetMode="External"/><Relationship Id="rId1758" Type="http://schemas.openxmlformats.org/officeDocument/2006/relationships/hyperlink" Target="https://fbref.com/en/players/d1828392/matchlogs/2026/summary/Lenny-Joseph-Match-Logs" TargetMode="External"/><Relationship Id="rId2809" Type="http://schemas.openxmlformats.org/officeDocument/2006/relationships/hyperlink" Target="https://fbref.com/en/squads/d3fd31cc/Everton-Stats" TargetMode="External"/><Relationship Id="rId1965" Type="http://schemas.openxmlformats.org/officeDocument/2006/relationships/hyperlink" Target="https://fbref.com/en/squads/d5121f10/Austria-Men-Stats" TargetMode="External"/><Relationship Id="rId3180" Type="http://schemas.openxmlformats.org/officeDocument/2006/relationships/hyperlink" Target="https://fbref.com/en/squads/b009a548/Mexico-Men-Stats" TargetMode="External"/><Relationship Id="rId1618" Type="http://schemas.openxmlformats.org/officeDocument/2006/relationships/hyperlink" Target="https://fbref.com/en/squads/0f9294bd/2025-2026/Besiktas-Stats" TargetMode="External"/><Relationship Id="rId1825" Type="http://schemas.openxmlformats.org/officeDocument/2006/relationships/hyperlink" Target="https://fbref.com/en/squads/04eea015/Udinese-Stats" TargetMode="External"/><Relationship Id="rId3040" Type="http://schemas.openxmlformats.org/officeDocument/2006/relationships/hyperlink" Target="https://fbref.com/en/players/6434f10d/Rodri" TargetMode="External"/><Relationship Id="rId3997" Type="http://schemas.openxmlformats.org/officeDocument/2006/relationships/hyperlink" Target="https://fbref.com/en/players/c6f21aa8/Themba-Zwane" TargetMode="External"/><Relationship Id="rId2599" Type="http://schemas.openxmlformats.org/officeDocument/2006/relationships/hyperlink" Target="https://fbref.com/en/players/4ab12002/Antonio-Nusa" TargetMode="External"/><Relationship Id="rId3857" Type="http://schemas.openxmlformats.org/officeDocument/2006/relationships/hyperlink" Target="https://fbref.com/en/squads/26ab47ee/Derby-County-Stats" TargetMode="External"/><Relationship Id="rId778" Type="http://schemas.openxmlformats.org/officeDocument/2006/relationships/hyperlink" Target="https://fbref.com/en/players/15937e17/matchlogs/2026/summary/Eray-Comert-Match-Logs" TargetMode="External"/><Relationship Id="rId985" Type="http://schemas.openxmlformats.org/officeDocument/2006/relationships/hyperlink" Target="https://fbref.com/en/squads/054efa67/Bayern-Munich-Stats" TargetMode="External"/><Relationship Id="rId2459" Type="http://schemas.openxmlformats.org/officeDocument/2006/relationships/hyperlink" Target="https://fbref.com/en/squads/9be9f315/Congo-DR-Men-Stats" TargetMode="External"/><Relationship Id="rId2666" Type="http://schemas.openxmlformats.org/officeDocument/2006/relationships/hyperlink" Target="https://fbref.com/en/squads/9c6d90a0/Canada-Men-Stats" TargetMode="External"/><Relationship Id="rId2873" Type="http://schemas.openxmlformats.org/officeDocument/2006/relationships/hyperlink" Target="https://fbref.com/en/squads/2b41acb5/Almere-City-Stats" TargetMode="External"/><Relationship Id="rId3717" Type="http://schemas.openxmlformats.org/officeDocument/2006/relationships/hyperlink" Target="https://fbref.com/en/players/531a4aa8/Yan-Valery" TargetMode="External"/><Relationship Id="rId3924" Type="http://schemas.openxmlformats.org/officeDocument/2006/relationships/hyperlink" Target="https://fbref.com/en/squads/af5d5982/Venezia-Stats" TargetMode="External"/><Relationship Id="rId638" Type="http://schemas.openxmlformats.org/officeDocument/2006/relationships/hyperlink" Target="https://fbref.com/en/squads/123acaf8/Ecuador-Men-Stats" TargetMode="External"/><Relationship Id="rId845" Type="http://schemas.openxmlformats.org/officeDocument/2006/relationships/hyperlink" Target="https://fbref.com/en/squads/25f1fd26/Kilmarnock-Stats" TargetMode="External"/><Relationship Id="rId1268" Type="http://schemas.openxmlformats.org/officeDocument/2006/relationships/hyperlink" Target="https://fbref.com/en/squads/b90bf4f9/Australia-Men-Stats" TargetMode="External"/><Relationship Id="rId1475" Type="http://schemas.openxmlformats.org/officeDocument/2006/relationships/hyperlink" Target="https://fbref.com/en/players/cc4b5436/matchlogs/2026/summary/Abdullah-Al-Hamdan-Match-Logs" TargetMode="External"/><Relationship Id="rId1682" Type="http://schemas.openxmlformats.org/officeDocument/2006/relationships/hyperlink" Target="https://fbref.com/en/squads/ffcf1690/Japan-Men-Stats" TargetMode="External"/><Relationship Id="rId2319" Type="http://schemas.openxmlformats.org/officeDocument/2006/relationships/hyperlink" Target="https://fbref.com/en/squads/5bb5024a/Netherlands-Men-Stats" TargetMode="External"/><Relationship Id="rId2526" Type="http://schemas.openxmlformats.org/officeDocument/2006/relationships/hyperlink" Target="https://fbref.com/en/squads/d3fd31cc/Everton-Stats" TargetMode="External"/><Relationship Id="rId2733" Type="http://schemas.openxmlformats.org/officeDocument/2006/relationships/hyperlink" Target="https://fbref.com/en/squads/c7a9f859/Leverkusen-Stats" TargetMode="External"/><Relationship Id="rId705" Type="http://schemas.openxmlformats.org/officeDocument/2006/relationships/hyperlink" Target="https://fbref.com/en/players/357103bd/Fares-Chaibi" TargetMode="External"/><Relationship Id="rId1128" Type="http://schemas.openxmlformats.org/officeDocument/2006/relationships/hyperlink" Target="https://fbref.com/en/squads/304635c3/Brazil-Men-Stats" TargetMode="External"/><Relationship Id="rId1335" Type="http://schemas.openxmlformats.org/officeDocument/2006/relationships/hyperlink" Target="https://fbref.com/en/players/2bd83368/matchlogs/2026/summary/Anthony-Gordon-Match-Logs" TargetMode="External"/><Relationship Id="rId1542" Type="http://schemas.openxmlformats.org/officeDocument/2006/relationships/hyperlink" Target="https://fbref.com/en/players/834fea76/Torbjorn-Heggem" TargetMode="External"/><Relationship Id="rId2940" Type="http://schemas.openxmlformats.org/officeDocument/2006/relationships/hyperlink" Target="https://fbref.com/en/players/513ec88e/Jesse-Randall" TargetMode="External"/><Relationship Id="rId912" Type="http://schemas.openxmlformats.org/officeDocument/2006/relationships/hyperlink" Target="https://fbref.com/en/players/162efffd/Rodrigo-De-Paul" TargetMode="External"/><Relationship Id="rId2800" Type="http://schemas.openxmlformats.org/officeDocument/2006/relationships/hyperlink" Target="https://fbref.com/en/squads/599eba19/Norway-Men-Stats" TargetMode="External"/><Relationship Id="rId41" Type="http://schemas.openxmlformats.org/officeDocument/2006/relationships/hyperlink" Target="https://fbref.com/en/players/5c4bac6c/matchlogs/2026/summary/Mohannad-Abu-Taha-Match-Logs" TargetMode="External"/><Relationship Id="rId1402" Type="http://schemas.openxmlformats.org/officeDocument/2006/relationships/hyperlink" Target="https://fbref.com/en/players/3741ca58/matchlogs/2026/summary/Arda-Guler-Match-Logs" TargetMode="External"/><Relationship Id="rId288" Type="http://schemas.openxmlformats.org/officeDocument/2006/relationships/hyperlink" Target="https://fbref.com/en/squads/31fa6fa6/Cabo-Verde-Men-Stats" TargetMode="External"/><Relationship Id="rId3367" Type="http://schemas.openxmlformats.org/officeDocument/2006/relationships/hyperlink" Target="https://fbref.com/en/players/a6536561/Giuliano-Simeone" TargetMode="External"/><Relationship Id="rId3574" Type="http://schemas.openxmlformats.org/officeDocument/2006/relationships/hyperlink" Target="https://fbref.com/en/players/4f255115/matchlogs/2026/summary/Aurelien-Tchouameni-Match-Logs" TargetMode="External"/><Relationship Id="rId3781" Type="http://schemas.openxmlformats.org/officeDocument/2006/relationships/hyperlink" Target="https://fbref.com/en/squads/5bb5024a/Netherlands-Men-Stats" TargetMode="External"/><Relationship Id="rId495" Type="http://schemas.openxmlformats.org/officeDocument/2006/relationships/hyperlink" Target="https://fbref.com/en/squads/361ca564/Tottenham-Hotspur-Stats" TargetMode="External"/><Relationship Id="rId2176" Type="http://schemas.openxmlformats.org/officeDocument/2006/relationships/hyperlink" Target="https://fbref.com/en/players/be915a68/matchlogs/2026/summary/Jearl-Margaritha-Match-Logs" TargetMode="External"/><Relationship Id="rId2383" Type="http://schemas.openxmlformats.org/officeDocument/2006/relationships/hyperlink" Target="https://fbref.com/en/players/6025fab1/matchlogs/2026/summary/Luka-Modric-Match-Logs" TargetMode="External"/><Relationship Id="rId2590" Type="http://schemas.openxmlformats.org/officeDocument/2006/relationships/hyperlink" Target="https://fbref.com/en/players/234a703c/matchlogs/2026/summary/Ernest-Nuamah-Match-Logs" TargetMode="External"/><Relationship Id="rId3227" Type="http://schemas.openxmlformats.org/officeDocument/2006/relationships/hyperlink" Target="https://fbref.com/en/squads/2740937c/Czechia-Men-Stats" TargetMode="External"/><Relationship Id="rId3434" Type="http://schemas.openxmlformats.org/officeDocument/2006/relationships/hyperlink" Target="https://fbref.com/en/players/18986367/Ross-Stewart" TargetMode="External"/><Relationship Id="rId3641" Type="http://schemas.openxmlformats.org/officeDocument/2006/relationships/hyperlink" Target="https://fbref.com/en/squads/6f7e1f03/Internacional-Stats" TargetMode="External"/><Relationship Id="rId148" Type="http://schemas.openxmlformats.org/officeDocument/2006/relationships/hyperlink" Target="https://fbref.com/en/players/6e98c19f/matchlogs/2026/summary/Jordy-Alcivar-Match-Logs" TargetMode="External"/><Relationship Id="rId355" Type="http://schemas.openxmlformats.org/officeDocument/2006/relationships/hyperlink" Target="https://fbref.com/en/players/2200181e/matchlogs/2026/summary/Kaan-Ayhan-Match-Logs" TargetMode="External"/><Relationship Id="rId562" Type="http://schemas.openxmlformats.org/officeDocument/2006/relationships/hyperlink" Target="https://fbref.com/en/players/f6798fc3/Yassine-Bounou" TargetMode="External"/><Relationship Id="rId1192" Type="http://schemas.openxmlformats.org/officeDocument/2006/relationships/hyperlink" Target="https://fbref.com/en/squads/e0f5893a/Curacao-Men-Stats" TargetMode="External"/><Relationship Id="rId2036" Type="http://schemas.openxmlformats.org/officeDocument/2006/relationships/hyperlink" Target="https://fbref.com/en/squads/b20a2b76/Casa-Pia-Stats" TargetMode="External"/><Relationship Id="rId2243" Type="http://schemas.openxmlformats.org/officeDocument/2006/relationships/hyperlink" Target="https://fbref.com/en/squads/af41ccda/Morocco-Men-Stats" TargetMode="External"/><Relationship Id="rId2450" Type="http://schemas.openxmlformats.org/officeDocument/2006/relationships/hyperlink" Target="https://fbref.com/en/players/1a03d055/matchlogs/2026/summary/Samir-El-Mourabet-Match-Logs" TargetMode="External"/><Relationship Id="rId3501" Type="http://schemas.openxmlformats.org/officeDocument/2006/relationships/hyperlink" Target="https://fbref.com/en/squads/ffcf1690/Japan-Men-Stats" TargetMode="External"/><Relationship Id="rId215" Type="http://schemas.openxmlformats.org/officeDocument/2006/relationships/hyperlink" Target="https://fbref.com/en/squads/6061a82d/Panama-Men-Stats" TargetMode="External"/><Relationship Id="rId422" Type="http://schemas.openxmlformats.org/officeDocument/2006/relationships/hyperlink" Target="https://fbref.com/en/players/2f2003ba/matchlogs/2026/summary/Ibrahim-Bayesh-Match-Logs" TargetMode="External"/><Relationship Id="rId1052" Type="http://schemas.openxmlformats.org/officeDocument/2006/relationships/hyperlink" Target="https://fbref.com/en/squads/51e5a603/2025-2026/Gent-Stats" TargetMode="External"/><Relationship Id="rId2103" Type="http://schemas.openxmlformats.org/officeDocument/2006/relationships/hyperlink" Target="https://fbref.com/en/players/2b1d2ada/matchlogs/2026/summary/Assim-Madibo-Match-Logs" TargetMode="External"/><Relationship Id="rId2310" Type="http://schemas.openxmlformats.org/officeDocument/2006/relationships/hyperlink" Target="https://fbref.com/en/players/ca22ccb0/Hannibal-Mejbri" TargetMode="External"/><Relationship Id="rId1869" Type="http://schemas.openxmlformats.org/officeDocument/2006/relationships/hyperlink" Target="https://fbref.com/en/squads/cd389e75/Uzbekistan-Men-Stats" TargetMode="External"/><Relationship Id="rId3084" Type="http://schemas.openxmlformats.org/officeDocument/2006/relationships/hyperlink" Target="https://fbref.com/en/squads/6baef27f/Al-Nassr-Stats" TargetMode="External"/><Relationship Id="rId3291" Type="http://schemas.openxmlformats.org/officeDocument/2006/relationships/hyperlink" Target="https://fbref.com/en/players/35141f4c/Marcos-Senesi" TargetMode="External"/><Relationship Id="rId1729" Type="http://schemas.openxmlformats.org/officeDocument/2006/relationships/hyperlink" Target="https://fbref.com/en/squads/473f0fbf/Korea-Republic-Men-Stats" TargetMode="External"/><Relationship Id="rId1936" Type="http://schemas.openxmlformats.org/officeDocument/2006/relationships/hyperlink" Target="https://fbref.com/en/players/603cb947/Andrej-Kramaric" TargetMode="External"/><Relationship Id="rId3151" Type="http://schemas.openxmlformats.org/officeDocument/2006/relationships/hyperlink" Target="https://fbref.com/en/players/e342ad68/Mohamed-Salah" TargetMode="External"/><Relationship Id="rId3011" Type="http://schemas.openxmlformats.org/officeDocument/2006/relationships/hyperlink" Target="https://fbref.com/en/squads/47c64c55/Crystal-Palace-Stats" TargetMode="External"/><Relationship Id="rId3968" Type="http://schemas.openxmlformats.org/officeDocument/2006/relationships/hyperlink" Target="https://fbref.com/en/squads/2740937c/Czechia-Men-Stats" TargetMode="External"/><Relationship Id="rId5" Type="http://schemas.openxmlformats.org/officeDocument/2006/relationships/hyperlink" Target="https://fbref.com/en/players/c88a28b9/Thelo-Aasgaard" TargetMode="External"/><Relationship Id="rId889" Type="http://schemas.openxmlformats.org/officeDocument/2006/relationships/hyperlink" Target="https://fbref.com/en/players/e645c3fc/Mohammad-Al-Dawud" TargetMode="External"/><Relationship Id="rId2777" Type="http://schemas.openxmlformats.org/officeDocument/2006/relationships/hyperlink" Target="https://fbref.com/en/squads/105360fe/Torino-Stats" TargetMode="External"/><Relationship Id="rId749" Type="http://schemas.openxmlformats.org/officeDocument/2006/relationships/hyperlink" Target="https://fbref.com/en/squads/4ba7cbea/Bournemouth-Stats" TargetMode="External"/><Relationship Id="rId1379" Type="http://schemas.openxmlformats.org/officeDocument/2006/relationships/hyperlink" Target="https://fbref.com/en/players/b73f17f8/Evann-Guessand" TargetMode="External"/><Relationship Id="rId1586" Type="http://schemas.openxmlformats.org/officeDocument/2006/relationships/hyperlink" Target="https://fbref.com/en/players/5521f419/Adam-Hlozek" TargetMode="External"/><Relationship Id="rId2984" Type="http://schemas.openxmlformats.org/officeDocument/2006/relationships/hyperlink" Target="https://fbref.com/en/squads/b8fd03ef/Manchester-City-Stats" TargetMode="External"/><Relationship Id="rId3828" Type="http://schemas.openxmlformats.org/officeDocument/2006/relationships/hyperlink" Target="https://fbref.com/en/squads/9be9f315/Congo-DR-Men-Stats" TargetMode="External"/><Relationship Id="rId609" Type="http://schemas.openxmlformats.org/officeDocument/2006/relationships/hyperlink" Target="https://fbref.com/en/players/b2d31e83/Dan-Burn" TargetMode="External"/><Relationship Id="rId956" Type="http://schemas.openxmlformats.org/officeDocument/2006/relationships/hyperlink" Target="https://fbref.com/en/squads/9ab5c684/Senegal-Men-Stats" TargetMode="External"/><Relationship Id="rId1239" Type="http://schemas.openxmlformats.org/officeDocument/2006/relationships/hyperlink" Target="https://fbref.com/en/players/af9ef8aa/matchlogs/2026/summary/Jassem-Gaber-Match-Logs" TargetMode="External"/><Relationship Id="rId1793" Type="http://schemas.openxmlformats.org/officeDocument/2006/relationships/hyperlink" Target="https://fbref.com/en/players/dd211559/Gedeon-Kalulu" TargetMode="External"/><Relationship Id="rId2637" Type="http://schemas.openxmlformats.org/officeDocument/2006/relationships/hyperlink" Target="https://fbref.com/en/players/ca607d59/Noah-Okafor" TargetMode="External"/><Relationship Id="rId2844" Type="http://schemas.openxmlformats.org/officeDocument/2006/relationships/hyperlink" Target="https://fbref.com/en/squads/123acaf8/Ecuador-Men-Stats" TargetMode="External"/><Relationship Id="rId85" Type="http://schemas.openxmlformats.org/officeDocument/2006/relationships/hyperlink" Target="https://fbref.com/en/squads/4cceedfc/Pisa-Stats" TargetMode="External"/><Relationship Id="rId816" Type="http://schemas.openxmlformats.org/officeDocument/2006/relationships/hyperlink" Target="https://fbref.com/en/squads/9c6d90a0/Canada-Men-Stats" TargetMode="External"/><Relationship Id="rId1446" Type="http://schemas.openxmlformats.org/officeDocument/2006/relationships/hyperlink" Target="https://fbref.com/en/squads/6c5ef1c3/Bosnia-and-Herzegovina-Men-Stats" TargetMode="External"/><Relationship Id="rId1653" Type="http://schemas.openxmlformats.org/officeDocument/2006/relationships/hyperlink" Target="https://fbref.com/en/squads/54864664/St-Pauli-Stats" TargetMode="External"/><Relationship Id="rId1860" Type="http://schemas.openxmlformats.org/officeDocument/2006/relationships/hyperlink" Target="https://fbref.com/en/players/f7042636/matchlogs/2026/summary/Bilal-El-Khannouss-Match-Logs" TargetMode="External"/><Relationship Id="rId2704" Type="http://schemas.openxmlformats.org/officeDocument/2006/relationships/hyperlink" Target="https://fbref.com/en/squads/af41ccda/Morocco-Men-Stats" TargetMode="External"/><Relationship Id="rId2911" Type="http://schemas.openxmlformats.org/officeDocument/2006/relationships/hyperlink" Target="https://fbref.com/en/squads/b8889750/Egypt-Men-Stats" TargetMode="External"/><Relationship Id="rId1306" Type="http://schemas.openxmlformats.org/officeDocument/2006/relationships/hyperlink" Target="https://fbref.com/en/squads/dc56fe14/Milan-Stats" TargetMode="External"/><Relationship Id="rId1513" Type="http://schemas.openxmlformats.org/officeDocument/2006/relationships/hyperlink" Target="https://fbref.com/en/players/e0979e74/Haissem-Hassan" TargetMode="External"/><Relationship Id="rId1720" Type="http://schemas.openxmlformats.org/officeDocument/2006/relationships/hyperlink" Target="https://fbref.com/en/players/1a927a6f/Ali-Jasim" TargetMode="External"/><Relationship Id="rId12" Type="http://schemas.openxmlformats.org/officeDocument/2006/relationships/hyperlink" Target="https://fbref.com/en/players/accbfc94/Hossam-Abdelmaguid" TargetMode="External"/><Relationship Id="rId3478" Type="http://schemas.openxmlformats.org/officeDocument/2006/relationships/hyperlink" Target="https://fbref.com/en/squads/9349828d/Ghana-Men-Stats" TargetMode="External"/><Relationship Id="rId3685" Type="http://schemas.openxmlformats.org/officeDocument/2006/relationships/hyperlink" Target="https://fbref.com/en/players/4a51ba65/matchlogs/2026/summary/Matt-Turner-Match-Logs" TargetMode="External"/><Relationship Id="rId3892" Type="http://schemas.openxmlformats.org/officeDocument/2006/relationships/hyperlink" Target="https://fbref.com/en/squads/c1e40422/Germany-Men-Stats" TargetMode="External"/><Relationship Id="rId399" Type="http://schemas.openxmlformats.org/officeDocument/2006/relationships/hyperlink" Target="https://fbref.com/en/squads/f9fddd6e/Argentina-Men-Stats" TargetMode="External"/><Relationship Id="rId2287" Type="http://schemas.openxmlformats.org/officeDocument/2006/relationships/hyperlink" Target="https://fbref.com/en/squads/0f66725b/United-States-Men-Stats" TargetMode="External"/><Relationship Id="rId2494" Type="http://schemas.openxmlformats.org/officeDocument/2006/relationships/hyperlink" Target="https://fbref.com/en/players/a2abe631/Fernando-Muslera" TargetMode="External"/><Relationship Id="rId3338" Type="http://schemas.openxmlformats.org/officeDocument/2006/relationships/hyperlink" Target="https://fbref.com/en/squads/b8889750/Egypt-Men-Stats" TargetMode="External"/><Relationship Id="rId3545" Type="http://schemas.openxmlformats.org/officeDocument/2006/relationships/hyperlink" Target="https://fbref.com/en/squads/ec843efd/Iraq-Men-Stats" TargetMode="External"/><Relationship Id="rId3752" Type="http://schemas.openxmlformats.org/officeDocument/2006/relationships/hyperlink" Target="https://fbref.com/en/players/f038585f/Nikola-Vasilj" TargetMode="External"/><Relationship Id="rId259" Type="http://schemas.openxmlformats.org/officeDocument/2006/relationships/hyperlink" Target="https://fbref.com/en/players/5e66fa06/Waldemar-Anton" TargetMode="External"/><Relationship Id="rId466" Type="http://schemas.openxmlformats.org/officeDocument/2006/relationships/hyperlink" Target="https://fbref.com/en/players/1798891a/Mortadha-Ben-Ouanes" TargetMode="External"/><Relationship Id="rId673" Type="http://schemas.openxmlformats.org/officeDocument/2006/relationships/hyperlink" Target="https://fbref.com/en/players/4f5a2f38/Agustin-Canobbio" TargetMode="External"/><Relationship Id="rId880" Type="http://schemas.openxmlformats.org/officeDocument/2006/relationships/hyperlink" Target="https://fbref.com/en/players/2ffb0739/matchlogs/2026/summary/Erick-Davis-Match-Logs" TargetMode="External"/><Relationship Id="rId1096" Type="http://schemas.openxmlformats.org/officeDocument/2006/relationships/hyperlink" Target="https://fbref.com/en/squads/d53c0b06/Lyon-Stats" TargetMode="External"/><Relationship Id="rId2147" Type="http://schemas.openxmlformats.org/officeDocument/2006/relationships/hyperlink" Target="https://fbref.com/en/players/de57cd45/Arjan-Malic" TargetMode="External"/><Relationship Id="rId2354" Type="http://schemas.openxmlformats.org/officeDocument/2006/relationships/hyperlink" Target="https://fbref.com/en/squads/54864664/St-Pauli-Stats" TargetMode="External"/><Relationship Id="rId2561" Type="http://schemas.openxmlformats.org/officeDocument/2006/relationships/hyperlink" Target="https://fbref.com/en/squads/712c528f/Santos-Stats" TargetMode="External"/><Relationship Id="rId3405" Type="http://schemas.openxmlformats.org/officeDocument/2006/relationships/hyperlink" Target="https://fbref.com/en/players/6613c819/matchlogs/2026/summary/Tomas-Soucek-Match-Logs" TargetMode="External"/><Relationship Id="rId119" Type="http://schemas.openxmlformats.org/officeDocument/2006/relationships/hyperlink" Target="https://fbref.com/en/squads/5bb5024a/Netherlands-Men-Stats" TargetMode="External"/><Relationship Id="rId326" Type="http://schemas.openxmlformats.org/officeDocument/2006/relationships/hyperlink" Target="https://fbref.com/en/squads/9349828d/Ghana-Men-Stats" TargetMode="External"/><Relationship Id="rId533" Type="http://schemas.openxmlformats.org/officeDocument/2006/relationships/hyperlink" Target="https://fbref.com/en/squads/9c6d90a0/Canada-Men-Stats" TargetMode="External"/><Relationship Id="rId1163" Type="http://schemas.openxmlformats.org/officeDocument/2006/relationships/hyperlink" Target="https://fbref.com/en/players/ef1d36a1/Abbosbek-Fayzullayev" TargetMode="External"/><Relationship Id="rId1370" Type="http://schemas.openxmlformats.org/officeDocument/2006/relationships/hyperlink" Target="https://fbref.com/en/players/d5d22a58/matchlogs/2026/summary/Gabriel-Gudmundsson-Match-Logs" TargetMode="External"/><Relationship Id="rId2007" Type="http://schemas.openxmlformats.org/officeDocument/2006/relationships/hyperlink" Target="https://fbref.com/en/squads/b90bf4f9/Australia-Men-Stats" TargetMode="External"/><Relationship Id="rId2214" Type="http://schemas.openxmlformats.org/officeDocument/2006/relationships/hyperlink" Target="https://fbref.com/en/players/c88f913e/matchlogs/2026/summary/Hazem-Mastouri-Match-Logs" TargetMode="External"/><Relationship Id="rId3612" Type="http://schemas.openxmlformats.org/officeDocument/2006/relationships/hyperlink" Target="https://fbref.com/en/squads/602d3994/Scotland-Men-Stats" TargetMode="External"/><Relationship Id="rId740" Type="http://schemas.openxmlformats.org/officeDocument/2006/relationships/hyperlink" Target="https://fbref.com/en/squads/e0f5893a/Curacao-Men-Stats" TargetMode="External"/><Relationship Id="rId1023" Type="http://schemas.openxmlformats.org/officeDocument/2006/relationships/hyperlink" Target="https://fbref.com/en/squads/ec843efd/Iraq-Men-Stats" TargetMode="External"/><Relationship Id="rId2421" Type="http://schemas.openxmlformats.org/officeDocument/2006/relationships/hyperlink" Target="https://fbref.com/en/squads/ef99c78c/River-Plate-Stats" TargetMode="External"/><Relationship Id="rId600" Type="http://schemas.openxmlformats.org/officeDocument/2006/relationships/hyperlink" Target="https://fbref.com/en/players/8f3565b3/matchlogs/2026/summary/Ante-Budimir-Match-Logs" TargetMode="External"/><Relationship Id="rId1230" Type="http://schemas.openxmlformats.org/officeDocument/2006/relationships/hyperlink" Target="https://fbref.com/en/players/f86ad3f5/Marco-Friedl" TargetMode="External"/><Relationship Id="rId3195" Type="http://schemas.openxmlformats.org/officeDocument/2006/relationships/hyperlink" Target="https://fbref.com/en/players/7a7a6361/Kaishu-Sano" TargetMode="External"/><Relationship Id="rId3055" Type="http://schemas.openxmlformats.org/officeDocument/2006/relationships/hyperlink" Target="https://fbref.com/en/players/189fb038/Kevin-Rodriguez" TargetMode="External"/><Relationship Id="rId3262" Type="http://schemas.openxmlformats.org/officeDocument/2006/relationships/hyperlink" Target="https://fbref.com/en/squads/d5121f10/Austria-Men-Stats" TargetMode="External"/><Relationship Id="rId183" Type="http://schemas.openxmlformats.org/officeDocument/2006/relationships/hyperlink" Target="https://fbref.com/en/squads/d2043442/Paraguay-Men-Stats" TargetMode="External"/><Relationship Id="rId390" Type="http://schemas.openxmlformats.org/officeDocument/2006/relationships/hyperlink" Target="https://fbref.com/en/players/31822f8c/matchlogs/2026/summary/Folarin-Balogun-Match-Logs" TargetMode="External"/><Relationship Id="rId1907" Type="http://schemas.openxmlformats.org/officeDocument/2006/relationships/hyperlink" Target="https://fbref.com/en/players/86574238/matchlogs/2026/summary/Manu-Kone-Match-Logs" TargetMode="External"/><Relationship Id="rId2071" Type="http://schemas.openxmlformats.org/officeDocument/2006/relationships/hyperlink" Target="https://fbref.com/en/squads/29bff345/2025-2026/FC-Juarez-Stats" TargetMode="External"/><Relationship Id="rId3122" Type="http://schemas.openxmlformats.org/officeDocument/2006/relationships/hyperlink" Target="https://fbref.com/en/squads/ec843efd/Iraq-Men-Stats" TargetMode="External"/><Relationship Id="rId250" Type="http://schemas.openxmlformats.org/officeDocument/2006/relationships/hyperlink" Target="https://fbref.com/en/players/6ea23758/matchlogs/2026/summary/Andres-Andrade-Cedeno-Match-Logs" TargetMode="External"/><Relationship Id="rId110" Type="http://schemas.openxmlformats.org/officeDocument/2006/relationships/hyperlink" Target="https://fbref.com/en/players/a8c0acb7/Kristoffer-Ajer" TargetMode="External"/><Relationship Id="rId2888" Type="http://schemas.openxmlformats.org/officeDocument/2006/relationships/hyperlink" Target="https://fbref.com/en/squads/0f66725b/United-States-Men-Stats" TargetMode="External"/><Relationship Id="rId3939" Type="http://schemas.openxmlformats.org/officeDocument/2006/relationships/hyperlink" Target="https://fbref.com/en/squads/473f0fbf/Korea-Republic-Men-Stats" TargetMode="External"/><Relationship Id="rId1697" Type="http://schemas.openxmlformats.org/officeDocument/2006/relationships/hyperlink" Target="https://fbref.com/en/players/08452314/Alireza-Jahanbakhsh" TargetMode="External"/><Relationship Id="rId2748" Type="http://schemas.openxmlformats.org/officeDocument/2006/relationships/hyperlink" Target="https://fbref.com/en/squads/7b08e376/Croatia-Men-Stats" TargetMode="External"/><Relationship Id="rId2955" Type="http://schemas.openxmlformats.org/officeDocument/2006/relationships/hyperlink" Target="https://fbref.com/en/players/a1d5bd30/Marcus-Rashford" TargetMode="External"/><Relationship Id="rId927" Type="http://schemas.openxmlformats.org/officeDocument/2006/relationships/hyperlink" Target="https://fbref.com/en/players/b737f944/matchlogs/2026/summary/Hannes-Delcroix-Match-Logs" TargetMode="External"/><Relationship Id="rId1557" Type="http://schemas.openxmlformats.org/officeDocument/2006/relationships/hyperlink" Target="https://fbref.com/en/players/ffed43e3/matchlogs/2026/summary/Jack-Hendry-Match-Logs" TargetMode="External"/><Relationship Id="rId1764" Type="http://schemas.openxmlformats.org/officeDocument/2006/relationships/hyperlink" Target="https://fbref.com/en/squads/53a2f082/Real-Madrid-Stats" TargetMode="External"/><Relationship Id="rId1971" Type="http://schemas.openxmlformats.org/officeDocument/2006/relationships/hyperlink" Target="https://fbref.com/en/players/46f7ab4f/matchlogs/2026/summary/Ali-Lajami-Match-Logs" TargetMode="External"/><Relationship Id="rId2608" Type="http://schemas.openxmlformats.org/officeDocument/2006/relationships/hyperlink" Target="https://fbref.com/en/squads/599eba19/Norway-Men-Stats" TargetMode="External"/><Relationship Id="rId2815" Type="http://schemas.openxmlformats.org/officeDocument/2006/relationships/hyperlink" Target="https://fbref.com/en/players/307877be/Frantzdy-Pierrot" TargetMode="External"/><Relationship Id="rId56" Type="http://schemas.openxmlformats.org/officeDocument/2006/relationships/hyperlink" Target="https://fbref.com/en/squads/602d3994/Scotland-Men-Stats" TargetMode="External"/><Relationship Id="rId1417" Type="http://schemas.openxmlformats.org/officeDocument/2006/relationships/hyperlink" Target="https://fbref.com/en/squads/0f8ef17f/Deportivo-La-Guaira-Stats" TargetMode="External"/><Relationship Id="rId1624" Type="http://schemas.openxmlformats.org/officeDocument/2006/relationships/hyperlink" Target="https://fbref.com/en/players/82efe6fa/Roger-Ibanez" TargetMode="External"/><Relationship Id="rId1831" Type="http://schemas.openxmlformats.org/officeDocument/2006/relationships/hyperlink" Target="https://fbref.com/en/squads/6c5ef1c3/Bosnia-and-Herzegovina-Men-Stats" TargetMode="External"/><Relationship Id="rId3589" Type="http://schemas.openxmlformats.org/officeDocument/2006/relationships/hyperlink" Target="https://fbref.com/en/squads/e3db180b/Zwolle-Stats" TargetMode="External"/><Relationship Id="rId3796" Type="http://schemas.openxmlformats.org/officeDocument/2006/relationships/hyperlink" Target="https://fbref.com/en/players/9c146b36/Pedro-Vite" TargetMode="External"/><Relationship Id="rId2398" Type="http://schemas.openxmlformats.org/officeDocument/2006/relationships/hyperlink" Target="https://fbref.com/en/players/7b6b53c3/matchlogs/2026/summary/Mohammad-Mohebi-Match-Logs" TargetMode="External"/><Relationship Id="rId3449" Type="http://schemas.openxmlformats.org/officeDocument/2006/relationships/hyperlink" Target="https://fbref.com/en/players/f553b2b3/matchlogs/2026/summary/Jorgen-Strand-Larsen-Match-Logs" TargetMode="External"/><Relationship Id="rId577" Type="http://schemas.openxmlformats.org/officeDocument/2006/relationships/hyperlink" Target="https://fbref.com/en/players/2b5527c4/Joshua-Brenet" TargetMode="External"/><Relationship Id="rId2258" Type="http://schemas.openxmlformats.org/officeDocument/2006/relationships/hyperlink" Target="https://fbref.com/en/players/e76cb9cc/Chancel-Mbemba" TargetMode="External"/><Relationship Id="rId3656" Type="http://schemas.openxmlformats.org/officeDocument/2006/relationships/hyperlink" Target="https://fbref.com/en/squads/b90bf4f9/Australia-Men-Stats" TargetMode="External"/><Relationship Id="rId3863" Type="http://schemas.openxmlformats.org/officeDocument/2006/relationships/hyperlink" Target="https://fbref.com/en/players/6a99e0b1/Inaki-Williams" TargetMode="External"/><Relationship Id="rId784" Type="http://schemas.openxmlformats.org/officeDocument/2006/relationships/hyperlink" Target="https://fbref.com/en/squads/ab73cfe5/Colombia-Men-Stats" TargetMode="External"/><Relationship Id="rId991" Type="http://schemas.openxmlformats.org/officeDocument/2006/relationships/hyperlink" Target="https://fbref.com/en/players/1b84dbe1/Lucas-Digne" TargetMode="External"/><Relationship Id="rId1067" Type="http://schemas.openxmlformats.org/officeDocument/2006/relationships/hyperlink" Target="https://fbref.com/en/squads/296f69e7/Sweden-Men-Stats" TargetMode="External"/><Relationship Id="rId2465" Type="http://schemas.openxmlformats.org/officeDocument/2006/relationships/hyperlink" Target="https://fbref.com/en/players/75388f92/matchlogs/2026/summary/Khuliso-Mudau-Match-Logs" TargetMode="External"/><Relationship Id="rId2672" Type="http://schemas.openxmlformats.org/officeDocument/2006/relationships/hyperlink" Target="https://fbref.com/en/players/828657ff/Amadou-Onana" TargetMode="External"/><Relationship Id="rId3309" Type="http://schemas.openxmlformats.org/officeDocument/2006/relationships/hyperlink" Target="https://fbref.com/en/players/1e1bea09/matchlogs/2026/summary/Paik-Seung-ho-Match-Logs" TargetMode="External"/><Relationship Id="rId3516" Type="http://schemas.openxmlformats.org/officeDocument/2006/relationships/hyperlink" Target="https://fbref.com/en/players/e92cd3f7/Alexander-Sorloth" TargetMode="External"/><Relationship Id="rId3723" Type="http://schemas.openxmlformats.org/officeDocument/2006/relationships/hyperlink" Target="https://fbref.com/en/squads/53a2f082/Real-Madrid-Stats" TargetMode="External"/><Relationship Id="rId3930" Type="http://schemas.openxmlformats.org/officeDocument/2006/relationships/hyperlink" Target="https://fbref.com/en/players/d8cda243/Kenan-Yildiz" TargetMode="External"/><Relationship Id="rId437" Type="http://schemas.openxmlformats.org/officeDocument/2006/relationships/hyperlink" Target="https://fbref.com/en/squads/31553c94/Melbourne-City-Stats" TargetMode="External"/><Relationship Id="rId644" Type="http://schemas.openxmlformats.org/officeDocument/2006/relationships/hyperlink" Target="https://fbref.com/en/players/16264a81/matchlogs/2026/summary/Moises-Caicedo-Match-Logs" TargetMode="External"/><Relationship Id="rId851" Type="http://schemas.openxmlformats.org/officeDocument/2006/relationships/hyperlink" Target="https://fbref.com/en/squads/4a1b4ea8/Portugal-Men-Stats" TargetMode="External"/><Relationship Id="rId1274" Type="http://schemas.openxmlformats.org/officeDocument/2006/relationships/hyperlink" Target="https://fbref.com/en/players/c16843c7/matchlogs/2026/summary/Khalid-Al-Ghannam-Match-Logs" TargetMode="External"/><Relationship Id="rId1481" Type="http://schemas.openxmlformats.org/officeDocument/2006/relationships/hyperlink" Target="https://fbref.com/en/squads/0230c3aa/Tractor-Stats" TargetMode="External"/><Relationship Id="rId2118" Type="http://schemas.openxmlformats.org/officeDocument/2006/relationships/hyperlink" Target="https://fbref.com/en/squads/2c9bebcd/2025-2026/Slovan-Liberec-Stats" TargetMode="External"/><Relationship Id="rId2325" Type="http://schemas.openxmlformats.org/officeDocument/2006/relationships/hyperlink" Target="https://fbref.com/en/players/8738a7a1/matchlogs/2026/summary/Sultan-Mendash-Match-Logs" TargetMode="External"/><Relationship Id="rId2532" Type="http://schemas.openxmlformats.org/officeDocument/2006/relationships/hyperlink" Target="https://fbref.com/en/players/92305a81/Jayden-Nelson" TargetMode="External"/><Relationship Id="rId504" Type="http://schemas.openxmlformats.org/officeDocument/2006/relationships/hyperlink" Target="https://fbref.com/en/players/d0b6129f/matchlogs/2026/summary/Sander-Berge-Match-Logs" TargetMode="External"/><Relationship Id="rId711" Type="http://schemas.openxmlformats.org/officeDocument/2006/relationships/hyperlink" Target="https://fbref.com/en/squads/111cbfb1/2025-2026/Slavia-Prague-Stats" TargetMode="External"/><Relationship Id="rId949" Type="http://schemas.openxmlformats.org/officeDocument/2006/relationships/hyperlink" Target="https://fbref.com/en/squads/e8d2adc4/Cercle-Brugge-Stats" TargetMode="External"/><Relationship Id="rId1134" Type="http://schemas.openxmlformats.org/officeDocument/2006/relationships/hyperlink" Target="https://fbref.com/en/players/682e47b3/matchlogs/2026/summary/Jose-Fajardo-Match-Logs" TargetMode="External"/><Relationship Id="rId1341" Type="http://schemas.openxmlformats.org/officeDocument/2006/relationships/hyperlink" Target="https://fbref.com/en/squads/e0f5893a/Curacao-Men-Stats" TargetMode="External"/><Relationship Id="rId1786" Type="http://schemas.openxmlformats.org/officeDocument/2006/relationships/hyperlink" Target="https://fbref.com/en/players/cb01ad74/Kaku" TargetMode="External"/><Relationship Id="rId1993" Type="http://schemas.openxmlformats.org/officeDocument/2006/relationships/hyperlink" Target="https://fbref.com/en/squads/9c6d90a0/Canada-Men-Stats" TargetMode="External"/><Relationship Id="rId2837" Type="http://schemas.openxmlformats.org/officeDocument/2006/relationships/hyperlink" Target="https://fbref.com/en/squads/f98930d1/Red-Bull-Bragantino-Stats" TargetMode="External"/><Relationship Id="rId78" Type="http://schemas.openxmlformats.org/officeDocument/2006/relationships/hyperlink" Target="https://fbref.com/en/players/4dcec659/matchlogs/2026/summary/Simon-Adingra-Match-Logs" TargetMode="External"/><Relationship Id="rId809" Type="http://schemas.openxmlformats.org/officeDocument/2006/relationships/hyperlink" Target="https://fbref.com/en/squads/033ea6b8/Hoffenheim-Stats" TargetMode="External"/><Relationship Id="rId1201" Type="http://schemas.openxmlformats.org/officeDocument/2006/relationships/hyperlink" Target="https://fbref.com/en/squads/f622e63c/Rizespor-Stats" TargetMode="External"/><Relationship Id="rId1439" Type="http://schemas.openxmlformats.org/officeDocument/2006/relationships/hyperlink" Target="https://fbref.com/en/squads/fb4ca611/Feyenoord-Stats" TargetMode="External"/><Relationship Id="rId1646" Type="http://schemas.openxmlformats.org/officeDocument/2006/relationships/hyperlink" Target="https://fbref.com/en/players/6fa3c28e/matchlogs/2026/summary/Zidane-Iqbal-Match-Logs" TargetMode="External"/><Relationship Id="rId1853" Type="http://schemas.openxmlformats.org/officeDocument/2006/relationships/hyperlink" Target="https://fbref.com/en/players/0aed29f1/matchlogs/2026/summary/Shoja-Khalilzadeh-Match-Logs" TargetMode="External"/><Relationship Id="rId2904" Type="http://schemas.openxmlformats.org/officeDocument/2006/relationships/hyperlink" Target="https://fbref.com/en/squads/6061a82d/Panama-Men-Stats" TargetMode="External"/><Relationship Id="rId3099" Type="http://schemas.openxmlformats.org/officeDocument/2006/relationships/hyperlink" Target="https://fbref.com/en/squads/53a2f082/Real-Madrid-Stats" TargetMode="External"/><Relationship Id="rId1506" Type="http://schemas.openxmlformats.org/officeDocument/2006/relationships/hyperlink" Target="https://fbref.com/en/players/3f18600c/Carlos-Harvey" TargetMode="External"/><Relationship Id="rId1713" Type="http://schemas.openxmlformats.org/officeDocument/2006/relationships/hyperlink" Target="https://fbref.com/en/squads/81021a70/Switzerland-Men-Stats" TargetMode="External"/><Relationship Id="rId1920" Type="http://schemas.openxmlformats.org/officeDocument/2006/relationships/hyperlink" Target="https://fbref.com/en/players/da974c7b/Kalidou-Koulibaly" TargetMode="External"/><Relationship Id="rId3166" Type="http://schemas.openxmlformats.org/officeDocument/2006/relationships/hyperlink" Target="https://fbref.com/en/players/972aeb2a/matchlogs/2026/summary/William-Saliba-Match-Logs" TargetMode="External"/><Relationship Id="rId3373" Type="http://schemas.openxmlformats.org/officeDocument/2006/relationships/hyperlink" Target="https://fbref.com/en/players/ffd8e8c5/matchlogs/2026/summary/Dominique-Simon-Match-Logs" TargetMode="External"/><Relationship Id="rId3580" Type="http://schemas.openxmlformats.org/officeDocument/2006/relationships/hyperlink" Target="https://fbref.com/en/squads/304635c3/Brazil-Men-Stats" TargetMode="External"/><Relationship Id="rId294" Type="http://schemas.openxmlformats.org/officeDocument/2006/relationships/hyperlink" Target="https://fbref.com/en/players/10411db2/matchlogs/2026/summary/Alex-Arce-Match-Logs" TargetMode="External"/><Relationship Id="rId2182" Type="http://schemas.openxmlformats.org/officeDocument/2006/relationships/hyperlink" Target="https://fbref.com/en/squads/304635c3/Brazil-Men-Stats" TargetMode="External"/><Relationship Id="rId3026" Type="http://schemas.openxmlformats.org/officeDocument/2006/relationships/hyperlink" Target="https://fbref.com/en/squads/822bd0ba/Liverpool-Stats" TargetMode="External"/><Relationship Id="rId3233" Type="http://schemas.openxmlformats.org/officeDocument/2006/relationships/hyperlink" Target="https://fbref.com/en/players/a427724f/matchlogs/2026/summary/Andreas-Schjelderup-Match-Logs" TargetMode="External"/><Relationship Id="rId3678" Type="http://schemas.openxmlformats.org/officeDocument/2006/relationships/hyperlink" Target="https://fbref.com/en/players/2baec6ce/Axel-Tuanzebe" TargetMode="External"/><Relationship Id="rId3885" Type="http://schemas.openxmlformats.org/officeDocument/2006/relationships/hyperlink" Target="https://fbref.com/en/squads/b2b47a98/Newcastle-United-Stats" TargetMode="External"/><Relationship Id="rId154" Type="http://schemas.openxmlformats.org/officeDocument/2006/relationships/hyperlink" Target="https://fbref.com/en/squads/9b696ed1/Qatar-Men-Stats" TargetMode="External"/><Relationship Id="rId361" Type="http://schemas.openxmlformats.org/officeDocument/2006/relationships/hyperlink" Target="https://fbref.com/en/squads/3e22f0fa/Jordan-Men-Stats" TargetMode="External"/><Relationship Id="rId599" Type="http://schemas.openxmlformats.org/officeDocument/2006/relationships/hyperlink" Target="https://fbref.com/en/squads/03c57e2b/Osasuna-Stats" TargetMode="External"/><Relationship Id="rId2042" Type="http://schemas.openxmlformats.org/officeDocument/2006/relationships/hyperlink" Target="https://fbref.com/en/players/d7553721/Giovani-Lo-Celso" TargetMode="External"/><Relationship Id="rId2487" Type="http://schemas.openxmlformats.org/officeDocument/2006/relationships/hyperlink" Target="https://fbref.com/en/squads/7b08e376/Croatia-Men-Stats" TargetMode="External"/><Relationship Id="rId2694" Type="http://schemas.openxmlformats.org/officeDocument/2006/relationships/hyperlink" Target="https://fbref.com/en/squads/a77c513e/2025-2026/Benfica-Stats" TargetMode="External"/><Relationship Id="rId3440" Type="http://schemas.openxmlformats.org/officeDocument/2006/relationships/hyperlink" Target="https://fbref.com/en/squads/598bc722/Stuttgart-Stats" TargetMode="External"/><Relationship Id="rId3538" Type="http://schemas.openxmlformats.org/officeDocument/2006/relationships/hyperlink" Target="https://fbref.com/en/squads/054efa67/Bayern-Munich-Stats" TargetMode="External"/><Relationship Id="rId3745" Type="http://schemas.openxmlformats.org/officeDocument/2006/relationships/hyperlink" Target="https://fbref.com/en/squads/b009a548/Mexico-Men-Stats" TargetMode="External"/><Relationship Id="rId459" Type="http://schemas.openxmlformats.org/officeDocument/2006/relationships/hyperlink" Target="https://fbref.com/en/squads/61828292/Haiti-Men-Stats" TargetMode="External"/><Relationship Id="rId666" Type="http://schemas.openxmlformats.org/officeDocument/2006/relationships/hyperlink" Target="https://fbref.com/en/squads/d2043442/Paraguay-Men-Stats" TargetMode="External"/><Relationship Id="rId873" Type="http://schemas.openxmlformats.org/officeDocument/2006/relationships/hyperlink" Target="https://fbref.com/en/players/dbe19468/matchlogs/2026/summary/Promise-David-Match-Logs" TargetMode="External"/><Relationship Id="rId1089" Type="http://schemas.openxmlformats.org/officeDocument/2006/relationships/hyperlink" Target="https://fbref.com/en/players/0b4f388a/matchlogs/2026/summary/Breel-Embolo-Match-Logs" TargetMode="External"/><Relationship Id="rId1296" Type="http://schemas.openxmlformats.org/officeDocument/2006/relationships/hyperlink" Target="https://fbref.com/en/players/d0a0858e/Armin-Gigovic" TargetMode="External"/><Relationship Id="rId2347" Type="http://schemas.openxmlformats.org/officeDocument/2006/relationships/hyperlink" Target="https://fbref.com/en/players/d080ed5e/matchlogs/2026/summary/Mikel-Merino-Match-Logs" TargetMode="External"/><Relationship Id="rId2554" Type="http://schemas.openxmlformats.org/officeDocument/2006/relationships/hyperlink" Target="https://fbref.com/en/players/c2a15a27/matchlogs/2026/summary/Joao-Neves-Match-Logs" TargetMode="External"/><Relationship Id="rId2999" Type="http://schemas.openxmlformats.org/officeDocument/2006/relationships/hyperlink" Target="https://fbref.com/en/squads/aa3eb1d3/Foolad-Stats" TargetMode="External"/><Relationship Id="rId3300" Type="http://schemas.openxmlformats.org/officeDocument/2006/relationships/hyperlink" Target="https://fbref.com/en/squads/24772b12/Cote-dIvoire-Men-Stats" TargetMode="External"/><Relationship Id="rId3952" Type="http://schemas.openxmlformats.org/officeDocument/2006/relationships/hyperlink" Target="https://fbref.com/en/players/6c5af908/Ismail-Yuksek" TargetMode="External"/><Relationship Id="rId221" Type="http://schemas.openxmlformats.org/officeDocument/2006/relationships/hyperlink" Target="https://fbref.com/en/players/555d5edd/matchlogs/2026/summary/Nadiem-Amiri-Match-Logs" TargetMode="External"/><Relationship Id="rId319" Type="http://schemas.openxmlformats.org/officeDocument/2006/relationships/hyperlink" Target="https://fbref.com/en/squads/b8889750/Egypt-Men-Stats" TargetMode="External"/><Relationship Id="rId526" Type="http://schemas.openxmlformats.org/officeDocument/2006/relationships/hyperlink" Target="https://fbref.com/en/squads/5f232eb1/Sao-Paulo-Stats" TargetMode="External"/><Relationship Id="rId1156" Type="http://schemas.openxmlformats.org/officeDocument/2006/relationships/hyperlink" Target="https://fbref.com/en/players/f2369793/matchlogs/2026/summary/Ahmed-Fathy-Match-Logs" TargetMode="External"/><Relationship Id="rId1363" Type="http://schemas.openxmlformats.org/officeDocument/2006/relationships/hyperlink" Target="https://fbref.com/en/players/8aec0537/Pascal-Gross" TargetMode="External"/><Relationship Id="rId2207" Type="http://schemas.openxmlformats.org/officeDocument/2006/relationships/hyperlink" Target="https://fbref.com/en/players/bac46a10/matchlogs/2026/summary/Lisandro-Martinez-Match-Logs" TargetMode="External"/><Relationship Id="rId2761" Type="http://schemas.openxmlformats.org/officeDocument/2006/relationships/hyperlink" Target="https://fbref.com/en/squads/aed59852/2025-2026/FCSB-Stats" TargetMode="External"/><Relationship Id="rId2859" Type="http://schemas.openxmlformats.org/officeDocument/2006/relationships/hyperlink" Target="https://fbref.com/en/players/7f609bfc/Stefan-Posch" TargetMode="External"/><Relationship Id="rId3605" Type="http://schemas.openxmlformats.org/officeDocument/2006/relationships/hyperlink" Target="https://fbref.com/en/squads/d609edc0/Internazionale-Stats" TargetMode="External"/><Relationship Id="rId3812" Type="http://schemas.openxmlformats.org/officeDocument/2006/relationships/hyperlink" Target="https://fbref.com/en/players/dc04ac24/Vozinha" TargetMode="External"/><Relationship Id="rId733" Type="http://schemas.openxmlformats.org/officeDocument/2006/relationships/hyperlink" Target="https://fbref.com/en/squads/b8fd03ef/Manchester-City-Stats" TargetMode="External"/><Relationship Id="rId940" Type="http://schemas.openxmlformats.org/officeDocument/2006/relationships/hyperlink" Target="https://fbref.com/en/players/5976f83e/Sergino-Dest" TargetMode="External"/><Relationship Id="rId1016" Type="http://schemas.openxmlformats.org/officeDocument/2006/relationships/hyperlink" Target="https://fbref.com/en/squads/f0ac8ee6/Eintracht-Frankfurt-Stats" TargetMode="External"/><Relationship Id="rId1570" Type="http://schemas.openxmlformats.org/officeDocument/2006/relationships/hyperlink" Target="https://fbref.com/en/players/92e7e919/Son-Heung-min" TargetMode="External"/><Relationship Id="rId1668" Type="http://schemas.openxmlformats.org/officeDocument/2006/relationships/hyperlink" Target="https://fbref.com/en/players/c65effaa/matchlogs/2026/summary/Zaid-Ismail-Match-Logs" TargetMode="External"/><Relationship Id="rId1875" Type="http://schemas.openxmlformats.org/officeDocument/2006/relationships/hyperlink" Target="https://fbref.com/en/players/49296448/matchlogs/2026/summary/Joshua-Kimmich-Match-Logs" TargetMode="External"/><Relationship Id="rId2414" Type="http://schemas.openxmlformats.org/officeDocument/2006/relationships/hyperlink" Target="https://fbref.com/en/players/d384bddd/matchlogs/2026/summary/Jamiro-Monteiro-Match-Logs" TargetMode="External"/><Relationship Id="rId2621" Type="http://schemas.openxmlformats.org/officeDocument/2006/relationships/hyperlink" Target="https://fbref.com/en/players/f494bf5f/matchlogs/2026/summary/Salim-Obaid-Match-Logs" TargetMode="External"/><Relationship Id="rId2719" Type="http://schemas.openxmlformats.org/officeDocument/2006/relationships/hyperlink" Target="https://fbref.com/en/players/15413fa5/Salih-Ozcan" TargetMode="External"/><Relationship Id="rId800" Type="http://schemas.openxmlformats.org/officeDocument/2006/relationships/hyperlink" Target="https://fbref.com/en/squads/31fa6fa6/Cabo-Verde-Men-Stats" TargetMode="External"/><Relationship Id="rId1223" Type="http://schemas.openxmlformats.org/officeDocument/2006/relationships/hyperlink" Target="https://fbref.com/en/squads/0f66725b/United-States-Men-Stats" TargetMode="External"/><Relationship Id="rId1430" Type="http://schemas.openxmlformats.org/officeDocument/2006/relationships/hyperlink" Target="https://fbref.com/en/players/1f44ac21/Erling-Haaland" TargetMode="External"/><Relationship Id="rId1528" Type="http://schemas.openxmlformats.org/officeDocument/2006/relationships/hyperlink" Target="https://fbref.com/en/squads/c1e40422/Germany-Men-Stats" TargetMode="External"/><Relationship Id="rId2926" Type="http://schemas.openxmlformats.org/officeDocument/2006/relationships/hyperlink" Target="https://fbref.com/en/squads/5a5e7874/2025-2026/PAOK-Stats" TargetMode="External"/><Relationship Id="rId3090" Type="http://schemas.openxmlformats.org/officeDocument/2006/relationships/hyperlink" Target="https://fbref.com/en/players/2a1beb34/Marten-de-Roon" TargetMode="External"/><Relationship Id="rId1735" Type="http://schemas.openxmlformats.org/officeDocument/2006/relationships/hyperlink" Target="https://fbref.com/en/players/b561db50/matchlogs/2026/summary/Raul-Jimenez-Match-Logs" TargetMode="External"/><Relationship Id="rId1942" Type="http://schemas.openxmlformats.org/officeDocument/2006/relationships/hyperlink" Target="https://fbref.com/en/squads/8cec06e1/Wolverhampton-Wanderers-Stats" TargetMode="External"/><Relationship Id="rId3188" Type="http://schemas.openxmlformats.org/officeDocument/2006/relationships/hyperlink" Target="https://fbref.com/en/squads/c1e40422/Germany-Men-Stats" TargetMode="External"/><Relationship Id="rId3395" Type="http://schemas.openxmlformats.org/officeDocument/2006/relationships/hyperlink" Target="https://fbref.com/en/squads/2740937c/Czechia-Men-Stats" TargetMode="External"/><Relationship Id="rId4001" Type="http://schemas.openxmlformats.org/officeDocument/2006/relationships/hyperlink" Target="https://fbref.com/en/players/79300479/Martin-Odegaard" TargetMode="External"/><Relationship Id="rId27" Type="http://schemas.openxmlformats.org/officeDocument/2006/relationships/hyperlink" Target="https://fbref.com/en/players/03053fbf/Abdulla-Abdullaev" TargetMode="External"/><Relationship Id="rId1802" Type="http://schemas.openxmlformats.org/officeDocument/2006/relationships/hyperlink" Target="https://fbref.com/en/squads/95f42e44/Persepolis-Stats" TargetMode="External"/><Relationship Id="rId3048" Type="http://schemas.openxmlformats.org/officeDocument/2006/relationships/hyperlink" Target="https://fbref.com/en/squads/870e020f/Uruguay-Men-Stats" TargetMode="External"/><Relationship Id="rId3255" Type="http://schemas.openxmlformats.org/officeDocument/2006/relationships/hyperlink" Target="https://fbref.com/en/squads/9ab5c684/Senegal-Men-Stats" TargetMode="External"/><Relationship Id="rId3462" Type="http://schemas.openxmlformats.org/officeDocument/2006/relationships/hyperlink" Target="https://fbref.com/en/players/23fb46ea/Petar-Sucic" TargetMode="External"/><Relationship Id="rId176" Type="http://schemas.openxmlformats.org/officeDocument/2006/relationships/hyperlink" Target="https://fbref.com/en/squads/822bd0ba/Liverpool-Stats" TargetMode="External"/><Relationship Id="rId383" Type="http://schemas.openxmlformats.org/officeDocument/2006/relationships/hyperlink" Target="https://fbref.com/en/players/3626f7d9/Fabian-Balbuena" TargetMode="External"/><Relationship Id="rId590" Type="http://schemas.openxmlformats.org/officeDocument/2006/relationships/hyperlink" Target="https://fbref.com/en/squads/c1e40422/Germany-Men-Stats" TargetMode="External"/><Relationship Id="rId2064" Type="http://schemas.openxmlformats.org/officeDocument/2006/relationships/hyperlink" Target="https://fbref.com/en/players/30a09cb5/matchlogs/2026/summary/Derrick-Luckassen-Match-Logs" TargetMode="External"/><Relationship Id="rId2271" Type="http://schemas.openxmlformats.org/officeDocument/2006/relationships/hyperlink" Target="https://fbref.com/en/squads/259855f0/New-Zealand-Men-Stats" TargetMode="External"/><Relationship Id="rId3115" Type="http://schemas.openxmlformats.org/officeDocument/2006/relationships/hyperlink" Target="https://fbref.com/en/squads/60b5e41f/Hannover-96-Stats" TargetMode="External"/><Relationship Id="rId3322" Type="http://schemas.openxmlformats.org/officeDocument/2006/relationships/hyperlink" Target="https://fbref.com/en/players/63b1a176/Lawrence-Shankland" TargetMode="External"/><Relationship Id="rId3767" Type="http://schemas.openxmlformats.org/officeDocument/2006/relationships/hyperlink" Target="https://fbref.com/en/players/fc8fcbd1/matchlogs/2026/summary/Renato-Veiga-Match-Logs" TargetMode="External"/><Relationship Id="rId3974" Type="http://schemas.openxmlformats.org/officeDocument/2006/relationships/hyperlink" Target="https://fbref.com/en/players/d717b80e/matchlogs/2026/summary/Alejandro-Zendejas-Match-Logs" TargetMode="External"/><Relationship Id="rId243" Type="http://schemas.openxmlformats.org/officeDocument/2006/relationships/hyperlink" Target="https://fbref.com/en/players/de31038e/Elliot-Anderson" TargetMode="External"/><Relationship Id="rId450" Type="http://schemas.openxmlformats.org/officeDocument/2006/relationships/hyperlink" Target="https://fbref.com/en/players/0abcb968/Rafik-Belghali" TargetMode="External"/><Relationship Id="rId688" Type="http://schemas.openxmlformats.org/officeDocument/2006/relationships/hyperlink" Target="https://fbref.com/en/players/197640fd/matchlogs/2026/summary/Timothy-Castagne-Match-Logs" TargetMode="External"/><Relationship Id="rId895" Type="http://schemas.openxmlformats.org/officeDocument/2006/relationships/hyperlink" Target="https://fbref.com/en/players/e46012d4/matchlogs/2026/summary/Kevin-De-Bruyne-Match-Logs" TargetMode="External"/><Relationship Id="rId1080" Type="http://schemas.openxmlformats.org/officeDocument/2006/relationships/hyperlink" Target="https://fbref.com/en/squads/ecd11ca2/Galatasaray-Stats" TargetMode="External"/><Relationship Id="rId2131" Type="http://schemas.openxmlformats.org/officeDocument/2006/relationships/hyperlink" Target="https://fbref.com/en/players/4d0d5020/matchlogs/2026/summary/Alexandro-Maidana-Match-Logs" TargetMode="External"/><Relationship Id="rId2369" Type="http://schemas.openxmlformats.org/officeDocument/2006/relationships/hyperlink" Target="https://fbref.com/en/squads/ab73cfe5/Colombia-Men-Stats" TargetMode="External"/><Relationship Id="rId2576" Type="http://schemas.openxmlformats.org/officeDocument/2006/relationships/hyperlink" Target="https://fbref.com/en/squads/c1e40422/Germany-Men-Stats" TargetMode="External"/><Relationship Id="rId2783" Type="http://schemas.openxmlformats.org/officeDocument/2006/relationships/hyperlink" Target="https://fbref.com/en/players/57e3f0c7/Nicolas-Pepe" TargetMode="External"/><Relationship Id="rId2990" Type="http://schemas.openxmlformats.org/officeDocument/2006/relationships/hyperlink" Target="https://fbref.com/en/squads/b009a548/Mexico-Men-Stats" TargetMode="External"/><Relationship Id="rId3627" Type="http://schemas.openxmlformats.org/officeDocument/2006/relationships/hyperlink" Target="https://fbref.com/en/players/b3af9be1/Takehiro-Tomiyasu" TargetMode="External"/><Relationship Id="rId3834" Type="http://schemas.openxmlformats.org/officeDocument/2006/relationships/hyperlink" Target="https://fbref.com/en/players/cb64672e/matchlogs/2026/summary/Paul-Wanner-Match-Logs" TargetMode="External"/><Relationship Id="rId103" Type="http://schemas.openxmlformats.org/officeDocument/2006/relationships/hyperlink" Target="https://fbref.com/en/squads/9b696ed1/Qatar-Men-Stats" TargetMode="External"/><Relationship Id="rId310" Type="http://schemas.openxmlformats.org/officeDocument/2006/relationships/hyperlink" Target="https://fbref.com/en/players/fdd60087/matchlogs/2026/summary/Santiago-Arias-Match-Logs" TargetMode="External"/><Relationship Id="rId548" Type="http://schemas.openxmlformats.org/officeDocument/2006/relationships/hyperlink" Target="https://fbref.com/en/players/8006228f/Ayyoub-Bouaddi" TargetMode="External"/><Relationship Id="rId755" Type="http://schemas.openxmlformats.org/officeDocument/2006/relationships/hyperlink" Target="https://fbref.com/en/players/01a08323/Mojmir-Chytil" TargetMode="External"/><Relationship Id="rId962" Type="http://schemas.openxmlformats.org/officeDocument/2006/relationships/hyperlink" Target="https://fbref.com/en/players/6d0fe035/matchlogs/2026/summary/Habib-Diarra-Match-Logs" TargetMode="External"/><Relationship Id="rId1178" Type="http://schemas.openxmlformats.org/officeDocument/2006/relationships/hyperlink" Target="https://fbref.com/en/players/507c7bdf/matchlogs/2026/summary/Bruno-Fernandes-Match-Logs" TargetMode="External"/><Relationship Id="rId1385" Type="http://schemas.openxmlformats.org/officeDocument/2006/relationships/hyperlink" Target="https://fbref.com/en/squads/d3fd31cc/Everton-Stats" TargetMode="External"/><Relationship Id="rId1592" Type="http://schemas.openxmlformats.org/officeDocument/2006/relationships/hyperlink" Target="https://fbref.com/en/squads/111cbfb1/2025-2026/Slavia-Prague-Stats" TargetMode="External"/><Relationship Id="rId2229" Type="http://schemas.openxmlformats.org/officeDocument/2006/relationships/hyperlink" Target="https://fbref.com/en/squads/47c64c55/Crystal-Palace-Stats" TargetMode="External"/><Relationship Id="rId2436" Type="http://schemas.openxmlformats.org/officeDocument/2006/relationships/hyperlink" Target="https://fbref.com/en/squads/31fa6fa6/Cabo-Verde-Men-Stats" TargetMode="External"/><Relationship Id="rId2643" Type="http://schemas.openxmlformats.org/officeDocument/2006/relationships/hyperlink" Target="https://fbref.com/en/squads/60b5e41f/Hannover-96-Stats" TargetMode="External"/><Relationship Id="rId2850" Type="http://schemas.openxmlformats.org/officeDocument/2006/relationships/hyperlink" Target="https://fbref.com/en/players/2a6cd437/matchlogs/2026/summary/Marin-Pongracic-Match-Logs" TargetMode="External"/><Relationship Id="rId91" Type="http://schemas.openxmlformats.org/officeDocument/2006/relationships/hyperlink" Target="https://fbref.com/en/squads/24772b12/Cote-dIvoire-Men-Stats" TargetMode="External"/><Relationship Id="rId408" Type="http://schemas.openxmlformats.org/officeDocument/2006/relationships/hyperlink" Target="https://fbref.com/en/squads/ecd11ca2/Galatasaray-Stats" TargetMode="External"/><Relationship Id="rId615" Type="http://schemas.openxmlformats.org/officeDocument/2006/relationships/hyperlink" Target="https://fbref.com/en/squads/33ba9d7b/Karlsruher-Stats" TargetMode="External"/><Relationship Id="rId822" Type="http://schemas.openxmlformats.org/officeDocument/2006/relationships/hyperlink" Target="https://fbref.com/en/players/fdf47077/matchlogs/2026/summary/Max-Crocombe-Match-Logs" TargetMode="External"/><Relationship Id="rId1038" Type="http://schemas.openxmlformats.org/officeDocument/2006/relationships/hyperlink" Target="https://fbref.com/en/players/6af8fc5b/Deroy-Duarte" TargetMode="External"/><Relationship Id="rId1245" Type="http://schemas.openxmlformats.org/officeDocument/2006/relationships/hyperlink" Target="https://fbref.com/en/squads/d2043442/Paraguay-Men-Stats" TargetMode="External"/><Relationship Id="rId1452" Type="http://schemas.openxmlformats.org/officeDocument/2006/relationships/hyperlink" Target="https://fbref.com/en/players/82cfae2a/matchlogs/2026/summary/Dennis-Hadzikadunic-Match-Logs" TargetMode="External"/><Relationship Id="rId1897" Type="http://schemas.openxmlformats.org/officeDocument/2006/relationships/hyperlink" Target="https://fbref.com/en/squads/b1b36dcd/France-Men-Stats" TargetMode="External"/><Relationship Id="rId2503" Type="http://schemas.openxmlformats.org/officeDocument/2006/relationships/hyperlink" Target="https://fbref.com/en/squads/599eba19/Norway-Men-Stats" TargetMode="External"/><Relationship Id="rId2948" Type="http://schemas.openxmlformats.org/officeDocument/2006/relationships/hyperlink" Target="https://fbref.com/en/players/3423f250/Raphinha" TargetMode="External"/><Relationship Id="rId3901" Type="http://schemas.openxmlformats.org/officeDocument/2006/relationships/hyperlink" Target="https://fbref.com/en/squads/f7e3dfe9/Coventry-City-Stats" TargetMode="External"/><Relationship Id="rId1105" Type="http://schemas.openxmlformats.org/officeDocument/2006/relationships/hyperlink" Target="https://fbref.com/en/squads/123acaf8/Ecuador-Men-Stats" TargetMode="External"/><Relationship Id="rId1312" Type="http://schemas.openxmlformats.org/officeDocument/2006/relationships/hyperlink" Target="https://fbref.com/en/players/76a82373/Andres-Gomez" TargetMode="External"/><Relationship Id="rId1757" Type="http://schemas.openxmlformats.org/officeDocument/2006/relationships/hyperlink" Target="https://fbref.com/en/squads/6611f992/2025-2026/Ferencvaros-Stats" TargetMode="External"/><Relationship Id="rId1964" Type="http://schemas.openxmlformats.org/officeDocument/2006/relationships/hyperlink" Target="https://fbref.com/en/players/c1b7847c/Konrad-Laimer" TargetMode="External"/><Relationship Id="rId2710" Type="http://schemas.openxmlformats.org/officeDocument/2006/relationships/hyperlink" Target="https://fbref.com/en/players/f2c060c6/matchlogs/2026/summary/Mohammed-Al-Owais-Match-Logs" TargetMode="External"/><Relationship Id="rId2808" Type="http://schemas.openxmlformats.org/officeDocument/2006/relationships/hyperlink" Target="https://fbref.com/en/squads/1862c019/England-Men-Stats" TargetMode="External"/><Relationship Id="rId49" Type="http://schemas.openxmlformats.org/officeDocument/2006/relationships/hyperlink" Target="https://fbref.com/en/squads/9b696ed1/Qatar-Men-Stats" TargetMode="External"/><Relationship Id="rId1617" Type="http://schemas.openxmlformats.org/officeDocument/2006/relationships/hyperlink" Target="https://fbref.com/en/squads/473f0fbf/Korea-Republic-Men-Stats" TargetMode="External"/><Relationship Id="rId1824" Type="http://schemas.openxmlformats.org/officeDocument/2006/relationships/hyperlink" Target="https://fbref.com/en/squads/296f69e7/Sweden-Men-Stats" TargetMode="External"/><Relationship Id="rId3277" Type="http://schemas.openxmlformats.org/officeDocument/2006/relationships/hyperlink" Target="https://fbref.com/en/squads/4a1b4ea8/Portugal-Men-Stats" TargetMode="External"/><Relationship Id="rId198" Type="http://schemas.openxmlformats.org/officeDocument/2006/relationships/hyperlink" Target="https://fbref.com/en/players/8b3ab7ad/Edson-Alvarez" TargetMode="External"/><Relationship Id="rId2086" Type="http://schemas.openxmlformats.org/officeDocument/2006/relationships/hyperlink" Target="https://fbref.com/en/squads/b90bf4f9/Australia-Men-Stats" TargetMode="External"/><Relationship Id="rId3484" Type="http://schemas.openxmlformats.org/officeDocument/2006/relationships/hyperlink" Target="https://fbref.com/en/players/df04eb4b/matchlogs/2026/summary/Crysencio-Summerville-Match-Logs" TargetMode="External"/><Relationship Id="rId3691" Type="http://schemas.openxmlformats.org/officeDocument/2006/relationships/hyperlink" Target="https://fbref.com/en/squads/870e020f/Uruguay-Men-Stats" TargetMode="External"/><Relationship Id="rId3789" Type="http://schemas.openxmlformats.org/officeDocument/2006/relationships/hyperlink" Target="https://fbref.com/en/squads/870e020f/Uruguay-Men-Stats" TargetMode="External"/><Relationship Id="rId2293" Type="http://schemas.openxmlformats.org/officeDocument/2006/relationships/hyperlink" Target="https://fbref.com/en/players/471f16b3/matchlogs/2026/summary/Kenny-McLean-Match-Logs" TargetMode="External"/><Relationship Id="rId2598" Type="http://schemas.openxmlformats.org/officeDocument/2006/relationships/hyperlink" Target="https://fbref.com/en/players/4d77b365/matchlogs/2026/summary/Darwin-Nunez-Match-Logs" TargetMode="External"/><Relationship Id="rId3137" Type="http://schemas.openxmlformats.org/officeDocument/2006/relationships/hyperlink" Target="https://fbref.com/en/squads/111cbfb1/2025-2026/Slavia-Prague-Stats" TargetMode="External"/><Relationship Id="rId3344" Type="http://schemas.openxmlformats.org/officeDocument/2006/relationships/hyperlink" Target="https://fbref.com/en/players/62032a56/Otabek-Shukurov" TargetMode="External"/><Relationship Id="rId3551" Type="http://schemas.openxmlformats.org/officeDocument/2006/relationships/hyperlink" Target="https://fbref.com/en/players/a4a44eb0/Montassar-Talbi" TargetMode="External"/><Relationship Id="rId3996" Type="http://schemas.openxmlformats.org/officeDocument/2006/relationships/hyperlink" Target="https://fbref.com/en/players/c6415ba9/matchlogs/2026/summary/Zizo-Match-Logs" TargetMode="External"/><Relationship Id="rId265" Type="http://schemas.openxmlformats.org/officeDocument/2006/relationships/hyperlink" Target="https://fbref.com/en/squads/0451f017/AE-Kifisia-Stats" TargetMode="External"/><Relationship Id="rId472" Type="http://schemas.openxmlformats.org/officeDocument/2006/relationships/hyperlink" Target="https://fbref.com/en/squads/1c781004/Norwich-City-Stats" TargetMode="External"/><Relationship Id="rId2153" Type="http://schemas.openxmlformats.org/officeDocument/2006/relationships/hyperlink" Target="https://fbref.com/en/players/1e20b706/matchlogs/2026/summary/Mohamed-Manai-Match-Logs" TargetMode="External"/><Relationship Id="rId2360" Type="http://schemas.openxmlformats.org/officeDocument/2006/relationships/hyperlink" Target="https://fbref.com/en/players/983515f8/Liam-Millar" TargetMode="External"/><Relationship Id="rId3204" Type="http://schemas.openxmlformats.org/officeDocument/2006/relationships/hyperlink" Target="https://fbref.com/en/squads/304635c3/Brazil-Men-Stats" TargetMode="External"/><Relationship Id="rId3411" Type="http://schemas.openxmlformats.org/officeDocument/2006/relationships/hyperlink" Target="https://fbref.com/en/squads/81021a70/Switzerland-Men-Stats" TargetMode="External"/><Relationship Id="rId3649" Type="http://schemas.openxmlformats.org/officeDocument/2006/relationships/hyperlink" Target="https://fbref.com/en/squads/b81aa4fa/Celtic-Stats" TargetMode="External"/><Relationship Id="rId3856" Type="http://schemas.openxmlformats.org/officeDocument/2006/relationships/hyperlink" Target="https://fbref.com/en/squads/296f69e7/Sweden-Men-Stats" TargetMode="External"/><Relationship Id="rId125" Type="http://schemas.openxmlformats.org/officeDocument/2006/relationships/hyperlink" Target="https://fbref.com/en/players/1453e3cf/matchlogs/2026/summary/Yunus-Akgun-Match-Logs" TargetMode="External"/><Relationship Id="rId332" Type="http://schemas.openxmlformats.org/officeDocument/2006/relationships/hyperlink" Target="https://fbref.com/en/players/f0677ed7/Fredrik-Aursnes" TargetMode="External"/><Relationship Id="rId777" Type="http://schemas.openxmlformats.org/officeDocument/2006/relationships/hyperlink" Target="https://fbref.com/en/squads/dcc91a7b/Valencia-Stats" TargetMode="External"/><Relationship Id="rId984" Type="http://schemas.openxmlformats.org/officeDocument/2006/relationships/hyperlink" Target="https://fbref.com/en/squads/ab73cfe5/Colombia-Men-Stats" TargetMode="External"/><Relationship Id="rId2013" Type="http://schemas.openxmlformats.org/officeDocument/2006/relationships/hyperlink" Target="https://fbref.com/en/players/9b5ce51a/matchlogs/2026/summary/Jefferson-Lerma-Match-Logs" TargetMode="External"/><Relationship Id="rId2220" Type="http://schemas.openxmlformats.org/officeDocument/2006/relationships/hyperlink" Target="https://fbref.com/en/squads/7b08e376/Croatia-Men-Stats" TargetMode="External"/><Relationship Id="rId2458" Type="http://schemas.openxmlformats.org/officeDocument/2006/relationships/hyperlink" Target="https://fbref.com/en/players/5c6b0637/Lionel-Mpasi" TargetMode="External"/><Relationship Id="rId2665" Type="http://schemas.openxmlformats.org/officeDocument/2006/relationships/hyperlink" Target="https://fbref.com/en/players/950ef017/Tani-Oluwaseyi" TargetMode="External"/><Relationship Id="rId2872" Type="http://schemas.openxmlformats.org/officeDocument/2006/relationships/hyperlink" Target="https://fbref.com/en/squads/61828292/Haiti-Men-Stats" TargetMode="External"/><Relationship Id="rId3509" Type="http://schemas.openxmlformats.org/officeDocument/2006/relationships/hyperlink" Target="https://fbref.com/en/squads/296f69e7/Sweden-Men-Stats" TargetMode="External"/><Relationship Id="rId3716" Type="http://schemas.openxmlformats.org/officeDocument/2006/relationships/hyperlink" Target="https://fbref.com/en/players/fb485406/matchlogs/2026/summary/Enner-Valencia-Match-Logs" TargetMode="External"/><Relationship Id="rId3923" Type="http://schemas.openxmlformats.org/officeDocument/2006/relationships/hyperlink" Target="https://fbref.com/en/squads/123acaf8/Ecuador-Men-Stats" TargetMode="External"/><Relationship Id="rId637" Type="http://schemas.openxmlformats.org/officeDocument/2006/relationships/hyperlink" Target="https://fbref.com/en/players/7fcb27d8/Jordy-Caicedo" TargetMode="External"/><Relationship Id="rId844" Type="http://schemas.openxmlformats.org/officeDocument/2006/relationships/hyperlink" Target="https://fbref.com/en/squads/602d3994/Scotland-Men-Stats" TargetMode="External"/><Relationship Id="rId1267" Type="http://schemas.openxmlformats.org/officeDocument/2006/relationships/hyperlink" Target="https://fbref.com/en/players/cd494a8d/Jason-Geria" TargetMode="External"/><Relationship Id="rId1474" Type="http://schemas.openxmlformats.org/officeDocument/2006/relationships/hyperlink" Target="https://fbref.com/en/squads/6baef27f/Al-Nassr-Stats" TargetMode="External"/><Relationship Id="rId1681" Type="http://schemas.openxmlformats.org/officeDocument/2006/relationships/hyperlink" Target="https://fbref.com/en/players/dbd3a428/Junya-Ito" TargetMode="External"/><Relationship Id="rId2318" Type="http://schemas.openxmlformats.org/officeDocument/2006/relationships/hyperlink" Target="https://fbref.com/en/players/8f696594/Memphis" TargetMode="External"/><Relationship Id="rId2525" Type="http://schemas.openxmlformats.org/officeDocument/2006/relationships/hyperlink" Target="https://fbref.com/en/squads/9ab5c684/Senegal-Men-Stats" TargetMode="External"/><Relationship Id="rId2732" Type="http://schemas.openxmlformats.org/officeDocument/2006/relationships/hyperlink" Target="https://fbref.com/en/squads/f9fddd6e/Argentina-Men-Stats" TargetMode="External"/><Relationship Id="rId704" Type="http://schemas.openxmlformats.org/officeDocument/2006/relationships/hyperlink" Target="https://fbref.com/en/players/bb4a41bc/matchlogs/2026/summary/Lukas-Cerv-Match-Logs" TargetMode="External"/><Relationship Id="rId911" Type="http://schemas.openxmlformats.org/officeDocument/2006/relationships/hyperlink" Target="https://fbref.com/en/players/8fda5c72/matchlogs/2026/summary/Nicolas-De-La-Cruz-Match-Logs" TargetMode="External"/><Relationship Id="rId1127" Type="http://schemas.openxmlformats.org/officeDocument/2006/relationships/hyperlink" Target="https://fbref.com/en/players/7f3b388c/Fabinho" TargetMode="External"/><Relationship Id="rId1334" Type="http://schemas.openxmlformats.org/officeDocument/2006/relationships/hyperlink" Target="https://fbref.com/en/squads/206d90db/Barcelona-Stats" TargetMode="External"/><Relationship Id="rId1541" Type="http://schemas.openxmlformats.org/officeDocument/2006/relationships/hyperlink" Target="https://fbref.com/en/players/169fd162/matchlogs/2026/summary/Hwang-Hee-chan-Match-Logs" TargetMode="External"/><Relationship Id="rId1779" Type="http://schemas.openxmlformats.org/officeDocument/2006/relationships/hyperlink" Target="https://fbref.com/en/squads/ac6bcf92/Turkiye-Men-Stats" TargetMode="External"/><Relationship Id="rId1986" Type="http://schemas.openxmlformats.org/officeDocument/2006/relationships/hyperlink" Target="https://fbref.com/en/squads/2b390eca/Athletic-Club-Stats" TargetMode="External"/><Relationship Id="rId40" Type="http://schemas.openxmlformats.org/officeDocument/2006/relationships/hyperlink" Target="https://fbref.com/en/squads/3e22f0fa/Jordan-Men-Stats" TargetMode="External"/><Relationship Id="rId1401" Type="http://schemas.openxmlformats.org/officeDocument/2006/relationships/hyperlink" Target="https://fbref.com/en/squads/53a2f082/Real-Madrid-Stats" TargetMode="External"/><Relationship Id="rId1639" Type="http://schemas.openxmlformats.org/officeDocument/2006/relationships/hyperlink" Target="https://fbref.com/en/players/62709ee4/Christ-Inao-Oulai" TargetMode="External"/><Relationship Id="rId1846" Type="http://schemas.openxmlformats.org/officeDocument/2006/relationships/hyperlink" Target="https://fbref.com/en/players/ab47ae1c/Abdullah-Al-Khaibari" TargetMode="External"/><Relationship Id="rId3061" Type="http://schemas.openxmlformats.org/officeDocument/2006/relationships/hyperlink" Target="https://fbref.com/en/squads/fc536746/Real-Betis-Stats" TargetMode="External"/><Relationship Id="rId3299" Type="http://schemas.openxmlformats.org/officeDocument/2006/relationships/hyperlink" Target="https://fbref.com/en/players/10efd0e1/Jean-Seri" TargetMode="External"/><Relationship Id="rId1706" Type="http://schemas.openxmlformats.org/officeDocument/2006/relationships/hyperlink" Target="https://fbref.com/en/squads/1862c019/England-Men-Stats" TargetMode="External"/><Relationship Id="rId1913" Type="http://schemas.openxmlformats.org/officeDocument/2006/relationships/hyperlink" Target="https://fbref.com/en/squads/5bb5024a/Netherlands-Men-Stats" TargetMode="External"/><Relationship Id="rId3159" Type="http://schemas.openxmlformats.org/officeDocument/2006/relationships/hyperlink" Target="https://fbref.com/en/players/44cfc681/Nathan-Saliba" TargetMode="External"/><Relationship Id="rId3366" Type="http://schemas.openxmlformats.org/officeDocument/2006/relationships/hyperlink" Target="https://fbref.com/en/players/a9202def/matchlogs/2026/summary/Ederson-Silva-Match-Logs" TargetMode="External"/><Relationship Id="rId3573" Type="http://schemas.openxmlformats.org/officeDocument/2006/relationships/hyperlink" Target="https://fbref.com/en/squads/53a2f082/Real-Madrid-Stats" TargetMode="External"/><Relationship Id="rId287" Type="http://schemas.openxmlformats.org/officeDocument/2006/relationships/hyperlink" Target="https://fbref.com/en/players/c692cef2/Telmo-Arcanjo" TargetMode="External"/><Relationship Id="rId494" Type="http://schemas.openxmlformats.org/officeDocument/2006/relationships/hyperlink" Target="https://fbref.com/en/squads/870e020f/Uruguay-Men-Stats" TargetMode="External"/><Relationship Id="rId2175" Type="http://schemas.openxmlformats.org/officeDocument/2006/relationships/hyperlink" Target="https://fbref.com/en/squads/0217e4d8/Beveren-Stats" TargetMode="External"/><Relationship Id="rId2382" Type="http://schemas.openxmlformats.org/officeDocument/2006/relationships/hyperlink" Target="https://fbref.com/en/squads/dc56fe14/Milan-Stats" TargetMode="External"/><Relationship Id="rId3019" Type="http://schemas.openxmlformats.org/officeDocument/2006/relationships/hyperlink" Target="https://fbref.com/en/squads/a77c513e/2025-2026/Benfica-Stats" TargetMode="External"/><Relationship Id="rId3226" Type="http://schemas.openxmlformats.org/officeDocument/2006/relationships/hyperlink" Target="https://fbref.com/en/players/5d4f7d61/Patrik-Schick" TargetMode="External"/><Relationship Id="rId3780" Type="http://schemas.openxmlformats.org/officeDocument/2006/relationships/hyperlink" Target="https://fbref.com/en/players/cf134113/Bart-Verbruggen" TargetMode="External"/><Relationship Id="rId3878" Type="http://schemas.openxmlformats.org/officeDocument/2006/relationships/hyperlink" Target="https://fbref.com/en/players/cb11b429/matchlogs/2026/summary/Patrick-Wimmer-Match-Logs" TargetMode="External"/><Relationship Id="rId147" Type="http://schemas.openxmlformats.org/officeDocument/2006/relationships/hyperlink" Target="https://fbref.com/en/squads/990519b8/Independiente-del-Valle-Stats" TargetMode="External"/><Relationship Id="rId354" Type="http://schemas.openxmlformats.org/officeDocument/2006/relationships/hyperlink" Target="https://fbref.com/en/squads/ecd11ca2/Galatasaray-Stats" TargetMode="External"/><Relationship Id="rId799" Type="http://schemas.openxmlformats.org/officeDocument/2006/relationships/hyperlink" Target="https://fbref.com/en/players/909222de/Nuno-da-Costa" TargetMode="External"/><Relationship Id="rId1191" Type="http://schemas.openxmlformats.org/officeDocument/2006/relationships/hyperlink" Target="https://fbref.com/en/players/5ad49fbb/Sherel-Floranus" TargetMode="External"/><Relationship Id="rId2035" Type="http://schemas.openxmlformats.org/officeDocument/2006/relationships/hyperlink" Target="https://fbref.com/en/squads/31fa6fa6/Cabo-Verde-Men-Stats" TargetMode="External"/><Relationship Id="rId2687" Type="http://schemas.openxmlformats.org/officeDocument/2006/relationships/hyperlink" Target="https://fbref.com/en/players/2990a15c/matchlogs/2026/summary/Joel-Ordonez-Match-Logs" TargetMode="External"/><Relationship Id="rId2894" Type="http://schemas.openxmlformats.org/officeDocument/2006/relationships/hyperlink" Target="https://fbref.com/en/players/27219ecb/matchlogs/2026/summary/Ahmed-Qasem-Match-Logs" TargetMode="External"/><Relationship Id="rId3433" Type="http://schemas.openxmlformats.org/officeDocument/2006/relationships/hyperlink" Target="https://fbref.com/en/players/5cfec13d/matchlogs/2026/summary/Carl-Starfelt-Match-Logs" TargetMode="External"/><Relationship Id="rId3640" Type="http://schemas.openxmlformats.org/officeDocument/2006/relationships/hyperlink" Target="https://fbref.com/en/squads/123acaf8/Ecuador-Men-Stats" TargetMode="External"/><Relationship Id="rId3738" Type="http://schemas.openxmlformats.org/officeDocument/2006/relationships/hyperlink" Target="https://fbref.com/en/squads/31fa6fa6/Cabo-Verde-Men-Stats" TargetMode="External"/><Relationship Id="rId561" Type="http://schemas.openxmlformats.org/officeDocument/2006/relationships/hyperlink" Target="https://fbref.com/en/players/12f7f264/matchlogs/2026/summary/Adil-Boulbina-Match-Logs" TargetMode="External"/><Relationship Id="rId659" Type="http://schemas.openxmlformats.org/officeDocument/2006/relationships/hyperlink" Target="https://fbref.com/en/squads/87a920fa/Rosario-Central-Stats" TargetMode="External"/><Relationship Id="rId866" Type="http://schemas.openxmlformats.org/officeDocument/2006/relationships/hyperlink" Target="https://fbref.com/en/players/ce50fd99/Jonathan-David" TargetMode="External"/><Relationship Id="rId1289" Type="http://schemas.openxmlformats.org/officeDocument/2006/relationships/hyperlink" Target="https://fbref.com/en/players/4a078e18/Mohammad-Ghorbani" TargetMode="External"/><Relationship Id="rId1496" Type="http://schemas.openxmlformats.org/officeDocument/2006/relationships/hyperlink" Target="https://fbref.com/en/squads/b8889750/Egypt-Men-Stats" TargetMode="External"/><Relationship Id="rId2242" Type="http://schemas.openxmlformats.org/officeDocument/2006/relationships/hyperlink" Target="https://fbref.com/en/players/b74277a0/Noussair-Mazraoui" TargetMode="External"/><Relationship Id="rId2547" Type="http://schemas.openxmlformats.org/officeDocument/2006/relationships/hyperlink" Target="https://fbref.com/en/players/8778c910/Manuel-Neuer" TargetMode="External"/><Relationship Id="rId3500" Type="http://schemas.openxmlformats.org/officeDocument/2006/relationships/hyperlink" Target="https://fbref.com/en/players/c25a7a2a/Yuito-Suzuki" TargetMode="External"/><Relationship Id="rId3945" Type="http://schemas.openxmlformats.org/officeDocument/2006/relationships/hyperlink" Target="https://fbref.com/en/players/fd069512/Aria-Yousefi" TargetMode="External"/><Relationship Id="rId214" Type="http://schemas.openxmlformats.org/officeDocument/2006/relationships/hyperlink" Target="https://fbref.com/en/players/349cae8f/Michael-Amir-Murillo" TargetMode="External"/><Relationship Id="rId421" Type="http://schemas.openxmlformats.org/officeDocument/2006/relationships/hyperlink" Target="https://fbref.com/en/squads/ec843efd/Iraq-Men-Stats" TargetMode="External"/><Relationship Id="rId519" Type="http://schemas.openxmlformats.org/officeDocument/2006/relationships/hyperlink" Target="https://fbref.com/en/squads/1df6b87e/Sheffield-United-Stats" TargetMode="External"/><Relationship Id="rId1051" Type="http://schemas.openxmlformats.org/officeDocument/2006/relationships/hyperlink" Target="https://fbref.com/en/squads/61828292/Haiti-Men-Stats" TargetMode="External"/><Relationship Id="rId1149" Type="http://schemas.openxmlformats.org/officeDocument/2006/relationships/hyperlink" Target="https://fbref.com/en/players/0aeeed3f/matchlogs/2026/summary/Christian-Fassnacht-Match-Logs" TargetMode="External"/><Relationship Id="rId1356" Type="http://schemas.openxmlformats.org/officeDocument/2006/relationships/hyperlink" Target="https://fbref.com/en/squads/d5121f10/Austria-Men-Stats" TargetMode="External"/><Relationship Id="rId2102" Type="http://schemas.openxmlformats.org/officeDocument/2006/relationships/hyperlink" Target="https://fbref.com/en/squads/9b696ed1/Qatar-Men-Stats" TargetMode="External"/><Relationship Id="rId2754" Type="http://schemas.openxmlformats.org/officeDocument/2006/relationships/hyperlink" Target="https://fbref.com/en/players/e599253a/matchlogs/2026/summary/Mario-Pasalic-Match-Logs" TargetMode="External"/><Relationship Id="rId2961" Type="http://schemas.openxmlformats.org/officeDocument/2006/relationships/hyperlink" Target="https://fbref.com/en/squads/86b7acd2/Rangers-Stats" TargetMode="External"/><Relationship Id="rId3805" Type="http://schemas.openxmlformats.org/officeDocument/2006/relationships/hyperlink" Target="https://fbref.com/en/squads/7b08e376/Croatia-Men-Stats" TargetMode="External"/><Relationship Id="rId726" Type="http://schemas.openxmlformats.org/officeDocument/2006/relationships/hyperlink" Target="https://fbref.com/en/players/f82246a1/matchlogs/2026/summary/Mateo-Chavez-Match-Logs" TargetMode="External"/><Relationship Id="rId933" Type="http://schemas.openxmlformats.org/officeDocument/2006/relationships/hyperlink" Target="https://fbref.com/en/squads/ac6bcf92/Turkiye-Men-Stats" TargetMode="External"/><Relationship Id="rId1009" Type="http://schemas.openxmlformats.org/officeDocument/2006/relationships/hyperlink" Target="https://fbref.com/en/players/a712ca2b/matchlogs/2026/summary/Issa-Diop-Match-Logs" TargetMode="External"/><Relationship Id="rId1563" Type="http://schemas.openxmlformats.org/officeDocument/2006/relationships/hyperlink" Target="https://fbref.com/en/squads/b1b36dcd/France-Men-Stats" TargetMode="External"/><Relationship Id="rId1770" Type="http://schemas.openxmlformats.org/officeDocument/2006/relationships/hyperlink" Target="https://fbref.com/en/players/62592fc1/Musab-Al-Juwayr" TargetMode="External"/><Relationship Id="rId1868" Type="http://schemas.openxmlformats.org/officeDocument/2006/relationships/hyperlink" Target="https://fbref.com/en/players/d17ce930/Abdukodir-Khusanov" TargetMode="External"/><Relationship Id="rId2407" Type="http://schemas.openxmlformats.org/officeDocument/2006/relationships/hyperlink" Target="https://fbref.com/en/players/23610943/Nahuel-Molina" TargetMode="External"/><Relationship Id="rId2614" Type="http://schemas.openxmlformats.org/officeDocument/2006/relationships/hyperlink" Target="https://fbref.com/en/players/c7aee75b/matchlogs/2026/summary/Aiden-ONeill-Match-Logs" TargetMode="External"/><Relationship Id="rId2821" Type="http://schemas.openxmlformats.org/officeDocument/2006/relationships/hyperlink" Target="https://fbref.com/en/squads/fa11a9cc/2025-2026/Krasnodar-Stats" TargetMode="External"/><Relationship Id="rId62" Type="http://schemas.openxmlformats.org/officeDocument/2006/relationships/hyperlink" Target="https://fbref.com/en/players/259affab/matchlogs/2026/summary/Jayden-Adams-Match-Logs" TargetMode="External"/><Relationship Id="rId1216" Type="http://schemas.openxmlformats.org/officeDocument/2006/relationships/hyperlink" Target="https://fbref.com/en/squads/422bb734/Atletico-Mineiro-Stats" TargetMode="External"/><Relationship Id="rId1423" Type="http://schemas.openxmlformats.org/officeDocument/2006/relationships/hyperlink" Target="https://fbref.com/en/players/4d5a9185/Viktor-Gyokeres" TargetMode="External"/><Relationship Id="rId1630" Type="http://schemas.openxmlformats.org/officeDocument/2006/relationships/hyperlink" Target="https://fbref.com/en/players/0b89ad1b/matchlogs/2026/summary/Yasser-Ibrahim-Match-Logs" TargetMode="External"/><Relationship Id="rId2919" Type="http://schemas.openxmlformats.org/officeDocument/2006/relationships/hyperlink" Target="https://fbref.com/en/squads/25dbe099/2025-2026/Rijeka-Stats" TargetMode="External"/><Relationship Id="rId3083" Type="http://schemas.openxmlformats.org/officeDocument/2006/relationships/hyperlink" Target="https://fbref.com/en/squads/4a1b4ea8/Portugal-Men-Stats" TargetMode="External"/><Relationship Id="rId3290" Type="http://schemas.openxmlformats.org/officeDocument/2006/relationships/hyperlink" Target="https://fbref.com/en/players/1d383c10/matchlogs/2026/summary/Marvin-Senaya-Match-Logs" TargetMode="External"/><Relationship Id="rId1728" Type="http://schemas.openxmlformats.org/officeDocument/2006/relationships/hyperlink" Target="https://fbref.com/en/players/3a049da1/Eom-Ji-sung" TargetMode="External"/><Relationship Id="rId1935" Type="http://schemas.openxmlformats.org/officeDocument/2006/relationships/hyperlink" Target="https://fbref.com/en/players/bc67a0e1/matchlogs/2026/summary/Matej-Kovar-Match-Logs" TargetMode="External"/><Relationship Id="rId3150" Type="http://schemas.openxmlformats.org/officeDocument/2006/relationships/hyperlink" Target="https://fbref.com/en/players/bc7dc64d/matchlogs/2026/summary/Bukayo-Saka-Match-Logs" TargetMode="External"/><Relationship Id="rId3388" Type="http://schemas.openxmlformats.org/officeDocument/2006/relationships/hyperlink" Target="https://fbref.com/en/squads/e442fa76/Tondela-Stats" TargetMode="External"/><Relationship Id="rId3595" Type="http://schemas.openxmlformats.org/officeDocument/2006/relationships/hyperlink" Target="https://fbref.com/en/players/d1b49282/Morten-Thorsby" TargetMode="External"/><Relationship Id="rId2197" Type="http://schemas.openxmlformats.org/officeDocument/2006/relationships/hyperlink" Target="https://fbref.com/en/squads/f9fddd6e/Argentina-Men-Stats" TargetMode="External"/><Relationship Id="rId3010" Type="http://schemas.openxmlformats.org/officeDocument/2006/relationships/hyperlink" Target="https://fbref.com/en/squads/0f66725b/United-States-Men-Stats" TargetMode="External"/><Relationship Id="rId3248" Type="http://schemas.openxmlformats.org/officeDocument/2006/relationships/hyperlink" Target="https://fbref.com/en/squads/62add3bf/Werder-Bremen-Stats" TargetMode="External"/><Relationship Id="rId3455" Type="http://schemas.openxmlformats.org/officeDocument/2006/relationships/hyperlink" Target="https://fbref.com/en/squads/ab73cfe5/Colombia-Men-Stats" TargetMode="External"/><Relationship Id="rId3662" Type="http://schemas.openxmlformats.org/officeDocument/2006/relationships/hyperlink" Target="https://fbref.com/en/players/1ab3d134/matchlogs/2026/summary/Kai-Trewin-Match-Logs" TargetMode="External"/><Relationship Id="rId169" Type="http://schemas.openxmlformats.org/officeDocument/2006/relationships/hyperlink" Target="https://fbref.com/en/players/e53cbd7a/matchlogs/2026/summary/Khojiakbar-Alijonov-Match-Logs" TargetMode="External"/><Relationship Id="rId376" Type="http://schemas.openxmlformats.org/officeDocument/2006/relationships/hyperlink" Target="https://fbref.com/en/squads/6c5ef1c3/Bosnia-and-Herzegovina-Men-Stats" TargetMode="External"/><Relationship Id="rId583" Type="http://schemas.openxmlformats.org/officeDocument/2006/relationships/hyperlink" Target="https://fbref.com/en/squads/8ef52968/Sunderland-Stats" TargetMode="External"/><Relationship Id="rId790" Type="http://schemas.openxmlformats.org/officeDocument/2006/relationships/hyperlink" Target="https://fbref.com/en/players/bec98750/matchlogs/2026/summary/Jose-Cordoba-Match-Logs" TargetMode="External"/><Relationship Id="rId2057" Type="http://schemas.openxmlformats.org/officeDocument/2006/relationships/hyperlink" Target="https://fbref.com/en/players/20700569/matchlogs/2026/summary/Sidny-Lopes-Cabral-Match-Logs" TargetMode="External"/><Relationship Id="rId2264" Type="http://schemas.openxmlformats.org/officeDocument/2006/relationships/hyperlink" Target="https://fbref.com/en/squads/f9940243/Chicago-Fire-Stats" TargetMode="External"/><Relationship Id="rId2471" Type="http://schemas.openxmlformats.org/officeDocument/2006/relationships/hyperlink" Target="https://fbref.com/en/squads/81021a70/Switzerland-Men-Stats" TargetMode="External"/><Relationship Id="rId3108" Type="http://schemas.openxmlformats.org/officeDocument/2006/relationships/hyperlink" Target="https://fbref.com/en/players/4535e4bb/matchlogs/2026/summary/Mathew-Ryan-Match-Logs" TargetMode="External"/><Relationship Id="rId3315" Type="http://schemas.openxmlformats.org/officeDocument/2006/relationships/hyperlink" Target="https://fbref.com/en/squads/9c6d90a0/Canada-Men-Stats" TargetMode="External"/><Relationship Id="rId3522" Type="http://schemas.openxmlformats.org/officeDocument/2006/relationships/hyperlink" Target="https://fbref.com/en/squads/b3072e00/Rennes-Stats" TargetMode="External"/><Relationship Id="rId3967" Type="http://schemas.openxmlformats.org/officeDocument/2006/relationships/hyperlink" Target="https://fbref.com/en/players/bc647827/Jaroslav-Zeleny" TargetMode="External"/><Relationship Id="rId4" Type="http://schemas.openxmlformats.org/officeDocument/2006/relationships/hyperlink" Target="https://fbref.com/en/players/5bc43860/matchlogs/2026/summary/Brenden-Aaronson-Match-Logs" TargetMode="External"/><Relationship Id="rId236" Type="http://schemas.openxmlformats.org/officeDocument/2006/relationships/hyperlink" Target="https://fbref.com/en/players/5a2cb25d/matchlogs/2026/summary/Sofyan-Amrabat-Match-Logs" TargetMode="External"/><Relationship Id="rId443" Type="http://schemas.openxmlformats.org/officeDocument/2006/relationships/hyperlink" Target="https://fbref.com/en/players/6ca0b04a/Alireza-Beiranvand" TargetMode="External"/><Relationship Id="rId650" Type="http://schemas.openxmlformats.org/officeDocument/2006/relationships/hyperlink" Target="https://fbref.com/en/squads/ac6bcf92/Turkiye-Men-Stats" TargetMode="External"/><Relationship Id="rId888" Type="http://schemas.openxmlformats.org/officeDocument/2006/relationships/hyperlink" Target="https://fbref.com/en/players/60ee859c/matchlogs/2026/summary/Salem-Al-Dawsari-Match-Logs" TargetMode="External"/><Relationship Id="rId1073" Type="http://schemas.openxmlformats.org/officeDocument/2006/relationships/hyperlink" Target="https://fbref.com/en/players/5d51b074/matchlogs/2026/summary/Meschak-Elia-Match-Logs" TargetMode="External"/><Relationship Id="rId1280" Type="http://schemas.openxmlformats.org/officeDocument/2006/relationships/hyperlink" Target="https://fbref.com/en/squads/6a08f71e/IR-Iran-Men-Stats" TargetMode="External"/><Relationship Id="rId2124" Type="http://schemas.openxmlformats.org/officeDocument/2006/relationships/hyperlink" Target="https://fbref.com/en/players/892d5bb1/Riyad-Mahrez" TargetMode="External"/><Relationship Id="rId2331" Type="http://schemas.openxmlformats.org/officeDocument/2006/relationships/hyperlink" Target="https://fbref.com/en/squads/e2d8892c/Paris-Saint-Germain-Stats" TargetMode="External"/><Relationship Id="rId2569" Type="http://schemas.openxmlformats.org/officeDocument/2006/relationships/hyperlink" Target="https://fbref.com/en/squads/d53c0b06/Lyon-Stats" TargetMode="External"/><Relationship Id="rId2776" Type="http://schemas.openxmlformats.org/officeDocument/2006/relationships/hyperlink" Target="https://fbref.com/en/squads/599eba19/Norway-Men-Stats" TargetMode="External"/><Relationship Id="rId2983" Type="http://schemas.openxmlformats.org/officeDocument/2006/relationships/hyperlink" Target="https://fbref.com/en/squads/5bb5024a/Netherlands-Men-Stats" TargetMode="External"/><Relationship Id="rId3827" Type="http://schemas.openxmlformats.org/officeDocument/2006/relationships/hyperlink" Target="https://fbref.com/en/players/9e525177/Aaron-Wan-Bissaka" TargetMode="External"/><Relationship Id="rId303" Type="http://schemas.openxmlformats.org/officeDocument/2006/relationships/hyperlink" Target="https://fbref.com/en/players/86d96066/Jhon-Arias" TargetMode="External"/><Relationship Id="rId748" Type="http://schemas.openxmlformats.org/officeDocument/2006/relationships/hyperlink" Target="https://fbref.com/en/squads/602d3994/Scotland-Men-Stats" TargetMode="External"/><Relationship Id="rId955" Type="http://schemas.openxmlformats.org/officeDocument/2006/relationships/hyperlink" Target="https://fbref.com/en/players/8ae7d0ec/Assane-Diao" TargetMode="External"/><Relationship Id="rId1140" Type="http://schemas.openxmlformats.org/officeDocument/2006/relationships/hyperlink" Target="https://fbref.com/en/squads/0b26f976/Viking-Stats" TargetMode="External"/><Relationship Id="rId1378" Type="http://schemas.openxmlformats.org/officeDocument/2006/relationships/hyperlink" Target="https://fbref.com/en/players/d0706b27/matchlogs/2026/summary/Marc-Guehi-Match-Logs" TargetMode="External"/><Relationship Id="rId1585" Type="http://schemas.openxmlformats.org/officeDocument/2006/relationships/hyperlink" Target="https://fbref.com/en/players/0c7a48f8/matchlogs/2026/summary/Piero-Hincapie-Match-Logs" TargetMode="External"/><Relationship Id="rId1792" Type="http://schemas.openxmlformats.org/officeDocument/2006/relationships/hyperlink" Target="https://fbref.com/en/players/15f24fe7/matchlogs/2026/summary/Sasa-Kalajdzic-Match-Logs" TargetMode="External"/><Relationship Id="rId2429" Type="http://schemas.openxmlformats.org/officeDocument/2006/relationships/hyperlink" Target="https://fbref.com/en/squads/a42ddf2f/2025-2026/Tijuana-Stats" TargetMode="External"/><Relationship Id="rId2636" Type="http://schemas.openxmlformats.org/officeDocument/2006/relationships/hyperlink" Target="https://fbref.com/en/players/60953af0/matchlogs/2026/summary/Braian-Ojeda-Match-Logs" TargetMode="External"/><Relationship Id="rId2843" Type="http://schemas.openxmlformats.org/officeDocument/2006/relationships/hyperlink" Target="https://fbref.com/en/players/54bcdeb0/Gonzalo-Plata" TargetMode="External"/><Relationship Id="rId84" Type="http://schemas.openxmlformats.org/officeDocument/2006/relationships/hyperlink" Target="https://fbref.com/en/squads/81021a70/Switzerland-Men-Stats" TargetMode="External"/><Relationship Id="rId510" Type="http://schemas.openxmlformats.org/officeDocument/2006/relationships/hyperlink" Target="https://fbref.com/en/squads/0f66725b/United-States-Men-Stats" TargetMode="External"/><Relationship Id="rId608" Type="http://schemas.openxmlformats.org/officeDocument/2006/relationships/hyperlink" Target="https://fbref.com/en/players/da61ca98/matchlogs/2026/summary/Cameron-Burgess-Match-Logs" TargetMode="External"/><Relationship Id="rId815" Type="http://schemas.openxmlformats.org/officeDocument/2006/relationships/hyperlink" Target="https://fbref.com/en/players/ea42e480/Maxime-Crepeau" TargetMode="External"/><Relationship Id="rId1238" Type="http://schemas.openxmlformats.org/officeDocument/2006/relationships/hyperlink" Target="https://fbref.com/en/squads/9b696ed1/Qatar-Men-Stats" TargetMode="External"/><Relationship Id="rId1445" Type="http://schemas.openxmlformats.org/officeDocument/2006/relationships/hyperlink" Target="https://fbref.com/en/players/e8213ed3/Amir-Hadziahmetovic" TargetMode="External"/><Relationship Id="rId1652" Type="http://schemas.openxmlformats.org/officeDocument/2006/relationships/hyperlink" Target="https://fbref.com/en/squads/b90bf4f9/Australia-Men-Stats" TargetMode="External"/><Relationship Id="rId1000" Type="http://schemas.openxmlformats.org/officeDocument/2006/relationships/hyperlink" Target="https://fbref.com/en/squads/13dc44fd/Sporting-CP-Stats" TargetMode="External"/><Relationship Id="rId1305" Type="http://schemas.openxmlformats.org/officeDocument/2006/relationships/hyperlink" Target="https://fbref.com/en/squads/b009a548/Mexico-Men-Stats" TargetMode="External"/><Relationship Id="rId1957" Type="http://schemas.openxmlformats.org/officeDocument/2006/relationships/hyperlink" Target="https://fbref.com/en/squads/b1b36dcd/France-Men-Stats" TargetMode="External"/><Relationship Id="rId2703" Type="http://schemas.openxmlformats.org/officeDocument/2006/relationships/hyperlink" Target="https://fbref.com/en/players/83299cc0/Azzedine-Ounahi" TargetMode="External"/><Relationship Id="rId2910" Type="http://schemas.openxmlformats.org/officeDocument/2006/relationships/hyperlink" Target="https://fbref.com/en/players/e32afa36/Ramy-Rabia" TargetMode="External"/><Relationship Id="rId1512" Type="http://schemas.openxmlformats.org/officeDocument/2006/relationships/hyperlink" Target="https://fbref.com/en/players/f8416e89/matchlogs/2026/summary/Akam-Hashim-Match-Logs" TargetMode="External"/><Relationship Id="rId1817" Type="http://schemas.openxmlformats.org/officeDocument/2006/relationships/hyperlink" Target="https://fbref.com/en/squads/9be9f315/Congo-DR-Men-Stats" TargetMode="External"/><Relationship Id="rId3172" Type="http://schemas.openxmlformats.org/officeDocument/2006/relationships/hyperlink" Target="https://fbref.com/en/squads/d2043442/Paraguay-Men-Stats" TargetMode="External"/><Relationship Id="rId11" Type="http://schemas.openxmlformats.org/officeDocument/2006/relationships/hyperlink" Target="https://fbref.com/en/players/057d8f12/matchlogs/2026/summary/Hamza-Abdelkarim-Match-Logs" TargetMode="External"/><Relationship Id="rId398" Type="http://schemas.openxmlformats.org/officeDocument/2006/relationships/hyperlink" Target="https://fbref.com/en/players/b9f282ec/Valentin-Barco" TargetMode="External"/><Relationship Id="rId2079" Type="http://schemas.openxmlformats.org/officeDocument/2006/relationships/hyperlink" Target="https://fbref.com/en/squads/a77c513e/2025-2026/Benfica-Stats" TargetMode="External"/><Relationship Id="rId3032" Type="http://schemas.openxmlformats.org/officeDocument/2006/relationships/hyperlink" Target="https://fbref.com/en/players/782a95d9/Miles-Robinson" TargetMode="External"/><Relationship Id="rId3477" Type="http://schemas.openxmlformats.org/officeDocument/2006/relationships/hyperlink" Target="https://fbref.com/en/players/a62f8bf1/Kamaldeen-Sulemana" TargetMode="External"/><Relationship Id="rId3684" Type="http://schemas.openxmlformats.org/officeDocument/2006/relationships/hyperlink" Target="https://fbref.com/en/squads/3c079def/New-England-Revolution-Stats" TargetMode="External"/><Relationship Id="rId3891" Type="http://schemas.openxmlformats.org/officeDocument/2006/relationships/hyperlink" Target="https://fbref.com/en/players/7ca196eb/Nick-Woltemade" TargetMode="External"/><Relationship Id="rId160" Type="http://schemas.openxmlformats.org/officeDocument/2006/relationships/hyperlink" Target="https://fbref.com/en/players/f929049b/Mohanad-Ali" TargetMode="External"/><Relationship Id="rId2286" Type="http://schemas.openxmlformats.org/officeDocument/2006/relationships/hyperlink" Target="https://fbref.com/en/players/a5f5d094/Mark-McKenzie" TargetMode="External"/><Relationship Id="rId2493" Type="http://schemas.openxmlformats.org/officeDocument/2006/relationships/hyperlink" Target="https://fbref.com/en/players/2c0558b8/matchlogs/2026/summary/Jamal-Musiala-Match-Logs" TargetMode="External"/><Relationship Id="rId3337" Type="http://schemas.openxmlformats.org/officeDocument/2006/relationships/hyperlink" Target="https://fbref.com/en/players/0cb1d2ba/Mostafa-Shobeir" TargetMode="External"/><Relationship Id="rId3544" Type="http://schemas.openxmlformats.org/officeDocument/2006/relationships/hyperlink" Target="https://fbref.com/en/players/f3380f7e/Zaid-Tahseen" TargetMode="External"/><Relationship Id="rId3751" Type="http://schemas.openxmlformats.org/officeDocument/2006/relationships/hyperlink" Target="https://fbref.com/en/players/6ecbddf6/matchlogs/2026/summary/Ruben-Vargas-Match-Logs" TargetMode="External"/><Relationship Id="rId3989" Type="http://schemas.openxmlformats.org/officeDocument/2006/relationships/hyperlink" Target="https://fbref.com/en/players/68ff8437/matchlogs/2026/summary/Mostafa-Ziko-Match-Logs" TargetMode="External"/><Relationship Id="rId258" Type="http://schemas.openxmlformats.org/officeDocument/2006/relationships/hyperlink" Target="https://fbref.com/en/players/a9b9d89c/matchlogs/2026/summary/Nilson-Angulo-Match-Logs" TargetMode="External"/><Relationship Id="rId465" Type="http://schemas.openxmlformats.org/officeDocument/2006/relationships/hyperlink" Target="https://fbref.com/en/players/57d88cf9/matchlogs/2026/summary/Jude-Bellingham-Match-Logs" TargetMode="External"/><Relationship Id="rId672" Type="http://schemas.openxmlformats.org/officeDocument/2006/relationships/hyperlink" Target="https://fbref.com/en/players/bd6351cd/matchlogs/2026/summary/Joao-Cancelo-Match-Logs" TargetMode="External"/><Relationship Id="rId1095" Type="http://schemas.openxmlformats.org/officeDocument/2006/relationships/hyperlink" Target="https://fbref.com/en/squads/304635c3/Brazil-Men-Stats" TargetMode="External"/><Relationship Id="rId2146" Type="http://schemas.openxmlformats.org/officeDocument/2006/relationships/hyperlink" Target="https://fbref.com/en/players/116c35df/matchlogs/2026/summary/Donyell-Malen-Match-Logs" TargetMode="External"/><Relationship Id="rId2353" Type="http://schemas.openxmlformats.org/officeDocument/2006/relationships/hyperlink" Target="https://fbref.com/en/squads/b90bf4f9/Australia-Men-Stats" TargetMode="External"/><Relationship Id="rId2560" Type="http://schemas.openxmlformats.org/officeDocument/2006/relationships/hyperlink" Target="https://fbref.com/en/squads/304635c3/Brazil-Men-Stats" TargetMode="External"/><Relationship Id="rId2798" Type="http://schemas.openxmlformats.org/officeDocument/2006/relationships/hyperlink" Target="https://fbref.com/en/players/6fe90922/matchlogs/2026/summary/Ivan-Perisic-Match-Logs" TargetMode="External"/><Relationship Id="rId3404" Type="http://schemas.openxmlformats.org/officeDocument/2006/relationships/hyperlink" Target="https://fbref.com/en/squads/7c21e445/West-Ham-United-Stats" TargetMode="External"/><Relationship Id="rId3611" Type="http://schemas.openxmlformats.org/officeDocument/2006/relationships/hyperlink" Target="https://fbref.com/en/players/fce2302c/Kieran-Tierney" TargetMode="External"/><Relationship Id="rId3849" Type="http://schemas.openxmlformats.org/officeDocument/2006/relationships/hyperlink" Target="https://fbref.com/en/squads/5725cc7b/Marseille-Stats" TargetMode="External"/><Relationship Id="rId118" Type="http://schemas.openxmlformats.org/officeDocument/2006/relationships/hyperlink" Target="https://fbref.com/en/players/eaeca114/Nathan-Ake" TargetMode="External"/><Relationship Id="rId325" Type="http://schemas.openxmlformats.org/officeDocument/2006/relationships/hyperlink" Target="https://fbref.com/en/players/a12402c3/Lawrence-Ati-Zigi" TargetMode="External"/><Relationship Id="rId532" Type="http://schemas.openxmlformats.org/officeDocument/2006/relationships/hyperlink" Target="https://fbref.com/en/players/c2f23fc8/Moise-Bombito" TargetMode="External"/><Relationship Id="rId977" Type="http://schemas.openxmlformats.org/officeDocument/2006/relationships/hyperlink" Target="https://fbref.com/en/squads/53a2f082/Real-Madrid-Stats" TargetMode="External"/><Relationship Id="rId1162" Type="http://schemas.openxmlformats.org/officeDocument/2006/relationships/hyperlink" Target="https://fbref.com/en/players/de13286d/matchlogs/2026/summary/Ahmed-Fatouh-Match-Logs" TargetMode="External"/><Relationship Id="rId2006" Type="http://schemas.openxmlformats.org/officeDocument/2006/relationships/hyperlink" Target="https://fbref.com/en/players/b93b7882/Mathew-Leckie" TargetMode="External"/><Relationship Id="rId2213" Type="http://schemas.openxmlformats.org/officeDocument/2006/relationships/hyperlink" Target="https://fbref.com/en/squads/f7823485/2025-2026/Dynamo-Makhachkala-Stats" TargetMode="External"/><Relationship Id="rId2420" Type="http://schemas.openxmlformats.org/officeDocument/2006/relationships/hyperlink" Target="https://fbref.com/en/squads/f9fddd6e/Argentina-Men-Stats" TargetMode="External"/><Relationship Id="rId2658" Type="http://schemas.openxmlformats.org/officeDocument/2006/relationships/hyperlink" Target="https://fbref.com/en/squads/870e020f/Uruguay-Men-Stats" TargetMode="External"/><Relationship Id="rId2865" Type="http://schemas.openxmlformats.org/officeDocument/2006/relationships/hyperlink" Target="https://fbref.com/en/squads/033ea6b8/Hoffenheim-Stats" TargetMode="External"/><Relationship Id="rId3709" Type="http://schemas.openxmlformats.org/officeDocument/2006/relationships/hyperlink" Target="https://fbref.com/en/players/1d0b134a/Can-Uzun" TargetMode="External"/><Relationship Id="rId3916" Type="http://schemas.openxmlformats.org/officeDocument/2006/relationships/hyperlink" Target="https://fbref.com/en/squads/31fa6fa6/Cabo-Verde-Men-Stats" TargetMode="External"/><Relationship Id="rId837" Type="http://schemas.openxmlformats.org/officeDocument/2006/relationships/hyperlink" Target="https://fbref.com/en/squads/cff3d9bb/Chelsea-Stats" TargetMode="External"/><Relationship Id="rId1022" Type="http://schemas.openxmlformats.org/officeDocument/2006/relationships/hyperlink" Target="https://fbref.com/en/players/fdf4cfe5/Merchas-Doski" TargetMode="External"/><Relationship Id="rId1467" Type="http://schemas.openxmlformats.org/officeDocument/2006/relationships/hyperlink" Target="https://fbref.com/en/players/e17c2cec/matchlogs/2026/summary/Redouane-Halhal-Match-Logs" TargetMode="External"/><Relationship Id="rId1674" Type="http://schemas.openxmlformats.org/officeDocument/2006/relationships/hyperlink" Target="https://fbref.com/en/squads/b90bf4f9/Australia-Men-Stats" TargetMode="External"/><Relationship Id="rId1881" Type="http://schemas.openxmlformats.org/officeDocument/2006/relationships/hyperlink" Target="https://fbref.com/en/squads/81021a70/Switzerland-Men-Stats" TargetMode="External"/><Relationship Id="rId2518" Type="http://schemas.openxmlformats.org/officeDocument/2006/relationships/hyperlink" Target="https://fbref.com/en/squads/cd389e75/Uzbekistan-Men-Stats" TargetMode="External"/><Relationship Id="rId2725" Type="http://schemas.openxmlformats.org/officeDocument/2006/relationships/hyperlink" Target="https://fbref.com/en/squads/e2d8892c/Paris-Saint-Germain-Stats" TargetMode="External"/><Relationship Id="rId2932" Type="http://schemas.openxmlformats.org/officeDocument/2006/relationships/hyperlink" Target="https://fbref.com/en/players/f63cda26/Goncalo-Ramos" TargetMode="External"/><Relationship Id="rId904" Type="http://schemas.openxmlformats.org/officeDocument/2006/relationships/hyperlink" Target="https://fbref.com/en/players/2ef7c612/Charles-De-Ketelaere" TargetMode="External"/><Relationship Id="rId1327" Type="http://schemas.openxmlformats.org/officeDocument/2006/relationships/hyperlink" Target="https://fbref.com/en/players/1278bc9a/matchlogs/2026/summary/Armando-Gonzalez-Match-Logs" TargetMode="External"/><Relationship Id="rId1534" Type="http://schemas.openxmlformats.org/officeDocument/2006/relationships/hyperlink" Target="https://fbref.com/en/players/4fd08daa/Jan-Paul-van-Hecke" TargetMode="External"/><Relationship Id="rId1741" Type="http://schemas.openxmlformats.org/officeDocument/2006/relationships/hyperlink" Target="https://fbref.com/en/squads/473f0fbf/Korea-Republic-Men-Stats" TargetMode="External"/><Relationship Id="rId1979" Type="http://schemas.openxmlformats.org/officeDocument/2006/relationships/hyperlink" Target="https://fbref.com/en/players/8e034340/matchlogs/2026/summary/Noa-Lang-Match-Logs" TargetMode="External"/><Relationship Id="rId3194" Type="http://schemas.openxmlformats.org/officeDocument/2006/relationships/hyperlink" Target="https://fbref.com/en/players/bced0375/matchlogs/2026/summary/Ibrahim-Sangare-Match-Logs" TargetMode="External"/><Relationship Id="rId33" Type="http://schemas.openxmlformats.org/officeDocument/2006/relationships/hyperlink" Target="https://fbref.com/en/players/300aaeb6/Husam-Abu-Dahab" TargetMode="External"/><Relationship Id="rId1601" Type="http://schemas.openxmlformats.org/officeDocument/2006/relationships/hyperlink" Target="https://fbref.com/en/players/95d5aea2/matchlogs/2026/summary/Robin-Hranac-Match-Logs" TargetMode="External"/><Relationship Id="rId1839" Type="http://schemas.openxmlformats.org/officeDocument/2006/relationships/hyperlink" Target="https://fbref.com/en/squads/9be9f315/Congo-DR-Men-Stats" TargetMode="External"/><Relationship Id="rId3054" Type="http://schemas.openxmlformats.org/officeDocument/2006/relationships/hyperlink" Target="https://fbref.com/en/players/715bf047/matchlogs/2026/summary/James-Rodriguez-Match-Logs" TargetMode="External"/><Relationship Id="rId3499" Type="http://schemas.openxmlformats.org/officeDocument/2006/relationships/hyperlink" Target="https://fbref.com/en/players/77428b1e/matchlogs/2026/summary/Junnosuke-Suzuki-Match-Logs" TargetMode="External"/><Relationship Id="rId182" Type="http://schemas.openxmlformats.org/officeDocument/2006/relationships/hyperlink" Target="https://fbref.com/en/players/862a1c15/Miguel-Almiron" TargetMode="External"/><Relationship Id="rId1906" Type="http://schemas.openxmlformats.org/officeDocument/2006/relationships/hyperlink" Target="https://fbref.com/en/squads/cf74a709/Roma-Stats" TargetMode="External"/><Relationship Id="rId3261" Type="http://schemas.openxmlformats.org/officeDocument/2006/relationships/hyperlink" Target="https://fbref.com/en/players/28c6e925/Nicolas-Seiwald" TargetMode="External"/><Relationship Id="rId3359" Type="http://schemas.openxmlformats.org/officeDocument/2006/relationships/hyperlink" Target="https://fbref.com/en/players/3eb22ec9/Bernardo-Silva" TargetMode="External"/><Relationship Id="rId3566" Type="http://schemas.openxmlformats.org/officeDocument/2006/relationships/hyperlink" Target="https://fbref.com/en/players/828a9c47/matchlogs/2026/summary/Shogo-Taniguchi-Match-Logs" TargetMode="External"/><Relationship Id="rId487" Type="http://schemas.openxmlformats.org/officeDocument/2006/relationships/hyperlink" Target="https://fbref.com/en/squads/add600ae/Dortmund-Stats" TargetMode="External"/><Relationship Id="rId694" Type="http://schemas.openxmlformats.org/officeDocument/2006/relationships/hyperlink" Target="https://fbref.com/en/squads/473f0fbf/Korea-Republic-Men-Stats" TargetMode="External"/><Relationship Id="rId2070" Type="http://schemas.openxmlformats.org/officeDocument/2006/relationships/hyperlink" Target="https://fbref.com/en/squads/6061a82d/Panama-Men-Stats" TargetMode="External"/><Relationship Id="rId2168" Type="http://schemas.openxmlformats.org/officeDocument/2006/relationships/hyperlink" Target="https://fbref.com/en/squads/a486e511/Freiburg-Stats" TargetMode="External"/><Relationship Id="rId2375" Type="http://schemas.openxmlformats.org/officeDocument/2006/relationships/hyperlink" Target="https://fbref.com/en/players/9cfd5b00/matchlogs/2026/summary/Alan-Minda-Match-Logs" TargetMode="External"/><Relationship Id="rId3121" Type="http://schemas.openxmlformats.org/officeDocument/2006/relationships/hyperlink" Target="https://fbref.com/en/players/928dc5c9/Mustafa-Saadoon" TargetMode="External"/><Relationship Id="rId3219" Type="http://schemas.openxmlformats.org/officeDocument/2006/relationships/hyperlink" Target="https://fbref.com/en/squads/af41ccda/Morocco-Men-Stats" TargetMode="External"/><Relationship Id="rId3773" Type="http://schemas.openxmlformats.org/officeDocument/2006/relationships/hyperlink" Target="https://fbref.com/en/squads/b90bf4f9/Australia-Men-Stats" TargetMode="External"/><Relationship Id="rId3980" Type="http://schemas.openxmlformats.org/officeDocument/2006/relationships/hyperlink" Target="https://fbref.com/en/squads/1e2dba57/Algeria-Men-Stats" TargetMode="External"/><Relationship Id="rId347" Type="http://schemas.openxmlformats.org/officeDocument/2006/relationships/hyperlink" Target="https://fbref.com/en/players/a7b98226/matchlogs/2026/summary/Oguz-Aydin-Match-Logs" TargetMode="External"/><Relationship Id="rId999" Type="http://schemas.openxmlformats.org/officeDocument/2006/relationships/hyperlink" Target="https://fbref.com/en/squads/24772b12/Cote-dIvoire-Men-Stats" TargetMode="External"/><Relationship Id="rId1184" Type="http://schemas.openxmlformats.org/officeDocument/2006/relationships/hyperlink" Target="https://fbref.com/en/squads/361422b9/Belgium-Men-Stats" TargetMode="External"/><Relationship Id="rId2028" Type="http://schemas.openxmlformats.org/officeDocument/2006/relationships/hyperlink" Target="https://fbref.com/en/squads/632f1838/2025-2026/Cruz-Azul-Stats" TargetMode="External"/><Relationship Id="rId2582" Type="http://schemas.openxmlformats.org/officeDocument/2006/relationships/hyperlink" Target="https://fbref.com/en/players/78549904/matchlogs/2026/summary/Kristoffer-Nordfeldt-Match-Logs" TargetMode="External"/><Relationship Id="rId2887" Type="http://schemas.openxmlformats.org/officeDocument/2006/relationships/hyperlink" Target="https://fbref.com/en/players/1bf33a9a/Christian-Pulisic" TargetMode="External"/><Relationship Id="rId3426" Type="http://schemas.openxmlformats.org/officeDocument/2006/relationships/hyperlink" Target="https://fbref.com/en/players/7ed08d5c/Josip-Stanisic" TargetMode="External"/><Relationship Id="rId3633" Type="http://schemas.openxmlformats.org/officeDocument/2006/relationships/hyperlink" Target="https://fbref.com/en/squads/cb45d9cb/Al-Ahli-Stats" TargetMode="External"/><Relationship Id="rId3840" Type="http://schemas.openxmlformats.org/officeDocument/2006/relationships/hyperlink" Target="https://fbref.com/en/squads/6061a82d/Panama-Men-Stats" TargetMode="External"/><Relationship Id="rId554" Type="http://schemas.openxmlformats.org/officeDocument/2006/relationships/hyperlink" Target="https://fbref.com/en/squads/132ebc33/Nice-Stats" TargetMode="External"/><Relationship Id="rId761" Type="http://schemas.openxmlformats.org/officeDocument/2006/relationships/hyperlink" Target="https://fbref.com/en/squads/9eef2995/Castellon-Stats" TargetMode="External"/><Relationship Id="rId859" Type="http://schemas.openxmlformats.org/officeDocument/2006/relationships/hyperlink" Target="https://fbref.com/en/squads/d5121f10/Austria-Men-Stats" TargetMode="External"/><Relationship Id="rId1391" Type="http://schemas.openxmlformats.org/officeDocument/2006/relationships/hyperlink" Target="https://fbref.com/en/players/82518f62/Bruno-Guimaraes" TargetMode="External"/><Relationship Id="rId1489" Type="http://schemas.openxmlformats.org/officeDocument/2006/relationships/hyperlink" Target="https://fbref.com/en/squads/f3aacc58/2025-2026/Hibernian-Stats" TargetMode="External"/><Relationship Id="rId1696" Type="http://schemas.openxmlformats.org/officeDocument/2006/relationships/hyperlink" Target="https://fbref.com/en/players/34b0387f/matchlogs/2026/summary/Lee-Jae-sung-Match-Logs" TargetMode="External"/><Relationship Id="rId2235" Type="http://schemas.openxmlformats.org/officeDocument/2006/relationships/hyperlink" Target="https://fbref.com/en/players/0d113a00/Fiston-Mayele" TargetMode="External"/><Relationship Id="rId2442" Type="http://schemas.openxmlformats.org/officeDocument/2006/relationships/hyperlink" Target="https://fbref.com/en/players/546d38f9/matchlogs/2026/summary/Tshepang-Moremi-Match-Logs" TargetMode="External"/><Relationship Id="rId3700" Type="http://schemas.openxmlformats.org/officeDocument/2006/relationships/hyperlink" Target="https://fbref.com/en/squads/054efa67/Bayern-Munich-Stats" TargetMode="External"/><Relationship Id="rId3938" Type="http://schemas.openxmlformats.org/officeDocument/2006/relationships/hyperlink" Target="https://fbref.com/en/players/8e577e1d/Seol-Young-woo" TargetMode="External"/><Relationship Id="rId207" Type="http://schemas.openxmlformats.org/officeDocument/2006/relationships/hyperlink" Target="https://fbref.com/en/squads/af41ccda/Morocco-Men-Stats" TargetMode="External"/><Relationship Id="rId414" Type="http://schemas.openxmlformats.org/officeDocument/2006/relationships/hyperlink" Target="https://fbref.com/en/squads/ec843efd/Iraq-Men-Stats" TargetMode="External"/><Relationship Id="rId621" Type="http://schemas.openxmlformats.org/officeDocument/2006/relationships/hyperlink" Target="https://fbref.com/en/players/e34e086c/Jovane-Cabral" TargetMode="External"/><Relationship Id="rId1044" Type="http://schemas.openxmlformats.org/officeDocument/2006/relationships/hyperlink" Target="https://fbref.com/en/squads/6cf72eb0/2025-2026/Puskas-Akademia-Stats" TargetMode="External"/><Relationship Id="rId1251" Type="http://schemas.openxmlformats.org/officeDocument/2006/relationships/hyperlink" Target="https://fbref.com/en/players/89c136f6/matchlogs/2026/summary/Hernan-Galindez-Match-Logs" TargetMode="External"/><Relationship Id="rId1349" Type="http://schemas.openxmlformats.org/officeDocument/2006/relationships/hyperlink" Target="https://fbref.com/en/squads/5725cc7b/Marseille-Stats" TargetMode="External"/><Relationship Id="rId2302" Type="http://schemas.openxmlformats.org/officeDocument/2006/relationships/hyperlink" Target="https://fbref.com/en/players/6f5ec8bb/Facundo-Medina" TargetMode="External"/><Relationship Id="rId2747" Type="http://schemas.openxmlformats.org/officeDocument/2006/relationships/hyperlink" Target="https://fbref.com/en/players/1866b0f1/Marco-Pasalic" TargetMode="External"/><Relationship Id="rId2954" Type="http://schemas.openxmlformats.org/officeDocument/2006/relationships/hyperlink" Target="https://fbref.com/en/players/feaa0ffd/matchlogs/2026/summary/Nizar-Al-Rashdan-Match-Logs" TargetMode="External"/><Relationship Id="rId719" Type="http://schemas.openxmlformats.org/officeDocument/2006/relationships/hyperlink" Target="https://fbref.com/en/players/e50949ea/Luis-Chavez" TargetMode="External"/><Relationship Id="rId926" Type="http://schemas.openxmlformats.org/officeDocument/2006/relationships/hyperlink" Target="https://fbref.com/en/squads/4dcf77da/2025-2026/Lugano-Stats" TargetMode="External"/><Relationship Id="rId1111" Type="http://schemas.openxmlformats.org/officeDocument/2006/relationships/hyperlink" Target="https://fbref.com/en/players/59059f1e/matchlogs/2026/summary/Derrick-Etienne-Match-Logs" TargetMode="External"/><Relationship Id="rId1556" Type="http://schemas.openxmlformats.org/officeDocument/2006/relationships/hyperlink" Target="https://fbref.com/en/squads/11be4c0a/Al-Ettifaq-Stats" TargetMode="External"/><Relationship Id="rId1763" Type="http://schemas.openxmlformats.org/officeDocument/2006/relationships/hyperlink" Target="https://fbref.com/en/squads/304635c3/Brazil-Men-Stats" TargetMode="External"/><Relationship Id="rId1970" Type="http://schemas.openxmlformats.org/officeDocument/2006/relationships/hyperlink" Target="https://fbref.com/en/squads/972e2539/Al-Hilal-Stats" TargetMode="External"/><Relationship Id="rId2607" Type="http://schemas.openxmlformats.org/officeDocument/2006/relationships/hyperlink" Target="https://fbref.com/en/players/bdedffac/Orjan-Nyland" TargetMode="External"/><Relationship Id="rId2814" Type="http://schemas.openxmlformats.org/officeDocument/2006/relationships/hyperlink" Target="https://fbref.com/en/players/faef0f92/matchlogs/2026/summary/Pico-Match-Logs" TargetMode="External"/><Relationship Id="rId55" Type="http://schemas.openxmlformats.org/officeDocument/2006/relationships/hyperlink" Target="https://fbref.com/en/players/f2bf1b0f/Che-Adams" TargetMode="External"/><Relationship Id="rId1209" Type="http://schemas.openxmlformats.org/officeDocument/2006/relationships/hyperlink" Target="https://fbref.com/en/players/ddcc9e22/matchlogs/2026/summary/Yassin-Fortune-Match-Logs" TargetMode="External"/><Relationship Id="rId1416" Type="http://schemas.openxmlformats.org/officeDocument/2006/relationships/hyperlink" Target="https://fbref.com/en/squads/6061a82d/Panama-Men-Stats" TargetMode="External"/><Relationship Id="rId1623" Type="http://schemas.openxmlformats.org/officeDocument/2006/relationships/hyperlink" Target="https://fbref.com/en/players/f4cda99f/matchlogs/2026/summary/Yang-Hyun-jun-Match-Logs" TargetMode="External"/><Relationship Id="rId1830" Type="http://schemas.openxmlformats.org/officeDocument/2006/relationships/hyperlink" Target="https://fbref.com/en/players/35bd124a/Nikola-Katic" TargetMode="External"/><Relationship Id="rId3076" Type="http://schemas.openxmlformats.org/officeDocument/2006/relationships/hyperlink" Target="https://fbref.com/en/squads/361ca564/Tottenham-Hotspur-Stats" TargetMode="External"/><Relationship Id="rId3283" Type="http://schemas.openxmlformats.org/officeDocument/2006/relationships/hyperlink" Target="https://fbref.com/en/players/efd2ec23/Antoine-Semenyo" TargetMode="External"/><Relationship Id="rId3490" Type="http://schemas.openxmlformats.org/officeDocument/2006/relationships/hyperlink" Target="https://fbref.com/en/squads/d076914e/Portland-Timbers-Stats" TargetMode="External"/><Relationship Id="rId1928" Type="http://schemas.openxmlformats.org/officeDocument/2006/relationships/hyperlink" Target="https://fbref.com/en/players/79c0821a/Mateo-Kovacic" TargetMode="External"/><Relationship Id="rId2092" Type="http://schemas.openxmlformats.org/officeDocument/2006/relationships/hyperlink" Target="https://fbref.com/en/players/83d074ff/matchlogs/2026/summary/Alexis-Mac-Allister-Match-Logs" TargetMode="External"/><Relationship Id="rId3143" Type="http://schemas.openxmlformats.org/officeDocument/2006/relationships/hyperlink" Target="https://fbref.com/en/players/3ec9f005/Ismael-Saibari" TargetMode="External"/><Relationship Id="rId3350" Type="http://schemas.openxmlformats.org/officeDocument/2006/relationships/hyperlink" Target="https://fbref.com/en/players/932f8e2b/matchlogs/2026/summary/Nkosinathi-Sibisi-Match-Logs" TargetMode="External"/><Relationship Id="rId3588" Type="http://schemas.openxmlformats.org/officeDocument/2006/relationships/hyperlink" Target="https://fbref.com/en/squads/259855f0/New-Zealand-Men-Stats" TargetMode="External"/><Relationship Id="rId3795" Type="http://schemas.openxmlformats.org/officeDocument/2006/relationships/hyperlink" Target="https://fbref.com/en/players/d5aac0e9/matchlogs/2026/summary/Denis-Visinsky-Match-Logs" TargetMode="External"/><Relationship Id="rId271" Type="http://schemas.openxmlformats.org/officeDocument/2006/relationships/hyperlink" Target="https://fbref.com/en/players/e8933eb0/Oswin-Appollis" TargetMode="External"/><Relationship Id="rId2397" Type="http://schemas.openxmlformats.org/officeDocument/2006/relationships/hyperlink" Target="https://fbref.com/en/squads/d60423ef/2025-2026/Rostov-Stats" TargetMode="External"/><Relationship Id="rId3003" Type="http://schemas.openxmlformats.org/officeDocument/2006/relationships/hyperlink" Target="https://fbref.com/en/squads/47c64c55/Crystal-Palace-Stats" TargetMode="External"/><Relationship Id="rId3448" Type="http://schemas.openxmlformats.org/officeDocument/2006/relationships/hyperlink" Target="https://fbref.com/en/squads/47c64c55/Crystal-Palace-Stats" TargetMode="External"/><Relationship Id="rId3655" Type="http://schemas.openxmlformats.org/officeDocument/2006/relationships/hyperlink" Target="https://fbref.com/en/players/8ac64b4e/Mo-Toure" TargetMode="External"/><Relationship Id="rId3862" Type="http://schemas.openxmlformats.org/officeDocument/2006/relationships/hyperlink" Target="https://fbref.com/en/players/f68b64fc/matchlogs/2026/summary/Silvan-Widmer-Match-Logs" TargetMode="External"/><Relationship Id="rId131" Type="http://schemas.openxmlformats.org/officeDocument/2006/relationships/hyperlink" Target="https://fbref.com/en/squads/ac6bcf92/Turkiye-Men-Stats" TargetMode="External"/><Relationship Id="rId369" Type="http://schemas.openxmlformats.org/officeDocument/2006/relationships/hyperlink" Target="https://fbref.com/en/squads/e0f5893a/Curacao-Men-Stats" TargetMode="External"/><Relationship Id="rId576" Type="http://schemas.openxmlformats.org/officeDocument/2006/relationships/hyperlink" Target="https://fbref.com/en/players/fcaa2400/matchlogs/2026/summary/Sultan-Al-Brake-Match-Logs" TargetMode="External"/><Relationship Id="rId783" Type="http://schemas.openxmlformats.org/officeDocument/2006/relationships/hyperlink" Target="https://fbref.com/en/players/9f381d8b/Jhon-Cordoba" TargetMode="External"/><Relationship Id="rId990" Type="http://schemas.openxmlformats.org/officeDocument/2006/relationships/hyperlink" Target="https://fbref.com/en/players/40774c6b/matchlogs/2026/summary/Bamba-Dieng-Match-Logs" TargetMode="External"/><Relationship Id="rId2257" Type="http://schemas.openxmlformats.org/officeDocument/2006/relationships/hyperlink" Target="https://fbref.com/en/players/201b4ee4/matchlogs/2026/summary/Ibrahim-Mbaye-Match-Logs" TargetMode="External"/><Relationship Id="rId2464" Type="http://schemas.openxmlformats.org/officeDocument/2006/relationships/hyperlink" Target="https://fbref.com/en/squads/97d80fef/Mamelodi-Sundowns-Stats" TargetMode="External"/><Relationship Id="rId2671" Type="http://schemas.openxmlformats.org/officeDocument/2006/relationships/hyperlink" Target="https://fbref.com/en/players/33c1d68d/matchlogs/2026/summary/Ali-Olwan-Match-Logs" TargetMode="External"/><Relationship Id="rId3210" Type="http://schemas.openxmlformats.org/officeDocument/2006/relationships/hyperlink" Target="https://fbref.com/en/players/fa080d50/matchlogs/2026/summary/Bara-Sapoko-Ndiaye-Match-Logs" TargetMode="External"/><Relationship Id="rId3308" Type="http://schemas.openxmlformats.org/officeDocument/2006/relationships/hyperlink" Target="https://fbref.com/en/squads/ec79b7c2/Birmingham-City-Stats" TargetMode="External"/><Relationship Id="rId3515" Type="http://schemas.openxmlformats.org/officeDocument/2006/relationships/hyperlink" Target="https://fbref.com/en/players/124c9382/matchlogs/2026/summary/Daniel-Svensson-Match-Logs" TargetMode="External"/><Relationship Id="rId229" Type="http://schemas.openxmlformats.org/officeDocument/2006/relationships/hyperlink" Target="https://fbref.com/en/players/6597f8b6/Mohamed-Amoura" TargetMode="External"/><Relationship Id="rId436" Type="http://schemas.openxmlformats.org/officeDocument/2006/relationships/hyperlink" Target="https://fbref.com/en/squads/b90bf4f9/Australia-Men-Stats" TargetMode="External"/><Relationship Id="rId643" Type="http://schemas.openxmlformats.org/officeDocument/2006/relationships/hyperlink" Target="https://fbref.com/en/squads/cff3d9bb/Chelsea-Stats" TargetMode="External"/><Relationship Id="rId1066" Type="http://schemas.openxmlformats.org/officeDocument/2006/relationships/hyperlink" Target="https://fbref.com/en/players/2fba6108/Anthony-Elanga" TargetMode="External"/><Relationship Id="rId1273" Type="http://schemas.openxmlformats.org/officeDocument/2006/relationships/hyperlink" Target="https://fbref.com/en/squads/11be4c0a/Al-Ettifaq-Stats" TargetMode="External"/><Relationship Id="rId1480" Type="http://schemas.openxmlformats.org/officeDocument/2006/relationships/hyperlink" Target="https://fbref.com/en/squads/cd389e75/Uzbekistan-Men-Stats" TargetMode="External"/><Relationship Id="rId2117" Type="http://schemas.openxmlformats.org/officeDocument/2006/relationships/hyperlink" Target="https://fbref.com/en/squads/6c5ef1c3/Bosnia-and-Herzegovina-Men-Stats" TargetMode="External"/><Relationship Id="rId2324" Type="http://schemas.openxmlformats.org/officeDocument/2006/relationships/hyperlink" Target="https://fbref.com/en/squads/972e2539/Al-Hilal-Stats" TargetMode="External"/><Relationship Id="rId2769" Type="http://schemas.openxmlformats.org/officeDocument/2006/relationships/hyperlink" Target="https://fbref.com/en/squads/81134e0b/Wellington-Phoenix-Stats" TargetMode="External"/><Relationship Id="rId2976" Type="http://schemas.openxmlformats.org/officeDocument/2006/relationships/hyperlink" Target="https://fbref.com/en/squads/97d80fef/Mamelodi-Sundowns-Stats" TargetMode="External"/><Relationship Id="rId3722" Type="http://schemas.openxmlformats.org/officeDocument/2006/relationships/hyperlink" Target="https://fbref.com/en/squads/870e020f/Uruguay-Men-Stats" TargetMode="External"/><Relationship Id="rId850" Type="http://schemas.openxmlformats.org/officeDocument/2006/relationships/hyperlink" Target="https://fbref.com/en/players/d9565625/Diogo-Dalot" TargetMode="External"/><Relationship Id="rId948" Type="http://schemas.openxmlformats.org/officeDocument/2006/relationships/hyperlink" Target="https://fbref.com/en/squads/24772b12/Cote-dIvoire-Men-Stats" TargetMode="External"/><Relationship Id="rId1133" Type="http://schemas.openxmlformats.org/officeDocument/2006/relationships/hyperlink" Target="https://fbref.com/en/squads/01f5194d/Universidad-Catolica-Stats" TargetMode="External"/><Relationship Id="rId1578" Type="http://schemas.openxmlformats.org/officeDocument/2006/relationships/hyperlink" Target="https://fbref.com/en/players/12806697/Isak-Hien" TargetMode="External"/><Relationship Id="rId1785" Type="http://schemas.openxmlformats.org/officeDocument/2006/relationships/hyperlink" Target="https://fbref.com/en/players/66c52a77/matchlogs/2026/summary/Ferdi-Kadioglu-Match-Logs" TargetMode="External"/><Relationship Id="rId1992" Type="http://schemas.openxmlformats.org/officeDocument/2006/relationships/hyperlink" Target="https://fbref.com/en/players/276fdbe4/Richie-Laryea" TargetMode="External"/><Relationship Id="rId2531" Type="http://schemas.openxmlformats.org/officeDocument/2006/relationships/hyperlink" Target="https://fbref.com/en/players/8e697a8f/matchlogs/2026/summary/Dan-Ndoye-Match-Logs" TargetMode="External"/><Relationship Id="rId2629" Type="http://schemas.openxmlformats.org/officeDocument/2006/relationships/hyperlink" Target="https://fbref.com/en/players/3d2e8955/Koki-Ogawa" TargetMode="External"/><Relationship Id="rId2836" Type="http://schemas.openxmlformats.org/officeDocument/2006/relationships/hyperlink" Target="https://fbref.com/en/squads/d2043442/Paraguay-Men-Stats" TargetMode="External"/><Relationship Id="rId77" Type="http://schemas.openxmlformats.org/officeDocument/2006/relationships/hyperlink" Target="https://fbref.com/en/squads/fd6114db/Monaco-Stats" TargetMode="External"/><Relationship Id="rId503" Type="http://schemas.openxmlformats.org/officeDocument/2006/relationships/hyperlink" Target="https://fbref.com/en/squads/fd962109/Fulham-Stats" TargetMode="External"/><Relationship Id="rId710" Type="http://schemas.openxmlformats.org/officeDocument/2006/relationships/hyperlink" Target="https://fbref.com/en/squads/2740937c/Czechia-Men-Stats" TargetMode="External"/><Relationship Id="rId808" Type="http://schemas.openxmlformats.org/officeDocument/2006/relationships/hyperlink" Target="https://fbref.com/en/squads/2740937c/Czechia-Men-Stats" TargetMode="External"/><Relationship Id="rId1340" Type="http://schemas.openxmlformats.org/officeDocument/2006/relationships/hyperlink" Target="https://fbref.com/en/players/52d1a4c6/Kenji-Gorre" TargetMode="External"/><Relationship Id="rId1438" Type="http://schemas.openxmlformats.org/officeDocument/2006/relationships/hyperlink" Target="https://fbref.com/en/squads/1e2dba57/Algeria-Men-Stats" TargetMode="External"/><Relationship Id="rId1645" Type="http://schemas.openxmlformats.org/officeDocument/2006/relationships/hyperlink" Target="https://fbref.com/en/squads/2a428619/Utrecht-Stats" TargetMode="External"/><Relationship Id="rId3098" Type="http://schemas.openxmlformats.org/officeDocument/2006/relationships/hyperlink" Target="https://fbref.com/en/squads/c1e40422/Germany-Men-Stats" TargetMode="External"/><Relationship Id="rId1200" Type="http://schemas.openxmlformats.org/officeDocument/2006/relationships/hyperlink" Target="https://fbref.com/en/squads/24772b12/Cote-dIvoire-Men-Stats" TargetMode="External"/><Relationship Id="rId1852" Type="http://schemas.openxmlformats.org/officeDocument/2006/relationships/hyperlink" Target="https://fbref.com/en/squads/0230c3aa/Tractor-Stats" TargetMode="External"/><Relationship Id="rId2903" Type="http://schemas.openxmlformats.org/officeDocument/2006/relationships/hyperlink" Target="https://fbref.com/en/players/5854ae43/Alberto-Quintero" TargetMode="External"/><Relationship Id="rId1505" Type="http://schemas.openxmlformats.org/officeDocument/2006/relationships/hyperlink" Target="https://fbref.com/en/players/3a9b682b/matchlogs/2026/summary/Saleh-Hardani-Match-Logs" TargetMode="External"/><Relationship Id="rId1712" Type="http://schemas.openxmlformats.org/officeDocument/2006/relationships/hyperlink" Target="https://fbref.com/en/players/a400da8e/Luca-Jaquez" TargetMode="External"/><Relationship Id="rId3165" Type="http://schemas.openxmlformats.org/officeDocument/2006/relationships/hyperlink" Target="https://fbref.com/en/squads/18bb7c10/Arsenal-Stats" TargetMode="External"/><Relationship Id="rId3372" Type="http://schemas.openxmlformats.org/officeDocument/2006/relationships/hyperlink" Target="https://fbref.com/en/squads/61828292/Haiti-Men-Stats" TargetMode="External"/><Relationship Id="rId4009" Type="http://schemas.openxmlformats.org/officeDocument/2006/relationships/printerSettings" Target="../printerSettings/printerSettings3.bin"/><Relationship Id="rId293" Type="http://schemas.openxmlformats.org/officeDocument/2006/relationships/hyperlink" Target="https://fbref.com/en/squads/8a9d5afa/Independiente-Rivadavia-Stats" TargetMode="External"/><Relationship Id="rId2181" Type="http://schemas.openxmlformats.org/officeDocument/2006/relationships/hyperlink" Target="https://fbref.com/en/players/d5f2f82b/Marquinhos" TargetMode="External"/><Relationship Id="rId3025" Type="http://schemas.openxmlformats.org/officeDocument/2006/relationships/hyperlink" Target="https://fbref.com/en/squads/602d3994/Scotland-Men-Stats" TargetMode="External"/><Relationship Id="rId3232" Type="http://schemas.openxmlformats.org/officeDocument/2006/relationships/hyperlink" Target="https://fbref.com/en/squads/a77c513e/2025-2026/Benfica-Stats" TargetMode="External"/><Relationship Id="rId3677" Type="http://schemas.openxmlformats.org/officeDocument/2006/relationships/hyperlink" Target="https://fbref.com/en/players/cddf767b/matchlogs/2026/summary/Auston-Trusty-Match-Logs" TargetMode="External"/><Relationship Id="rId3884" Type="http://schemas.openxmlformats.org/officeDocument/2006/relationships/hyperlink" Target="https://fbref.com/en/squads/9be9f315/Congo-DR-Men-Stats" TargetMode="External"/><Relationship Id="rId153" Type="http://schemas.openxmlformats.org/officeDocument/2006/relationships/hyperlink" Target="https://fbref.com/en/players/bae045a9/Almoez-Ali" TargetMode="External"/><Relationship Id="rId360" Type="http://schemas.openxmlformats.org/officeDocument/2006/relationships/hyperlink" Target="https://fbref.com/en/players/3a46ac67/Ali-Azaizeh" TargetMode="External"/><Relationship Id="rId598" Type="http://schemas.openxmlformats.org/officeDocument/2006/relationships/hyperlink" Target="https://fbref.com/en/squads/7b08e376/Croatia-Men-Stats" TargetMode="External"/><Relationship Id="rId2041" Type="http://schemas.openxmlformats.org/officeDocument/2006/relationships/hyperlink" Target="https://fbref.com/en/players/02c15616/matchlogs/2026/summary/Marcos-Llorente-Match-Logs" TargetMode="External"/><Relationship Id="rId2279" Type="http://schemas.openxmlformats.org/officeDocument/2006/relationships/hyperlink" Target="https://fbref.com/en/squads/602d3994/Scotland-Men-Stats" TargetMode="External"/><Relationship Id="rId2486" Type="http://schemas.openxmlformats.org/officeDocument/2006/relationships/hyperlink" Target="https://fbref.com/en/players/4567a0b4/Petar-Musa" TargetMode="External"/><Relationship Id="rId2693" Type="http://schemas.openxmlformats.org/officeDocument/2006/relationships/hyperlink" Target="https://fbref.com/en/squads/f9fddd6e/Argentina-Men-Stats" TargetMode="External"/><Relationship Id="rId3537" Type="http://schemas.openxmlformats.org/officeDocument/2006/relationships/hyperlink" Target="https://fbref.com/en/squads/c1e40422/Germany-Men-Stats" TargetMode="External"/><Relationship Id="rId3744" Type="http://schemas.openxmlformats.org/officeDocument/2006/relationships/hyperlink" Target="https://fbref.com/en/players/9cc1fde4/Obed-Vargas" TargetMode="External"/><Relationship Id="rId3951" Type="http://schemas.openxmlformats.org/officeDocument/2006/relationships/hyperlink" Target="https://fbref.com/en/players/943fd50a/matchlogs/2026/summary/Ali-Yousif-Match-Logs" TargetMode="External"/><Relationship Id="rId220" Type="http://schemas.openxmlformats.org/officeDocument/2006/relationships/hyperlink" Target="https://fbref.com/en/squads/a224b06a/Mainz-05-Stats" TargetMode="External"/><Relationship Id="rId458" Type="http://schemas.openxmlformats.org/officeDocument/2006/relationships/hyperlink" Target="https://fbref.com/en/players/10f0fdd3/Jean-Ricner-Bellegarde" TargetMode="External"/><Relationship Id="rId665" Type="http://schemas.openxmlformats.org/officeDocument/2006/relationships/hyperlink" Target="https://fbref.com/en/players/97d24b73/Jose-Canale" TargetMode="External"/><Relationship Id="rId872" Type="http://schemas.openxmlformats.org/officeDocument/2006/relationships/hyperlink" Target="https://fbref.com/en/squads/e14f61a5/Union-SG-Stats" TargetMode="External"/><Relationship Id="rId1088" Type="http://schemas.openxmlformats.org/officeDocument/2006/relationships/hyperlink" Target="https://fbref.com/en/squads/b3072e00/Rennes-Stats" TargetMode="External"/><Relationship Id="rId1295" Type="http://schemas.openxmlformats.org/officeDocument/2006/relationships/hyperlink" Target="https://fbref.com/en/players/18c8c3c7/matchlogs/2026/summary/Lee-Gi-hyuk-Match-Logs" TargetMode="External"/><Relationship Id="rId2139" Type="http://schemas.openxmlformats.org/officeDocument/2006/relationships/hyperlink" Target="https://fbref.com/en/players/4d76d03b/matchlogs/2026/summary/Evidence-Makgopa-Match-Logs" TargetMode="External"/><Relationship Id="rId2346" Type="http://schemas.openxmlformats.org/officeDocument/2006/relationships/hyperlink" Target="https://fbref.com/en/squads/18bb7c10/Arsenal-Stats" TargetMode="External"/><Relationship Id="rId2553" Type="http://schemas.openxmlformats.org/officeDocument/2006/relationships/hyperlink" Target="https://fbref.com/en/squads/e2d8892c/Paris-Saint-Germain-Stats" TargetMode="External"/><Relationship Id="rId2760" Type="http://schemas.openxmlformats.org/officeDocument/2006/relationships/hyperlink" Target="https://fbref.com/en/squads/31fa6fa6/Cabo-Verde-Men-Stats" TargetMode="External"/><Relationship Id="rId2998" Type="http://schemas.openxmlformats.org/officeDocument/2006/relationships/hyperlink" Target="https://fbref.com/en/squads/6a08f71e/IR-Iran-Men-Stats" TargetMode="External"/><Relationship Id="rId3604" Type="http://schemas.openxmlformats.org/officeDocument/2006/relationships/hyperlink" Target="https://fbref.com/en/squads/b1b36dcd/France-Men-Stats" TargetMode="External"/><Relationship Id="rId3811" Type="http://schemas.openxmlformats.org/officeDocument/2006/relationships/hyperlink" Target="https://fbref.com/en/players/72f87f25/matchlogs/2026/summary/Cristian-Volpato-Match-Logs" TargetMode="External"/><Relationship Id="rId318" Type="http://schemas.openxmlformats.org/officeDocument/2006/relationships/hyperlink" Target="https://fbref.com/en/players/31b7d437/Emam-Ashour" TargetMode="External"/><Relationship Id="rId525" Type="http://schemas.openxmlformats.org/officeDocument/2006/relationships/hyperlink" Target="https://fbref.com/en/squads/d2043442/Paraguay-Men-Stats" TargetMode="External"/><Relationship Id="rId732" Type="http://schemas.openxmlformats.org/officeDocument/2006/relationships/hyperlink" Target="https://fbref.com/en/squads/b1b36dcd/France-Men-Stats" TargetMode="External"/><Relationship Id="rId1155" Type="http://schemas.openxmlformats.org/officeDocument/2006/relationships/hyperlink" Target="https://fbref.com/en/squads/9b696ed1/Qatar-Men-Stats" TargetMode="External"/><Relationship Id="rId1362" Type="http://schemas.openxmlformats.org/officeDocument/2006/relationships/hyperlink" Target="https://fbref.com/en/players/ffbbc83b/matchlogs/2026/summary/Florian-Grillitsch-Match-Logs" TargetMode="External"/><Relationship Id="rId2206" Type="http://schemas.openxmlformats.org/officeDocument/2006/relationships/hyperlink" Target="https://fbref.com/en/squads/19538871/Manchester-United-Stats" TargetMode="External"/><Relationship Id="rId2413" Type="http://schemas.openxmlformats.org/officeDocument/2006/relationships/hyperlink" Target="https://fbref.com/en/squads/e3db180b/Zwolle-Stats" TargetMode="External"/><Relationship Id="rId2620" Type="http://schemas.openxmlformats.org/officeDocument/2006/relationships/hyperlink" Target="https://fbref.com/en/squads/3e22f0fa/Jordan-Men-Stats" TargetMode="External"/><Relationship Id="rId2858" Type="http://schemas.openxmlformats.org/officeDocument/2006/relationships/hyperlink" Target="https://fbref.com/en/players/27d0a506/matchlogs/2026/summary/Pedro-Porro-Match-Logs" TargetMode="External"/><Relationship Id="rId3909" Type="http://schemas.openxmlformats.org/officeDocument/2006/relationships/hyperlink" Target="https://fbref.com/en/squads/9ae196bd/2025-2026/AGF-Stats" TargetMode="External"/><Relationship Id="rId99" Type="http://schemas.openxmlformats.org/officeDocument/2006/relationships/hyperlink" Target="https://fbref.com/en/squads/9c6d90a0/Canada-Men-Stats" TargetMode="External"/><Relationship Id="rId1015" Type="http://schemas.openxmlformats.org/officeDocument/2006/relationships/hyperlink" Target="https://fbref.com/en/squads/ffcf1690/Japan-Men-Stats" TargetMode="External"/><Relationship Id="rId1222" Type="http://schemas.openxmlformats.org/officeDocument/2006/relationships/hyperlink" Target="https://fbref.com/en/players/2f49476c/Matt-Freese" TargetMode="External"/><Relationship Id="rId1667" Type="http://schemas.openxmlformats.org/officeDocument/2006/relationships/hyperlink" Target="https://fbref.com/en/squads/ec843efd/Iraq-Men-Stats" TargetMode="External"/><Relationship Id="rId1874" Type="http://schemas.openxmlformats.org/officeDocument/2006/relationships/hyperlink" Target="https://fbref.com/en/squads/054efa67/Bayern-Munich-Stats" TargetMode="External"/><Relationship Id="rId2718" Type="http://schemas.openxmlformats.org/officeDocument/2006/relationships/hyperlink" Target="https://fbref.com/en/players/8c3c640c/matchlogs/2026/summary/Mikel-Oyarzabal-Match-Logs" TargetMode="External"/><Relationship Id="rId2925" Type="http://schemas.openxmlformats.org/officeDocument/2006/relationships/hyperlink" Target="https://fbref.com/en/squads/9349828d/Ghana-Men-Stats" TargetMode="External"/><Relationship Id="rId1527" Type="http://schemas.openxmlformats.org/officeDocument/2006/relationships/hyperlink" Target="https://fbref.com/en/players/fed7cb61/Kai-Havertz" TargetMode="External"/><Relationship Id="rId1734" Type="http://schemas.openxmlformats.org/officeDocument/2006/relationships/hyperlink" Target="https://fbref.com/en/squads/fd962109/Fulham-Stats" TargetMode="External"/><Relationship Id="rId1941" Type="http://schemas.openxmlformats.org/officeDocument/2006/relationships/hyperlink" Target="https://fbref.com/en/squads/2740937c/Czechia-Men-Stats" TargetMode="External"/><Relationship Id="rId3187" Type="http://schemas.openxmlformats.org/officeDocument/2006/relationships/hyperlink" Target="https://fbref.com/en/players/2b114be3/Leroy-Sane" TargetMode="External"/><Relationship Id="rId3394" Type="http://schemas.openxmlformats.org/officeDocument/2006/relationships/hyperlink" Target="https://fbref.com/en/players/765b7bfc/Alexandr-Sojka" TargetMode="External"/><Relationship Id="rId26" Type="http://schemas.openxmlformats.org/officeDocument/2006/relationships/hyperlink" Target="https://fbref.com/en/players/caa254e4/matchlogs/2026/summary/Saud-Abdulhamid-Match-Logs" TargetMode="External"/><Relationship Id="rId3047" Type="http://schemas.openxmlformats.org/officeDocument/2006/relationships/hyperlink" Target="https://fbref.com/en/players/c86041d7/Brian-Rodriguez" TargetMode="External"/><Relationship Id="rId3699" Type="http://schemas.openxmlformats.org/officeDocument/2006/relationships/hyperlink" Target="https://fbref.com/en/squads/b1b36dcd/France-Men-Stats" TargetMode="External"/><Relationship Id="rId4000" Type="http://schemas.openxmlformats.org/officeDocument/2006/relationships/hyperlink" Target="https://fbref.com/en/players/c6f21aa8/matchlogs/2026/summary/Themba-Zwane-Match-Logs" TargetMode="External"/><Relationship Id="rId175" Type="http://schemas.openxmlformats.org/officeDocument/2006/relationships/hyperlink" Target="https://fbref.com/en/squads/304635c3/Brazil-Men-Stats" TargetMode="External"/><Relationship Id="rId1801" Type="http://schemas.openxmlformats.org/officeDocument/2006/relationships/hyperlink" Target="https://fbref.com/en/squads/6a08f71e/IR-Iran-Men-Stats" TargetMode="External"/><Relationship Id="rId3254" Type="http://schemas.openxmlformats.org/officeDocument/2006/relationships/hyperlink" Target="https://fbref.com/en/players/f07a0fe5/Abdoulaye-Seck" TargetMode="External"/><Relationship Id="rId3461" Type="http://schemas.openxmlformats.org/officeDocument/2006/relationships/hyperlink" Target="https://fbref.com/en/players/1e1378e1/matchlogs/2026/summary/Luka-Sucic-Match-Logs" TargetMode="External"/><Relationship Id="rId3559" Type="http://schemas.openxmlformats.org/officeDocument/2006/relationships/hyperlink" Target="https://fbref.com/en/players/1d36d6b6/Ao-Tanaka" TargetMode="External"/><Relationship Id="rId382" Type="http://schemas.openxmlformats.org/officeDocument/2006/relationships/hyperlink" Target="https://fbref.com/en/players/0af4dcf0/matchlogs/2026/summary/Cedric-Bakambu-Match-Logs" TargetMode="External"/><Relationship Id="rId687" Type="http://schemas.openxmlformats.org/officeDocument/2006/relationships/hyperlink" Target="https://fbref.com/en/squads/fd962109/Fulham-Stats" TargetMode="External"/><Relationship Id="rId2063" Type="http://schemas.openxmlformats.org/officeDocument/2006/relationships/hyperlink" Target="https://fbref.com/en/squads/9349828d/Ghana-Men-Stats" TargetMode="External"/><Relationship Id="rId2270" Type="http://schemas.openxmlformats.org/officeDocument/2006/relationships/hyperlink" Target="https://fbref.com/en/players/3fc42049/Callum-McCowatt" TargetMode="External"/><Relationship Id="rId2368" Type="http://schemas.openxmlformats.org/officeDocument/2006/relationships/hyperlink" Target="https://fbref.com/en/players/6d5701f2/Yerry-Mina" TargetMode="External"/><Relationship Id="rId3114" Type="http://schemas.openxmlformats.org/officeDocument/2006/relationships/hyperlink" Target="https://fbref.com/en/squads/a7c7562a/Tunisia-Men-Stats" TargetMode="External"/><Relationship Id="rId3321" Type="http://schemas.openxmlformats.org/officeDocument/2006/relationships/hyperlink" Target="https://fbref.com/en/players/dd65e243/matchlogs/2026/summary/Mohammed-Abu-Al-Shamat-Match-Logs" TargetMode="External"/><Relationship Id="rId3766" Type="http://schemas.openxmlformats.org/officeDocument/2006/relationships/hyperlink" Target="https://fbref.com/en/squads/2a8183b3/Villarreal-Stats" TargetMode="External"/><Relationship Id="rId3973" Type="http://schemas.openxmlformats.org/officeDocument/2006/relationships/hyperlink" Target="https://fbref.com/en/squads/18d3c3a3/2025-2026/America-Stats" TargetMode="External"/><Relationship Id="rId242" Type="http://schemas.openxmlformats.org/officeDocument/2006/relationships/hyperlink" Target="https://fbref.com/en/players/10c12f22/matchlogs/2026/summary/Youssef-Amyn-Match-Logs" TargetMode="External"/><Relationship Id="rId894" Type="http://schemas.openxmlformats.org/officeDocument/2006/relationships/hyperlink" Target="https://fbref.com/en/squads/d48ad4ff/Napoli-Stats" TargetMode="External"/><Relationship Id="rId1177" Type="http://schemas.openxmlformats.org/officeDocument/2006/relationships/hyperlink" Target="https://fbref.com/en/squads/19538871/Manchester-United-Stats" TargetMode="External"/><Relationship Id="rId2130" Type="http://schemas.openxmlformats.org/officeDocument/2006/relationships/hyperlink" Target="https://fbref.com/en/squads/ceda2145/Talleres-Cordoba-Stats" TargetMode="External"/><Relationship Id="rId2575" Type="http://schemas.openxmlformats.org/officeDocument/2006/relationships/hyperlink" Target="https://fbref.com/en/players/091c86e2/Felix-Nmecha" TargetMode="External"/><Relationship Id="rId2782" Type="http://schemas.openxmlformats.org/officeDocument/2006/relationships/hyperlink" Target="https://fbref.com/en/players/0d9b2d31/matchlogs/2026/summary/Pedri-Match-Logs" TargetMode="External"/><Relationship Id="rId3419" Type="http://schemas.openxmlformats.org/officeDocument/2006/relationships/hyperlink" Target="https://fbref.com/en/squads/1862c019/England-Men-Stats" TargetMode="External"/><Relationship Id="rId3626" Type="http://schemas.openxmlformats.org/officeDocument/2006/relationships/hyperlink" Target="https://fbref.com/en/players/803e7aca/matchlogs/2026/summary/Quinten-Timber-Match-Logs" TargetMode="External"/><Relationship Id="rId3833" Type="http://schemas.openxmlformats.org/officeDocument/2006/relationships/hyperlink" Target="https://fbref.com/en/squads/e334d850/PSV-Eindhoven-Stats" TargetMode="External"/><Relationship Id="rId102" Type="http://schemas.openxmlformats.org/officeDocument/2006/relationships/hyperlink" Target="https://fbref.com/en/players/a62fa158/Homam-Ahmed" TargetMode="External"/><Relationship Id="rId547" Type="http://schemas.openxmlformats.org/officeDocument/2006/relationships/hyperlink" Target="https://fbref.com/en/players/8070a9fd/matchlogs/2026/summary/Jordy-Bos-Match-Logs" TargetMode="External"/><Relationship Id="rId754" Type="http://schemas.openxmlformats.org/officeDocument/2006/relationships/hyperlink" Target="https://fbref.com/en/players/b2f9c73e/matchlogs/2026/summary/Carney-Chukwuemeka-Match-Logs" TargetMode="External"/><Relationship Id="rId961" Type="http://schemas.openxmlformats.org/officeDocument/2006/relationships/hyperlink" Target="https://fbref.com/en/squads/8ef52968/Sunderland-Stats" TargetMode="External"/><Relationship Id="rId1384" Type="http://schemas.openxmlformats.org/officeDocument/2006/relationships/hyperlink" Target="https://fbref.com/en/squads/9ab5c684/Senegal-Men-Stats" TargetMode="External"/><Relationship Id="rId1591" Type="http://schemas.openxmlformats.org/officeDocument/2006/relationships/hyperlink" Target="https://fbref.com/en/squads/2740937c/Czechia-Men-Stats" TargetMode="External"/><Relationship Id="rId1689" Type="http://schemas.openxmlformats.org/officeDocument/2006/relationships/hyperlink" Target="https://fbref.com/en/players/9c36ed83/Nicolas-Jackson" TargetMode="External"/><Relationship Id="rId2228" Type="http://schemas.openxmlformats.org/officeDocument/2006/relationships/hyperlink" Target="https://fbref.com/en/squads/b1b36dcd/France-Men-Stats" TargetMode="External"/><Relationship Id="rId2435" Type="http://schemas.openxmlformats.org/officeDocument/2006/relationships/hyperlink" Target="https://fbref.com/en/players/f10983ae/Steven-Moreira" TargetMode="External"/><Relationship Id="rId2642" Type="http://schemas.openxmlformats.org/officeDocument/2006/relationships/hyperlink" Target="https://fbref.com/en/squads/506f1741/South-Africa-Men-Stats" TargetMode="External"/><Relationship Id="rId3900" Type="http://schemas.openxmlformats.org/officeDocument/2006/relationships/hyperlink" Target="https://fbref.com/en/squads/0f66725b/United-States-Men-Stats" TargetMode="External"/><Relationship Id="rId90" Type="http://schemas.openxmlformats.org/officeDocument/2006/relationships/hyperlink" Target="https://fbref.com/en/players/75f1ed80/Emmanuel-Agbadou" TargetMode="External"/><Relationship Id="rId407" Type="http://schemas.openxmlformats.org/officeDocument/2006/relationships/hyperlink" Target="https://fbref.com/en/squads/ac6bcf92/Turkiye-Men-Stats" TargetMode="External"/><Relationship Id="rId614" Type="http://schemas.openxmlformats.org/officeDocument/2006/relationships/hyperlink" Target="https://fbref.com/en/squads/6c5ef1c3/Bosnia-and-Herzegovina-Men-Stats" TargetMode="External"/><Relationship Id="rId821" Type="http://schemas.openxmlformats.org/officeDocument/2006/relationships/hyperlink" Target="https://fbref.com/en/squads/e3c537a1/Millwall-Stats" TargetMode="External"/><Relationship Id="rId1037" Type="http://schemas.openxmlformats.org/officeDocument/2006/relationships/hyperlink" Target="https://fbref.com/en/players/b4ef3fb5/matchlogs/2026/summary/Guela-Doue-Match-Logs" TargetMode="External"/><Relationship Id="rId1244" Type="http://schemas.openxmlformats.org/officeDocument/2006/relationships/hyperlink" Target="https://fbref.com/en/players/8e97a57b/Matias-Galarza" TargetMode="External"/><Relationship Id="rId1451" Type="http://schemas.openxmlformats.org/officeDocument/2006/relationships/hyperlink" Target="https://fbref.com/en/squads/8ff9e3b3/Sampdoria-Stats" TargetMode="External"/><Relationship Id="rId1896" Type="http://schemas.openxmlformats.org/officeDocument/2006/relationships/hyperlink" Target="https://fbref.com/en/players/5ed9b537/Ibrahima-Konate" TargetMode="External"/><Relationship Id="rId2502" Type="http://schemas.openxmlformats.org/officeDocument/2006/relationships/hyperlink" Target="https://fbref.com/en/players/9affc5f2/David-Moller-Wolfe" TargetMode="External"/><Relationship Id="rId2947" Type="http://schemas.openxmlformats.org/officeDocument/2006/relationships/hyperlink" Target="https://fbref.com/en/players/15f733fb/matchlogs/2026/summary/Raul-Rangel-Match-Logs" TargetMode="External"/><Relationship Id="rId919" Type="http://schemas.openxmlformats.org/officeDocument/2006/relationships/hyperlink" Target="https://fbref.com/en/players/bc6e544a/matchlogs/2026/summary/Amar-Dedic-Match-Logs" TargetMode="External"/><Relationship Id="rId1104" Type="http://schemas.openxmlformats.org/officeDocument/2006/relationships/hyperlink" Target="https://fbref.com/en/players/d38fdf53/Pervis-Estupinan" TargetMode="External"/><Relationship Id="rId1311" Type="http://schemas.openxmlformats.org/officeDocument/2006/relationships/hyperlink" Target="https://fbref.com/en/players/2d496ca3/matchlogs/2026/summary/Anibal-Godoy-Match-Logs" TargetMode="External"/><Relationship Id="rId1549" Type="http://schemas.openxmlformats.org/officeDocument/2006/relationships/hyperlink" Target="https://fbref.com/en/players/6d258576/matchlogs/2026/summary/Alaa-Al-Hejji-Match-Logs" TargetMode="External"/><Relationship Id="rId1756" Type="http://schemas.openxmlformats.org/officeDocument/2006/relationships/hyperlink" Target="https://fbref.com/en/squads/61828292/Haiti-Men-Stats" TargetMode="External"/><Relationship Id="rId1963" Type="http://schemas.openxmlformats.org/officeDocument/2006/relationships/hyperlink" Target="https://fbref.com/en/players/9e39fa2d/matchlogs/2026/summary/Gustaf-Lagerbielke-Match-Logs" TargetMode="External"/><Relationship Id="rId2807" Type="http://schemas.openxmlformats.org/officeDocument/2006/relationships/hyperlink" Target="https://fbref.com/en/players/4806ec67/Jordan-Pickford" TargetMode="External"/><Relationship Id="rId48" Type="http://schemas.openxmlformats.org/officeDocument/2006/relationships/hyperlink" Target="https://fbref.com/en/players/27e7e545/Mahmoud-Abunada" TargetMode="External"/><Relationship Id="rId1409" Type="http://schemas.openxmlformats.org/officeDocument/2006/relationships/hyperlink" Target="https://fbref.com/en/squads/cff3d9bb/Chelsea-Stats" TargetMode="External"/><Relationship Id="rId1616" Type="http://schemas.openxmlformats.org/officeDocument/2006/relationships/hyperlink" Target="https://fbref.com/en/players/d25422fb/Oh-Hyeon-gyu" TargetMode="External"/><Relationship Id="rId1823" Type="http://schemas.openxmlformats.org/officeDocument/2006/relationships/hyperlink" Target="https://fbref.com/en/players/e0a1f4eb/Jesper-Karlstrom" TargetMode="External"/><Relationship Id="rId3069" Type="http://schemas.openxmlformats.org/officeDocument/2006/relationships/hyperlink" Target="https://fbref.com/en/players/a646b710/matchlogs/2026/summary/Godfried-Roemeratoe-Match-Logs" TargetMode="External"/><Relationship Id="rId3276" Type="http://schemas.openxmlformats.org/officeDocument/2006/relationships/hyperlink" Target="https://fbref.com/en/players/d04b94db/Nelson-Semedo" TargetMode="External"/><Relationship Id="rId3483" Type="http://schemas.openxmlformats.org/officeDocument/2006/relationships/hyperlink" Target="https://fbref.com/en/squads/7c21e445/West-Ham-United-Stats" TargetMode="External"/><Relationship Id="rId3690" Type="http://schemas.openxmlformats.org/officeDocument/2006/relationships/hyperlink" Target="https://fbref.com/en/players/c9817014/Manuel-Ugarte" TargetMode="External"/><Relationship Id="rId197" Type="http://schemas.openxmlformats.org/officeDocument/2006/relationships/hyperlink" Target="https://fbref.com/en/players/ff871e14/matchlogs/2026/summary/Roberto-Alvarado-Match-Logs" TargetMode="External"/><Relationship Id="rId2085" Type="http://schemas.openxmlformats.org/officeDocument/2006/relationships/hyperlink" Target="https://fbref.com/en/players/922da988/Awer-Mabil" TargetMode="External"/><Relationship Id="rId2292" Type="http://schemas.openxmlformats.org/officeDocument/2006/relationships/hyperlink" Target="https://fbref.com/en/squads/1c781004/Norwich-City-Stats" TargetMode="External"/><Relationship Id="rId3136" Type="http://schemas.openxmlformats.org/officeDocument/2006/relationships/hyperlink" Target="https://fbref.com/en/squads/2740937c/Czechia-Men-Stats" TargetMode="External"/><Relationship Id="rId3343" Type="http://schemas.openxmlformats.org/officeDocument/2006/relationships/hyperlink" Target="https://fbref.com/en/players/57469b2d/matchlogs/2026/summary/Eldor-Shomurodov-Match-Logs" TargetMode="External"/><Relationship Id="rId3788" Type="http://schemas.openxmlformats.org/officeDocument/2006/relationships/hyperlink" Target="https://fbref.com/en/players/d30c7094/Federico-Vinas" TargetMode="External"/><Relationship Id="rId3995" Type="http://schemas.openxmlformats.org/officeDocument/2006/relationships/hyperlink" Target="https://fbref.com/en/squads/b8889750/Egypt-Men-Stats" TargetMode="External"/><Relationship Id="rId264" Type="http://schemas.openxmlformats.org/officeDocument/2006/relationships/hyperlink" Target="https://fbref.com/en/squads/e0f5893a/Curacao-Men-Stats" TargetMode="External"/><Relationship Id="rId471" Type="http://schemas.openxmlformats.org/officeDocument/2006/relationships/hyperlink" Target="https://fbref.com/en/squads/a7c7562a/Tunisia-Men-Stats" TargetMode="External"/><Relationship Id="rId2152" Type="http://schemas.openxmlformats.org/officeDocument/2006/relationships/hyperlink" Target="https://fbref.com/en/squads/9b696ed1/Qatar-Men-Stats" TargetMode="External"/><Relationship Id="rId2597" Type="http://schemas.openxmlformats.org/officeDocument/2006/relationships/hyperlink" Target="https://fbref.com/en/squads/972e2539/Al-Hilal-Stats" TargetMode="External"/><Relationship Id="rId3550" Type="http://schemas.openxmlformats.org/officeDocument/2006/relationships/hyperlink" Target="https://fbref.com/en/players/47ce793b/matchlogs/2026/summary/Chemsdine-Talbi-Match-Logs" TargetMode="External"/><Relationship Id="rId3648" Type="http://schemas.openxmlformats.org/officeDocument/2006/relationships/hyperlink" Target="https://fbref.com/en/squads/a7c7562a/Tunisia-Men-Stats" TargetMode="External"/><Relationship Id="rId3855" Type="http://schemas.openxmlformats.org/officeDocument/2006/relationships/hyperlink" Target="https://fbref.com/en/players/ac5120d8/Jacob-Widell-Zetterstrom" TargetMode="External"/><Relationship Id="rId124" Type="http://schemas.openxmlformats.org/officeDocument/2006/relationships/hyperlink" Target="https://fbref.com/en/squads/ecd11ca2/Galatasaray-Stats" TargetMode="External"/><Relationship Id="rId569" Type="http://schemas.openxmlformats.org/officeDocument/2006/relationships/hyperlink" Target="https://fbref.com/en/players/7dc1c2c6/matchlogs/2026/summary/Nawaf-Boushal-Match-Logs" TargetMode="External"/><Relationship Id="rId776" Type="http://schemas.openxmlformats.org/officeDocument/2006/relationships/hyperlink" Target="https://fbref.com/en/squads/81021a70/Switzerland-Men-Stats" TargetMode="External"/><Relationship Id="rId983" Type="http://schemas.openxmlformats.org/officeDocument/2006/relationships/hyperlink" Target="https://fbref.com/en/players/4a1a9578/Luis-Diaz" TargetMode="External"/><Relationship Id="rId1199" Type="http://schemas.openxmlformats.org/officeDocument/2006/relationships/hyperlink" Target="https://fbref.com/en/players/9d420dad/Yahia-Fofana" TargetMode="External"/><Relationship Id="rId2457" Type="http://schemas.openxmlformats.org/officeDocument/2006/relationships/hyperlink" Target="https://fbref.com/en/players/114cb95b/matchlogs/2026/summary/Akmal-Mozgovoy-Match-Logs" TargetMode="External"/><Relationship Id="rId2664" Type="http://schemas.openxmlformats.org/officeDocument/2006/relationships/hyperlink" Target="https://fbref.com/en/players/ae44e8e2/matchlogs/2026/summary/Dani-Olmo-Match-Logs" TargetMode="External"/><Relationship Id="rId3203" Type="http://schemas.openxmlformats.org/officeDocument/2006/relationships/hyperlink" Target="https://fbref.com/en/players/c50e5bba/Douglas-Santos" TargetMode="External"/><Relationship Id="rId3410" Type="http://schemas.openxmlformats.org/officeDocument/2006/relationships/hyperlink" Target="https://fbref.com/en/players/4c6facae/Djibril-Sow" TargetMode="External"/><Relationship Id="rId3508" Type="http://schemas.openxmlformats.org/officeDocument/2006/relationships/hyperlink" Target="https://fbref.com/en/players/92d83c27/Mattias-Svanberg" TargetMode="External"/><Relationship Id="rId331" Type="http://schemas.openxmlformats.org/officeDocument/2006/relationships/hyperlink" Target="https://fbref.com/en/players/1ea3d7ec/matchlogs/2026/summary/Marwan-Attia-Match-Logs" TargetMode="External"/><Relationship Id="rId429" Type="http://schemas.openxmlformats.org/officeDocument/2006/relationships/hyperlink" Target="https://fbref.com/en/squads/5700c020/Konyaspor-Stats" TargetMode="External"/><Relationship Id="rId636" Type="http://schemas.openxmlformats.org/officeDocument/2006/relationships/hyperlink" Target="https://fbref.com/en/players/7091c68e/matchlogs/2026/summary/Sebastian-Caceres-Match-Logs" TargetMode="External"/><Relationship Id="rId1059" Type="http://schemas.openxmlformats.org/officeDocument/2006/relationships/hyperlink" Target="https://fbref.com/en/squads/6c5ef1c3/Bosnia-and-Herzegovina-Men-Stats" TargetMode="External"/><Relationship Id="rId1266" Type="http://schemas.openxmlformats.org/officeDocument/2006/relationships/hyperlink" Target="https://fbref.com/en/players/19cae58d/matchlogs/2026/summary/Gavi-Match-Logs" TargetMode="External"/><Relationship Id="rId1473" Type="http://schemas.openxmlformats.org/officeDocument/2006/relationships/hyperlink" Target="https://fbref.com/en/squads/6e84edac/Saudi-Arabia-Men-Stats" TargetMode="External"/><Relationship Id="rId2012" Type="http://schemas.openxmlformats.org/officeDocument/2006/relationships/hyperlink" Target="https://fbref.com/en/squads/47c64c55/Crystal-Palace-Stats" TargetMode="External"/><Relationship Id="rId2317" Type="http://schemas.openxmlformats.org/officeDocument/2006/relationships/hyperlink" Target="https://fbref.com/en/players/918c187c/matchlogs/2026/summary/Amar-Memic-Match-Logs" TargetMode="External"/><Relationship Id="rId2871" Type="http://schemas.openxmlformats.org/officeDocument/2006/relationships/hyperlink" Target="https://fbref.com/en/players/26bab383/Ruben-Providence" TargetMode="External"/><Relationship Id="rId2969" Type="http://schemas.openxmlformats.org/officeDocument/2006/relationships/hyperlink" Target="https://fbref.com/en/players/3bb06c86/matchlogs/2026/summary/Noor-Al-Rawabdeh-Match-Logs" TargetMode="External"/><Relationship Id="rId3715" Type="http://schemas.openxmlformats.org/officeDocument/2006/relationships/hyperlink" Target="https://fbref.com/en/squads/1be8d2e3/2025-2026/Pachuca-Stats" TargetMode="External"/><Relationship Id="rId3922" Type="http://schemas.openxmlformats.org/officeDocument/2006/relationships/hyperlink" Target="https://fbref.com/en/players/8dfdc6c3/John-Yeboah" TargetMode="External"/><Relationship Id="rId843" Type="http://schemas.openxmlformats.org/officeDocument/2006/relationships/hyperlink" Target="https://fbref.com/en/players/e2a68b89/Findlay-Curtis" TargetMode="External"/><Relationship Id="rId1126" Type="http://schemas.openxmlformats.org/officeDocument/2006/relationships/hyperlink" Target="https://fbref.com/en/players/ae4fc6a4/matchlogs/2026/summary/Eberechi-Eze-Match-Logs" TargetMode="External"/><Relationship Id="rId1680" Type="http://schemas.openxmlformats.org/officeDocument/2006/relationships/hyperlink" Target="https://fbref.com/en/players/204dded0/matchlogs/2026/summary/Hiroki-Ito-Match-Logs" TargetMode="External"/><Relationship Id="rId1778" Type="http://schemas.openxmlformats.org/officeDocument/2006/relationships/hyperlink" Target="https://fbref.com/en/players/2d61d13a/Ozan-Kabak" TargetMode="External"/><Relationship Id="rId1985" Type="http://schemas.openxmlformats.org/officeDocument/2006/relationships/hyperlink" Target="https://fbref.com/en/squads/b561dd30/Spain-Men-Stats" TargetMode="External"/><Relationship Id="rId2524" Type="http://schemas.openxmlformats.org/officeDocument/2006/relationships/hyperlink" Target="https://fbref.com/en/players/5ed97752/Iliman-Ndiaye" TargetMode="External"/><Relationship Id="rId2731" Type="http://schemas.openxmlformats.org/officeDocument/2006/relationships/hyperlink" Target="https://fbref.com/en/players/e82adcab/Exequiel-Palacios" TargetMode="External"/><Relationship Id="rId2829" Type="http://schemas.openxmlformats.org/officeDocument/2006/relationships/hyperlink" Target="https://fbref.com/en/squads/d5348c80/AEK-Athens-Stats" TargetMode="External"/><Relationship Id="rId703" Type="http://schemas.openxmlformats.org/officeDocument/2006/relationships/hyperlink" Target="https://fbref.com/en/squads/02cd81bf/2025-2026/Viktoria-Plzen-Stats" TargetMode="External"/><Relationship Id="rId910" Type="http://schemas.openxmlformats.org/officeDocument/2006/relationships/hyperlink" Target="https://fbref.com/en/squads/639950ae/Flamengo-Stats" TargetMode="External"/><Relationship Id="rId1333" Type="http://schemas.openxmlformats.org/officeDocument/2006/relationships/hyperlink" Target="https://fbref.com/en/squads/1862c019/England-Men-Stats" TargetMode="External"/><Relationship Id="rId1540" Type="http://schemas.openxmlformats.org/officeDocument/2006/relationships/hyperlink" Target="https://fbref.com/en/squads/8cec06e1/Wolverhampton-Wanderers-Stats" TargetMode="External"/><Relationship Id="rId1638" Type="http://schemas.openxmlformats.org/officeDocument/2006/relationships/hyperlink" Target="https://fbref.com/en/players/92fa5d28/matchlogs/2026/summary/Hwang-In-beom-Match-Logs" TargetMode="External"/><Relationship Id="rId1400" Type="http://schemas.openxmlformats.org/officeDocument/2006/relationships/hyperlink" Target="https://fbref.com/en/squads/ac6bcf92/Turkiye-Men-Stats" TargetMode="External"/><Relationship Id="rId1845" Type="http://schemas.openxmlformats.org/officeDocument/2006/relationships/hyperlink" Target="https://fbref.com/en/players/05e19d6a/matchlogs/2026/summary/Franck-Kessie-Match-Logs" TargetMode="External"/><Relationship Id="rId3060" Type="http://schemas.openxmlformats.org/officeDocument/2006/relationships/hyperlink" Target="https://fbref.com/en/squads/81021a70/Switzerland-Men-Stats" TargetMode="External"/><Relationship Id="rId3298" Type="http://schemas.openxmlformats.org/officeDocument/2006/relationships/hyperlink" Target="https://fbref.com/en/players/8df41977/matchlogs/2026/summary/Igor-Sergeev-Match-Logs" TargetMode="External"/><Relationship Id="rId1705" Type="http://schemas.openxmlformats.org/officeDocument/2006/relationships/hyperlink" Target="https://fbref.com/en/players/1265a93a/Reece-James" TargetMode="External"/><Relationship Id="rId1912" Type="http://schemas.openxmlformats.org/officeDocument/2006/relationships/hyperlink" Target="https://fbref.com/en/players/a26fb8aa/Teun-Koopmeiners" TargetMode="External"/><Relationship Id="rId3158" Type="http://schemas.openxmlformats.org/officeDocument/2006/relationships/hyperlink" Target="https://fbref.com/en/players/0d274394/matchlogs/2026/summary/Anass-Salah-Eddine-Match-Logs" TargetMode="External"/><Relationship Id="rId3365" Type="http://schemas.openxmlformats.org/officeDocument/2006/relationships/hyperlink" Target="https://fbref.com/en/squads/922493f3/Atalanta-Stats" TargetMode="External"/><Relationship Id="rId3572" Type="http://schemas.openxmlformats.org/officeDocument/2006/relationships/hyperlink" Target="https://fbref.com/en/squads/b1b36dcd/France-Men-Stats" TargetMode="External"/><Relationship Id="rId286" Type="http://schemas.openxmlformats.org/officeDocument/2006/relationships/hyperlink" Target="https://fbref.com/en/players/0fa11d7d/matchlogs/2026/summary/Tomas-Araujo-Match-Logs" TargetMode="External"/><Relationship Id="rId493" Type="http://schemas.openxmlformats.org/officeDocument/2006/relationships/hyperlink" Target="https://fbref.com/en/players/3b8674e6/Rodrigo-Bentancur" TargetMode="External"/><Relationship Id="rId2174" Type="http://schemas.openxmlformats.org/officeDocument/2006/relationships/hyperlink" Target="https://fbref.com/en/squads/e0f5893a/Curacao-Men-Stats" TargetMode="External"/><Relationship Id="rId2381" Type="http://schemas.openxmlformats.org/officeDocument/2006/relationships/hyperlink" Target="https://fbref.com/en/squads/7b08e376/Croatia-Men-Stats" TargetMode="External"/><Relationship Id="rId3018" Type="http://schemas.openxmlformats.org/officeDocument/2006/relationships/hyperlink" Target="https://fbref.com/en/squads/ab73cfe5/Colombia-Men-Stats" TargetMode="External"/><Relationship Id="rId3225" Type="http://schemas.openxmlformats.org/officeDocument/2006/relationships/hyperlink" Target="https://fbref.com/en/players/236f02cd/matchlogs/2026/summary/Joe-Scally-Match-Logs" TargetMode="External"/><Relationship Id="rId3432" Type="http://schemas.openxmlformats.org/officeDocument/2006/relationships/hyperlink" Target="https://fbref.com/en/squads/f25da7fb/Celta-Vigo-Stats" TargetMode="External"/><Relationship Id="rId3877" Type="http://schemas.openxmlformats.org/officeDocument/2006/relationships/hyperlink" Target="https://fbref.com/en/squads/4eaa11d7/Wolfsburg-Stats" TargetMode="External"/><Relationship Id="rId146" Type="http://schemas.openxmlformats.org/officeDocument/2006/relationships/hyperlink" Target="https://fbref.com/en/squads/123acaf8/Ecuador-Men-Stats" TargetMode="External"/><Relationship Id="rId353" Type="http://schemas.openxmlformats.org/officeDocument/2006/relationships/hyperlink" Target="https://fbref.com/en/squads/ac6bcf92/Turkiye-Men-Stats" TargetMode="External"/><Relationship Id="rId560" Type="http://schemas.openxmlformats.org/officeDocument/2006/relationships/hyperlink" Target="https://fbref.com/en/squads/1e2dba57/Algeria-Men-Stats" TargetMode="External"/><Relationship Id="rId798" Type="http://schemas.openxmlformats.org/officeDocument/2006/relationships/hyperlink" Target="https://fbref.com/en/players/93fffbcf/matchlogs/2026/summary/Diogo-Costa-Match-Logs" TargetMode="External"/><Relationship Id="rId1190" Type="http://schemas.openxmlformats.org/officeDocument/2006/relationships/hyperlink" Target="https://fbref.com/en/players/c705cdc4/matchlogs/2026/summary/Alvaro-Fidalgo-Match-Logs" TargetMode="External"/><Relationship Id="rId2034" Type="http://schemas.openxmlformats.org/officeDocument/2006/relationships/hyperlink" Target="https://fbref.com/en/players/c115db1e/Dailon-Livramento" TargetMode="External"/><Relationship Id="rId2241" Type="http://schemas.openxmlformats.org/officeDocument/2006/relationships/hyperlink" Target="https://fbref.com/en/players/89b3bc5e/matchlogs/2026/summary/Ibrahim-Maza-Match-Logs" TargetMode="External"/><Relationship Id="rId2479" Type="http://schemas.openxmlformats.org/officeDocument/2006/relationships/hyperlink" Target="https://fbref.com/en/squads/ac6bcf92/Turkiye-Men-Stats" TargetMode="External"/><Relationship Id="rId2686" Type="http://schemas.openxmlformats.org/officeDocument/2006/relationships/hyperlink" Target="https://fbref.com/en/squads/f1e6c5f1/Club-Brugge-Stats" TargetMode="External"/><Relationship Id="rId2893" Type="http://schemas.openxmlformats.org/officeDocument/2006/relationships/hyperlink" Target="https://fbref.com/en/squads/35f1b818/Nashville-SC-Stats" TargetMode="External"/><Relationship Id="rId3737" Type="http://schemas.openxmlformats.org/officeDocument/2006/relationships/hyperlink" Target="https://fbref.com/en/players/91c99fec/Helio-Varela" TargetMode="External"/><Relationship Id="rId3944" Type="http://schemas.openxmlformats.org/officeDocument/2006/relationships/hyperlink" Target="https://fbref.com/en/players/b798826e/matchlogs/2026/summary/Manaf-Younis-Match-Logs" TargetMode="External"/><Relationship Id="rId213" Type="http://schemas.openxmlformats.org/officeDocument/2006/relationships/hyperlink" Target="https://fbref.com/en/players/2ee5b0c9/matchlogs/2026/summary/Zeki-Amdouni-Match-Logs" TargetMode="External"/><Relationship Id="rId420" Type="http://schemas.openxmlformats.org/officeDocument/2006/relationships/hyperlink" Target="https://fbref.com/en/players/2f2003ba/Ibrahim-Bayesh" TargetMode="External"/><Relationship Id="rId658" Type="http://schemas.openxmlformats.org/officeDocument/2006/relationships/hyperlink" Target="https://fbref.com/en/squads/ab73cfe5/Colombia-Men-Stats" TargetMode="External"/><Relationship Id="rId865" Type="http://schemas.openxmlformats.org/officeDocument/2006/relationships/hyperlink" Target="https://fbref.com/en/players/3eb0f2df/matchlogs/2026/summary/Vladimir-Darida-Match-Logs" TargetMode="External"/><Relationship Id="rId1050" Type="http://schemas.openxmlformats.org/officeDocument/2006/relationships/hyperlink" Target="https://fbref.com/en/players/0cbc8baa/Jean-Kevin-Duverne" TargetMode="External"/><Relationship Id="rId1288" Type="http://schemas.openxmlformats.org/officeDocument/2006/relationships/hyperlink" Target="https://fbref.com/en/players/f7b1d4e0/matchlogs/2026/summary/Saman-Ghoddos-Match-Logs" TargetMode="External"/><Relationship Id="rId1495" Type="http://schemas.openxmlformats.org/officeDocument/2006/relationships/hyperlink" Target="https://fbref.com/en/players/9bcf1513/Mohamed-Hany" TargetMode="External"/><Relationship Id="rId2101" Type="http://schemas.openxmlformats.org/officeDocument/2006/relationships/hyperlink" Target="https://fbref.com/en/players/2b1d2ada/Assim-Madibo" TargetMode="External"/><Relationship Id="rId2339" Type="http://schemas.openxmlformats.org/officeDocument/2006/relationships/hyperlink" Target="https://fbref.com/en/players/33887998/matchlogs/2026/summary/Edouard-Mendy-Match-Logs" TargetMode="External"/><Relationship Id="rId2546" Type="http://schemas.openxmlformats.org/officeDocument/2006/relationships/hyperlink" Target="https://fbref.com/en/players/7ba2eaa9/matchlogs/2026/summary/Pedro-Neto-Match-Logs" TargetMode="External"/><Relationship Id="rId2753" Type="http://schemas.openxmlformats.org/officeDocument/2006/relationships/hyperlink" Target="https://fbref.com/en/squads/922493f3/Atalanta-Stats" TargetMode="External"/><Relationship Id="rId2960" Type="http://schemas.openxmlformats.org/officeDocument/2006/relationships/hyperlink" Target="https://fbref.com/en/squads/361422b9/Belgium-Men-Stats" TargetMode="External"/><Relationship Id="rId3804" Type="http://schemas.openxmlformats.org/officeDocument/2006/relationships/hyperlink" Target="https://fbref.com/en/players/aa8e289e/Nikola-Vlasic" TargetMode="External"/><Relationship Id="rId518" Type="http://schemas.openxmlformats.org/officeDocument/2006/relationships/hyperlink" Target="https://fbref.com/en/squads/259855f0/New-Zealand-Men-Stats" TargetMode="External"/><Relationship Id="rId725" Type="http://schemas.openxmlformats.org/officeDocument/2006/relationships/hyperlink" Target="https://fbref.com/en/squads/3986b791/AZ-Alkmaar-Stats" TargetMode="External"/><Relationship Id="rId932" Type="http://schemas.openxmlformats.org/officeDocument/2006/relationships/hyperlink" Target="https://fbref.com/en/players/e3cceee6/Merih-Demiral" TargetMode="External"/><Relationship Id="rId1148" Type="http://schemas.openxmlformats.org/officeDocument/2006/relationships/hyperlink" Target="https://fbref.com/en/squads/4b682260/2025-2026/Young-Boys-Stats" TargetMode="External"/><Relationship Id="rId1355" Type="http://schemas.openxmlformats.org/officeDocument/2006/relationships/hyperlink" Target="https://fbref.com/en/players/8e235926/Michael-Gregoritsch" TargetMode="External"/><Relationship Id="rId1562" Type="http://schemas.openxmlformats.org/officeDocument/2006/relationships/hyperlink" Target="https://fbref.com/en/players/d4c9725f/Theo-Hernandez" TargetMode="External"/><Relationship Id="rId2406" Type="http://schemas.openxmlformats.org/officeDocument/2006/relationships/hyperlink" Target="https://fbref.com/en/players/00029b1e/matchlogs/2026/summary/Teboho-Mokoena-Match-Logs" TargetMode="External"/><Relationship Id="rId2613" Type="http://schemas.openxmlformats.org/officeDocument/2006/relationships/hyperlink" Target="https://fbref.com/en/squads/64e81410/New-York-City-FC-Stats" TargetMode="External"/><Relationship Id="rId1008" Type="http://schemas.openxmlformats.org/officeDocument/2006/relationships/hyperlink" Target="https://fbref.com/en/squads/fd962109/Fulham-Stats" TargetMode="External"/><Relationship Id="rId1215" Type="http://schemas.openxmlformats.org/officeDocument/2006/relationships/hyperlink" Target="https://fbref.com/en/squads/123acaf8/Ecuador-Men-Stats" TargetMode="External"/><Relationship Id="rId1422" Type="http://schemas.openxmlformats.org/officeDocument/2006/relationships/hyperlink" Target="https://fbref.com/en/players/5ad50391/matchlogs/2026/summary/Josko-Gvardiol-Match-Logs" TargetMode="External"/><Relationship Id="rId1867" Type="http://schemas.openxmlformats.org/officeDocument/2006/relationships/hyperlink" Target="https://fbref.com/en/players/7be5ad52/matchlogs/2026/summary/Boualem-Khoukhi-Match-Logs" TargetMode="External"/><Relationship Id="rId2820" Type="http://schemas.openxmlformats.org/officeDocument/2006/relationships/hyperlink" Target="https://fbref.com/en/squads/31fa6fa6/Cabo-Verde-Men-Stats" TargetMode="External"/><Relationship Id="rId2918" Type="http://schemas.openxmlformats.org/officeDocument/2006/relationships/hyperlink" Target="https://fbref.com/en/squads/6c5ef1c3/Bosnia-and-Herzegovina-Men-Stats" TargetMode="External"/><Relationship Id="rId61" Type="http://schemas.openxmlformats.org/officeDocument/2006/relationships/hyperlink" Target="https://fbref.com/en/squads/97d80fef/Mamelodi-Sundowns-Stats" TargetMode="External"/><Relationship Id="rId1727" Type="http://schemas.openxmlformats.org/officeDocument/2006/relationships/hyperlink" Target="https://fbref.com/en/players/59fcbd6d/matchlogs/2026/summary/Danley-Jean-Jacques-Match-Logs" TargetMode="External"/><Relationship Id="rId1934" Type="http://schemas.openxmlformats.org/officeDocument/2006/relationships/hyperlink" Target="https://fbref.com/en/squads/e334d850/PSV-Eindhoven-Stats" TargetMode="External"/><Relationship Id="rId3082" Type="http://schemas.openxmlformats.org/officeDocument/2006/relationships/hyperlink" Target="https://fbref.com/en/players/dea698d9/Cristiano-Ronaldo" TargetMode="External"/><Relationship Id="rId3387" Type="http://schemas.openxmlformats.org/officeDocument/2006/relationships/hyperlink" Target="https://fbref.com/en/squads/506f1741/South-Africa-Men-Stats" TargetMode="External"/><Relationship Id="rId19" Type="http://schemas.openxmlformats.org/officeDocument/2006/relationships/hyperlink" Target="https://fbref.com/en/players/ad7cdb35/Ali-Abdi" TargetMode="External"/><Relationship Id="rId2196" Type="http://schemas.openxmlformats.org/officeDocument/2006/relationships/hyperlink" Target="https://fbref.com/en/players/7956236f/Emiliano-Martinez" TargetMode="External"/><Relationship Id="rId3594" Type="http://schemas.openxmlformats.org/officeDocument/2006/relationships/hyperlink" Target="https://fbref.com/en/players/fb152f96/matchlogs/2026/summary/Brandon-Thomas-Asante-Match-Logs" TargetMode="External"/><Relationship Id="rId3899" Type="http://schemas.openxmlformats.org/officeDocument/2006/relationships/hyperlink" Target="https://fbref.com/en/players/91cd37b7/Haji-Wright" TargetMode="External"/><Relationship Id="rId168" Type="http://schemas.openxmlformats.org/officeDocument/2006/relationships/hyperlink" Target="https://fbref.com/en/squads/cd389e75/Uzbekistan-Men-Stats" TargetMode="External"/><Relationship Id="rId3247" Type="http://schemas.openxmlformats.org/officeDocument/2006/relationships/hyperlink" Target="https://fbref.com/en/squads/d5121f10/Austria-Men-Stats" TargetMode="External"/><Relationship Id="rId3454" Type="http://schemas.openxmlformats.org/officeDocument/2006/relationships/hyperlink" Target="https://fbref.com/en/players/eeba07f8/Luis-Suarez" TargetMode="External"/><Relationship Id="rId3661" Type="http://schemas.openxmlformats.org/officeDocument/2006/relationships/hyperlink" Target="https://fbref.com/en/squads/64e81410/New-York-City-FC-Stats" TargetMode="External"/><Relationship Id="rId375" Type="http://schemas.openxmlformats.org/officeDocument/2006/relationships/hyperlink" Target="https://fbref.com/en/players/dff24174/Esmir-Bajraktarevic" TargetMode="External"/><Relationship Id="rId582" Type="http://schemas.openxmlformats.org/officeDocument/2006/relationships/hyperlink" Target="https://fbref.com/en/squads/5bb5024a/Netherlands-Men-Stats" TargetMode="External"/><Relationship Id="rId2056" Type="http://schemas.openxmlformats.org/officeDocument/2006/relationships/hyperlink" Target="https://fbref.com/en/squads/a77c513e/2025-2026/Benfica-Stats" TargetMode="External"/><Relationship Id="rId2263" Type="http://schemas.openxmlformats.org/officeDocument/2006/relationships/hyperlink" Target="https://fbref.com/en/squads/506f1741/South-Africa-Men-Stats" TargetMode="External"/><Relationship Id="rId2470" Type="http://schemas.openxmlformats.org/officeDocument/2006/relationships/hyperlink" Target="https://fbref.com/en/players/844c6a91/Miro-Muheim" TargetMode="External"/><Relationship Id="rId3107" Type="http://schemas.openxmlformats.org/officeDocument/2006/relationships/hyperlink" Target="https://fbref.com/en/squads/9800b6a1/Levante-Stats" TargetMode="External"/><Relationship Id="rId3314" Type="http://schemas.openxmlformats.org/officeDocument/2006/relationships/hyperlink" Target="https://fbref.com/en/players/339a2561/Jacob-Shaffelburg" TargetMode="External"/><Relationship Id="rId3521" Type="http://schemas.openxmlformats.org/officeDocument/2006/relationships/hyperlink" Target="https://fbref.com/en/squads/3e22f0fa/Jordan-Men-Stats" TargetMode="External"/><Relationship Id="rId3759" Type="http://schemas.openxmlformats.org/officeDocument/2006/relationships/hyperlink" Target="https://fbref.com/en/players/5eaed77a/matchlogs/2026/summary/Johan-Vasquez-Match-Logs" TargetMode="External"/><Relationship Id="rId3966" Type="http://schemas.openxmlformats.org/officeDocument/2006/relationships/hyperlink" Target="https://fbref.com/en/players/384d58d9/matchlogs/2026/summary/Denis-Zakaria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fc536746/Real-Betis-Stats" TargetMode="External"/><Relationship Id="rId442" Type="http://schemas.openxmlformats.org/officeDocument/2006/relationships/hyperlink" Target="https://fbref.com/en/players/5db45ee5/matchlogs/2026/summary/Maximilian-Beier-Match-Logs" TargetMode="External"/><Relationship Id="rId887" Type="http://schemas.openxmlformats.org/officeDocument/2006/relationships/hyperlink" Target="https://fbref.com/en/squads/972e2539/Al-Hilal-Stats" TargetMode="External"/><Relationship Id="rId1072" Type="http://schemas.openxmlformats.org/officeDocument/2006/relationships/hyperlink" Target="https://fbref.com/en/squads/076128d7/Alanyaspor-Stats" TargetMode="External"/><Relationship Id="rId2123" Type="http://schemas.openxmlformats.org/officeDocument/2006/relationships/hyperlink" Target="https://fbref.com/en/players/081048c2/matchlogs/2026/summary/Hadj-Mahmoud-Match-Logs" TargetMode="External"/><Relationship Id="rId2330" Type="http://schemas.openxmlformats.org/officeDocument/2006/relationships/hyperlink" Target="https://fbref.com/en/squads/4a1b4ea8/Portugal-Men-Stats" TargetMode="External"/><Relationship Id="rId2568" Type="http://schemas.openxmlformats.org/officeDocument/2006/relationships/hyperlink" Target="https://fbref.com/en/squads/9ab5c684/Senegal-Men-Stats" TargetMode="External"/><Relationship Id="rId2775" Type="http://schemas.openxmlformats.org/officeDocument/2006/relationships/hyperlink" Target="https://fbref.com/en/players/596cc50e/Marcus-Pedersen" TargetMode="External"/><Relationship Id="rId2982" Type="http://schemas.openxmlformats.org/officeDocument/2006/relationships/hyperlink" Target="https://fbref.com/en/players/afb61630/Tijjani-Reijnders" TargetMode="External"/><Relationship Id="rId3619" Type="http://schemas.openxmlformats.org/officeDocument/2006/relationships/hyperlink" Target="https://fbref.com/en/players/a5420709/Malik-Tillman" TargetMode="External"/><Relationship Id="rId3826" Type="http://schemas.openxmlformats.org/officeDocument/2006/relationships/hyperlink" Target="https://fbref.com/en/players/0d7b6576/matchlogs/2026/summary/Elye-Wahi-Match-Logs" TargetMode="External"/><Relationship Id="rId302" Type="http://schemas.openxmlformats.org/officeDocument/2006/relationships/hyperlink" Target="https://fbref.com/en/players/668f881e/matchlogs/2026/summary/Max-Arfsten-Match-Logs" TargetMode="External"/><Relationship Id="rId747" Type="http://schemas.openxmlformats.org/officeDocument/2006/relationships/hyperlink" Target="https://fbref.com/en/players/26ce2263/Ryan-Christie" TargetMode="External"/><Relationship Id="rId954" Type="http://schemas.openxmlformats.org/officeDocument/2006/relationships/hyperlink" Target="https://fbref.com/en/players/9dc96f10/matchlogs/2026/summary/Amad-Diallo-Match-Logs" TargetMode="External"/><Relationship Id="rId1377" Type="http://schemas.openxmlformats.org/officeDocument/2006/relationships/hyperlink" Target="https://fbref.com/en/squads/b8fd03ef/Manchester-City-Stats" TargetMode="External"/><Relationship Id="rId1584" Type="http://schemas.openxmlformats.org/officeDocument/2006/relationships/hyperlink" Target="https://fbref.com/en/squads/18bb7c10/Arsenal-Stats" TargetMode="External"/><Relationship Id="rId1791" Type="http://schemas.openxmlformats.org/officeDocument/2006/relationships/hyperlink" Target="https://fbref.com/en/squads/d20821dd/LASK-Stats" TargetMode="External"/><Relationship Id="rId2428" Type="http://schemas.openxmlformats.org/officeDocument/2006/relationships/hyperlink" Target="https://fbref.com/en/squads/b009a548/Mexico-Men-Stats" TargetMode="External"/><Relationship Id="rId2635" Type="http://schemas.openxmlformats.org/officeDocument/2006/relationships/hyperlink" Target="https://fbref.com/en/squads/46ef01d0/Orlando-City-Stats" TargetMode="External"/><Relationship Id="rId2842" Type="http://schemas.openxmlformats.org/officeDocument/2006/relationships/hyperlink" Target="https://fbref.com/en/players/f1666a9d/matchlogs/2026/summary/Johny-Placide-Match-Logs" TargetMode="External"/><Relationship Id="rId83" Type="http://schemas.openxmlformats.org/officeDocument/2006/relationships/hyperlink" Target="https://fbref.com/en/players/f9c927de/Michel-Aebischer" TargetMode="External"/><Relationship Id="rId607" Type="http://schemas.openxmlformats.org/officeDocument/2006/relationships/hyperlink" Target="https://fbref.com/en/squads/fb10988f/Swansea-City-Stats" TargetMode="External"/><Relationship Id="rId814" Type="http://schemas.openxmlformats.org/officeDocument/2006/relationships/hyperlink" Target="https://fbref.com/en/players/1840e36d/matchlogs/2026/summary/Thibaut-Courtois-Match-Logs" TargetMode="External"/><Relationship Id="rId1237" Type="http://schemas.openxmlformats.org/officeDocument/2006/relationships/hyperlink" Target="https://fbref.com/en/players/af9ef8aa/Jassem-Gaber" TargetMode="External"/><Relationship Id="rId1444" Type="http://schemas.openxmlformats.org/officeDocument/2006/relationships/hyperlink" Target="https://fbref.com/en/players/576817b7/matchlogs/2026/summary/Jaouen-Hadjam-Match-Logs" TargetMode="External"/><Relationship Id="rId1651" Type="http://schemas.openxmlformats.org/officeDocument/2006/relationships/hyperlink" Target="https://fbref.com/en/players/4637747c/Jackson-Irvine" TargetMode="External"/><Relationship Id="rId1889" Type="http://schemas.openxmlformats.org/officeDocument/2006/relationships/hyperlink" Target="https://fbref.com/en/squads/6c5ef1c3/Bosnia-and-Herzegovina-Men-Stats" TargetMode="External"/><Relationship Id="rId2702" Type="http://schemas.openxmlformats.org/officeDocument/2006/relationships/hyperlink" Target="https://fbref.com/en/players/010e5bae/matchlogs/2026/summary/Ayoub-Al-Oui-Match-Logs" TargetMode="External"/><Relationship Id="rId1304" Type="http://schemas.openxmlformats.org/officeDocument/2006/relationships/hyperlink" Target="https://fbref.com/en/players/37337aea/Santiago-Gimenez" TargetMode="External"/><Relationship Id="rId1511" Type="http://schemas.openxmlformats.org/officeDocument/2006/relationships/hyperlink" Target="https://fbref.com/en/squads/ec843efd/Iraq-Men-Stats" TargetMode="External"/><Relationship Id="rId1749" Type="http://schemas.openxmlformats.org/officeDocument/2006/relationships/hyperlink" Target="https://fbref.com/en/squads/b81aa4fa/Celtic-Stats" TargetMode="External"/><Relationship Id="rId1956" Type="http://schemas.openxmlformats.org/officeDocument/2006/relationships/hyperlink" Target="https://fbref.com/en/players/277c49ed/Maxence-Lacroix" TargetMode="External"/><Relationship Id="rId3171" Type="http://schemas.openxmlformats.org/officeDocument/2006/relationships/hyperlink" Target="https://fbref.com/en/players/0a447501/Antonio-Sanabria" TargetMode="External"/><Relationship Id="rId1609" Type="http://schemas.openxmlformats.org/officeDocument/2006/relationships/hyperlink" Target="https://fbref.com/en/players/de2f44ce/matchlogs/2026/summary/Cesar-Huerta-Match-Logs" TargetMode="External"/><Relationship Id="rId1816" Type="http://schemas.openxmlformats.org/officeDocument/2006/relationships/hyperlink" Target="https://fbref.com/en/players/3f3c941a/Steve-Kapuadi" TargetMode="External"/><Relationship Id="rId3269" Type="http://schemas.openxmlformats.org/officeDocument/2006/relationships/hyperlink" Target="https://fbref.com/en/players/05d89c1c/Egil-Selvik" TargetMode="External"/><Relationship Id="rId3476" Type="http://schemas.openxmlformats.org/officeDocument/2006/relationships/hyperlink" Target="https://fbref.com/en/players/e9b893af/matchlogs/2026/summary/Pavel-Sulc-Match-Logs" TargetMode="External"/><Relationship Id="rId3683" Type="http://schemas.openxmlformats.org/officeDocument/2006/relationships/hyperlink" Target="https://fbref.com/en/squads/0f66725b/United-States-Men-Stats" TargetMode="External"/><Relationship Id="rId10" Type="http://schemas.openxmlformats.org/officeDocument/2006/relationships/hyperlink" Target="https://fbref.com/en/squads/b8889750/Egypt-Men-Stats" TargetMode="External"/><Relationship Id="rId397" Type="http://schemas.openxmlformats.org/officeDocument/2006/relationships/hyperlink" Target="https://fbref.com/en/players/b39849eb/matchlogs/2026/summary/Yoel-Barcenas-Match-Logs" TargetMode="External"/><Relationship Id="rId2078" Type="http://schemas.openxmlformats.org/officeDocument/2006/relationships/hyperlink" Target="https://fbref.com/en/squads/361422b9/Belgium-Men-Stats" TargetMode="External"/><Relationship Id="rId2285" Type="http://schemas.openxmlformats.org/officeDocument/2006/relationships/hyperlink" Target="https://fbref.com/en/players/01c3aff5/matchlogs/2026/summary/Weston-McKennie-Match-Logs" TargetMode="External"/><Relationship Id="rId2492" Type="http://schemas.openxmlformats.org/officeDocument/2006/relationships/hyperlink" Target="https://fbref.com/en/squads/054efa67/Bayern-Munich-Stats" TargetMode="External"/><Relationship Id="rId3031" Type="http://schemas.openxmlformats.org/officeDocument/2006/relationships/hyperlink" Target="https://fbref.com/en/players/289601e6/matchlogs/2026/summary/Antonee-Robinson-Match-Logs" TargetMode="External"/><Relationship Id="rId3129" Type="http://schemas.openxmlformats.org/officeDocument/2006/relationships/hyperlink" Target="https://fbref.com/en/squads/add600ae/Dortmund-Stats" TargetMode="External"/><Relationship Id="rId3336" Type="http://schemas.openxmlformats.org/officeDocument/2006/relationships/hyperlink" Target="https://fbref.com/en/players/6bc2fef7/matchlogs/2026/summary/Kento-Shiogai-Match-Logs" TargetMode="External"/><Relationship Id="rId3890" Type="http://schemas.openxmlformats.org/officeDocument/2006/relationships/hyperlink" Target="https://fbref.com/en/players/5dfc6ad5/matchlogs/2026/summary/Axel-Witsel-Match-Logs" TargetMode="External"/><Relationship Id="rId3988" Type="http://schemas.openxmlformats.org/officeDocument/2006/relationships/hyperlink" Target="https://fbref.com/en/squads/b8889750/Egypt-Men-Stats" TargetMode="External"/><Relationship Id="rId257" Type="http://schemas.openxmlformats.org/officeDocument/2006/relationships/hyperlink" Target="https://fbref.com/en/squads/8ef52968/Sunderland-Stats" TargetMode="External"/><Relationship Id="rId464" Type="http://schemas.openxmlformats.org/officeDocument/2006/relationships/hyperlink" Target="https://fbref.com/en/squads/53a2f082/Real-Madrid-Stats" TargetMode="External"/><Relationship Id="rId1094" Type="http://schemas.openxmlformats.org/officeDocument/2006/relationships/hyperlink" Target="https://fbref.com/en/players/a2728fbf/Endrick" TargetMode="External"/><Relationship Id="rId2145" Type="http://schemas.openxmlformats.org/officeDocument/2006/relationships/hyperlink" Target="https://fbref.com/en/squads/cf74a709/Roma-Stats" TargetMode="External"/><Relationship Id="rId2797" Type="http://schemas.openxmlformats.org/officeDocument/2006/relationships/hyperlink" Target="https://fbref.com/en/squads/e334d850/PSV-Eindhoven-Stats" TargetMode="External"/><Relationship Id="rId3543" Type="http://schemas.openxmlformats.org/officeDocument/2006/relationships/hyperlink" Target="https://fbref.com/en/players/eb3022c3/matchlogs/2026/summary/Benjamin-Tahirovic-Match-Logs" TargetMode="External"/><Relationship Id="rId3750" Type="http://schemas.openxmlformats.org/officeDocument/2006/relationships/hyperlink" Target="https://fbref.com/en/squads/ad2be733/Sevilla-Stats" TargetMode="External"/><Relationship Id="rId3848" Type="http://schemas.openxmlformats.org/officeDocument/2006/relationships/hyperlink" Target="https://fbref.com/en/squads/0f66725b/United-States-Men-Stats" TargetMode="External"/><Relationship Id="rId117" Type="http://schemas.openxmlformats.org/officeDocument/2006/relationships/hyperlink" Target="https://fbref.com/en/players/89ac64a6/matchlogs/2026/summary/Manuel-Akanji-Match-Logs" TargetMode="External"/><Relationship Id="rId671" Type="http://schemas.openxmlformats.org/officeDocument/2006/relationships/hyperlink" Target="https://fbref.com/en/squads/206d90db/Barcelona-Stats" TargetMode="External"/><Relationship Id="rId769" Type="http://schemas.openxmlformats.org/officeDocument/2006/relationships/hyperlink" Target="https://fbref.com/en/squads/98e8af82/Rayo-Vallecano-Stats" TargetMode="External"/><Relationship Id="rId976" Type="http://schemas.openxmlformats.org/officeDocument/2006/relationships/hyperlink" Target="https://fbref.com/en/squads/af41ccda/Morocco-Men-Stats" TargetMode="External"/><Relationship Id="rId1399" Type="http://schemas.openxmlformats.org/officeDocument/2006/relationships/hyperlink" Target="https://fbref.com/en/players/3741ca58/Arda-Guler" TargetMode="External"/><Relationship Id="rId2352" Type="http://schemas.openxmlformats.org/officeDocument/2006/relationships/hyperlink" Target="https://fbref.com/en/players/73ce4d7d/Connor-Metcalfe" TargetMode="External"/><Relationship Id="rId2657" Type="http://schemas.openxmlformats.org/officeDocument/2006/relationships/hyperlink" Target="https://fbref.com/en/players/41c12f75/Mathias-Olivera" TargetMode="External"/><Relationship Id="rId3403" Type="http://schemas.openxmlformats.org/officeDocument/2006/relationships/hyperlink" Target="https://fbref.com/en/squads/2740937c/Czechia-Men-Stats" TargetMode="External"/><Relationship Id="rId3610" Type="http://schemas.openxmlformats.org/officeDocument/2006/relationships/hyperlink" Target="https://fbref.com/en/players/56f7a928/matchlogs/2026/summary/Youri-Tielemans-Match-Logs" TargetMode="External"/><Relationship Id="rId324" Type="http://schemas.openxmlformats.org/officeDocument/2006/relationships/hyperlink" Target="https://fbref.com/en/players/a0ecd397/matchlogs/2026/summary/Rustam-Ashurmatov-Match-Logs" TargetMode="External"/><Relationship Id="rId531" Type="http://schemas.openxmlformats.org/officeDocument/2006/relationships/hyperlink" Target="https://fbref.com/en/players/eed2427e/matchlogs/2026/summary/Oscar-Bobb-Match-Logs" TargetMode="External"/><Relationship Id="rId629" Type="http://schemas.openxmlformats.org/officeDocument/2006/relationships/hyperlink" Target="https://fbref.com/en/players/db887bdf/Juan-Caceres" TargetMode="External"/><Relationship Id="rId1161" Type="http://schemas.openxmlformats.org/officeDocument/2006/relationships/hyperlink" Target="https://fbref.com/en/squads/b8889750/Egypt-Men-Stats" TargetMode="External"/><Relationship Id="rId1259" Type="http://schemas.openxmlformats.org/officeDocument/2006/relationships/hyperlink" Target="https://fbref.com/en/players/733f1a7d/Ben-Gannon-Doak" TargetMode="External"/><Relationship Id="rId1466" Type="http://schemas.openxmlformats.org/officeDocument/2006/relationships/hyperlink" Target="https://fbref.com/en/squads/09f00144/Mechelen-Stats" TargetMode="External"/><Relationship Id="rId2005" Type="http://schemas.openxmlformats.org/officeDocument/2006/relationships/hyperlink" Target="https://fbref.com/en/players/20730eae/matchlogs/2026/summary/Rafael-Leao-Match-Logs" TargetMode="External"/><Relationship Id="rId2212" Type="http://schemas.openxmlformats.org/officeDocument/2006/relationships/hyperlink" Target="https://fbref.com/en/squads/a7c7562a/Tunisia-Men-Stats" TargetMode="External"/><Relationship Id="rId2864" Type="http://schemas.openxmlformats.org/officeDocument/2006/relationships/hyperlink" Target="https://fbref.com/en/squads/d5121f10/Austria-Men-Stats" TargetMode="External"/><Relationship Id="rId3708" Type="http://schemas.openxmlformats.org/officeDocument/2006/relationships/hyperlink" Target="https://fbref.com/en/players/56521adf/matchlogs/2026/summary/Oston-Urunov-Match-Logs" TargetMode="External"/><Relationship Id="rId3915" Type="http://schemas.openxmlformats.org/officeDocument/2006/relationships/hyperlink" Target="https://fbref.com/en/players/6246aa55/Yannick" TargetMode="External"/><Relationship Id="rId836" Type="http://schemas.openxmlformats.org/officeDocument/2006/relationships/hyperlink" Target="https://fbref.com/en/squads/b561dd30/Spain-Men-Stats" TargetMode="External"/><Relationship Id="rId1021" Type="http://schemas.openxmlformats.org/officeDocument/2006/relationships/hyperlink" Target="https://fbref.com/en/players/fffea3e5/matchlogs/2026/summary/Jeremy-Doku-Match-Logs" TargetMode="External"/><Relationship Id="rId1119" Type="http://schemas.openxmlformats.org/officeDocument/2006/relationships/hyperlink" Target="https://fbref.com/en/players/9edb83f4/matchlogs/2026/summary/Martin-Experience-Match-Logs" TargetMode="External"/><Relationship Id="rId1673" Type="http://schemas.openxmlformats.org/officeDocument/2006/relationships/hyperlink" Target="https://fbref.com/en/players/2eb0ee9a/Jacob-Italiano" TargetMode="External"/><Relationship Id="rId1880" Type="http://schemas.openxmlformats.org/officeDocument/2006/relationships/hyperlink" Target="https://fbref.com/en/players/cd59b9df/Gregor-Kobel" TargetMode="External"/><Relationship Id="rId1978" Type="http://schemas.openxmlformats.org/officeDocument/2006/relationships/hyperlink" Target="https://fbref.com/en/squads/ecd11ca2/Galatasaray-Stats" TargetMode="External"/><Relationship Id="rId2517" Type="http://schemas.openxmlformats.org/officeDocument/2006/relationships/hyperlink" Target="https://fbref.com/en/players/aeb0c7f7/Sherzod-Nasrullaev" TargetMode="External"/><Relationship Id="rId2724" Type="http://schemas.openxmlformats.org/officeDocument/2006/relationships/hyperlink" Target="https://fbref.com/en/squads/123acaf8/Ecuador-Men-Stats" TargetMode="External"/><Relationship Id="rId2931" Type="http://schemas.openxmlformats.org/officeDocument/2006/relationships/hyperlink" Target="https://fbref.com/en/players/56208b05/matchlogs/2026/summary/Anthony-Ralston-Match-Logs" TargetMode="External"/><Relationship Id="rId903" Type="http://schemas.openxmlformats.org/officeDocument/2006/relationships/hyperlink" Target="https://fbref.com/en/players/45c427ff/matchlogs/2026/summary/Luc-De-Fougerolles-Match-Logs" TargetMode="External"/><Relationship Id="rId1326" Type="http://schemas.openxmlformats.org/officeDocument/2006/relationships/hyperlink" Target="https://fbref.com/en/squads/c02b0f7a/2025-2026/Guadalajara-Stats" TargetMode="External"/><Relationship Id="rId1533" Type="http://schemas.openxmlformats.org/officeDocument/2006/relationships/hyperlink" Target="https://fbref.com/en/players/41bd6c64/matchlogs/2026/summary/Hassan-Al-Haydos-Match-Logs" TargetMode="External"/><Relationship Id="rId1740" Type="http://schemas.openxmlformats.org/officeDocument/2006/relationships/hyperlink" Target="https://fbref.com/en/players/3316967a/Park-Jinseob" TargetMode="External"/><Relationship Id="rId3193" Type="http://schemas.openxmlformats.org/officeDocument/2006/relationships/hyperlink" Target="https://fbref.com/en/squads/e4a775cb/Nottingham-Forest-Stats" TargetMode="External"/><Relationship Id="rId32" Type="http://schemas.openxmlformats.org/officeDocument/2006/relationships/hyperlink" Target="https://fbref.com/en/players/13c8f40b/matchlogs/2026/summary/Yusuf-Abdurisag-Match-Logs" TargetMode="External"/><Relationship Id="rId1600" Type="http://schemas.openxmlformats.org/officeDocument/2006/relationships/hyperlink" Target="https://fbref.com/en/squads/033ea6b8/Hoffenheim-Stats" TargetMode="External"/><Relationship Id="rId1838" Type="http://schemas.openxmlformats.org/officeDocument/2006/relationships/hyperlink" Target="https://fbref.com/en/players/4657faba/Joris-Kayembe" TargetMode="External"/><Relationship Id="rId3053" Type="http://schemas.openxmlformats.org/officeDocument/2006/relationships/hyperlink" Target="https://fbref.com/en/squads/99ea75a6/Minnesota-United-Stats" TargetMode="External"/><Relationship Id="rId3260" Type="http://schemas.openxmlformats.org/officeDocument/2006/relationships/hyperlink" Target="https://fbref.com/en/players/cea59f02/matchlogs/2026/summary/Alidu-Seidu-Match-Logs" TargetMode="External"/><Relationship Id="rId3498" Type="http://schemas.openxmlformats.org/officeDocument/2006/relationships/hyperlink" Target="https://fbref.com/en/squads/18050b20/2025-2026/FC-Copenhagen-Stats" TargetMode="External"/><Relationship Id="rId181" Type="http://schemas.openxmlformats.org/officeDocument/2006/relationships/hyperlink" Target="https://fbref.com/en/players/27f33438/matchlogs/2026/summary/Thiago-Almada-Match-Logs" TargetMode="External"/><Relationship Id="rId1905" Type="http://schemas.openxmlformats.org/officeDocument/2006/relationships/hyperlink" Target="https://fbref.com/en/squads/b1b36dcd/France-Men-Stats" TargetMode="External"/><Relationship Id="rId3120" Type="http://schemas.openxmlformats.org/officeDocument/2006/relationships/hyperlink" Target="https://fbref.com/en/players/14f47102/matchlogs/2026/summary/Marwane-Saadane-Match-Logs" TargetMode="External"/><Relationship Id="rId3358" Type="http://schemas.openxmlformats.org/officeDocument/2006/relationships/hyperlink" Target="https://fbref.com/en/players/5c56986b/matchlogs/2026/summary/Niko-Sigur-Match-Logs" TargetMode="External"/><Relationship Id="rId3565" Type="http://schemas.openxmlformats.org/officeDocument/2006/relationships/hyperlink" Target="https://fbref.com/en/squads/80328a1e/Sint-Truiden-Stats" TargetMode="External"/><Relationship Id="rId3772" Type="http://schemas.openxmlformats.org/officeDocument/2006/relationships/hyperlink" Target="https://fbref.com/en/players/40cb6b33/Nishan-Velupillay" TargetMode="External"/><Relationship Id="rId279" Type="http://schemas.openxmlformats.org/officeDocument/2006/relationships/hyperlink" Target="https://fbref.com/en/players/f9ab3f4a/Maxi-Araujo" TargetMode="External"/><Relationship Id="rId486" Type="http://schemas.openxmlformats.org/officeDocument/2006/relationships/hyperlink" Target="https://fbref.com/en/squads/1e2dba57/Algeria-Men-Stats" TargetMode="External"/><Relationship Id="rId693" Type="http://schemas.openxmlformats.org/officeDocument/2006/relationships/hyperlink" Target="https://fbref.com/en/players/03fee7de/Jens-Castrop" TargetMode="External"/><Relationship Id="rId2167" Type="http://schemas.openxmlformats.org/officeDocument/2006/relationships/hyperlink" Target="https://fbref.com/en/squads/81021a70/Switzerland-Men-Stats" TargetMode="External"/><Relationship Id="rId2374" Type="http://schemas.openxmlformats.org/officeDocument/2006/relationships/hyperlink" Target="https://fbref.com/en/squads/422bb734/Atletico-Mineiro-Stats" TargetMode="External"/><Relationship Id="rId2581" Type="http://schemas.openxmlformats.org/officeDocument/2006/relationships/hyperlink" Target="https://fbref.com/en/squads/b0333581/AIK-Stockholm-Stats" TargetMode="External"/><Relationship Id="rId3218" Type="http://schemas.openxmlformats.org/officeDocument/2006/relationships/hyperlink" Target="https://fbref.com/en/players/bafbe06a/Amine-Sbai" TargetMode="External"/><Relationship Id="rId3425" Type="http://schemas.openxmlformats.org/officeDocument/2006/relationships/hyperlink" Target="https://fbref.com/en/players/690d1049/matchlogs/2026/summary/Marko-Stamenic-Match-Logs" TargetMode="External"/><Relationship Id="rId3632" Type="http://schemas.openxmlformats.org/officeDocument/2006/relationships/hyperlink" Target="https://fbref.com/en/squads/1862c019/England-Men-Stats" TargetMode="External"/><Relationship Id="rId139" Type="http://schemas.openxmlformats.org/officeDocument/2006/relationships/hyperlink" Target="https://fbref.com/en/squads/53a2f082/Real-Madrid-Stats" TargetMode="External"/><Relationship Id="rId346" Type="http://schemas.openxmlformats.org/officeDocument/2006/relationships/hyperlink" Target="https://fbref.com/en/squads/ae1e2d7d/2025-2026/Fenerbahce-Stats" TargetMode="External"/><Relationship Id="rId553" Type="http://schemas.openxmlformats.org/officeDocument/2006/relationships/hyperlink" Target="https://fbref.com/en/squads/1e2dba57/Algeria-Men-Stats" TargetMode="External"/><Relationship Id="rId760" Type="http://schemas.openxmlformats.org/officeDocument/2006/relationships/hyperlink" Target="https://fbref.com/en/squads/9be9f315/Congo-DR-Men-Stats" TargetMode="External"/><Relationship Id="rId998" Type="http://schemas.openxmlformats.org/officeDocument/2006/relationships/hyperlink" Target="https://fbref.com/en/players/394be156/Ousmane-Diomande" TargetMode="External"/><Relationship Id="rId1183" Type="http://schemas.openxmlformats.org/officeDocument/2006/relationships/hyperlink" Target="https://fbref.com/en/players/0cdb6a2a/Matias-Fernandez-Pardo" TargetMode="External"/><Relationship Id="rId1390" Type="http://schemas.openxmlformats.org/officeDocument/2006/relationships/hyperlink" Target="https://fbref.com/en/players/7155e3e1/matchlogs/2026/summary/Pape-Gueye-Match-Logs" TargetMode="External"/><Relationship Id="rId2027" Type="http://schemas.openxmlformats.org/officeDocument/2006/relationships/hyperlink" Target="https://fbref.com/en/squads/b009a548/Mexico-Men-Stats" TargetMode="External"/><Relationship Id="rId2234" Type="http://schemas.openxmlformats.org/officeDocument/2006/relationships/hyperlink" Target="https://fbref.com/en/players/bf4cbc22/matchlogs/2026/summary/Mauricio-Match-Logs" TargetMode="External"/><Relationship Id="rId2441" Type="http://schemas.openxmlformats.org/officeDocument/2006/relationships/hyperlink" Target="https://fbref.com/en/squads/b8a68959/Orlando-Pirates-Stats" TargetMode="External"/><Relationship Id="rId2679" Type="http://schemas.openxmlformats.org/officeDocument/2006/relationships/hyperlink" Target="https://fbref.com/en/players/914bb955/matchlogs/2026/summary/Christopher-Operi-Match-Logs" TargetMode="External"/><Relationship Id="rId2886" Type="http://schemas.openxmlformats.org/officeDocument/2006/relationships/hyperlink" Target="https://fbref.com/en/players/2c08cab0/matchlogs/2026/summary/Gustavo-Puerta-Match-Logs" TargetMode="External"/><Relationship Id="rId3937" Type="http://schemas.openxmlformats.org/officeDocument/2006/relationships/hyperlink" Target="https://fbref.com/en/players/d40ce7b0/matchlogs/2026/summary/Caleb-Yirenkyi-Match-Logs" TargetMode="External"/><Relationship Id="rId206" Type="http://schemas.openxmlformats.org/officeDocument/2006/relationships/hyperlink" Target="https://fbref.com/en/players/c5a07a5e/Ayoube-Amaimouni" TargetMode="External"/><Relationship Id="rId413" Type="http://schemas.openxmlformats.org/officeDocument/2006/relationships/hyperlink" Target="https://fbref.com/en/players/3bf9e631/Ahmed-Basil" TargetMode="External"/><Relationship Id="rId858" Type="http://schemas.openxmlformats.org/officeDocument/2006/relationships/hyperlink" Target="https://fbref.com/en/players/6e33125f/Kevin-Danso" TargetMode="External"/><Relationship Id="rId1043" Type="http://schemas.openxmlformats.org/officeDocument/2006/relationships/hyperlink" Target="https://fbref.com/en/squads/31fa6fa6/Cabo-Verde-Men-Stats" TargetMode="External"/><Relationship Id="rId1488" Type="http://schemas.openxmlformats.org/officeDocument/2006/relationships/hyperlink" Target="https://fbref.com/en/squads/602d3994/Scotland-Men-Stats" TargetMode="External"/><Relationship Id="rId1695" Type="http://schemas.openxmlformats.org/officeDocument/2006/relationships/hyperlink" Target="https://fbref.com/en/squads/a224b06a/Mainz-05-Stats" TargetMode="External"/><Relationship Id="rId2539" Type="http://schemas.openxmlformats.org/officeDocument/2006/relationships/hyperlink" Target="https://fbref.com/en/players/19a221f7/matchlogs/2026/summary/Ali-Nemati-Match-Logs" TargetMode="External"/><Relationship Id="rId2746" Type="http://schemas.openxmlformats.org/officeDocument/2006/relationships/hyperlink" Target="https://fbref.com/en/players/529f49ab/matchlogs/2026/summary/Thomas-Partey-Match-Logs" TargetMode="External"/><Relationship Id="rId2953" Type="http://schemas.openxmlformats.org/officeDocument/2006/relationships/hyperlink" Target="https://fbref.com/en/squads/3e22f0fa/Jordan-Men-Stats" TargetMode="External"/><Relationship Id="rId620" Type="http://schemas.openxmlformats.org/officeDocument/2006/relationships/hyperlink" Target="https://fbref.com/en/players/90a38ca7/matchlogs/2026/summary/Gustavo-Caballero-Match-Logs" TargetMode="External"/><Relationship Id="rId718" Type="http://schemas.openxmlformats.org/officeDocument/2006/relationships/hyperlink" Target="https://fbref.com/en/players/7fa8ef98/matchlogs/2026/summary/Firas-Chaouat-Match-Logs" TargetMode="External"/><Relationship Id="rId925" Type="http://schemas.openxmlformats.org/officeDocument/2006/relationships/hyperlink" Target="https://fbref.com/en/squads/61828292/Haiti-Men-Stats" TargetMode="External"/><Relationship Id="rId1250" Type="http://schemas.openxmlformats.org/officeDocument/2006/relationships/hyperlink" Target="https://fbref.com/en/squads/1d3d37ae/Huracan-Stats" TargetMode="External"/><Relationship Id="rId1348" Type="http://schemas.openxmlformats.org/officeDocument/2006/relationships/hyperlink" Target="https://fbref.com/en/squads/1e2dba57/Algeria-Men-Stats" TargetMode="External"/><Relationship Id="rId1555" Type="http://schemas.openxmlformats.org/officeDocument/2006/relationships/hyperlink" Target="https://fbref.com/en/squads/602d3994/Scotland-Men-Stats" TargetMode="External"/><Relationship Id="rId1762" Type="http://schemas.openxmlformats.org/officeDocument/2006/relationships/hyperlink" Target="https://fbref.com/en/players/7111d552/Vinicius-Junior" TargetMode="External"/><Relationship Id="rId2301" Type="http://schemas.openxmlformats.org/officeDocument/2006/relationships/hyperlink" Target="https://fbref.com/en/players/0a6dbbf7/matchlogs/2026/summary/Brandon-Mechele-Match-Logs" TargetMode="External"/><Relationship Id="rId2606" Type="http://schemas.openxmlformats.org/officeDocument/2006/relationships/hyperlink" Target="https://fbref.com/en/players/d6ebf67f/matchlogs/2026/summary/Benjamin-Nygren-Match-Logs" TargetMode="External"/><Relationship Id="rId1110" Type="http://schemas.openxmlformats.org/officeDocument/2006/relationships/hyperlink" Target="https://fbref.com/en/squads/130f43fa/Toronto-FC-Stats" TargetMode="External"/><Relationship Id="rId1208" Type="http://schemas.openxmlformats.org/officeDocument/2006/relationships/hyperlink" Target="https://fbref.com/en/squads/61828292/Haiti-Men-Stats" TargetMode="External"/><Relationship Id="rId1415" Type="http://schemas.openxmlformats.org/officeDocument/2006/relationships/hyperlink" Target="https://fbref.com/en/players/56f6d192/Jorge-Gutierrez" TargetMode="External"/><Relationship Id="rId2813" Type="http://schemas.openxmlformats.org/officeDocument/2006/relationships/hyperlink" Target="https://fbref.com/en/squads/f082c4f3/Shamrock-Rovers-Stats" TargetMode="External"/><Relationship Id="rId54" Type="http://schemas.openxmlformats.org/officeDocument/2006/relationships/hyperlink" Target="https://fbref.com/en/players/4dd2a0be/matchlogs/2026/summary/Elias-Achouri-Match-Logs" TargetMode="External"/><Relationship Id="rId1622" Type="http://schemas.openxmlformats.org/officeDocument/2006/relationships/hyperlink" Target="https://fbref.com/en/squads/b81aa4fa/Celtic-Stats" TargetMode="External"/><Relationship Id="rId1927" Type="http://schemas.openxmlformats.org/officeDocument/2006/relationships/hyperlink" Target="https://fbref.com/en/players/4d1666ff/matchlogs/2026/summary/Jules-Kounde-Match-Logs" TargetMode="External"/><Relationship Id="rId3075" Type="http://schemas.openxmlformats.org/officeDocument/2006/relationships/hyperlink" Target="https://fbref.com/en/squads/f9fddd6e/Argentina-Men-Stats" TargetMode="External"/><Relationship Id="rId3282" Type="http://schemas.openxmlformats.org/officeDocument/2006/relationships/hyperlink" Target="https://fbref.com/en/players/d1edc98f/matchlogs/2026/summary/Willy-Semedo-Match-Logs" TargetMode="External"/><Relationship Id="rId2091" Type="http://schemas.openxmlformats.org/officeDocument/2006/relationships/hyperlink" Target="https://fbref.com/en/squads/822bd0ba/Liverpool-Stats" TargetMode="External"/><Relationship Id="rId2189" Type="http://schemas.openxmlformats.org/officeDocument/2006/relationships/hyperlink" Target="https://fbref.com/en/players/59146354/Guillermo-Martinez-Ayala" TargetMode="External"/><Relationship Id="rId3142" Type="http://schemas.openxmlformats.org/officeDocument/2006/relationships/hyperlink" Target="https://fbref.com/en/players/ee251371/matchlogs/2026/summary/Alexis-Saelemaekers-Match-Logs" TargetMode="External"/><Relationship Id="rId3587" Type="http://schemas.openxmlformats.org/officeDocument/2006/relationships/hyperlink" Target="https://fbref.com/en/players/95efdac2/Ryan-Thomas" TargetMode="External"/><Relationship Id="rId3794" Type="http://schemas.openxmlformats.org/officeDocument/2006/relationships/hyperlink" Target="https://fbref.com/en/squads/02cd81bf/2025-2026/Viktoria-Plzen-Stats" TargetMode="External"/><Relationship Id="rId270" Type="http://schemas.openxmlformats.org/officeDocument/2006/relationships/hyperlink" Target="https://fbref.com/en/players/a5db0bec/matchlogs/2026/summary/Houssem-Aouar-Match-Logs" TargetMode="External"/><Relationship Id="rId2396" Type="http://schemas.openxmlformats.org/officeDocument/2006/relationships/hyperlink" Target="https://fbref.com/en/squads/6a08f71e/IR-Iran-Men-Stats" TargetMode="External"/><Relationship Id="rId3002" Type="http://schemas.openxmlformats.org/officeDocument/2006/relationships/hyperlink" Target="https://fbref.com/en/squads/af41ccda/Morocco-Men-Stats" TargetMode="External"/><Relationship Id="rId3447" Type="http://schemas.openxmlformats.org/officeDocument/2006/relationships/hyperlink" Target="https://fbref.com/en/squads/599eba19/Norway-Men-Stats" TargetMode="External"/><Relationship Id="rId3654" Type="http://schemas.openxmlformats.org/officeDocument/2006/relationships/hyperlink" Target="https://fbref.com/en/players/93945a50/matchlogs/2026/summary/Bazoumana-Toure-Match-Logs" TargetMode="External"/><Relationship Id="rId3861" Type="http://schemas.openxmlformats.org/officeDocument/2006/relationships/hyperlink" Target="https://fbref.com/en/squads/a224b06a/Mainz-05-Stats" TargetMode="External"/><Relationship Id="rId130" Type="http://schemas.openxmlformats.org/officeDocument/2006/relationships/hyperlink" Target="https://fbref.com/en/players/f28659fb/Kerem-Akturkoglu" TargetMode="External"/><Relationship Id="rId368" Type="http://schemas.openxmlformats.org/officeDocument/2006/relationships/hyperlink" Target="https://fbref.com/en/players/9dc69d38/Leandro-Bacuna" TargetMode="External"/><Relationship Id="rId575" Type="http://schemas.openxmlformats.org/officeDocument/2006/relationships/hyperlink" Target="https://fbref.com/en/squads/9b696ed1/Qatar-Men-Stats" TargetMode="External"/><Relationship Id="rId782" Type="http://schemas.openxmlformats.org/officeDocument/2006/relationships/hyperlink" Target="https://fbref.com/en/players/5ef3d210/matchlogs/2026/summary/Francisco-Conceicao-Match-Logs" TargetMode="External"/><Relationship Id="rId2049" Type="http://schemas.openxmlformats.org/officeDocument/2006/relationships/hyperlink" Target="https://fbref.com/en/players/6cc47ae1/matchlogs/2026/summary/Jurgen-Locadia-Match-Logs" TargetMode="External"/><Relationship Id="rId2256" Type="http://schemas.openxmlformats.org/officeDocument/2006/relationships/hyperlink" Target="https://fbref.com/en/squads/e2d8892c/Paris-Saint-Germain-Stats" TargetMode="External"/><Relationship Id="rId2463" Type="http://schemas.openxmlformats.org/officeDocument/2006/relationships/hyperlink" Target="https://fbref.com/en/squads/506f1741/South-Africa-Men-Stats" TargetMode="External"/><Relationship Id="rId2670" Type="http://schemas.openxmlformats.org/officeDocument/2006/relationships/hyperlink" Target="https://fbref.com/en/squads/3e22f0fa/Jordan-Men-Stats" TargetMode="External"/><Relationship Id="rId3307" Type="http://schemas.openxmlformats.org/officeDocument/2006/relationships/hyperlink" Target="https://fbref.com/en/squads/473f0fbf/Korea-Republic-Men-Stats" TargetMode="External"/><Relationship Id="rId3514" Type="http://schemas.openxmlformats.org/officeDocument/2006/relationships/hyperlink" Target="https://fbref.com/en/squads/add600ae/Dortmund-Stats" TargetMode="External"/><Relationship Id="rId3721" Type="http://schemas.openxmlformats.org/officeDocument/2006/relationships/hyperlink" Target="https://fbref.com/en/players/0959c2a2/Federico-Valverde" TargetMode="External"/><Relationship Id="rId3959" Type="http://schemas.openxmlformats.org/officeDocument/2006/relationships/hyperlink" Target="https://fbref.com/en/players/6b9960cf/Warren-Zaire-Emery" TargetMode="External"/><Relationship Id="rId228" Type="http://schemas.openxmlformats.org/officeDocument/2006/relationships/hyperlink" Target="https://fbref.com/en/players/f487314f/matchlogs/2026/summary/Azizbek-Amonov-Match-Logs" TargetMode="External"/><Relationship Id="rId435" Type="http://schemas.openxmlformats.org/officeDocument/2006/relationships/hyperlink" Target="https://fbref.com/en/players/b6867b96/Aziz-Behich" TargetMode="External"/><Relationship Id="rId642" Type="http://schemas.openxmlformats.org/officeDocument/2006/relationships/hyperlink" Target="https://fbref.com/en/squads/123acaf8/Ecuador-Men-Stats" TargetMode="External"/><Relationship Id="rId1065" Type="http://schemas.openxmlformats.org/officeDocument/2006/relationships/hyperlink" Target="https://fbref.com/en/players/130368de/matchlogs/2026/summary/Roshon-van-Eijma-Match-Logs" TargetMode="External"/><Relationship Id="rId1272" Type="http://schemas.openxmlformats.org/officeDocument/2006/relationships/hyperlink" Target="https://fbref.com/en/squads/6e84edac/Saudi-Arabia-Men-Stats" TargetMode="External"/><Relationship Id="rId2116" Type="http://schemas.openxmlformats.org/officeDocument/2006/relationships/hyperlink" Target="https://fbref.com/en/players/86e34165/Ermin-Mahmic" TargetMode="External"/><Relationship Id="rId2323" Type="http://schemas.openxmlformats.org/officeDocument/2006/relationships/hyperlink" Target="https://fbref.com/en/squads/6e84edac/Saudi-Arabia-Men-Stats" TargetMode="External"/><Relationship Id="rId2530" Type="http://schemas.openxmlformats.org/officeDocument/2006/relationships/hyperlink" Target="https://fbref.com/en/squads/e4a775cb/Nottingham-Forest-Stats" TargetMode="External"/><Relationship Id="rId2768" Type="http://schemas.openxmlformats.org/officeDocument/2006/relationships/hyperlink" Target="https://fbref.com/en/squads/259855f0/New-Zealand-Men-Stats" TargetMode="External"/><Relationship Id="rId2975" Type="http://schemas.openxmlformats.org/officeDocument/2006/relationships/hyperlink" Target="https://fbref.com/en/squads/506f1741/South-Africa-Men-Stats" TargetMode="External"/><Relationship Id="rId3819" Type="http://schemas.openxmlformats.org/officeDocument/2006/relationships/hyperlink" Target="https://fbref.com/en/players/fd6bdbce/Luka-Vuskovic" TargetMode="External"/><Relationship Id="rId502" Type="http://schemas.openxmlformats.org/officeDocument/2006/relationships/hyperlink" Target="https://fbref.com/en/squads/599eba19/Norway-Men-Stats" TargetMode="External"/><Relationship Id="rId947" Type="http://schemas.openxmlformats.org/officeDocument/2006/relationships/hyperlink" Target="https://fbref.com/en/players/44435c8f/Oumar-Diakite" TargetMode="External"/><Relationship Id="rId1132" Type="http://schemas.openxmlformats.org/officeDocument/2006/relationships/hyperlink" Target="https://fbref.com/en/squads/6061a82d/Panama-Men-Stats" TargetMode="External"/><Relationship Id="rId1577" Type="http://schemas.openxmlformats.org/officeDocument/2006/relationships/hyperlink" Target="https://fbref.com/en/players/1780bb4a/matchlogs/2026/summary/Aaron-Hickey-Match-Logs" TargetMode="External"/><Relationship Id="rId1784" Type="http://schemas.openxmlformats.org/officeDocument/2006/relationships/hyperlink" Target="https://fbref.com/en/squads/d07537b9/Brighton-and-Hove-Albion-Stats" TargetMode="External"/><Relationship Id="rId1991" Type="http://schemas.openxmlformats.org/officeDocument/2006/relationships/hyperlink" Target="https://fbref.com/en/players/e7af9060/matchlogs/2026/summary/Cyle-Larin-Match-Logs" TargetMode="External"/><Relationship Id="rId2628" Type="http://schemas.openxmlformats.org/officeDocument/2006/relationships/hyperlink" Target="https://fbref.com/en/players/1e9bde92/matchlogs/2026/summary/Guillermo-Ochoa-Match-Logs" TargetMode="External"/><Relationship Id="rId2835" Type="http://schemas.openxmlformats.org/officeDocument/2006/relationships/hyperlink" Target="https://fbref.com/en/players/e9fc7295/Isidro-Pitta" TargetMode="External"/><Relationship Id="rId76" Type="http://schemas.openxmlformats.org/officeDocument/2006/relationships/hyperlink" Target="https://fbref.com/en/squads/24772b12/Cote-dIvoire-Men-Stats" TargetMode="External"/><Relationship Id="rId807" Type="http://schemas.openxmlformats.org/officeDocument/2006/relationships/hyperlink" Target="https://fbref.com/en/players/fdf3cb77/Vladimir-Coufal" TargetMode="External"/><Relationship Id="rId1437" Type="http://schemas.openxmlformats.org/officeDocument/2006/relationships/hyperlink" Target="https://fbref.com/en/players/7bc7eef2/Anis-Hadj-Moussa" TargetMode="External"/><Relationship Id="rId1644" Type="http://schemas.openxmlformats.org/officeDocument/2006/relationships/hyperlink" Target="https://fbref.com/en/squads/ec843efd/Iraq-Men-Stats" TargetMode="External"/><Relationship Id="rId1851" Type="http://schemas.openxmlformats.org/officeDocument/2006/relationships/hyperlink" Target="https://fbref.com/en/squads/6a08f71e/IR-Iran-Men-Stats" TargetMode="External"/><Relationship Id="rId2902" Type="http://schemas.openxmlformats.org/officeDocument/2006/relationships/hyperlink" Target="https://fbref.com/en/players/5535c728/matchlogs/2026/summary/Julian-Quinones-Match-Logs" TargetMode="External"/><Relationship Id="rId3097" Type="http://schemas.openxmlformats.org/officeDocument/2006/relationships/hyperlink" Target="https://fbref.com/en/players/18b896d6/Antonio-Rudiger" TargetMode="External"/><Relationship Id="rId1504" Type="http://schemas.openxmlformats.org/officeDocument/2006/relationships/hyperlink" Target="https://fbref.com/en/squads/fe550dbf/Esteghlal-Stats" TargetMode="External"/><Relationship Id="rId1711" Type="http://schemas.openxmlformats.org/officeDocument/2006/relationships/hyperlink" Target="https://fbref.com/en/players/32d4f1e1/matchlogs/2026/summary/Amer-Jamous-Match-Logs" TargetMode="External"/><Relationship Id="rId1949" Type="http://schemas.openxmlformats.org/officeDocument/2006/relationships/hyperlink" Target="https://fbref.com/en/squads/e0f5893a/Curacao-Men-Stats" TargetMode="External"/><Relationship Id="rId3164" Type="http://schemas.openxmlformats.org/officeDocument/2006/relationships/hyperlink" Target="https://fbref.com/en/squads/b1b36dcd/France-Men-Stats" TargetMode="External"/><Relationship Id="rId4008" Type="http://schemas.openxmlformats.org/officeDocument/2006/relationships/hyperlink" Target="https://fbref.com/en/players/b35a7399/matchlogs/2026/summary/Leo-Ostigard-Match-Logs" TargetMode="External"/><Relationship Id="rId292" Type="http://schemas.openxmlformats.org/officeDocument/2006/relationships/hyperlink" Target="https://fbref.com/en/squads/d2043442/Paraguay-Men-Stats" TargetMode="External"/><Relationship Id="rId1809" Type="http://schemas.openxmlformats.org/officeDocument/2006/relationships/hyperlink" Target="https://fbref.com/en/squads/473f0fbf/Korea-Republic-Men-Stats" TargetMode="External"/><Relationship Id="rId3371" Type="http://schemas.openxmlformats.org/officeDocument/2006/relationships/hyperlink" Target="https://fbref.com/en/players/ffd8e8c5/Dominique-Simon" TargetMode="External"/><Relationship Id="rId3469" Type="http://schemas.openxmlformats.org/officeDocument/2006/relationships/hyperlink" Target="https://fbref.com/en/players/580bcd18/matchlogs/2026/summary/Yukinari-Sugawara-Match-Logs" TargetMode="External"/><Relationship Id="rId3676" Type="http://schemas.openxmlformats.org/officeDocument/2006/relationships/hyperlink" Target="https://fbref.com/en/squads/b81aa4fa/Celtic-Stats" TargetMode="External"/><Relationship Id="rId597" Type="http://schemas.openxmlformats.org/officeDocument/2006/relationships/hyperlink" Target="https://fbref.com/en/players/8f3565b3/Ante-Budimir" TargetMode="External"/><Relationship Id="rId2180" Type="http://schemas.openxmlformats.org/officeDocument/2006/relationships/hyperlink" Target="https://fbref.com/en/players/0e0102eb/matchlogs/2026/summary/Omar-Marmoush-Match-Logs" TargetMode="External"/><Relationship Id="rId2278" Type="http://schemas.openxmlformats.org/officeDocument/2006/relationships/hyperlink" Target="https://fbref.com/en/players/4e5a4cbc/Scott-McKenna" TargetMode="External"/><Relationship Id="rId2485" Type="http://schemas.openxmlformats.org/officeDocument/2006/relationships/hyperlink" Target="https://fbref.com/en/players/778ef829/matchlogs/2026/summary/Daniel-Munoz-Match-Logs" TargetMode="External"/><Relationship Id="rId3024" Type="http://schemas.openxmlformats.org/officeDocument/2006/relationships/hyperlink" Target="https://fbref.com/en/players/2e4f5f03/Andy-Robertson" TargetMode="External"/><Relationship Id="rId3231" Type="http://schemas.openxmlformats.org/officeDocument/2006/relationships/hyperlink" Target="https://fbref.com/en/squads/599eba19/Norway-Men-Stats" TargetMode="External"/><Relationship Id="rId3329" Type="http://schemas.openxmlformats.org/officeDocument/2006/relationships/hyperlink" Target="https://fbref.com/en/players/ef301f96/Aimar-Sher" TargetMode="External"/><Relationship Id="rId3883" Type="http://schemas.openxmlformats.org/officeDocument/2006/relationships/hyperlink" Target="https://fbref.com/en/players/2500cef9/Yoane-Wissa" TargetMode="External"/><Relationship Id="rId152" Type="http://schemas.openxmlformats.org/officeDocument/2006/relationships/hyperlink" Target="https://fbref.com/en/players/bb08bce9/matchlogs/2026/summary/Omar-Alderete-Match-Logs" TargetMode="External"/><Relationship Id="rId457" Type="http://schemas.openxmlformats.org/officeDocument/2006/relationships/hyperlink" Target="https://fbref.com/en/players/7825847e/matchlogs/2026/summary/Joe-Bell-Match-Logs" TargetMode="External"/><Relationship Id="rId1087" Type="http://schemas.openxmlformats.org/officeDocument/2006/relationships/hyperlink" Target="https://fbref.com/en/squads/81021a70/Switzerland-Men-Stats" TargetMode="External"/><Relationship Id="rId1294" Type="http://schemas.openxmlformats.org/officeDocument/2006/relationships/hyperlink" Target="https://fbref.com/en/squads/79c65a57/Gangwon-FC-Stats" TargetMode="External"/><Relationship Id="rId2040" Type="http://schemas.openxmlformats.org/officeDocument/2006/relationships/hyperlink" Target="https://fbref.com/en/squads/db3b9613/Atletico-Madrid-Stats" TargetMode="External"/><Relationship Id="rId2138" Type="http://schemas.openxmlformats.org/officeDocument/2006/relationships/hyperlink" Target="https://fbref.com/en/squads/b8a68959/Orlando-Pirates-Stats" TargetMode="External"/><Relationship Id="rId2692" Type="http://schemas.openxmlformats.org/officeDocument/2006/relationships/hyperlink" Target="https://fbref.com/en/players/0d267745/Nicolas-Otamendi" TargetMode="External"/><Relationship Id="rId2997" Type="http://schemas.openxmlformats.org/officeDocument/2006/relationships/hyperlink" Target="https://fbref.com/en/players/c0ae3446/Ramin-Rezaeian" TargetMode="External"/><Relationship Id="rId3536" Type="http://schemas.openxmlformats.org/officeDocument/2006/relationships/hyperlink" Target="https://fbref.com/en/players/bd142efb/Jonathan-Tah" TargetMode="External"/><Relationship Id="rId3743" Type="http://schemas.openxmlformats.org/officeDocument/2006/relationships/hyperlink" Target="https://fbref.com/en/players/004e3d0f/matchlogs/2026/summary/Camilo-Vargas-Match-Logs" TargetMode="External"/><Relationship Id="rId3950" Type="http://schemas.openxmlformats.org/officeDocument/2006/relationships/hyperlink" Target="https://fbref.com/en/squads/ec843efd/Iraq-Men-Stats" TargetMode="External"/><Relationship Id="rId664" Type="http://schemas.openxmlformats.org/officeDocument/2006/relationships/hyperlink" Target="https://fbref.com/en/players/d2800f47/matchlogs/2026/summary/Irfan-Can-Kahveci-Match-Logs" TargetMode="External"/><Relationship Id="rId871" Type="http://schemas.openxmlformats.org/officeDocument/2006/relationships/hyperlink" Target="https://fbref.com/en/squads/9c6d90a0/Canada-Men-Stats" TargetMode="External"/><Relationship Id="rId969" Type="http://schemas.openxmlformats.org/officeDocument/2006/relationships/hyperlink" Target="https://fbref.com/en/squads/fd6114db/Monaco-Stats" TargetMode="External"/><Relationship Id="rId1599" Type="http://schemas.openxmlformats.org/officeDocument/2006/relationships/hyperlink" Target="https://fbref.com/en/squads/2740937c/Czechia-Men-Stats" TargetMode="External"/><Relationship Id="rId2345" Type="http://schemas.openxmlformats.org/officeDocument/2006/relationships/hyperlink" Target="https://fbref.com/en/squads/b561dd30/Spain-Men-Stats" TargetMode="External"/><Relationship Id="rId2552" Type="http://schemas.openxmlformats.org/officeDocument/2006/relationships/hyperlink" Target="https://fbref.com/en/squads/4a1b4ea8/Portugal-Men-Stats" TargetMode="External"/><Relationship Id="rId3603" Type="http://schemas.openxmlformats.org/officeDocument/2006/relationships/hyperlink" Target="https://fbref.com/en/players/6f8cd6d0/Marcus-Thuram" TargetMode="External"/><Relationship Id="rId3810" Type="http://schemas.openxmlformats.org/officeDocument/2006/relationships/hyperlink" Target="https://fbref.com/en/squads/e2befd26/Sassuolo-Stats" TargetMode="External"/><Relationship Id="rId317" Type="http://schemas.openxmlformats.org/officeDocument/2006/relationships/hyperlink" Target="https://fbref.com/en/players/4bb65492/matchlogs/2026/summary/Benjamin-Asare-Match-Logs" TargetMode="External"/><Relationship Id="rId524" Type="http://schemas.openxmlformats.org/officeDocument/2006/relationships/hyperlink" Target="https://fbref.com/en/players/ad7d6437/Damian-Bobadilla" TargetMode="External"/><Relationship Id="rId731" Type="http://schemas.openxmlformats.org/officeDocument/2006/relationships/hyperlink" Target="https://fbref.com/en/players/b34c63a5/Rayan-Cherki" TargetMode="External"/><Relationship Id="rId1154" Type="http://schemas.openxmlformats.org/officeDocument/2006/relationships/hyperlink" Target="https://fbref.com/en/players/f2369793/Ahmed-Fathy" TargetMode="External"/><Relationship Id="rId1361" Type="http://schemas.openxmlformats.org/officeDocument/2006/relationships/hyperlink" Target="https://fbref.com/en/squads/69d84c29/2025-2026/Braga-Stats" TargetMode="External"/><Relationship Id="rId1459" Type="http://schemas.openxmlformats.org/officeDocument/2006/relationships/hyperlink" Target="https://fbref.com/en/players/b060e3b8/matchlogs/2026/summary/Ehsan-Hajsafi-Match-Logs" TargetMode="External"/><Relationship Id="rId2205" Type="http://schemas.openxmlformats.org/officeDocument/2006/relationships/hyperlink" Target="https://fbref.com/en/squads/f9fddd6e/Argentina-Men-Stats" TargetMode="External"/><Relationship Id="rId2412" Type="http://schemas.openxmlformats.org/officeDocument/2006/relationships/hyperlink" Target="https://fbref.com/en/squads/31fa6fa6/Cabo-Verde-Men-Stats" TargetMode="External"/><Relationship Id="rId2857" Type="http://schemas.openxmlformats.org/officeDocument/2006/relationships/hyperlink" Target="https://fbref.com/en/squads/361ca564/Tottenham-Hotspur-Stats" TargetMode="External"/><Relationship Id="rId3908" Type="http://schemas.openxmlformats.org/officeDocument/2006/relationships/hyperlink" Target="https://fbref.com/en/squads/ec843efd/Iraq-Men-Stats" TargetMode="External"/><Relationship Id="rId98" Type="http://schemas.openxmlformats.org/officeDocument/2006/relationships/hyperlink" Target="https://fbref.com/en/players/540a5be1/Ali-Ahmed" TargetMode="External"/><Relationship Id="rId829" Type="http://schemas.openxmlformats.org/officeDocument/2006/relationships/hyperlink" Target="https://fbref.com/en/squads/ab41cb90/Vancouver-Whitecaps-Stats" TargetMode="External"/><Relationship Id="rId1014" Type="http://schemas.openxmlformats.org/officeDocument/2006/relationships/hyperlink" Target="https://fbref.com/en/players/d01bbb6f/Ritsu-Doan" TargetMode="External"/><Relationship Id="rId1221" Type="http://schemas.openxmlformats.org/officeDocument/2006/relationships/hyperlink" Target="https://fbref.com/en/players/754f150b/matchlogs/2026/summary/Alex-Freeman-Match-Logs" TargetMode="External"/><Relationship Id="rId1666" Type="http://schemas.openxmlformats.org/officeDocument/2006/relationships/hyperlink" Target="https://fbref.com/en/players/c65effaa/Zaid-Ismail" TargetMode="External"/><Relationship Id="rId1873" Type="http://schemas.openxmlformats.org/officeDocument/2006/relationships/hyperlink" Target="https://fbref.com/en/squads/c1e40422/Germany-Men-Stats" TargetMode="External"/><Relationship Id="rId2717" Type="http://schemas.openxmlformats.org/officeDocument/2006/relationships/hyperlink" Target="https://fbref.com/en/squads/e31d1cd9/Real-Sociedad-Stats" TargetMode="External"/><Relationship Id="rId2924" Type="http://schemas.openxmlformats.org/officeDocument/2006/relationships/hyperlink" Target="https://fbref.com/en/players/e4086af3/Abdul-Rahman-Baba" TargetMode="External"/><Relationship Id="rId1319" Type="http://schemas.openxmlformats.org/officeDocument/2006/relationships/hyperlink" Target="https://fbref.com/en/players/916728da/matchlogs/2026/summary/Diego-Gomez-Match-Logs" TargetMode="External"/><Relationship Id="rId1526" Type="http://schemas.openxmlformats.org/officeDocument/2006/relationships/hyperlink" Target="https://fbref.com/en/players/bde35051/matchlogs/2026/summary/Jorrel-Hato-Match-Logs" TargetMode="External"/><Relationship Id="rId1733" Type="http://schemas.openxmlformats.org/officeDocument/2006/relationships/hyperlink" Target="https://fbref.com/en/squads/b009a548/Mexico-Men-Stats" TargetMode="External"/><Relationship Id="rId1940" Type="http://schemas.openxmlformats.org/officeDocument/2006/relationships/hyperlink" Target="https://fbref.com/en/players/5b5c2228/Ladislav-Krejci" TargetMode="External"/><Relationship Id="rId3186" Type="http://schemas.openxmlformats.org/officeDocument/2006/relationships/hyperlink" Target="https://fbref.com/en/players/0d82903c/matchlogs/2026/summary/Alex-Sandro-Match-Logs" TargetMode="External"/><Relationship Id="rId3393" Type="http://schemas.openxmlformats.org/officeDocument/2006/relationships/hyperlink" Target="https://fbref.com/en/players/c2211709/matchlogs/2026/summary/Ellyes-Skhiri-Match-Logs" TargetMode="External"/><Relationship Id="rId25" Type="http://schemas.openxmlformats.org/officeDocument/2006/relationships/hyperlink" Target="https://fbref.com/en/squads/fd4e0f7d/Lens-Stats" TargetMode="External"/><Relationship Id="rId1800" Type="http://schemas.openxmlformats.org/officeDocument/2006/relationships/hyperlink" Target="https://fbref.com/en/players/24353c25/Hossein-Kanaanizadegan" TargetMode="External"/><Relationship Id="rId3046" Type="http://schemas.openxmlformats.org/officeDocument/2006/relationships/hyperlink" Target="https://fbref.com/en/players/149895bf/matchlogs/2026/summary/Garry-Rodrigues-Match-Logs" TargetMode="External"/><Relationship Id="rId3253" Type="http://schemas.openxmlformats.org/officeDocument/2006/relationships/hyperlink" Target="https://fbref.com/en/players/cc014f7d/matchlogs/2026/summary/Kamogelo-Sebelebele-Match-Logs" TargetMode="External"/><Relationship Id="rId3460" Type="http://schemas.openxmlformats.org/officeDocument/2006/relationships/hyperlink" Target="https://fbref.com/en/squads/e31d1cd9/Real-Sociedad-Stats" TargetMode="External"/><Relationship Id="rId3698" Type="http://schemas.openxmlformats.org/officeDocument/2006/relationships/hyperlink" Target="https://fbref.com/en/players/d248cd8f/Dayot-Upamecano" TargetMode="External"/><Relationship Id="rId174" Type="http://schemas.openxmlformats.org/officeDocument/2006/relationships/hyperlink" Target="https://fbref.com/en/players/7a2e46a8/Alisson" TargetMode="External"/><Relationship Id="rId381" Type="http://schemas.openxmlformats.org/officeDocument/2006/relationships/hyperlink" Target="https://fbref.com/en/squads/fc536746/Real-Betis-Stats" TargetMode="External"/><Relationship Id="rId2062" Type="http://schemas.openxmlformats.org/officeDocument/2006/relationships/hyperlink" Target="https://fbref.com/en/players/30a09cb5/Derrick-Luckassen" TargetMode="External"/><Relationship Id="rId3113" Type="http://schemas.openxmlformats.org/officeDocument/2006/relationships/hyperlink" Target="https://fbref.com/en/players/78a2284f/Elias-Saad" TargetMode="External"/><Relationship Id="rId3558" Type="http://schemas.openxmlformats.org/officeDocument/2006/relationships/hyperlink" Target="https://fbref.com/en/players/6d78c320/matchlogs/2026/summary/Hassan-Al-Tambakti-Match-Logs" TargetMode="External"/><Relationship Id="rId3765" Type="http://schemas.openxmlformats.org/officeDocument/2006/relationships/hyperlink" Target="https://fbref.com/en/squads/4a1b4ea8/Portugal-Men-Stats" TargetMode="External"/><Relationship Id="rId3972" Type="http://schemas.openxmlformats.org/officeDocument/2006/relationships/hyperlink" Target="https://fbref.com/en/squads/0f66725b/United-States-Men-Stats" TargetMode="External"/><Relationship Id="rId241" Type="http://schemas.openxmlformats.org/officeDocument/2006/relationships/hyperlink" Target="https://fbref.com/en/squads/ec843efd/Iraq-Men-Stats" TargetMode="External"/><Relationship Id="rId479" Type="http://schemas.openxmlformats.org/officeDocument/2006/relationships/hyperlink" Target="https://fbref.com/en/squads/4149e9fd/2025-2026/Gyor-Stats" TargetMode="External"/><Relationship Id="rId686" Type="http://schemas.openxmlformats.org/officeDocument/2006/relationships/hyperlink" Target="https://fbref.com/en/squads/361422b9/Belgium-Men-Stats" TargetMode="External"/><Relationship Id="rId893" Type="http://schemas.openxmlformats.org/officeDocument/2006/relationships/hyperlink" Target="https://fbref.com/en/squads/361422b9/Belgium-Men-Stats" TargetMode="External"/><Relationship Id="rId2367" Type="http://schemas.openxmlformats.org/officeDocument/2006/relationships/hyperlink" Target="https://fbref.com/en/players/e0f8151c/matchlogs/2026/summary/Kim-Min-jae-Match-Logs" TargetMode="External"/><Relationship Id="rId2574" Type="http://schemas.openxmlformats.org/officeDocument/2006/relationships/hyperlink" Target="https://fbref.com/en/players/a7d48b00/matchlogs/2026/summary/Gustaf-Nilsson-Match-Logs" TargetMode="External"/><Relationship Id="rId2781" Type="http://schemas.openxmlformats.org/officeDocument/2006/relationships/hyperlink" Target="https://fbref.com/en/squads/206d90db/Barcelona-Stats" TargetMode="External"/><Relationship Id="rId3320" Type="http://schemas.openxmlformats.org/officeDocument/2006/relationships/hyperlink" Target="https://fbref.com/en/squads/a23dde6d/Al-Qadsiah-Stats" TargetMode="External"/><Relationship Id="rId3418" Type="http://schemas.openxmlformats.org/officeDocument/2006/relationships/hyperlink" Target="https://fbref.com/en/players/9bc9a519/Djed-Spence" TargetMode="External"/><Relationship Id="rId3625" Type="http://schemas.openxmlformats.org/officeDocument/2006/relationships/hyperlink" Target="https://fbref.com/en/squads/5725cc7b/Marseille-Stats" TargetMode="External"/><Relationship Id="rId339" Type="http://schemas.openxmlformats.org/officeDocument/2006/relationships/hyperlink" Target="https://fbref.com/en/players/b6781b67/matchlogs/2026/summary/Gabriel-Avalos-Match-Logs" TargetMode="External"/><Relationship Id="rId546" Type="http://schemas.openxmlformats.org/officeDocument/2006/relationships/hyperlink" Target="https://fbref.com/en/squads/fb4ca611/Feyenoord-Stats" TargetMode="External"/><Relationship Id="rId753" Type="http://schemas.openxmlformats.org/officeDocument/2006/relationships/hyperlink" Target="https://fbref.com/en/squads/add600ae/Dortmund-Stats" TargetMode="External"/><Relationship Id="rId1176" Type="http://schemas.openxmlformats.org/officeDocument/2006/relationships/hyperlink" Target="https://fbref.com/en/squads/4a1b4ea8/Portugal-Men-Stats" TargetMode="External"/><Relationship Id="rId1383" Type="http://schemas.openxmlformats.org/officeDocument/2006/relationships/hyperlink" Target="https://fbref.com/en/players/72c812f3/Idrissa-Gueye" TargetMode="External"/><Relationship Id="rId2227" Type="http://schemas.openxmlformats.org/officeDocument/2006/relationships/hyperlink" Target="https://fbref.com/en/players/50e6dc35/Jean-Philippe-Mateta" TargetMode="External"/><Relationship Id="rId2434" Type="http://schemas.openxmlformats.org/officeDocument/2006/relationships/hyperlink" Target="https://fbref.com/en/players/12de1b0d/matchlogs/2026/summary/Diego-Moreira-Match-Logs" TargetMode="External"/><Relationship Id="rId2879" Type="http://schemas.openxmlformats.org/officeDocument/2006/relationships/hyperlink" Target="https://fbref.com/en/players/365113c0/Marc-Pubill" TargetMode="External"/><Relationship Id="rId3832" Type="http://schemas.openxmlformats.org/officeDocument/2006/relationships/hyperlink" Target="https://fbref.com/en/squads/d5121f10/Austria-Men-Stats" TargetMode="External"/><Relationship Id="rId101" Type="http://schemas.openxmlformats.org/officeDocument/2006/relationships/hyperlink" Target="https://fbref.com/en/players/540a5be1/matchlogs/2026/summary/Ali-Ahmed-Match-Logs" TargetMode="External"/><Relationship Id="rId406" Type="http://schemas.openxmlformats.org/officeDocument/2006/relationships/hyperlink" Target="https://fbref.com/en/players/5d9cff53/Abdulkerim-Bardakci" TargetMode="External"/><Relationship Id="rId960" Type="http://schemas.openxmlformats.org/officeDocument/2006/relationships/hyperlink" Target="https://fbref.com/en/squads/9ab5c684/Senegal-Men-Stats" TargetMode="External"/><Relationship Id="rId1036" Type="http://schemas.openxmlformats.org/officeDocument/2006/relationships/hyperlink" Target="https://fbref.com/en/squads/c0d3eab4/Strasbourg-Stats" TargetMode="External"/><Relationship Id="rId1243" Type="http://schemas.openxmlformats.org/officeDocument/2006/relationships/hyperlink" Target="https://fbref.com/en/players/1971591f/matchlogs/2026/summary/Cody-Gakpo-Match-Logs" TargetMode="External"/><Relationship Id="rId1590" Type="http://schemas.openxmlformats.org/officeDocument/2006/relationships/hyperlink" Target="https://fbref.com/en/players/e03c2d97/Tomas-Holes" TargetMode="External"/><Relationship Id="rId1688" Type="http://schemas.openxmlformats.org/officeDocument/2006/relationships/hyperlink" Target="https://fbref.com/en/players/ef233486/matchlogs/2026/summary/Cedric-Itten-Match-Logs" TargetMode="External"/><Relationship Id="rId1895" Type="http://schemas.openxmlformats.org/officeDocument/2006/relationships/hyperlink" Target="https://fbref.com/en/players/6b2c894b/matchlogs/2026/summary/Ghislain-Konan-Match-Logs" TargetMode="External"/><Relationship Id="rId2641" Type="http://schemas.openxmlformats.org/officeDocument/2006/relationships/hyperlink" Target="https://fbref.com/en/players/3cb58055/Ime-Okon" TargetMode="External"/><Relationship Id="rId2739" Type="http://schemas.openxmlformats.org/officeDocument/2006/relationships/hyperlink" Target="https://fbref.com/en/players/dff153a4/Leandro-Paredes" TargetMode="External"/><Relationship Id="rId2946" Type="http://schemas.openxmlformats.org/officeDocument/2006/relationships/hyperlink" Target="https://fbref.com/en/squads/c02b0f7a/2025-2026/Guadalajara-Stats" TargetMode="External"/><Relationship Id="rId613" Type="http://schemas.openxmlformats.org/officeDocument/2006/relationships/hyperlink" Target="https://fbref.com/en/players/0dabaf14/Dzenis-Burnic" TargetMode="External"/><Relationship Id="rId820" Type="http://schemas.openxmlformats.org/officeDocument/2006/relationships/hyperlink" Target="https://fbref.com/en/squads/259855f0/New-Zealand-Men-Stats" TargetMode="External"/><Relationship Id="rId918" Type="http://schemas.openxmlformats.org/officeDocument/2006/relationships/hyperlink" Target="https://fbref.com/en/squads/a77c513e/2025-2026/Benfica-Stats" TargetMode="External"/><Relationship Id="rId1450" Type="http://schemas.openxmlformats.org/officeDocument/2006/relationships/hyperlink" Target="https://fbref.com/en/squads/6c5ef1c3/Bosnia-and-Herzegovina-Men-Stats" TargetMode="External"/><Relationship Id="rId1548" Type="http://schemas.openxmlformats.org/officeDocument/2006/relationships/hyperlink" Target="https://fbref.com/en/squads/4d3e97db/Neom-Stats" TargetMode="External"/><Relationship Id="rId1755" Type="http://schemas.openxmlformats.org/officeDocument/2006/relationships/hyperlink" Target="https://fbref.com/en/players/d1828392/Lenny-Joseph" TargetMode="External"/><Relationship Id="rId2501" Type="http://schemas.openxmlformats.org/officeDocument/2006/relationships/hyperlink" Target="https://fbref.com/en/players/2ff76adc/matchlogs/2026/summary/Phillipp-Mwene-Match-Logs" TargetMode="External"/><Relationship Id="rId1103" Type="http://schemas.openxmlformats.org/officeDocument/2006/relationships/hyperlink" Target="https://fbref.com/en/players/4991ec66/matchlogs/2026/summary/Fidel-Escobar-Match-Logs" TargetMode="External"/><Relationship Id="rId1310" Type="http://schemas.openxmlformats.org/officeDocument/2006/relationships/hyperlink" Target="https://fbref.com/en/squads/91b092e1/San-Diego-FC-Stats" TargetMode="External"/><Relationship Id="rId1408" Type="http://schemas.openxmlformats.org/officeDocument/2006/relationships/hyperlink" Target="https://fbref.com/en/squads/b1b36dcd/France-Men-Stats" TargetMode="External"/><Relationship Id="rId1962" Type="http://schemas.openxmlformats.org/officeDocument/2006/relationships/hyperlink" Target="https://fbref.com/en/squads/69d84c29/2025-2026/Braga-Stats" TargetMode="External"/><Relationship Id="rId2806" Type="http://schemas.openxmlformats.org/officeDocument/2006/relationships/hyperlink" Target="https://fbref.com/en/players/f71ad8cb/matchlogs/2026/summary/Charles-Pickel-Match-Logs" TargetMode="External"/><Relationship Id="rId47" Type="http://schemas.openxmlformats.org/officeDocument/2006/relationships/hyperlink" Target="https://fbref.com/en/players/5d11fc17/matchlogs/2026/summary/Yazeed-Abulaila-Match-Logs" TargetMode="External"/><Relationship Id="rId1615" Type="http://schemas.openxmlformats.org/officeDocument/2006/relationships/hyperlink" Target="https://fbref.com/en/players/8b574de7/matchlogs/2026/summary/Ayman-Hussein-Match-Logs" TargetMode="External"/><Relationship Id="rId1822" Type="http://schemas.openxmlformats.org/officeDocument/2006/relationships/hyperlink" Target="https://fbref.com/en/players/74cdaeba/matchlogs/2026/summary/Bekhruz-Karimov-Match-Logs" TargetMode="External"/><Relationship Id="rId3068" Type="http://schemas.openxmlformats.org/officeDocument/2006/relationships/hyperlink" Target="https://fbref.com/en/squads/bb14adb3/RKC-Waalwijk-Stats" TargetMode="External"/><Relationship Id="rId3275" Type="http://schemas.openxmlformats.org/officeDocument/2006/relationships/hyperlink" Target="https://fbref.com/en/players/1770bd68/matchlogs/2026/summary/Ken-Sema-Match-Logs" TargetMode="External"/><Relationship Id="rId3482" Type="http://schemas.openxmlformats.org/officeDocument/2006/relationships/hyperlink" Target="https://fbref.com/en/squads/5bb5024a/Netherlands-Men-Stats" TargetMode="External"/><Relationship Id="rId196" Type="http://schemas.openxmlformats.org/officeDocument/2006/relationships/hyperlink" Target="https://fbref.com/en/squads/c02b0f7a/2025-2026/Guadalajara-Stats" TargetMode="External"/><Relationship Id="rId2084" Type="http://schemas.openxmlformats.org/officeDocument/2006/relationships/hyperlink" Target="https://fbref.com/en/players/a2056e82/matchlogs/2026/summary/Jovo-Lukic-Match-Logs" TargetMode="External"/><Relationship Id="rId2291" Type="http://schemas.openxmlformats.org/officeDocument/2006/relationships/hyperlink" Target="https://fbref.com/en/squads/602d3994/Scotland-Men-Stats" TargetMode="External"/><Relationship Id="rId3135" Type="http://schemas.openxmlformats.org/officeDocument/2006/relationships/hyperlink" Target="https://fbref.com/en/players/7c9fa389/Michal-Sadilek" TargetMode="External"/><Relationship Id="rId3342" Type="http://schemas.openxmlformats.org/officeDocument/2006/relationships/hyperlink" Target="https://fbref.com/en/squads/bff39cf5/2025-2026/Istanbul-Basaksehir-Stats" TargetMode="External"/><Relationship Id="rId3787" Type="http://schemas.openxmlformats.org/officeDocument/2006/relationships/hyperlink" Target="https://fbref.com/en/players/08eb3b58/matchlogs/2026/summary/Matias-Vina-Match-Logs" TargetMode="External"/><Relationship Id="rId3994" Type="http://schemas.openxmlformats.org/officeDocument/2006/relationships/hyperlink" Target="https://fbref.com/en/players/c6415ba9/Zizo" TargetMode="External"/><Relationship Id="rId263" Type="http://schemas.openxmlformats.org/officeDocument/2006/relationships/hyperlink" Target="https://fbref.com/en/players/6011e63a/Jeremy-Antonisse" TargetMode="External"/><Relationship Id="rId470" Type="http://schemas.openxmlformats.org/officeDocument/2006/relationships/hyperlink" Target="https://fbref.com/en/players/9ade9ce1/Anis-Ben-Slimane" TargetMode="External"/><Relationship Id="rId2151" Type="http://schemas.openxmlformats.org/officeDocument/2006/relationships/hyperlink" Target="https://fbref.com/en/players/1e20b706/Mohamed-Manai" TargetMode="External"/><Relationship Id="rId2389" Type="http://schemas.openxmlformats.org/officeDocument/2006/relationships/hyperlink" Target="https://fbref.com/en/squads/6a08f71e/IR-Iran-Men-Stats" TargetMode="External"/><Relationship Id="rId2596" Type="http://schemas.openxmlformats.org/officeDocument/2006/relationships/hyperlink" Target="https://fbref.com/en/squads/870e020f/Uruguay-Men-Stats" TargetMode="External"/><Relationship Id="rId3202" Type="http://schemas.openxmlformats.org/officeDocument/2006/relationships/hyperlink" Target="https://fbref.com/en/players/a816dbfb/matchlogs/2026/summary/Danilo-Santos-Match-Logs" TargetMode="External"/><Relationship Id="rId3647" Type="http://schemas.openxmlformats.org/officeDocument/2006/relationships/hyperlink" Target="https://fbref.com/en/players/584fee1f/Sebastian-Tounekti" TargetMode="External"/><Relationship Id="rId3854" Type="http://schemas.openxmlformats.org/officeDocument/2006/relationships/hyperlink" Target="https://fbref.com/en/players/c4e87b8b/matchlogs/2026/summary/Wout-Weghorst-Match-Logs" TargetMode="External"/><Relationship Id="rId123" Type="http://schemas.openxmlformats.org/officeDocument/2006/relationships/hyperlink" Target="https://fbref.com/en/squads/ac6bcf92/Turkiye-Men-Stats" TargetMode="External"/><Relationship Id="rId330" Type="http://schemas.openxmlformats.org/officeDocument/2006/relationships/hyperlink" Target="https://fbref.com/en/squads/b8889750/Egypt-Men-Stats" TargetMode="External"/><Relationship Id="rId568" Type="http://schemas.openxmlformats.org/officeDocument/2006/relationships/hyperlink" Target="https://fbref.com/en/squads/6baef27f/Al-Nassr-Stats" TargetMode="External"/><Relationship Id="rId775" Type="http://schemas.openxmlformats.org/officeDocument/2006/relationships/hyperlink" Target="https://fbref.com/en/players/15937e17/Eray-Comert" TargetMode="External"/><Relationship Id="rId982" Type="http://schemas.openxmlformats.org/officeDocument/2006/relationships/hyperlink" Target="https://fbref.com/en/players/f2a276d1/matchlogs/2026/summary/Ismael-Diaz-Match-Logs" TargetMode="External"/><Relationship Id="rId1198" Type="http://schemas.openxmlformats.org/officeDocument/2006/relationships/hyperlink" Target="https://fbref.com/en/players/5313ed43/matchlogs/2026/summary/Seko-Fofana-Match-Logs" TargetMode="External"/><Relationship Id="rId2011" Type="http://schemas.openxmlformats.org/officeDocument/2006/relationships/hyperlink" Target="https://fbref.com/en/squads/ab73cfe5/Colombia-Men-Stats" TargetMode="External"/><Relationship Id="rId2249" Type="http://schemas.openxmlformats.org/officeDocument/2006/relationships/hyperlink" Target="https://fbref.com/en/players/42fd9c7f/matchlogs/2026/summary/Kylian-Mbappe-Match-Logs" TargetMode="External"/><Relationship Id="rId2456" Type="http://schemas.openxmlformats.org/officeDocument/2006/relationships/hyperlink" Target="https://fbref.com/en/squads/cd389e75/Uzbekistan-Men-Stats" TargetMode="External"/><Relationship Id="rId2663" Type="http://schemas.openxmlformats.org/officeDocument/2006/relationships/hyperlink" Target="https://fbref.com/en/squads/206d90db/Barcelona-Stats" TargetMode="External"/><Relationship Id="rId2870" Type="http://schemas.openxmlformats.org/officeDocument/2006/relationships/hyperlink" Target="https://fbref.com/en/players/eadc8e4f/matchlogs/2026/summary/Angelo-Preciado-Match-Logs" TargetMode="External"/><Relationship Id="rId3507" Type="http://schemas.openxmlformats.org/officeDocument/2006/relationships/hyperlink" Target="https://fbref.com/en/players/51e1f4f5/matchlogs/2026/summary/Zion-Suzuki-Match-Logs" TargetMode="External"/><Relationship Id="rId3714" Type="http://schemas.openxmlformats.org/officeDocument/2006/relationships/hyperlink" Target="https://fbref.com/en/squads/123acaf8/Ecuador-Men-Stats" TargetMode="External"/><Relationship Id="rId3921" Type="http://schemas.openxmlformats.org/officeDocument/2006/relationships/hyperlink" Target="https://fbref.com/en/players/f5ccae19/matchlogs/2026/summary/Gessime-Yassine-Match-Logs" TargetMode="External"/><Relationship Id="rId428" Type="http://schemas.openxmlformats.org/officeDocument/2006/relationships/hyperlink" Target="https://fbref.com/en/squads/e0f5893a/Curacao-Men-Stats" TargetMode="External"/><Relationship Id="rId635" Type="http://schemas.openxmlformats.org/officeDocument/2006/relationships/hyperlink" Target="https://fbref.com/en/squads/18d3c3a3/2025-2026/America-Stats" TargetMode="External"/><Relationship Id="rId842" Type="http://schemas.openxmlformats.org/officeDocument/2006/relationships/hyperlink" Target="https://fbref.com/en/players/dc62b55d/matchlogs/2026/summary/Matheus-Cunha-Match-Logs" TargetMode="External"/><Relationship Id="rId1058" Type="http://schemas.openxmlformats.org/officeDocument/2006/relationships/hyperlink" Target="https://fbref.com/en/players/3bb7f478/Edin-Dzeko" TargetMode="External"/><Relationship Id="rId1265" Type="http://schemas.openxmlformats.org/officeDocument/2006/relationships/hyperlink" Target="https://fbref.com/en/squads/206d90db/Barcelona-Stats" TargetMode="External"/><Relationship Id="rId1472" Type="http://schemas.openxmlformats.org/officeDocument/2006/relationships/hyperlink" Target="https://fbref.com/en/players/cc4b5436/Abdullah-Al-Hamdan" TargetMode="External"/><Relationship Id="rId2109" Type="http://schemas.openxmlformats.org/officeDocument/2006/relationships/hyperlink" Target="https://fbref.com/en/squads/ffcf1690/Japan-Men-Stats" TargetMode="External"/><Relationship Id="rId2316" Type="http://schemas.openxmlformats.org/officeDocument/2006/relationships/hyperlink" Target="https://fbref.com/en/squads/02cd81bf/2025-2026/Viktoria-Plzen-Stats" TargetMode="External"/><Relationship Id="rId2523" Type="http://schemas.openxmlformats.org/officeDocument/2006/relationships/hyperlink" Target="https://fbref.com/en/players/20e87a42/matchlogs/2026/summary/Duckens-Nazon-Match-Logs" TargetMode="External"/><Relationship Id="rId2730" Type="http://schemas.openxmlformats.org/officeDocument/2006/relationships/hyperlink" Target="https://fbref.com/en/players/f3bb9f59/matchlogs/2026/summary/Kendry-Paez-Match-Logs" TargetMode="External"/><Relationship Id="rId2968" Type="http://schemas.openxmlformats.org/officeDocument/2006/relationships/hyperlink" Target="https://fbref.com/en/squads/3e22f0fa/Jordan-Men-Stats" TargetMode="External"/><Relationship Id="rId702" Type="http://schemas.openxmlformats.org/officeDocument/2006/relationships/hyperlink" Target="https://fbref.com/en/squads/2740937c/Czechia-Men-Stats" TargetMode="External"/><Relationship Id="rId1125" Type="http://schemas.openxmlformats.org/officeDocument/2006/relationships/hyperlink" Target="https://fbref.com/en/squads/18bb7c10/Arsenal-Stats" TargetMode="External"/><Relationship Id="rId1332" Type="http://schemas.openxmlformats.org/officeDocument/2006/relationships/hyperlink" Target="https://fbref.com/en/players/2bd83368/Anthony-Gordon" TargetMode="External"/><Relationship Id="rId1777" Type="http://schemas.openxmlformats.org/officeDocument/2006/relationships/hyperlink" Target="https://fbref.com/en/players/b1bfd1d4/matchlogs/2026/summary/Ayoub-El-Kaabi-Match-Logs" TargetMode="External"/><Relationship Id="rId1984" Type="http://schemas.openxmlformats.org/officeDocument/2006/relationships/hyperlink" Target="https://fbref.com/en/players/119b9a8e/Aymeric-Laporte" TargetMode="External"/><Relationship Id="rId2828" Type="http://schemas.openxmlformats.org/officeDocument/2006/relationships/hyperlink" Target="https://fbref.com/en/squads/b009a548/Mexico-Men-Stats" TargetMode="External"/><Relationship Id="rId69" Type="http://schemas.openxmlformats.org/officeDocument/2006/relationships/hyperlink" Target="https://fbref.com/en/squads/1284d3f9/LDU-Quito-Stats" TargetMode="External"/><Relationship Id="rId1637" Type="http://schemas.openxmlformats.org/officeDocument/2006/relationships/hyperlink" Target="https://fbref.com/en/squads/fb4ca611/Feyenoord-Stats" TargetMode="External"/><Relationship Id="rId1844" Type="http://schemas.openxmlformats.org/officeDocument/2006/relationships/hyperlink" Target="https://fbref.com/en/squads/cb45d9cb/Al-Ahli-Stats" TargetMode="External"/><Relationship Id="rId3297" Type="http://schemas.openxmlformats.org/officeDocument/2006/relationships/hyperlink" Target="https://fbref.com/en/squads/95f42e44/Persepolis-Stats" TargetMode="External"/><Relationship Id="rId1704" Type="http://schemas.openxmlformats.org/officeDocument/2006/relationships/hyperlink" Target="https://fbref.com/en/players/a0415710/matchlogs/2026/summary/Ismail-Jakobs-Match-Logs" TargetMode="External"/><Relationship Id="rId3157" Type="http://schemas.openxmlformats.org/officeDocument/2006/relationships/hyperlink" Target="https://fbref.com/en/squads/e334d850/PSV-Eindhoven-Stats" TargetMode="External"/><Relationship Id="rId285" Type="http://schemas.openxmlformats.org/officeDocument/2006/relationships/hyperlink" Target="https://fbref.com/en/squads/a77c513e/2025-2026/Benfica-Stats" TargetMode="External"/><Relationship Id="rId1911" Type="http://schemas.openxmlformats.org/officeDocument/2006/relationships/hyperlink" Target="https://fbref.com/en/players/0313a347/matchlogs/2026/summary/Ezri-Konsa-Match-Logs" TargetMode="External"/><Relationship Id="rId3364" Type="http://schemas.openxmlformats.org/officeDocument/2006/relationships/hyperlink" Target="https://fbref.com/en/squads/304635c3/Brazil-Men-Stats" TargetMode="External"/><Relationship Id="rId3571" Type="http://schemas.openxmlformats.org/officeDocument/2006/relationships/hyperlink" Target="https://fbref.com/en/players/4f255115/Aurelien-Tchouameni" TargetMode="External"/><Relationship Id="rId3669" Type="http://schemas.openxmlformats.org/officeDocument/2006/relationships/hyperlink" Target="https://fbref.com/en/players/77e39b04/matchlogs/2026/summary/Francisco-Trincao-Match-Logs" TargetMode="External"/><Relationship Id="rId492" Type="http://schemas.openxmlformats.org/officeDocument/2006/relationships/hyperlink" Target="https://fbref.com/en/players/3189f61a/matchlogs/2026/summary/Nabil-Bentaleb-Match-Logs" TargetMode="External"/><Relationship Id="rId797" Type="http://schemas.openxmlformats.org/officeDocument/2006/relationships/hyperlink" Target="https://fbref.com/en/squads/5e876ee6/Porto-Stats" TargetMode="External"/><Relationship Id="rId2173" Type="http://schemas.openxmlformats.org/officeDocument/2006/relationships/hyperlink" Target="https://fbref.com/en/players/be915a68/Jearl-Margaritha" TargetMode="External"/><Relationship Id="rId2380" Type="http://schemas.openxmlformats.org/officeDocument/2006/relationships/hyperlink" Target="https://fbref.com/en/players/6025fab1/Luka-Modric" TargetMode="External"/><Relationship Id="rId2478" Type="http://schemas.openxmlformats.org/officeDocument/2006/relationships/hyperlink" Target="https://fbref.com/en/players/1295552e/Mert-Muldur" TargetMode="External"/><Relationship Id="rId3017" Type="http://schemas.openxmlformats.org/officeDocument/2006/relationships/hyperlink" Target="https://fbref.com/en/players/72da065d/Richard-Rios" TargetMode="External"/><Relationship Id="rId3224" Type="http://schemas.openxmlformats.org/officeDocument/2006/relationships/hyperlink" Target="https://fbref.com/en/squads/32f3ee20/Monchengladbach-Stats" TargetMode="External"/><Relationship Id="rId3431" Type="http://schemas.openxmlformats.org/officeDocument/2006/relationships/hyperlink" Target="https://fbref.com/en/squads/296f69e7/Sweden-Men-Stats" TargetMode="External"/><Relationship Id="rId3876" Type="http://schemas.openxmlformats.org/officeDocument/2006/relationships/hyperlink" Target="https://fbref.com/en/squads/d5121f10/Austria-Men-Stats" TargetMode="External"/><Relationship Id="rId145" Type="http://schemas.openxmlformats.org/officeDocument/2006/relationships/hyperlink" Target="https://fbref.com/en/players/6e98c19f/Jordy-Alcivar" TargetMode="External"/><Relationship Id="rId352" Type="http://schemas.openxmlformats.org/officeDocument/2006/relationships/hyperlink" Target="https://fbref.com/en/players/2200181e/Kaan-Ayhan" TargetMode="External"/><Relationship Id="rId1287" Type="http://schemas.openxmlformats.org/officeDocument/2006/relationships/hyperlink" Target="https://fbref.com/en/squads/6a08f71e/IR-Iran-Men-Stats" TargetMode="External"/><Relationship Id="rId2033" Type="http://schemas.openxmlformats.org/officeDocument/2006/relationships/hyperlink" Target="https://fbref.com/en/players/58f077c0/matchlogs/2026/summary/Dominik-Livakovic-Match-Logs" TargetMode="External"/><Relationship Id="rId2240" Type="http://schemas.openxmlformats.org/officeDocument/2006/relationships/hyperlink" Target="https://fbref.com/en/squads/c7a9f859/Leverkusen-Stats" TargetMode="External"/><Relationship Id="rId2685" Type="http://schemas.openxmlformats.org/officeDocument/2006/relationships/hyperlink" Target="https://fbref.com/en/squads/123acaf8/Ecuador-Men-Stats" TargetMode="External"/><Relationship Id="rId2892" Type="http://schemas.openxmlformats.org/officeDocument/2006/relationships/hyperlink" Target="https://fbref.com/en/squads/ec843efd/Iraq-Men-Stats" TargetMode="External"/><Relationship Id="rId3529" Type="http://schemas.openxmlformats.org/officeDocument/2006/relationships/hyperlink" Target="https://fbref.com/en/squads/473f0fbf/Korea-Republic-Men-Stats" TargetMode="External"/><Relationship Id="rId3736" Type="http://schemas.openxmlformats.org/officeDocument/2006/relationships/hyperlink" Target="https://fbref.com/en/players/5c961282/matchlogs/2026/summary/Guillermo-Varela-Match-Logs" TargetMode="External"/><Relationship Id="rId3943" Type="http://schemas.openxmlformats.org/officeDocument/2006/relationships/hyperlink" Target="https://fbref.com/en/squads/ec843efd/Iraq-Men-Stats" TargetMode="External"/><Relationship Id="rId212" Type="http://schemas.openxmlformats.org/officeDocument/2006/relationships/hyperlink" Target="https://fbref.com/en/squads/943e8050/Burnley-Stats" TargetMode="External"/><Relationship Id="rId657" Type="http://schemas.openxmlformats.org/officeDocument/2006/relationships/hyperlink" Target="https://fbref.com/en/players/8d5ceef2/Jaminton-Campaz" TargetMode="External"/><Relationship Id="rId864" Type="http://schemas.openxmlformats.org/officeDocument/2006/relationships/hyperlink" Target="https://fbref.com/en/squads/f6a3b786/2025-2026/Hradec-Kralove-Stats" TargetMode="External"/><Relationship Id="rId1494" Type="http://schemas.openxmlformats.org/officeDocument/2006/relationships/hyperlink" Target="https://fbref.com/en/players/70bad10b/matchlogs/2026/summary/Sontje-Hansen-Match-Logs" TargetMode="External"/><Relationship Id="rId1799" Type="http://schemas.openxmlformats.org/officeDocument/2006/relationships/hyperlink" Target="https://fbref.com/en/players/15b287da/matchlogs/2026/summary/Daichi-Kamada-Match-Logs" TargetMode="External"/><Relationship Id="rId2100" Type="http://schemas.openxmlformats.org/officeDocument/2006/relationships/hyperlink" Target="https://fbref.com/en/players/964dde35/matchlogs/2026/summary/Shuto-Machino-Match-Logs" TargetMode="External"/><Relationship Id="rId2338" Type="http://schemas.openxmlformats.org/officeDocument/2006/relationships/hyperlink" Target="https://fbref.com/en/squads/cb45d9cb/Al-Ahli-Stats" TargetMode="External"/><Relationship Id="rId2545" Type="http://schemas.openxmlformats.org/officeDocument/2006/relationships/hyperlink" Target="https://fbref.com/en/squads/cff3d9bb/Chelsea-Stats" TargetMode="External"/><Relationship Id="rId2752" Type="http://schemas.openxmlformats.org/officeDocument/2006/relationships/hyperlink" Target="https://fbref.com/en/squads/7b08e376/Croatia-Men-Stats" TargetMode="External"/><Relationship Id="rId3803" Type="http://schemas.openxmlformats.org/officeDocument/2006/relationships/hyperlink" Target="https://fbref.com/en/players/3b029691/matchlogs/2026/summary/Vitinha-Match-Logs" TargetMode="External"/><Relationship Id="rId517" Type="http://schemas.openxmlformats.org/officeDocument/2006/relationships/hyperlink" Target="https://fbref.com/en/players/3575e5eb/Tyler-Bindon" TargetMode="External"/><Relationship Id="rId724" Type="http://schemas.openxmlformats.org/officeDocument/2006/relationships/hyperlink" Target="https://fbref.com/en/squads/b009a548/Mexico-Men-Stats" TargetMode="External"/><Relationship Id="rId931" Type="http://schemas.openxmlformats.org/officeDocument/2006/relationships/hyperlink" Target="https://fbref.com/en/players/b19db005/matchlogs/2026/summary/Ousmane-Dembele-Match-Logs" TargetMode="External"/><Relationship Id="rId1147" Type="http://schemas.openxmlformats.org/officeDocument/2006/relationships/hyperlink" Target="https://fbref.com/en/squads/81021a70/Switzerland-Men-Stats" TargetMode="External"/><Relationship Id="rId1354" Type="http://schemas.openxmlformats.org/officeDocument/2006/relationships/hyperlink" Target="https://fbref.com/en/players/b8e740fb/matchlogs/2026/summary/Ryan-Gravenberch-Match-Logs" TargetMode="External"/><Relationship Id="rId1561" Type="http://schemas.openxmlformats.org/officeDocument/2006/relationships/hyperlink" Target="https://fbref.com/en/players/8059806f/matchlogs/2026/summary/Luiz-Henrique-Match-Logs" TargetMode="External"/><Relationship Id="rId2405" Type="http://schemas.openxmlformats.org/officeDocument/2006/relationships/hyperlink" Target="https://fbref.com/en/squads/97d80fef/Mamelodi-Sundowns-Stats" TargetMode="External"/><Relationship Id="rId2612" Type="http://schemas.openxmlformats.org/officeDocument/2006/relationships/hyperlink" Target="https://fbref.com/en/squads/b90bf4f9/Australia-Men-Stats" TargetMode="External"/><Relationship Id="rId60" Type="http://schemas.openxmlformats.org/officeDocument/2006/relationships/hyperlink" Target="https://fbref.com/en/squads/506f1741/South-Africa-Men-Stats" TargetMode="External"/><Relationship Id="rId1007" Type="http://schemas.openxmlformats.org/officeDocument/2006/relationships/hyperlink" Target="https://fbref.com/en/squads/af41ccda/Morocco-Men-Stats" TargetMode="External"/><Relationship Id="rId1214" Type="http://schemas.openxmlformats.org/officeDocument/2006/relationships/hyperlink" Target="https://fbref.com/en/players/c76b161b/Alan-Franco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a671316d/Wilson-Isidor" TargetMode="External"/><Relationship Id="rId1866" Type="http://schemas.openxmlformats.org/officeDocument/2006/relationships/hyperlink" Target="https://fbref.com/en/squads/9b696ed1/Qatar-Men-Stats" TargetMode="External"/><Relationship Id="rId2917" Type="http://schemas.openxmlformats.org/officeDocument/2006/relationships/hyperlink" Target="https://fbref.com/en/players/30e03a25/Stjepan-Radeljic" TargetMode="External"/><Relationship Id="rId3081" Type="http://schemas.openxmlformats.org/officeDocument/2006/relationships/hyperlink" Target="https://fbref.com/en/players/e590bb10/matchlogs/2026/summary/Luis-Romo-Match-Logs" TargetMode="External"/><Relationship Id="rId1519" Type="http://schemas.openxmlformats.org/officeDocument/2006/relationships/hyperlink" Target="https://fbref.com/en/players/87351c2e/matchlogs/2026/summary/Jalal-Hassan-Match-Logs" TargetMode="External"/><Relationship Id="rId1726" Type="http://schemas.openxmlformats.org/officeDocument/2006/relationships/hyperlink" Target="https://fbref.com/en/squads/46024eeb/Philadelphia-Union-Stats" TargetMode="External"/><Relationship Id="rId1933" Type="http://schemas.openxmlformats.org/officeDocument/2006/relationships/hyperlink" Target="https://fbref.com/en/squads/2740937c/Czechia-Men-Stats" TargetMode="External"/><Relationship Id="rId3179" Type="http://schemas.openxmlformats.org/officeDocument/2006/relationships/hyperlink" Target="https://fbref.com/en/players/c8d1c3a5/Jorge-Sanchez" TargetMode="External"/><Relationship Id="rId3386" Type="http://schemas.openxmlformats.org/officeDocument/2006/relationships/hyperlink" Target="https://fbref.com/en/players/33bcd4b3/Sphephelo-Sithole" TargetMode="External"/><Relationship Id="rId3593" Type="http://schemas.openxmlformats.org/officeDocument/2006/relationships/hyperlink" Target="https://fbref.com/en/squads/f7e3dfe9/Coventry-City-Stats" TargetMode="External"/><Relationship Id="rId18" Type="http://schemas.openxmlformats.org/officeDocument/2006/relationships/hyperlink" Target="https://fbref.com/en/players/bff15d74/matchlogs/2026/summary/Mohamed-Abdelmonem-Match-Logs" TargetMode="External"/><Relationship Id="rId2195" Type="http://schemas.openxmlformats.org/officeDocument/2006/relationships/hyperlink" Target="https://fbref.com/en/players/fdb15495/matchlogs/2026/summary/Cristian-Martinez-Match-Logs" TargetMode="External"/><Relationship Id="rId3039" Type="http://schemas.openxmlformats.org/officeDocument/2006/relationships/hyperlink" Target="https://fbref.com/en/players/81b99b9e/matchlogs/2026/summary/Sergio-Rochet-Match-Logs" TargetMode="External"/><Relationship Id="rId3246" Type="http://schemas.openxmlformats.org/officeDocument/2006/relationships/hyperlink" Target="https://fbref.com/en/players/220ace7e/Romano-Schmid" TargetMode="External"/><Relationship Id="rId3453" Type="http://schemas.openxmlformats.org/officeDocument/2006/relationships/hyperlink" Target="https://fbref.com/en/players/ff11bdec/matchlogs/2026/summary/Elliot-Stroud-Match-Logs" TargetMode="External"/><Relationship Id="rId3898" Type="http://schemas.openxmlformats.org/officeDocument/2006/relationships/hyperlink" Target="https://fbref.com/en/players/4e9a0555/matchlogs/2026/summary/Chris-Wood-Match-Logs" TargetMode="External"/><Relationship Id="rId167" Type="http://schemas.openxmlformats.org/officeDocument/2006/relationships/hyperlink" Target="https://fbref.com/en/players/e53cbd7a/Khojiakbar-Alijonov" TargetMode="External"/><Relationship Id="rId374" Type="http://schemas.openxmlformats.org/officeDocument/2006/relationships/hyperlink" Target="https://fbref.com/en/players/518f2234/matchlogs/2026/summary/Alex-Baena-Match-Logs" TargetMode="External"/><Relationship Id="rId581" Type="http://schemas.openxmlformats.org/officeDocument/2006/relationships/hyperlink" Target="https://fbref.com/en/players/4c184730/Brian-Brobbey" TargetMode="External"/><Relationship Id="rId2055" Type="http://schemas.openxmlformats.org/officeDocument/2006/relationships/hyperlink" Target="https://fbref.com/en/squads/31fa6fa6/Cabo-Verde-Men-Stats" TargetMode="External"/><Relationship Id="rId2262" Type="http://schemas.openxmlformats.org/officeDocument/2006/relationships/hyperlink" Target="https://fbref.com/en/players/13398d42/Mbekezeli-Mbokazi" TargetMode="External"/><Relationship Id="rId3106" Type="http://schemas.openxmlformats.org/officeDocument/2006/relationships/hyperlink" Target="https://fbref.com/en/squads/b90bf4f9/Australia-Men-Stats" TargetMode="External"/><Relationship Id="rId3660" Type="http://schemas.openxmlformats.org/officeDocument/2006/relationships/hyperlink" Target="https://fbref.com/en/squads/b90bf4f9/Australia-Men-Stats" TargetMode="External"/><Relationship Id="rId3758" Type="http://schemas.openxmlformats.org/officeDocument/2006/relationships/hyperlink" Target="https://fbref.com/en/squads/658bf2de/Genoa-Stats" TargetMode="External"/><Relationship Id="rId3965" Type="http://schemas.openxmlformats.org/officeDocument/2006/relationships/hyperlink" Target="https://fbref.com/en/squads/fd6114db/Monaco-Stats" TargetMode="External"/><Relationship Id="rId234" Type="http://schemas.openxmlformats.org/officeDocument/2006/relationships/hyperlink" Target="https://fbref.com/en/squads/af41ccda/Morocco-Men-Stats" TargetMode="External"/><Relationship Id="rId679" Type="http://schemas.openxmlformats.org/officeDocument/2006/relationships/hyperlink" Target="https://fbref.com/en/squads/19538871/Manchester-United-Stats" TargetMode="External"/><Relationship Id="rId886" Type="http://schemas.openxmlformats.org/officeDocument/2006/relationships/hyperlink" Target="https://fbref.com/en/squads/6e84edac/Saudi-Arabia-Men-Stats" TargetMode="External"/><Relationship Id="rId2567" Type="http://schemas.openxmlformats.org/officeDocument/2006/relationships/hyperlink" Target="https://fbref.com/en/players/00242715/Moussa-Niakhate" TargetMode="External"/><Relationship Id="rId2774" Type="http://schemas.openxmlformats.org/officeDocument/2006/relationships/hyperlink" Target="https://fbref.com/en/players/01bb93d5/matchlogs/2026/summary/Nicolas-Paz-Match-Logs" TargetMode="External"/><Relationship Id="rId3313" Type="http://schemas.openxmlformats.org/officeDocument/2006/relationships/hyperlink" Target="https://fbref.com/en/players/0beabf0a/matchlogs/2026/summary/Joaquin-Seys-Match-Logs" TargetMode="External"/><Relationship Id="rId3520" Type="http://schemas.openxmlformats.org/officeDocument/2006/relationships/hyperlink" Target="https://fbref.com/en/players/f15f8b2b/Musa-Al-Taamari" TargetMode="External"/><Relationship Id="rId3618" Type="http://schemas.openxmlformats.org/officeDocument/2006/relationships/hyperlink" Target="https://fbref.com/en/players/6e44569a/matchlogs/2026/summary/Guus-Til-Match-Logs" TargetMode="External"/><Relationship Id="rId2" Type="http://schemas.openxmlformats.org/officeDocument/2006/relationships/hyperlink" Target="https://fbref.com/en/squads/0f66725b/United-States-Men-Stats" TargetMode="External"/><Relationship Id="rId441" Type="http://schemas.openxmlformats.org/officeDocument/2006/relationships/hyperlink" Target="https://fbref.com/en/squads/add600ae/Dortmund-Stats" TargetMode="External"/><Relationship Id="rId539" Type="http://schemas.openxmlformats.org/officeDocument/2006/relationships/hyperlink" Target="https://fbref.com/en/players/0da6a13e/matchlogs/2026/summary/Theo-Bongonda-Match-Logs" TargetMode="External"/><Relationship Id="rId746" Type="http://schemas.openxmlformats.org/officeDocument/2006/relationships/hyperlink" Target="https://fbref.com/en/players/163bbd4a/matchlogs/2026/summary/Tomas-Chory-Match-Logs" TargetMode="External"/><Relationship Id="rId1071" Type="http://schemas.openxmlformats.org/officeDocument/2006/relationships/hyperlink" Target="https://fbref.com/en/squads/9be9f315/Congo-DR-Men-Stats" TargetMode="External"/><Relationship Id="rId1169" Type="http://schemas.openxmlformats.org/officeDocument/2006/relationships/hyperlink" Target="https://fbref.com/en/squads/6baef27f/Al-Nassr-Stats" TargetMode="External"/><Relationship Id="rId1376" Type="http://schemas.openxmlformats.org/officeDocument/2006/relationships/hyperlink" Target="https://fbref.com/en/squads/1862c019/England-Men-Stats" TargetMode="External"/><Relationship Id="rId1583" Type="http://schemas.openxmlformats.org/officeDocument/2006/relationships/hyperlink" Target="https://fbref.com/en/squads/123acaf8/Ecuador-Men-Stats" TargetMode="External"/><Relationship Id="rId2122" Type="http://schemas.openxmlformats.org/officeDocument/2006/relationships/hyperlink" Target="https://fbref.com/en/squads/4dcf77da/2025-2026/Lugano-Stats" TargetMode="External"/><Relationship Id="rId2427" Type="http://schemas.openxmlformats.org/officeDocument/2006/relationships/hyperlink" Target="https://fbref.com/en/players/69c9ffe8/Gilberto-Mora" TargetMode="External"/><Relationship Id="rId2981" Type="http://schemas.openxmlformats.org/officeDocument/2006/relationships/hyperlink" Target="https://fbref.com/en/players/28b40c9c/matchlogs/2026/summary/Tim-Ream-Match-Logs" TargetMode="External"/><Relationship Id="rId3825" Type="http://schemas.openxmlformats.org/officeDocument/2006/relationships/hyperlink" Target="https://fbref.com/en/squads/132ebc33/Nice-Stats" TargetMode="External"/><Relationship Id="rId301" Type="http://schemas.openxmlformats.org/officeDocument/2006/relationships/hyperlink" Target="https://fbref.com/en/squads/529ba333/Columbus-Crew-Stats" TargetMode="External"/><Relationship Id="rId953" Type="http://schemas.openxmlformats.org/officeDocument/2006/relationships/hyperlink" Target="https://fbref.com/en/squads/19538871/Manchester-United-Stats" TargetMode="External"/><Relationship Id="rId1029" Type="http://schemas.openxmlformats.org/officeDocument/2006/relationships/hyperlink" Target="https://fbref.com/en/players/e95b4604/matchlogs/2026/summary/David-Doudera-Match-Logs" TargetMode="External"/><Relationship Id="rId1236" Type="http://schemas.openxmlformats.org/officeDocument/2006/relationships/hyperlink" Target="https://fbref.com/en/players/bf7a9d1a/matchlogs/2026/summary/Jurien-Gaari-Match-Logs" TargetMode="External"/><Relationship Id="rId1790" Type="http://schemas.openxmlformats.org/officeDocument/2006/relationships/hyperlink" Target="https://fbref.com/en/squads/d5121f10/Austria-Men-Stats" TargetMode="External"/><Relationship Id="rId1888" Type="http://schemas.openxmlformats.org/officeDocument/2006/relationships/hyperlink" Target="https://fbref.com/en/players/3935e52e/Sead-Kolasinac" TargetMode="External"/><Relationship Id="rId2634" Type="http://schemas.openxmlformats.org/officeDocument/2006/relationships/hyperlink" Target="https://fbref.com/en/squads/d2043442/Paraguay-Men-Stats" TargetMode="External"/><Relationship Id="rId2841" Type="http://schemas.openxmlformats.org/officeDocument/2006/relationships/hyperlink" Target="https://fbref.com/en/squads/6283be2c/Bastia-Stats" TargetMode="External"/><Relationship Id="rId2939" Type="http://schemas.openxmlformats.org/officeDocument/2006/relationships/hyperlink" Target="https://fbref.com/en/players/30cda59f/matchlogs/2026/summary/Jiovany-Ramos-Match-Logs" TargetMode="External"/><Relationship Id="rId82" Type="http://schemas.openxmlformats.org/officeDocument/2006/relationships/hyperlink" Target="https://fbref.com/en/players/bdbf78cd/matchlogs/2026/summary/Jonas-Adjetey-Match-Logs" TargetMode="External"/><Relationship Id="rId606" Type="http://schemas.openxmlformats.org/officeDocument/2006/relationships/hyperlink" Target="https://fbref.com/en/squads/b90bf4f9/Australia-Men-Stats" TargetMode="External"/><Relationship Id="rId813" Type="http://schemas.openxmlformats.org/officeDocument/2006/relationships/hyperlink" Target="https://fbref.com/en/squads/53a2f082/Real-Madrid-Stats" TargetMode="External"/><Relationship Id="rId1443" Type="http://schemas.openxmlformats.org/officeDocument/2006/relationships/hyperlink" Target="https://fbref.com/en/squads/4b682260/2025-2026/Young-Boys-Stats" TargetMode="External"/><Relationship Id="rId1650" Type="http://schemas.openxmlformats.org/officeDocument/2006/relationships/hyperlink" Target="https://fbref.com/en/players/4ac730b2/matchlogs/2026/summary/Nestory-Irankunda-Match-Logs" TargetMode="External"/><Relationship Id="rId1748" Type="http://schemas.openxmlformats.org/officeDocument/2006/relationships/hyperlink" Target="https://fbref.com/en/squads/9c6d90a0/Canada-Men-Stats" TargetMode="External"/><Relationship Id="rId2701" Type="http://schemas.openxmlformats.org/officeDocument/2006/relationships/hyperlink" Target="https://fbref.com/en/squads/9b696ed1/Qatar-Men-Stats" TargetMode="External"/><Relationship Id="rId1303" Type="http://schemas.openxmlformats.org/officeDocument/2006/relationships/hyperlink" Target="https://fbref.com/en/players/0d425331/matchlogs/2026/summary/Orlando-Gill-Match-Logs" TargetMode="External"/><Relationship Id="rId1510" Type="http://schemas.openxmlformats.org/officeDocument/2006/relationships/hyperlink" Target="https://fbref.com/en/players/f8416e89/Akam-Hashim" TargetMode="External"/><Relationship Id="rId1955" Type="http://schemas.openxmlformats.org/officeDocument/2006/relationships/hyperlink" Target="https://fbref.com/en/players/36bdd145/matchlogs/2026/summary/Prince-Kwabena-Adu-Match-Logs" TargetMode="External"/><Relationship Id="rId3170" Type="http://schemas.openxmlformats.org/officeDocument/2006/relationships/hyperlink" Target="https://fbref.com/en/players/4b1d5a70/matchlogs/2026/summary/Shurandy-Sambo-Match-Logs" TargetMode="External"/><Relationship Id="rId1608" Type="http://schemas.openxmlformats.org/officeDocument/2006/relationships/hyperlink" Target="https://fbref.com/en/squads/08ad393c/2025-2026/Anderlecht-Stats" TargetMode="External"/><Relationship Id="rId1815" Type="http://schemas.openxmlformats.org/officeDocument/2006/relationships/hyperlink" Target="https://fbref.com/en/players/74ccf212/matchlogs/2026/summary/Mohamed-Kanno-Match-Logs" TargetMode="External"/><Relationship Id="rId3030" Type="http://schemas.openxmlformats.org/officeDocument/2006/relationships/hyperlink" Target="https://fbref.com/en/squads/fd962109/Fulham-Stats" TargetMode="External"/><Relationship Id="rId3268" Type="http://schemas.openxmlformats.org/officeDocument/2006/relationships/hyperlink" Target="https://fbref.com/en/players/5c6a4059/matchlogs/2026/summary/Ayumu-Seko-Match-Logs" TargetMode="External"/><Relationship Id="rId3475" Type="http://schemas.openxmlformats.org/officeDocument/2006/relationships/hyperlink" Target="https://fbref.com/en/squads/d53c0b06/Lyon-Stats" TargetMode="External"/><Relationship Id="rId3682" Type="http://schemas.openxmlformats.org/officeDocument/2006/relationships/hyperlink" Target="https://fbref.com/en/players/4a51ba65/Matt-Turner" TargetMode="External"/><Relationship Id="rId189" Type="http://schemas.openxmlformats.org/officeDocument/2006/relationships/hyperlink" Target="https://fbref.com/en/players/b18a3023/matchlogs/2026/summary/Junior-Alonso-Match-Logs" TargetMode="External"/><Relationship Id="rId396" Type="http://schemas.openxmlformats.org/officeDocument/2006/relationships/hyperlink" Target="https://fbref.com/en/squads/f0297c23/Mazatlan-Stats" TargetMode="External"/><Relationship Id="rId2077" Type="http://schemas.openxmlformats.org/officeDocument/2006/relationships/hyperlink" Target="https://fbref.com/en/players/0c61c77c/Dodi-Lukebakio" TargetMode="External"/><Relationship Id="rId2284" Type="http://schemas.openxmlformats.org/officeDocument/2006/relationships/hyperlink" Target="https://fbref.com/en/squads/e0652b02/Juventus-Stats" TargetMode="External"/><Relationship Id="rId2491" Type="http://schemas.openxmlformats.org/officeDocument/2006/relationships/hyperlink" Target="https://fbref.com/en/squads/c1e40422/Germany-Men-Stats" TargetMode="External"/><Relationship Id="rId3128" Type="http://schemas.openxmlformats.org/officeDocument/2006/relationships/hyperlink" Target="https://fbref.com/en/squads/d5121f10/Austria-Men-Stats" TargetMode="External"/><Relationship Id="rId3335" Type="http://schemas.openxmlformats.org/officeDocument/2006/relationships/hyperlink" Target="https://fbref.com/en/squads/4eaa11d7/Wolfsburg-Stats" TargetMode="External"/><Relationship Id="rId3542" Type="http://schemas.openxmlformats.org/officeDocument/2006/relationships/hyperlink" Target="https://fbref.com/en/squads/ab75e049/2025-2026/Brondby-Stats" TargetMode="External"/><Relationship Id="rId3987" Type="http://schemas.openxmlformats.org/officeDocument/2006/relationships/hyperlink" Target="https://fbref.com/en/players/68ff8437/Mostafa-Ziko" TargetMode="External"/><Relationship Id="rId256" Type="http://schemas.openxmlformats.org/officeDocument/2006/relationships/hyperlink" Target="https://fbref.com/en/squads/123acaf8/Ecuador-Men-Stats" TargetMode="External"/><Relationship Id="rId463" Type="http://schemas.openxmlformats.org/officeDocument/2006/relationships/hyperlink" Target="https://fbref.com/en/squads/1862c019/England-Men-Stats" TargetMode="External"/><Relationship Id="rId670" Type="http://schemas.openxmlformats.org/officeDocument/2006/relationships/hyperlink" Target="https://fbref.com/en/squads/4a1b4ea8/Portugal-Men-Stats" TargetMode="External"/><Relationship Id="rId1093" Type="http://schemas.openxmlformats.org/officeDocument/2006/relationships/hyperlink" Target="https://fbref.com/en/players/9cfbad36/matchlogs/2026/summary/Julio-Enciso-Match-Logs" TargetMode="External"/><Relationship Id="rId2144" Type="http://schemas.openxmlformats.org/officeDocument/2006/relationships/hyperlink" Target="https://fbref.com/en/squads/5bb5024a/Netherlands-Men-Stats" TargetMode="External"/><Relationship Id="rId2351" Type="http://schemas.openxmlformats.org/officeDocument/2006/relationships/hyperlink" Target="https://fbref.com/en/players/d70ce98e/matchlogs/2026/summary/Lionel-Messi-Match-Logs" TargetMode="External"/><Relationship Id="rId2589" Type="http://schemas.openxmlformats.org/officeDocument/2006/relationships/hyperlink" Target="https://fbref.com/en/squads/d53c0b06/Lyon-Stats" TargetMode="External"/><Relationship Id="rId2796" Type="http://schemas.openxmlformats.org/officeDocument/2006/relationships/hyperlink" Target="https://fbref.com/en/squads/7b08e376/Croatia-Men-Stats" TargetMode="External"/><Relationship Id="rId3402" Type="http://schemas.openxmlformats.org/officeDocument/2006/relationships/hyperlink" Target="https://fbref.com/en/players/6613c819/Tomas-Soucek" TargetMode="External"/><Relationship Id="rId3847" Type="http://schemas.openxmlformats.org/officeDocument/2006/relationships/hyperlink" Target="https://fbref.com/en/players/8eec784d/Timothy-Weah" TargetMode="External"/><Relationship Id="rId116" Type="http://schemas.openxmlformats.org/officeDocument/2006/relationships/hyperlink" Target="https://fbref.com/en/squads/d609edc0/Internazionale-Stats" TargetMode="External"/><Relationship Id="rId323" Type="http://schemas.openxmlformats.org/officeDocument/2006/relationships/hyperlink" Target="https://fbref.com/en/squads/fe550dbf/Esteghlal-Stats" TargetMode="External"/><Relationship Id="rId530" Type="http://schemas.openxmlformats.org/officeDocument/2006/relationships/hyperlink" Target="https://fbref.com/en/squads/fd962109/Fulham-Stats" TargetMode="External"/><Relationship Id="rId768" Type="http://schemas.openxmlformats.org/officeDocument/2006/relationships/hyperlink" Target="https://fbref.com/en/squads/9ab5c684/Senegal-Men-Stats" TargetMode="External"/><Relationship Id="rId975" Type="http://schemas.openxmlformats.org/officeDocument/2006/relationships/hyperlink" Target="https://fbref.com/en/players/407feb71/Brahim-Diaz" TargetMode="External"/><Relationship Id="rId1160" Type="http://schemas.openxmlformats.org/officeDocument/2006/relationships/hyperlink" Target="https://fbref.com/en/players/de13286d/Ahmed-Fatouh" TargetMode="External"/><Relationship Id="rId1398" Type="http://schemas.openxmlformats.org/officeDocument/2006/relationships/hyperlink" Target="https://fbref.com/en/players/f0fb443e/matchlogs/2026/summary/Deniz-Gul-Match-Logs" TargetMode="External"/><Relationship Id="rId2004" Type="http://schemas.openxmlformats.org/officeDocument/2006/relationships/hyperlink" Target="https://fbref.com/en/squads/dc56fe14/Milan-Stats" TargetMode="External"/><Relationship Id="rId2211" Type="http://schemas.openxmlformats.org/officeDocument/2006/relationships/hyperlink" Target="https://fbref.com/en/players/c88f913e/Hazem-Mastouri" TargetMode="External"/><Relationship Id="rId2449" Type="http://schemas.openxmlformats.org/officeDocument/2006/relationships/hyperlink" Target="https://fbref.com/en/squads/c0d3eab4/Strasbourg-Stats" TargetMode="External"/><Relationship Id="rId2656" Type="http://schemas.openxmlformats.org/officeDocument/2006/relationships/hyperlink" Target="https://fbref.com/en/players/c4486bac/matchlogs/2026/summary/Michael-Olise-Match-Logs" TargetMode="External"/><Relationship Id="rId2863" Type="http://schemas.openxmlformats.org/officeDocument/2006/relationships/hyperlink" Target="https://fbref.com/en/players/6637e6a7/Alexander-Prass" TargetMode="External"/><Relationship Id="rId3707" Type="http://schemas.openxmlformats.org/officeDocument/2006/relationships/hyperlink" Target="https://fbref.com/en/squads/95f42e44/Persepolis-Stats" TargetMode="External"/><Relationship Id="rId3914" Type="http://schemas.openxmlformats.org/officeDocument/2006/relationships/hyperlink" Target="https://fbref.com/en/players/82ec26c1/matchlogs/2026/summary/Lamine-Yamal-Match-Logs" TargetMode="External"/><Relationship Id="rId628" Type="http://schemas.openxmlformats.org/officeDocument/2006/relationships/hyperlink" Target="https://fbref.com/en/players/dd86e8e4/matchlogs/2026/summary/Liberato-Cacace-Match-Logs" TargetMode="External"/><Relationship Id="rId835" Type="http://schemas.openxmlformats.org/officeDocument/2006/relationships/hyperlink" Target="https://fbref.com/en/players/1daec722/Marc-Cucurella" TargetMode="External"/><Relationship Id="rId1258" Type="http://schemas.openxmlformats.org/officeDocument/2006/relationships/hyperlink" Target="https://fbref.com/en/players/efcf04d2/matchlogs/2026/summary/Ahmed-Al-Ganehi-Match-Logs" TargetMode="External"/><Relationship Id="rId1465" Type="http://schemas.openxmlformats.org/officeDocument/2006/relationships/hyperlink" Target="https://fbref.com/en/squads/af41ccda/Morocco-Men-Stats" TargetMode="External"/><Relationship Id="rId1672" Type="http://schemas.openxmlformats.org/officeDocument/2006/relationships/hyperlink" Target="https://fbref.com/en/players/97d545ae/matchlogs/2026/summary/Ko-Itakura-Match-Logs" TargetMode="External"/><Relationship Id="rId2309" Type="http://schemas.openxmlformats.org/officeDocument/2006/relationships/hyperlink" Target="https://fbref.com/en/players/1fe8ecf7/matchlogs/2026/summary/Yaimar-Medina-Match-Logs" TargetMode="External"/><Relationship Id="rId2516" Type="http://schemas.openxmlformats.org/officeDocument/2006/relationships/hyperlink" Target="https://fbref.com/en/players/aaab3072/matchlogs/2026/summary/Abdallah-Nasib-Match-Logs" TargetMode="External"/><Relationship Id="rId2723" Type="http://schemas.openxmlformats.org/officeDocument/2006/relationships/hyperlink" Target="https://fbref.com/en/players/ecbe2839/Willian-Pacho" TargetMode="External"/><Relationship Id="rId1020" Type="http://schemas.openxmlformats.org/officeDocument/2006/relationships/hyperlink" Target="https://fbref.com/en/squads/b8fd03ef/Manchester-City-Stats" TargetMode="External"/><Relationship Id="rId1118" Type="http://schemas.openxmlformats.org/officeDocument/2006/relationships/hyperlink" Target="https://fbref.com/en/squads/e88fc6e5/Nancy-Stats" TargetMode="External"/><Relationship Id="rId1325" Type="http://schemas.openxmlformats.org/officeDocument/2006/relationships/hyperlink" Target="https://fbref.com/en/squads/b009a548/Mexico-Men-Stats" TargetMode="External"/><Relationship Id="rId1532" Type="http://schemas.openxmlformats.org/officeDocument/2006/relationships/hyperlink" Target="https://fbref.com/en/squads/9b696ed1/Qatar-Men-Stats" TargetMode="External"/><Relationship Id="rId1977" Type="http://schemas.openxmlformats.org/officeDocument/2006/relationships/hyperlink" Target="https://fbref.com/en/squads/5bb5024a/Netherlands-Men-Stats" TargetMode="External"/><Relationship Id="rId2930" Type="http://schemas.openxmlformats.org/officeDocument/2006/relationships/hyperlink" Target="https://fbref.com/en/squads/b81aa4fa/Celtic-Stats" TargetMode="External"/><Relationship Id="rId902" Type="http://schemas.openxmlformats.org/officeDocument/2006/relationships/hyperlink" Target="https://fbref.com/en/squads/fd962109/Fulham-Stats" TargetMode="External"/><Relationship Id="rId1837" Type="http://schemas.openxmlformats.org/officeDocument/2006/relationships/hyperlink" Target="https://fbref.com/en/players/f99b71de/matchlogs/2026/summary/Edo-Kayembe-Match-Logs" TargetMode="External"/><Relationship Id="rId3192" Type="http://schemas.openxmlformats.org/officeDocument/2006/relationships/hyperlink" Target="https://fbref.com/en/squads/24772b12/Cote-dIvoire-Men-Stats" TargetMode="External"/><Relationship Id="rId3497" Type="http://schemas.openxmlformats.org/officeDocument/2006/relationships/hyperlink" Target="https://fbref.com/en/squads/ffcf1690/Japan-Men-Stats" TargetMode="External"/><Relationship Id="rId31" Type="http://schemas.openxmlformats.org/officeDocument/2006/relationships/hyperlink" Target="https://fbref.com/en/squads/9b696ed1/Qatar-Men-Stats" TargetMode="External"/><Relationship Id="rId2099" Type="http://schemas.openxmlformats.org/officeDocument/2006/relationships/hyperlink" Target="https://fbref.com/en/squads/32f3ee20/Monchengladbach-Stats" TargetMode="External"/><Relationship Id="rId3052" Type="http://schemas.openxmlformats.org/officeDocument/2006/relationships/hyperlink" Target="https://fbref.com/en/squads/ab73cfe5/Colombia-Men-Stats" TargetMode="External"/><Relationship Id="rId180" Type="http://schemas.openxmlformats.org/officeDocument/2006/relationships/hyperlink" Target="https://fbref.com/en/squads/db3b9613/Atletico-Madrid-Stats" TargetMode="External"/><Relationship Id="rId278" Type="http://schemas.openxmlformats.org/officeDocument/2006/relationships/hyperlink" Target="https://fbref.com/en/players/32878a09/matchlogs/2026/summary/Yazan-Al-Arab-Match-Logs" TargetMode="External"/><Relationship Id="rId1904" Type="http://schemas.openxmlformats.org/officeDocument/2006/relationships/hyperlink" Target="https://fbref.com/en/players/86574238/Manu-Kone" TargetMode="External"/><Relationship Id="rId3357" Type="http://schemas.openxmlformats.org/officeDocument/2006/relationships/hyperlink" Target="https://fbref.com/en/squads/6777e16d/2025-2026/Hajduk-Split-Stats" TargetMode="External"/><Relationship Id="rId3564" Type="http://schemas.openxmlformats.org/officeDocument/2006/relationships/hyperlink" Target="https://fbref.com/en/squads/ffcf1690/Japan-Men-Stats" TargetMode="External"/><Relationship Id="rId3771" Type="http://schemas.openxmlformats.org/officeDocument/2006/relationships/hyperlink" Target="https://fbref.com/en/players/b99b4cf5/matchlogs/2026/summary/Gustavo-Velasquez-Match-Logs" TargetMode="External"/><Relationship Id="rId485" Type="http://schemas.openxmlformats.org/officeDocument/2006/relationships/hyperlink" Target="https://fbref.com/en/players/378825c7/Ramy-Bensebaini" TargetMode="External"/><Relationship Id="rId692" Type="http://schemas.openxmlformats.org/officeDocument/2006/relationships/hyperlink" Target="https://fbref.com/en/players/c393c3d9/matchlogs/2026/summary/Kevin-Castano-Match-Logs" TargetMode="External"/><Relationship Id="rId2166" Type="http://schemas.openxmlformats.org/officeDocument/2006/relationships/hyperlink" Target="https://fbref.com/en/players/8fcf0e12/Johan-Manzambi" TargetMode="External"/><Relationship Id="rId2373" Type="http://schemas.openxmlformats.org/officeDocument/2006/relationships/hyperlink" Target="https://fbref.com/en/squads/123acaf8/Ecuador-Men-Stats" TargetMode="External"/><Relationship Id="rId2580" Type="http://schemas.openxmlformats.org/officeDocument/2006/relationships/hyperlink" Target="https://fbref.com/en/squads/296f69e7/Sweden-Men-Stats" TargetMode="External"/><Relationship Id="rId3217" Type="http://schemas.openxmlformats.org/officeDocument/2006/relationships/hyperlink" Target="https://fbref.com/en/players/bad66fb5/matchlogs/2026/summary/Farrukh-Sayfiev-Match-Logs" TargetMode="External"/><Relationship Id="rId3424" Type="http://schemas.openxmlformats.org/officeDocument/2006/relationships/hyperlink" Target="https://fbref.com/en/squads/fb10988f/Swansea-City-Stats" TargetMode="External"/><Relationship Id="rId3631" Type="http://schemas.openxmlformats.org/officeDocument/2006/relationships/hyperlink" Target="https://fbref.com/en/players/e09f279b/Ivan-Toney" TargetMode="External"/><Relationship Id="rId3869" Type="http://schemas.openxmlformats.org/officeDocument/2006/relationships/hyperlink" Target="https://fbref.com/en/squads/2b390eca/Athletic-Club-Stats" TargetMode="External"/><Relationship Id="rId138" Type="http://schemas.openxmlformats.org/officeDocument/2006/relationships/hyperlink" Target="https://fbref.com/en/squads/d5121f10/Austria-Men-Stats" TargetMode="External"/><Relationship Id="rId345" Type="http://schemas.openxmlformats.org/officeDocument/2006/relationships/hyperlink" Target="https://fbref.com/en/squads/ac6bcf92/Turkiye-Men-Stats" TargetMode="External"/><Relationship Id="rId552" Type="http://schemas.openxmlformats.org/officeDocument/2006/relationships/hyperlink" Target="https://fbref.com/en/players/f9d5908e/Hicham-Boudaoui" TargetMode="External"/><Relationship Id="rId997" Type="http://schemas.openxmlformats.org/officeDocument/2006/relationships/hyperlink" Target="https://fbref.com/en/players/d2e33ba2/matchlogs/2026/summary/Diney-Match-Logs" TargetMode="External"/><Relationship Id="rId1182" Type="http://schemas.openxmlformats.org/officeDocument/2006/relationships/hyperlink" Target="https://fbref.com/en/players/5ff4ab71/matchlogs/2026/summary/Enzo-Fernandez-Match-Logs" TargetMode="External"/><Relationship Id="rId2026" Type="http://schemas.openxmlformats.org/officeDocument/2006/relationships/hyperlink" Target="https://fbref.com/en/players/7b2c24ed/Erik-Lira" TargetMode="External"/><Relationship Id="rId2233" Type="http://schemas.openxmlformats.org/officeDocument/2006/relationships/hyperlink" Target="https://fbref.com/en/squads/abdce579/Palmeiras-Stats" TargetMode="External"/><Relationship Id="rId2440" Type="http://schemas.openxmlformats.org/officeDocument/2006/relationships/hyperlink" Target="https://fbref.com/en/squads/506f1741/South-Africa-Men-Stats" TargetMode="External"/><Relationship Id="rId2678" Type="http://schemas.openxmlformats.org/officeDocument/2006/relationships/hyperlink" Target="https://fbref.com/en/squads/bff39cf5/2025-2026/Istanbul-Basaksehir-Stats" TargetMode="External"/><Relationship Id="rId2885" Type="http://schemas.openxmlformats.org/officeDocument/2006/relationships/hyperlink" Target="https://fbref.com/en/squads/dee3bbc8/Racing-Santander-Stats" TargetMode="External"/><Relationship Id="rId3729" Type="http://schemas.openxmlformats.org/officeDocument/2006/relationships/hyperlink" Target="https://fbref.com/en/players/392a7aea/Hans-Vanaken" TargetMode="External"/><Relationship Id="rId3936" Type="http://schemas.openxmlformats.org/officeDocument/2006/relationships/hyperlink" Target="https://fbref.com/en/squads/1850e3f9/2025-2026/Nordsjaelland-Stats" TargetMode="External"/><Relationship Id="rId205" Type="http://schemas.openxmlformats.org/officeDocument/2006/relationships/hyperlink" Target="https://fbref.com/en/players/15ab5a2b/matchlogs/2026/summary/Julian-Alvarez-Match-Logs" TargetMode="External"/><Relationship Id="rId412" Type="http://schemas.openxmlformats.org/officeDocument/2006/relationships/hyperlink" Target="https://fbref.com/en/players/9b0a0d51/matchlogs/2026/summary/Ivan-Basic-Match-Logs" TargetMode="External"/><Relationship Id="rId857" Type="http://schemas.openxmlformats.org/officeDocument/2006/relationships/hyperlink" Target="https://fbref.com/en/players/94b2001f/matchlogs/2026/summary/Danilo-Match-Logs" TargetMode="External"/><Relationship Id="rId1042" Type="http://schemas.openxmlformats.org/officeDocument/2006/relationships/hyperlink" Target="https://fbref.com/en/players/4af3d3c8/Laros-Duarte" TargetMode="External"/><Relationship Id="rId1487" Type="http://schemas.openxmlformats.org/officeDocument/2006/relationships/hyperlink" Target="https://fbref.com/en/players/e9254eec/Grant-Hanley" TargetMode="External"/><Relationship Id="rId1694" Type="http://schemas.openxmlformats.org/officeDocument/2006/relationships/hyperlink" Target="https://fbref.com/en/squads/473f0fbf/Korea-Republic-Men-Stats" TargetMode="External"/><Relationship Id="rId2300" Type="http://schemas.openxmlformats.org/officeDocument/2006/relationships/hyperlink" Target="https://fbref.com/en/squads/f1e6c5f1/Club-Brugge-Stats" TargetMode="External"/><Relationship Id="rId2538" Type="http://schemas.openxmlformats.org/officeDocument/2006/relationships/hyperlink" Target="https://fbref.com/en/squads/aa3eb1d3/Foolad-Stats" TargetMode="External"/><Relationship Id="rId2745" Type="http://schemas.openxmlformats.org/officeDocument/2006/relationships/hyperlink" Target="https://fbref.com/en/squads/2a8183b3/Villarreal-Stats" TargetMode="External"/><Relationship Id="rId2952" Type="http://schemas.openxmlformats.org/officeDocument/2006/relationships/hyperlink" Target="https://fbref.com/en/players/feaa0ffd/Nizar-Al-Rashdan" TargetMode="External"/><Relationship Id="rId717" Type="http://schemas.openxmlformats.org/officeDocument/2006/relationships/hyperlink" Target="https://fbref.com/en/squads/a7c7562a/Tunisia-Men-Stats" TargetMode="External"/><Relationship Id="rId924" Type="http://schemas.openxmlformats.org/officeDocument/2006/relationships/hyperlink" Target="https://fbref.com/en/players/b737f944/Hannes-Delcroix" TargetMode="External"/><Relationship Id="rId1347" Type="http://schemas.openxmlformats.org/officeDocument/2006/relationships/hyperlink" Target="https://fbref.com/en/players/aad56ca3/Amine-Gouiri" TargetMode="External"/><Relationship Id="rId1554" Type="http://schemas.openxmlformats.org/officeDocument/2006/relationships/hyperlink" Target="https://fbref.com/en/players/ffed43e3/Jack-Hendry" TargetMode="External"/><Relationship Id="rId1761" Type="http://schemas.openxmlformats.org/officeDocument/2006/relationships/hyperlink" Target="https://fbref.com/en/players/620764f4/matchlogs/2026/summary/Edmilson-Junior-Match-Logs" TargetMode="External"/><Relationship Id="rId1999" Type="http://schemas.openxmlformats.org/officeDocument/2006/relationships/hyperlink" Target="https://fbref.com/en/players/c078667a/Issa-Laye" TargetMode="External"/><Relationship Id="rId2605" Type="http://schemas.openxmlformats.org/officeDocument/2006/relationships/hyperlink" Target="https://fbref.com/en/squads/b81aa4fa/Celtic-Stats" TargetMode="External"/><Relationship Id="rId2812" Type="http://schemas.openxmlformats.org/officeDocument/2006/relationships/hyperlink" Target="https://fbref.com/en/squads/31fa6fa6/Cabo-Verde-Men-Stats" TargetMode="External"/><Relationship Id="rId53" Type="http://schemas.openxmlformats.org/officeDocument/2006/relationships/hyperlink" Target="https://fbref.com/en/squads/18050b20/2025-2026/FC-Copenhagen-Stats" TargetMode="External"/><Relationship Id="rId1207" Type="http://schemas.openxmlformats.org/officeDocument/2006/relationships/hyperlink" Target="https://fbref.com/en/players/ddcc9e22/Yassin-Fortune" TargetMode="External"/><Relationship Id="rId1414" Type="http://schemas.openxmlformats.org/officeDocument/2006/relationships/hyperlink" Target="https://fbref.com/en/players/d88f31db/matchlogs/2026/summary/Brian-Gutierrez-Match-Logs" TargetMode="External"/><Relationship Id="rId1621" Type="http://schemas.openxmlformats.org/officeDocument/2006/relationships/hyperlink" Target="https://fbref.com/en/squads/473f0fbf/Korea-Republic-Men-Stats" TargetMode="External"/><Relationship Id="rId1859" Type="http://schemas.openxmlformats.org/officeDocument/2006/relationships/hyperlink" Target="https://fbref.com/en/squads/598bc722/Stuttgart-Stats" TargetMode="External"/><Relationship Id="rId3074" Type="http://schemas.openxmlformats.org/officeDocument/2006/relationships/hyperlink" Target="https://fbref.com/en/players/a3d94a58/Cristian-Romero" TargetMode="External"/><Relationship Id="rId1719" Type="http://schemas.openxmlformats.org/officeDocument/2006/relationships/hyperlink" Target="https://fbref.com/en/players/889588db/matchlogs/2026/summary/Ardon-Jashari-Match-Logs" TargetMode="External"/><Relationship Id="rId1926" Type="http://schemas.openxmlformats.org/officeDocument/2006/relationships/hyperlink" Target="https://fbref.com/en/squads/206d90db/Barcelona-Stats" TargetMode="External"/><Relationship Id="rId3281" Type="http://schemas.openxmlformats.org/officeDocument/2006/relationships/hyperlink" Target="https://fbref.com/en/squads/31fa6fa6/Cabo-Verde-Men-Stats" TargetMode="External"/><Relationship Id="rId3379" Type="http://schemas.openxmlformats.org/officeDocument/2006/relationships/hyperlink" Target="https://fbref.com/en/squads/259855f0/New-Zealand-Men-Stats" TargetMode="External"/><Relationship Id="rId3586" Type="http://schemas.openxmlformats.org/officeDocument/2006/relationships/hyperlink" Target="https://fbref.com/en/players/ff5ea0bf/matchlogs/2026/summary/Malick-Thiaw-Match-Logs" TargetMode="External"/><Relationship Id="rId3793" Type="http://schemas.openxmlformats.org/officeDocument/2006/relationships/hyperlink" Target="https://fbref.com/en/squads/2740937c/Czechia-Men-Stats" TargetMode="External"/><Relationship Id="rId2090" Type="http://schemas.openxmlformats.org/officeDocument/2006/relationships/hyperlink" Target="https://fbref.com/en/squads/f9fddd6e/Argentina-Men-Stats" TargetMode="External"/><Relationship Id="rId2188" Type="http://schemas.openxmlformats.org/officeDocument/2006/relationships/hyperlink" Target="https://fbref.com/en/players/48a5a5d6/matchlogs/2026/summary/Gabriel-Martinelli-Match-Logs" TargetMode="External"/><Relationship Id="rId2395" Type="http://schemas.openxmlformats.org/officeDocument/2006/relationships/hyperlink" Target="https://fbref.com/en/players/7b6b53c3/Mohammad-Mohebi" TargetMode="External"/><Relationship Id="rId3141" Type="http://schemas.openxmlformats.org/officeDocument/2006/relationships/hyperlink" Target="https://fbref.com/en/squads/dc56fe14/Milan-Stats" TargetMode="External"/><Relationship Id="rId3239" Type="http://schemas.openxmlformats.org/officeDocument/2006/relationships/hyperlink" Target="https://fbref.com/en/squads/d5121f10/Austria-Men-Stats" TargetMode="External"/><Relationship Id="rId3446" Type="http://schemas.openxmlformats.org/officeDocument/2006/relationships/hyperlink" Target="https://fbref.com/en/players/f553b2b3/Jorgen-Strand-Larsen" TargetMode="External"/><Relationship Id="rId367" Type="http://schemas.openxmlformats.org/officeDocument/2006/relationships/hyperlink" Target="https://fbref.com/en/players/aaf1bf05/matchlogs/2026/summary/Juninho-Bacuna-Match-Logs" TargetMode="External"/><Relationship Id="rId574" Type="http://schemas.openxmlformats.org/officeDocument/2006/relationships/hyperlink" Target="https://fbref.com/en/players/fcaa2400/Sultan-Al-Brake" TargetMode="External"/><Relationship Id="rId2048" Type="http://schemas.openxmlformats.org/officeDocument/2006/relationships/hyperlink" Target="https://fbref.com/en/squads/a0a57b76/Miami-FC-Stats" TargetMode="External"/><Relationship Id="rId2255" Type="http://schemas.openxmlformats.org/officeDocument/2006/relationships/hyperlink" Target="https://fbref.com/en/squads/9ab5c684/Senegal-Men-Stats" TargetMode="External"/><Relationship Id="rId3001" Type="http://schemas.openxmlformats.org/officeDocument/2006/relationships/hyperlink" Target="https://fbref.com/en/players/b3b9b8b8/Chadi-Riad" TargetMode="External"/><Relationship Id="rId3653" Type="http://schemas.openxmlformats.org/officeDocument/2006/relationships/hyperlink" Target="https://fbref.com/en/squads/033ea6b8/Hoffenheim-Stats" TargetMode="External"/><Relationship Id="rId3860" Type="http://schemas.openxmlformats.org/officeDocument/2006/relationships/hyperlink" Target="https://fbref.com/en/squads/81021a70/Switzerland-Men-Stats" TargetMode="External"/><Relationship Id="rId3958" Type="http://schemas.openxmlformats.org/officeDocument/2006/relationships/hyperlink" Target="https://fbref.com/en/players/31caffaf/matchlogs/2026/summary/Utkir-Yusupov-Match-Logs" TargetMode="External"/><Relationship Id="rId227" Type="http://schemas.openxmlformats.org/officeDocument/2006/relationships/hyperlink" Target="https://fbref.com/en/squads/cd389e75/Uzbekistan-Men-Stats" TargetMode="External"/><Relationship Id="rId781" Type="http://schemas.openxmlformats.org/officeDocument/2006/relationships/hyperlink" Target="https://fbref.com/en/squads/e0652b02/Juventus-Stats" TargetMode="External"/><Relationship Id="rId879" Type="http://schemas.openxmlformats.org/officeDocument/2006/relationships/hyperlink" Target="https://fbref.com/en/squads/6061a82d/Panama-Men-Stats" TargetMode="External"/><Relationship Id="rId2462" Type="http://schemas.openxmlformats.org/officeDocument/2006/relationships/hyperlink" Target="https://fbref.com/en/players/75388f92/Khuliso-Mudau" TargetMode="External"/><Relationship Id="rId2767" Type="http://schemas.openxmlformats.org/officeDocument/2006/relationships/hyperlink" Target="https://fbref.com/en/players/4e86877c/Tim-Payne" TargetMode="External"/><Relationship Id="rId3306" Type="http://schemas.openxmlformats.org/officeDocument/2006/relationships/hyperlink" Target="https://fbref.com/en/players/1e1bea09/Paik-Seung-ho" TargetMode="External"/><Relationship Id="rId3513" Type="http://schemas.openxmlformats.org/officeDocument/2006/relationships/hyperlink" Target="https://fbref.com/en/squads/296f69e7/Sweden-Men-Stats" TargetMode="External"/><Relationship Id="rId3720" Type="http://schemas.openxmlformats.org/officeDocument/2006/relationships/hyperlink" Target="https://fbref.com/en/players/531a4aa8/matchlogs/2026/summary/Yan-Valery-Match-Logs" TargetMode="External"/><Relationship Id="rId434" Type="http://schemas.openxmlformats.org/officeDocument/2006/relationships/hyperlink" Target="https://fbref.com/en/players/3cc64624/matchlogs/2026/summary/Patrick-Beach-Match-Logs" TargetMode="External"/><Relationship Id="rId641" Type="http://schemas.openxmlformats.org/officeDocument/2006/relationships/hyperlink" Target="https://fbref.com/en/players/16264a81/Moises-Caicedo" TargetMode="External"/><Relationship Id="rId739" Type="http://schemas.openxmlformats.org/officeDocument/2006/relationships/hyperlink" Target="https://fbref.com/en/players/2696b6a9/Tahith-Chong" TargetMode="External"/><Relationship Id="rId1064" Type="http://schemas.openxmlformats.org/officeDocument/2006/relationships/hyperlink" Target="https://fbref.com/en/squads/bb14adb3/RKC-Waalwijk-Stats" TargetMode="External"/><Relationship Id="rId1271" Type="http://schemas.openxmlformats.org/officeDocument/2006/relationships/hyperlink" Target="https://fbref.com/en/players/c16843c7/Khalid-Al-Ghannam" TargetMode="External"/><Relationship Id="rId1369" Type="http://schemas.openxmlformats.org/officeDocument/2006/relationships/hyperlink" Target="https://fbref.com/en/squads/5bfb9659/Leeds-United-Stats" TargetMode="External"/><Relationship Id="rId1576" Type="http://schemas.openxmlformats.org/officeDocument/2006/relationships/hyperlink" Target="https://fbref.com/en/squads/cd051869/Brentford-Stats" TargetMode="External"/><Relationship Id="rId2115" Type="http://schemas.openxmlformats.org/officeDocument/2006/relationships/hyperlink" Target="https://fbref.com/en/players/67ac5bb8/matchlogs/2026/summary/Gabriel-Magalhaes-Match-Logs" TargetMode="External"/><Relationship Id="rId2322" Type="http://schemas.openxmlformats.org/officeDocument/2006/relationships/hyperlink" Target="https://fbref.com/en/players/8738a7a1/Sultan-Mendash" TargetMode="External"/><Relationship Id="rId2974" Type="http://schemas.openxmlformats.org/officeDocument/2006/relationships/hyperlink" Target="https://fbref.com/en/players/190b0d5e/Iqraam-Rayners" TargetMode="External"/><Relationship Id="rId3818" Type="http://schemas.openxmlformats.org/officeDocument/2006/relationships/hyperlink" Target="https://fbref.com/en/players/90a63dda/matchlogs/2026/summary/Francis-de-Vries-Match-Logs" TargetMode="External"/><Relationship Id="rId501" Type="http://schemas.openxmlformats.org/officeDocument/2006/relationships/hyperlink" Target="https://fbref.com/en/players/d0b6129f/Sander-Berge" TargetMode="External"/><Relationship Id="rId946" Type="http://schemas.openxmlformats.org/officeDocument/2006/relationships/hyperlink" Target="https://fbref.com/en/players/0102aa7e/matchlogs/2026/summary/Frans-Dhia-Putros-Match-Logs" TargetMode="External"/><Relationship Id="rId1131" Type="http://schemas.openxmlformats.org/officeDocument/2006/relationships/hyperlink" Target="https://fbref.com/en/players/682e47b3/Jose-Fajardo" TargetMode="External"/><Relationship Id="rId1229" Type="http://schemas.openxmlformats.org/officeDocument/2006/relationships/hyperlink" Target="https://fbref.com/en/players/98d2c2c4/matchlogs/2026/summary/Remo-Freuler-Match-Logs" TargetMode="External"/><Relationship Id="rId1783" Type="http://schemas.openxmlformats.org/officeDocument/2006/relationships/hyperlink" Target="https://fbref.com/en/squads/ac6bcf92/Turkiye-Men-Stats" TargetMode="External"/><Relationship Id="rId1990" Type="http://schemas.openxmlformats.org/officeDocument/2006/relationships/hyperlink" Target="https://fbref.com/en/squads/2aa12281/Mallorca-Stats" TargetMode="External"/><Relationship Id="rId2627" Type="http://schemas.openxmlformats.org/officeDocument/2006/relationships/hyperlink" Target="https://fbref.com/en/squads/b009a548/Mexico-Men-Stats" TargetMode="External"/><Relationship Id="rId2834" Type="http://schemas.openxmlformats.org/officeDocument/2006/relationships/hyperlink" Target="https://fbref.com/en/players/540ec57b/matchlogs/2026/summary/Yeremy-Pino-Match-Logs" TargetMode="External"/><Relationship Id="rId75" Type="http://schemas.openxmlformats.org/officeDocument/2006/relationships/hyperlink" Target="https://fbref.com/en/players/4dcec659/Simon-Adingra" TargetMode="External"/><Relationship Id="rId806" Type="http://schemas.openxmlformats.org/officeDocument/2006/relationships/hyperlink" Target="https://fbref.com/en/players/76c2a023/matchlogs/2026/summary/Samu-Costa-Match-Logs" TargetMode="External"/><Relationship Id="rId1436" Type="http://schemas.openxmlformats.org/officeDocument/2006/relationships/hyperlink" Target="https://fbref.com/en/players/85660a5d/matchlogs/2026/summary/Ihsan-Haddad-Match-Logs" TargetMode="External"/><Relationship Id="rId1643" Type="http://schemas.openxmlformats.org/officeDocument/2006/relationships/hyperlink" Target="https://fbref.com/en/players/6fa3c28e/Zidane-Iqbal" TargetMode="External"/><Relationship Id="rId1850" Type="http://schemas.openxmlformats.org/officeDocument/2006/relationships/hyperlink" Target="https://fbref.com/en/players/0aed29f1/Shoja-Khalilzadeh" TargetMode="External"/><Relationship Id="rId2901" Type="http://schemas.openxmlformats.org/officeDocument/2006/relationships/hyperlink" Target="https://fbref.com/en/squads/a23dde6d/Al-Qadsiah-Stats" TargetMode="External"/><Relationship Id="rId3096" Type="http://schemas.openxmlformats.org/officeDocument/2006/relationships/hyperlink" Target="https://fbref.com/en/players/f3115445/matchlogs/2026/summary/Saed-Al-Rosan-Match-Logs" TargetMode="External"/><Relationship Id="rId1503" Type="http://schemas.openxmlformats.org/officeDocument/2006/relationships/hyperlink" Target="https://fbref.com/en/squads/6a08f71e/IR-Iran-Men-Stats" TargetMode="External"/><Relationship Id="rId1710" Type="http://schemas.openxmlformats.org/officeDocument/2006/relationships/hyperlink" Target="https://fbref.com/en/squads/3e22f0fa/Jordan-Men-Stats" TargetMode="External"/><Relationship Id="rId1948" Type="http://schemas.openxmlformats.org/officeDocument/2006/relationships/hyperlink" Target="https://fbref.com/en/players/42c94967/Brandley-Kuwas" TargetMode="External"/><Relationship Id="rId3163" Type="http://schemas.openxmlformats.org/officeDocument/2006/relationships/hyperlink" Target="https://fbref.com/en/players/972aeb2a/William-Saliba" TargetMode="External"/><Relationship Id="rId3370" Type="http://schemas.openxmlformats.org/officeDocument/2006/relationships/hyperlink" Target="https://fbref.com/en/players/a6536561/matchlogs/2026/summary/Giuliano-Simeone-Match-Logs" TargetMode="External"/><Relationship Id="rId4007" Type="http://schemas.openxmlformats.org/officeDocument/2006/relationships/hyperlink" Target="https://fbref.com/en/squads/658bf2de/Genoa-Stats" TargetMode="External"/><Relationship Id="rId291" Type="http://schemas.openxmlformats.org/officeDocument/2006/relationships/hyperlink" Target="https://fbref.com/en/players/10411db2/Alex-Arce" TargetMode="External"/><Relationship Id="rId1808" Type="http://schemas.openxmlformats.org/officeDocument/2006/relationships/hyperlink" Target="https://fbref.com/en/players/8455ad90/Lee-Kang-in" TargetMode="External"/><Relationship Id="rId3023" Type="http://schemas.openxmlformats.org/officeDocument/2006/relationships/hyperlink" Target="https://fbref.com/en/players/8735fe66/matchlogs/2026/summary/Ro-Ro-Match-Logs" TargetMode="External"/><Relationship Id="rId3468" Type="http://schemas.openxmlformats.org/officeDocument/2006/relationships/hyperlink" Target="https://fbref.com/en/squads/62add3bf/Werder-Bremen-Stats" TargetMode="External"/><Relationship Id="rId3675" Type="http://schemas.openxmlformats.org/officeDocument/2006/relationships/hyperlink" Target="https://fbref.com/en/squads/0f66725b/United-States-Men-Stats" TargetMode="External"/><Relationship Id="rId3882" Type="http://schemas.openxmlformats.org/officeDocument/2006/relationships/hyperlink" Target="https://fbref.com/en/players/e7fcf289/matchlogs/2026/summary/Florian-Wirtz-Match-Logs" TargetMode="External"/><Relationship Id="rId151" Type="http://schemas.openxmlformats.org/officeDocument/2006/relationships/hyperlink" Target="https://fbref.com/en/squads/8ef52968/Sunderland-Stats" TargetMode="External"/><Relationship Id="rId389" Type="http://schemas.openxmlformats.org/officeDocument/2006/relationships/hyperlink" Target="https://fbref.com/en/squads/fd6114db/Monaco-Stats" TargetMode="External"/><Relationship Id="rId596" Type="http://schemas.openxmlformats.org/officeDocument/2006/relationships/hyperlink" Target="https://fbref.com/en/players/3aca6420/matchlogs/2026/summary/Tajon-Buchanan-Match-Logs" TargetMode="External"/><Relationship Id="rId2277" Type="http://schemas.openxmlformats.org/officeDocument/2006/relationships/hyperlink" Target="https://fbref.com/en/players/90f91999/matchlogs/2026/summary/John-McGinn-Match-Logs" TargetMode="External"/><Relationship Id="rId2484" Type="http://schemas.openxmlformats.org/officeDocument/2006/relationships/hyperlink" Target="https://fbref.com/en/squads/47c64c55/Crystal-Palace-Stats" TargetMode="External"/><Relationship Id="rId2691" Type="http://schemas.openxmlformats.org/officeDocument/2006/relationships/hyperlink" Target="https://fbref.com/en/players/70106ff6/matchlogs/2026/summary/Jonathan-Osorio-Match-Logs" TargetMode="External"/><Relationship Id="rId3230" Type="http://schemas.openxmlformats.org/officeDocument/2006/relationships/hyperlink" Target="https://fbref.com/en/players/a427724f/Andreas-Schjelderup" TargetMode="External"/><Relationship Id="rId3328" Type="http://schemas.openxmlformats.org/officeDocument/2006/relationships/hyperlink" Target="https://fbref.com/en/players/67e2aed8/matchlogs/2026/summary/Sharara-Match-Logs" TargetMode="External"/><Relationship Id="rId3535" Type="http://schemas.openxmlformats.org/officeDocument/2006/relationships/hyperlink" Target="https://fbref.com/en/players/f0661424/matchlogs/2026/summary/Nicolas-Tagliafico-Match-Logs" TargetMode="External"/><Relationship Id="rId3742" Type="http://schemas.openxmlformats.org/officeDocument/2006/relationships/hyperlink" Target="https://fbref.com/en/squads/7c76bc53/2025-2026/Atlas-Stats" TargetMode="External"/><Relationship Id="rId249" Type="http://schemas.openxmlformats.org/officeDocument/2006/relationships/hyperlink" Target="https://fbref.com/en/squads/d20821dd/LASK-Stats" TargetMode="External"/><Relationship Id="rId456" Type="http://schemas.openxmlformats.org/officeDocument/2006/relationships/hyperlink" Target="https://fbref.com/en/squads/0b26f976/Viking-Stats" TargetMode="External"/><Relationship Id="rId663" Type="http://schemas.openxmlformats.org/officeDocument/2006/relationships/hyperlink" Target="https://fbref.com/en/squads/d6ffefd1/Kasimpasa-Stats" TargetMode="External"/><Relationship Id="rId870" Type="http://schemas.openxmlformats.org/officeDocument/2006/relationships/hyperlink" Target="https://fbref.com/en/players/dbe19468/Promise-David" TargetMode="External"/><Relationship Id="rId1086" Type="http://schemas.openxmlformats.org/officeDocument/2006/relationships/hyperlink" Target="https://fbref.com/en/players/0b4f388a/Breel-Embolo" TargetMode="External"/><Relationship Id="rId1293" Type="http://schemas.openxmlformats.org/officeDocument/2006/relationships/hyperlink" Target="https://fbref.com/en/squads/473f0fbf/Korea-Republic-Men-Stats" TargetMode="External"/><Relationship Id="rId2137" Type="http://schemas.openxmlformats.org/officeDocument/2006/relationships/hyperlink" Target="https://fbref.com/en/squads/506f1741/South-Africa-Men-Stats" TargetMode="External"/><Relationship Id="rId2344" Type="http://schemas.openxmlformats.org/officeDocument/2006/relationships/hyperlink" Target="https://fbref.com/en/players/d080ed5e/Mikel-Merino" TargetMode="External"/><Relationship Id="rId2551" Type="http://schemas.openxmlformats.org/officeDocument/2006/relationships/hyperlink" Target="https://fbref.com/en/players/c2a15a27/Joao-Neves" TargetMode="External"/><Relationship Id="rId2789" Type="http://schemas.openxmlformats.org/officeDocument/2006/relationships/hyperlink" Target="https://fbref.com/en/squads/e334d850/PSV-Eindhoven-Stats" TargetMode="External"/><Relationship Id="rId2996" Type="http://schemas.openxmlformats.org/officeDocument/2006/relationships/hyperlink" Target="https://fbref.com/en/players/7fa4e703/matchlogs/2026/summary/Gio-Reyna-Match-Logs" TargetMode="External"/><Relationship Id="rId109" Type="http://schemas.openxmlformats.org/officeDocument/2006/relationships/hyperlink" Target="https://fbref.com/en/players/9b398aea/matchlogs/2026/summary/Rayan-Ait-Nouri-Match-Logs" TargetMode="External"/><Relationship Id="rId316" Type="http://schemas.openxmlformats.org/officeDocument/2006/relationships/hyperlink" Target="https://fbref.com/en/squads/9349828d/Ghana-Men-Stats" TargetMode="External"/><Relationship Id="rId523" Type="http://schemas.openxmlformats.org/officeDocument/2006/relationships/hyperlink" Target="https://fbref.com/en/players/c2b11050/matchlogs/2026/summary/Cesar-Blackman-Match-Logs" TargetMode="External"/><Relationship Id="rId968" Type="http://schemas.openxmlformats.org/officeDocument/2006/relationships/hyperlink" Target="https://fbref.com/en/squads/9ab5c684/Senegal-Men-Stats" TargetMode="External"/><Relationship Id="rId1153" Type="http://schemas.openxmlformats.org/officeDocument/2006/relationships/hyperlink" Target="https://fbref.com/en/players/bceda5ff/matchlogs/2026/summary/Abdul-Fatawu-Issahaku-Match-Logs" TargetMode="External"/><Relationship Id="rId1598" Type="http://schemas.openxmlformats.org/officeDocument/2006/relationships/hyperlink" Target="https://fbref.com/en/players/95d5aea2/Robin-Hranac" TargetMode="External"/><Relationship Id="rId2204" Type="http://schemas.openxmlformats.org/officeDocument/2006/relationships/hyperlink" Target="https://fbref.com/en/players/bac46a10/Lisandro-Martinez" TargetMode="External"/><Relationship Id="rId2649" Type="http://schemas.openxmlformats.org/officeDocument/2006/relationships/hyperlink" Target="https://fbref.com/en/players/e14e818c/Ben-Old" TargetMode="External"/><Relationship Id="rId2856" Type="http://schemas.openxmlformats.org/officeDocument/2006/relationships/hyperlink" Target="https://fbref.com/en/squads/b561dd30/Spain-Men-Stats" TargetMode="External"/><Relationship Id="rId3602" Type="http://schemas.openxmlformats.org/officeDocument/2006/relationships/hyperlink" Target="https://fbref.com/en/players/76ff8d0d/matchlogs/2026/summary/Kristian-Thorstvedt-Match-Logs" TargetMode="External"/><Relationship Id="rId3907" Type="http://schemas.openxmlformats.org/officeDocument/2006/relationships/hyperlink" Target="https://fbref.com/en/players/18d3b8df/Kevin-Yakob" TargetMode="External"/><Relationship Id="rId97" Type="http://schemas.openxmlformats.org/officeDocument/2006/relationships/hyperlink" Target="https://fbref.com/en/players/b5691f5d/matchlogs/2026/summary/Rodrigo-Aguirre-Match-Logs" TargetMode="External"/><Relationship Id="rId730" Type="http://schemas.openxmlformats.org/officeDocument/2006/relationships/hyperlink" Target="https://fbref.com/en/players/4b6ab1da/matchlogs/2026/summary/Samir-Chergui-Match-Logs" TargetMode="External"/><Relationship Id="rId828" Type="http://schemas.openxmlformats.org/officeDocument/2006/relationships/hyperlink" Target="https://fbref.com/en/squads/d2043442/Paraguay-Men-Stats" TargetMode="External"/><Relationship Id="rId1013" Type="http://schemas.openxmlformats.org/officeDocument/2006/relationships/hyperlink" Target="https://fbref.com/en/players/bd5eb2e5/matchlogs/2026/summary/El-Hadji-Malick-Diouf-Match-Logs" TargetMode="External"/><Relationship Id="rId1360" Type="http://schemas.openxmlformats.org/officeDocument/2006/relationships/hyperlink" Target="https://fbref.com/en/squads/d5121f10/Austria-Men-Stats" TargetMode="External"/><Relationship Id="rId1458" Type="http://schemas.openxmlformats.org/officeDocument/2006/relationships/hyperlink" Target="https://fbref.com/en/squads/e39cf61a/Sepahan-Stats" TargetMode="External"/><Relationship Id="rId1665" Type="http://schemas.openxmlformats.org/officeDocument/2006/relationships/hyperlink" Target="https://fbref.com/en/players/3b8abe7c/matchlogs/2026/summary/Jamshid-Iskanderov-Match-Logs" TargetMode="External"/><Relationship Id="rId1872" Type="http://schemas.openxmlformats.org/officeDocument/2006/relationships/hyperlink" Target="https://fbref.com/en/players/49296448/Joshua-Kimmich" TargetMode="External"/><Relationship Id="rId2411" Type="http://schemas.openxmlformats.org/officeDocument/2006/relationships/hyperlink" Target="https://fbref.com/en/players/d384bddd/Jamiro-Monteiro" TargetMode="External"/><Relationship Id="rId2509" Type="http://schemas.openxmlformats.org/officeDocument/2006/relationships/hyperlink" Target="https://fbref.com/en/players/4b6960d2/matchlogs/2026/summary/Yuto-Nagatomo-Match-Logs" TargetMode="External"/><Relationship Id="rId2716" Type="http://schemas.openxmlformats.org/officeDocument/2006/relationships/hyperlink" Target="https://fbref.com/en/squads/b561dd30/Spain-Men-Stats" TargetMode="External"/><Relationship Id="rId1220" Type="http://schemas.openxmlformats.org/officeDocument/2006/relationships/hyperlink" Target="https://fbref.com/en/squads/2a8183b3/Villarreal-Stats" TargetMode="External"/><Relationship Id="rId1318" Type="http://schemas.openxmlformats.org/officeDocument/2006/relationships/hyperlink" Target="https://fbref.com/en/squads/d07537b9/Brighton-and-Hove-Albion-Stats" TargetMode="External"/><Relationship Id="rId1525" Type="http://schemas.openxmlformats.org/officeDocument/2006/relationships/hyperlink" Target="https://fbref.com/en/squads/cff3d9bb/Chelsea-Stats" TargetMode="External"/><Relationship Id="rId2923" Type="http://schemas.openxmlformats.org/officeDocument/2006/relationships/hyperlink" Target="https://fbref.com/en/players/f126a259/matchlogs/2026/summary/Soufiane-Rahimi-Match-Logs" TargetMode="External"/><Relationship Id="rId1732" Type="http://schemas.openxmlformats.org/officeDocument/2006/relationships/hyperlink" Target="https://fbref.com/en/players/b561db50/Raul-Jimenez" TargetMode="External"/><Relationship Id="rId3185" Type="http://schemas.openxmlformats.org/officeDocument/2006/relationships/hyperlink" Target="https://fbref.com/en/squads/639950ae/Flamengo-Stats" TargetMode="External"/><Relationship Id="rId3392" Type="http://schemas.openxmlformats.org/officeDocument/2006/relationships/hyperlink" Target="https://fbref.com/en/squads/f0ac8ee6/Eintracht-Frankfurt-Stats" TargetMode="External"/><Relationship Id="rId24" Type="http://schemas.openxmlformats.org/officeDocument/2006/relationships/hyperlink" Target="https://fbref.com/en/squads/6e84edac/Saudi-Arabia-Men-Stats" TargetMode="External"/><Relationship Id="rId2299" Type="http://schemas.openxmlformats.org/officeDocument/2006/relationships/hyperlink" Target="https://fbref.com/en/squads/361422b9/Belgium-Men-Stats" TargetMode="External"/><Relationship Id="rId3045" Type="http://schemas.openxmlformats.org/officeDocument/2006/relationships/hyperlink" Target="https://fbref.com/en/squads/31fa6fa6/Cabo-Verde-Men-Stats" TargetMode="External"/><Relationship Id="rId3252" Type="http://schemas.openxmlformats.org/officeDocument/2006/relationships/hyperlink" Target="https://fbref.com/en/squads/b8a68959/Orlando-Pirates-Stats" TargetMode="External"/><Relationship Id="rId3697" Type="http://schemas.openxmlformats.org/officeDocument/2006/relationships/hyperlink" Target="https://fbref.com/en/players/dd549382/matchlogs/2026/summary/Deniz-Undav-Match-Logs" TargetMode="External"/><Relationship Id="rId173" Type="http://schemas.openxmlformats.org/officeDocument/2006/relationships/hyperlink" Target="https://fbref.com/en/players/488ee64c/matchlogs/2026/summary/Ali-Alipour-Match-Logs" TargetMode="External"/><Relationship Id="rId380" Type="http://schemas.openxmlformats.org/officeDocument/2006/relationships/hyperlink" Target="https://fbref.com/en/squads/9be9f315/Congo-DR-Men-Stats" TargetMode="External"/><Relationship Id="rId2061" Type="http://schemas.openxmlformats.org/officeDocument/2006/relationships/hyperlink" Target="https://fbref.com/en/players/e1426a52/matchlogs/2026/summary/Flaco-Lopez-Match-Logs" TargetMode="External"/><Relationship Id="rId3112" Type="http://schemas.openxmlformats.org/officeDocument/2006/relationships/hyperlink" Target="https://fbref.com/en/players/009a4f60/matchlogs/2026/summary/Julian-Ryerson-Match-Logs" TargetMode="External"/><Relationship Id="rId3557" Type="http://schemas.openxmlformats.org/officeDocument/2006/relationships/hyperlink" Target="https://fbref.com/en/squads/972e2539/Al-Hilal-Stats" TargetMode="External"/><Relationship Id="rId3764" Type="http://schemas.openxmlformats.org/officeDocument/2006/relationships/hyperlink" Target="https://fbref.com/en/players/fc8fcbd1/Renato-Veiga" TargetMode="External"/><Relationship Id="rId3971" Type="http://schemas.openxmlformats.org/officeDocument/2006/relationships/hyperlink" Target="https://fbref.com/en/players/d717b80e/Alejandro-Zendejas" TargetMode="External"/><Relationship Id="rId240" Type="http://schemas.openxmlformats.org/officeDocument/2006/relationships/hyperlink" Target="https://fbref.com/en/players/10c12f22/Youssef-Amyn" TargetMode="External"/><Relationship Id="rId478" Type="http://schemas.openxmlformats.org/officeDocument/2006/relationships/hyperlink" Target="https://fbref.com/en/squads/1e2dba57/Algeria-Men-Stats" TargetMode="External"/><Relationship Id="rId685" Type="http://schemas.openxmlformats.org/officeDocument/2006/relationships/hyperlink" Target="https://fbref.com/en/players/197640fd/Timothy-Castagne" TargetMode="External"/><Relationship Id="rId892" Type="http://schemas.openxmlformats.org/officeDocument/2006/relationships/hyperlink" Target="https://fbref.com/en/players/e46012d4/Kevin-De-Bruyne" TargetMode="External"/><Relationship Id="rId2159" Type="http://schemas.openxmlformats.org/officeDocument/2006/relationships/hyperlink" Target="https://fbref.com/en/squads/9ab5c684/Senegal-Men-Stats" TargetMode="External"/><Relationship Id="rId2366" Type="http://schemas.openxmlformats.org/officeDocument/2006/relationships/hyperlink" Target="https://fbref.com/en/squads/054efa67/Bayern-Munich-Stats" TargetMode="External"/><Relationship Id="rId2573" Type="http://schemas.openxmlformats.org/officeDocument/2006/relationships/hyperlink" Target="https://fbref.com/en/squads/f1e6c5f1/Club-Brugge-Stats" TargetMode="External"/><Relationship Id="rId2780" Type="http://schemas.openxmlformats.org/officeDocument/2006/relationships/hyperlink" Target="https://fbref.com/en/squads/b561dd30/Spain-Men-Stats" TargetMode="External"/><Relationship Id="rId3417" Type="http://schemas.openxmlformats.org/officeDocument/2006/relationships/hyperlink" Target="https://fbref.com/en/players/21166ff4/matchlogs/2026/summary/Caglar-Soyuncu-Match-Logs" TargetMode="External"/><Relationship Id="rId3624" Type="http://schemas.openxmlformats.org/officeDocument/2006/relationships/hyperlink" Target="https://fbref.com/en/squads/5bb5024a/Netherlands-Men-Stats" TargetMode="External"/><Relationship Id="rId3831" Type="http://schemas.openxmlformats.org/officeDocument/2006/relationships/hyperlink" Target="https://fbref.com/en/players/cb64672e/Paul-Wanner" TargetMode="External"/><Relationship Id="rId100" Type="http://schemas.openxmlformats.org/officeDocument/2006/relationships/hyperlink" Target="https://fbref.com/en/squads/1c781004/Norwich-City-Stats" TargetMode="External"/><Relationship Id="rId338" Type="http://schemas.openxmlformats.org/officeDocument/2006/relationships/hyperlink" Target="https://fbref.com/en/squads/40bb0ce9/Independiente-Stats" TargetMode="External"/><Relationship Id="rId545" Type="http://schemas.openxmlformats.org/officeDocument/2006/relationships/hyperlink" Target="https://fbref.com/en/squads/b90bf4f9/Australia-Men-Stats" TargetMode="External"/><Relationship Id="rId752" Type="http://schemas.openxmlformats.org/officeDocument/2006/relationships/hyperlink" Target="https://fbref.com/en/squads/d5121f10/Austria-Men-Stats" TargetMode="External"/><Relationship Id="rId1175" Type="http://schemas.openxmlformats.org/officeDocument/2006/relationships/hyperlink" Target="https://fbref.com/en/players/507c7bdf/Bruno-Fernandes" TargetMode="External"/><Relationship Id="rId1382" Type="http://schemas.openxmlformats.org/officeDocument/2006/relationships/hyperlink" Target="https://fbref.com/en/players/b73f17f8/matchlogs/2026/summary/Evann-Guessand-Match-Logs" TargetMode="External"/><Relationship Id="rId2019" Type="http://schemas.openxmlformats.org/officeDocument/2006/relationships/hyperlink" Target="https://fbref.com/en/squads/d5121f10/Austria-Men-Stats" TargetMode="External"/><Relationship Id="rId2226" Type="http://schemas.openxmlformats.org/officeDocument/2006/relationships/hyperlink" Target="https://fbref.com/en/players/feb5d972/matchlogs/2026/summary/Pape-Matar-Sarr-Match-Logs" TargetMode="External"/><Relationship Id="rId2433" Type="http://schemas.openxmlformats.org/officeDocument/2006/relationships/hyperlink" Target="https://fbref.com/en/squads/c0d3eab4/Strasbourg-Stats" TargetMode="External"/><Relationship Id="rId2640" Type="http://schemas.openxmlformats.org/officeDocument/2006/relationships/hyperlink" Target="https://fbref.com/en/players/ca607d59/matchlogs/2026/summary/Noah-Okafor-Match-Logs" TargetMode="External"/><Relationship Id="rId2878" Type="http://schemas.openxmlformats.org/officeDocument/2006/relationships/hyperlink" Target="https://fbref.com/en/players/8f21b7bd/matchlogs/2026/summary/Lukas-Provod-Match-Logs" TargetMode="External"/><Relationship Id="rId3929" Type="http://schemas.openxmlformats.org/officeDocument/2006/relationships/hyperlink" Target="https://fbref.com/en/players/1c215c70/matchlogs/2026/summary/Tete-Yengi-Match-Logs" TargetMode="External"/><Relationship Id="rId405" Type="http://schemas.openxmlformats.org/officeDocument/2006/relationships/hyperlink" Target="https://fbref.com/en/players/a0d55a09/matchlogs/2026/summary/Bradley-Barcola-Match-Logs" TargetMode="External"/><Relationship Id="rId612" Type="http://schemas.openxmlformats.org/officeDocument/2006/relationships/hyperlink" Target="https://fbref.com/en/players/b2d31e83/matchlogs/2026/summary/Dan-Burn-Match-Logs" TargetMode="External"/><Relationship Id="rId1035" Type="http://schemas.openxmlformats.org/officeDocument/2006/relationships/hyperlink" Target="https://fbref.com/en/squads/24772b12/Cote-dIvoire-Men-Stats" TargetMode="External"/><Relationship Id="rId1242" Type="http://schemas.openxmlformats.org/officeDocument/2006/relationships/hyperlink" Target="https://fbref.com/en/squads/822bd0ba/Liverpool-Stats" TargetMode="External"/><Relationship Id="rId1687" Type="http://schemas.openxmlformats.org/officeDocument/2006/relationships/hyperlink" Target="https://fbref.com/en/squads/b1278397/Dusseldorf-Stats" TargetMode="External"/><Relationship Id="rId1894" Type="http://schemas.openxmlformats.org/officeDocument/2006/relationships/hyperlink" Target="https://fbref.com/en/squads/6a329209/Gil-Vicente-FC-Stats" TargetMode="External"/><Relationship Id="rId2500" Type="http://schemas.openxmlformats.org/officeDocument/2006/relationships/hyperlink" Target="https://fbref.com/en/squads/a224b06a/Mainz-05-Stats" TargetMode="External"/><Relationship Id="rId2738" Type="http://schemas.openxmlformats.org/officeDocument/2006/relationships/hyperlink" Target="https://fbref.com/en/players/9b6f7fd5/matchlogs/2026/summary/Lucas-Paqueta-Match-Logs" TargetMode="External"/><Relationship Id="rId2945" Type="http://schemas.openxmlformats.org/officeDocument/2006/relationships/hyperlink" Target="https://fbref.com/en/squads/b009a548/Mexico-Men-Stats" TargetMode="External"/><Relationship Id="rId917" Type="http://schemas.openxmlformats.org/officeDocument/2006/relationships/hyperlink" Target="https://fbref.com/en/squads/6c5ef1c3/Bosnia-and-Herzegovina-Men-Stats" TargetMode="External"/><Relationship Id="rId1102" Type="http://schemas.openxmlformats.org/officeDocument/2006/relationships/hyperlink" Target="https://fbref.com/en/squads/6061a82d/Panama-Men-Stats" TargetMode="External"/><Relationship Id="rId1547" Type="http://schemas.openxmlformats.org/officeDocument/2006/relationships/hyperlink" Target="https://fbref.com/en/squads/6e84edac/Saudi-Arabia-Men-Stats" TargetMode="External"/><Relationship Id="rId1754" Type="http://schemas.openxmlformats.org/officeDocument/2006/relationships/hyperlink" Target="https://fbref.com/en/players/1bacc518/matchlogs/2026/summary/Frenkie-de-Jong-Match-Logs" TargetMode="External"/><Relationship Id="rId1961" Type="http://schemas.openxmlformats.org/officeDocument/2006/relationships/hyperlink" Target="https://fbref.com/en/squads/296f69e7/Sweden-Men-Stats" TargetMode="External"/><Relationship Id="rId2805" Type="http://schemas.openxmlformats.org/officeDocument/2006/relationships/hyperlink" Target="https://fbref.com/en/squads/a8661628/Espanyol-Stats" TargetMode="External"/><Relationship Id="rId46" Type="http://schemas.openxmlformats.org/officeDocument/2006/relationships/hyperlink" Target="https://fbref.com/en/squads/3e22f0fa/Jordan-Men-Stats" TargetMode="External"/><Relationship Id="rId1407" Type="http://schemas.openxmlformats.org/officeDocument/2006/relationships/hyperlink" Target="https://fbref.com/en/players/d56b9520/Malo-Gusto" TargetMode="External"/><Relationship Id="rId1614" Type="http://schemas.openxmlformats.org/officeDocument/2006/relationships/hyperlink" Target="https://fbref.com/en/squads/ec843efd/Iraq-Men-Stats" TargetMode="External"/><Relationship Id="rId1821" Type="http://schemas.openxmlformats.org/officeDocument/2006/relationships/hyperlink" Target="https://fbref.com/en/squads/cd389e75/Uzbekistan-Men-Stats" TargetMode="External"/><Relationship Id="rId3067" Type="http://schemas.openxmlformats.org/officeDocument/2006/relationships/hyperlink" Target="https://fbref.com/en/squads/e0f5893a/Curacao-Men-Stats" TargetMode="External"/><Relationship Id="rId3274" Type="http://schemas.openxmlformats.org/officeDocument/2006/relationships/hyperlink" Target="https://fbref.com/en/squads/296f69e7/Sweden-Men-Stats" TargetMode="External"/><Relationship Id="rId195" Type="http://schemas.openxmlformats.org/officeDocument/2006/relationships/hyperlink" Target="https://fbref.com/en/squads/b009a548/Mexico-Men-Stats" TargetMode="External"/><Relationship Id="rId1919" Type="http://schemas.openxmlformats.org/officeDocument/2006/relationships/hyperlink" Target="https://fbref.com/en/players/1f3afdcb/matchlogs/2026/summary/Odilon-Kossounou-Match-Logs" TargetMode="External"/><Relationship Id="rId3481" Type="http://schemas.openxmlformats.org/officeDocument/2006/relationships/hyperlink" Target="https://fbref.com/en/players/df04eb4b/Crysencio-Summerville" TargetMode="External"/><Relationship Id="rId3579" Type="http://schemas.openxmlformats.org/officeDocument/2006/relationships/hyperlink" Target="https://fbref.com/en/players/dc45ac24/Igor-Thiago" TargetMode="External"/><Relationship Id="rId3786" Type="http://schemas.openxmlformats.org/officeDocument/2006/relationships/hyperlink" Target="https://fbref.com/en/squads/639950ae/Flamengo-Stats" TargetMode="External"/><Relationship Id="rId2083" Type="http://schemas.openxmlformats.org/officeDocument/2006/relationships/hyperlink" Target="https://fbref.com/en/squads/aba482e2/2025-2026/Universitatea-Cluj-Stats" TargetMode="External"/><Relationship Id="rId2290" Type="http://schemas.openxmlformats.org/officeDocument/2006/relationships/hyperlink" Target="https://fbref.com/en/players/471f16b3/Kenny-McLean" TargetMode="External"/><Relationship Id="rId2388" Type="http://schemas.openxmlformats.org/officeDocument/2006/relationships/hyperlink" Target="https://fbref.com/en/players/92f69be8/Shahriar-Moghanlou" TargetMode="External"/><Relationship Id="rId2595" Type="http://schemas.openxmlformats.org/officeDocument/2006/relationships/hyperlink" Target="https://fbref.com/en/players/4d77b365/Darwin-Nunez" TargetMode="External"/><Relationship Id="rId3134" Type="http://schemas.openxmlformats.org/officeDocument/2006/relationships/hyperlink" Target="https://fbref.com/en/players/645481cc/matchlogs/2026/summary/Noah-Sadiki-Match-Logs" TargetMode="External"/><Relationship Id="rId3341" Type="http://schemas.openxmlformats.org/officeDocument/2006/relationships/hyperlink" Target="https://fbref.com/en/squads/cd389e75/Uzbekistan-Men-Stats" TargetMode="External"/><Relationship Id="rId3439" Type="http://schemas.openxmlformats.org/officeDocument/2006/relationships/hyperlink" Target="https://fbref.com/en/squads/c1e40422/Germany-Men-Stats" TargetMode="External"/><Relationship Id="rId3993" Type="http://schemas.openxmlformats.org/officeDocument/2006/relationships/hyperlink" Target="https://fbref.com/en/players/acf7e795/matchlogs/2026/summary/David-Zima-Match-Logs" TargetMode="External"/><Relationship Id="rId262" Type="http://schemas.openxmlformats.org/officeDocument/2006/relationships/hyperlink" Target="https://fbref.com/en/players/5e66fa06/matchlogs/2026/summary/Waldemar-Anton-Match-Logs" TargetMode="External"/><Relationship Id="rId567" Type="http://schemas.openxmlformats.org/officeDocument/2006/relationships/hyperlink" Target="https://fbref.com/en/squads/6e84edac/Saudi-Arabia-Men-Stats" TargetMode="External"/><Relationship Id="rId1197" Type="http://schemas.openxmlformats.org/officeDocument/2006/relationships/hyperlink" Target="https://fbref.com/en/squads/5e876ee6/Porto-Stats" TargetMode="External"/><Relationship Id="rId2150" Type="http://schemas.openxmlformats.org/officeDocument/2006/relationships/hyperlink" Target="https://fbref.com/en/players/de57cd45/matchlogs/2026/summary/Arjan-Malic-Match-Logs" TargetMode="External"/><Relationship Id="rId2248" Type="http://schemas.openxmlformats.org/officeDocument/2006/relationships/hyperlink" Target="https://fbref.com/en/squads/53a2f082/Real-Madrid-Stats" TargetMode="External"/><Relationship Id="rId3201" Type="http://schemas.openxmlformats.org/officeDocument/2006/relationships/hyperlink" Target="https://fbref.com/en/squads/d9fdd9d9/Botafogo-RJ-Stats" TargetMode="External"/><Relationship Id="rId3646" Type="http://schemas.openxmlformats.org/officeDocument/2006/relationships/hyperlink" Target="https://fbref.com/en/players/9e1035f8/matchlogs/2026/summary/Ferran-Torres-Match-Logs" TargetMode="External"/><Relationship Id="rId3853" Type="http://schemas.openxmlformats.org/officeDocument/2006/relationships/hyperlink" Target="https://fbref.com/en/squads/19c3f8c4/2025-2026/Ajax-Stats" TargetMode="External"/><Relationship Id="rId122" Type="http://schemas.openxmlformats.org/officeDocument/2006/relationships/hyperlink" Target="https://fbref.com/en/players/1453e3cf/Yunus-Akgun" TargetMode="External"/><Relationship Id="rId774" Type="http://schemas.openxmlformats.org/officeDocument/2006/relationships/hyperlink" Target="https://fbref.com/en/players/c9d96dc1/matchlogs/2026/summary/Livano-Comenencia-Match-Logs" TargetMode="External"/><Relationship Id="rId981" Type="http://schemas.openxmlformats.org/officeDocument/2006/relationships/hyperlink" Target="https://fbref.com/en/squads/fd7dad55/2025-2026/Leon-Stats" TargetMode="External"/><Relationship Id="rId1057" Type="http://schemas.openxmlformats.org/officeDocument/2006/relationships/hyperlink" Target="https://fbref.com/en/players/cd92357a/matchlogs/2026/summary/Lyndon-Dykes-Match-Logs" TargetMode="External"/><Relationship Id="rId2010" Type="http://schemas.openxmlformats.org/officeDocument/2006/relationships/hyperlink" Target="https://fbref.com/en/players/9b5ce51a/Jefferson-Lerma" TargetMode="External"/><Relationship Id="rId2455" Type="http://schemas.openxmlformats.org/officeDocument/2006/relationships/hyperlink" Target="https://fbref.com/en/players/114cb95b/Akmal-Mozgovoy" TargetMode="External"/><Relationship Id="rId2662" Type="http://schemas.openxmlformats.org/officeDocument/2006/relationships/hyperlink" Target="https://fbref.com/en/squads/b561dd30/Spain-Men-Stats" TargetMode="External"/><Relationship Id="rId3506" Type="http://schemas.openxmlformats.org/officeDocument/2006/relationships/hyperlink" Target="https://fbref.com/en/squads/eab4234c/Parma-Stats" TargetMode="External"/><Relationship Id="rId3713" Type="http://schemas.openxmlformats.org/officeDocument/2006/relationships/hyperlink" Target="https://fbref.com/en/players/fb485406/Enner-Valencia" TargetMode="External"/><Relationship Id="rId3920" Type="http://schemas.openxmlformats.org/officeDocument/2006/relationships/hyperlink" Target="https://fbref.com/en/squads/c0d3eab4/Strasbourg-Stats" TargetMode="External"/><Relationship Id="rId427" Type="http://schemas.openxmlformats.org/officeDocument/2006/relationships/hyperlink" Target="https://fbref.com/en/players/da59a197/Riechedly-Bazoer" TargetMode="External"/><Relationship Id="rId634" Type="http://schemas.openxmlformats.org/officeDocument/2006/relationships/hyperlink" Target="https://fbref.com/en/squads/870e020f/Uruguay-Men-Stats" TargetMode="External"/><Relationship Id="rId841" Type="http://schemas.openxmlformats.org/officeDocument/2006/relationships/hyperlink" Target="https://fbref.com/en/squads/19538871/Manchester-United-Stats" TargetMode="External"/><Relationship Id="rId1264" Type="http://schemas.openxmlformats.org/officeDocument/2006/relationships/hyperlink" Target="https://fbref.com/en/squads/b561dd30/Spain-Men-Stats" TargetMode="External"/><Relationship Id="rId1471" Type="http://schemas.openxmlformats.org/officeDocument/2006/relationships/hyperlink" Target="https://fbref.com/en/players/8450467d/matchlogs/2026/summary/Ali-Al-Hamadi-Match-Logs" TargetMode="External"/><Relationship Id="rId1569" Type="http://schemas.openxmlformats.org/officeDocument/2006/relationships/hyperlink" Target="https://fbref.com/en/players/6f808c85/matchlogs/2026/summary/Lucas-Herrington-Match-Logs" TargetMode="External"/><Relationship Id="rId2108" Type="http://schemas.openxmlformats.org/officeDocument/2006/relationships/hyperlink" Target="https://fbref.com/en/players/395451fc/Daizen-Maeda" TargetMode="External"/><Relationship Id="rId2315" Type="http://schemas.openxmlformats.org/officeDocument/2006/relationships/hyperlink" Target="https://fbref.com/en/squads/6c5ef1c3/Bosnia-and-Herzegovina-Men-Stats" TargetMode="External"/><Relationship Id="rId2522" Type="http://schemas.openxmlformats.org/officeDocument/2006/relationships/hyperlink" Target="https://fbref.com/en/squads/fe550dbf/Esteghlal-Stats" TargetMode="External"/><Relationship Id="rId2967" Type="http://schemas.openxmlformats.org/officeDocument/2006/relationships/hyperlink" Target="https://fbref.com/en/players/3bb06c86/Noor-Al-Rawabdeh" TargetMode="External"/><Relationship Id="rId701" Type="http://schemas.openxmlformats.org/officeDocument/2006/relationships/hyperlink" Target="https://fbref.com/en/players/bb4a41bc/Lukas-Cerv" TargetMode="External"/><Relationship Id="rId939" Type="http://schemas.openxmlformats.org/officeDocument/2006/relationships/hyperlink" Target="https://fbref.com/en/players/ed79b7d3/matchlogs/2026/summary/Ermedin-Demirovic-Match-Logs" TargetMode="External"/><Relationship Id="rId1124" Type="http://schemas.openxmlformats.org/officeDocument/2006/relationships/hyperlink" Target="https://fbref.com/en/squads/1862c019/England-Men-Stats" TargetMode="External"/><Relationship Id="rId1331" Type="http://schemas.openxmlformats.org/officeDocument/2006/relationships/hyperlink" Target="https://fbref.com/en/players/2374aaca/matchlogs/2026/summary/Nicolas-Gonzalez-Match-Logs" TargetMode="External"/><Relationship Id="rId1776" Type="http://schemas.openxmlformats.org/officeDocument/2006/relationships/hyperlink" Target="https://fbref.com/en/squads/2fdb4aef/Olympiacos-Stats" TargetMode="External"/><Relationship Id="rId1983" Type="http://schemas.openxmlformats.org/officeDocument/2006/relationships/hyperlink" Target="https://fbref.com/en/players/107e4890/matchlogs/2026/summary/Sondre-Langas-Match-Logs" TargetMode="External"/><Relationship Id="rId2827" Type="http://schemas.openxmlformats.org/officeDocument/2006/relationships/hyperlink" Target="https://fbref.com/en/players/411fabd7/Orbelin-Pineda" TargetMode="External"/><Relationship Id="rId68" Type="http://schemas.openxmlformats.org/officeDocument/2006/relationships/hyperlink" Target="https://fbref.com/en/squads/61828292/Haiti-Men-Stats" TargetMode="External"/><Relationship Id="rId1429" Type="http://schemas.openxmlformats.org/officeDocument/2006/relationships/hyperlink" Target="https://fbref.com/en/players/0c492054/matchlogs/2026/summary/Aziz-Ganiyev-Match-Logs" TargetMode="External"/><Relationship Id="rId1636" Type="http://schemas.openxmlformats.org/officeDocument/2006/relationships/hyperlink" Target="https://fbref.com/en/squads/473f0fbf/Korea-Republic-Men-Stats" TargetMode="External"/><Relationship Id="rId1843" Type="http://schemas.openxmlformats.org/officeDocument/2006/relationships/hyperlink" Target="https://fbref.com/en/squads/24772b12/Cote-dIvoire-Men-Stats" TargetMode="External"/><Relationship Id="rId3089" Type="http://schemas.openxmlformats.org/officeDocument/2006/relationships/hyperlink" Target="https://fbref.com/en/players/6b33d86b/matchlogs/2026/summary/Eloy-Room-Match-Logs" TargetMode="External"/><Relationship Id="rId3296" Type="http://schemas.openxmlformats.org/officeDocument/2006/relationships/hyperlink" Target="https://fbref.com/en/squads/cd389e75/Uzbekistan-Men-Stats" TargetMode="External"/><Relationship Id="rId1703" Type="http://schemas.openxmlformats.org/officeDocument/2006/relationships/hyperlink" Target="https://fbref.com/en/squads/ecd11ca2/Galatasaray-Stats" TargetMode="External"/><Relationship Id="rId1910" Type="http://schemas.openxmlformats.org/officeDocument/2006/relationships/hyperlink" Target="https://fbref.com/en/squads/8602292d/Aston-Villa-Stats" TargetMode="External"/><Relationship Id="rId3156" Type="http://schemas.openxmlformats.org/officeDocument/2006/relationships/hyperlink" Target="https://fbref.com/en/squads/af41ccda/Morocco-Men-Stats" TargetMode="External"/><Relationship Id="rId3363" Type="http://schemas.openxmlformats.org/officeDocument/2006/relationships/hyperlink" Target="https://fbref.com/en/players/a9202def/Ederson-Silva" TargetMode="External"/><Relationship Id="rId284" Type="http://schemas.openxmlformats.org/officeDocument/2006/relationships/hyperlink" Target="https://fbref.com/en/squads/4a1b4ea8/Portugal-Men-Stats" TargetMode="External"/><Relationship Id="rId491" Type="http://schemas.openxmlformats.org/officeDocument/2006/relationships/hyperlink" Target="https://fbref.com/en/squads/cb188c0c/Lille-Stats" TargetMode="External"/><Relationship Id="rId2172" Type="http://schemas.openxmlformats.org/officeDocument/2006/relationships/hyperlink" Target="https://fbref.com/en/players/1eedc1ea/matchlogs/2026/summary/Mahmoud-Al-Mardi-Match-Logs" TargetMode="External"/><Relationship Id="rId3016" Type="http://schemas.openxmlformats.org/officeDocument/2006/relationships/hyperlink" Target="https://fbref.com/en/players/c2bd8585/matchlogs/2026/summary/Fabian-Rieder-Match-Logs" TargetMode="External"/><Relationship Id="rId3223" Type="http://schemas.openxmlformats.org/officeDocument/2006/relationships/hyperlink" Target="https://fbref.com/en/squads/0f66725b/United-States-Men-Stats" TargetMode="External"/><Relationship Id="rId3570" Type="http://schemas.openxmlformats.org/officeDocument/2006/relationships/hyperlink" Target="https://fbref.com/en/players/4c2a5d34/matchlogs/2026/summary/Mehdi-Taremi-Match-Logs" TargetMode="External"/><Relationship Id="rId3668" Type="http://schemas.openxmlformats.org/officeDocument/2006/relationships/hyperlink" Target="https://fbref.com/en/squads/13dc44fd/Sporting-CP-Stats" TargetMode="External"/><Relationship Id="rId3875" Type="http://schemas.openxmlformats.org/officeDocument/2006/relationships/hyperlink" Target="https://fbref.com/en/players/cb11b429/Patrick-Wimmer" TargetMode="External"/><Relationship Id="rId144" Type="http://schemas.openxmlformats.org/officeDocument/2006/relationships/hyperlink" Target="https://fbref.com/en/players/f3d9291e/matchlogs/2026/summary/Kerim-Alajbegovic-Match-Logs" TargetMode="External"/><Relationship Id="rId589" Type="http://schemas.openxmlformats.org/officeDocument/2006/relationships/hyperlink" Target="https://fbref.com/en/players/abc79c47/Nathaniel-Brown" TargetMode="External"/><Relationship Id="rId796" Type="http://schemas.openxmlformats.org/officeDocument/2006/relationships/hyperlink" Target="https://fbref.com/en/squads/4a1b4ea8/Portugal-Men-Stats" TargetMode="External"/><Relationship Id="rId2477" Type="http://schemas.openxmlformats.org/officeDocument/2006/relationships/hyperlink" Target="https://fbref.com/en/players/bb461b8a/matchlogs/2026/summary/NgalAyel-Mukau-Match-Logs" TargetMode="External"/><Relationship Id="rId2684" Type="http://schemas.openxmlformats.org/officeDocument/2006/relationships/hyperlink" Target="https://fbref.com/en/players/2990a15c/Joel-Ordonez" TargetMode="External"/><Relationship Id="rId3430" Type="http://schemas.openxmlformats.org/officeDocument/2006/relationships/hyperlink" Target="https://fbref.com/en/players/5cfec13d/Carl-Starfelt" TargetMode="External"/><Relationship Id="rId3528" Type="http://schemas.openxmlformats.org/officeDocument/2006/relationships/hyperlink" Target="https://fbref.com/en/players/32257cce/Lee-Tae-seok" TargetMode="External"/><Relationship Id="rId3735" Type="http://schemas.openxmlformats.org/officeDocument/2006/relationships/hyperlink" Target="https://fbref.com/en/squads/639950ae/Flamengo-Stats" TargetMode="External"/><Relationship Id="rId351" Type="http://schemas.openxmlformats.org/officeDocument/2006/relationships/hyperlink" Target="https://fbref.com/en/players/da052c14/matchlogs/2026/summary/Jordan-Ayew-Match-Logs" TargetMode="External"/><Relationship Id="rId449" Type="http://schemas.openxmlformats.org/officeDocument/2006/relationships/hyperlink" Target="https://fbref.com/en/players/b2562589/matchlogs/2026/summary/Zineddine-Belaid-Match-Logs" TargetMode="External"/><Relationship Id="rId656" Type="http://schemas.openxmlformats.org/officeDocument/2006/relationships/hyperlink" Target="https://fbref.com/en/players/19c2ffa4/matchlogs/2026/summary/Lamine-Camara-Match-Logs" TargetMode="External"/><Relationship Id="rId863" Type="http://schemas.openxmlformats.org/officeDocument/2006/relationships/hyperlink" Target="https://fbref.com/en/squads/2740937c/Czechia-Men-Stats" TargetMode="External"/><Relationship Id="rId1079" Type="http://schemas.openxmlformats.org/officeDocument/2006/relationships/hyperlink" Target="https://fbref.com/en/squads/ac6bcf92/Turkiye-Men-Stats" TargetMode="External"/><Relationship Id="rId1286" Type="http://schemas.openxmlformats.org/officeDocument/2006/relationships/hyperlink" Target="https://fbref.com/en/players/f7b1d4e0/Saman-Ghoddos" TargetMode="External"/><Relationship Id="rId1493" Type="http://schemas.openxmlformats.org/officeDocument/2006/relationships/hyperlink" Target="https://fbref.com/en/squads/7f59c601/Middlesbrough-Stats" TargetMode="External"/><Relationship Id="rId2032" Type="http://schemas.openxmlformats.org/officeDocument/2006/relationships/hyperlink" Target="https://fbref.com/en/squads/edd0d381/2025-2026/Dinamo-Zagreb-Stats" TargetMode="External"/><Relationship Id="rId2337" Type="http://schemas.openxmlformats.org/officeDocument/2006/relationships/hyperlink" Target="https://fbref.com/en/squads/9ab5c684/Senegal-Men-Stats" TargetMode="External"/><Relationship Id="rId2544" Type="http://schemas.openxmlformats.org/officeDocument/2006/relationships/hyperlink" Target="https://fbref.com/en/squads/4a1b4ea8/Portugal-Men-Stats" TargetMode="External"/><Relationship Id="rId2891" Type="http://schemas.openxmlformats.org/officeDocument/2006/relationships/hyperlink" Target="https://fbref.com/en/players/27219ecb/Ahmed-Qasem" TargetMode="External"/><Relationship Id="rId2989" Type="http://schemas.openxmlformats.org/officeDocument/2006/relationships/hyperlink" Target="https://fbref.com/en/players/0db8bbc4/Israel-Reyes" TargetMode="External"/><Relationship Id="rId3942" Type="http://schemas.openxmlformats.org/officeDocument/2006/relationships/hyperlink" Target="https://fbref.com/en/players/b798826e/Manaf-Younis" TargetMode="External"/><Relationship Id="rId211" Type="http://schemas.openxmlformats.org/officeDocument/2006/relationships/hyperlink" Target="https://fbref.com/en/squads/81021a70/Switzerland-Men-Stats" TargetMode="External"/><Relationship Id="rId309" Type="http://schemas.openxmlformats.org/officeDocument/2006/relationships/hyperlink" Target="https://fbref.com/en/squads/40bb0ce9/Independiente-Stats" TargetMode="External"/><Relationship Id="rId516" Type="http://schemas.openxmlformats.org/officeDocument/2006/relationships/hyperlink" Target="https://fbref.com/en/players/dea1d183/matchlogs/2026/summary/Alexander-Bernhardsson-Match-Logs" TargetMode="External"/><Relationship Id="rId1146" Type="http://schemas.openxmlformats.org/officeDocument/2006/relationships/hyperlink" Target="https://fbref.com/en/players/0aeeed3f/Christian-Fassnacht" TargetMode="External"/><Relationship Id="rId1798" Type="http://schemas.openxmlformats.org/officeDocument/2006/relationships/hyperlink" Target="https://fbref.com/en/squads/47c64c55/Crystal-Palace-Stats" TargetMode="External"/><Relationship Id="rId2751" Type="http://schemas.openxmlformats.org/officeDocument/2006/relationships/hyperlink" Target="https://fbref.com/en/players/e599253a/Mario-Pasalic" TargetMode="External"/><Relationship Id="rId2849" Type="http://schemas.openxmlformats.org/officeDocument/2006/relationships/hyperlink" Target="https://fbref.com/en/squads/421387cf/Fiorentina-Stats" TargetMode="External"/><Relationship Id="rId3802" Type="http://schemas.openxmlformats.org/officeDocument/2006/relationships/hyperlink" Target="https://fbref.com/en/squads/e2d8892c/Paris-Saint-Germain-Stats" TargetMode="External"/><Relationship Id="rId723" Type="http://schemas.openxmlformats.org/officeDocument/2006/relationships/hyperlink" Target="https://fbref.com/en/players/f82246a1/Mateo-Chavez" TargetMode="External"/><Relationship Id="rId930" Type="http://schemas.openxmlformats.org/officeDocument/2006/relationships/hyperlink" Target="https://fbref.com/en/squads/e2d8892c/Paris-Saint-Germain-Stats" TargetMode="External"/><Relationship Id="rId1006" Type="http://schemas.openxmlformats.org/officeDocument/2006/relationships/hyperlink" Target="https://fbref.com/en/players/a712ca2b/Issa-Diop" TargetMode="External"/><Relationship Id="rId1353" Type="http://schemas.openxmlformats.org/officeDocument/2006/relationships/hyperlink" Target="https://fbref.com/en/squads/822bd0ba/Liverpool-Stats" TargetMode="External"/><Relationship Id="rId1560" Type="http://schemas.openxmlformats.org/officeDocument/2006/relationships/hyperlink" Target="https://fbref.com/en/squads/98ce363d/2025-2026/Zenit-Stats" TargetMode="External"/><Relationship Id="rId1658" Type="http://schemas.openxmlformats.org/officeDocument/2006/relationships/hyperlink" Target="https://fbref.com/en/players/8e92be30/matchlogs/2026/summary/Alexander-Isak-Match-Logs" TargetMode="External"/><Relationship Id="rId1865" Type="http://schemas.openxmlformats.org/officeDocument/2006/relationships/hyperlink" Target="https://fbref.com/en/players/7be5ad52/Boualem-Khoukhi" TargetMode="External"/><Relationship Id="rId2404" Type="http://schemas.openxmlformats.org/officeDocument/2006/relationships/hyperlink" Target="https://fbref.com/en/squads/506f1741/South-Africa-Men-Stats" TargetMode="External"/><Relationship Id="rId2611" Type="http://schemas.openxmlformats.org/officeDocument/2006/relationships/hyperlink" Target="https://fbref.com/en/players/c7aee75b/Aiden-ONeill" TargetMode="External"/><Relationship Id="rId2709" Type="http://schemas.openxmlformats.org/officeDocument/2006/relationships/hyperlink" Target="https://fbref.com/en/squads/5a3659ef/2025-2026/Al-Ula-Stats" TargetMode="External"/><Relationship Id="rId1213" Type="http://schemas.openxmlformats.org/officeDocument/2006/relationships/hyperlink" Target="https://fbref.com/en/players/f84a807c/matchlogs/2026/summary/Lyle-Foster-Match-Logs" TargetMode="External"/><Relationship Id="rId1420" Type="http://schemas.openxmlformats.org/officeDocument/2006/relationships/hyperlink" Target="https://fbref.com/en/squads/7b08e376/Croatia-Men-Stats" TargetMode="External"/><Relationship Id="rId1518" Type="http://schemas.openxmlformats.org/officeDocument/2006/relationships/hyperlink" Target="https://fbref.com/en/squads/ec843efd/Iraq-Men-Stats" TargetMode="External"/><Relationship Id="rId2916" Type="http://schemas.openxmlformats.org/officeDocument/2006/relationships/hyperlink" Target="https://fbref.com/en/players/8794e251/matchlogs/2026/summary/Adrien-Rabiot-Match-Logs" TargetMode="External"/><Relationship Id="rId3080" Type="http://schemas.openxmlformats.org/officeDocument/2006/relationships/hyperlink" Target="https://fbref.com/en/squads/c02b0f7a/2025-2026/Guadalajara-Stats" TargetMode="External"/><Relationship Id="rId1725" Type="http://schemas.openxmlformats.org/officeDocument/2006/relationships/hyperlink" Target="https://fbref.com/en/squads/61828292/Haiti-Men-Stats" TargetMode="External"/><Relationship Id="rId1932" Type="http://schemas.openxmlformats.org/officeDocument/2006/relationships/hyperlink" Target="https://fbref.com/en/players/bc67a0e1/Matej-Kovar" TargetMode="External"/><Relationship Id="rId3178" Type="http://schemas.openxmlformats.org/officeDocument/2006/relationships/hyperlink" Target="https://fbref.com/en/players/da7b447d/matchlogs/2026/summary/Davinson-Sanchez-Match-Logs" TargetMode="External"/><Relationship Id="rId3385" Type="http://schemas.openxmlformats.org/officeDocument/2006/relationships/hyperlink" Target="https://fbref.com/en/players/8b609c34/matchlogs/2026/summary/Wilfried-Singo-Match-Logs" TargetMode="External"/><Relationship Id="rId3592" Type="http://schemas.openxmlformats.org/officeDocument/2006/relationships/hyperlink" Target="https://fbref.com/en/squads/9349828d/Ghana-Men-Stats" TargetMode="External"/><Relationship Id="rId17" Type="http://schemas.openxmlformats.org/officeDocument/2006/relationships/hyperlink" Target="https://fbref.com/en/squads/132ebc33/Nice-Stats" TargetMode="External"/><Relationship Id="rId2194" Type="http://schemas.openxmlformats.org/officeDocument/2006/relationships/hyperlink" Target="https://fbref.com/en/squads/6061a82d/Panama-Men-Stats" TargetMode="External"/><Relationship Id="rId3038" Type="http://schemas.openxmlformats.org/officeDocument/2006/relationships/hyperlink" Target="https://fbref.com/en/squads/6f7e1f03/Internacional-Stats" TargetMode="External"/><Relationship Id="rId3245" Type="http://schemas.openxmlformats.org/officeDocument/2006/relationships/hyperlink" Target="https://fbref.com/en/players/34e12499/matchlogs/2026/summary/Nico-Schlotterbeck-Match-Logs" TargetMode="External"/><Relationship Id="rId3452" Type="http://schemas.openxmlformats.org/officeDocument/2006/relationships/hyperlink" Target="https://fbref.com/en/squads/b1a7a7b9/Mjallby-Stats" TargetMode="External"/><Relationship Id="rId3897" Type="http://schemas.openxmlformats.org/officeDocument/2006/relationships/hyperlink" Target="https://fbref.com/en/squads/e4a775cb/Nottingham-Forest-Stats" TargetMode="External"/><Relationship Id="rId166" Type="http://schemas.openxmlformats.org/officeDocument/2006/relationships/hyperlink" Target="https://fbref.com/en/players/da4b8a4e/matchlogs/2026/summary/Taha-Ali-Match-Logs" TargetMode="External"/><Relationship Id="rId373" Type="http://schemas.openxmlformats.org/officeDocument/2006/relationships/hyperlink" Target="https://fbref.com/en/squads/db3b9613/Atletico-Madrid-Stats" TargetMode="External"/><Relationship Id="rId580" Type="http://schemas.openxmlformats.org/officeDocument/2006/relationships/hyperlink" Target="https://fbref.com/en/players/2b5527c4/matchlogs/2026/summary/Joshua-Brenet-Match-Logs" TargetMode="External"/><Relationship Id="rId2054" Type="http://schemas.openxmlformats.org/officeDocument/2006/relationships/hyperlink" Target="https://fbref.com/en/players/20700569/Sidny-Lopes-Cabral" TargetMode="External"/><Relationship Id="rId2261" Type="http://schemas.openxmlformats.org/officeDocument/2006/relationships/hyperlink" Target="https://fbref.com/en/players/e76cb9cc/matchlogs/2026/summary/Chancel-Mbemba-Match-Logs" TargetMode="External"/><Relationship Id="rId2499" Type="http://schemas.openxmlformats.org/officeDocument/2006/relationships/hyperlink" Target="https://fbref.com/en/squads/d5121f10/Austria-Men-Stats" TargetMode="External"/><Relationship Id="rId3105" Type="http://schemas.openxmlformats.org/officeDocument/2006/relationships/hyperlink" Target="https://fbref.com/en/players/4535e4bb/Mathew-Ryan" TargetMode="External"/><Relationship Id="rId3312" Type="http://schemas.openxmlformats.org/officeDocument/2006/relationships/hyperlink" Target="https://fbref.com/en/squads/f1e6c5f1/Club-Brugge-Stats" TargetMode="External"/><Relationship Id="rId3757" Type="http://schemas.openxmlformats.org/officeDocument/2006/relationships/hyperlink" Target="https://fbref.com/en/squads/b009a548/Mexico-Men-Stats" TargetMode="External"/><Relationship Id="rId3964" Type="http://schemas.openxmlformats.org/officeDocument/2006/relationships/hyperlink" Target="https://fbref.com/en/squads/81021a70/Switzerland-Men-Stat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5a2cb25d/Sofyan-Amrabat" TargetMode="External"/><Relationship Id="rId440" Type="http://schemas.openxmlformats.org/officeDocument/2006/relationships/hyperlink" Target="https://fbref.com/en/squads/c1e40422/Germany-Men-Stats" TargetMode="External"/><Relationship Id="rId678" Type="http://schemas.openxmlformats.org/officeDocument/2006/relationships/hyperlink" Target="https://fbref.com/en/squads/304635c3/Brazil-Men-Stats" TargetMode="External"/><Relationship Id="rId885" Type="http://schemas.openxmlformats.org/officeDocument/2006/relationships/hyperlink" Target="https://fbref.com/en/players/60ee859c/Salem-Al-Dawsari" TargetMode="External"/><Relationship Id="rId1070" Type="http://schemas.openxmlformats.org/officeDocument/2006/relationships/hyperlink" Target="https://fbref.com/en/players/5d51b074/Meschak-Elia" TargetMode="External"/><Relationship Id="rId2121" Type="http://schemas.openxmlformats.org/officeDocument/2006/relationships/hyperlink" Target="https://fbref.com/en/squads/a7c7562a/Tunisia-Men-Stats" TargetMode="External"/><Relationship Id="rId2359" Type="http://schemas.openxmlformats.org/officeDocument/2006/relationships/hyperlink" Target="https://fbref.com/en/players/e162b013/matchlogs/2026/summary/Thomas-Meunier-Match-Logs" TargetMode="External"/><Relationship Id="rId2566" Type="http://schemas.openxmlformats.org/officeDocument/2006/relationships/hyperlink" Target="https://fbref.com/en/players/eb7abf2e/matchlogs/2026/summary/Nathan-Ngoy-Match-Logs" TargetMode="External"/><Relationship Id="rId2773" Type="http://schemas.openxmlformats.org/officeDocument/2006/relationships/hyperlink" Target="https://fbref.com/en/squads/28c9c3cd/Como-Stats" TargetMode="External"/><Relationship Id="rId2980" Type="http://schemas.openxmlformats.org/officeDocument/2006/relationships/hyperlink" Target="https://fbref.com/en/squads/eb57545a/Charlotte-FC-Stats" TargetMode="External"/><Relationship Id="rId3617" Type="http://schemas.openxmlformats.org/officeDocument/2006/relationships/hyperlink" Target="https://fbref.com/en/squads/e334d850/PSV-Eindhoven-Stats" TargetMode="External"/><Relationship Id="rId3824" Type="http://schemas.openxmlformats.org/officeDocument/2006/relationships/hyperlink" Target="https://fbref.com/en/squads/24772b12/Cote-dIvoire-Men-Stats" TargetMode="External"/><Relationship Id="rId300" Type="http://schemas.openxmlformats.org/officeDocument/2006/relationships/hyperlink" Target="https://fbref.com/en/squads/0f66725b/United-States-Men-Stats" TargetMode="External"/><Relationship Id="rId538" Type="http://schemas.openxmlformats.org/officeDocument/2006/relationships/hyperlink" Target="https://fbref.com/en/squads/8c635914/2025-2026/Spartak-Moscow-Stats" TargetMode="External"/><Relationship Id="rId745" Type="http://schemas.openxmlformats.org/officeDocument/2006/relationships/hyperlink" Target="https://fbref.com/en/squads/111cbfb1/2025-2026/Slavia-Prague-Stats" TargetMode="External"/><Relationship Id="rId952" Type="http://schemas.openxmlformats.org/officeDocument/2006/relationships/hyperlink" Target="https://fbref.com/en/squads/24772b12/Cote-dIvoire-Men-Stats" TargetMode="External"/><Relationship Id="rId1168" Type="http://schemas.openxmlformats.org/officeDocument/2006/relationships/hyperlink" Target="https://fbref.com/en/squads/4a1b4ea8/Portugal-Men-Stats" TargetMode="External"/><Relationship Id="rId1375" Type="http://schemas.openxmlformats.org/officeDocument/2006/relationships/hyperlink" Target="https://fbref.com/en/players/d0706b27/Marc-Guehi" TargetMode="External"/><Relationship Id="rId1582" Type="http://schemas.openxmlformats.org/officeDocument/2006/relationships/hyperlink" Target="https://fbref.com/en/players/0c7a48f8/Piero-Hincapie" TargetMode="External"/><Relationship Id="rId2219" Type="http://schemas.openxmlformats.org/officeDocument/2006/relationships/hyperlink" Target="https://fbref.com/en/players/948e1292/Igor-Matanovic" TargetMode="External"/><Relationship Id="rId2426" Type="http://schemas.openxmlformats.org/officeDocument/2006/relationships/hyperlink" Target="https://fbref.com/en/players/6bce7dd8/matchlogs/2026/summary/Kim-Moon-hwan-Match-Logs" TargetMode="External"/><Relationship Id="rId2633" Type="http://schemas.openxmlformats.org/officeDocument/2006/relationships/hyperlink" Target="https://fbref.com/en/players/60953af0/Braian-Ojeda" TargetMode="External"/><Relationship Id="rId81" Type="http://schemas.openxmlformats.org/officeDocument/2006/relationships/hyperlink" Target="https://fbref.com/en/squads/4eaa11d7/Wolfsburg-Stats" TargetMode="External"/><Relationship Id="rId605" Type="http://schemas.openxmlformats.org/officeDocument/2006/relationships/hyperlink" Target="https://fbref.com/en/players/da61ca98/Cameron-Burgess" TargetMode="External"/><Relationship Id="rId812" Type="http://schemas.openxmlformats.org/officeDocument/2006/relationships/hyperlink" Target="https://fbref.com/en/squads/361422b9/Belgium-Men-Stats" TargetMode="External"/><Relationship Id="rId1028" Type="http://schemas.openxmlformats.org/officeDocument/2006/relationships/hyperlink" Target="https://fbref.com/en/squads/111cbfb1/2025-2026/Slavia-Prague-Stats" TargetMode="External"/><Relationship Id="rId1235" Type="http://schemas.openxmlformats.org/officeDocument/2006/relationships/hyperlink" Target="https://fbref.com/en/squads/e0f5893a/Curacao-Men-Stats" TargetMode="External"/><Relationship Id="rId1442" Type="http://schemas.openxmlformats.org/officeDocument/2006/relationships/hyperlink" Target="https://fbref.com/en/squads/1e2dba57/Algeria-Men-Stats" TargetMode="External"/><Relationship Id="rId1887" Type="http://schemas.openxmlformats.org/officeDocument/2006/relationships/hyperlink" Target="https://fbref.com/en/players/9bf914b4/matchlogs/2026/summary/Orkun-Kokcu-Match-Logs" TargetMode="External"/><Relationship Id="rId2840" Type="http://schemas.openxmlformats.org/officeDocument/2006/relationships/hyperlink" Target="https://fbref.com/en/squads/61828292/Haiti-Men-Stats" TargetMode="External"/><Relationship Id="rId2938" Type="http://schemas.openxmlformats.org/officeDocument/2006/relationships/hyperlink" Target="https://fbref.com/en/squads/a8535c0e/Academia-Puerto-Cabello-Stats" TargetMode="External"/><Relationship Id="rId1302" Type="http://schemas.openxmlformats.org/officeDocument/2006/relationships/hyperlink" Target="https://fbref.com/en/squads/3a980b79/San-Lorenzo-Stats" TargetMode="External"/><Relationship Id="rId1747" Type="http://schemas.openxmlformats.org/officeDocument/2006/relationships/hyperlink" Target="https://fbref.com/en/players/4fb17e20/Alistair-Johnston" TargetMode="External"/><Relationship Id="rId1954" Type="http://schemas.openxmlformats.org/officeDocument/2006/relationships/hyperlink" Target="https://fbref.com/en/squads/02cd81bf/2025-2026/Viktoria-Plzen-Stats" TargetMode="External"/><Relationship Id="rId2700" Type="http://schemas.openxmlformats.org/officeDocument/2006/relationships/hyperlink" Target="https://fbref.com/en/players/010e5bae/Ayoub-Al-Oui" TargetMode="External"/><Relationship Id="rId39" Type="http://schemas.openxmlformats.org/officeDocument/2006/relationships/hyperlink" Target="https://fbref.com/en/players/5c4bac6c/Mohannad-Abu-Taha" TargetMode="External"/><Relationship Id="rId1607" Type="http://schemas.openxmlformats.org/officeDocument/2006/relationships/hyperlink" Target="https://fbref.com/en/squads/b009a548/Mexico-Men-Stats" TargetMode="External"/><Relationship Id="rId1814" Type="http://schemas.openxmlformats.org/officeDocument/2006/relationships/hyperlink" Target="https://fbref.com/en/squads/972e2539/Al-Hilal-Stats" TargetMode="External"/><Relationship Id="rId3267" Type="http://schemas.openxmlformats.org/officeDocument/2006/relationships/hyperlink" Target="https://fbref.com/en/squads/5c2737db/Le-Havre-Stats" TargetMode="External"/><Relationship Id="rId188" Type="http://schemas.openxmlformats.org/officeDocument/2006/relationships/hyperlink" Target="https://fbref.com/en/squads/422bb734/Atletico-Mineiro-Stats" TargetMode="External"/><Relationship Id="rId395" Type="http://schemas.openxmlformats.org/officeDocument/2006/relationships/hyperlink" Target="https://fbref.com/en/squads/6061a82d/Panama-Men-Stats" TargetMode="External"/><Relationship Id="rId2076" Type="http://schemas.openxmlformats.org/officeDocument/2006/relationships/hyperlink" Target="https://fbref.com/en/players/5eae500a/matchlogs/2026/summary/Romelu-Lukaku-Match-Logs" TargetMode="External"/><Relationship Id="rId3474" Type="http://schemas.openxmlformats.org/officeDocument/2006/relationships/hyperlink" Target="https://fbref.com/en/squads/2740937c/Czechia-Men-Stats" TargetMode="External"/><Relationship Id="rId3681" Type="http://schemas.openxmlformats.org/officeDocument/2006/relationships/hyperlink" Target="https://fbref.com/en/players/2baec6ce/matchlogs/2026/summary/Axel-Tuanzebe-Match-Logs" TargetMode="External"/><Relationship Id="rId3779" Type="http://schemas.openxmlformats.org/officeDocument/2006/relationships/hyperlink" Target="https://fbref.com/en/players/8fe2a392/matchlogs/2026/summary/Micky-van-de-Ven-Match-Logs" TargetMode="External"/><Relationship Id="rId2283" Type="http://schemas.openxmlformats.org/officeDocument/2006/relationships/hyperlink" Target="https://fbref.com/en/squads/0f66725b/United-States-Men-Stats" TargetMode="External"/><Relationship Id="rId2490" Type="http://schemas.openxmlformats.org/officeDocument/2006/relationships/hyperlink" Target="https://fbref.com/en/players/2c0558b8/Jamal-Musiala" TargetMode="External"/><Relationship Id="rId2588" Type="http://schemas.openxmlformats.org/officeDocument/2006/relationships/hyperlink" Target="https://fbref.com/en/squads/9349828d/Ghana-Men-Stats" TargetMode="External"/><Relationship Id="rId3127" Type="http://schemas.openxmlformats.org/officeDocument/2006/relationships/hyperlink" Target="https://fbref.com/en/players/e280527c/Marcel-Sabitzer" TargetMode="External"/><Relationship Id="rId3334" Type="http://schemas.openxmlformats.org/officeDocument/2006/relationships/hyperlink" Target="https://fbref.com/en/squads/ffcf1690/Japan-Men-Stats" TargetMode="External"/><Relationship Id="rId3541" Type="http://schemas.openxmlformats.org/officeDocument/2006/relationships/hyperlink" Target="https://fbref.com/en/squads/6c5ef1c3/Bosnia-and-Herzegovina-Men-Stats" TargetMode="External"/><Relationship Id="rId3986" Type="http://schemas.openxmlformats.org/officeDocument/2006/relationships/hyperlink" Target="https://fbref.com/en/players/c818c4d9/matchlogs/2026/summary/Luca-Zidane-Match-Logs" TargetMode="External"/><Relationship Id="rId255" Type="http://schemas.openxmlformats.org/officeDocument/2006/relationships/hyperlink" Target="https://fbref.com/en/players/a9b9d89c/Nilson-Angulo" TargetMode="External"/><Relationship Id="rId462" Type="http://schemas.openxmlformats.org/officeDocument/2006/relationships/hyperlink" Target="https://fbref.com/en/players/57d88cf9/Jude-Bellingham" TargetMode="External"/><Relationship Id="rId1092" Type="http://schemas.openxmlformats.org/officeDocument/2006/relationships/hyperlink" Target="https://fbref.com/en/squads/c0d3eab4/Strasbourg-Stats" TargetMode="External"/><Relationship Id="rId1397" Type="http://schemas.openxmlformats.org/officeDocument/2006/relationships/hyperlink" Target="https://fbref.com/en/squads/5e876ee6/Porto-Stats" TargetMode="External"/><Relationship Id="rId2143" Type="http://schemas.openxmlformats.org/officeDocument/2006/relationships/hyperlink" Target="https://fbref.com/en/players/116c35df/Donyell-Malen" TargetMode="External"/><Relationship Id="rId2350" Type="http://schemas.openxmlformats.org/officeDocument/2006/relationships/hyperlink" Target="https://fbref.com/en/squads/cb8b86a2/Inter-Miami-Stats" TargetMode="External"/><Relationship Id="rId2795" Type="http://schemas.openxmlformats.org/officeDocument/2006/relationships/hyperlink" Target="https://fbref.com/en/players/6fe90922/Ivan-Perisic" TargetMode="External"/><Relationship Id="rId3401" Type="http://schemas.openxmlformats.org/officeDocument/2006/relationships/hyperlink" Target="https://fbref.com/en/players/2d3417a1/matchlogs/2026/summary/Ramon-Sosa-Match-Logs" TargetMode="External"/><Relationship Id="rId3639" Type="http://schemas.openxmlformats.org/officeDocument/2006/relationships/hyperlink" Target="https://fbref.com/en/players/c0a8860f/Felix-Torres-Caicedo" TargetMode="External"/><Relationship Id="rId3846" Type="http://schemas.openxmlformats.org/officeDocument/2006/relationships/hyperlink" Target="https://fbref.com/en/players/aed3a70f/matchlogs/2026/summary/Ollie-Watkins-Match-Logs" TargetMode="External"/><Relationship Id="rId115" Type="http://schemas.openxmlformats.org/officeDocument/2006/relationships/hyperlink" Target="https://fbref.com/en/squads/81021a70/Switzerland-Men-Stats" TargetMode="External"/><Relationship Id="rId322" Type="http://schemas.openxmlformats.org/officeDocument/2006/relationships/hyperlink" Target="https://fbref.com/en/squads/cd389e75/Uzbekistan-Men-Stats" TargetMode="External"/><Relationship Id="rId767" Type="http://schemas.openxmlformats.org/officeDocument/2006/relationships/hyperlink" Target="https://fbref.com/en/players/9a0408b6/Pathe-Ciss" TargetMode="External"/><Relationship Id="rId974" Type="http://schemas.openxmlformats.org/officeDocument/2006/relationships/hyperlink" Target="https://fbref.com/en/players/f41a69e6/matchlogs/2026/summary/Mory-Diaw-Match-Logs" TargetMode="External"/><Relationship Id="rId2003" Type="http://schemas.openxmlformats.org/officeDocument/2006/relationships/hyperlink" Target="https://fbref.com/en/squads/4a1b4ea8/Portugal-Men-Stats" TargetMode="External"/><Relationship Id="rId2210" Type="http://schemas.openxmlformats.org/officeDocument/2006/relationships/hyperlink" Target="https://fbref.com/en/players/498d45f7/matchlogs/2026/summary/Thapelo-Maseko-Match-Logs" TargetMode="External"/><Relationship Id="rId2448" Type="http://schemas.openxmlformats.org/officeDocument/2006/relationships/hyperlink" Target="https://fbref.com/en/squads/af41ccda/Morocco-Men-Stats" TargetMode="External"/><Relationship Id="rId2655" Type="http://schemas.openxmlformats.org/officeDocument/2006/relationships/hyperlink" Target="https://fbref.com/en/squads/054efa67/Bayern-Munich-Stats" TargetMode="External"/><Relationship Id="rId2862" Type="http://schemas.openxmlformats.org/officeDocument/2006/relationships/hyperlink" Target="https://fbref.com/en/players/7f609bfc/matchlogs/2026/summary/Stefan-Posch-Match-Logs" TargetMode="External"/><Relationship Id="rId3706" Type="http://schemas.openxmlformats.org/officeDocument/2006/relationships/hyperlink" Target="https://fbref.com/en/squads/cd389e75/Uzbekistan-Men-Stats" TargetMode="External"/><Relationship Id="rId3913" Type="http://schemas.openxmlformats.org/officeDocument/2006/relationships/hyperlink" Target="https://fbref.com/en/squads/206d90db/Barcelona-Stats" TargetMode="External"/><Relationship Id="rId627" Type="http://schemas.openxmlformats.org/officeDocument/2006/relationships/hyperlink" Target="https://fbref.com/en/squads/dad7970b/Wrexham-Stats" TargetMode="External"/><Relationship Id="rId834" Type="http://schemas.openxmlformats.org/officeDocument/2006/relationships/hyperlink" Target="https://fbref.com/en/players/71b47ab9/matchlogs/2026/summary/Cucho-Match-Logs" TargetMode="External"/><Relationship Id="rId1257" Type="http://schemas.openxmlformats.org/officeDocument/2006/relationships/hyperlink" Target="https://fbref.com/en/squads/9b696ed1/Qatar-Men-Stats" TargetMode="External"/><Relationship Id="rId1464" Type="http://schemas.openxmlformats.org/officeDocument/2006/relationships/hyperlink" Target="https://fbref.com/en/players/e17c2cec/Redouane-Halhal" TargetMode="External"/><Relationship Id="rId1671" Type="http://schemas.openxmlformats.org/officeDocument/2006/relationships/hyperlink" Target="https://fbref.com/en/squads/19c3f8c4/2025-2026/Ajax-Stats" TargetMode="External"/><Relationship Id="rId2308" Type="http://schemas.openxmlformats.org/officeDocument/2006/relationships/hyperlink" Target="https://fbref.com/en/squads/1e972a99/Genk-Stats" TargetMode="External"/><Relationship Id="rId2515" Type="http://schemas.openxmlformats.org/officeDocument/2006/relationships/hyperlink" Target="https://fbref.com/en/squads/3e22f0fa/Jordan-Men-Stats" TargetMode="External"/><Relationship Id="rId2722" Type="http://schemas.openxmlformats.org/officeDocument/2006/relationships/hyperlink" Target="https://fbref.com/en/players/15413fa5/matchlogs/2026/summary/Salih-Ozcan-Match-Logs" TargetMode="External"/><Relationship Id="rId901" Type="http://schemas.openxmlformats.org/officeDocument/2006/relationships/hyperlink" Target="https://fbref.com/en/squads/9c6d90a0/Canada-Men-Stats" TargetMode="External"/><Relationship Id="rId1117" Type="http://schemas.openxmlformats.org/officeDocument/2006/relationships/hyperlink" Target="https://fbref.com/en/squads/61828292/Haiti-Men-Stats" TargetMode="External"/><Relationship Id="rId1324" Type="http://schemas.openxmlformats.org/officeDocument/2006/relationships/hyperlink" Target="https://fbref.com/en/players/1278bc9a/Armando-Gonzalez" TargetMode="External"/><Relationship Id="rId1531" Type="http://schemas.openxmlformats.org/officeDocument/2006/relationships/hyperlink" Target="https://fbref.com/en/players/41bd6c64/Hassan-Al-Haydos" TargetMode="External"/><Relationship Id="rId1769" Type="http://schemas.openxmlformats.org/officeDocument/2006/relationships/hyperlink" Target="https://fbref.com/en/players/0c295d6e/matchlogs/2026/summary/Elijah-Just-Match-Logs" TargetMode="External"/><Relationship Id="rId1976" Type="http://schemas.openxmlformats.org/officeDocument/2006/relationships/hyperlink" Target="https://fbref.com/en/players/8e034340/Noa-Lang" TargetMode="External"/><Relationship Id="rId3191" Type="http://schemas.openxmlformats.org/officeDocument/2006/relationships/hyperlink" Target="https://fbref.com/en/players/bced0375/Ibrahim-Sangare" TargetMode="External"/><Relationship Id="rId30" Type="http://schemas.openxmlformats.org/officeDocument/2006/relationships/hyperlink" Target="https://fbref.com/en/players/13c8f40b/Yusuf-Abdurisag" TargetMode="External"/><Relationship Id="rId1629" Type="http://schemas.openxmlformats.org/officeDocument/2006/relationships/hyperlink" Target="https://fbref.com/en/squads/b8889750/Egypt-Men-Stats" TargetMode="External"/><Relationship Id="rId1836" Type="http://schemas.openxmlformats.org/officeDocument/2006/relationships/hyperlink" Target="https://fbref.com/en/squads/2abfe087/Watford-Stats" TargetMode="External"/><Relationship Id="rId3289" Type="http://schemas.openxmlformats.org/officeDocument/2006/relationships/hyperlink" Target="https://fbref.com/en/squads/5ae09109/Auxerre-Stats" TargetMode="External"/><Relationship Id="rId3496" Type="http://schemas.openxmlformats.org/officeDocument/2006/relationships/hyperlink" Target="https://fbref.com/en/players/77428b1e/Junnosuke-Suzuki" TargetMode="External"/><Relationship Id="rId1903" Type="http://schemas.openxmlformats.org/officeDocument/2006/relationships/hyperlink" Target="https://fbref.com/en/players/e0220b70/matchlogs/2026/summary/Ismael-Kone-Match-Logs" TargetMode="External"/><Relationship Id="rId2098" Type="http://schemas.openxmlformats.org/officeDocument/2006/relationships/hyperlink" Target="https://fbref.com/en/squads/ffcf1690/Japan-Men-Stats" TargetMode="External"/><Relationship Id="rId3051" Type="http://schemas.openxmlformats.org/officeDocument/2006/relationships/hyperlink" Target="https://fbref.com/en/players/715bf047/James-Rodriguez" TargetMode="External"/><Relationship Id="rId3149" Type="http://schemas.openxmlformats.org/officeDocument/2006/relationships/hyperlink" Target="https://fbref.com/en/squads/18bb7c10/Arsenal-Stats" TargetMode="External"/><Relationship Id="rId3356" Type="http://schemas.openxmlformats.org/officeDocument/2006/relationships/hyperlink" Target="https://fbref.com/en/squads/9c6d90a0/Canada-Men-Stats" TargetMode="External"/><Relationship Id="rId3563" Type="http://schemas.openxmlformats.org/officeDocument/2006/relationships/hyperlink" Target="https://fbref.com/en/players/828a9c47/Shogo-Taniguchi" TargetMode="External"/><Relationship Id="rId277" Type="http://schemas.openxmlformats.org/officeDocument/2006/relationships/hyperlink" Target="https://fbref.com/en/squads/e03e5172/FC-Seoul-Stats" TargetMode="External"/><Relationship Id="rId484" Type="http://schemas.openxmlformats.org/officeDocument/2006/relationships/hyperlink" Target="https://fbref.com/en/players/eae26fce/matchlogs/2026/summary/Gilson-Benchimol-Match-Logs" TargetMode="External"/><Relationship Id="rId2165" Type="http://schemas.openxmlformats.org/officeDocument/2006/relationships/hyperlink" Target="https://fbref.com/en/players/f1d74479/matchlogs/2026/summary/Juan-Manuel-Sanabria-Match-Logs" TargetMode="External"/><Relationship Id="rId3009" Type="http://schemas.openxmlformats.org/officeDocument/2006/relationships/hyperlink" Target="https://fbref.com/en/players/0a3d6d2b/Chris-Richards" TargetMode="External"/><Relationship Id="rId3216" Type="http://schemas.openxmlformats.org/officeDocument/2006/relationships/hyperlink" Target="https://fbref.com/en/squads/cd389e75/Uzbekistan-Men-Stats" TargetMode="External"/><Relationship Id="rId3770" Type="http://schemas.openxmlformats.org/officeDocument/2006/relationships/hyperlink" Target="https://fbref.com/en/squads/e4cd6f9a/Cerro-Porteno-Stats" TargetMode="External"/><Relationship Id="rId3868" Type="http://schemas.openxmlformats.org/officeDocument/2006/relationships/hyperlink" Target="https://fbref.com/en/squads/b561dd30/Spain-Men-Stats" TargetMode="External"/><Relationship Id="rId137" Type="http://schemas.openxmlformats.org/officeDocument/2006/relationships/hyperlink" Target="https://fbref.com/en/players/05439de2/David-Alaba" TargetMode="External"/><Relationship Id="rId344" Type="http://schemas.openxmlformats.org/officeDocument/2006/relationships/hyperlink" Target="https://fbref.com/en/players/a7b98226/Oguz-Aydin" TargetMode="External"/><Relationship Id="rId691" Type="http://schemas.openxmlformats.org/officeDocument/2006/relationships/hyperlink" Target="https://fbref.com/en/squads/ef99c78c/River-Plate-Stats" TargetMode="External"/><Relationship Id="rId789" Type="http://schemas.openxmlformats.org/officeDocument/2006/relationships/hyperlink" Target="https://fbref.com/en/squads/1c781004/Norwich-City-Stats" TargetMode="External"/><Relationship Id="rId996" Type="http://schemas.openxmlformats.org/officeDocument/2006/relationships/hyperlink" Target="https://fbref.com/en/squads/31fa6fa6/Cabo-Verde-Men-Stats" TargetMode="External"/><Relationship Id="rId2025" Type="http://schemas.openxmlformats.org/officeDocument/2006/relationships/hyperlink" Target="https://fbref.com/en/players/f5deef4c/matchlogs/2026/summary/Victor-Lindelof-Match-Logs" TargetMode="External"/><Relationship Id="rId2372" Type="http://schemas.openxmlformats.org/officeDocument/2006/relationships/hyperlink" Target="https://fbref.com/en/players/9cfd5b00/Alan-Minda" TargetMode="External"/><Relationship Id="rId2677" Type="http://schemas.openxmlformats.org/officeDocument/2006/relationships/hyperlink" Target="https://fbref.com/en/squads/24772b12/Cote-dIvoire-Men-Stats" TargetMode="External"/><Relationship Id="rId2884" Type="http://schemas.openxmlformats.org/officeDocument/2006/relationships/hyperlink" Target="https://fbref.com/en/squads/ab73cfe5/Colombia-Men-Stats" TargetMode="External"/><Relationship Id="rId3423" Type="http://schemas.openxmlformats.org/officeDocument/2006/relationships/hyperlink" Target="https://fbref.com/en/squads/259855f0/New-Zealand-Men-Stats" TargetMode="External"/><Relationship Id="rId3630" Type="http://schemas.openxmlformats.org/officeDocument/2006/relationships/hyperlink" Target="https://fbref.com/en/players/b3af9be1/matchlogs/2026/summary/Takehiro-Tomiyasu-Match-Logs" TargetMode="External"/><Relationship Id="rId3728" Type="http://schemas.openxmlformats.org/officeDocument/2006/relationships/hyperlink" Target="https://fbref.com/en/players/e06683ca/matchlogs/2026/summary/Virgil-van-Dijk-Match-Logs" TargetMode="External"/><Relationship Id="rId551" Type="http://schemas.openxmlformats.org/officeDocument/2006/relationships/hyperlink" Target="https://fbref.com/en/players/8006228f/matchlogs/2026/summary/Ayyoub-Bouaddi-Match-Logs" TargetMode="External"/><Relationship Id="rId649" Type="http://schemas.openxmlformats.org/officeDocument/2006/relationships/hyperlink" Target="https://fbref.com/en/players/cd0fa27b/Hakan-Calhanoglu" TargetMode="External"/><Relationship Id="rId856" Type="http://schemas.openxmlformats.org/officeDocument/2006/relationships/hyperlink" Target="https://fbref.com/en/squads/639950ae/Flamengo-Stats" TargetMode="External"/><Relationship Id="rId1181" Type="http://schemas.openxmlformats.org/officeDocument/2006/relationships/hyperlink" Target="https://fbref.com/en/squads/cff3d9bb/Chelsea-Stats" TargetMode="External"/><Relationship Id="rId1279" Type="http://schemas.openxmlformats.org/officeDocument/2006/relationships/hyperlink" Target="https://fbref.com/en/players/b6c90b4b/Mehdi-Ghayedi" TargetMode="External"/><Relationship Id="rId1486" Type="http://schemas.openxmlformats.org/officeDocument/2006/relationships/hyperlink" Target="https://fbref.com/en/players/071f2dd3/matchlogs/2026/summary/Lee-Han-beom-Match-Logs" TargetMode="External"/><Relationship Id="rId2232" Type="http://schemas.openxmlformats.org/officeDocument/2006/relationships/hyperlink" Target="https://fbref.com/en/squads/d2043442/Paraguay-Men-Stats" TargetMode="External"/><Relationship Id="rId2537" Type="http://schemas.openxmlformats.org/officeDocument/2006/relationships/hyperlink" Target="https://fbref.com/en/squads/6a08f71e/IR-Iran-Men-Stats" TargetMode="External"/><Relationship Id="rId3935" Type="http://schemas.openxmlformats.org/officeDocument/2006/relationships/hyperlink" Target="https://fbref.com/en/squads/9349828d/Ghana-Men-Stats" TargetMode="External"/><Relationship Id="rId204" Type="http://schemas.openxmlformats.org/officeDocument/2006/relationships/hyperlink" Target="https://fbref.com/en/squads/db3b9613/Atletico-Madrid-Stats" TargetMode="External"/><Relationship Id="rId411" Type="http://schemas.openxmlformats.org/officeDocument/2006/relationships/hyperlink" Target="https://fbref.com/en/squads/6c5ef1c3/Bosnia-and-Herzegovina-Men-Stats" TargetMode="External"/><Relationship Id="rId509" Type="http://schemas.openxmlformats.org/officeDocument/2006/relationships/hyperlink" Target="https://fbref.com/en/players/f33ee427/Sebastian-Berhalter" TargetMode="External"/><Relationship Id="rId1041" Type="http://schemas.openxmlformats.org/officeDocument/2006/relationships/hyperlink" Target="https://fbref.com/en/players/6af8fc5b/matchlogs/2026/summary/Deroy-Duarte-Match-Logs" TargetMode="External"/><Relationship Id="rId1139" Type="http://schemas.openxmlformats.org/officeDocument/2006/relationships/hyperlink" Target="https://fbref.com/en/squads/599eba19/Norway-Men-Stats" TargetMode="External"/><Relationship Id="rId1346" Type="http://schemas.openxmlformats.org/officeDocument/2006/relationships/hyperlink" Target="https://fbref.com/en/players/82a2ca86/matchlogs/2026/summary/Keisuke-Goto-Match-Logs" TargetMode="External"/><Relationship Id="rId1693" Type="http://schemas.openxmlformats.org/officeDocument/2006/relationships/hyperlink" Target="https://fbref.com/en/players/34b0387f/Lee-Jae-sung" TargetMode="External"/><Relationship Id="rId1998" Type="http://schemas.openxmlformats.org/officeDocument/2006/relationships/hyperlink" Target="https://fbref.com/en/players/8c041c7d/matchlogs/2026/summary/Mohanad-Lasheen-Match-Logs" TargetMode="External"/><Relationship Id="rId2744" Type="http://schemas.openxmlformats.org/officeDocument/2006/relationships/hyperlink" Target="https://fbref.com/en/squads/9349828d/Ghana-Men-Stats" TargetMode="External"/><Relationship Id="rId2951" Type="http://schemas.openxmlformats.org/officeDocument/2006/relationships/hyperlink" Target="https://fbref.com/en/players/3423f250/matchlogs/2026/summary/Raphinha-Match-Logs" TargetMode="External"/><Relationship Id="rId716" Type="http://schemas.openxmlformats.org/officeDocument/2006/relationships/hyperlink" Target="https://fbref.com/en/players/7fa8ef98/Firas-Chaouat" TargetMode="External"/><Relationship Id="rId923" Type="http://schemas.openxmlformats.org/officeDocument/2006/relationships/hyperlink" Target="https://fbref.com/en/players/f7059bb1/matchlogs/2026/summary/Louicius-Deedson-Match-Logs" TargetMode="External"/><Relationship Id="rId1553" Type="http://schemas.openxmlformats.org/officeDocument/2006/relationships/hyperlink" Target="https://fbref.com/en/players/935e6b8f/matchlogs/2026/summary/Jordan-Henderson-Match-Logs" TargetMode="External"/><Relationship Id="rId1760" Type="http://schemas.openxmlformats.org/officeDocument/2006/relationships/hyperlink" Target="https://fbref.com/en/squads/9b696ed1/Qatar-Men-Stats" TargetMode="External"/><Relationship Id="rId1858" Type="http://schemas.openxmlformats.org/officeDocument/2006/relationships/hyperlink" Target="https://fbref.com/en/squads/af41ccda/Morocco-Men-Stats" TargetMode="External"/><Relationship Id="rId2604" Type="http://schemas.openxmlformats.org/officeDocument/2006/relationships/hyperlink" Target="https://fbref.com/en/squads/296f69e7/Sweden-Men-Stats" TargetMode="External"/><Relationship Id="rId2811" Type="http://schemas.openxmlformats.org/officeDocument/2006/relationships/hyperlink" Target="https://fbref.com/en/players/faef0f92/Pico" TargetMode="External"/><Relationship Id="rId52" Type="http://schemas.openxmlformats.org/officeDocument/2006/relationships/hyperlink" Target="https://fbref.com/en/squads/a7c7562a/Tunisia-Men-Stats" TargetMode="External"/><Relationship Id="rId1206" Type="http://schemas.openxmlformats.org/officeDocument/2006/relationships/hyperlink" Target="https://fbref.com/en/players/21932982/matchlogs/2026/summary/Deveron-Fonville-Match-Logs" TargetMode="External"/><Relationship Id="rId1413" Type="http://schemas.openxmlformats.org/officeDocument/2006/relationships/hyperlink" Target="https://fbref.com/en/squads/c02b0f7a/2025-2026/Guadalajara-Stats" TargetMode="External"/><Relationship Id="rId1620" Type="http://schemas.openxmlformats.org/officeDocument/2006/relationships/hyperlink" Target="https://fbref.com/en/players/f4cda99f/Yang-Hyun-jun" TargetMode="External"/><Relationship Id="rId2909" Type="http://schemas.openxmlformats.org/officeDocument/2006/relationships/hyperlink" Target="https://fbref.com/en/players/540d0b37/matchlogs/2026/summary/Juan-Quintero-Match-Logs" TargetMode="External"/><Relationship Id="rId3073" Type="http://schemas.openxmlformats.org/officeDocument/2006/relationships/hyperlink" Target="https://fbref.com/en/players/2e5915f1/matchlogs/2026/summary/Morgan-Rogers-Match-Logs" TargetMode="External"/><Relationship Id="rId3280" Type="http://schemas.openxmlformats.org/officeDocument/2006/relationships/hyperlink" Target="https://fbref.com/en/players/d1edc98f/Willy-Semedo" TargetMode="External"/><Relationship Id="rId1718" Type="http://schemas.openxmlformats.org/officeDocument/2006/relationships/hyperlink" Target="https://fbref.com/en/squads/dc56fe14/Milan-Stats" TargetMode="External"/><Relationship Id="rId1925" Type="http://schemas.openxmlformats.org/officeDocument/2006/relationships/hyperlink" Target="https://fbref.com/en/squads/b1b36dcd/France-Men-Stats" TargetMode="External"/><Relationship Id="rId3140" Type="http://schemas.openxmlformats.org/officeDocument/2006/relationships/hyperlink" Target="https://fbref.com/en/squads/361422b9/Belgium-Men-Stats" TargetMode="External"/><Relationship Id="rId3378" Type="http://schemas.openxmlformats.org/officeDocument/2006/relationships/hyperlink" Target="https://fbref.com/en/players/4ba886c6/Sarpreet-Singh" TargetMode="External"/><Relationship Id="rId3585" Type="http://schemas.openxmlformats.org/officeDocument/2006/relationships/hyperlink" Target="https://fbref.com/en/squads/b2b47a98/Newcastle-United-Stats" TargetMode="External"/><Relationship Id="rId3792" Type="http://schemas.openxmlformats.org/officeDocument/2006/relationships/hyperlink" Target="https://fbref.com/en/players/d5aac0e9/Denis-Visinsky" TargetMode="External"/><Relationship Id="rId299" Type="http://schemas.openxmlformats.org/officeDocument/2006/relationships/hyperlink" Target="https://fbref.com/en/players/668f881e/Max-Arfsten" TargetMode="External"/><Relationship Id="rId2187" Type="http://schemas.openxmlformats.org/officeDocument/2006/relationships/hyperlink" Target="https://fbref.com/en/squads/18bb7c10/Arsenal-Stats" TargetMode="External"/><Relationship Id="rId2394" Type="http://schemas.openxmlformats.org/officeDocument/2006/relationships/hyperlink" Target="https://fbref.com/en/players/740a0e28/matchlogs/2026/summary/Milad-Mohammadi-Match-Logs" TargetMode="External"/><Relationship Id="rId3238" Type="http://schemas.openxmlformats.org/officeDocument/2006/relationships/hyperlink" Target="https://fbref.com/en/players/8f056768/Xaver-Schlager" TargetMode="External"/><Relationship Id="rId3445" Type="http://schemas.openxmlformats.org/officeDocument/2006/relationships/hyperlink" Target="https://fbref.com/en/players/5eecec3d/matchlogs/2026/summary/John-Stones-Match-Logs" TargetMode="External"/><Relationship Id="rId3652" Type="http://schemas.openxmlformats.org/officeDocument/2006/relationships/hyperlink" Target="https://fbref.com/en/squads/24772b12/Cote-dIvoire-Men-Stats" TargetMode="External"/><Relationship Id="rId159" Type="http://schemas.openxmlformats.org/officeDocument/2006/relationships/hyperlink" Target="https://fbref.com/en/players/b8a919ad/matchlogs/2026/summary/Hussein-Ali-Match-Logs" TargetMode="External"/><Relationship Id="rId366" Type="http://schemas.openxmlformats.org/officeDocument/2006/relationships/hyperlink" Target="https://fbref.com/en/squads/8783f4ee/Volendam-Stats" TargetMode="External"/><Relationship Id="rId573" Type="http://schemas.openxmlformats.org/officeDocument/2006/relationships/hyperlink" Target="https://fbref.com/en/players/6bfa0d3a/matchlogs/2026/summary/Michael-Boxall-Match-Logs" TargetMode="External"/><Relationship Id="rId780" Type="http://schemas.openxmlformats.org/officeDocument/2006/relationships/hyperlink" Target="https://fbref.com/en/squads/4a1b4ea8/Portugal-Men-Stats" TargetMode="External"/><Relationship Id="rId2047" Type="http://schemas.openxmlformats.org/officeDocument/2006/relationships/hyperlink" Target="https://fbref.com/en/squads/e0f5893a/Curacao-Men-Stats" TargetMode="External"/><Relationship Id="rId2254" Type="http://schemas.openxmlformats.org/officeDocument/2006/relationships/hyperlink" Target="https://fbref.com/en/players/201b4ee4/Ibrahim-Mbaye" TargetMode="External"/><Relationship Id="rId2461" Type="http://schemas.openxmlformats.org/officeDocument/2006/relationships/hyperlink" Target="https://fbref.com/en/players/5c6b0637/matchlogs/2026/summary/Lionel-Mpasi-Match-Logs" TargetMode="External"/><Relationship Id="rId2699" Type="http://schemas.openxmlformats.org/officeDocument/2006/relationships/hyperlink" Target="https://fbref.com/en/players/a3d79d3c/matchlogs/2026/summary/Zakaria-El-Ouahdi-Match-Logs" TargetMode="External"/><Relationship Id="rId3000" Type="http://schemas.openxmlformats.org/officeDocument/2006/relationships/hyperlink" Target="https://fbref.com/en/players/c0ae3446/matchlogs/2026/summary/Ramin-Rezaeian-Match-Logs" TargetMode="External"/><Relationship Id="rId3305" Type="http://schemas.openxmlformats.org/officeDocument/2006/relationships/hyperlink" Target="https://fbref.com/en/players/eabaafa6/matchlogs/2026/summary/Kim-Seung-gyu-Match-Logs" TargetMode="External"/><Relationship Id="rId3512" Type="http://schemas.openxmlformats.org/officeDocument/2006/relationships/hyperlink" Target="https://fbref.com/en/players/124c9382/Daniel-Svensson" TargetMode="External"/><Relationship Id="rId3957" Type="http://schemas.openxmlformats.org/officeDocument/2006/relationships/hyperlink" Target="https://fbref.com/en/squads/cd389e75/Uzbekistan-Men-Stats" TargetMode="External"/><Relationship Id="rId226" Type="http://schemas.openxmlformats.org/officeDocument/2006/relationships/hyperlink" Target="https://fbref.com/en/players/f487314f/Azizbek-Amonov" TargetMode="External"/><Relationship Id="rId433" Type="http://schemas.openxmlformats.org/officeDocument/2006/relationships/hyperlink" Target="https://fbref.com/en/squads/31553c94/Melbourne-City-Stats" TargetMode="External"/><Relationship Id="rId878" Type="http://schemas.openxmlformats.org/officeDocument/2006/relationships/hyperlink" Target="https://fbref.com/en/players/2ffb0739/Erick-Davis" TargetMode="External"/><Relationship Id="rId1063" Type="http://schemas.openxmlformats.org/officeDocument/2006/relationships/hyperlink" Target="https://fbref.com/en/squads/e0f5893a/Curacao-Men-Stats" TargetMode="External"/><Relationship Id="rId1270" Type="http://schemas.openxmlformats.org/officeDocument/2006/relationships/hyperlink" Target="https://fbref.com/en/players/cd494a8d/matchlogs/2026/summary/Jason-Geria-Match-Logs" TargetMode="External"/><Relationship Id="rId2114" Type="http://schemas.openxmlformats.org/officeDocument/2006/relationships/hyperlink" Target="https://fbref.com/en/squads/18bb7c10/Arsenal-Stats" TargetMode="External"/><Relationship Id="rId2559" Type="http://schemas.openxmlformats.org/officeDocument/2006/relationships/hyperlink" Target="https://fbref.com/en/players/69384e5d/Neymar" TargetMode="External"/><Relationship Id="rId2766" Type="http://schemas.openxmlformats.org/officeDocument/2006/relationships/hyperlink" Target="https://fbref.com/en/players/2658c82f/matchlogs/2026/summary/Aleksandar-Pavlovic-Match-Logs" TargetMode="External"/><Relationship Id="rId2973" Type="http://schemas.openxmlformats.org/officeDocument/2006/relationships/hyperlink" Target="https://fbref.com/en/players/288647fc/matchlogs/2026/summary/Rayan-Match-Logs" TargetMode="External"/><Relationship Id="rId3817" Type="http://schemas.openxmlformats.org/officeDocument/2006/relationships/hyperlink" Target="https://fbref.com/en/squads/4cb614ef/Auckland-FC-Stats" TargetMode="External"/><Relationship Id="rId640" Type="http://schemas.openxmlformats.org/officeDocument/2006/relationships/hyperlink" Target="https://fbref.com/en/players/7fcb27d8/matchlogs/2026/summary/Jordy-Caicedo-Match-Logs" TargetMode="External"/><Relationship Id="rId738" Type="http://schemas.openxmlformats.org/officeDocument/2006/relationships/hyperlink" Target="https://fbref.com/en/players/017459bb/matchlogs/2026/summary/Mathieu-Choiniere-Match-Logs" TargetMode="External"/><Relationship Id="rId945" Type="http://schemas.openxmlformats.org/officeDocument/2006/relationships/hyperlink" Target="https://fbref.com/en/squads/ec843efd/Iraq-Men-Stats" TargetMode="External"/><Relationship Id="rId1368" Type="http://schemas.openxmlformats.org/officeDocument/2006/relationships/hyperlink" Target="https://fbref.com/en/squads/296f69e7/Sweden-Men-Stats" TargetMode="External"/><Relationship Id="rId1575" Type="http://schemas.openxmlformats.org/officeDocument/2006/relationships/hyperlink" Target="https://fbref.com/en/squads/602d3994/Scotland-Men-Stats" TargetMode="External"/><Relationship Id="rId1782" Type="http://schemas.openxmlformats.org/officeDocument/2006/relationships/hyperlink" Target="https://fbref.com/en/players/66c52a77/Ferdi-Kadioglu" TargetMode="External"/><Relationship Id="rId2321" Type="http://schemas.openxmlformats.org/officeDocument/2006/relationships/hyperlink" Target="https://fbref.com/en/players/8f696594/matchlogs/2026/summary/Memphis-Match-Logs" TargetMode="External"/><Relationship Id="rId2419" Type="http://schemas.openxmlformats.org/officeDocument/2006/relationships/hyperlink" Target="https://fbref.com/en/players/374d5158/Gonzalo-Montiel" TargetMode="External"/><Relationship Id="rId2626" Type="http://schemas.openxmlformats.org/officeDocument/2006/relationships/hyperlink" Target="https://fbref.com/en/players/1e9bde92/Guillermo-Ochoa" TargetMode="External"/><Relationship Id="rId2833" Type="http://schemas.openxmlformats.org/officeDocument/2006/relationships/hyperlink" Target="https://fbref.com/en/squads/47c64c55/Crystal-Palace-Stats" TargetMode="External"/><Relationship Id="rId74" Type="http://schemas.openxmlformats.org/officeDocument/2006/relationships/hyperlink" Target="https://fbref.com/en/players/4869216e/matchlogs/2026/summary/Ibrahim-Adel-Match-Logs" TargetMode="External"/><Relationship Id="rId500" Type="http://schemas.openxmlformats.org/officeDocument/2006/relationships/hyperlink" Target="https://fbref.com/en/players/e4114f5d/matchlogs/2026/summary/Patrick-Berg-Match-Logs" TargetMode="External"/><Relationship Id="rId805" Type="http://schemas.openxmlformats.org/officeDocument/2006/relationships/hyperlink" Target="https://fbref.com/en/squads/2aa12281/Mallorca-Stats" TargetMode="External"/><Relationship Id="rId1130" Type="http://schemas.openxmlformats.org/officeDocument/2006/relationships/hyperlink" Target="https://fbref.com/en/players/7f3b388c/matchlogs/2026/summary/Fabinho-Match-Logs" TargetMode="External"/><Relationship Id="rId1228" Type="http://schemas.openxmlformats.org/officeDocument/2006/relationships/hyperlink" Target="https://fbref.com/en/squads/1d8099f8/Bologna-Stats" TargetMode="External"/><Relationship Id="rId1435" Type="http://schemas.openxmlformats.org/officeDocument/2006/relationships/hyperlink" Target="https://fbref.com/en/squads/3e22f0fa/Jordan-Men-Stats" TargetMode="External"/><Relationship Id="rId1642" Type="http://schemas.openxmlformats.org/officeDocument/2006/relationships/hyperlink" Target="https://fbref.com/en/players/62709ee4/matchlogs/2026/summary/Christ-Inao-Oulai-Match-Logs" TargetMode="External"/><Relationship Id="rId1947" Type="http://schemas.openxmlformats.org/officeDocument/2006/relationships/hyperlink" Target="https://fbref.com/en/players/16aa3654/matchlogs/2026/summary/Takefusa-Kubo-Match-Logs" TargetMode="External"/><Relationship Id="rId2900" Type="http://schemas.openxmlformats.org/officeDocument/2006/relationships/hyperlink" Target="https://fbref.com/en/squads/b009a548/Mexico-Men-Stats" TargetMode="External"/><Relationship Id="rId3095" Type="http://schemas.openxmlformats.org/officeDocument/2006/relationships/hyperlink" Target="https://fbref.com/en/squads/3e22f0fa/Jordan-Men-Stats" TargetMode="External"/><Relationship Id="rId1502" Type="http://schemas.openxmlformats.org/officeDocument/2006/relationships/hyperlink" Target="https://fbref.com/en/players/3a9b682b/Saleh-Hardani" TargetMode="External"/><Relationship Id="rId1807" Type="http://schemas.openxmlformats.org/officeDocument/2006/relationships/hyperlink" Target="https://fbref.com/en/players/21a66f6a/matchlogs/2026/summary/Harry-Kane-Match-Logs" TargetMode="External"/><Relationship Id="rId3162" Type="http://schemas.openxmlformats.org/officeDocument/2006/relationships/hyperlink" Target="https://fbref.com/en/players/44cfc681/matchlogs/2026/summary/Nathan-Saliba-Match-Logs" TargetMode="External"/><Relationship Id="rId4006" Type="http://schemas.openxmlformats.org/officeDocument/2006/relationships/hyperlink" Target="https://fbref.com/en/squads/599eba19/Norway-Men-Stats" TargetMode="External"/><Relationship Id="rId290" Type="http://schemas.openxmlformats.org/officeDocument/2006/relationships/hyperlink" Target="https://fbref.com/en/players/c692cef2/matchlogs/2026/summary/Telmo-Arcanjo-Match-Logs" TargetMode="External"/><Relationship Id="rId388" Type="http://schemas.openxmlformats.org/officeDocument/2006/relationships/hyperlink" Target="https://fbref.com/en/squads/0f66725b/United-States-Men-Stats" TargetMode="External"/><Relationship Id="rId2069" Type="http://schemas.openxmlformats.org/officeDocument/2006/relationships/hyperlink" Target="https://fbref.com/en/players/b333b014/Jose-Luis-Rodriguez" TargetMode="External"/><Relationship Id="rId3022" Type="http://schemas.openxmlformats.org/officeDocument/2006/relationships/hyperlink" Target="https://fbref.com/en/squads/9b696ed1/Qatar-Men-Stats" TargetMode="External"/><Relationship Id="rId3467" Type="http://schemas.openxmlformats.org/officeDocument/2006/relationships/hyperlink" Target="https://fbref.com/en/squads/ffcf1690/Japan-Men-Stats" TargetMode="External"/><Relationship Id="rId3674" Type="http://schemas.openxmlformats.org/officeDocument/2006/relationships/hyperlink" Target="https://fbref.com/en/players/cddf767b/Auston-Trusty" TargetMode="External"/><Relationship Id="rId3881" Type="http://schemas.openxmlformats.org/officeDocument/2006/relationships/hyperlink" Target="https://fbref.com/en/squads/822bd0ba/Liverpool-Stats" TargetMode="External"/><Relationship Id="rId150" Type="http://schemas.openxmlformats.org/officeDocument/2006/relationships/hyperlink" Target="https://fbref.com/en/squads/d2043442/Paraguay-Men-Stats" TargetMode="External"/><Relationship Id="rId595" Type="http://schemas.openxmlformats.org/officeDocument/2006/relationships/hyperlink" Target="https://fbref.com/en/squads/2a8183b3/Villarreal-Stats" TargetMode="External"/><Relationship Id="rId2276" Type="http://schemas.openxmlformats.org/officeDocument/2006/relationships/hyperlink" Target="https://fbref.com/en/squads/8602292d/Aston-Villa-Stats" TargetMode="External"/><Relationship Id="rId2483" Type="http://schemas.openxmlformats.org/officeDocument/2006/relationships/hyperlink" Target="https://fbref.com/en/squads/ab73cfe5/Colombia-Men-Stats" TargetMode="External"/><Relationship Id="rId2690" Type="http://schemas.openxmlformats.org/officeDocument/2006/relationships/hyperlink" Target="https://fbref.com/en/squads/130f43fa/Toronto-FC-Stats" TargetMode="External"/><Relationship Id="rId3327" Type="http://schemas.openxmlformats.org/officeDocument/2006/relationships/hyperlink" Target="https://fbref.com/en/squads/3e22f0fa/Jordan-Men-Stats" TargetMode="External"/><Relationship Id="rId3534" Type="http://schemas.openxmlformats.org/officeDocument/2006/relationships/hyperlink" Target="https://fbref.com/en/squads/d53c0b06/Lyon-Stats" TargetMode="External"/><Relationship Id="rId3741" Type="http://schemas.openxmlformats.org/officeDocument/2006/relationships/hyperlink" Target="https://fbref.com/en/squads/ab73cfe5/Colombia-Men-Stats" TargetMode="External"/><Relationship Id="rId3979" Type="http://schemas.openxmlformats.org/officeDocument/2006/relationships/hyperlink" Target="https://fbref.com/en/players/c762b1a6/Ramiz-Zerrouki" TargetMode="External"/><Relationship Id="rId248" Type="http://schemas.openxmlformats.org/officeDocument/2006/relationships/hyperlink" Target="https://fbref.com/en/squads/6061a82d/Panama-Men-Stats" TargetMode="External"/><Relationship Id="rId455" Type="http://schemas.openxmlformats.org/officeDocument/2006/relationships/hyperlink" Target="https://fbref.com/en/squads/259855f0/New-Zealand-Men-Stats" TargetMode="External"/><Relationship Id="rId662" Type="http://schemas.openxmlformats.org/officeDocument/2006/relationships/hyperlink" Target="https://fbref.com/en/squads/ac6bcf92/Turkiye-Men-Stats" TargetMode="External"/><Relationship Id="rId1085" Type="http://schemas.openxmlformats.org/officeDocument/2006/relationships/hyperlink" Target="https://fbref.com/en/players/48035304/matchlogs/2026/summary/Nico-Elvedi-Match-Logs" TargetMode="External"/><Relationship Id="rId1292" Type="http://schemas.openxmlformats.org/officeDocument/2006/relationships/hyperlink" Target="https://fbref.com/en/players/18c8c3c7/Lee-Gi-hyuk" TargetMode="External"/><Relationship Id="rId2136" Type="http://schemas.openxmlformats.org/officeDocument/2006/relationships/hyperlink" Target="https://fbref.com/en/players/4d76d03b/Evidence-Makgopa" TargetMode="External"/><Relationship Id="rId2343" Type="http://schemas.openxmlformats.org/officeDocument/2006/relationships/hyperlink" Target="https://fbref.com/en/players/9bdd8118/matchlogs/2026/summary/Gideon-Mensah-Match-Logs" TargetMode="External"/><Relationship Id="rId2550" Type="http://schemas.openxmlformats.org/officeDocument/2006/relationships/hyperlink" Target="https://fbref.com/en/players/8778c910/matchlogs/2026/summary/Manuel-Neuer-Match-Logs" TargetMode="External"/><Relationship Id="rId2788" Type="http://schemas.openxmlformats.org/officeDocument/2006/relationships/hyperlink" Target="https://fbref.com/en/squads/0f66725b/United-States-Men-Stats" TargetMode="External"/><Relationship Id="rId2995" Type="http://schemas.openxmlformats.org/officeDocument/2006/relationships/hyperlink" Target="https://fbref.com/en/squads/32f3ee20/Monchengladbach-Stats" TargetMode="External"/><Relationship Id="rId3601" Type="http://schemas.openxmlformats.org/officeDocument/2006/relationships/hyperlink" Target="https://fbref.com/en/squads/e2befd26/Sassuolo-Stats" TargetMode="External"/><Relationship Id="rId3839" Type="http://schemas.openxmlformats.org/officeDocument/2006/relationships/hyperlink" Target="https://fbref.com/en/players/ddd5637f/Cecilio-Waterman" TargetMode="External"/><Relationship Id="rId108" Type="http://schemas.openxmlformats.org/officeDocument/2006/relationships/hyperlink" Target="https://fbref.com/en/squads/b8fd03ef/Manchester-City-Stats" TargetMode="External"/><Relationship Id="rId315" Type="http://schemas.openxmlformats.org/officeDocument/2006/relationships/hyperlink" Target="https://fbref.com/en/players/4bb65492/Benjamin-Asare" TargetMode="External"/><Relationship Id="rId522" Type="http://schemas.openxmlformats.org/officeDocument/2006/relationships/hyperlink" Target="https://fbref.com/en/squads/6061a82d/Panama-Men-Stats" TargetMode="External"/><Relationship Id="rId967" Type="http://schemas.openxmlformats.org/officeDocument/2006/relationships/hyperlink" Target="https://fbref.com/en/players/8104e41e/Krepin-Diatta" TargetMode="External"/><Relationship Id="rId1152" Type="http://schemas.openxmlformats.org/officeDocument/2006/relationships/hyperlink" Target="https://fbref.com/en/squads/a2d435b3/Leicester-City-Stats" TargetMode="External"/><Relationship Id="rId1597" Type="http://schemas.openxmlformats.org/officeDocument/2006/relationships/hyperlink" Target="https://fbref.com/en/players/47270f0c/matchlogs/2026/summary/Amirhossein-Hosseinzadeh-Match-Logs" TargetMode="External"/><Relationship Id="rId2203" Type="http://schemas.openxmlformats.org/officeDocument/2006/relationships/hyperlink" Target="https://fbref.com/en/players/f7036e1c/matchlogs/2026/summary/Lautaro-Martinez-Match-Logs" TargetMode="External"/><Relationship Id="rId2410" Type="http://schemas.openxmlformats.org/officeDocument/2006/relationships/hyperlink" Target="https://fbref.com/en/players/23610943/matchlogs/2026/summary/Nahuel-Molina-Match-Logs" TargetMode="External"/><Relationship Id="rId2648" Type="http://schemas.openxmlformats.org/officeDocument/2006/relationships/hyperlink" Target="https://fbref.com/en/players/ecd6464a/matchlogs/2026/summary/Paul-Okon-Engstler-Match-Logs" TargetMode="External"/><Relationship Id="rId2855" Type="http://schemas.openxmlformats.org/officeDocument/2006/relationships/hyperlink" Target="https://fbref.com/en/players/27d0a506/Pedro-Porro" TargetMode="External"/><Relationship Id="rId3906" Type="http://schemas.openxmlformats.org/officeDocument/2006/relationships/hyperlink" Target="https://fbref.com/en/players/e61b8aee/matchlogs/2026/summary/Granit-Xhaka-Match-Logs" TargetMode="External"/><Relationship Id="rId96" Type="http://schemas.openxmlformats.org/officeDocument/2006/relationships/hyperlink" Target="https://fbref.com/en/squads/18d3c3a3/2025-2026/America-Stats" TargetMode="External"/><Relationship Id="rId827" Type="http://schemas.openxmlformats.org/officeDocument/2006/relationships/hyperlink" Target="https://fbref.com/en/players/9b40a6ea/Andres-Cubas" TargetMode="External"/><Relationship Id="rId1012" Type="http://schemas.openxmlformats.org/officeDocument/2006/relationships/hyperlink" Target="https://fbref.com/en/squads/7c21e445/West-Ham-United-Stats" TargetMode="External"/><Relationship Id="rId1457" Type="http://schemas.openxmlformats.org/officeDocument/2006/relationships/hyperlink" Target="https://fbref.com/en/squads/6a08f71e/IR-Iran-Men-Stats" TargetMode="External"/><Relationship Id="rId1664" Type="http://schemas.openxmlformats.org/officeDocument/2006/relationships/hyperlink" Target="https://fbref.com/en/squads/cd389e75/Uzbekistan-Men-Stats" TargetMode="External"/><Relationship Id="rId1871" Type="http://schemas.openxmlformats.org/officeDocument/2006/relationships/hyperlink" Target="https://fbref.com/en/players/d17ce930/matchlogs/2026/summary/Abdukodir-Khusanov-Match-Logs" TargetMode="External"/><Relationship Id="rId2508" Type="http://schemas.openxmlformats.org/officeDocument/2006/relationships/hyperlink" Target="https://fbref.com/en/squads/967b10be/2026/FC-Tokyo-Stats" TargetMode="External"/><Relationship Id="rId2715" Type="http://schemas.openxmlformats.org/officeDocument/2006/relationships/hyperlink" Target="https://fbref.com/en/players/8c3c640c/Mikel-Oyarzabal" TargetMode="External"/><Relationship Id="rId2922" Type="http://schemas.openxmlformats.org/officeDocument/2006/relationships/hyperlink" Target="https://fbref.com/en/squads/af41ccda/Morocco-Men-Stats" TargetMode="External"/><Relationship Id="rId1317" Type="http://schemas.openxmlformats.org/officeDocument/2006/relationships/hyperlink" Target="https://fbref.com/en/squads/d2043442/Paraguay-Men-Stats" TargetMode="External"/><Relationship Id="rId1524" Type="http://schemas.openxmlformats.org/officeDocument/2006/relationships/hyperlink" Target="https://fbref.com/en/squads/5bb5024a/Netherlands-Men-Stats" TargetMode="External"/><Relationship Id="rId1731" Type="http://schemas.openxmlformats.org/officeDocument/2006/relationships/hyperlink" Target="https://fbref.com/en/players/3a049da1/matchlogs/2026/summary/Eom-Ji-sung-Match-Logs" TargetMode="External"/><Relationship Id="rId1969" Type="http://schemas.openxmlformats.org/officeDocument/2006/relationships/hyperlink" Target="https://fbref.com/en/squads/6e84edac/Saudi-Arabia-Men-Stats" TargetMode="External"/><Relationship Id="rId3184" Type="http://schemas.openxmlformats.org/officeDocument/2006/relationships/hyperlink" Target="https://fbref.com/en/squads/304635c3/Brazil-Men-Stats" TargetMode="External"/><Relationship Id="rId23" Type="http://schemas.openxmlformats.org/officeDocument/2006/relationships/hyperlink" Target="https://fbref.com/en/players/caa254e4/Saud-Abdulhamid" TargetMode="External"/><Relationship Id="rId1829" Type="http://schemas.openxmlformats.org/officeDocument/2006/relationships/hyperlink" Target="https://fbref.com/en/players/0c142e14/matchlogs/2026/summary/Gervane-Kastaneer-Match-Logs" TargetMode="External"/><Relationship Id="rId3391" Type="http://schemas.openxmlformats.org/officeDocument/2006/relationships/hyperlink" Target="https://fbref.com/en/squads/a7c7562a/Tunisia-Men-Stats" TargetMode="External"/><Relationship Id="rId3489" Type="http://schemas.openxmlformats.org/officeDocument/2006/relationships/hyperlink" Target="https://fbref.com/en/squads/259855f0/New-Zealand-Men-Stats" TargetMode="External"/><Relationship Id="rId3696" Type="http://schemas.openxmlformats.org/officeDocument/2006/relationships/hyperlink" Target="https://fbref.com/en/squads/598bc722/Stuttgart-Stats" TargetMode="External"/><Relationship Id="rId2298" Type="http://schemas.openxmlformats.org/officeDocument/2006/relationships/hyperlink" Target="https://fbref.com/en/players/0a6dbbf7/Brandon-Mechele" TargetMode="External"/><Relationship Id="rId3044" Type="http://schemas.openxmlformats.org/officeDocument/2006/relationships/hyperlink" Target="https://fbref.com/en/players/149895bf/Garry-Rodrigues" TargetMode="External"/><Relationship Id="rId3251" Type="http://schemas.openxmlformats.org/officeDocument/2006/relationships/hyperlink" Target="https://fbref.com/en/squads/506f1741/South-Africa-Men-Stats" TargetMode="External"/><Relationship Id="rId3349" Type="http://schemas.openxmlformats.org/officeDocument/2006/relationships/hyperlink" Target="https://fbref.com/en/squads/b8a68959/Orlando-Pirates-Stats" TargetMode="External"/><Relationship Id="rId3556" Type="http://schemas.openxmlformats.org/officeDocument/2006/relationships/hyperlink" Target="https://fbref.com/en/squads/6e84edac/Saudi-Arabia-Men-Stats" TargetMode="External"/><Relationship Id="rId172" Type="http://schemas.openxmlformats.org/officeDocument/2006/relationships/hyperlink" Target="https://fbref.com/en/squads/95f42e44/Persepolis-Stats" TargetMode="External"/><Relationship Id="rId477" Type="http://schemas.openxmlformats.org/officeDocument/2006/relationships/hyperlink" Target="https://fbref.com/en/players/cd25f2b3/Nadhir-Benbouali" TargetMode="External"/><Relationship Id="rId684" Type="http://schemas.openxmlformats.org/officeDocument/2006/relationships/hyperlink" Target="https://fbref.com/en/players/481f76cf/matchlogs/2026/summary/Josue-Casimir-Match-Logs" TargetMode="External"/><Relationship Id="rId2060" Type="http://schemas.openxmlformats.org/officeDocument/2006/relationships/hyperlink" Target="https://fbref.com/en/squads/abdce579/Palmeiras-Stats" TargetMode="External"/><Relationship Id="rId2158" Type="http://schemas.openxmlformats.org/officeDocument/2006/relationships/hyperlink" Target="https://fbref.com/en/players/c691bfe2/Sadio-Mane" TargetMode="External"/><Relationship Id="rId2365" Type="http://schemas.openxmlformats.org/officeDocument/2006/relationships/hyperlink" Target="https://fbref.com/en/squads/473f0fbf/Korea-Republic-Men-Stats" TargetMode="External"/><Relationship Id="rId3111" Type="http://schemas.openxmlformats.org/officeDocument/2006/relationships/hyperlink" Target="https://fbref.com/en/squads/add600ae/Dortmund-Stats" TargetMode="External"/><Relationship Id="rId3209" Type="http://schemas.openxmlformats.org/officeDocument/2006/relationships/hyperlink" Target="https://fbref.com/en/squads/054efa67/Bayern-Munich-Stats" TargetMode="External"/><Relationship Id="rId3763" Type="http://schemas.openxmlformats.org/officeDocument/2006/relationships/hyperlink" Target="https://fbref.com/en/players/f40f4c38/matchlogs/2026/summary/Alexis-Vega-Match-Logs" TargetMode="External"/><Relationship Id="rId3970" Type="http://schemas.openxmlformats.org/officeDocument/2006/relationships/hyperlink" Target="https://fbref.com/en/players/bc647827/matchlogs/2026/summary/Jaroslav-Zeleny-Match-Logs" TargetMode="External"/><Relationship Id="rId337" Type="http://schemas.openxmlformats.org/officeDocument/2006/relationships/hyperlink" Target="https://fbref.com/en/squads/d2043442/Paraguay-Men-Stats" TargetMode="External"/><Relationship Id="rId891" Type="http://schemas.openxmlformats.org/officeDocument/2006/relationships/hyperlink" Target="https://fbref.com/en/players/e645c3fc/matchlogs/2026/summary/Mohammad-Al-Dawud-Match-Logs" TargetMode="External"/><Relationship Id="rId989" Type="http://schemas.openxmlformats.org/officeDocument/2006/relationships/hyperlink" Target="https://fbref.com/en/squads/d2c87802/Lorient-Stats" TargetMode="External"/><Relationship Id="rId2018" Type="http://schemas.openxmlformats.org/officeDocument/2006/relationships/hyperlink" Target="https://fbref.com/en/players/302527b2/Philipp-Lienhart" TargetMode="External"/><Relationship Id="rId2572" Type="http://schemas.openxmlformats.org/officeDocument/2006/relationships/hyperlink" Target="https://fbref.com/en/squads/296f69e7/Sweden-Men-Stats" TargetMode="External"/><Relationship Id="rId2877" Type="http://schemas.openxmlformats.org/officeDocument/2006/relationships/hyperlink" Target="https://fbref.com/en/squads/111cbfb1/2025-2026/Slavia-Prague-Stats" TargetMode="External"/><Relationship Id="rId3416" Type="http://schemas.openxmlformats.org/officeDocument/2006/relationships/hyperlink" Target="https://fbref.com/en/squads/ae1e2d7d/2025-2026/Fenerbahce-Stats" TargetMode="External"/><Relationship Id="rId3623" Type="http://schemas.openxmlformats.org/officeDocument/2006/relationships/hyperlink" Target="https://fbref.com/en/players/803e7aca/Quinten-Timber" TargetMode="External"/><Relationship Id="rId3830" Type="http://schemas.openxmlformats.org/officeDocument/2006/relationships/hyperlink" Target="https://fbref.com/en/players/9e525177/matchlogs/2026/summary/Aaron-Wan-Bissaka-Match-Logs" TargetMode="External"/><Relationship Id="rId544" Type="http://schemas.openxmlformats.org/officeDocument/2006/relationships/hyperlink" Target="https://fbref.com/en/players/8070a9fd/Jordy-Bos" TargetMode="External"/><Relationship Id="rId751" Type="http://schemas.openxmlformats.org/officeDocument/2006/relationships/hyperlink" Target="https://fbref.com/en/players/b2f9c73e/Carney-Chukwuemeka" TargetMode="External"/><Relationship Id="rId849" Type="http://schemas.openxmlformats.org/officeDocument/2006/relationships/hyperlink" Target="https://fbref.com/en/players/8bf49030/matchlogs/2026/summary/Aymen-Dahmen-Match-Logs" TargetMode="External"/><Relationship Id="rId1174" Type="http://schemas.openxmlformats.org/officeDocument/2006/relationships/hyperlink" Target="https://fbref.com/en/players/ee64a822/matchlogs/2026/summary/Lewis-Ferguson-Match-Logs" TargetMode="External"/><Relationship Id="rId1381" Type="http://schemas.openxmlformats.org/officeDocument/2006/relationships/hyperlink" Target="https://fbref.com/en/squads/47c64c55/Crystal-Palace-Stats" TargetMode="External"/><Relationship Id="rId1479" Type="http://schemas.openxmlformats.org/officeDocument/2006/relationships/hyperlink" Target="https://fbref.com/en/players/03f63e77/Odiljon-Hamrobekov" TargetMode="External"/><Relationship Id="rId1686" Type="http://schemas.openxmlformats.org/officeDocument/2006/relationships/hyperlink" Target="https://fbref.com/en/squads/81021a70/Switzerland-Men-Stats" TargetMode="External"/><Relationship Id="rId2225" Type="http://schemas.openxmlformats.org/officeDocument/2006/relationships/hyperlink" Target="https://fbref.com/en/squads/361ca564/Tottenham-Hotspur-Stats" TargetMode="External"/><Relationship Id="rId2432" Type="http://schemas.openxmlformats.org/officeDocument/2006/relationships/hyperlink" Target="https://fbref.com/en/squads/361422b9/Belgium-Men-Stats" TargetMode="External"/><Relationship Id="rId3928" Type="http://schemas.openxmlformats.org/officeDocument/2006/relationships/hyperlink" Target="https://fbref.com/en/squads/8867a809/2026/Machida-Zelvia-Stats" TargetMode="External"/><Relationship Id="rId404" Type="http://schemas.openxmlformats.org/officeDocument/2006/relationships/hyperlink" Target="https://fbref.com/en/squads/e2d8892c/Paris-Saint-Germain-Stats" TargetMode="External"/><Relationship Id="rId611" Type="http://schemas.openxmlformats.org/officeDocument/2006/relationships/hyperlink" Target="https://fbref.com/en/squads/b2b47a98/Newcastle-United-Stats" TargetMode="External"/><Relationship Id="rId1034" Type="http://schemas.openxmlformats.org/officeDocument/2006/relationships/hyperlink" Target="https://fbref.com/en/players/b4ef3fb5/Guela-Doue" TargetMode="External"/><Relationship Id="rId1241" Type="http://schemas.openxmlformats.org/officeDocument/2006/relationships/hyperlink" Target="https://fbref.com/en/squads/5bb5024a/Netherlands-Men-Stats" TargetMode="External"/><Relationship Id="rId1339" Type="http://schemas.openxmlformats.org/officeDocument/2006/relationships/hyperlink" Target="https://fbref.com/en/players/cc86b9a3/matchlogs/2026/summary/Leon-Goretzka-Match-Logs" TargetMode="External"/><Relationship Id="rId1893" Type="http://schemas.openxmlformats.org/officeDocument/2006/relationships/hyperlink" Target="https://fbref.com/en/squads/24772b12/Cote-dIvoire-Men-Stats" TargetMode="External"/><Relationship Id="rId2737" Type="http://schemas.openxmlformats.org/officeDocument/2006/relationships/hyperlink" Target="https://fbref.com/en/squads/639950ae/Flamengo-Stats" TargetMode="External"/><Relationship Id="rId2944" Type="http://schemas.openxmlformats.org/officeDocument/2006/relationships/hyperlink" Target="https://fbref.com/en/players/15f733fb/Raul-Rangel" TargetMode="External"/><Relationship Id="rId709" Type="http://schemas.openxmlformats.org/officeDocument/2006/relationships/hyperlink" Target="https://fbref.com/en/players/ded82b9a/Stepan-Chaloupek" TargetMode="External"/><Relationship Id="rId916" Type="http://schemas.openxmlformats.org/officeDocument/2006/relationships/hyperlink" Target="https://fbref.com/en/players/bc6e544a/Amar-Dedic" TargetMode="External"/><Relationship Id="rId1101" Type="http://schemas.openxmlformats.org/officeDocument/2006/relationships/hyperlink" Target="https://fbref.com/en/players/4991ec66/Fidel-Escobar" TargetMode="External"/><Relationship Id="rId1546" Type="http://schemas.openxmlformats.org/officeDocument/2006/relationships/hyperlink" Target="https://fbref.com/en/players/6d258576/Alaa-Al-Hejji" TargetMode="External"/><Relationship Id="rId1753" Type="http://schemas.openxmlformats.org/officeDocument/2006/relationships/hyperlink" Target="https://fbref.com/en/squads/206d90db/Barcelona-Stats" TargetMode="External"/><Relationship Id="rId1960" Type="http://schemas.openxmlformats.org/officeDocument/2006/relationships/hyperlink" Target="https://fbref.com/en/players/9e39fa2d/Gustaf-Lagerbielke" TargetMode="External"/><Relationship Id="rId2804" Type="http://schemas.openxmlformats.org/officeDocument/2006/relationships/hyperlink" Target="https://fbref.com/en/squads/9be9f315/Congo-DR-Men-Stats" TargetMode="External"/><Relationship Id="rId45" Type="http://schemas.openxmlformats.org/officeDocument/2006/relationships/hyperlink" Target="https://fbref.com/en/players/5d11fc17/Yazeed-Abulaila" TargetMode="External"/><Relationship Id="rId1406" Type="http://schemas.openxmlformats.org/officeDocument/2006/relationships/hyperlink" Target="https://fbref.com/en/players/e082af5b/matchlogs/2026/summary/Angus-Gunn-Match-Logs" TargetMode="External"/><Relationship Id="rId1613" Type="http://schemas.openxmlformats.org/officeDocument/2006/relationships/hyperlink" Target="https://fbref.com/en/players/8b574de7/Ayman-Hussein" TargetMode="External"/><Relationship Id="rId1820" Type="http://schemas.openxmlformats.org/officeDocument/2006/relationships/hyperlink" Target="https://fbref.com/en/players/74cdaeba/Bekhruz-Karimov" TargetMode="External"/><Relationship Id="rId3066" Type="http://schemas.openxmlformats.org/officeDocument/2006/relationships/hyperlink" Target="https://fbref.com/en/players/a646b710/Godfried-Roemeratoe" TargetMode="External"/><Relationship Id="rId3273" Type="http://schemas.openxmlformats.org/officeDocument/2006/relationships/hyperlink" Target="https://fbref.com/en/players/1770bd68/Ken-Sema" TargetMode="External"/><Relationship Id="rId3480" Type="http://schemas.openxmlformats.org/officeDocument/2006/relationships/hyperlink" Target="https://fbref.com/en/players/a62f8bf1/matchlogs/2026/summary/Kamaldeen-Sulemana-Match-Logs" TargetMode="External"/><Relationship Id="rId194" Type="http://schemas.openxmlformats.org/officeDocument/2006/relationships/hyperlink" Target="https://fbref.com/en/players/ff871e14/Roberto-Alvarado" TargetMode="External"/><Relationship Id="rId1918" Type="http://schemas.openxmlformats.org/officeDocument/2006/relationships/hyperlink" Target="https://fbref.com/en/squads/922493f3/Atalanta-Stats" TargetMode="External"/><Relationship Id="rId2082" Type="http://schemas.openxmlformats.org/officeDocument/2006/relationships/hyperlink" Target="https://fbref.com/en/squads/6c5ef1c3/Bosnia-and-Herzegovina-Men-Stats" TargetMode="External"/><Relationship Id="rId3133" Type="http://schemas.openxmlformats.org/officeDocument/2006/relationships/hyperlink" Target="https://fbref.com/en/squads/8ef52968/Sunderland-Stats" TargetMode="External"/><Relationship Id="rId3578" Type="http://schemas.openxmlformats.org/officeDocument/2006/relationships/hyperlink" Target="https://fbref.com/en/players/df8d6029/matchlogs/2026/summary/Arthur-Theate-Match-Logs" TargetMode="External"/><Relationship Id="rId3785" Type="http://schemas.openxmlformats.org/officeDocument/2006/relationships/hyperlink" Target="https://fbref.com/en/squads/870e020f/Uruguay-Men-Stats" TargetMode="External"/><Relationship Id="rId3992" Type="http://schemas.openxmlformats.org/officeDocument/2006/relationships/hyperlink" Target="https://fbref.com/en/squads/111cbfb1/2025-2026/Slavia-Prague-Stats" TargetMode="External"/><Relationship Id="rId261" Type="http://schemas.openxmlformats.org/officeDocument/2006/relationships/hyperlink" Target="https://fbref.com/en/squads/add600ae/Dortmund-Stats" TargetMode="External"/><Relationship Id="rId499" Type="http://schemas.openxmlformats.org/officeDocument/2006/relationships/hyperlink" Target="https://fbref.com/en/squads/d86248bd/BodoGlimt-Stats" TargetMode="External"/><Relationship Id="rId2387" Type="http://schemas.openxmlformats.org/officeDocument/2006/relationships/hyperlink" Target="https://fbref.com/en/players/25c3fb97/matchlogs/2026/summary/Relebohile-Mofokeng-Match-Logs" TargetMode="External"/><Relationship Id="rId2594" Type="http://schemas.openxmlformats.org/officeDocument/2006/relationships/hyperlink" Target="https://fbref.com/en/players/e6af02e0/matchlogs/2026/summary/Matheus-Nunes-Match-Logs" TargetMode="External"/><Relationship Id="rId3340" Type="http://schemas.openxmlformats.org/officeDocument/2006/relationships/hyperlink" Target="https://fbref.com/en/players/57469b2d/Eldor-Shomurodov" TargetMode="External"/><Relationship Id="rId3438" Type="http://schemas.openxmlformats.org/officeDocument/2006/relationships/hyperlink" Target="https://fbref.com/en/players/3b1ed320/Angelo-Stiller" TargetMode="External"/><Relationship Id="rId3645" Type="http://schemas.openxmlformats.org/officeDocument/2006/relationships/hyperlink" Target="https://fbref.com/en/squads/206d90db/Barcelona-Stats" TargetMode="External"/><Relationship Id="rId3852" Type="http://schemas.openxmlformats.org/officeDocument/2006/relationships/hyperlink" Target="https://fbref.com/en/squads/5bb5024a/Netherlands-Men-Stats" TargetMode="External"/><Relationship Id="rId359" Type="http://schemas.openxmlformats.org/officeDocument/2006/relationships/hyperlink" Target="https://fbref.com/en/players/17e1261b/matchlogs/2026/summary/Neil-El-Aynaoui-Match-Logs" TargetMode="External"/><Relationship Id="rId566" Type="http://schemas.openxmlformats.org/officeDocument/2006/relationships/hyperlink" Target="https://fbref.com/en/players/7dc1c2c6/Nawaf-Boushal" TargetMode="External"/><Relationship Id="rId773" Type="http://schemas.openxmlformats.org/officeDocument/2006/relationships/hyperlink" Target="https://fbref.com/en/squads/22a5a99c/2025-2026/Zurich-Stats" TargetMode="External"/><Relationship Id="rId1196" Type="http://schemas.openxmlformats.org/officeDocument/2006/relationships/hyperlink" Target="https://fbref.com/en/squads/24772b12/Cote-dIvoire-Men-Stats" TargetMode="External"/><Relationship Id="rId2247" Type="http://schemas.openxmlformats.org/officeDocument/2006/relationships/hyperlink" Target="https://fbref.com/en/squads/b1b36dcd/France-Men-Stats" TargetMode="External"/><Relationship Id="rId2454" Type="http://schemas.openxmlformats.org/officeDocument/2006/relationships/hyperlink" Target="https://fbref.com/en/players/af0c835b/matchlogs/2026/summary/Samuel-Moutoussamy-Match-Logs" TargetMode="External"/><Relationship Id="rId2899" Type="http://schemas.openxmlformats.org/officeDocument/2006/relationships/hyperlink" Target="https://fbref.com/en/players/5535c728/Julian-Quinones" TargetMode="External"/><Relationship Id="rId3200" Type="http://schemas.openxmlformats.org/officeDocument/2006/relationships/hyperlink" Target="https://fbref.com/en/squads/304635c3/Brazil-Men-Stats" TargetMode="External"/><Relationship Id="rId3505" Type="http://schemas.openxmlformats.org/officeDocument/2006/relationships/hyperlink" Target="https://fbref.com/en/squads/ffcf1690/Japan-Men-Stats" TargetMode="External"/><Relationship Id="rId121" Type="http://schemas.openxmlformats.org/officeDocument/2006/relationships/hyperlink" Target="https://fbref.com/en/players/eaeca114/matchlogs/2026/summary/Nathan-Ake-Match-Logs" TargetMode="External"/><Relationship Id="rId219" Type="http://schemas.openxmlformats.org/officeDocument/2006/relationships/hyperlink" Target="https://fbref.com/en/squads/c1e40422/Germany-Men-Stats" TargetMode="External"/><Relationship Id="rId426" Type="http://schemas.openxmlformats.org/officeDocument/2006/relationships/hyperlink" Target="https://fbref.com/en/players/e59c9d0d/matchlogs/2026/summary/Samed-Bazdar-Match-Logs" TargetMode="External"/><Relationship Id="rId633" Type="http://schemas.openxmlformats.org/officeDocument/2006/relationships/hyperlink" Target="https://fbref.com/en/players/7091c68e/Sebastian-Caceres" TargetMode="External"/><Relationship Id="rId980" Type="http://schemas.openxmlformats.org/officeDocument/2006/relationships/hyperlink" Target="https://fbref.com/en/squads/6061a82d/Panama-Men-Stats" TargetMode="External"/><Relationship Id="rId1056" Type="http://schemas.openxmlformats.org/officeDocument/2006/relationships/hyperlink" Target="https://fbref.com/en/squads/7a8db6d4/Charlton-Athletic-Stats" TargetMode="External"/><Relationship Id="rId1263" Type="http://schemas.openxmlformats.org/officeDocument/2006/relationships/hyperlink" Target="https://fbref.com/en/players/19cae58d/Gavi" TargetMode="External"/><Relationship Id="rId2107" Type="http://schemas.openxmlformats.org/officeDocument/2006/relationships/hyperlink" Target="https://fbref.com/en/players/bf34eebd/matchlogs/2026/summary/Noni-Madueke-Match-Logs" TargetMode="External"/><Relationship Id="rId2314" Type="http://schemas.openxmlformats.org/officeDocument/2006/relationships/hyperlink" Target="https://fbref.com/en/players/918c187c/Amar-Memic" TargetMode="External"/><Relationship Id="rId2661" Type="http://schemas.openxmlformats.org/officeDocument/2006/relationships/hyperlink" Target="https://fbref.com/en/players/ae44e8e2/Dani-Olmo" TargetMode="External"/><Relationship Id="rId2759" Type="http://schemas.openxmlformats.org/officeDocument/2006/relationships/hyperlink" Target="https://fbref.com/en/players/afcac9da/Joao-Paulo-Fernandes" TargetMode="External"/><Relationship Id="rId2966" Type="http://schemas.openxmlformats.org/officeDocument/2006/relationships/hyperlink" Target="https://fbref.com/en/players/7d450ed3/matchlogs/2026/summary/David-Raum-Match-Logs" TargetMode="External"/><Relationship Id="rId3712" Type="http://schemas.openxmlformats.org/officeDocument/2006/relationships/hyperlink" Target="https://fbref.com/en/players/1d0b134a/matchlogs/2026/summary/Can-Uzun-Match-Logs" TargetMode="External"/><Relationship Id="rId840" Type="http://schemas.openxmlformats.org/officeDocument/2006/relationships/hyperlink" Target="https://fbref.com/en/squads/304635c3/Brazil-Men-Stats" TargetMode="External"/><Relationship Id="rId938" Type="http://schemas.openxmlformats.org/officeDocument/2006/relationships/hyperlink" Target="https://fbref.com/en/squads/598bc722/Stuttgart-Stats" TargetMode="External"/><Relationship Id="rId1470" Type="http://schemas.openxmlformats.org/officeDocument/2006/relationships/hyperlink" Target="https://fbref.com/en/squads/b74092de/Ipswich-Town-Stats" TargetMode="External"/><Relationship Id="rId1568" Type="http://schemas.openxmlformats.org/officeDocument/2006/relationships/hyperlink" Target="https://fbref.com/en/squads/415b4465/Colorado-Rapids-Stats" TargetMode="External"/><Relationship Id="rId1775" Type="http://schemas.openxmlformats.org/officeDocument/2006/relationships/hyperlink" Target="https://fbref.com/en/squads/af41ccda/Morocco-Men-Stats" TargetMode="External"/><Relationship Id="rId2521" Type="http://schemas.openxmlformats.org/officeDocument/2006/relationships/hyperlink" Target="https://fbref.com/en/squads/61828292/Haiti-Men-Stats" TargetMode="External"/><Relationship Id="rId2619" Type="http://schemas.openxmlformats.org/officeDocument/2006/relationships/hyperlink" Target="https://fbref.com/en/players/f494bf5f/Salim-Obaid" TargetMode="External"/><Relationship Id="rId2826" Type="http://schemas.openxmlformats.org/officeDocument/2006/relationships/hyperlink" Target="https://fbref.com/en/players/9bf22b95/matchlogs/2026/summary/Wagner-Pina-Match-Logs" TargetMode="External"/><Relationship Id="rId67" Type="http://schemas.openxmlformats.org/officeDocument/2006/relationships/hyperlink" Target="https://fbref.com/en/players/a9ee5e81/Ricardo-Ade" TargetMode="External"/><Relationship Id="rId700" Type="http://schemas.openxmlformats.org/officeDocument/2006/relationships/hyperlink" Target="https://fbref.com/en/players/31a62dc7/matchlogs/2026/summary/Zeki-Celik-Match-Logs" TargetMode="External"/><Relationship Id="rId1123" Type="http://schemas.openxmlformats.org/officeDocument/2006/relationships/hyperlink" Target="https://fbref.com/en/players/ae4fc6a4/Eberechi-Eze" TargetMode="External"/><Relationship Id="rId1330" Type="http://schemas.openxmlformats.org/officeDocument/2006/relationships/hyperlink" Target="https://fbref.com/en/squads/db3b9613/Atletico-Madrid-Stats" TargetMode="External"/><Relationship Id="rId1428" Type="http://schemas.openxmlformats.org/officeDocument/2006/relationships/hyperlink" Target="https://fbref.com/en/squads/cd389e75/Uzbekistan-Men-Stats" TargetMode="External"/><Relationship Id="rId1635" Type="http://schemas.openxmlformats.org/officeDocument/2006/relationships/hyperlink" Target="https://fbref.com/en/players/92fa5d28/Hwang-In-beom" TargetMode="External"/><Relationship Id="rId1982" Type="http://schemas.openxmlformats.org/officeDocument/2006/relationships/hyperlink" Target="https://fbref.com/en/squads/26ab47ee/Derby-County-Stats" TargetMode="External"/><Relationship Id="rId3088" Type="http://schemas.openxmlformats.org/officeDocument/2006/relationships/hyperlink" Target="https://fbref.com/en/squads/a0a57b76/Miami-FC-Stats" TargetMode="External"/><Relationship Id="rId1842" Type="http://schemas.openxmlformats.org/officeDocument/2006/relationships/hyperlink" Target="https://fbref.com/en/players/05e19d6a/Franck-Kessie" TargetMode="External"/><Relationship Id="rId3295" Type="http://schemas.openxmlformats.org/officeDocument/2006/relationships/hyperlink" Target="https://fbref.com/en/players/8df41977/Igor-Sergeev" TargetMode="External"/><Relationship Id="rId1702" Type="http://schemas.openxmlformats.org/officeDocument/2006/relationships/hyperlink" Target="https://fbref.com/en/squads/9ab5c684/Senegal-Men-Stats" TargetMode="External"/><Relationship Id="rId3155" Type="http://schemas.openxmlformats.org/officeDocument/2006/relationships/hyperlink" Target="https://fbref.com/en/players/0d274394/Anass-Salah-Eddine" TargetMode="External"/><Relationship Id="rId3362" Type="http://schemas.openxmlformats.org/officeDocument/2006/relationships/hyperlink" Target="https://fbref.com/en/players/3eb22ec9/matchlogs/2026/summary/Bernardo-Silva-Match-Logs" TargetMode="External"/><Relationship Id="rId283" Type="http://schemas.openxmlformats.org/officeDocument/2006/relationships/hyperlink" Target="https://fbref.com/en/players/0fa11d7d/Tomas-Araujo" TargetMode="External"/><Relationship Id="rId490" Type="http://schemas.openxmlformats.org/officeDocument/2006/relationships/hyperlink" Target="https://fbref.com/en/squads/1e2dba57/Algeria-Men-Stats" TargetMode="External"/><Relationship Id="rId2171" Type="http://schemas.openxmlformats.org/officeDocument/2006/relationships/hyperlink" Target="https://fbref.com/en/squads/3e22f0fa/Jordan-Men-Stats" TargetMode="External"/><Relationship Id="rId3015" Type="http://schemas.openxmlformats.org/officeDocument/2006/relationships/hyperlink" Target="https://fbref.com/en/squads/0cdc4311/Augsburg-Stats" TargetMode="External"/><Relationship Id="rId3222" Type="http://schemas.openxmlformats.org/officeDocument/2006/relationships/hyperlink" Target="https://fbref.com/en/players/236f02cd/Joe-Scally" TargetMode="External"/><Relationship Id="rId3667" Type="http://schemas.openxmlformats.org/officeDocument/2006/relationships/hyperlink" Target="https://fbref.com/en/squads/4a1b4ea8/Portugal-Men-Stats" TargetMode="External"/><Relationship Id="rId3874" Type="http://schemas.openxmlformats.org/officeDocument/2006/relationships/hyperlink" Target="https://fbref.com/en/players/a66cc153/matchlogs/2026/summary/Ronwen-Williams-Match-Logs" TargetMode="External"/><Relationship Id="rId143" Type="http://schemas.openxmlformats.org/officeDocument/2006/relationships/hyperlink" Target="https://fbref.com/en/squads/50f2a074/Red-Bull-Salzburg-Stats" TargetMode="External"/><Relationship Id="rId350" Type="http://schemas.openxmlformats.org/officeDocument/2006/relationships/hyperlink" Target="https://fbref.com/en/squads/a2d435b3/Leicester-City-Stats" TargetMode="External"/><Relationship Id="rId588" Type="http://schemas.openxmlformats.org/officeDocument/2006/relationships/hyperlink" Target="https://fbref.com/en/players/edd81e2a/matchlogs/2026/summary/Dylan-Bronn-Match-Logs" TargetMode="External"/><Relationship Id="rId795" Type="http://schemas.openxmlformats.org/officeDocument/2006/relationships/hyperlink" Target="https://fbref.com/en/players/93fffbcf/Diogo-Costa" TargetMode="External"/><Relationship Id="rId2031" Type="http://schemas.openxmlformats.org/officeDocument/2006/relationships/hyperlink" Target="https://fbref.com/en/squads/7b08e376/Croatia-Men-Stats" TargetMode="External"/><Relationship Id="rId2269" Type="http://schemas.openxmlformats.org/officeDocument/2006/relationships/hyperlink" Target="https://fbref.com/en/players/46750e9c/matchlogs/2026/summary/Nathanael-Mbuku-Match-Logs" TargetMode="External"/><Relationship Id="rId2476" Type="http://schemas.openxmlformats.org/officeDocument/2006/relationships/hyperlink" Target="https://fbref.com/en/squads/cb188c0c/Lille-Stats" TargetMode="External"/><Relationship Id="rId2683" Type="http://schemas.openxmlformats.org/officeDocument/2006/relationships/hyperlink" Target="https://fbref.com/en/players/091d6ee5/matchlogs/2026/summary/Jerome-Opoku-Match-Logs" TargetMode="External"/><Relationship Id="rId2890" Type="http://schemas.openxmlformats.org/officeDocument/2006/relationships/hyperlink" Target="https://fbref.com/en/players/1bf33a9a/matchlogs/2026/summary/Christian-Pulisic-Match-Logs" TargetMode="External"/><Relationship Id="rId3527" Type="http://schemas.openxmlformats.org/officeDocument/2006/relationships/hyperlink" Target="https://fbref.com/en/players/723b19c7/matchlogs/2026/summary/Haris-Tabakovic-Match-Logs" TargetMode="External"/><Relationship Id="rId3734" Type="http://schemas.openxmlformats.org/officeDocument/2006/relationships/hyperlink" Target="https://fbref.com/en/squads/870e020f/Uruguay-Men-Stats" TargetMode="External"/><Relationship Id="rId3941" Type="http://schemas.openxmlformats.org/officeDocument/2006/relationships/hyperlink" Target="https://fbref.com/en/players/8e577e1d/matchlogs/2026/summary/Seol-Young-woo-Match-Logs" TargetMode="External"/><Relationship Id="rId9" Type="http://schemas.openxmlformats.org/officeDocument/2006/relationships/hyperlink" Target="https://fbref.com/en/players/057d8f12/Hamza-Abdelkarim" TargetMode="External"/><Relationship Id="rId210" Type="http://schemas.openxmlformats.org/officeDocument/2006/relationships/hyperlink" Target="https://fbref.com/en/players/2ee5b0c9/Zeki-Amdouni" TargetMode="External"/><Relationship Id="rId448" Type="http://schemas.openxmlformats.org/officeDocument/2006/relationships/hyperlink" Target="https://fbref.com/en/squads/1e2dba57/Algeria-Men-Stats" TargetMode="External"/><Relationship Id="rId655" Type="http://schemas.openxmlformats.org/officeDocument/2006/relationships/hyperlink" Target="https://fbref.com/en/squads/fd6114db/Monaco-Stats" TargetMode="External"/><Relationship Id="rId862" Type="http://schemas.openxmlformats.org/officeDocument/2006/relationships/hyperlink" Target="https://fbref.com/en/players/3eb0f2df/Vladimir-Darida" TargetMode="External"/><Relationship Id="rId1078" Type="http://schemas.openxmlformats.org/officeDocument/2006/relationships/hyperlink" Target="https://fbref.com/en/players/8eeb8ba4/Eren-Elmali" TargetMode="External"/><Relationship Id="rId1285" Type="http://schemas.openxmlformats.org/officeDocument/2006/relationships/hyperlink" Target="https://fbref.com/en/players/14aac43e/matchlogs/2026/summary/Fares-Ghedjemis-Match-Logs" TargetMode="External"/><Relationship Id="rId1492" Type="http://schemas.openxmlformats.org/officeDocument/2006/relationships/hyperlink" Target="https://fbref.com/en/squads/e0f5893a/Curacao-Men-Stats" TargetMode="External"/><Relationship Id="rId2129" Type="http://schemas.openxmlformats.org/officeDocument/2006/relationships/hyperlink" Target="https://fbref.com/en/squads/d2043442/Paraguay-Men-Stats" TargetMode="External"/><Relationship Id="rId2336" Type="http://schemas.openxmlformats.org/officeDocument/2006/relationships/hyperlink" Target="https://fbref.com/en/players/33887998/Edouard-Mendy" TargetMode="External"/><Relationship Id="rId2543" Type="http://schemas.openxmlformats.org/officeDocument/2006/relationships/hyperlink" Target="https://fbref.com/en/players/7ba2eaa9/Pedro-Neto" TargetMode="External"/><Relationship Id="rId2750" Type="http://schemas.openxmlformats.org/officeDocument/2006/relationships/hyperlink" Target="https://fbref.com/en/players/1866b0f1/matchlogs/2026/summary/Marco-Pasalic-Match-Logs" TargetMode="External"/><Relationship Id="rId2988" Type="http://schemas.openxmlformats.org/officeDocument/2006/relationships/hyperlink" Target="https://fbref.com/en/players/e69e0f7b/matchlogs/2026/summary/Omar-Rekik-Match-Logs" TargetMode="External"/><Relationship Id="rId3801" Type="http://schemas.openxmlformats.org/officeDocument/2006/relationships/hyperlink" Target="https://fbref.com/en/squads/4a1b4ea8/Portugal-Men-Stats" TargetMode="External"/><Relationship Id="rId308" Type="http://schemas.openxmlformats.org/officeDocument/2006/relationships/hyperlink" Target="https://fbref.com/en/squads/ab73cfe5/Colombia-Men-Stats" TargetMode="External"/><Relationship Id="rId515" Type="http://schemas.openxmlformats.org/officeDocument/2006/relationships/hyperlink" Target="https://fbref.com/en/squads/2ac661d9/Holstein-Kiel-Stats" TargetMode="External"/><Relationship Id="rId722" Type="http://schemas.openxmlformats.org/officeDocument/2006/relationships/hyperlink" Target="https://fbref.com/en/players/e50949ea/matchlogs/2026/summary/Luis-Chavez-Match-Logs" TargetMode="External"/><Relationship Id="rId1145" Type="http://schemas.openxmlformats.org/officeDocument/2006/relationships/hyperlink" Target="https://fbref.com/en/players/e046cff6/matchlogs/2026/summary/Marko-Farji-Match-Logs" TargetMode="External"/><Relationship Id="rId1352" Type="http://schemas.openxmlformats.org/officeDocument/2006/relationships/hyperlink" Target="https://fbref.com/en/squads/5bb5024a/Netherlands-Men-Stats" TargetMode="External"/><Relationship Id="rId1797" Type="http://schemas.openxmlformats.org/officeDocument/2006/relationships/hyperlink" Target="https://fbref.com/en/squads/ffcf1690/Japan-Men-Stats" TargetMode="External"/><Relationship Id="rId2403" Type="http://schemas.openxmlformats.org/officeDocument/2006/relationships/hyperlink" Target="https://fbref.com/en/players/00029b1e/Teboho-Mokoena" TargetMode="External"/><Relationship Id="rId2848" Type="http://schemas.openxmlformats.org/officeDocument/2006/relationships/hyperlink" Target="https://fbref.com/en/squads/7b08e376/Croatia-Men-Stats" TargetMode="External"/><Relationship Id="rId89" Type="http://schemas.openxmlformats.org/officeDocument/2006/relationships/hyperlink" Target="https://fbref.com/en/players/fd53d9e7/matchlogs/2026/summary/Akram-Afif-Match-Logs" TargetMode="External"/><Relationship Id="rId1005" Type="http://schemas.openxmlformats.org/officeDocument/2006/relationships/hyperlink" Target="https://fbref.com/en/players/919f5f54/matchlogs/2026/summary/Yan-Diomande-Match-Logs" TargetMode="External"/><Relationship Id="rId1212" Type="http://schemas.openxmlformats.org/officeDocument/2006/relationships/hyperlink" Target="https://fbref.com/en/squads/943e8050/Burnley-Stats" TargetMode="External"/><Relationship Id="rId1657" Type="http://schemas.openxmlformats.org/officeDocument/2006/relationships/hyperlink" Target="https://fbref.com/en/squads/822bd0ba/Liverpool-Stats" TargetMode="External"/><Relationship Id="rId1864" Type="http://schemas.openxmlformats.org/officeDocument/2006/relationships/hyperlink" Target="https://fbref.com/en/players/59e4b92e/matchlogs/2026/summary/Rani-Khedira-Match-Logs" TargetMode="External"/><Relationship Id="rId2610" Type="http://schemas.openxmlformats.org/officeDocument/2006/relationships/hyperlink" Target="https://fbref.com/en/players/bdedffac/matchlogs/2026/summary/Orjan-Nyland-Match-Logs" TargetMode="External"/><Relationship Id="rId2708" Type="http://schemas.openxmlformats.org/officeDocument/2006/relationships/hyperlink" Target="https://fbref.com/en/squads/6e84edac/Saudi-Arabia-Men-Stats" TargetMode="External"/><Relationship Id="rId2915" Type="http://schemas.openxmlformats.org/officeDocument/2006/relationships/hyperlink" Target="https://fbref.com/en/squads/dc56fe14/Milan-Stats" TargetMode="External"/><Relationship Id="rId1517" Type="http://schemas.openxmlformats.org/officeDocument/2006/relationships/hyperlink" Target="https://fbref.com/en/players/87351c2e/Jalal-Hassan" TargetMode="External"/><Relationship Id="rId1724" Type="http://schemas.openxmlformats.org/officeDocument/2006/relationships/hyperlink" Target="https://fbref.com/en/players/59fcbd6d/Danley-Jean-Jacques" TargetMode="External"/><Relationship Id="rId3177" Type="http://schemas.openxmlformats.org/officeDocument/2006/relationships/hyperlink" Target="https://fbref.com/en/squads/ecd11ca2/Galatasaray-Stats" TargetMode="External"/><Relationship Id="rId16" Type="http://schemas.openxmlformats.org/officeDocument/2006/relationships/hyperlink" Target="https://fbref.com/en/squads/b8889750/Egypt-Men-Stats" TargetMode="External"/><Relationship Id="rId1931" Type="http://schemas.openxmlformats.org/officeDocument/2006/relationships/hyperlink" Target="https://fbref.com/en/players/79c0821a/matchlogs/2026/summary/Mateo-Kovacic-Match-Logs" TargetMode="External"/><Relationship Id="rId3037" Type="http://schemas.openxmlformats.org/officeDocument/2006/relationships/hyperlink" Target="https://fbref.com/en/squads/870e020f/Uruguay-Men-Stats" TargetMode="External"/><Relationship Id="rId3384" Type="http://schemas.openxmlformats.org/officeDocument/2006/relationships/hyperlink" Target="https://fbref.com/en/squads/ecd11ca2/Galatasaray-Stats" TargetMode="External"/><Relationship Id="rId3591" Type="http://schemas.openxmlformats.org/officeDocument/2006/relationships/hyperlink" Target="https://fbref.com/en/players/fb152f96/Brandon-Thomas-Asante" TargetMode="External"/><Relationship Id="rId3689" Type="http://schemas.openxmlformats.org/officeDocument/2006/relationships/hyperlink" Target="https://fbref.com/en/players/c0295327/matchlogs/2026/summary/Ayase-Ueda-Match-Logs" TargetMode="External"/><Relationship Id="rId3896" Type="http://schemas.openxmlformats.org/officeDocument/2006/relationships/hyperlink" Target="https://fbref.com/en/squads/259855f0/New-Zealand-Men-Stats" TargetMode="External"/><Relationship Id="rId2193" Type="http://schemas.openxmlformats.org/officeDocument/2006/relationships/hyperlink" Target="https://fbref.com/en/players/fdb15495/Cristian-Martinez" TargetMode="External"/><Relationship Id="rId2498" Type="http://schemas.openxmlformats.org/officeDocument/2006/relationships/hyperlink" Target="https://fbref.com/en/players/2ff76adc/Phillipp-Mwene" TargetMode="External"/><Relationship Id="rId3244" Type="http://schemas.openxmlformats.org/officeDocument/2006/relationships/hyperlink" Target="https://fbref.com/en/squads/add600ae/Dortmund-Stats" TargetMode="External"/><Relationship Id="rId3451" Type="http://schemas.openxmlformats.org/officeDocument/2006/relationships/hyperlink" Target="https://fbref.com/en/squads/296f69e7/Sweden-Men-Stats" TargetMode="External"/><Relationship Id="rId3549" Type="http://schemas.openxmlformats.org/officeDocument/2006/relationships/hyperlink" Target="https://fbref.com/en/squads/8ef52968/Sunderland-Stats" TargetMode="External"/><Relationship Id="rId165" Type="http://schemas.openxmlformats.org/officeDocument/2006/relationships/hyperlink" Target="https://fbref.com/en/squads/f3d8c8b9/Malmo-Stats" TargetMode="External"/><Relationship Id="rId372" Type="http://schemas.openxmlformats.org/officeDocument/2006/relationships/hyperlink" Target="https://fbref.com/en/squads/b561dd30/Spain-Men-Stats" TargetMode="External"/><Relationship Id="rId677" Type="http://schemas.openxmlformats.org/officeDocument/2006/relationships/hyperlink" Target="https://fbref.com/en/players/4d224fe8/Casemiro" TargetMode="External"/><Relationship Id="rId2053" Type="http://schemas.openxmlformats.org/officeDocument/2006/relationships/hyperlink" Target="https://fbref.com/en/players/31d68775/matchlogs/2026/summary/Azarias-Londono-Match-Logs" TargetMode="External"/><Relationship Id="rId2260" Type="http://schemas.openxmlformats.org/officeDocument/2006/relationships/hyperlink" Target="https://fbref.com/en/squads/cb188c0c/Lille-Stats" TargetMode="External"/><Relationship Id="rId2358" Type="http://schemas.openxmlformats.org/officeDocument/2006/relationships/hyperlink" Target="https://fbref.com/en/squads/cb188c0c/Lille-Stats" TargetMode="External"/><Relationship Id="rId3104" Type="http://schemas.openxmlformats.org/officeDocument/2006/relationships/hyperlink" Target="https://fbref.com/en/players/c0c7ff58/matchlogs/2026/summary/Fabian-Ruiz-Pena-Match-Logs" TargetMode="External"/><Relationship Id="rId3311" Type="http://schemas.openxmlformats.org/officeDocument/2006/relationships/hyperlink" Target="https://fbref.com/en/squads/361422b9/Belgium-Men-Stats" TargetMode="External"/><Relationship Id="rId3756" Type="http://schemas.openxmlformats.org/officeDocument/2006/relationships/hyperlink" Target="https://fbref.com/en/players/5eaed77a/Johan-Vasquez" TargetMode="External"/><Relationship Id="rId3963" Type="http://schemas.openxmlformats.org/officeDocument/2006/relationships/hyperlink" Target="https://fbref.com/en/players/384d58d9/Denis-Zakaria" TargetMode="External"/><Relationship Id="rId232" Type="http://schemas.openxmlformats.org/officeDocument/2006/relationships/hyperlink" Target="https://fbref.com/en/players/6597f8b6/matchlogs/2026/summary/Mohamed-Amoura-Match-Logs" TargetMode="External"/><Relationship Id="rId884" Type="http://schemas.openxmlformats.org/officeDocument/2006/relationships/hyperlink" Target="https://fbref.com/en/players/7709e4a6/matchlogs/2026/summary/Nasser-Al-Dawsari-Match-Logs" TargetMode="External"/><Relationship Id="rId2120" Type="http://schemas.openxmlformats.org/officeDocument/2006/relationships/hyperlink" Target="https://fbref.com/en/players/081048c2/Hadj-Mahmoud" TargetMode="External"/><Relationship Id="rId2565" Type="http://schemas.openxmlformats.org/officeDocument/2006/relationships/hyperlink" Target="https://fbref.com/en/squads/cb188c0c/Lille-Stats" TargetMode="External"/><Relationship Id="rId2772" Type="http://schemas.openxmlformats.org/officeDocument/2006/relationships/hyperlink" Target="https://fbref.com/en/squads/f9fddd6e/Argentina-Men-Stats" TargetMode="External"/><Relationship Id="rId3409" Type="http://schemas.openxmlformats.org/officeDocument/2006/relationships/hyperlink" Target="https://fbref.com/en/players/0a6cb1b1/matchlogs/2026/summary/Harry-Souttar-Match-Logs" TargetMode="External"/><Relationship Id="rId3616" Type="http://schemas.openxmlformats.org/officeDocument/2006/relationships/hyperlink" Target="https://fbref.com/en/squads/5bb5024a/Netherlands-Men-Stats" TargetMode="External"/><Relationship Id="rId3823" Type="http://schemas.openxmlformats.org/officeDocument/2006/relationships/hyperlink" Target="https://fbref.com/en/players/0d7b6576/Elye-Wahi" TargetMode="External"/><Relationship Id="rId537" Type="http://schemas.openxmlformats.org/officeDocument/2006/relationships/hyperlink" Target="https://fbref.com/en/squads/9be9f315/Congo-DR-Men-Stats" TargetMode="External"/><Relationship Id="rId744" Type="http://schemas.openxmlformats.org/officeDocument/2006/relationships/hyperlink" Target="https://fbref.com/en/squads/2740937c/Czechia-Men-Stats" TargetMode="External"/><Relationship Id="rId951" Type="http://schemas.openxmlformats.org/officeDocument/2006/relationships/hyperlink" Target="https://fbref.com/en/players/9dc96f10/Amad-Diallo" TargetMode="External"/><Relationship Id="rId1167" Type="http://schemas.openxmlformats.org/officeDocument/2006/relationships/hyperlink" Target="https://fbref.com/en/players/8aafd64f/Joao-Felix" TargetMode="External"/><Relationship Id="rId1374" Type="http://schemas.openxmlformats.org/officeDocument/2006/relationships/hyperlink" Target="https://fbref.com/en/players/ccfa8e5e/matchlogs/2026/summary/Cho-Gue-sung-Match-Logs" TargetMode="External"/><Relationship Id="rId1581" Type="http://schemas.openxmlformats.org/officeDocument/2006/relationships/hyperlink" Target="https://fbref.com/en/players/12806697/matchlogs/2026/summary/Isak-Hien-Match-Logs" TargetMode="External"/><Relationship Id="rId1679" Type="http://schemas.openxmlformats.org/officeDocument/2006/relationships/hyperlink" Target="https://fbref.com/en/squads/054efa67/Bayern-Munich-Stats" TargetMode="External"/><Relationship Id="rId2218" Type="http://schemas.openxmlformats.org/officeDocument/2006/relationships/hyperlink" Target="https://fbref.com/en/players/57df7a11/matchlogs/2026/summary/Arthur-Masuaku-Match-Logs" TargetMode="External"/><Relationship Id="rId2425" Type="http://schemas.openxmlformats.org/officeDocument/2006/relationships/hyperlink" Target="https://fbref.com/en/squads/2075253c/Daejeon-Hana-Citizen-Stats" TargetMode="External"/><Relationship Id="rId2632" Type="http://schemas.openxmlformats.org/officeDocument/2006/relationships/hyperlink" Target="https://fbref.com/en/players/3d2e8955/matchlogs/2026/summary/Koki-Ogawa-Match-Logs" TargetMode="External"/><Relationship Id="rId80" Type="http://schemas.openxmlformats.org/officeDocument/2006/relationships/hyperlink" Target="https://fbref.com/en/squads/9349828d/Ghana-Men-Stats" TargetMode="External"/><Relationship Id="rId604" Type="http://schemas.openxmlformats.org/officeDocument/2006/relationships/hyperlink" Target="https://fbref.com/en/players/ac717a23/matchlogs/2026/summary/Firas-Al-Buraikan-Match-Logs" TargetMode="External"/><Relationship Id="rId811" Type="http://schemas.openxmlformats.org/officeDocument/2006/relationships/hyperlink" Target="https://fbref.com/en/players/1840e36d/Thibaut-Courtois" TargetMode="External"/><Relationship Id="rId1027" Type="http://schemas.openxmlformats.org/officeDocument/2006/relationships/hyperlink" Target="https://fbref.com/en/squads/2740937c/Czechia-Men-Stats" TargetMode="External"/><Relationship Id="rId1234" Type="http://schemas.openxmlformats.org/officeDocument/2006/relationships/hyperlink" Target="https://fbref.com/en/players/bf7a9d1a/Jurien-Gaari" TargetMode="External"/><Relationship Id="rId1441" Type="http://schemas.openxmlformats.org/officeDocument/2006/relationships/hyperlink" Target="https://fbref.com/en/players/576817b7/Jaouen-Hadjam" TargetMode="External"/><Relationship Id="rId1886" Type="http://schemas.openxmlformats.org/officeDocument/2006/relationships/hyperlink" Target="https://fbref.com/en/squads/0f9294bd/2025-2026/Besiktas-Stats" TargetMode="External"/><Relationship Id="rId2937" Type="http://schemas.openxmlformats.org/officeDocument/2006/relationships/hyperlink" Target="https://fbref.com/en/squads/6061a82d/Panama-Men-Stats" TargetMode="External"/><Relationship Id="rId909" Type="http://schemas.openxmlformats.org/officeDocument/2006/relationships/hyperlink" Target="https://fbref.com/en/squads/870e020f/Uruguay-Men-Stats" TargetMode="External"/><Relationship Id="rId1301" Type="http://schemas.openxmlformats.org/officeDocument/2006/relationships/hyperlink" Target="https://fbref.com/en/squads/d2043442/Paraguay-Men-Stats" TargetMode="External"/><Relationship Id="rId1539" Type="http://schemas.openxmlformats.org/officeDocument/2006/relationships/hyperlink" Target="https://fbref.com/en/squads/473f0fbf/Korea-Republic-Men-Stats" TargetMode="External"/><Relationship Id="rId1746" Type="http://schemas.openxmlformats.org/officeDocument/2006/relationships/hyperlink" Target="https://fbref.com/en/players/3c181746/matchlogs/2026/summary/Ruslanbek-Jiyanov-Match-Logs" TargetMode="External"/><Relationship Id="rId1953" Type="http://schemas.openxmlformats.org/officeDocument/2006/relationships/hyperlink" Target="https://fbref.com/en/squads/9349828d/Ghana-Men-Stats" TargetMode="External"/><Relationship Id="rId3199" Type="http://schemas.openxmlformats.org/officeDocument/2006/relationships/hyperlink" Target="https://fbref.com/en/players/a816dbfb/Danilo-Santos" TargetMode="External"/><Relationship Id="rId38" Type="http://schemas.openxmlformats.org/officeDocument/2006/relationships/hyperlink" Target="https://fbref.com/en/players/72c2fa7a/matchlogs/2026/summary/Mohammad-Abu-Hasheesh-Match-Logs" TargetMode="External"/><Relationship Id="rId1606" Type="http://schemas.openxmlformats.org/officeDocument/2006/relationships/hyperlink" Target="https://fbref.com/en/players/de2f44ce/Cesar-Huerta" TargetMode="External"/><Relationship Id="rId1813" Type="http://schemas.openxmlformats.org/officeDocument/2006/relationships/hyperlink" Target="https://fbref.com/en/squads/6e84edac/Saudi-Arabia-Men-Stats" TargetMode="External"/><Relationship Id="rId3059" Type="http://schemas.openxmlformats.org/officeDocument/2006/relationships/hyperlink" Target="https://fbref.com/en/players/7f78ad23/Ricardo-Rodriguez" TargetMode="External"/><Relationship Id="rId3266" Type="http://schemas.openxmlformats.org/officeDocument/2006/relationships/hyperlink" Target="https://fbref.com/en/squads/ffcf1690/Japan-Men-Stats" TargetMode="External"/><Relationship Id="rId3473" Type="http://schemas.openxmlformats.org/officeDocument/2006/relationships/hyperlink" Target="https://fbref.com/en/players/e9b893af/Pavel-Sulc" TargetMode="External"/><Relationship Id="rId187" Type="http://schemas.openxmlformats.org/officeDocument/2006/relationships/hyperlink" Target="https://fbref.com/en/squads/d2043442/Paraguay-Men-Stats" TargetMode="External"/><Relationship Id="rId394" Type="http://schemas.openxmlformats.org/officeDocument/2006/relationships/hyperlink" Target="https://fbref.com/en/players/b39849eb/Yoel-Barcenas" TargetMode="External"/><Relationship Id="rId2075" Type="http://schemas.openxmlformats.org/officeDocument/2006/relationships/hyperlink" Target="https://fbref.com/en/squads/d48ad4ff/Napoli-Stats" TargetMode="External"/><Relationship Id="rId2282" Type="http://schemas.openxmlformats.org/officeDocument/2006/relationships/hyperlink" Target="https://fbref.com/en/players/01c3aff5/Weston-McKennie" TargetMode="External"/><Relationship Id="rId3126" Type="http://schemas.openxmlformats.org/officeDocument/2006/relationships/hyperlink" Target="https://fbref.com/en/players/632c42f5/matchlogs/2026/summary/Mahmoud-Saber-Match-Logs" TargetMode="External"/><Relationship Id="rId3680" Type="http://schemas.openxmlformats.org/officeDocument/2006/relationships/hyperlink" Target="https://fbref.com/en/squads/943e8050/Burnley-Stats" TargetMode="External"/><Relationship Id="rId3778" Type="http://schemas.openxmlformats.org/officeDocument/2006/relationships/hyperlink" Target="https://fbref.com/en/squads/361ca564/Tottenham-Hotspur-Stats" TargetMode="External"/><Relationship Id="rId3985" Type="http://schemas.openxmlformats.org/officeDocument/2006/relationships/hyperlink" Target="https://fbref.com/en/squads/a0435291/Granada-Stats" TargetMode="External"/><Relationship Id="rId254" Type="http://schemas.openxmlformats.org/officeDocument/2006/relationships/hyperlink" Target="https://fbref.com/en/players/3724baa1/matchlogs/2026/summary/Fredrik-Andre-Bjorkan-Match-Logs" TargetMode="External"/><Relationship Id="rId699" Type="http://schemas.openxmlformats.org/officeDocument/2006/relationships/hyperlink" Target="https://fbref.com/en/squads/cf74a709/Roma-Stats" TargetMode="External"/><Relationship Id="rId1091" Type="http://schemas.openxmlformats.org/officeDocument/2006/relationships/hyperlink" Target="https://fbref.com/en/squads/d2043442/Paraguay-Men-Stats" TargetMode="External"/><Relationship Id="rId2587" Type="http://schemas.openxmlformats.org/officeDocument/2006/relationships/hyperlink" Target="https://fbref.com/en/players/234a703c/Ernest-Nuamah" TargetMode="External"/><Relationship Id="rId2794" Type="http://schemas.openxmlformats.org/officeDocument/2006/relationships/hyperlink" Target="https://fbref.com/en/players/37a6fdb3/matchlogs/2026/summary/Kojo-Peprah-Oppong-Match-Logs" TargetMode="External"/><Relationship Id="rId3333" Type="http://schemas.openxmlformats.org/officeDocument/2006/relationships/hyperlink" Target="https://fbref.com/en/players/6bc2fef7/Kento-Shiogai" TargetMode="External"/><Relationship Id="rId3540" Type="http://schemas.openxmlformats.org/officeDocument/2006/relationships/hyperlink" Target="https://fbref.com/en/players/eb3022c3/Benjamin-Tahirovic" TargetMode="External"/><Relationship Id="rId3638" Type="http://schemas.openxmlformats.org/officeDocument/2006/relationships/hyperlink" Target="https://fbref.com/en/players/74567feb/matchlogs/2026/summary/Mehdi-Torabi-Match-Logs" TargetMode="External"/><Relationship Id="rId3845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players/89ac64a6/Manuel-Akanji" TargetMode="External"/><Relationship Id="rId461" Type="http://schemas.openxmlformats.org/officeDocument/2006/relationships/hyperlink" Target="https://fbref.com/en/players/10f0fdd3/matchlogs/2026/summary/Jean-Ricner-Bellegarde-Match-Logs" TargetMode="External"/><Relationship Id="rId559" Type="http://schemas.openxmlformats.org/officeDocument/2006/relationships/hyperlink" Target="https://fbref.com/en/players/12f7f264/Adil-Boulbina" TargetMode="External"/><Relationship Id="rId766" Type="http://schemas.openxmlformats.org/officeDocument/2006/relationships/hyperlink" Target="https://fbref.com/en/players/1223765c/matchlogs/2026/summary/Alessandro-Circati-Match-Logs" TargetMode="External"/><Relationship Id="rId1189" Type="http://schemas.openxmlformats.org/officeDocument/2006/relationships/hyperlink" Target="https://fbref.com/en/squads/fc536746/Real-Betis-Stats" TargetMode="External"/><Relationship Id="rId1396" Type="http://schemas.openxmlformats.org/officeDocument/2006/relationships/hyperlink" Target="https://fbref.com/en/squads/ac6bcf92/Turkiye-Men-Stats" TargetMode="External"/><Relationship Id="rId2142" Type="http://schemas.openxmlformats.org/officeDocument/2006/relationships/hyperlink" Target="https://fbref.com/en/players/f95ac2b6/matchlogs/2026/summary/Ahmed-Maknzi-Match-Logs" TargetMode="External"/><Relationship Id="rId2447" Type="http://schemas.openxmlformats.org/officeDocument/2006/relationships/hyperlink" Target="https://fbref.com/en/players/1a03d055/Samir-El-Mourabet" TargetMode="External"/><Relationship Id="rId3400" Type="http://schemas.openxmlformats.org/officeDocument/2006/relationships/hyperlink" Target="https://fbref.com/en/squads/abdce579/Palmeiras-Stats" TargetMode="External"/><Relationship Id="rId321" Type="http://schemas.openxmlformats.org/officeDocument/2006/relationships/hyperlink" Target="https://fbref.com/en/players/a0ecd397/Rustam-Ashurmatov" TargetMode="External"/><Relationship Id="rId419" Type="http://schemas.openxmlformats.org/officeDocument/2006/relationships/hyperlink" Target="https://fbref.com/en/players/d1eda5f0/matchlogs/2026/summary/Martin-Baturina-Match-Logs" TargetMode="External"/><Relationship Id="rId626" Type="http://schemas.openxmlformats.org/officeDocument/2006/relationships/hyperlink" Target="https://fbref.com/en/squads/259855f0/New-Zealand-Men-Stats" TargetMode="External"/><Relationship Id="rId973" Type="http://schemas.openxmlformats.org/officeDocument/2006/relationships/hyperlink" Target="https://fbref.com/en/squads/5c2737db/Le-Havre-Stats" TargetMode="External"/><Relationship Id="rId1049" Type="http://schemas.openxmlformats.org/officeDocument/2006/relationships/hyperlink" Target="https://fbref.com/en/players/481c9ece/matchlogs/2026/summary/Denzel-Dumfries-Match-Logs" TargetMode="External"/><Relationship Id="rId1256" Type="http://schemas.openxmlformats.org/officeDocument/2006/relationships/hyperlink" Target="https://fbref.com/en/players/efcf04d2/Ahmed-Al-Ganehi" TargetMode="External"/><Relationship Id="rId2002" Type="http://schemas.openxmlformats.org/officeDocument/2006/relationships/hyperlink" Target="https://fbref.com/en/players/20730eae/Rafael-Leao" TargetMode="External"/><Relationship Id="rId2307" Type="http://schemas.openxmlformats.org/officeDocument/2006/relationships/hyperlink" Target="https://fbref.com/en/squads/123acaf8/Ecuador-Men-Stats" TargetMode="External"/><Relationship Id="rId2654" Type="http://schemas.openxmlformats.org/officeDocument/2006/relationships/hyperlink" Target="https://fbref.com/en/squads/b1b36dcd/France-Men-Stats" TargetMode="External"/><Relationship Id="rId2861" Type="http://schemas.openxmlformats.org/officeDocument/2006/relationships/hyperlink" Target="https://fbref.com/en/squads/a224b06a/Mainz-05-Stats" TargetMode="External"/><Relationship Id="rId2959" Type="http://schemas.openxmlformats.org/officeDocument/2006/relationships/hyperlink" Target="https://fbref.com/en/players/dba1f190/Nicolas-Raskin" TargetMode="External"/><Relationship Id="rId3705" Type="http://schemas.openxmlformats.org/officeDocument/2006/relationships/hyperlink" Target="https://fbref.com/en/players/56521adf/Oston-Urunov" TargetMode="External"/><Relationship Id="rId3912" Type="http://schemas.openxmlformats.org/officeDocument/2006/relationships/hyperlink" Target="https://fbref.com/en/squads/b561dd30/Spain-Men-Stats" TargetMode="External"/><Relationship Id="rId833" Type="http://schemas.openxmlformats.org/officeDocument/2006/relationships/hyperlink" Target="https://fbref.com/en/squads/fc536746/Real-Betis-Stats" TargetMode="External"/><Relationship Id="rId1116" Type="http://schemas.openxmlformats.org/officeDocument/2006/relationships/hyperlink" Target="https://fbref.com/en/players/9edb83f4/Martin-Experience" TargetMode="External"/><Relationship Id="rId1463" Type="http://schemas.openxmlformats.org/officeDocument/2006/relationships/hyperlink" Target="https://fbref.com/en/players/e42d61c7/matchlogs/2026/summary/Achraf-Hakimi-Match-Logs" TargetMode="External"/><Relationship Id="rId1670" Type="http://schemas.openxmlformats.org/officeDocument/2006/relationships/hyperlink" Target="https://fbref.com/en/squads/ffcf1690/Japan-Men-Stats" TargetMode="External"/><Relationship Id="rId1768" Type="http://schemas.openxmlformats.org/officeDocument/2006/relationships/hyperlink" Target="https://fbref.com/en/squads/9d04848a/2025-2026/Motherwell-Stats" TargetMode="External"/><Relationship Id="rId2514" Type="http://schemas.openxmlformats.org/officeDocument/2006/relationships/hyperlink" Target="https://fbref.com/en/players/aaab3072/Abdallah-Nasib" TargetMode="External"/><Relationship Id="rId2721" Type="http://schemas.openxmlformats.org/officeDocument/2006/relationships/hyperlink" Target="https://fbref.com/en/squads/add600ae/Dortmund-Stats" TargetMode="External"/><Relationship Id="rId2819" Type="http://schemas.openxmlformats.org/officeDocument/2006/relationships/hyperlink" Target="https://fbref.com/en/players/296026ae/Kevin-Pina" TargetMode="External"/><Relationship Id="rId900" Type="http://schemas.openxmlformats.org/officeDocument/2006/relationships/hyperlink" Target="https://fbref.com/en/players/45c427ff/Luc-De-Fougerolles" TargetMode="External"/><Relationship Id="rId1323" Type="http://schemas.openxmlformats.org/officeDocument/2006/relationships/hyperlink" Target="https://fbref.com/en/players/d5ce52a5/matchlogs/2026/summary/Gustavo-Gomez-Match-Logs" TargetMode="External"/><Relationship Id="rId1530" Type="http://schemas.openxmlformats.org/officeDocument/2006/relationships/hyperlink" Target="https://fbref.com/en/players/fed7cb61/matchlogs/2026/summary/Kai-Havertz-Match-Logs" TargetMode="External"/><Relationship Id="rId1628" Type="http://schemas.openxmlformats.org/officeDocument/2006/relationships/hyperlink" Target="https://fbref.com/en/players/0b89ad1b/Yasser-Ibrahim" TargetMode="External"/><Relationship Id="rId1975" Type="http://schemas.openxmlformats.org/officeDocument/2006/relationships/hyperlink" Target="https://fbref.com/en/players/8e6d2fcd/matchlogs/2026/summary/Senne-Lammens-Match-Logs" TargetMode="External"/><Relationship Id="rId3190" Type="http://schemas.openxmlformats.org/officeDocument/2006/relationships/hyperlink" Target="https://fbref.com/en/players/2b114be3/matchlogs/2026/summary/Leroy-Sane-Match-Logs" TargetMode="External"/><Relationship Id="rId1835" Type="http://schemas.openxmlformats.org/officeDocument/2006/relationships/hyperlink" Target="https://fbref.com/en/squads/9be9f315/Congo-DR-Men-Stats" TargetMode="External"/><Relationship Id="rId3050" Type="http://schemas.openxmlformats.org/officeDocument/2006/relationships/hyperlink" Target="https://fbref.com/en/players/c86041d7/matchlogs/2026/summary/Brian-Rodriguez-Match-Logs" TargetMode="External"/><Relationship Id="rId3288" Type="http://schemas.openxmlformats.org/officeDocument/2006/relationships/hyperlink" Target="https://fbref.com/en/squads/9349828d/Ghana-Men-Stats" TargetMode="External"/><Relationship Id="rId3495" Type="http://schemas.openxmlformats.org/officeDocument/2006/relationships/hyperlink" Target="https://fbref.com/en/players/33a6a650/matchlogs/2026/summary/Josip-Sutalo-Match-Logs" TargetMode="External"/><Relationship Id="rId1902" Type="http://schemas.openxmlformats.org/officeDocument/2006/relationships/hyperlink" Target="https://fbref.com/en/squads/e2befd26/Sassuolo-Stats" TargetMode="External"/><Relationship Id="rId2097" Type="http://schemas.openxmlformats.org/officeDocument/2006/relationships/hyperlink" Target="https://fbref.com/en/players/964dde35/Shuto-Machino" TargetMode="External"/><Relationship Id="rId3148" Type="http://schemas.openxmlformats.org/officeDocument/2006/relationships/hyperlink" Target="https://fbref.com/en/squads/1862c019/England-Men-Stats" TargetMode="External"/><Relationship Id="rId3355" Type="http://schemas.openxmlformats.org/officeDocument/2006/relationships/hyperlink" Target="https://fbref.com/en/players/5c56986b/Niko-Sigur" TargetMode="External"/><Relationship Id="rId3562" Type="http://schemas.openxmlformats.org/officeDocument/2006/relationships/hyperlink" Target="https://fbref.com/en/players/1d36d6b6/matchlogs/2026/summary/Ao-Tanaka-Match-Logs" TargetMode="External"/><Relationship Id="rId276" Type="http://schemas.openxmlformats.org/officeDocument/2006/relationships/hyperlink" Target="https://fbref.com/en/squads/3e22f0fa/Jordan-Men-Stats" TargetMode="External"/><Relationship Id="rId483" Type="http://schemas.openxmlformats.org/officeDocument/2006/relationships/hyperlink" Target="https://fbref.com/en/squads/9e9e1971/2025-2026/Akron-Tolyatti-Stats" TargetMode="External"/><Relationship Id="rId690" Type="http://schemas.openxmlformats.org/officeDocument/2006/relationships/hyperlink" Target="https://fbref.com/en/squads/ab73cfe5/Colombia-Men-Stats" TargetMode="External"/><Relationship Id="rId2164" Type="http://schemas.openxmlformats.org/officeDocument/2006/relationships/hyperlink" Target="https://fbref.com/en/squads/5d274ee4/2025-2026/Atletico-San-Luis-Stats" TargetMode="External"/><Relationship Id="rId2371" Type="http://schemas.openxmlformats.org/officeDocument/2006/relationships/hyperlink" Target="https://fbref.com/en/players/6d5701f2/matchlogs/2026/summary/Yerry-Mina-Match-Logs" TargetMode="External"/><Relationship Id="rId3008" Type="http://schemas.openxmlformats.org/officeDocument/2006/relationships/hyperlink" Target="https://fbref.com/en/players/1c7012b8/matchlogs/2026/summary/Declan-Rice-Match-Logs" TargetMode="External"/><Relationship Id="rId3215" Type="http://schemas.openxmlformats.org/officeDocument/2006/relationships/hyperlink" Target="https://fbref.com/en/players/bad66fb5/Farrukh-Sayfiev" TargetMode="External"/><Relationship Id="rId3422" Type="http://schemas.openxmlformats.org/officeDocument/2006/relationships/hyperlink" Target="https://fbref.com/en/players/690d1049/Marko-Stamenic" TargetMode="External"/><Relationship Id="rId3867" Type="http://schemas.openxmlformats.org/officeDocument/2006/relationships/hyperlink" Target="https://fbref.com/en/players/afdc14d7/Nico-Williams" TargetMode="External"/><Relationship Id="rId136" Type="http://schemas.openxmlformats.org/officeDocument/2006/relationships/hyperlink" Target="https://fbref.com/en/players/74fbbb3c/matchlogs/2026/summary/Ahmed-Alaaeldin-Match-Logs" TargetMode="External"/><Relationship Id="rId343" Type="http://schemas.openxmlformats.org/officeDocument/2006/relationships/hyperlink" Target="https://fbref.com/en/players/f173303a/matchlogs/2026/summary/Yasin-Ayari-Match-Logs" TargetMode="External"/><Relationship Id="rId550" Type="http://schemas.openxmlformats.org/officeDocument/2006/relationships/hyperlink" Target="https://fbref.com/en/squads/cb188c0c/Lille-Stats" TargetMode="External"/><Relationship Id="rId788" Type="http://schemas.openxmlformats.org/officeDocument/2006/relationships/hyperlink" Target="https://fbref.com/en/squads/6061a82d/Panama-Men-Stats" TargetMode="External"/><Relationship Id="rId995" Type="http://schemas.openxmlformats.org/officeDocument/2006/relationships/hyperlink" Target="https://fbref.com/en/players/d2e33ba2/Diney" TargetMode="External"/><Relationship Id="rId1180" Type="http://schemas.openxmlformats.org/officeDocument/2006/relationships/hyperlink" Target="https://fbref.com/en/squads/f9fddd6e/Argentina-Men-Stats" TargetMode="External"/><Relationship Id="rId2024" Type="http://schemas.openxmlformats.org/officeDocument/2006/relationships/hyperlink" Target="https://fbref.com/en/squads/8602292d/Aston-Villa-Stats" TargetMode="External"/><Relationship Id="rId2231" Type="http://schemas.openxmlformats.org/officeDocument/2006/relationships/hyperlink" Target="https://fbref.com/en/players/bf4cbc22/Mauricio" TargetMode="External"/><Relationship Id="rId2469" Type="http://schemas.openxmlformats.org/officeDocument/2006/relationships/hyperlink" Target="https://fbref.com/en/players/426dda23/matchlogs/2026/summary/Tarik-Muharemovic-Match-Logs" TargetMode="External"/><Relationship Id="rId2676" Type="http://schemas.openxmlformats.org/officeDocument/2006/relationships/hyperlink" Target="https://fbref.com/en/players/914bb955/Christopher-Operi" TargetMode="External"/><Relationship Id="rId2883" Type="http://schemas.openxmlformats.org/officeDocument/2006/relationships/hyperlink" Target="https://fbref.com/en/players/2c08cab0/Gustavo-Puerta" TargetMode="External"/><Relationship Id="rId3727" Type="http://schemas.openxmlformats.org/officeDocument/2006/relationships/hyperlink" Target="https://fbref.com/en/squads/822bd0ba/Liverpool-Stats" TargetMode="External"/><Relationship Id="rId3934" Type="http://schemas.openxmlformats.org/officeDocument/2006/relationships/hyperlink" Target="https://fbref.com/en/players/d40ce7b0/Caleb-Yirenkyi" TargetMode="External"/><Relationship Id="rId203" Type="http://schemas.openxmlformats.org/officeDocument/2006/relationships/hyperlink" Target="https://fbref.com/en/squads/f9fddd6e/Argentina-Men-Stats" TargetMode="External"/><Relationship Id="rId648" Type="http://schemas.openxmlformats.org/officeDocument/2006/relationships/hyperlink" Target="https://fbref.com/en/players/f63a8347/matchlogs/2026/summary/Ugurcan-Cakir-Match-Logs" TargetMode="External"/><Relationship Id="rId855" Type="http://schemas.openxmlformats.org/officeDocument/2006/relationships/hyperlink" Target="https://fbref.com/en/squads/304635c3/Brazil-Men-Stats" TargetMode="External"/><Relationship Id="rId1040" Type="http://schemas.openxmlformats.org/officeDocument/2006/relationships/hyperlink" Target="https://fbref.com/en/squads/488c6ba1/2025-2026/Ludogorets-Razgrad-Stats" TargetMode="External"/><Relationship Id="rId1278" Type="http://schemas.openxmlformats.org/officeDocument/2006/relationships/hyperlink" Target="https://fbref.com/en/players/5b3cfa12/matchlogs/2026/summary/Ismael-Gharbi-Match-Logs" TargetMode="External"/><Relationship Id="rId1485" Type="http://schemas.openxmlformats.org/officeDocument/2006/relationships/hyperlink" Target="https://fbref.com/en/squads/3c4fb635/2025-2026/Midtjylland-Stats" TargetMode="External"/><Relationship Id="rId1692" Type="http://schemas.openxmlformats.org/officeDocument/2006/relationships/hyperlink" Target="https://fbref.com/en/players/9c36ed83/matchlogs/2026/summary/Nicolas-Jackson-Match-Logs" TargetMode="External"/><Relationship Id="rId2329" Type="http://schemas.openxmlformats.org/officeDocument/2006/relationships/hyperlink" Target="https://fbref.com/en/players/f20e4cc9/Nuno-Mendes" TargetMode="External"/><Relationship Id="rId2536" Type="http://schemas.openxmlformats.org/officeDocument/2006/relationships/hyperlink" Target="https://fbref.com/en/players/19a221f7/Ali-Nemati" TargetMode="External"/><Relationship Id="rId2743" Type="http://schemas.openxmlformats.org/officeDocument/2006/relationships/hyperlink" Target="https://fbref.com/en/players/529f49ab/Thomas-Partey" TargetMode="External"/><Relationship Id="rId410" Type="http://schemas.openxmlformats.org/officeDocument/2006/relationships/hyperlink" Target="https://fbref.com/en/players/9b0a0d51/Ivan-Basic" TargetMode="External"/><Relationship Id="rId508" Type="http://schemas.openxmlformats.org/officeDocument/2006/relationships/hyperlink" Target="https://fbref.com/en/players/a109e5c8/matchlogs/2026/summary/Lucas-Bergvall-Match-Logs" TargetMode="External"/><Relationship Id="rId715" Type="http://schemas.openxmlformats.org/officeDocument/2006/relationships/hyperlink" Target="https://fbref.com/en/players/9627f87b/matchlogs/2026/summary/Mouhib-Chamakh-Match-Logs" TargetMode="External"/><Relationship Id="rId922" Type="http://schemas.openxmlformats.org/officeDocument/2006/relationships/hyperlink" Target="https://fbref.com/en/squads/15cf8f40/FC-Dallas-Stats" TargetMode="External"/><Relationship Id="rId1138" Type="http://schemas.openxmlformats.org/officeDocument/2006/relationships/hyperlink" Target="https://fbref.com/en/players/57fe6b9b/Henrik-Falchener" TargetMode="External"/><Relationship Id="rId1345" Type="http://schemas.openxmlformats.org/officeDocument/2006/relationships/hyperlink" Target="https://fbref.com/en/squads/80328a1e/Sint-Truiden-Stats" TargetMode="External"/><Relationship Id="rId1552" Type="http://schemas.openxmlformats.org/officeDocument/2006/relationships/hyperlink" Target="https://fbref.com/en/squads/cd051869/Brentford-Stats" TargetMode="External"/><Relationship Id="rId1997" Type="http://schemas.openxmlformats.org/officeDocument/2006/relationships/hyperlink" Target="https://fbref.com/en/squads/b8889750/Egypt-Men-Stats" TargetMode="External"/><Relationship Id="rId2603" Type="http://schemas.openxmlformats.org/officeDocument/2006/relationships/hyperlink" Target="https://fbref.com/en/players/d6ebf67f/Benjamin-Nygren" TargetMode="External"/><Relationship Id="rId2950" Type="http://schemas.openxmlformats.org/officeDocument/2006/relationships/hyperlink" Target="https://fbref.com/en/squads/206d90db/Barcelona-Stats" TargetMode="External"/><Relationship Id="rId1205" Type="http://schemas.openxmlformats.org/officeDocument/2006/relationships/hyperlink" Target="https://fbref.com/en/squads/fc629994/NEC-Nijmegen-Stats" TargetMode="External"/><Relationship Id="rId1857" Type="http://schemas.openxmlformats.org/officeDocument/2006/relationships/hyperlink" Target="https://fbref.com/en/players/f7042636/Bilal-El-Khannouss" TargetMode="External"/><Relationship Id="rId2810" Type="http://schemas.openxmlformats.org/officeDocument/2006/relationships/hyperlink" Target="https://fbref.com/en/players/4806ec67/matchlogs/2026/summary/Jordan-Pickford-Match-Logs" TargetMode="External"/><Relationship Id="rId2908" Type="http://schemas.openxmlformats.org/officeDocument/2006/relationships/hyperlink" Target="https://fbref.com/en/squads/ef99c78c/River-Plate-Stats" TargetMode="External"/><Relationship Id="rId51" Type="http://schemas.openxmlformats.org/officeDocument/2006/relationships/hyperlink" Target="https://fbref.com/en/players/4dd2a0be/Elias-Achouri" TargetMode="External"/><Relationship Id="rId1412" Type="http://schemas.openxmlformats.org/officeDocument/2006/relationships/hyperlink" Target="https://fbref.com/en/squads/b009a548/Mexico-Men-Stats" TargetMode="External"/><Relationship Id="rId1717" Type="http://schemas.openxmlformats.org/officeDocument/2006/relationships/hyperlink" Target="https://fbref.com/en/squads/81021a70/Switzerland-Men-Stats" TargetMode="External"/><Relationship Id="rId1924" Type="http://schemas.openxmlformats.org/officeDocument/2006/relationships/hyperlink" Target="https://fbref.com/en/players/4d1666ff/Jules-Kounde" TargetMode="External"/><Relationship Id="rId3072" Type="http://schemas.openxmlformats.org/officeDocument/2006/relationships/hyperlink" Target="https://fbref.com/en/squads/8602292d/Aston-Villa-Stats" TargetMode="External"/><Relationship Id="rId3377" Type="http://schemas.openxmlformats.org/officeDocument/2006/relationships/hyperlink" Target="https://fbref.com/en/players/5dcf3e90/matchlogs/2026/summary/Unai-Simon-Match-Logs" TargetMode="External"/><Relationship Id="rId298" Type="http://schemas.openxmlformats.org/officeDocument/2006/relationships/hyperlink" Target="https://fbref.com/en/players/5e837126/matchlogs/2026/summary/Carlens-Arcus-Match-Logs" TargetMode="External"/><Relationship Id="rId3584" Type="http://schemas.openxmlformats.org/officeDocument/2006/relationships/hyperlink" Target="https://fbref.com/en/squads/c1e40422/Germany-Men-Stats" TargetMode="External"/><Relationship Id="rId3791" Type="http://schemas.openxmlformats.org/officeDocument/2006/relationships/hyperlink" Target="https://fbref.com/en/players/d30c7094/matchlogs/2026/summary/Federico-Vinas-Match-Logs" TargetMode="External"/><Relationship Id="rId3889" Type="http://schemas.openxmlformats.org/officeDocument/2006/relationships/hyperlink" Target="https://fbref.com/en/squads/9024a00a/Girona-Stats" TargetMode="External"/><Relationship Id="rId158" Type="http://schemas.openxmlformats.org/officeDocument/2006/relationships/hyperlink" Target="https://fbref.com/en/squads/8a3f95b9/2025-2026/Pogon-Szczecin-Stats" TargetMode="External"/><Relationship Id="rId2186" Type="http://schemas.openxmlformats.org/officeDocument/2006/relationships/hyperlink" Target="https://fbref.com/en/squads/304635c3/Brazil-Men-Stats" TargetMode="External"/><Relationship Id="rId2393" Type="http://schemas.openxmlformats.org/officeDocument/2006/relationships/hyperlink" Target="https://fbref.com/en/squads/95f42e44/Persepolis-Stats" TargetMode="External"/><Relationship Id="rId2698" Type="http://schemas.openxmlformats.org/officeDocument/2006/relationships/hyperlink" Target="https://fbref.com/en/squads/1e972a99/Genk-Stats" TargetMode="External"/><Relationship Id="rId3237" Type="http://schemas.openxmlformats.org/officeDocument/2006/relationships/hyperlink" Target="https://fbref.com/en/players/6fe5c35b/matchlogs/2026/summary/Alexander-Schlager-Match-Logs" TargetMode="External"/><Relationship Id="rId3444" Type="http://schemas.openxmlformats.org/officeDocument/2006/relationships/hyperlink" Target="https://fbref.com/en/squads/b8fd03ef/Manchester-City-Stats" TargetMode="External"/><Relationship Id="rId3651" Type="http://schemas.openxmlformats.org/officeDocument/2006/relationships/hyperlink" Target="https://fbref.com/en/players/93945a50/Bazoumana-Toure" TargetMode="External"/><Relationship Id="rId365" Type="http://schemas.openxmlformats.org/officeDocument/2006/relationships/hyperlink" Target="https://fbref.com/en/squads/e0f5893a/Curacao-Men-Stats" TargetMode="External"/><Relationship Id="rId572" Type="http://schemas.openxmlformats.org/officeDocument/2006/relationships/hyperlink" Target="https://fbref.com/en/squads/99ea75a6/Minnesota-United-Stats" TargetMode="External"/><Relationship Id="rId2046" Type="http://schemas.openxmlformats.org/officeDocument/2006/relationships/hyperlink" Target="https://fbref.com/en/players/6cc47ae1/Jurgen-Locadia" TargetMode="External"/><Relationship Id="rId2253" Type="http://schemas.openxmlformats.org/officeDocument/2006/relationships/hyperlink" Target="https://fbref.com/en/players/f6272be9/matchlogs/2026/summary/Thalente-Mbatha-Match-Logs" TargetMode="External"/><Relationship Id="rId2460" Type="http://schemas.openxmlformats.org/officeDocument/2006/relationships/hyperlink" Target="https://fbref.com/en/squads/5c2737db/Le-Havre-Stats" TargetMode="External"/><Relationship Id="rId3304" Type="http://schemas.openxmlformats.org/officeDocument/2006/relationships/hyperlink" Target="https://fbref.com/en/squads/967b10be/2026/FC-Tokyo-Stats" TargetMode="External"/><Relationship Id="rId3511" Type="http://schemas.openxmlformats.org/officeDocument/2006/relationships/hyperlink" Target="https://fbref.com/en/players/92d83c27/matchlogs/2026/summary/Mattias-Svanberg-Match-Logs" TargetMode="External"/><Relationship Id="rId3749" Type="http://schemas.openxmlformats.org/officeDocument/2006/relationships/hyperlink" Target="https://fbref.com/en/squads/81021a70/Switzerland-Men-Stats" TargetMode="External"/><Relationship Id="rId3956" Type="http://schemas.openxmlformats.org/officeDocument/2006/relationships/hyperlink" Target="https://fbref.com/en/players/31caffaf/Utkir-Yusupov" TargetMode="External"/><Relationship Id="rId225" Type="http://schemas.openxmlformats.org/officeDocument/2006/relationships/hyperlink" Target="https://fbref.com/en/players/9f65be73/matchlogs/2026/summary/Amir-Al-Ammari-Match-Logs" TargetMode="External"/><Relationship Id="rId432" Type="http://schemas.openxmlformats.org/officeDocument/2006/relationships/hyperlink" Target="https://fbref.com/en/squads/b90bf4f9/Australia-Men-Stats" TargetMode="External"/><Relationship Id="rId877" Type="http://schemas.openxmlformats.org/officeDocument/2006/relationships/hyperlink" Target="https://fbref.com/en/players/d781d855/matchlogs/2026/summary/Alphonso-Davies-Match-Logs" TargetMode="External"/><Relationship Id="rId1062" Type="http://schemas.openxmlformats.org/officeDocument/2006/relationships/hyperlink" Target="https://fbref.com/en/players/130368de/Roshon-van-Eijma" TargetMode="External"/><Relationship Id="rId2113" Type="http://schemas.openxmlformats.org/officeDocument/2006/relationships/hyperlink" Target="https://fbref.com/en/squads/304635c3/Brazil-Men-Stats" TargetMode="External"/><Relationship Id="rId2320" Type="http://schemas.openxmlformats.org/officeDocument/2006/relationships/hyperlink" Target="https://fbref.com/en/squads/bf4acd28/Corinthians-Stats" TargetMode="External"/><Relationship Id="rId2558" Type="http://schemas.openxmlformats.org/officeDocument/2006/relationships/hyperlink" Target="https://fbref.com/en/players/44bfb6c5/matchlogs/2026/summary/Ruben-Neves-Match-Logs" TargetMode="External"/><Relationship Id="rId2765" Type="http://schemas.openxmlformats.org/officeDocument/2006/relationships/hyperlink" Target="https://fbref.com/en/squads/054efa67/Bayern-Munich-Stats" TargetMode="External"/><Relationship Id="rId2972" Type="http://schemas.openxmlformats.org/officeDocument/2006/relationships/hyperlink" Target="https://fbref.com/en/squads/4ba7cbea/Bournemouth-Stats" TargetMode="External"/><Relationship Id="rId3609" Type="http://schemas.openxmlformats.org/officeDocument/2006/relationships/hyperlink" Target="https://fbref.com/en/squads/8602292d/Aston-Villa-Stats" TargetMode="External"/><Relationship Id="rId3816" Type="http://schemas.openxmlformats.org/officeDocument/2006/relationships/hyperlink" Target="https://fbref.com/en/squads/259855f0/New-Zealand-Men-Stats" TargetMode="External"/><Relationship Id="rId737" Type="http://schemas.openxmlformats.org/officeDocument/2006/relationships/hyperlink" Target="https://fbref.com/en/squads/81d817a3/Los-Angeles-FC-Stats" TargetMode="External"/><Relationship Id="rId944" Type="http://schemas.openxmlformats.org/officeDocument/2006/relationships/hyperlink" Target="https://fbref.com/en/players/0102aa7e/Frans-Dhia-Putros" TargetMode="External"/><Relationship Id="rId1367" Type="http://schemas.openxmlformats.org/officeDocument/2006/relationships/hyperlink" Target="https://fbref.com/en/players/d5d22a58/Gabriel-Gudmundsson" TargetMode="External"/><Relationship Id="rId1574" Type="http://schemas.openxmlformats.org/officeDocument/2006/relationships/hyperlink" Target="https://fbref.com/en/players/1780bb4a/Aaron-Hickey" TargetMode="External"/><Relationship Id="rId1781" Type="http://schemas.openxmlformats.org/officeDocument/2006/relationships/hyperlink" Target="https://fbref.com/en/players/2d61d13a/matchlogs/2026/summary/Ozan-Kabak-Match-Logs" TargetMode="External"/><Relationship Id="rId2418" Type="http://schemas.openxmlformats.org/officeDocument/2006/relationships/hyperlink" Target="https://fbref.com/en/players/28e957d7/matchlogs/2026/summary/Cesar-Montes-Match-Logs" TargetMode="External"/><Relationship Id="rId2625" Type="http://schemas.openxmlformats.org/officeDocument/2006/relationships/hyperlink" Target="https://fbref.com/en/players/2ffa6348/matchlogs/2026/summary/Armando-Obispo-Match-Logs" TargetMode="External"/><Relationship Id="rId2832" Type="http://schemas.openxmlformats.org/officeDocument/2006/relationships/hyperlink" Target="https://fbref.com/en/squads/b561dd30/Spain-Men-Stats" TargetMode="External"/><Relationship Id="rId73" Type="http://schemas.openxmlformats.org/officeDocument/2006/relationships/hyperlink" Target="https://fbref.com/en/squads/1850e3f9/2025-2026/Nordsjaelland-Stats" TargetMode="External"/><Relationship Id="rId804" Type="http://schemas.openxmlformats.org/officeDocument/2006/relationships/hyperlink" Target="https://fbref.com/en/squads/4a1b4ea8/Portugal-Men-Stats" TargetMode="External"/><Relationship Id="rId1227" Type="http://schemas.openxmlformats.org/officeDocument/2006/relationships/hyperlink" Target="https://fbref.com/en/squads/81021a70/Switzerland-Men-Stats" TargetMode="External"/><Relationship Id="rId1434" Type="http://schemas.openxmlformats.org/officeDocument/2006/relationships/hyperlink" Target="https://fbref.com/en/players/85660a5d/Ihsan-Haddad" TargetMode="External"/><Relationship Id="rId1641" Type="http://schemas.openxmlformats.org/officeDocument/2006/relationships/hyperlink" Target="https://fbref.com/en/squads/c8ad3091/Trabzonspor-Stats" TargetMode="External"/><Relationship Id="rId1879" Type="http://schemas.openxmlformats.org/officeDocument/2006/relationships/hyperlink" Target="https://fbref.com/en/players/4c3a6744/matchlogs/2026/summary/Justin-Kluivert-Match-Logs" TargetMode="External"/><Relationship Id="rId3094" Type="http://schemas.openxmlformats.org/officeDocument/2006/relationships/hyperlink" Target="https://fbref.com/en/players/f3115445/Saed-Al-Rosan" TargetMode="External"/><Relationship Id="rId1501" Type="http://schemas.openxmlformats.org/officeDocument/2006/relationships/hyperlink" Target="https://fbref.com/en/players/1d88554c/matchlogs/2026/summary/Moteb-Al-Harbi-Match-Logs" TargetMode="External"/><Relationship Id="rId1739" Type="http://schemas.openxmlformats.org/officeDocument/2006/relationships/hyperlink" Target="https://fbref.com/en/players/7c0479b1/matchlogs/2026/summary/Kim-Jin-gyu-Match-Logs" TargetMode="External"/><Relationship Id="rId1946" Type="http://schemas.openxmlformats.org/officeDocument/2006/relationships/hyperlink" Target="https://fbref.com/en/squads/e31d1cd9/Real-Sociedad-Stats" TargetMode="External"/><Relationship Id="rId3399" Type="http://schemas.openxmlformats.org/officeDocument/2006/relationships/hyperlink" Target="https://fbref.com/en/squads/d2043442/Paraguay-Men-Stats" TargetMode="External"/><Relationship Id="rId4005" Type="http://schemas.openxmlformats.org/officeDocument/2006/relationships/hyperlink" Target="https://fbref.com/en/players/b35a7399/Leo-Ostigard" TargetMode="External"/><Relationship Id="rId1806" Type="http://schemas.openxmlformats.org/officeDocument/2006/relationships/hyperlink" Target="https://fbref.com/en/squads/054efa67/Bayern-Munich-Stats" TargetMode="External"/><Relationship Id="rId3161" Type="http://schemas.openxmlformats.org/officeDocument/2006/relationships/hyperlink" Target="https://fbref.com/en/squads/08ad393c/2025-2026/Anderlecht-Stats" TargetMode="External"/><Relationship Id="rId3259" Type="http://schemas.openxmlformats.org/officeDocument/2006/relationships/hyperlink" Target="https://fbref.com/en/squads/b3072e00/Rennes-Stats" TargetMode="External"/><Relationship Id="rId3466" Type="http://schemas.openxmlformats.org/officeDocument/2006/relationships/hyperlink" Target="https://fbref.com/en/players/580bcd18/Yukinari-Sugawara" TargetMode="External"/><Relationship Id="rId387" Type="http://schemas.openxmlformats.org/officeDocument/2006/relationships/hyperlink" Target="https://fbref.com/en/players/31822f8c/Folarin-Balogun" TargetMode="External"/><Relationship Id="rId594" Type="http://schemas.openxmlformats.org/officeDocument/2006/relationships/hyperlink" Target="https://fbref.com/en/squads/9c6d90a0/Canada-Men-Stats" TargetMode="External"/><Relationship Id="rId2068" Type="http://schemas.openxmlformats.org/officeDocument/2006/relationships/hyperlink" Target="https://fbref.com/en/players/80490d7f/matchlogs/2026/summary/Jhon-Lucumi-Match-Logs" TargetMode="External"/><Relationship Id="rId2275" Type="http://schemas.openxmlformats.org/officeDocument/2006/relationships/hyperlink" Target="https://fbref.com/en/squads/602d3994/Scotland-Men-Stats" TargetMode="External"/><Relationship Id="rId3021" Type="http://schemas.openxmlformats.org/officeDocument/2006/relationships/hyperlink" Target="https://fbref.com/en/players/8735fe66/Ro-Ro" TargetMode="External"/><Relationship Id="rId3119" Type="http://schemas.openxmlformats.org/officeDocument/2006/relationships/hyperlink" Target="https://fbref.com/en/squads/769d9b07/Al-Fateh-Stats" TargetMode="External"/><Relationship Id="rId3326" Type="http://schemas.openxmlformats.org/officeDocument/2006/relationships/hyperlink" Target="https://fbref.com/en/players/67e2aed8/Sharara" TargetMode="External"/><Relationship Id="rId3673" Type="http://schemas.openxmlformats.org/officeDocument/2006/relationships/hyperlink" Target="https://fbref.com/en/players/38ceb24a/matchlogs/2026/summary/Leandro-Trossard-Match-Logs" TargetMode="External"/><Relationship Id="rId3880" Type="http://schemas.openxmlformats.org/officeDocument/2006/relationships/hyperlink" Target="https://fbref.com/en/squads/c1e40422/Germany-Men-Stats" TargetMode="External"/><Relationship Id="rId3978" Type="http://schemas.openxmlformats.org/officeDocument/2006/relationships/hyperlink" Target="https://fbref.com/en/players/6be253bf/matchlogs/2026/summary/Besfort-Zeneli-Match-Logs" TargetMode="External"/><Relationship Id="rId247" Type="http://schemas.openxmlformats.org/officeDocument/2006/relationships/hyperlink" Target="https://fbref.com/en/players/6ea23758/Andres-Andrade-Cedeno" TargetMode="External"/><Relationship Id="rId899" Type="http://schemas.openxmlformats.org/officeDocument/2006/relationships/hyperlink" Target="https://fbref.com/en/players/d494882e/matchlogs/2026/summary/Maxim-De-Cuyper-Match-Logs" TargetMode="External"/><Relationship Id="rId1084" Type="http://schemas.openxmlformats.org/officeDocument/2006/relationships/hyperlink" Target="https://fbref.com/en/squads/32f3ee20/Monchengladbach-Stats" TargetMode="External"/><Relationship Id="rId2482" Type="http://schemas.openxmlformats.org/officeDocument/2006/relationships/hyperlink" Target="https://fbref.com/en/players/778ef829/Daniel-Munoz" TargetMode="External"/><Relationship Id="rId2787" Type="http://schemas.openxmlformats.org/officeDocument/2006/relationships/hyperlink" Target="https://fbref.com/en/players/a2b1ed42/Ricardo-Pepi" TargetMode="External"/><Relationship Id="rId3533" Type="http://schemas.openxmlformats.org/officeDocument/2006/relationships/hyperlink" Target="https://fbref.com/en/squads/f9fddd6e/Argentina-Men-Stats" TargetMode="External"/><Relationship Id="rId3740" Type="http://schemas.openxmlformats.org/officeDocument/2006/relationships/hyperlink" Target="https://fbref.com/en/players/004e3d0f/Camilo-Vargas" TargetMode="External"/><Relationship Id="rId3838" Type="http://schemas.openxmlformats.org/officeDocument/2006/relationships/hyperlink" Target="https://fbref.com/en/players/d5f5955a/matchlogs/2026/summary/Tsuyoshi-Watanabe-Match-Logs" TargetMode="External"/><Relationship Id="rId107" Type="http://schemas.openxmlformats.org/officeDocument/2006/relationships/hyperlink" Target="https://fbref.com/en/squads/1e2dba57/Algeria-Men-Stats" TargetMode="External"/><Relationship Id="rId454" Type="http://schemas.openxmlformats.org/officeDocument/2006/relationships/hyperlink" Target="https://fbref.com/en/players/7825847e/Joe-Bell" TargetMode="External"/><Relationship Id="rId661" Type="http://schemas.openxmlformats.org/officeDocument/2006/relationships/hyperlink" Target="https://fbref.com/en/players/d2800f47/Irfan-Can-Kahveci" TargetMode="External"/><Relationship Id="rId759" Type="http://schemas.openxmlformats.org/officeDocument/2006/relationships/hyperlink" Target="https://fbref.com/en/players/e4787d6f/Brian-Cipenga" TargetMode="External"/><Relationship Id="rId966" Type="http://schemas.openxmlformats.org/officeDocument/2006/relationships/hyperlink" Target="https://fbref.com/en/players/31c69ef1/matchlogs/2026/summary/Ruben-Dias-Match-Logs" TargetMode="External"/><Relationship Id="rId1291" Type="http://schemas.openxmlformats.org/officeDocument/2006/relationships/hyperlink" Target="https://fbref.com/en/players/4a078e18/matchlogs/2026/summary/Mohammad-Ghorbani-Match-Logs" TargetMode="External"/><Relationship Id="rId1389" Type="http://schemas.openxmlformats.org/officeDocument/2006/relationships/hyperlink" Target="https://fbref.com/en/squads/2a8183b3/Villarreal-Stats" TargetMode="External"/><Relationship Id="rId1596" Type="http://schemas.openxmlformats.org/officeDocument/2006/relationships/hyperlink" Target="https://fbref.com/en/squads/0230c3aa/Tractor-Stats" TargetMode="External"/><Relationship Id="rId2135" Type="http://schemas.openxmlformats.org/officeDocument/2006/relationships/hyperlink" Target="https://fbref.com/en/players/fcb38f57/matchlogs/2026/summary/Mike-Maignan-Match-Logs" TargetMode="External"/><Relationship Id="rId2342" Type="http://schemas.openxmlformats.org/officeDocument/2006/relationships/hyperlink" Target="https://fbref.com/en/squads/5ae09109/Auxerre-Stats" TargetMode="External"/><Relationship Id="rId2647" Type="http://schemas.openxmlformats.org/officeDocument/2006/relationships/hyperlink" Target="https://fbref.com/en/squads/2466c132/Sydney-FC-Stats" TargetMode="External"/><Relationship Id="rId2994" Type="http://schemas.openxmlformats.org/officeDocument/2006/relationships/hyperlink" Target="https://fbref.com/en/squads/0f66725b/United-States-Men-Stats" TargetMode="External"/><Relationship Id="rId3600" Type="http://schemas.openxmlformats.org/officeDocument/2006/relationships/hyperlink" Target="https://fbref.com/en/squads/599eba19/Norway-Men-Stats" TargetMode="External"/><Relationship Id="rId314" Type="http://schemas.openxmlformats.org/officeDocument/2006/relationships/hyperlink" Target="https://fbref.com/en/players/00459419/matchlogs/2026/summary/Marko-Arnautovic-Match-Logs" TargetMode="External"/><Relationship Id="rId521" Type="http://schemas.openxmlformats.org/officeDocument/2006/relationships/hyperlink" Target="https://fbref.com/en/players/c2b11050/Cesar-Blackman" TargetMode="External"/><Relationship Id="rId619" Type="http://schemas.openxmlformats.org/officeDocument/2006/relationships/hyperlink" Target="https://fbref.com/en/squads/76ffc013/Portsmouth-Stats" TargetMode="External"/><Relationship Id="rId1151" Type="http://schemas.openxmlformats.org/officeDocument/2006/relationships/hyperlink" Target="https://fbref.com/en/squads/9349828d/Ghana-Men-Stats" TargetMode="External"/><Relationship Id="rId1249" Type="http://schemas.openxmlformats.org/officeDocument/2006/relationships/hyperlink" Target="https://fbref.com/en/squads/123acaf8/Ecuador-Men-Stats" TargetMode="External"/><Relationship Id="rId2202" Type="http://schemas.openxmlformats.org/officeDocument/2006/relationships/hyperlink" Target="https://fbref.com/en/squads/d609edc0/Internazionale-Stats" TargetMode="External"/><Relationship Id="rId2854" Type="http://schemas.openxmlformats.org/officeDocument/2006/relationships/hyperlink" Target="https://fbref.com/en/players/7d704e92/matchlogs/2026/summary/Jackson-Porozo-Match-Logs" TargetMode="External"/><Relationship Id="rId3905" Type="http://schemas.openxmlformats.org/officeDocument/2006/relationships/hyperlink" Target="https://fbref.com/en/squads/8ef52968/Sunderland-Stats" TargetMode="External"/><Relationship Id="rId95" Type="http://schemas.openxmlformats.org/officeDocument/2006/relationships/hyperlink" Target="https://fbref.com/en/squads/870e020f/Uruguay-Men-Stats" TargetMode="External"/><Relationship Id="rId826" Type="http://schemas.openxmlformats.org/officeDocument/2006/relationships/hyperlink" Target="https://fbref.com/en/players/cc7888f3/matchlogs/2026/summary/Pau-Cubarsi-Match-Logs" TargetMode="External"/><Relationship Id="rId1011" Type="http://schemas.openxmlformats.org/officeDocument/2006/relationships/hyperlink" Target="https://fbref.com/en/squads/9ab5c684/Senegal-Men-Stats" TargetMode="External"/><Relationship Id="rId1109" Type="http://schemas.openxmlformats.org/officeDocument/2006/relationships/hyperlink" Target="https://fbref.com/en/squads/61828292/Haiti-Men-Stats" TargetMode="External"/><Relationship Id="rId1456" Type="http://schemas.openxmlformats.org/officeDocument/2006/relationships/hyperlink" Target="https://fbref.com/en/players/b060e3b8/Ehsan-Hajsafi" TargetMode="External"/><Relationship Id="rId1663" Type="http://schemas.openxmlformats.org/officeDocument/2006/relationships/hyperlink" Target="https://fbref.com/en/players/3b8abe7c/Jamshid-Iskanderov" TargetMode="External"/><Relationship Id="rId1870" Type="http://schemas.openxmlformats.org/officeDocument/2006/relationships/hyperlink" Target="https://fbref.com/en/squads/b8fd03ef/Manchester-City-Stats" TargetMode="External"/><Relationship Id="rId1968" Type="http://schemas.openxmlformats.org/officeDocument/2006/relationships/hyperlink" Target="https://fbref.com/en/players/46f7ab4f/Ali-Lajami" TargetMode="External"/><Relationship Id="rId2507" Type="http://schemas.openxmlformats.org/officeDocument/2006/relationships/hyperlink" Target="https://fbref.com/en/squads/ffcf1690/Japan-Men-Stats" TargetMode="External"/><Relationship Id="rId2714" Type="http://schemas.openxmlformats.org/officeDocument/2006/relationships/hyperlink" Target="https://fbref.com/en/players/e2781082/matchlogs/2026/summary/Elisha-Owusu-Match-Logs" TargetMode="External"/><Relationship Id="rId2921" Type="http://schemas.openxmlformats.org/officeDocument/2006/relationships/hyperlink" Target="https://fbref.com/en/players/f126a259/Soufiane-Rahimi" TargetMode="External"/><Relationship Id="rId1316" Type="http://schemas.openxmlformats.org/officeDocument/2006/relationships/hyperlink" Target="https://fbref.com/en/players/916728da/Diego-Gomez" TargetMode="External"/><Relationship Id="rId1523" Type="http://schemas.openxmlformats.org/officeDocument/2006/relationships/hyperlink" Target="https://fbref.com/en/players/bde35051/Jorrel-Hato" TargetMode="External"/><Relationship Id="rId1730" Type="http://schemas.openxmlformats.org/officeDocument/2006/relationships/hyperlink" Target="https://fbref.com/en/squads/fb10988f/Swansea-City-Stats" TargetMode="External"/><Relationship Id="rId3183" Type="http://schemas.openxmlformats.org/officeDocument/2006/relationships/hyperlink" Target="https://fbref.com/en/players/0d82903c/Alex-Sandro" TargetMode="External"/><Relationship Id="rId3390" Type="http://schemas.openxmlformats.org/officeDocument/2006/relationships/hyperlink" Target="https://fbref.com/en/players/c2211709/Ellyes-Skhiri" TargetMode="External"/><Relationship Id="rId22" Type="http://schemas.openxmlformats.org/officeDocument/2006/relationships/hyperlink" Target="https://fbref.com/en/players/ad7cdb35/matchlogs/2026/summary/Ali-Abdi-Match-Logs" TargetMode="External"/><Relationship Id="rId1828" Type="http://schemas.openxmlformats.org/officeDocument/2006/relationships/hyperlink" Target="https://fbref.com/en/squads/e0f5893a/Curacao-Men-Stats" TargetMode="External"/><Relationship Id="rId3043" Type="http://schemas.openxmlformats.org/officeDocument/2006/relationships/hyperlink" Target="https://fbref.com/en/players/6434f10d/matchlogs/2026/summary/Rodri-Match-Logs" TargetMode="External"/><Relationship Id="rId3250" Type="http://schemas.openxmlformats.org/officeDocument/2006/relationships/hyperlink" Target="https://fbref.com/en/players/cc014f7d/Kamogelo-Sebelebele" TargetMode="External"/><Relationship Id="rId3488" Type="http://schemas.openxmlformats.org/officeDocument/2006/relationships/hyperlink" Target="https://fbref.com/en/players/016e419b/Finn-Surman" TargetMode="External"/><Relationship Id="rId3695" Type="http://schemas.openxmlformats.org/officeDocument/2006/relationships/hyperlink" Target="https://fbref.com/en/squads/c1e40422/Germany-Men-Stats" TargetMode="External"/><Relationship Id="rId171" Type="http://schemas.openxmlformats.org/officeDocument/2006/relationships/hyperlink" Target="https://fbref.com/en/squads/6a08f71e/IR-Iran-Men-Stats" TargetMode="External"/><Relationship Id="rId2297" Type="http://schemas.openxmlformats.org/officeDocument/2006/relationships/hyperlink" Target="https://fbref.com/en/players/d93c2511/matchlogs/2026/summary/Scott-McTominay-Match-Logs" TargetMode="External"/><Relationship Id="rId3348" Type="http://schemas.openxmlformats.org/officeDocument/2006/relationships/hyperlink" Target="https://fbref.com/en/squads/506f1741/South-Africa-Men-Stats" TargetMode="External"/><Relationship Id="rId3555" Type="http://schemas.openxmlformats.org/officeDocument/2006/relationships/hyperlink" Target="https://fbref.com/en/players/6d78c320/Hassan-Al-Tambakti" TargetMode="External"/><Relationship Id="rId3762" Type="http://schemas.openxmlformats.org/officeDocument/2006/relationships/hyperlink" Target="https://fbref.com/en/squads/44b88a4e/2025-2026/Toluca-Stats" TargetMode="External"/><Relationship Id="rId269" Type="http://schemas.openxmlformats.org/officeDocument/2006/relationships/hyperlink" Target="https://fbref.com/en/squads/e00d111d/Al-Ittihad-Stats" TargetMode="External"/><Relationship Id="rId476" Type="http://schemas.openxmlformats.org/officeDocument/2006/relationships/hyperlink" Target="https://fbref.com/en/players/dcae580c/matchlogs/2026/summary/Oussama-Benbot-Match-Logs" TargetMode="External"/><Relationship Id="rId683" Type="http://schemas.openxmlformats.org/officeDocument/2006/relationships/hyperlink" Target="https://fbref.com/en/squads/5ae09109/Auxerre-Stats" TargetMode="External"/><Relationship Id="rId890" Type="http://schemas.openxmlformats.org/officeDocument/2006/relationships/hyperlink" Target="https://fbref.com/en/squads/3e22f0fa/Jordan-Men-Stats" TargetMode="External"/><Relationship Id="rId2157" Type="http://schemas.openxmlformats.org/officeDocument/2006/relationships/hyperlink" Target="https://fbref.com/en/players/fbd6378b/matchlogs/2026/summary/Aissa-Mandi-Match-Logs" TargetMode="External"/><Relationship Id="rId2364" Type="http://schemas.openxmlformats.org/officeDocument/2006/relationships/hyperlink" Target="https://fbref.com/en/players/e0f8151c/Kim-Min-jae" TargetMode="External"/><Relationship Id="rId2571" Type="http://schemas.openxmlformats.org/officeDocument/2006/relationships/hyperlink" Target="https://fbref.com/en/players/a7d48b00/Gustaf-Nilsson" TargetMode="External"/><Relationship Id="rId3110" Type="http://schemas.openxmlformats.org/officeDocument/2006/relationships/hyperlink" Target="https://fbref.com/en/squads/599eba19/Norway-Men-Stats" TargetMode="External"/><Relationship Id="rId3208" Type="http://schemas.openxmlformats.org/officeDocument/2006/relationships/hyperlink" Target="https://fbref.com/en/squads/9ab5c684/Senegal-Men-Stats" TargetMode="External"/><Relationship Id="rId3415" Type="http://schemas.openxmlformats.org/officeDocument/2006/relationships/hyperlink" Target="https://fbref.com/en/squads/ac6bcf92/Turkiye-Men-Stats" TargetMode="External"/><Relationship Id="rId129" Type="http://schemas.openxmlformats.org/officeDocument/2006/relationships/hyperlink" Target="https://fbref.com/en/players/b625b241/matchlogs/2026/summary/Maghnes-Akliouche-Match-Logs" TargetMode="External"/><Relationship Id="rId336" Type="http://schemas.openxmlformats.org/officeDocument/2006/relationships/hyperlink" Target="https://fbref.com/en/players/b6781b67/Gabriel-Avalos" TargetMode="External"/><Relationship Id="rId543" Type="http://schemas.openxmlformats.org/officeDocument/2006/relationships/hyperlink" Target="https://fbref.com/en/players/64629ba4/matchlogs/2026/summary/Ange-Yoan-Bonny-Match-Logs" TargetMode="External"/><Relationship Id="rId988" Type="http://schemas.openxmlformats.org/officeDocument/2006/relationships/hyperlink" Target="https://fbref.com/en/squads/9ab5c684/Senegal-Men-Stats" TargetMode="External"/><Relationship Id="rId1173" Type="http://schemas.openxmlformats.org/officeDocument/2006/relationships/hyperlink" Target="https://fbref.com/en/squads/1d8099f8/Bologna-Stats" TargetMode="External"/><Relationship Id="rId1380" Type="http://schemas.openxmlformats.org/officeDocument/2006/relationships/hyperlink" Target="https://fbref.com/en/squads/24772b12/Cote-dIvoire-Men-Stats" TargetMode="External"/><Relationship Id="rId2017" Type="http://schemas.openxmlformats.org/officeDocument/2006/relationships/hyperlink" Target="https://fbref.com/en/players/13fe7b69/matchlogs/2026/summary/Jamie-Leweling-Match-Logs" TargetMode="External"/><Relationship Id="rId2224" Type="http://schemas.openxmlformats.org/officeDocument/2006/relationships/hyperlink" Target="https://fbref.com/en/squads/9ab5c684/Senegal-Men-Stats" TargetMode="External"/><Relationship Id="rId2669" Type="http://schemas.openxmlformats.org/officeDocument/2006/relationships/hyperlink" Target="https://fbref.com/en/players/33c1d68d/Ali-Olwan" TargetMode="External"/><Relationship Id="rId2876" Type="http://schemas.openxmlformats.org/officeDocument/2006/relationships/hyperlink" Target="https://fbref.com/en/squads/2740937c/Czechia-Men-Stats" TargetMode="External"/><Relationship Id="rId3622" Type="http://schemas.openxmlformats.org/officeDocument/2006/relationships/hyperlink" Target="https://fbref.com/en/players/a5420709/matchlogs/2026/summary/Malik-Tillman-Match-Logs" TargetMode="External"/><Relationship Id="rId3927" Type="http://schemas.openxmlformats.org/officeDocument/2006/relationships/hyperlink" Target="https://fbref.com/en/squads/b90bf4f9/Australia-Men-Stats" TargetMode="External"/><Relationship Id="rId403" Type="http://schemas.openxmlformats.org/officeDocument/2006/relationships/hyperlink" Target="https://fbref.com/en/squads/b1b36dcd/France-Men-Stats" TargetMode="External"/><Relationship Id="rId750" Type="http://schemas.openxmlformats.org/officeDocument/2006/relationships/hyperlink" Target="https://fbref.com/en/players/26ce2263/matchlogs/2026/summary/Ryan-Christie-Match-Logs" TargetMode="External"/><Relationship Id="rId848" Type="http://schemas.openxmlformats.org/officeDocument/2006/relationships/hyperlink" Target="https://fbref.com/en/squads/a7c7562a/Tunisia-Men-Stats" TargetMode="External"/><Relationship Id="rId1033" Type="http://schemas.openxmlformats.org/officeDocument/2006/relationships/hyperlink" Target="https://fbref.com/en/players/9e7483ff/matchlogs/2026/summary/Desire-Doue-Match-Logs" TargetMode="External"/><Relationship Id="rId1478" Type="http://schemas.openxmlformats.org/officeDocument/2006/relationships/hyperlink" Target="https://fbref.com/en/players/2a5e8f82/matchlogs/2026/summary/Mohamed-Amine-Ben-Hamida-Match-Logs" TargetMode="External"/><Relationship Id="rId1685" Type="http://schemas.openxmlformats.org/officeDocument/2006/relationships/hyperlink" Target="https://fbref.com/en/players/ef233486/Cedric-Itten" TargetMode="External"/><Relationship Id="rId1892" Type="http://schemas.openxmlformats.org/officeDocument/2006/relationships/hyperlink" Target="https://fbref.com/en/players/6b2c894b/Ghislain-Konan" TargetMode="External"/><Relationship Id="rId2431" Type="http://schemas.openxmlformats.org/officeDocument/2006/relationships/hyperlink" Target="https://fbref.com/en/players/12de1b0d/Diego-Moreira" TargetMode="External"/><Relationship Id="rId2529" Type="http://schemas.openxmlformats.org/officeDocument/2006/relationships/hyperlink" Target="https://fbref.com/en/squads/81021a70/Switzerland-Men-Stats" TargetMode="External"/><Relationship Id="rId2736" Type="http://schemas.openxmlformats.org/officeDocument/2006/relationships/hyperlink" Target="https://fbref.com/en/squads/304635c3/Brazil-Men-Stats" TargetMode="External"/><Relationship Id="rId610" Type="http://schemas.openxmlformats.org/officeDocument/2006/relationships/hyperlink" Target="https://fbref.com/en/squads/1862c019/England-Men-Stats" TargetMode="External"/><Relationship Id="rId708" Type="http://schemas.openxmlformats.org/officeDocument/2006/relationships/hyperlink" Target="https://fbref.com/en/players/357103bd/matchlogs/2026/summary/Fares-Chaibi-Match-Logs" TargetMode="External"/><Relationship Id="rId915" Type="http://schemas.openxmlformats.org/officeDocument/2006/relationships/hyperlink" Target="https://fbref.com/en/players/162efffd/matchlogs/2026/summary/Rodrigo-De-Paul-Match-Logs" TargetMode="External"/><Relationship Id="rId1240" Type="http://schemas.openxmlformats.org/officeDocument/2006/relationships/hyperlink" Target="https://fbref.com/en/players/1971591f/Cody-Gakpo" TargetMode="External"/><Relationship Id="rId1338" Type="http://schemas.openxmlformats.org/officeDocument/2006/relationships/hyperlink" Target="https://fbref.com/en/squads/054efa67/Bayern-Munich-Stats" TargetMode="External"/><Relationship Id="rId1545" Type="http://schemas.openxmlformats.org/officeDocument/2006/relationships/hyperlink" Target="https://fbref.com/en/players/834fea76/matchlogs/2026/summary/Torbjorn-Heggem-Match-Logs" TargetMode="External"/><Relationship Id="rId2943" Type="http://schemas.openxmlformats.org/officeDocument/2006/relationships/hyperlink" Target="https://fbref.com/en/players/513ec88e/matchlogs/2026/summary/Jesse-Randall-Match-Logs" TargetMode="External"/><Relationship Id="rId1100" Type="http://schemas.openxmlformats.org/officeDocument/2006/relationships/hyperlink" Target="https://fbref.com/en/players/bd6667ba/matchlogs/2026/summary/Sherzod-Esanov-Match-Logs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squads/5bb5024a/Netherlands-Men-Stats" TargetMode="External"/><Relationship Id="rId2803" Type="http://schemas.openxmlformats.org/officeDocument/2006/relationships/hyperlink" Target="https://fbref.com/en/players/f71ad8cb/Charles-Pickel" TargetMode="External"/><Relationship Id="rId44" Type="http://schemas.openxmlformats.org/officeDocument/2006/relationships/hyperlink" Target="https://fbref.com/en/players/4bff62e4/matchlogs/2026/summary/Mo-Abualnadi-Match-Logs" TargetMode="External"/><Relationship Id="rId1612" Type="http://schemas.openxmlformats.org/officeDocument/2006/relationships/hyperlink" Target="https://fbref.com/en/players/c164fda2/matchlogs/2026/summary/Al-Hashmi-Al-Hussain-Match-Logs" TargetMode="External"/><Relationship Id="rId1917" Type="http://schemas.openxmlformats.org/officeDocument/2006/relationships/hyperlink" Target="https://fbref.com/en/squads/24772b12/Cote-dIvoire-Men-Stats" TargetMode="External"/><Relationship Id="rId3065" Type="http://schemas.openxmlformats.org/officeDocument/2006/relationships/hyperlink" Target="https://fbref.com/en/players/59f97bc8/matchlogs/2026/summary/Tomas-Rodriguez-Match-Logs" TargetMode="External"/><Relationship Id="rId3272" Type="http://schemas.openxmlformats.org/officeDocument/2006/relationships/hyperlink" Target="https://fbref.com/en/players/05d89c1c/matchlogs/2026/summary/Egil-Selvik-Match-Logs" TargetMode="External"/><Relationship Id="rId193" Type="http://schemas.openxmlformats.org/officeDocument/2006/relationships/hyperlink" Target="https://fbref.com/en/players/414b2ce4/matchlogs/2026/summary/Baris-Alper-Yilmaz-Match-Logs" TargetMode="External"/><Relationship Id="rId498" Type="http://schemas.openxmlformats.org/officeDocument/2006/relationships/hyperlink" Target="https://fbref.com/en/squads/599eba19/Norway-Men-Stats" TargetMode="External"/><Relationship Id="rId2081" Type="http://schemas.openxmlformats.org/officeDocument/2006/relationships/hyperlink" Target="https://fbref.com/en/players/a2056e82/Jovo-Lukic" TargetMode="External"/><Relationship Id="rId2179" Type="http://schemas.openxmlformats.org/officeDocument/2006/relationships/hyperlink" Target="https://fbref.com/en/squads/b8fd03ef/Manchester-City-Stats" TargetMode="External"/><Relationship Id="rId3132" Type="http://schemas.openxmlformats.org/officeDocument/2006/relationships/hyperlink" Target="https://fbref.com/en/squads/9be9f315/Congo-DR-Men-Stats" TargetMode="External"/><Relationship Id="rId3577" Type="http://schemas.openxmlformats.org/officeDocument/2006/relationships/hyperlink" Target="https://fbref.com/en/squads/f0ac8ee6/Eintracht-Frankfurt-Stats" TargetMode="External"/><Relationship Id="rId3784" Type="http://schemas.openxmlformats.org/officeDocument/2006/relationships/hyperlink" Target="https://fbref.com/en/players/08eb3b58/Matias-Vina" TargetMode="External"/><Relationship Id="rId3991" Type="http://schemas.openxmlformats.org/officeDocument/2006/relationships/hyperlink" Target="https://fbref.com/en/squads/2740937c/Czechia-Men-Stats" TargetMode="External"/><Relationship Id="rId260" Type="http://schemas.openxmlformats.org/officeDocument/2006/relationships/hyperlink" Target="https://fbref.com/en/squads/c1e40422/Germany-Men-Stats" TargetMode="External"/><Relationship Id="rId2386" Type="http://schemas.openxmlformats.org/officeDocument/2006/relationships/hyperlink" Target="https://fbref.com/en/squads/b8a68959/Orlando-Pirates-Stats" TargetMode="External"/><Relationship Id="rId2593" Type="http://schemas.openxmlformats.org/officeDocument/2006/relationships/hyperlink" Target="https://fbref.com/en/squads/b8fd03ef/Manchester-City-Stats" TargetMode="External"/><Relationship Id="rId3437" Type="http://schemas.openxmlformats.org/officeDocument/2006/relationships/hyperlink" Target="https://fbref.com/en/players/18986367/matchlogs/2026/summary/Ross-Stewart-Match-Logs" TargetMode="External"/><Relationship Id="rId3644" Type="http://schemas.openxmlformats.org/officeDocument/2006/relationships/hyperlink" Target="https://fbref.com/en/squads/b561dd30/Spain-Men-Stats" TargetMode="External"/><Relationship Id="rId3851" Type="http://schemas.openxmlformats.org/officeDocument/2006/relationships/hyperlink" Target="https://fbref.com/en/players/c4e87b8b/Wout-Weghorst" TargetMode="External"/><Relationship Id="rId120" Type="http://schemas.openxmlformats.org/officeDocument/2006/relationships/hyperlink" Target="https://fbref.com/en/squads/b8fd03ef/Manchester-City-Stats" TargetMode="External"/><Relationship Id="rId358" Type="http://schemas.openxmlformats.org/officeDocument/2006/relationships/hyperlink" Target="https://fbref.com/en/squads/cf74a709/Roma-Stats" TargetMode="External"/><Relationship Id="rId565" Type="http://schemas.openxmlformats.org/officeDocument/2006/relationships/hyperlink" Target="https://fbref.com/en/players/f6798fc3/matchlogs/2026/summary/Yassine-Bounou-Match-Logs" TargetMode="External"/><Relationship Id="rId772" Type="http://schemas.openxmlformats.org/officeDocument/2006/relationships/hyperlink" Target="https://fbref.com/en/squads/e0f5893a/Curacao-Men-Stats" TargetMode="External"/><Relationship Id="rId1195" Type="http://schemas.openxmlformats.org/officeDocument/2006/relationships/hyperlink" Target="https://fbref.com/en/players/5313ed43/Seko-Fofana" TargetMode="External"/><Relationship Id="rId2039" Type="http://schemas.openxmlformats.org/officeDocument/2006/relationships/hyperlink" Target="https://fbref.com/en/squads/b561dd30/Spain-Men-Stats" TargetMode="External"/><Relationship Id="rId2246" Type="http://schemas.openxmlformats.org/officeDocument/2006/relationships/hyperlink" Target="https://fbref.com/en/players/42fd9c7f/Kylian-Mbappe" TargetMode="External"/><Relationship Id="rId2453" Type="http://schemas.openxmlformats.org/officeDocument/2006/relationships/hyperlink" Target="https://fbref.com/en/squads/c9607f44/Atromitos-Stats" TargetMode="External"/><Relationship Id="rId2660" Type="http://schemas.openxmlformats.org/officeDocument/2006/relationships/hyperlink" Target="https://fbref.com/en/players/41c12f75/matchlogs/2026/summary/Mathias-Olivera-Match-Logs" TargetMode="External"/><Relationship Id="rId2898" Type="http://schemas.openxmlformats.org/officeDocument/2006/relationships/hyperlink" Target="https://fbref.com/en/players/4125cb98/matchlogs/2026/summary/Jarell-Quansah-Match-Logs" TargetMode="External"/><Relationship Id="rId3504" Type="http://schemas.openxmlformats.org/officeDocument/2006/relationships/hyperlink" Target="https://fbref.com/en/players/51e1f4f5/Zion-Suzuki" TargetMode="External"/><Relationship Id="rId3711" Type="http://schemas.openxmlformats.org/officeDocument/2006/relationships/hyperlink" Target="https://fbref.com/en/squads/f0ac8ee6/Eintracht-Frankfurt-Stats" TargetMode="External"/><Relationship Id="rId3949" Type="http://schemas.openxmlformats.org/officeDocument/2006/relationships/hyperlink" Target="https://fbref.com/en/players/943fd50a/Ali-Yousif" TargetMode="External"/><Relationship Id="rId218" Type="http://schemas.openxmlformats.org/officeDocument/2006/relationships/hyperlink" Target="https://fbref.com/en/players/555d5edd/Nadiem-Amiri" TargetMode="External"/><Relationship Id="rId425" Type="http://schemas.openxmlformats.org/officeDocument/2006/relationships/hyperlink" Target="https://fbref.com/en/squads/32f3ee20/Monchengladbach-Stats" TargetMode="External"/><Relationship Id="rId632" Type="http://schemas.openxmlformats.org/officeDocument/2006/relationships/hyperlink" Target="https://fbref.com/en/players/db887bdf/matchlogs/2026/summary/Juan-Caceres-Match-Logs" TargetMode="External"/><Relationship Id="rId1055" Type="http://schemas.openxmlformats.org/officeDocument/2006/relationships/hyperlink" Target="https://fbref.com/en/squads/602d3994/Scotland-Men-Stats" TargetMode="External"/><Relationship Id="rId1262" Type="http://schemas.openxmlformats.org/officeDocument/2006/relationships/hyperlink" Target="https://fbref.com/en/players/733f1a7d/matchlogs/2026/summary/Ben-Gannon-Doak-Match-Logs" TargetMode="External"/><Relationship Id="rId2106" Type="http://schemas.openxmlformats.org/officeDocument/2006/relationships/hyperlink" Target="https://fbref.com/en/squads/18bb7c10/Arsenal-Stats" TargetMode="External"/><Relationship Id="rId2313" Type="http://schemas.openxmlformats.org/officeDocument/2006/relationships/hyperlink" Target="https://fbref.com/en/players/ca22ccb0/matchlogs/2026/summary/Hannibal-Mejbri-Match-Logs" TargetMode="External"/><Relationship Id="rId2520" Type="http://schemas.openxmlformats.org/officeDocument/2006/relationships/hyperlink" Target="https://fbref.com/en/players/20e87a42/Duckens-Nazon" TargetMode="External"/><Relationship Id="rId2758" Type="http://schemas.openxmlformats.org/officeDocument/2006/relationships/hyperlink" Target="https://fbref.com/en/players/230f0471/matchlogs/2026/summary/Nathan-Patterson-Match-Logs" TargetMode="External"/><Relationship Id="rId2965" Type="http://schemas.openxmlformats.org/officeDocument/2006/relationships/hyperlink" Target="https://fbref.com/en/squads/acbb6a5b/RB-Leipzig-Stats" TargetMode="External"/><Relationship Id="rId3809" Type="http://schemas.openxmlformats.org/officeDocument/2006/relationships/hyperlink" Target="https://fbref.com/en/squads/b90bf4f9/Australia-Men-Stats" TargetMode="External"/><Relationship Id="rId937" Type="http://schemas.openxmlformats.org/officeDocument/2006/relationships/hyperlink" Target="https://fbref.com/en/squads/6c5ef1c3/Bosnia-and-Herzegovina-Men-Stats" TargetMode="External"/><Relationship Id="rId1122" Type="http://schemas.openxmlformats.org/officeDocument/2006/relationships/hyperlink" Target="https://fbref.com/en/players/314d95ac/matchlogs/2026/summary/Saeid-Ezatolahi-Match-Logs" TargetMode="External"/><Relationship Id="rId1567" Type="http://schemas.openxmlformats.org/officeDocument/2006/relationships/hyperlink" Target="https://fbref.com/en/squads/b90bf4f9/Australia-Men-Stats" TargetMode="External"/><Relationship Id="rId1774" Type="http://schemas.openxmlformats.org/officeDocument/2006/relationships/hyperlink" Target="https://fbref.com/en/players/b1bfd1d4/Ayoub-El-Kaabi" TargetMode="External"/><Relationship Id="rId1981" Type="http://schemas.openxmlformats.org/officeDocument/2006/relationships/hyperlink" Target="https://fbref.com/en/squads/599eba19/Norway-Men-Stats" TargetMode="External"/><Relationship Id="rId2618" Type="http://schemas.openxmlformats.org/officeDocument/2006/relationships/hyperlink" Target="https://fbref.com/en/players/91ca4a16/matchlogs/2026/summary/Nico-OReilly-Match-Logs" TargetMode="External"/><Relationship Id="rId2825" Type="http://schemas.openxmlformats.org/officeDocument/2006/relationships/hyperlink" Target="https://fbref.com/en/squads/c8ad3091/Trabzonspor-Stats" TargetMode="External"/><Relationship Id="rId66" Type="http://schemas.openxmlformats.org/officeDocument/2006/relationships/hyperlink" Target="https://fbref.com/en/players/2b09d998/matchlogs/2026/summary/Tyler-Adams-Match-Logs" TargetMode="External"/><Relationship Id="rId1427" Type="http://schemas.openxmlformats.org/officeDocument/2006/relationships/hyperlink" Target="https://fbref.com/en/players/0c492054/Aziz-Ganiyev" TargetMode="External"/><Relationship Id="rId1634" Type="http://schemas.openxmlformats.org/officeDocument/2006/relationships/hyperlink" Target="https://fbref.com/en/players/75645f0e/matchlogs/2026/summary/Borja-Iglesias-Match-Logs" TargetMode="External"/><Relationship Id="rId1841" Type="http://schemas.openxmlformats.org/officeDocument/2006/relationships/hyperlink" Target="https://fbref.com/en/players/4657faba/matchlogs/2026/summary/Joris-Kayembe-Match-Logs" TargetMode="External"/><Relationship Id="rId3087" Type="http://schemas.openxmlformats.org/officeDocument/2006/relationships/hyperlink" Target="https://fbref.com/en/squads/e0f5893a/Curacao-Men-Stats" TargetMode="External"/><Relationship Id="rId3294" Type="http://schemas.openxmlformats.org/officeDocument/2006/relationships/hyperlink" Target="https://fbref.com/en/players/35141f4c/matchlogs/2026/summary/Marcos-Senesi-Match-Logs" TargetMode="External"/><Relationship Id="rId1939" Type="http://schemas.openxmlformats.org/officeDocument/2006/relationships/hyperlink" Target="https://fbref.com/en/players/603cb947/matchlogs/2026/summary/Andrej-Kramaric-Match-Logs" TargetMode="External"/><Relationship Id="rId3599" Type="http://schemas.openxmlformats.org/officeDocument/2006/relationships/hyperlink" Target="https://fbref.com/en/players/76ff8d0d/Kristian-Thorstvedt" TargetMode="External"/><Relationship Id="rId1701" Type="http://schemas.openxmlformats.org/officeDocument/2006/relationships/hyperlink" Target="https://fbref.com/en/players/a0415710/Ismail-Jakobs" TargetMode="External"/><Relationship Id="rId3154" Type="http://schemas.openxmlformats.org/officeDocument/2006/relationships/hyperlink" Target="https://fbref.com/en/players/e342ad68/matchlogs/2026/summary/Mohamed-Salah-Match-Logs" TargetMode="External"/><Relationship Id="rId3361" Type="http://schemas.openxmlformats.org/officeDocument/2006/relationships/hyperlink" Target="https://fbref.com/en/squads/b8fd03ef/Manchester-City-Stats" TargetMode="External"/><Relationship Id="rId3459" Type="http://schemas.openxmlformats.org/officeDocument/2006/relationships/hyperlink" Target="https://fbref.com/en/squads/7b08e376/Croatia-Men-Stats" TargetMode="External"/><Relationship Id="rId3666" Type="http://schemas.openxmlformats.org/officeDocument/2006/relationships/hyperlink" Target="https://fbref.com/en/players/77e39b04/Francisco-Trincao" TargetMode="External"/><Relationship Id="rId282" Type="http://schemas.openxmlformats.org/officeDocument/2006/relationships/hyperlink" Target="https://fbref.com/en/players/f9ab3f4a/matchlogs/2026/summary/Maxi-Araujo-Match-Logs" TargetMode="External"/><Relationship Id="rId587" Type="http://schemas.openxmlformats.org/officeDocument/2006/relationships/hyperlink" Target="https://fbref.com/en/squads/6400d626/2025-2026/Servette-FC-Stats" TargetMode="External"/><Relationship Id="rId2170" Type="http://schemas.openxmlformats.org/officeDocument/2006/relationships/hyperlink" Target="https://fbref.com/en/players/1eedc1ea/Mahmoud-Al-Mardi" TargetMode="External"/><Relationship Id="rId2268" Type="http://schemas.openxmlformats.org/officeDocument/2006/relationships/hyperlink" Target="https://fbref.com/en/squads/281b0e73/Montpellier-Stats" TargetMode="External"/><Relationship Id="rId3014" Type="http://schemas.openxmlformats.org/officeDocument/2006/relationships/hyperlink" Target="https://fbref.com/en/squads/81021a70/Switzerland-Men-Stats" TargetMode="External"/><Relationship Id="rId3221" Type="http://schemas.openxmlformats.org/officeDocument/2006/relationships/hyperlink" Target="https://fbref.com/en/players/bafbe06a/matchlogs/2026/summary/Amine-Sbai-Match-Logs" TargetMode="External"/><Relationship Id="rId3319" Type="http://schemas.openxmlformats.org/officeDocument/2006/relationships/hyperlink" Target="https://fbref.com/en/squads/6e84edac/Saudi-Arabia-Men-Stats" TargetMode="External"/><Relationship Id="rId3873" Type="http://schemas.openxmlformats.org/officeDocument/2006/relationships/hyperlink" Target="https://fbref.com/en/squads/97d80fef/Mamelodi-Sundowns-Stats" TargetMode="External"/><Relationship Id="rId8" Type="http://schemas.openxmlformats.org/officeDocument/2006/relationships/hyperlink" Target="https://fbref.com/en/players/c88a28b9/matchlogs/2026/summary/Thelo-Aasgaard-Match-Logs" TargetMode="External"/><Relationship Id="rId142" Type="http://schemas.openxmlformats.org/officeDocument/2006/relationships/hyperlink" Target="https://fbref.com/en/squads/6c5ef1c3/Bosnia-and-Herzegovina-Men-Stats" TargetMode="External"/><Relationship Id="rId447" Type="http://schemas.openxmlformats.org/officeDocument/2006/relationships/hyperlink" Target="https://fbref.com/en/players/b2562589/Zineddine-Belaid" TargetMode="External"/><Relationship Id="rId794" Type="http://schemas.openxmlformats.org/officeDocument/2006/relationships/hyperlink" Target="https://fbref.com/en/players/577744b8/matchlogs/2026/summary/Derek-Cornelius-Match-Logs" TargetMode="External"/><Relationship Id="rId1077" Type="http://schemas.openxmlformats.org/officeDocument/2006/relationships/hyperlink" Target="https://fbref.com/en/players/9d6968a3/matchlogs/2026/summary/Callan-Elliot-Match-Logs" TargetMode="External"/><Relationship Id="rId2030" Type="http://schemas.openxmlformats.org/officeDocument/2006/relationships/hyperlink" Target="https://fbref.com/en/players/58f077c0/Dominik-Livakovic" TargetMode="External"/><Relationship Id="rId2128" Type="http://schemas.openxmlformats.org/officeDocument/2006/relationships/hyperlink" Target="https://fbref.com/en/players/4d0d5020/Alexandro-Maidana" TargetMode="External"/><Relationship Id="rId2475" Type="http://schemas.openxmlformats.org/officeDocument/2006/relationships/hyperlink" Target="https://fbref.com/en/squads/9be9f315/Congo-DR-Men-Stats" TargetMode="External"/><Relationship Id="rId2682" Type="http://schemas.openxmlformats.org/officeDocument/2006/relationships/hyperlink" Target="https://fbref.com/en/squads/bff39cf5/2025-2026/Istanbul-Basaksehir-Stats" TargetMode="External"/><Relationship Id="rId2987" Type="http://schemas.openxmlformats.org/officeDocument/2006/relationships/hyperlink" Target="https://fbref.com/en/squads/a7c7562a/Tunisia-Men-Stats" TargetMode="External"/><Relationship Id="rId3526" Type="http://schemas.openxmlformats.org/officeDocument/2006/relationships/hyperlink" Target="https://fbref.com/en/squads/c539e393/Schalke-04-Stats" TargetMode="External"/><Relationship Id="rId3733" Type="http://schemas.openxmlformats.org/officeDocument/2006/relationships/hyperlink" Target="https://fbref.com/en/players/5c961282/Guillermo-Varela" TargetMode="External"/><Relationship Id="rId3940" Type="http://schemas.openxmlformats.org/officeDocument/2006/relationships/hyperlink" Target="https://fbref.com/en/squads/099c6eb5/2025-2026/Red-Star-Stats" TargetMode="External"/><Relationship Id="rId654" Type="http://schemas.openxmlformats.org/officeDocument/2006/relationships/hyperlink" Target="https://fbref.com/en/squads/9ab5c684/Senegal-Men-Stats" TargetMode="External"/><Relationship Id="rId861" Type="http://schemas.openxmlformats.org/officeDocument/2006/relationships/hyperlink" Target="https://fbref.com/en/players/6e33125f/matchlogs/2026/summary/Kevin-Danso-Match-Logs" TargetMode="External"/><Relationship Id="rId959" Type="http://schemas.openxmlformats.org/officeDocument/2006/relationships/hyperlink" Target="https://fbref.com/en/players/6d0fe035/Habib-Diarra" TargetMode="External"/><Relationship Id="rId1284" Type="http://schemas.openxmlformats.org/officeDocument/2006/relationships/hyperlink" Target="https://fbref.com/en/squads/6a7ad59d/Frosinone-Stats" TargetMode="External"/><Relationship Id="rId1491" Type="http://schemas.openxmlformats.org/officeDocument/2006/relationships/hyperlink" Target="https://fbref.com/en/players/70bad10b/Sontje-Hansen" TargetMode="External"/><Relationship Id="rId1589" Type="http://schemas.openxmlformats.org/officeDocument/2006/relationships/hyperlink" Target="https://fbref.com/en/players/5521f419/matchlogs/2026/summary/Adam-Hlozek-Match-Logs" TargetMode="External"/><Relationship Id="rId2335" Type="http://schemas.openxmlformats.org/officeDocument/2006/relationships/hyperlink" Target="https://fbref.com/en/players/ba6e01ab/matchlogs/2026/summary/Ryan-Mendes-Match-Logs" TargetMode="External"/><Relationship Id="rId2542" Type="http://schemas.openxmlformats.org/officeDocument/2006/relationships/hyperlink" Target="https://fbref.com/en/players/25e45f2a/matchlogs/2026/summary/Abduvohid-Nematov-Match-Logs" TargetMode="External"/><Relationship Id="rId3800" Type="http://schemas.openxmlformats.org/officeDocument/2006/relationships/hyperlink" Target="https://fbref.com/en/players/3b029691/Vitinha" TargetMode="External"/><Relationship Id="rId307" Type="http://schemas.openxmlformats.org/officeDocument/2006/relationships/hyperlink" Target="https://fbref.com/en/players/fdd60087/Santiago-Arias" TargetMode="External"/><Relationship Id="rId514" Type="http://schemas.openxmlformats.org/officeDocument/2006/relationships/hyperlink" Target="https://fbref.com/en/squads/296f69e7/Sweden-Men-Stats" TargetMode="External"/><Relationship Id="rId721" Type="http://schemas.openxmlformats.org/officeDocument/2006/relationships/hyperlink" Target="https://fbref.com/en/squads/541a280b/2025-2026/Dynamo-Moscow-Stats" TargetMode="External"/><Relationship Id="rId1144" Type="http://schemas.openxmlformats.org/officeDocument/2006/relationships/hyperlink" Target="https://fbref.com/en/squads/af5d5982/Venezia-Stats" TargetMode="External"/><Relationship Id="rId1351" Type="http://schemas.openxmlformats.org/officeDocument/2006/relationships/hyperlink" Target="https://fbref.com/en/players/b8e740fb/Ryan-Gravenberch" TargetMode="External"/><Relationship Id="rId1449" Type="http://schemas.openxmlformats.org/officeDocument/2006/relationships/hyperlink" Target="https://fbref.com/en/players/82cfae2a/Dennis-Hadzikadunic" TargetMode="External"/><Relationship Id="rId1796" Type="http://schemas.openxmlformats.org/officeDocument/2006/relationships/hyperlink" Target="https://fbref.com/en/players/15b287da/Daichi-Kamada" TargetMode="External"/><Relationship Id="rId2402" Type="http://schemas.openxmlformats.org/officeDocument/2006/relationships/hyperlink" Target="https://fbref.com/en/players/608f2092/matchlogs/2026/summary/Johan-Mojica-Match-Logs" TargetMode="External"/><Relationship Id="rId2847" Type="http://schemas.openxmlformats.org/officeDocument/2006/relationships/hyperlink" Target="https://fbref.com/en/players/2a6cd437/Marin-Pongracic" TargetMode="External"/><Relationship Id="rId88" Type="http://schemas.openxmlformats.org/officeDocument/2006/relationships/hyperlink" Target="https://fbref.com/en/squads/9b696ed1/Qatar-Men-Stats" TargetMode="External"/><Relationship Id="rId819" Type="http://schemas.openxmlformats.org/officeDocument/2006/relationships/hyperlink" Target="https://fbref.com/en/players/fdf47077/Max-Crocombe" TargetMode="External"/><Relationship Id="rId1004" Type="http://schemas.openxmlformats.org/officeDocument/2006/relationships/hyperlink" Target="https://fbref.com/en/squads/acbb6a5b/RB-Leipzig-Stats" TargetMode="External"/><Relationship Id="rId1211" Type="http://schemas.openxmlformats.org/officeDocument/2006/relationships/hyperlink" Target="https://fbref.com/en/squads/506f1741/South-Africa-Men-Stats" TargetMode="External"/><Relationship Id="rId1656" Type="http://schemas.openxmlformats.org/officeDocument/2006/relationships/hyperlink" Target="https://fbref.com/en/squads/296f69e7/Sweden-Men-Stats" TargetMode="External"/><Relationship Id="rId1863" Type="http://schemas.openxmlformats.org/officeDocument/2006/relationships/hyperlink" Target="https://fbref.com/en/squads/7a41008f/Union-Berlin-Stats" TargetMode="External"/><Relationship Id="rId2707" Type="http://schemas.openxmlformats.org/officeDocument/2006/relationships/hyperlink" Target="https://fbref.com/en/players/f2c060c6/Mohammed-Al-Owais" TargetMode="External"/><Relationship Id="rId2914" Type="http://schemas.openxmlformats.org/officeDocument/2006/relationships/hyperlink" Target="https://fbref.com/en/squads/b1b36dcd/France-Men-Stats" TargetMode="External"/><Relationship Id="rId1309" Type="http://schemas.openxmlformats.org/officeDocument/2006/relationships/hyperlink" Target="https://fbref.com/en/squads/6061a82d/Panama-Men-Stats" TargetMode="External"/><Relationship Id="rId1516" Type="http://schemas.openxmlformats.org/officeDocument/2006/relationships/hyperlink" Target="https://fbref.com/en/players/e0979e74/matchlogs/2026/summary/Haissem-Hassan-Match-Logs" TargetMode="External"/><Relationship Id="rId1723" Type="http://schemas.openxmlformats.org/officeDocument/2006/relationships/hyperlink" Target="https://fbref.com/en/players/1a927a6f/matchlogs/2026/summary/Ali-Jasim-Match-Logs" TargetMode="External"/><Relationship Id="rId1930" Type="http://schemas.openxmlformats.org/officeDocument/2006/relationships/hyperlink" Target="https://fbref.com/en/squads/b8fd03ef/Manchester-City-Stats" TargetMode="External"/><Relationship Id="rId3176" Type="http://schemas.openxmlformats.org/officeDocument/2006/relationships/hyperlink" Target="https://fbref.com/en/squads/ab73cfe5/Colombia-Men-Stats" TargetMode="External"/><Relationship Id="rId3383" Type="http://schemas.openxmlformats.org/officeDocument/2006/relationships/hyperlink" Target="https://fbref.com/en/squads/24772b12/Cote-dIvoire-Men-Stats" TargetMode="External"/><Relationship Id="rId3590" Type="http://schemas.openxmlformats.org/officeDocument/2006/relationships/hyperlink" Target="https://fbref.com/en/players/95efdac2/matchlogs/2026/summary/Ryan-Thomas-Match-Logs" TargetMode="External"/><Relationship Id="rId15" Type="http://schemas.openxmlformats.org/officeDocument/2006/relationships/hyperlink" Target="https://fbref.com/en/players/bff15d74/Mohamed-Abdelmonem" TargetMode="External"/><Relationship Id="rId2192" Type="http://schemas.openxmlformats.org/officeDocument/2006/relationships/hyperlink" Target="https://fbref.com/en/players/59146354/matchlogs/2026/summary/Guillermo-Martinez-Ayala-Match-Logs" TargetMode="External"/><Relationship Id="rId3036" Type="http://schemas.openxmlformats.org/officeDocument/2006/relationships/hyperlink" Target="https://fbref.com/en/players/81b99b9e/Sergio-Rochet" TargetMode="External"/><Relationship Id="rId3243" Type="http://schemas.openxmlformats.org/officeDocument/2006/relationships/hyperlink" Target="https://fbref.com/en/squads/c1e40422/Germany-Men-Stats" TargetMode="External"/><Relationship Id="rId3688" Type="http://schemas.openxmlformats.org/officeDocument/2006/relationships/hyperlink" Target="https://fbref.com/en/squads/fb4ca611/Feyenoord-Stats" TargetMode="External"/><Relationship Id="rId3895" Type="http://schemas.openxmlformats.org/officeDocument/2006/relationships/hyperlink" Target="https://fbref.com/en/players/4e9a0555/Chris-Wood" TargetMode="External"/><Relationship Id="rId164" Type="http://schemas.openxmlformats.org/officeDocument/2006/relationships/hyperlink" Target="https://fbref.com/en/squads/296f69e7/Sweden-Men-Stats" TargetMode="External"/><Relationship Id="rId371" Type="http://schemas.openxmlformats.org/officeDocument/2006/relationships/hyperlink" Target="https://fbref.com/en/players/518f2234/Alex-Baena" TargetMode="External"/><Relationship Id="rId2052" Type="http://schemas.openxmlformats.org/officeDocument/2006/relationships/hyperlink" Target="https://fbref.com/en/squads/01f5194d/Universidad-Catolica-Stats" TargetMode="External"/><Relationship Id="rId2497" Type="http://schemas.openxmlformats.org/officeDocument/2006/relationships/hyperlink" Target="https://fbref.com/en/players/a2abe631/matchlogs/2026/summary/Fernando-Muslera-Match-Logs" TargetMode="External"/><Relationship Id="rId3450" Type="http://schemas.openxmlformats.org/officeDocument/2006/relationships/hyperlink" Target="https://fbref.com/en/players/ff11bdec/Elliot-Stroud" TargetMode="External"/><Relationship Id="rId3548" Type="http://schemas.openxmlformats.org/officeDocument/2006/relationships/hyperlink" Target="https://fbref.com/en/squads/af41ccda/Morocco-Men-Stats" TargetMode="External"/><Relationship Id="rId3755" Type="http://schemas.openxmlformats.org/officeDocument/2006/relationships/hyperlink" Target="https://fbref.com/en/players/f038585f/matchlogs/2026/summary/Nikola-Vasilj-Match-Logs" TargetMode="External"/><Relationship Id="rId469" Type="http://schemas.openxmlformats.org/officeDocument/2006/relationships/hyperlink" Target="https://fbref.com/en/players/1798891a/matchlogs/2026/summary/Mortadha-Ben-Ouanes-Match-Logs" TargetMode="External"/><Relationship Id="rId676" Type="http://schemas.openxmlformats.org/officeDocument/2006/relationships/hyperlink" Target="https://fbref.com/en/players/4f5a2f38/matchlogs/2026/summary/Agustin-Canobbio-Match-Logs" TargetMode="External"/><Relationship Id="rId883" Type="http://schemas.openxmlformats.org/officeDocument/2006/relationships/hyperlink" Target="https://fbref.com/en/squads/972e2539/Al-Hilal-Stats" TargetMode="External"/><Relationship Id="rId1099" Type="http://schemas.openxmlformats.org/officeDocument/2006/relationships/hyperlink" Target="https://fbref.com/en/squads/cd389e75/Uzbekistan-Men-Stats" TargetMode="External"/><Relationship Id="rId2357" Type="http://schemas.openxmlformats.org/officeDocument/2006/relationships/hyperlink" Target="https://fbref.com/en/squads/361422b9/Belgium-Men-Stats" TargetMode="External"/><Relationship Id="rId2564" Type="http://schemas.openxmlformats.org/officeDocument/2006/relationships/hyperlink" Target="https://fbref.com/en/squads/361422b9/Belgium-Men-Stats" TargetMode="External"/><Relationship Id="rId3103" Type="http://schemas.openxmlformats.org/officeDocument/2006/relationships/hyperlink" Target="https://fbref.com/en/squads/e2d8892c/Paris-Saint-Germain-Stats" TargetMode="External"/><Relationship Id="rId3310" Type="http://schemas.openxmlformats.org/officeDocument/2006/relationships/hyperlink" Target="https://fbref.com/en/players/0beabf0a/Joaquin-Seys" TargetMode="External"/><Relationship Id="rId3408" Type="http://schemas.openxmlformats.org/officeDocument/2006/relationships/hyperlink" Target="https://fbref.com/en/squads/a2d435b3/Leicester-City-Stats" TargetMode="External"/><Relationship Id="rId3615" Type="http://schemas.openxmlformats.org/officeDocument/2006/relationships/hyperlink" Target="https://fbref.com/en/players/6e44569a/Guus-Til" TargetMode="External"/><Relationship Id="rId3962" Type="http://schemas.openxmlformats.org/officeDocument/2006/relationships/hyperlink" Target="https://fbref.com/en/players/6b9960cf/matchlogs/2026/summary/Warren-Zaire-Emery-Match-Logs" TargetMode="External"/><Relationship Id="rId231" Type="http://schemas.openxmlformats.org/officeDocument/2006/relationships/hyperlink" Target="https://fbref.com/en/squads/4eaa11d7/Wolfsburg-Stats" TargetMode="External"/><Relationship Id="rId329" Type="http://schemas.openxmlformats.org/officeDocument/2006/relationships/hyperlink" Target="https://fbref.com/en/players/1ea3d7ec/Marwan-Attia" TargetMode="External"/><Relationship Id="rId536" Type="http://schemas.openxmlformats.org/officeDocument/2006/relationships/hyperlink" Target="https://fbref.com/en/players/0da6a13e/Theo-Bongonda" TargetMode="External"/><Relationship Id="rId1166" Type="http://schemas.openxmlformats.org/officeDocument/2006/relationships/hyperlink" Target="https://fbref.com/en/players/ef1d36a1/matchlogs/2026/summary/Abbosbek-Fayzullayev-Match-Logs" TargetMode="External"/><Relationship Id="rId1373" Type="http://schemas.openxmlformats.org/officeDocument/2006/relationships/hyperlink" Target="https://fbref.com/en/squads/3c4fb635/2025-2026/Midtjylland-Stats" TargetMode="External"/><Relationship Id="rId2217" Type="http://schemas.openxmlformats.org/officeDocument/2006/relationships/hyperlink" Target="https://fbref.com/en/squads/fd4e0f7d/Lens-Stats" TargetMode="External"/><Relationship Id="rId2771" Type="http://schemas.openxmlformats.org/officeDocument/2006/relationships/hyperlink" Target="https://fbref.com/en/players/01bb93d5/Nicolas-Paz" TargetMode="External"/><Relationship Id="rId2869" Type="http://schemas.openxmlformats.org/officeDocument/2006/relationships/hyperlink" Target="https://fbref.com/en/squads/422bb734/Atletico-Mineiro-Stats" TargetMode="External"/><Relationship Id="rId3822" Type="http://schemas.openxmlformats.org/officeDocument/2006/relationships/hyperlink" Target="https://fbref.com/en/players/fd6bdbce/matchlogs/2026/summary/Luka-Vuskovic-Match-Logs" TargetMode="External"/><Relationship Id="rId743" Type="http://schemas.openxmlformats.org/officeDocument/2006/relationships/hyperlink" Target="https://fbref.com/en/players/163bbd4a/Tomas-Chory" TargetMode="External"/><Relationship Id="rId950" Type="http://schemas.openxmlformats.org/officeDocument/2006/relationships/hyperlink" Target="https://fbref.com/en/players/44435c8f/matchlogs/2026/summary/Oumar-Diakite-Match-Logs" TargetMode="External"/><Relationship Id="rId1026" Type="http://schemas.openxmlformats.org/officeDocument/2006/relationships/hyperlink" Target="https://fbref.com/en/players/e95b4604/David-Doudera" TargetMode="External"/><Relationship Id="rId1580" Type="http://schemas.openxmlformats.org/officeDocument/2006/relationships/hyperlink" Target="https://fbref.com/en/squads/922493f3/Atalanta-Stats" TargetMode="External"/><Relationship Id="rId1678" Type="http://schemas.openxmlformats.org/officeDocument/2006/relationships/hyperlink" Target="https://fbref.com/en/squads/ffcf1690/Japan-Men-Stats" TargetMode="External"/><Relationship Id="rId1885" Type="http://schemas.openxmlformats.org/officeDocument/2006/relationships/hyperlink" Target="https://fbref.com/en/squads/ac6bcf92/Turkiye-Men-Stats" TargetMode="External"/><Relationship Id="rId2424" Type="http://schemas.openxmlformats.org/officeDocument/2006/relationships/hyperlink" Target="https://fbref.com/en/squads/473f0fbf/Korea-Republic-Men-Stats" TargetMode="External"/><Relationship Id="rId2631" Type="http://schemas.openxmlformats.org/officeDocument/2006/relationships/hyperlink" Target="https://fbref.com/en/squads/fc629994/NEC-Nijmegen-Stats" TargetMode="External"/><Relationship Id="rId2729" Type="http://schemas.openxmlformats.org/officeDocument/2006/relationships/hyperlink" Target="https://fbref.com/en/squads/ef99c78c/River-Plate-Stats" TargetMode="External"/><Relationship Id="rId2936" Type="http://schemas.openxmlformats.org/officeDocument/2006/relationships/hyperlink" Target="https://fbref.com/en/players/30cda59f/Jiovany-Ramos" TargetMode="External"/><Relationship Id="rId603" Type="http://schemas.openxmlformats.org/officeDocument/2006/relationships/hyperlink" Target="https://fbref.com/en/squads/cb45d9cb/Al-Ahli-Stats" TargetMode="External"/><Relationship Id="rId810" Type="http://schemas.openxmlformats.org/officeDocument/2006/relationships/hyperlink" Target="https://fbref.com/en/players/fdf3cb77/matchlogs/2026/summary/Vladimir-Coufal-Match-Logs" TargetMode="External"/><Relationship Id="rId908" Type="http://schemas.openxmlformats.org/officeDocument/2006/relationships/hyperlink" Target="https://fbref.com/en/players/8fda5c72/Nicolas-De-La-Cruz" TargetMode="External"/><Relationship Id="rId1233" Type="http://schemas.openxmlformats.org/officeDocument/2006/relationships/hyperlink" Target="https://fbref.com/en/players/f86ad3f5/matchlogs/2026/summary/Marco-Friedl-Match-Logs" TargetMode="External"/><Relationship Id="rId1440" Type="http://schemas.openxmlformats.org/officeDocument/2006/relationships/hyperlink" Target="https://fbref.com/en/players/7bc7eef2/matchlogs/2026/summary/Anis-Hadj-Moussa-Match-Logs" TargetMode="External"/><Relationship Id="rId1538" Type="http://schemas.openxmlformats.org/officeDocument/2006/relationships/hyperlink" Target="https://fbref.com/en/players/169fd162/Hwang-Hee-chan" TargetMode="External"/><Relationship Id="rId1300" Type="http://schemas.openxmlformats.org/officeDocument/2006/relationships/hyperlink" Target="https://fbref.com/en/players/0d425331/Orlando-Gill" TargetMode="External"/><Relationship Id="rId1745" Type="http://schemas.openxmlformats.org/officeDocument/2006/relationships/hyperlink" Target="https://fbref.com/en/squads/cd389e75/Uzbekistan-Men-Stats" TargetMode="External"/><Relationship Id="rId1952" Type="http://schemas.openxmlformats.org/officeDocument/2006/relationships/hyperlink" Target="https://fbref.com/en/players/36bdd145/Prince-Kwabena-Adu" TargetMode="External"/><Relationship Id="rId3198" Type="http://schemas.openxmlformats.org/officeDocument/2006/relationships/hyperlink" Target="https://fbref.com/en/players/7a7a6361/matchlogs/2026/summary/Kaishu-Sano-Match-Logs" TargetMode="External"/><Relationship Id="rId37" Type="http://schemas.openxmlformats.org/officeDocument/2006/relationships/hyperlink" Target="https://fbref.com/en/squads/3e22f0fa/Jordan-Men-Stats" TargetMode="External"/><Relationship Id="rId1605" Type="http://schemas.openxmlformats.org/officeDocument/2006/relationships/hyperlink" Target="https://fbref.com/en/players/1f2d714c/matchlogs/2026/summary/Ajdin-Hrustic-Match-Logs" TargetMode="External"/><Relationship Id="rId1812" Type="http://schemas.openxmlformats.org/officeDocument/2006/relationships/hyperlink" Target="https://fbref.com/en/players/74ccf212/Mohamed-Kanno" TargetMode="External"/><Relationship Id="rId3058" Type="http://schemas.openxmlformats.org/officeDocument/2006/relationships/hyperlink" Target="https://fbref.com/en/players/189fb038/matchlogs/2026/summary/Kevin-Rodriguez-Match-Logs" TargetMode="External"/><Relationship Id="rId3265" Type="http://schemas.openxmlformats.org/officeDocument/2006/relationships/hyperlink" Target="https://fbref.com/en/players/5c6a4059/Ayumu-Seko" TargetMode="External"/><Relationship Id="rId3472" Type="http://schemas.openxmlformats.org/officeDocument/2006/relationships/hyperlink" Target="https://fbref.com/en/players/928bec06/matchlogs/2026/summary/Rebin-Sulaka-Match-Logs" TargetMode="External"/><Relationship Id="rId186" Type="http://schemas.openxmlformats.org/officeDocument/2006/relationships/hyperlink" Target="https://fbref.com/en/players/b18a3023/Junior-Alonso" TargetMode="External"/><Relationship Id="rId393" Type="http://schemas.openxmlformats.org/officeDocument/2006/relationships/hyperlink" Target="https://fbref.com/en/players/be47b750/matchlogs/2026/summary/Simon-Banza-Match-Logs" TargetMode="External"/><Relationship Id="rId2074" Type="http://schemas.openxmlformats.org/officeDocument/2006/relationships/hyperlink" Target="https://fbref.com/en/squads/361422b9/Belgium-Men-Stats" TargetMode="External"/><Relationship Id="rId2281" Type="http://schemas.openxmlformats.org/officeDocument/2006/relationships/hyperlink" Target="https://fbref.com/en/players/4e5a4cbc/matchlogs/2026/summary/Scott-McKenna-Match-Logs" TargetMode="External"/><Relationship Id="rId3125" Type="http://schemas.openxmlformats.org/officeDocument/2006/relationships/hyperlink" Target="https://fbref.com/en/squads/b8889750/Egypt-Men-Stats" TargetMode="External"/><Relationship Id="rId3332" Type="http://schemas.openxmlformats.org/officeDocument/2006/relationships/hyperlink" Target="https://fbref.com/en/players/ef301f96/matchlogs/2026/summary/Aimar-Sher-Match-Logs" TargetMode="External"/><Relationship Id="rId3777" Type="http://schemas.openxmlformats.org/officeDocument/2006/relationships/hyperlink" Target="https://fbref.com/en/squads/5bb5024a/Netherlands-Men-Stats" TargetMode="External"/><Relationship Id="rId3984" Type="http://schemas.openxmlformats.org/officeDocument/2006/relationships/hyperlink" Target="https://fbref.com/en/squads/1e2dba57/Algeria-Men-Stats" TargetMode="External"/><Relationship Id="rId253" Type="http://schemas.openxmlformats.org/officeDocument/2006/relationships/hyperlink" Target="https://fbref.com/en/squads/d86248bd/BodoGlimt-Stats" TargetMode="External"/><Relationship Id="rId460" Type="http://schemas.openxmlformats.org/officeDocument/2006/relationships/hyperlink" Target="https://fbref.com/en/squads/8cec06e1/Wolverhampton-Wanderers-Stats" TargetMode="External"/><Relationship Id="rId698" Type="http://schemas.openxmlformats.org/officeDocument/2006/relationships/hyperlink" Target="https://fbref.com/en/squads/ac6bcf92/Turkiye-Men-Stats" TargetMode="External"/><Relationship Id="rId1090" Type="http://schemas.openxmlformats.org/officeDocument/2006/relationships/hyperlink" Target="https://fbref.com/en/players/9cfbad36/Julio-Enciso" TargetMode="External"/><Relationship Id="rId2141" Type="http://schemas.openxmlformats.org/officeDocument/2006/relationships/hyperlink" Target="https://fbref.com/en/squads/ec843efd/Iraq-Men-Stats" TargetMode="External"/><Relationship Id="rId2379" Type="http://schemas.openxmlformats.org/officeDocument/2006/relationships/hyperlink" Target="https://fbref.com/en/players/bb1f97f2/matchlogs/2026/summary/Aubrey-Modiba-Match-Logs" TargetMode="External"/><Relationship Id="rId2586" Type="http://schemas.openxmlformats.org/officeDocument/2006/relationships/hyperlink" Target="https://fbref.com/en/players/c3709bd2/matchlogs/2026/summary/Tyrese-Noslin-Match-Logs" TargetMode="External"/><Relationship Id="rId2793" Type="http://schemas.openxmlformats.org/officeDocument/2006/relationships/hyperlink" Target="https://fbref.com/en/squads/132ebc33/Nice-Stats" TargetMode="External"/><Relationship Id="rId3637" Type="http://schemas.openxmlformats.org/officeDocument/2006/relationships/hyperlink" Target="https://fbref.com/en/squads/0230c3aa/Tractor-Stats" TargetMode="External"/><Relationship Id="rId3844" Type="http://schemas.openxmlformats.org/officeDocument/2006/relationships/hyperlink" Target="https://fbref.com/en/squads/1862c019/England-Men-Stats" TargetMode="External"/><Relationship Id="rId113" Type="http://schemas.openxmlformats.org/officeDocument/2006/relationships/hyperlink" Target="https://fbref.com/en/players/a8c0acb7/matchlogs/2026/summary/Kristoffer-Ajer-Match-Logs" TargetMode="External"/><Relationship Id="rId320" Type="http://schemas.openxmlformats.org/officeDocument/2006/relationships/hyperlink" Target="https://fbref.com/en/players/31b7d437/matchlogs/2026/summary/Emam-Ashour-Match-Logs" TargetMode="External"/><Relationship Id="rId558" Type="http://schemas.openxmlformats.org/officeDocument/2006/relationships/hyperlink" Target="https://fbref.com/en/players/a38f33fd/matchlogs/2026/summary/Karim-Boudiaf-Match-Logs" TargetMode="External"/><Relationship Id="rId765" Type="http://schemas.openxmlformats.org/officeDocument/2006/relationships/hyperlink" Target="https://fbref.com/en/squads/eab4234c/Parma-Stats" TargetMode="External"/><Relationship Id="rId972" Type="http://schemas.openxmlformats.org/officeDocument/2006/relationships/hyperlink" Target="https://fbref.com/en/squads/9ab5c684/Senegal-Men-Stats" TargetMode="External"/><Relationship Id="rId1188" Type="http://schemas.openxmlformats.org/officeDocument/2006/relationships/hyperlink" Target="https://fbref.com/en/squads/b009a548/Mexico-Men-Stats" TargetMode="External"/><Relationship Id="rId1395" Type="http://schemas.openxmlformats.org/officeDocument/2006/relationships/hyperlink" Target="https://fbref.com/en/players/f0fb443e/Deniz-Gul" TargetMode="External"/><Relationship Id="rId2001" Type="http://schemas.openxmlformats.org/officeDocument/2006/relationships/hyperlink" Target="https://fbref.com/en/players/c078667a/matchlogs/2026/summary/Issa-Laye-Match-Logs" TargetMode="External"/><Relationship Id="rId2239" Type="http://schemas.openxmlformats.org/officeDocument/2006/relationships/hyperlink" Target="https://fbref.com/en/squads/1e2dba57/Algeria-Men-Stats" TargetMode="External"/><Relationship Id="rId2446" Type="http://schemas.openxmlformats.org/officeDocument/2006/relationships/hyperlink" Target="https://fbref.com/en/players/ea34d827/matchlogs/2026/summary/Orlando-Mosquera-Match-Logs" TargetMode="External"/><Relationship Id="rId2653" Type="http://schemas.openxmlformats.org/officeDocument/2006/relationships/hyperlink" Target="https://fbref.com/en/players/c4486bac/Michael-Olise" TargetMode="External"/><Relationship Id="rId2860" Type="http://schemas.openxmlformats.org/officeDocument/2006/relationships/hyperlink" Target="https://fbref.com/en/squads/d5121f10/Austria-Men-Stats" TargetMode="External"/><Relationship Id="rId3704" Type="http://schemas.openxmlformats.org/officeDocument/2006/relationships/hyperlink" Target="https://fbref.com/en/players/71210bed/matchlogs/2026/summary/Jakhongir-Urozov-Match-Logs" TargetMode="External"/><Relationship Id="rId418" Type="http://schemas.openxmlformats.org/officeDocument/2006/relationships/hyperlink" Target="https://fbref.com/en/squads/28c9c3cd/Como-Stats" TargetMode="External"/><Relationship Id="rId625" Type="http://schemas.openxmlformats.org/officeDocument/2006/relationships/hyperlink" Target="https://fbref.com/en/players/dd86e8e4/Liberato-Cacace" TargetMode="External"/><Relationship Id="rId832" Type="http://schemas.openxmlformats.org/officeDocument/2006/relationships/hyperlink" Target="https://fbref.com/en/squads/ab73cfe5/Colombia-Men-Stats" TargetMode="External"/><Relationship Id="rId1048" Type="http://schemas.openxmlformats.org/officeDocument/2006/relationships/hyperlink" Target="https://fbref.com/en/squads/d609edc0/Internazionale-Stats" TargetMode="External"/><Relationship Id="rId1255" Type="http://schemas.openxmlformats.org/officeDocument/2006/relationships/hyperlink" Target="https://fbref.com/en/players/d0846b6c/matchlogs/2026/summary/Jesus-Gallardo-Match-Logs" TargetMode="External"/><Relationship Id="rId1462" Type="http://schemas.openxmlformats.org/officeDocument/2006/relationships/hyperlink" Target="https://fbref.com/en/squads/e2d8892c/Paris-Saint-Germain-Stats" TargetMode="External"/><Relationship Id="rId2306" Type="http://schemas.openxmlformats.org/officeDocument/2006/relationships/hyperlink" Target="https://fbref.com/en/players/1fe8ecf7/Yaimar-Medina" TargetMode="External"/><Relationship Id="rId2513" Type="http://schemas.openxmlformats.org/officeDocument/2006/relationships/hyperlink" Target="https://fbref.com/en/players/d97af612/matchlogs/2026/summary/Keito-Nakamura-Match-Logs" TargetMode="External"/><Relationship Id="rId2958" Type="http://schemas.openxmlformats.org/officeDocument/2006/relationships/hyperlink" Target="https://fbref.com/en/players/a1d5bd30/matchlogs/2026/summary/Marcus-Rashford-Match-Logs" TargetMode="External"/><Relationship Id="rId3911" Type="http://schemas.openxmlformats.org/officeDocument/2006/relationships/hyperlink" Target="https://fbref.com/en/players/82ec26c1/Lamine-Yamal" TargetMode="External"/><Relationship Id="rId1115" Type="http://schemas.openxmlformats.org/officeDocument/2006/relationships/hyperlink" Target="https://fbref.com/en/players/577efaec/matchlogs/2026/summary/Stephen-Eustaquio-Match-Logs" TargetMode="External"/><Relationship Id="rId1322" Type="http://schemas.openxmlformats.org/officeDocument/2006/relationships/hyperlink" Target="https://fbref.com/en/squads/abdce579/Palmeiras-Stats" TargetMode="External"/><Relationship Id="rId1767" Type="http://schemas.openxmlformats.org/officeDocument/2006/relationships/hyperlink" Target="https://fbref.com/en/squads/259855f0/New-Zealand-Men-Stats" TargetMode="External"/><Relationship Id="rId1974" Type="http://schemas.openxmlformats.org/officeDocument/2006/relationships/hyperlink" Target="https://fbref.com/en/squads/19538871/Manchester-United-Stats" TargetMode="External"/><Relationship Id="rId2720" Type="http://schemas.openxmlformats.org/officeDocument/2006/relationships/hyperlink" Target="https://fbref.com/en/squads/ac6bcf92/Turkiye-Men-Stats" TargetMode="External"/><Relationship Id="rId2818" Type="http://schemas.openxmlformats.org/officeDocument/2006/relationships/hyperlink" Target="https://fbref.com/en/players/307877be/matchlogs/2026/summary/Frantzdy-Pierrot-Match-Logs" TargetMode="External"/><Relationship Id="rId59" Type="http://schemas.openxmlformats.org/officeDocument/2006/relationships/hyperlink" Target="https://fbref.com/en/players/259affab/Jayden-Adams" TargetMode="External"/><Relationship Id="rId1627" Type="http://schemas.openxmlformats.org/officeDocument/2006/relationships/hyperlink" Target="https://fbref.com/en/players/82efe6fa/matchlogs/2026/summary/Roger-Ibanez-Match-Logs" TargetMode="External"/><Relationship Id="rId1834" Type="http://schemas.openxmlformats.org/officeDocument/2006/relationships/hyperlink" Target="https://fbref.com/en/players/f99b71de/Edo-Kayembe" TargetMode="External"/><Relationship Id="rId3287" Type="http://schemas.openxmlformats.org/officeDocument/2006/relationships/hyperlink" Target="https://fbref.com/en/players/1d383c10/Marvin-Senaya" TargetMode="External"/><Relationship Id="rId2096" Type="http://schemas.openxmlformats.org/officeDocument/2006/relationships/hyperlink" Target="https://fbref.com/en/players/b3f8bdef/matchlogs/2026/summary/Deiver-Machado-Match-Logs" TargetMode="External"/><Relationship Id="rId3494" Type="http://schemas.openxmlformats.org/officeDocument/2006/relationships/hyperlink" Target="https://fbref.com/en/squads/19c3f8c4/2025-2026/Ajax-Stats" TargetMode="External"/><Relationship Id="rId3799" Type="http://schemas.openxmlformats.org/officeDocument/2006/relationships/hyperlink" Target="https://fbref.com/en/players/9c146b36/matchlogs/2026/summary/Pedro-Vite-Match-Logs" TargetMode="External"/><Relationship Id="rId1901" Type="http://schemas.openxmlformats.org/officeDocument/2006/relationships/hyperlink" Target="https://fbref.com/en/squads/9c6d90a0/Canada-Men-Stats" TargetMode="External"/><Relationship Id="rId3147" Type="http://schemas.openxmlformats.org/officeDocument/2006/relationships/hyperlink" Target="https://fbref.com/en/players/bc7dc64d/Bukayo-Saka" TargetMode="External"/><Relationship Id="rId3354" Type="http://schemas.openxmlformats.org/officeDocument/2006/relationships/hyperlink" Target="https://fbref.com/en/players/be834ad7/matchlogs/2026/summary/Kwasi-Sibo-Match-Logs" TargetMode="External"/><Relationship Id="rId3561" Type="http://schemas.openxmlformats.org/officeDocument/2006/relationships/hyperlink" Target="https://fbref.com/en/squads/5bfb9659/Leeds-United-Stats" TargetMode="External"/><Relationship Id="rId3659" Type="http://schemas.openxmlformats.org/officeDocument/2006/relationships/hyperlink" Target="https://fbref.com/en/players/1ab3d134/Kai-Trewin" TargetMode="External"/><Relationship Id="rId275" Type="http://schemas.openxmlformats.org/officeDocument/2006/relationships/hyperlink" Target="https://fbref.com/en/players/32878a09/Yazan-Al-Arab" TargetMode="External"/><Relationship Id="rId482" Type="http://schemas.openxmlformats.org/officeDocument/2006/relationships/hyperlink" Target="https://fbref.com/en/squads/31fa6fa6/Cabo-Verde-Men-Stats" TargetMode="External"/><Relationship Id="rId2163" Type="http://schemas.openxmlformats.org/officeDocument/2006/relationships/hyperlink" Target="https://fbref.com/en/squads/870e020f/Uruguay-Men-Stats" TargetMode="External"/><Relationship Id="rId2370" Type="http://schemas.openxmlformats.org/officeDocument/2006/relationships/hyperlink" Target="https://fbref.com/en/squads/c4260e09/Cagliari-Stats" TargetMode="External"/><Relationship Id="rId3007" Type="http://schemas.openxmlformats.org/officeDocument/2006/relationships/hyperlink" Target="https://fbref.com/en/squads/18bb7c10/Arsenal-Stats" TargetMode="External"/><Relationship Id="rId3214" Type="http://schemas.openxmlformats.org/officeDocument/2006/relationships/hyperlink" Target="https://fbref.com/en/players/bfdb33aa/matchlogs/2026/summary/Ismaila-Sarr-Match-Logs" TargetMode="External"/><Relationship Id="rId3421" Type="http://schemas.openxmlformats.org/officeDocument/2006/relationships/hyperlink" Target="https://fbref.com/en/players/9bc9a519/matchlogs/2026/summary/Djed-Spence-Match-Logs" TargetMode="External"/><Relationship Id="rId3866" Type="http://schemas.openxmlformats.org/officeDocument/2006/relationships/hyperlink" Target="https://fbref.com/en/players/6a99e0b1/matchlogs/2026/summary/Inaki-Williams-Match-Logs" TargetMode="External"/><Relationship Id="rId135" Type="http://schemas.openxmlformats.org/officeDocument/2006/relationships/hyperlink" Target="https://fbref.com/en/squads/9b696ed1/Qatar-Men-Stats" TargetMode="External"/><Relationship Id="rId342" Type="http://schemas.openxmlformats.org/officeDocument/2006/relationships/hyperlink" Target="https://fbref.com/en/squads/d07537b9/Brighton-and-Hove-Albion-Stats" TargetMode="External"/><Relationship Id="rId787" Type="http://schemas.openxmlformats.org/officeDocument/2006/relationships/hyperlink" Target="https://fbref.com/en/players/bec98750/Jose-Cordoba" TargetMode="External"/><Relationship Id="rId994" Type="http://schemas.openxmlformats.org/officeDocument/2006/relationships/hyperlink" Target="https://fbref.com/en/players/1b84dbe1/matchlogs/2026/summary/Lucas-Digne-Match-Logs" TargetMode="External"/><Relationship Id="rId2023" Type="http://schemas.openxmlformats.org/officeDocument/2006/relationships/hyperlink" Target="https://fbref.com/en/squads/296f69e7/Sweden-Men-Stats" TargetMode="External"/><Relationship Id="rId2230" Type="http://schemas.openxmlformats.org/officeDocument/2006/relationships/hyperlink" Target="https://fbref.com/en/players/50e6dc35/matchlogs/2026/summary/Jean-Philippe-Mateta-Match-Logs" TargetMode="External"/><Relationship Id="rId2468" Type="http://schemas.openxmlformats.org/officeDocument/2006/relationships/hyperlink" Target="https://fbref.com/en/squads/e2befd26/Sassuolo-Stats" TargetMode="External"/><Relationship Id="rId2675" Type="http://schemas.openxmlformats.org/officeDocument/2006/relationships/hyperlink" Target="https://fbref.com/en/players/828657ff/matchlogs/2026/summary/Amadou-Onana-Match-Logs" TargetMode="External"/><Relationship Id="rId2882" Type="http://schemas.openxmlformats.org/officeDocument/2006/relationships/hyperlink" Target="https://fbref.com/en/players/365113c0/matchlogs/2026/summary/Marc-Pubill-Match-Logs" TargetMode="External"/><Relationship Id="rId3519" Type="http://schemas.openxmlformats.org/officeDocument/2006/relationships/hyperlink" Target="https://fbref.com/en/players/e92cd3f7/matchlogs/2026/summary/Alexander-Sorloth-Match-Logs" TargetMode="External"/><Relationship Id="rId3726" Type="http://schemas.openxmlformats.org/officeDocument/2006/relationships/hyperlink" Target="https://fbref.com/en/squads/5bb5024a/Netherlands-Men-Stats" TargetMode="External"/><Relationship Id="rId3933" Type="http://schemas.openxmlformats.org/officeDocument/2006/relationships/hyperlink" Target="https://fbref.com/en/players/d8cda243/matchlogs/2026/summary/Kenan-Yildiz-Match-Logs" TargetMode="External"/><Relationship Id="rId202" Type="http://schemas.openxmlformats.org/officeDocument/2006/relationships/hyperlink" Target="https://fbref.com/en/players/15ab5a2b/Julian-Alvarez" TargetMode="External"/><Relationship Id="rId647" Type="http://schemas.openxmlformats.org/officeDocument/2006/relationships/hyperlink" Target="https://fbref.com/en/squads/ecd11ca2/Galatasaray-Stats" TargetMode="External"/><Relationship Id="rId854" Type="http://schemas.openxmlformats.org/officeDocument/2006/relationships/hyperlink" Target="https://fbref.com/en/players/94b2001f/Danilo" TargetMode="External"/><Relationship Id="rId1277" Type="http://schemas.openxmlformats.org/officeDocument/2006/relationships/hyperlink" Target="https://fbref.com/en/squads/0cdc4311/Augsburg-Stats" TargetMode="External"/><Relationship Id="rId1484" Type="http://schemas.openxmlformats.org/officeDocument/2006/relationships/hyperlink" Target="https://fbref.com/en/squads/473f0fbf/Korea-Republic-Men-Stats" TargetMode="External"/><Relationship Id="rId1691" Type="http://schemas.openxmlformats.org/officeDocument/2006/relationships/hyperlink" Target="https://fbref.com/en/squads/054efa67/Bayern-Munich-Stats" TargetMode="External"/><Relationship Id="rId2328" Type="http://schemas.openxmlformats.org/officeDocument/2006/relationships/hyperlink" Target="https://fbref.com/en/players/5169f27f/matchlogs/2026/summary/Lucas-Mendes-Match-Logs" TargetMode="External"/><Relationship Id="rId2535" Type="http://schemas.openxmlformats.org/officeDocument/2006/relationships/hyperlink" Target="https://fbref.com/en/players/92305a81/matchlogs/2026/summary/Jayden-Nelson-Match-Logs" TargetMode="External"/><Relationship Id="rId2742" Type="http://schemas.openxmlformats.org/officeDocument/2006/relationships/hyperlink" Target="https://fbref.com/en/players/dff153a4/matchlogs/2026/summary/Leandro-Paredes-Match-Logs" TargetMode="External"/><Relationship Id="rId507" Type="http://schemas.openxmlformats.org/officeDocument/2006/relationships/hyperlink" Target="https://fbref.com/en/squads/361ca564/Tottenham-Hotspur-Stats" TargetMode="External"/><Relationship Id="rId714" Type="http://schemas.openxmlformats.org/officeDocument/2006/relationships/hyperlink" Target="https://fbref.com/en/squads/a7c7562a/Tunisia-Men-Stats" TargetMode="External"/><Relationship Id="rId921" Type="http://schemas.openxmlformats.org/officeDocument/2006/relationships/hyperlink" Target="https://fbref.com/en/squads/61828292/Haiti-Men-Stats" TargetMode="External"/><Relationship Id="rId1137" Type="http://schemas.openxmlformats.org/officeDocument/2006/relationships/hyperlink" Target="https://fbref.com/en/players/30591ae5/matchlogs/2026/summary/Odeh-Al-Fakhouri-Match-Logs" TargetMode="External"/><Relationship Id="rId1344" Type="http://schemas.openxmlformats.org/officeDocument/2006/relationships/hyperlink" Target="https://fbref.com/en/squads/ffcf1690/Japan-Men-Stats" TargetMode="External"/><Relationship Id="rId1551" Type="http://schemas.openxmlformats.org/officeDocument/2006/relationships/hyperlink" Target="https://fbref.com/en/squads/1862c019/England-Men-Stats" TargetMode="External"/><Relationship Id="rId1789" Type="http://schemas.openxmlformats.org/officeDocument/2006/relationships/hyperlink" Target="https://fbref.com/en/players/15f24fe7/Sasa-Kalajdzic" TargetMode="External"/><Relationship Id="rId1996" Type="http://schemas.openxmlformats.org/officeDocument/2006/relationships/hyperlink" Target="https://fbref.com/en/players/8c041c7d/Mohanad-Lasheen" TargetMode="External"/><Relationship Id="rId2602" Type="http://schemas.openxmlformats.org/officeDocument/2006/relationships/hyperlink" Target="https://fbref.com/en/players/4ab12002/matchlogs/2026/summary/Antonio-Nusa-Match-Logs" TargetMode="External"/><Relationship Id="rId50" Type="http://schemas.openxmlformats.org/officeDocument/2006/relationships/hyperlink" Target="https://fbref.com/en/players/27e7e545/matchlogs/2026/summary/Mahmoud-Abunada-Match-Logs" TargetMode="External"/><Relationship Id="rId1204" Type="http://schemas.openxmlformats.org/officeDocument/2006/relationships/hyperlink" Target="https://fbref.com/en/squads/e0f5893a/Curacao-Men-Stats" TargetMode="External"/><Relationship Id="rId1411" Type="http://schemas.openxmlformats.org/officeDocument/2006/relationships/hyperlink" Target="https://fbref.com/en/players/d88f31db/Brian-Gutierrez" TargetMode="External"/><Relationship Id="rId1649" Type="http://schemas.openxmlformats.org/officeDocument/2006/relationships/hyperlink" Target="https://fbref.com/en/squads/2abfe087/Watford-Stats" TargetMode="External"/><Relationship Id="rId1856" Type="http://schemas.openxmlformats.org/officeDocument/2006/relationships/hyperlink" Target="https://fbref.com/en/players/d2dd2ffb/matchlogs/2026/summary/Dostonbek-Khamdamov-Match-Logs" TargetMode="External"/><Relationship Id="rId2907" Type="http://schemas.openxmlformats.org/officeDocument/2006/relationships/hyperlink" Target="https://fbref.com/en/squads/ab73cfe5/Colombia-Men-Stats" TargetMode="External"/><Relationship Id="rId3071" Type="http://schemas.openxmlformats.org/officeDocument/2006/relationships/hyperlink" Target="https://fbref.com/en/squads/1862c019/England-Men-Stats" TargetMode="External"/><Relationship Id="rId1509" Type="http://schemas.openxmlformats.org/officeDocument/2006/relationships/hyperlink" Target="https://fbref.com/en/players/3f18600c/matchlogs/2026/summary/Carlos-Harvey-Match-Logs" TargetMode="External"/><Relationship Id="rId1716" Type="http://schemas.openxmlformats.org/officeDocument/2006/relationships/hyperlink" Target="https://fbref.com/en/players/889588db/Ardon-Jashari" TargetMode="External"/><Relationship Id="rId1923" Type="http://schemas.openxmlformats.org/officeDocument/2006/relationships/hyperlink" Target="https://fbref.com/en/players/da974c7b/matchlogs/2026/summary/Kalidou-Koulibaly-Match-Logs" TargetMode="External"/><Relationship Id="rId3169" Type="http://schemas.openxmlformats.org/officeDocument/2006/relationships/hyperlink" Target="https://fbref.com/en/squads/146a68ce/Sparta-Rotterdam-Stats" TargetMode="External"/><Relationship Id="rId3376" Type="http://schemas.openxmlformats.org/officeDocument/2006/relationships/hyperlink" Target="https://fbref.com/en/squads/2b390eca/Athletic-Club-Stats" TargetMode="External"/><Relationship Id="rId3583" Type="http://schemas.openxmlformats.org/officeDocument/2006/relationships/hyperlink" Target="https://fbref.com/en/players/ff5ea0bf/Malick-Thiaw" TargetMode="External"/><Relationship Id="rId297" Type="http://schemas.openxmlformats.org/officeDocument/2006/relationships/hyperlink" Target="https://fbref.com/en/squads/69236f98/Angers-Stats" TargetMode="External"/><Relationship Id="rId2185" Type="http://schemas.openxmlformats.org/officeDocument/2006/relationships/hyperlink" Target="https://fbref.com/en/players/48a5a5d6/Gabriel-Martinelli" TargetMode="External"/><Relationship Id="rId2392" Type="http://schemas.openxmlformats.org/officeDocument/2006/relationships/hyperlink" Target="https://fbref.com/en/squads/6a08f71e/IR-Iran-Men-Stats" TargetMode="External"/><Relationship Id="rId3029" Type="http://schemas.openxmlformats.org/officeDocument/2006/relationships/hyperlink" Target="https://fbref.com/en/squads/0f66725b/United-States-Men-Stats" TargetMode="External"/><Relationship Id="rId3236" Type="http://schemas.openxmlformats.org/officeDocument/2006/relationships/hyperlink" Target="https://fbref.com/en/squads/50f2a074/Red-Bull-Salzburg-Stats" TargetMode="External"/><Relationship Id="rId3790" Type="http://schemas.openxmlformats.org/officeDocument/2006/relationships/hyperlink" Target="https://fbref.com/en/squads/ab358912/Oviedo-Stats" TargetMode="External"/><Relationship Id="rId3888" Type="http://schemas.openxmlformats.org/officeDocument/2006/relationships/hyperlink" Target="https://fbref.com/en/squads/361422b9/Belgium-Men-Stats" TargetMode="External"/><Relationship Id="rId157" Type="http://schemas.openxmlformats.org/officeDocument/2006/relationships/hyperlink" Target="https://fbref.com/en/squads/ec843efd/Iraq-Men-Stats" TargetMode="External"/><Relationship Id="rId364" Type="http://schemas.openxmlformats.org/officeDocument/2006/relationships/hyperlink" Target="https://fbref.com/en/players/aaf1bf05/Juninho-Bacuna" TargetMode="External"/><Relationship Id="rId2045" Type="http://schemas.openxmlformats.org/officeDocument/2006/relationships/hyperlink" Target="https://fbref.com/en/players/d7553721/matchlogs/2026/summary/Giovani-Lo-Celso-Match-Logs" TargetMode="External"/><Relationship Id="rId2697" Type="http://schemas.openxmlformats.org/officeDocument/2006/relationships/hyperlink" Target="https://fbref.com/en/squads/af41ccda/Morocco-Men-Stats" TargetMode="External"/><Relationship Id="rId3443" Type="http://schemas.openxmlformats.org/officeDocument/2006/relationships/hyperlink" Target="https://fbref.com/en/squads/1862c019/England-Men-Stats" TargetMode="External"/><Relationship Id="rId3650" Type="http://schemas.openxmlformats.org/officeDocument/2006/relationships/hyperlink" Target="https://fbref.com/en/players/584fee1f/matchlogs/2026/summary/Sebastian-Tounekti-Match-Logs" TargetMode="External"/><Relationship Id="rId3748" Type="http://schemas.openxmlformats.org/officeDocument/2006/relationships/hyperlink" Target="https://fbref.com/en/players/6ecbddf6/Ruben-Vargas" TargetMode="External"/><Relationship Id="rId571" Type="http://schemas.openxmlformats.org/officeDocument/2006/relationships/hyperlink" Target="https://fbref.com/en/squads/259855f0/New-Zealand-Men-Stats" TargetMode="External"/><Relationship Id="rId669" Type="http://schemas.openxmlformats.org/officeDocument/2006/relationships/hyperlink" Target="https://fbref.com/en/players/bd6351cd/Joao-Cancelo" TargetMode="External"/><Relationship Id="rId876" Type="http://schemas.openxmlformats.org/officeDocument/2006/relationships/hyperlink" Target="https://fbref.com/en/squads/054efa67/Bayern-Munich-Stats" TargetMode="External"/><Relationship Id="rId1299" Type="http://schemas.openxmlformats.org/officeDocument/2006/relationships/hyperlink" Target="https://fbref.com/en/players/d0a0858e/matchlogs/2026/summary/Armin-Gigovic-Match-Logs" TargetMode="External"/><Relationship Id="rId2252" Type="http://schemas.openxmlformats.org/officeDocument/2006/relationships/hyperlink" Target="https://fbref.com/en/squads/b8a68959/Orlando-Pirates-Stats" TargetMode="External"/><Relationship Id="rId2557" Type="http://schemas.openxmlformats.org/officeDocument/2006/relationships/hyperlink" Target="https://fbref.com/en/squads/972e2539/Al-Hilal-Stats" TargetMode="External"/><Relationship Id="rId3303" Type="http://schemas.openxmlformats.org/officeDocument/2006/relationships/hyperlink" Target="https://fbref.com/en/squads/473f0fbf/Korea-Republic-Men-Stats" TargetMode="External"/><Relationship Id="rId3510" Type="http://schemas.openxmlformats.org/officeDocument/2006/relationships/hyperlink" Target="https://fbref.com/en/squads/4eaa11d7/Wolfsburg-Stats" TargetMode="External"/><Relationship Id="rId3608" Type="http://schemas.openxmlformats.org/officeDocument/2006/relationships/hyperlink" Target="https://fbref.com/en/squads/361422b9/Belgium-Men-Stats" TargetMode="External"/><Relationship Id="rId3955" Type="http://schemas.openxmlformats.org/officeDocument/2006/relationships/hyperlink" Target="https://fbref.com/en/players/6c5af908/matchlogs/2026/summary/Ismail-Yuksek-Match-Logs" TargetMode="External"/><Relationship Id="rId224" Type="http://schemas.openxmlformats.org/officeDocument/2006/relationships/hyperlink" Target="https://fbref.com/en/squads/6e7c9b0b/2025-2026/Cracovia-Stats" TargetMode="External"/><Relationship Id="rId431" Type="http://schemas.openxmlformats.org/officeDocument/2006/relationships/hyperlink" Target="https://fbref.com/en/players/3cc64624/Patrick-Beach" TargetMode="External"/><Relationship Id="rId529" Type="http://schemas.openxmlformats.org/officeDocument/2006/relationships/hyperlink" Target="https://fbref.com/en/squads/599eba19/Norway-Men-Stats" TargetMode="External"/><Relationship Id="rId736" Type="http://schemas.openxmlformats.org/officeDocument/2006/relationships/hyperlink" Target="https://fbref.com/en/squads/9c6d90a0/Canada-Men-Stats" TargetMode="External"/><Relationship Id="rId1061" Type="http://schemas.openxmlformats.org/officeDocument/2006/relationships/hyperlink" Target="https://fbref.com/en/players/3bb7f478/matchlogs/2026/summary/Edin-Dzeko-Match-Logs" TargetMode="External"/><Relationship Id="rId1159" Type="http://schemas.openxmlformats.org/officeDocument/2006/relationships/hyperlink" Target="https://fbref.com/en/players/c8ef4955/matchlogs/2026/summary/Hamdy-Fathy-Match-Logs" TargetMode="External"/><Relationship Id="rId1366" Type="http://schemas.openxmlformats.org/officeDocument/2006/relationships/hyperlink" Target="https://fbref.com/en/players/8aec0537/matchlogs/2026/summary/Pascal-Gross-Match-Logs" TargetMode="External"/><Relationship Id="rId2112" Type="http://schemas.openxmlformats.org/officeDocument/2006/relationships/hyperlink" Target="https://fbref.com/en/players/67ac5bb8/Gabriel-Magalhaes" TargetMode="External"/><Relationship Id="rId2417" Type="http://schemas.openxmlformats.org/officeDocument/2006/relationships/hyperlink" Target="https://fbref.com/en/squads/5a8dc328/2025-2026/Lokomotiv-Moscow-Stats" TargetMode="External"/><Relationship Id="rId2764" Type="http://schemas.openxmlformats.org/officeDocument/2006/relationships/hyperlink" Target="https://fbref.com/en/squads/c1e40422/Germany-Men-Stats" TargetMode="External"/><Relationship Id="rId2971" Type="http://schemas.openxmlformats.org/officeDocument/2006/relationships/hyperlink" Target="https://fbref.com/en/squads/304635c3/Brazil-Men-Stats" TargetMode="External"/><Relationship Id="rId3815" Type="http://schemas.openxmlformats.org/officeDocument/2006/relationships/hyperlink" Target="https://fbref.com/en/players/90a63dda/Francis-de-Vries" TargetMode="External"/><Relationship Id="rId943" Type="http://schemas.openxmlformats.org/officeDocument/2006/relationships/hyperlink" Target="https://fbref.com/en/players/5976f83e/matchlogs/2026/summary/Sergino-Dest-Match-Logs" TargetMode="External"/><Relationship Id="rId1019" Type="http://schemas.openxmlformats.org/officeDocument/2006/relationships/hyperlink" Target="https://fbref.com/en/squads/361422b9/Belgium-Men-Stats" TargetMode="External"/><Relationship Id="rId1573" Type="http://schemas.openxmlformats.org/officeDocument/2006/relationships/hyperlink" Target="https://fbref.com/en/players/92e7e919/matchlogs/2026/summary/Son-Heung-min-Match-Logs" TargetMode="External"/><Relationship Id="rId1780" Type="http://schemas.openxmlformats.org/officeDocument/2006/relationships/hyperlink" Target="https://fbref.com/en/squads/033ea6b8/Hoffenheim-Stats" TargetMode="External"/><Relationship Id="rId1878" Type="http://schemas.openxmlformats.org/officeDocument/2006/relationships/hyperlink" Target="https://fbref.com/en/squads/4ba7cbea/Bournemouth-Stats" TargetMode="External"/><Relationship Id="rId2624" Type="http://schemas.openxmlformats.org/officeDocument/2006/relationships/hyperlink" Target="https://fbref.com/en/squads/e334d850/PSV-Eindhoven-Stats" TargetMode="External"/><Relationship Id="rId2831" Type="http://schemas.openxmlformats.org/officeDocument/2006/relationships/hyperlink" Target="https://fbref.com/en/players/540ec57b/Yeremy-Pino" TargetMode="External"/><Relationship Id="rId2929" Type="http://schemas.openxmlformats.org/officeDocument/2006/relationships/hyperlink" Target="https://fbref.com/en/squads/602d3994/Scotland-Men-Stats" TargetMode="External"/><Relationship Id="rId72" Type="http://schemas.openxmlformats.org/officeDocument/2006/relationships/hyperlink" Target="https://fbref.com/en/squads/b8889750/Egypt-Men-Stats" TargetMode="External"/><Relationship Id="rId803" Type="http://schemas.openxmlformats.org/officeDocument/2006/relationships/hyperlink" Target="https://fbref.com/en/players/76c2a023/Samu-Costa" TargetMode="External"/><Relationship Id="rId1226" Type="http://schemas.openxmlformats.org/officeDocument/2006/relationships/hyperlink" Target="https://fbref.com/en/players/98d2c2c4/Remo-Freuler" TargetMode="External"/><Relationship Id="rId1433" Type="http://schemas.openxmlformats.org/officeDocument/2006/relationships/hyperlink" Target="https://fbref.com/en/players/1f44ac21/matchlogs/2026/summary/Erling-Haaland-Match-Logs" TargetMode="External"/><Relationship Id="rId1640" Type="http://schemas.openxmlformats.org/officeDocument/2006/relationships/hyperlink" Target="https://fbref.com/en/squads/24772b12/Cote-dIvoire-Men-Stats" TargetMode="External"/><Relationship Id="rId1738" Type="http://schemas.openxmlformats.org/officeDocument/2006/relationships/hyperlink" Target="https://fbref.com/en/squads/ae23a242/Jeonbuk-Hyundai-Motors-Stats" TargetMode="External"/><Relationship Id="rId3093" Type="http://schemas.openxmlformats.org/officeDocument/2006/relationships/hyperlink" Target="https://fbref.com/en/players/2a1beb34/matchlogs/2026/summary/Marten-de-Roon-Match-Logs" TargetMode="External"/><Relationship Id="rId1500" Type="http://schemas.openxmlformats.org/officeDocument/2006/relationships/hyperlink" Target="https://fbref.com/en/squads/972e2539/Al-Hilal-Stats" TargetMode="External"/><Relationship Id="rId1945" Type="http://schemas.openxmlformats.org/officeDocument/2006/relationships/hyperlink" Target="https://fbref.com/en/squads/ffcf1690/Japan-Men-Stats" TargetMode="External"/><Relationship Id="rId3160" Type="http://schemas.openxmlformats.org/officeDocument/2006/relationships/hyperlink" Target="https://fbref.com/en/squads/9c6d90a0/Canada-Men-Stats" TargetMode="External"/><Relationship Id="rId3398" Type="http://schemas.openxmlformats.org/officeDocument/2006/relationships/hyperlink" Target="https://fbref.com/en/players/2d3417a1/Ramon-Sosa" TargetMode="External"/><Relationship Id="rId4004" Type="http://schemas.openxmlformats.org/officeDocument/2006/relationships/hyperlink" Target="https://fbref.com/en/players/79300479/matchlogs/2026/summary/Martin-Odegaard-Match-Logs" TargetMode="External"/><Relationship Id="rId1805" Type="http://schemas.openxmlformats.org/officeDocument/2006/relationships/hyperlink" Target="https://fbref.com/en/squads/1862c019/England-Men-Stats" TargetMode="External"/><Relationship Id="rId3020" Type="http://schemas.openxmlformats.org/officeDocument/2006/relationships/hyperlink" Target="https://fbref.com/en/players/72da065d/matchlogs/2026/summary/Richard-Rios-Match-Logs" TargetMode="External"/><Relationship Id="rId3258" Type="http://schemas.openxmlformats.org/officeDocument/2006/relationships/hyperlink" Target="https://fbref.com/en/squads/9349828d/Ghana-Men-Stats" TargetMode="External"/><Relationship Id="rId3465" Type="http://schemas.openxmlformats.org/officeDocument/2006/relationships/hyperlink" Target="https://fbref.com/en/players/23fb46ea/matchlogs/2026/summary/Petar-Sucic-Match-Logs" TargetMode="External"/><Relationship Id="rId3672" Type="http://schemas.openxmlformats.org/officeDocument/2006/relationships/hyperlink" Target="https://fbref.com/en/squads/18bb7c10/Arsenal-Stats" TargetMode="External"/><Relationship Id="rId179" Type="http://schemas.openxmlformats.org/officeDocument/2006/relationships/hyperlink" Target="https://fbref.com/en/squads/f9fddd6e/Argentina-Men-Stats" TargetMode="External"/><Relationship Id="rId386" Type="http://schemas.openxmlformats.org/officeDocument/2006/relationships/hyperlink" Target="https://fbref.com/en/players/3626f7d9/matchlogs/2026/summary/Fabian-Balbuena-Match-Logs" TargetMode="External"/><Relationship Id="rId593" Type="http://schemas.openxmlformats.org/officeDocument/2006/relationships/hyperlink" Target="https://fbref.com/en/players/3aca6420/Tajon-Buchanan" TargetMode="External"/><Relationship Id="rId2067" Type="http://schemas.openxmlformats.org/officeDocument/2006/relationships/hyperlink" Target="https://fbref.com/en/squads/1d8099f8/Bologna-Stats" TargetMode="External"/><Relationship Id="rId2274" Type="http://schemas.openxmlformats.org/officeDocument/2006/relationships/hyperlink" Target="https://fbref.com/en/players/90f91999/John-McGinn" TargetMode="External"/><Relationship Id="rId2481" Type="http://schemas.openxmlformats.org/officeDocument/2006/relationships/hyperlink" Target="https://fbref.com/en/players/1295552e/matchlogs/2026/summary/Mert-Muldur-Match-Logs" TargetMode="External"/><Relationship Id="rId3118" Type="http://schemas.openxmlformats.org/officeDocument/2006/relationships/hyperlink" Target="https://fbref.com/en/squads/af41ccda/Morocco-Men-Stats" TargetMode="External"/><Relationship Id="rId3325" Type="http://schemas.openxmlformats.org/officeDocument/2006/relationships/hyperlink" Target="https://fbref.com/en/players/63b1a176/matchlogs/2026/summary/Lawrence-Shankland-Match-Logs" TargetMode="External"/><Relationship Id="rId3532" Type="http://schemas.openxmlformats.org/officeDocument/2006/relationships/hyperlink" Target="https://fbref.com/en/players/f0661424/Nicolas-Tagliafico" TargetMode="External"/><Relationship Id="rId3977" Type="http://schemas.openxmlformats.org/officeDocument/2006/relationships/hyperlink" Target="https://fbref.com/en/squads/e14f61a5/Union-SG-Stats" TargetMode="External"/><Relationship Id="rId246" Type="http://schemas.openxmlformats.org/officeDocument/2006/relationships/hyperlink" Target="https://fbref.com/en/players/de31038e/matchlogs/2026/summary/Elliot-Anderson-Match-Logs" TargetMode="External"/><Relationship Id="rId453" Type="http://schemas.openxmlformats.org/officeDocument/2006/relationships/hyperlink" Target="https://fbref.com/en/players/0abcb968/matchlogs/2026/summary/Rafik-Belghali-Match-Logs" TargetMode="External"/><Relationship Id="rId660" Type="http://schemas.openxmlformats.org/officeDocument/2006/relationships/hyperlink" Target="https://fbref.com/en/players/8d5ceef2/matchlogs/2026/summary/Jaminton-Campaz-Match-Logs" TargetMode="External"/><Relationship Id="rId898" Type="http://schemas.openxmlformats.org/officeDocument/2006/relationships/hyperlink" Target="https://fbref.com/en/squads/d07537b9/Brighton-and-Hove-Albion-Stats" TargetMode="External"/><Relationship Id="rId1083" Type="http://schemas.openxmlformats.org/officeDocument/2006/relationships/hyperlink" Target="https://fbref.com/en/squads/81021a70/Switzerland-Men-Stats" TargetMode="External"/><Relationship Id="rId1290" Type="http://schemas.openxmlformats.org/officeDocument/2006/relationships/hyperlink" Target="https://fbref.com/en/squads/6a08f71e/IR-Iran-Men-Stats" TargetMode="External"/><Relationship Id="rId2134" Type="http://schemas.openxmlformats.org/officeDocument/2006/relationships/hyperlink" Target="https://fbref.com/en/squads/dc56fe14/Milan-Stats" TargetMode="External"/><Relationship Id="rId2341" Type="http://schemas.openxmlformats.org/officeDocument/2006/relationships/hyperlink" Target="https://fbref.com/en/squads/9349828d/Ghana-Men-Stats" TargetMode="External"/><Relationship Id="rId2579" Type="http://schemas.openxmlformats.org/officeDocument/2006/relationships/hyperlink" Target="https://fbref.com/en/players/78549904/Kristoffer-Nordfeldt" TargetMode="External"/><Relationship Id="rId2786" Type="http://schemas.openxmlformats.org/officeDocument/2006/relationships/hyperlink" Target="https://fbref.com/en/players/57e3f0c7/matchlogs/2026/summary/Nicolas-Pepe-Match-Logs" TargetMode="External"/><Relationship Id="rId2993" Type="http://schemas.openxmlformats.org/officeDocument/2006/relationships/hyperlink" Target="https://fbref.com/en/players/7fa4e703/Gio-Reyna" TargetMode="External"/><Relationship Id="rId3837" Type="http://schemas.openxmlformats.org/officeDocument/2006/relationships/hyperlink" Target="https://fbref.com/en/squads/fb4ca611/Feyenoord-Stats" TargetMode="External"/><Relationship Id="rId106" Type="http://schemas.openxmlformats.org/officeDocument/2006/relationships/hyperlink" Target="https://fbref.com/en/players/9b398aea/Rayan-Ait-Nouri" TargetMode="External"/><Relationship Id="rId313" Type="http://schemas.openxmlformats.org/officeDocument/2006/relationships/hyperlink" Target="https://fbref.com/en/squads/099c6eb5/2025-2026/Red-Star-Stats" TargetMode="External"/><Relationship Id="rId758" Type="http://schemas.openxmlformats.org/officeDocument/2006/relationships/hyperlink" Target="https://fbref.com/en/players/01a08323/matchlogs/2026/summary/Mojmir-Chytil-Match-Logs" TargetMode="External"/><Relationship Id="rId965" Type="http://schemas.openxmlformats.org/officeDocument/2006/relationships/hyperlink" Target="https://fbref.com/en/squads/b8fd03ef/Manchester-City-Stats" TargetMode="External"/><Relationship Id="rId1150" Type="http://schemas.openxmlformats.org/officeDocument/2006/relationships/hyperlink" Target="https://fbref.com/en/players/bceda5ff/Abdul-Fatawu-Issahaku" TargetMode="External"/><Relationship Id="rId1388" Type="http://schemas.openxmlformats.org/officeDocument/2006/relationships/hyperlink" Target="https://fbref.com/en/squads/9ab5c684/Senegal-Men-Stats" TargetMode="External"/><Relationship Id="rId1595" Type="http://schemas.openxmlformats.org/officeDocument/2006/relationships/hyperlink" Target="https://fbref.com/en/squads/6a08f71e/IR-Iran-Men-Stats" TargetMode="External"/><Relationship Id="rId2439" Type="http://schemas.openxmlformats.org/officeDocument/2006/relationships/hyperlink" Target="https://fbref.com/en/players/546d38f9/Tshepang-Moremi" TargetMode="External"/><Relationship Id="rId2646" Type="http://schemas.openxmlformats.org/officeDocument/2006/relationships/hyperlink" Target="https://fbref.com/en/squads/b90bf4f9/Australia-Men-Stats" TargetMode="External"/><Relationship Id="rId2853" Type="http://schemas.openxmlformats.org/officeDocument/2006/relationships/hyperlink" Target="https://fbref.com/en/squads/a42ddf2f/2025-2026/Tijuana-Stats" TargetMode="External"/><Relationship Id="rId3904" Type="http://schemas.openxmlformats.org/officeDocument/2006/relationships/hyperlink" Target="https://fbref.com/en/squads/81021a70/Switzerland-Men-Stats" TargetMode="External"/><Relationship Id="rId94" Type="http://schemas.openxmlformats.org/officeDocument/2006/relationships/hyperlink" Target="https://fbref.com/en/players/b5691f5d/Rodrigo-Aguirre" TargetMode="External"/><Relationship Id="rId520" Type="http://schemas.openxmlformats.org/officeDocument/2006/relationships/hyperlink" Target="https://fbref.com/en/players/3575e5eb/matchlogs/2026/summary/Tyler-Bindon-Match-Logs" TargetMode="External"/><Relationship Id="rId618" Type="http://schemas.openxmlformats.org/officeDocument/2006/relationships/hyperlink" Target="https://fbref.com/en/squads/d2043442/Paraguay-Men-Stats" TargetMode="External"/><Relationship Id="rId825" Type="http://schemas.openxmlformats.org/officeDocument/2006/relationships/hyperlink" Target="https://fbref.com/en/squads/206d90db/Barcelona-Stats" TargetMode="External"/><Relationship Id="rId1248" Type="http://schemas.openxmlformats.org/officeDocument/2006/relationships/hyperlink" Target="https://fbref.com/en/players/89c136f6/Hernan-Galindez" TargetMode="External"/><Relationship Id="rId1455" Type="http://schemas.openxmlformats.org/officeDocument/2006/relationships/hyperlink" Target="https://fbref.com/en/players/d2debf23/matchlogs/2026/summary/Karim-Hafez-Match-Logs" TargetMode="External"/><Relationship Id="rId1662" Type="http://schemas.openxmlformats.org/officeDocument/2006/relationships/hyperlink" Target="https://fbref.com/en/players/a671316d/matchlogs/2026/summary/Wilson-Isidor-Match-Logs" TargetMode="External"/><Relationship Id="rId2201" Type="http://schemas.openxmlformats.org/officeDocument/2006/relationships/hyperlink" Target="https://fbref.com/en/squads/f9fddd6e/Argentina-Men-Stats" TargetMode="External"/><Relationship Id="rId2506" Type="http://schemas.openxmlformats.org/officeDocument/2006/relationships/hyperlink" Target="https://fbref.com/en/players/4b6960d2/Yuto-Nagatomo" TargetMode="External"/><Relationship Id="rId1010" Type="http://schemas.openxmlformats.org/officeDocument/2006/relationships/hyperlink" Target="https://fbref.com/en/players/bd5eb2e5/El-Hadji-Malick-Diouf" TargetMode="External"/><Relationship Id="rId1108" Type="http://schemas.openxmlformats.org/officeDocument/2006/relationships/hyperlink" Target="https://fbref.com/en/players/59059f1e/Derrick-Etienne" TargetMode="External"/><Relationship Id="rId1315" Type="http://schemas.openxmlformats.org/officeDocument/2006/relationships/hyperlink" Target="https://fbref.com/en/players/76a82373/matchlogs/2026/summary/Andres-Gomez-Match-Logs" TargetMode="External"/><Relationship Id="rId1967" Type="http://schemas.openxmlformats.org/officeDocument/2006/relationships/hyperlink" Target="https://fbref.com/en/players/c1b7847c/matchlogs/2026/summary/Konrad-Laimer-Match-Logs" TargetMode="External"/><Relationship Id="rId2713" Type="http://schemas.openxmlformats.org/officeDocument/2006/relationships/hyperlink" Target="https://fbref.com/en/squads/5ae09109/Auxerre-Stats" TargetMode="External"/><Relationship Id="rId2920" Type="http://schemas.openxmlformats.org/officeDocument/2006/relationships/hyperlink" Target="https://fbref.com/en/players/30e03a25/matchlogs/2026/summary/Stjepan-Radeljic-Match-Logs" TargetMode="External"/><Relationship Id="rId1522" Type="http://schemas.openxmlformats.org/officeDocument/2006/relationships/hyperlink" Target="https://fbref.com/en/players/c5065ef8/matchlogs/2026/summary/Abdulaziz-Hatem-Match-Logs" TargetMode="External"/><Relationship Id="rId21" Type="http://schemas.openxmlformats.org/officeDocument/2006/relationships/hyperlink" Target="https://fbref.com/en/squads/132ebc33/Nice-Stats" TargetMode="External"/><Relationship Id="rId2089" Type="http://schemas.openxmlformats.org/officeDocument/2006/relationships/hyperlink" Target="https://fbref.com/en/players/83d074ff/Alexis-Mac-Allister" TargetMode="External"/><Relationship Id="rId3487" Type="http://schemas.openxmlformats.org/officeDocument/2006/relationships/hyperlink" Target="https://fbref.com/en/players/e18098de/matchlogs/2026/summary/Ivan-Sunjic-Match-Logs" TargetMode="External"/><Relationship Id="rId3694" Type="http://schemas.openxmlformats.org/officeDocument/2006/relationships/hyperlink" Target="https://fbref.com/en/players/dd549382/Deniz-Undav" TargetMode="External"/><Relationship Id="rId2296" Type="http://schemas.openxmlformats.org/officeDocument/2006/relationships/hyperlink" Target="https://fbref.com/en/squads/d48ad4ff/Napoli-Stats" TargetMode="External"/><Relationship Id="rId3347" Type="http://schemas.openxmlformats.org/officeDocument/2006/relationships/hyperlink" Target="https://fbref.com/en/players/932f8e2b/Nkosinathi-Sibisi" TargetMode="External"/><Relationship Id="rId3554" Type="http://schemas.openxmlformats.org/officeDocument/2006/relationships/hyperlink" Target="https://fbref.com/en/players/a4a44eb0/matchlogs/2026/summary/Montassar-Talbi-Match-Logs" TargetMode="External"/><Relationship Id="rId3761" Type="http://schemas.openxmlformats.org/officeDocument/2006/relationships/hyperlink" Target="https://fbref.com/en/squads/b009a548/Mexico-Men-Stats" TargetMode="External"/><Relationship Id="rId268" Type="http://schemas.openxmlformats.org/officeDocument/2006/relationships/hyperlink" Target="https://fbref.com/en/squads/1e2dba57/Algeria-Men-Stats" TargetMode="External"/><Relationship Id="rId475" Type="http://schemas.openxmlformats.org/officeDocument/2006/relationships/hyperlink" Target="https://fbref.com/en/squads/1e2dba57/Algeria-Men-Stats" TargetMode="External"/><Relationship Id="rId682" Type="http://schemas.openxmlformats.org/officeDocument/2006/relationships/hyperlink" Target="https://fbref.com/en/squads/61828292/Haiti-Men-Stats" TargetMode="External"/><Relationship Id="rId2156" Type="http://schemas.openxmlformats.org/officeDocument/2006/relationships/hyperlink" Target="https://fbref.com/en/squads/cb188c0c/Lille-Stats" TargetMode="External"/><Relationship Id="rId2363" Type="http://schemas.openxmlformats.org/officeDocument/2006/relationships/hyperlink" Target="https://fbref.com/en/players/983515f8/matchlogs/2026/summary/Liam-Millar-Match-Logs" TargetMode="External"/><Relationship Id="rId2570" Type="http://schemas.openxmlformats.org/officeDocument/2006/relationships/hyperlink" Target="https://fbref.com/en/players/00242715/matchlogs/2026/summary/Moussa-Niakhate-Match-Logs" TargetMode="External"/><Relationship Id="rId3207" Type="http://schemas.openxmlformats.org/officeDocument/2006/relationships/hyperlink" Target="https://fbref.com/en/players/fa080d50/Bara-Sapoko-Ndiaye" TargetMode="External"/><Relationship Id="rId3414" Type="http://schemas.openxmlformats.org/officeDocument/2006/relationships/hyperlink" Target="https://fbref.com/en/players/21166ff4/Caglar-Soyuncu" TargetMode="External"/><Relationship Id="rId3621" Type="http://schemas.openxmlformats.org/officeDocument/2006/relationships/hyperlink" Target="https://fbref.com/en/squads/c7a9f859/Leverkusen-Stats" TargetMode="External"/><Relationship Id="rId128" Type="http://schemas.openxmlformats.org/officeDocument/2006/relationships/hyperlink" Target="https://fbref.com/en/squads/fd6114db/Monaco-Stats" TargetMode="External"/><Relationship Id="rId335" Type="http://schemas.openxmlformats.org/officeDocument/2006/relationships/hyperlink" Target="https://fbref.com/en/players/f0677ed7/matchlogs/2026/summary/Fredrik-Aursnes-Match-Logs" TargetMode="External"/><Relationship Id="rId542" Type="http://schemas.openxmlformats.org/officeDocument/2006/relationships/hyperlink" Target="https://fbref.com/en/squads/d609edc0/Internazionale-Stats" TargetMode="External"/><Relationship Id="rId1172" Type="http://schemas.openxmlformats.org/officeDocument/2006/relationships/hyperlink" Target="https://fbref.com/en/squads/602d3994/Scotland-Men-Stats" TargetMode="External"/><Relationship Id="rId2016" Type="http://schemas.openxmlformats.org/officeDocument/2006/relationships/hyperlink" Target="https://fbref.com/en/squads/598bc722/Stuttgart-Stats" TargetMode="External"/><Relationship Id="rId2223" Type="http://schemas.openxmlformats.org/officeDocument/2006/relationships/hyperlink" Target="https://fbref.com/en/players/feb5d972/Pape-Matar-Sarr" TargetMode="External"/><Relationship Id="rId2430" Type="http://schemas.openxmlformats.org/officeDocument/2006/relationships/hyperlink" Target="https://fbref.com/en/players/69c9ffe8/matchlogs/2026/summary/Gilberto-Mora-Match-Logs" TargetMode="External"/><Relationship Id="rId402" Type="http://schemas.openxmlformats.org/officeDocument/2006/relationships/hyperlink" Target="https://fbref.com/en/players/a0d55a09/Bradley-Barcola" TargetMode="External"/><Relationship Id="rId1032" Type="http://schemas.openxmlformats.org/officeDocument/2006/relationships/hyperlink" Target="https://fbref.com/en/squads/e2d8892c/Paris-Saint-Germain-Stats" TargetMode="External"/><Relationship Id="rId1989" Type="http://schemas.openxmlformats.org/officeDocument/2006/relationships/hyperlink" Target="https://fbref.com/en/squads/9c6d90a0/Canada-Men-Stats" TargetMode="External"/><Relationship Id="rId1849" Type="http://schemas.openxmlformats.org/officeDocument/2006/relationships/hyperlink" Target="https://fbref.com/en/players/ab47ae1c/matchlogs/2026/summary/Abdullah-Al-Khaibari-Match-Logs" TargetMode="External"/><Relationship Id="rId3064" Type="http://schemas.openxmlformats.org/officeDocument/2006/relationships/hyperlink" Target="https://fbref.com/en/squads/6061a82d/Panama-Men-Stats" TargetMode="External"/><Relationship Id="rId192" Type="http://schemas.openxmlformats.org/officeDocument/2006/relationships/hyperlink" Target="https://fbref.com/en/squads/ecd11ca2/Galatasaray-Stats" TargetMode="External"/><Relationship Id="rId1709" Type="http://schemas.openxmlformats.org/officeDocument/2006/relationships/hyperlink" Target="https://fbref.com/en/players/32d4f1e1/Amer-Jamous" TargetMode="External"/><Relationship Id="rId1916" Type="http://schemas.openxmlformats.org/officeDocument/2006/relationships/hyperlink" Target="https://fbref.com/en/players/1f3afdcb/Odilon-Kossounou" TargetMode="External"/><Relationship Id="rId3271" Type="http://schemas.openxmlformats.org/officeDocument/2006/relationships/hyperlink" Target="https://fbref.com/en/squads/2abfe087/Watford-Stats" TargetMode="External"/><Relationship Id="rId2080" Type="http://schemas.openxmlformats.org/officeDocument/2006/relationships/hyperlink" Target="https://fbref.com/en/players/0c61c77c/matchlogs/2026/summary/Dodi-Lukebakio-Match-Logs" TargetMode="External"/><Relationship Id="rId3131" Type="http://schemas.openxmlformats.org/officeDocument/2006/relationships/hyperlink" Target="https://fbref.com/en/players/645481cc/Noah-Sadiki" TargetMode="External"/><Relationship Id="rId2897" Type="http://schemas.openxmlformats.org/officeDocument/2006/relationships/hyperlink" Target="https://fbref.com/en/squads/c7a9f859/Leverkusen-Stats" TargetMode="External"/><Relationship Id="rId3948" Type="http://schemas.openxmlformats.org/officeDocument/2006/relationships/hyperlink" Target="https://fbref.com/en/players/fd069512/matchlogs/2026/summary/Aria-Yousefi-Match-Logs" TargetMode="External"/><Relationship Id="rId869" Type="http://schemas.openxmlformats.org/officeDocument/2006/relationships/hyperlink" Target="https://fbref.com/en/players/ce50fd99/matchlogs/2026/summary/Jonathan-David-Match-Logs" TargetMode="External"/><Relationship Id="rId1499" Type="http://schemas.openxmlformats.org/officeDocument/2006/relationships/hyperlink" Target="https://fbref.com/en/squads/6e84edac/Saudi-Arabia-Men-Stats" TargetMode="External"/><Relationship Id="rId729" Type="http://schemas.openxmlformats.org/officeDocument/2006/relationships/hyperlink" Target="https://fbref.com/en/squads/056a5a75/Paris-FC-Stats" TargetMode="External"/><Relationship Id="rId1359" Type="http://schemas.openxmlformats.org/officeDocument/2006/relationships/hyperlink" Target="https://fbref.com/en/players/ffbbc83b/Florian-Grillitsch" TargetMode="External"/><Relationship Id="rId2757" Type="http://schemas.openxmlformats.org/officeDocument/2006/relationships/hyperlink" Target="https://fbref.com/en/squads/d3fd31cc/Everton-Stats" TargetMode="External"/><Relationship Id="rId2964" Type="http://schemas.openxmlformats.org/officeDocument/2006/relationships/hyperlink" Target="https://fbref.com/en/squads/c1e40422/Germany-Men-Stats" TargetMode="External"/><Relationship Id="rId3808" Type="http://schemas.openxmlformats.org/officeDocument/2006/relationships/hyperlink" Target="https://fbref.com/en/players/72f87f25/Cristian-Volpato" TargetMode="External"/><Relationship Id="rId936" Type="http://schemas.openxmlformats.org/officeDocument/2006/relationships/hyperlink" Target="https://fbref.com/en/players/ed79b7d3/Ermedin-Demirovic" TargetMode="External"/><Relationship Id="rId1219" Type="http://schemas.openxmlformats.org/officeDocument/2006/relationships/hyperlink" Target="https://fbref.com/en/squads/0f66725b/United-States-Men-Stats" TargetMode="External"/><Relationship Id="rId1566" Type="http://schemas.openxmlformats.org/officeDocument/2006/relationships/hyperlink" Target="https://fbref.com/en/players/6f808c85/Lucas-Herrington" TargetMode="External"/><Relationship Id="rId1773" Type="http://schemas.openxmlformats.org/officeDocument/2006/relationships/hyperlink" Target="https://fbref.com/en/players/62592fc1/matchlogs/2026/summary/Musab-Al-Juwayr-Match-Logs" TargetMode="External"/><Relationship Id="rId1980" Type="http://schemas.openxmlformats.org/officeDocument/2006/relationships/hyperlink" Target="https://fbref.com/en/players/107e4890/Sondre-Langas" TargetMode="External"/><Relationship Id="rId2617" Type="http://schemas.openxmlformats.org/officeDocument/2006/relationships/hyperlink" Target="https://fbref.com/en/squads/b8fd03ef/Manchester-City-Stats" TargetMode="External"/><Relationship Id="rId2824" Type="http://schemas.openxmlformats.org/officeDocument/2006/relationships/hyperlink" Target="https://fbref.com/en/squads/31fa6fa6/Cabo-Verde-Men-Stats" TargetMode="External"/><Relationship Id="rId65" Type="http://schemas.openxmlformats.org/officeDocument/2006/relationships/hyperlink" Target="https://fbref.com/en/squads/4ba7cbea/Bournemouth-Stats" TargetMode="External"/><Relationship Id="rId1426" Type="http://schemas.openxmlformats.org/officeDocument/2006/relationships/hyperlink" Target="https://fbref.com/en/players/4d5a9185/matchlogs/2026/summary/Viktor-Gyokeres-Match-Logs" TargetMode="External"/><Relationship Id="rId1633" Type="http://schemas.openxmlformats.org/officeDocument/2006/relationships/hyperlink" Target="https://fbref.com/en/squads/f25da7fb/Celta-Vigo-Stats" TargetMode="External"/><Relationship Id="rId1840" Type="http://schemas.openxmlformats.org/officeDocument/2006/relationships/hyperlink" Target="https://fbref.com/en/squads/1e972a99/Genk-Stats" TargetMode="External"/><Relationship Id="rId1700" Type="http://schemas.openxmlformats.org/officeDocument/2006/relationships/hyperlink" Target="https://fbref.com/en/players/08452314/matchlogs/2026/summary/Alireza-Jahanbakhsh-Match-Logs" TargetMode="External"/><Relationship Id="rId3598" Type="http://schemas.openxmlformats.org/officeDocument/2006/relationships/hyperlink" Target="https://fbref.com/en/players/d1b49282/matchlogs/2026/summary/Morten-Thorsby-Match-Logs" TargetMode="External"/><Relationship Id="rId3458" Type="http://schemas.openxmlformats.org/officeDocument/2006/relationships/hyperlink" Target="https://fbref.com/en/players/1e1378e1/Luka-Sucic" TargetMode="External"/><Relationship Id="rId3665" Type="http://schemas.openxmlformats.org/officeDocument/2006/relationships/hyperlink" Target="https://fbref.com/en/players/3ae14ed1/matchlogs/2026/summary/Trezeguet-Match-Logs" TargetMode="External"/><Relationship Id="rId3872" Type="http://schemas.openxmlformats.org/officeDocument/2006/relationships/hyperlink" Target="https://fbref.com/en/squads/506f1741/South-Africa-Men-Stats" TargetMode="External"/><Relationship Id="rId379" Type="http://schemas.openxmlformats.org/officeDocument/2006/relationships/hyperlink" Target="https://fbref.com/en/players/0af4dcf0/Cedric-Bakambu" TargetMode="External"/><Relationship Id="rId586" Type="http://schemas.openxmlformats.org/officeDocument/2006/relationships/hyperlink" Target="https://fbref.com/en/squads/a7c7562a/Tunisia-Men-Stats" TargetMode="External"/><Relationship Id="rId793" Type="http://schemas.openxmlformats.org/officeDocument/2006/relationships/hyperlink" Target="https://fbref.com/en/squads/5725cc7b/Marseille-Stats" TargetMode="External"/><Relationship Id="rId2267" Type="http://schemas.openxmlformats.org/officeDocument/2006/relationships/hyperlink" Target="https://fbref.com/en/squads/9be9f315/Congo-DR-Men-Stats" TargetMode="External"/><Relationship Id="rId2474" Type="http://schemas.openxmlformats.org/officeDocument/2006/relationships/hyperlink" Target="https://fbref.com/en/players/bb461b8a/NgalAyel-Mukau" TargetMode="External"/><Relationship Id="rId2681" Type="http://schemas.openxmlformats.org/officeDocument/2006/relationships/hyperlink" Target="https://fbref.com/en/squads/9349828d/Ghana-Men-Stats" TargetMode="External"/><Relationship Id="rId3318" Type="http://schemas.openxmlformats.org/officeDocument/2006/relationships/hyperlink" Target="https://fbref.com/en/players/dd65e243/Mohammed-Abu-Al-Shamat" TargetMode="External"/><Relationship Id="rId3525" Type="http://schemas.openxmlformats.org/officeDocument/2006/relationships/hyperlink" Target="https://fbref.com/en/squads/6c5ef1c3/Bosnia-and-Herzegovina-Men-Stats" TargetMode="External"/><Relationship Id="rId239" Type="http://schemas.openxmlformats.org/officeDocument/2006/relationships/hyperlink" Target="https://fbref.com/en/players/fd0affe3/matchlogs/2026/summary/Abdulelah-Al-Amri-Match-Logs" TargetMode="External"/><Relationship Id="rId446" Type="http://schemas.openxmlformats.org/officeDocument/2006/relationships/hyperlink" Target="https://fbref.com/en/players/6ca0b04a/matchlogs/2026/summary/Alireza-Beiranvand-Match-Logs" TargetMode="External"/><Relationship Id="rId653" Type="http://schemas.openxmlformats.org/officeDocument/2006/relationships/hyperlink" Target="https://fbref.com/en/players/19c2ffa4/Lamine-Camara" TargetMode="External"/><Relationship Id="rId1076" Type="http://schemas.openxmlformats.org/officeDocument/2006/relationships/hyperlink" Target="https://fbref.com/en/squads/4cb614ef/Auckland-FC-Stats" TargetMode="External"/><Relationship Id="rId1283" Type="http://schemas.openxmlformats.org/officeDocument/2006/relationships/hyperlink" Target="https://fbref.com/en/squads/1e2dba57/Algeria-Men-Stats" TargetMode="External"/><Relationship Id="rId1490" Type="http://schemas.openxmlformats.org/officeDocument/2006/relationships/hyperlink" Target="https://fbref.com/en/players/e9254eec/matchlogs/2026/summary/Grant-Hanley-Match-Logs" TargetMode="External"/><Relationship Id="rId2127" Type="http://schemas.openxmlformats.org/officeDocument/2006/relationships/hyperlink" Target="https://fbref.com/en/players/892d5bb1/matchlogs/2026/summary/Riyad-Mahrez-Match-Logs" TargetMode="External"/><Relationship Id="rId2334" Type="http://schemas.openxmlformats.org/officeDocument/2006/relationships/hyperlink" Target="https://fbref.com/en/squads/31fa6fa6/Cabo-Verde-Men-Stats" TargetMode="External"/><Relationship Id="rId3732" Type="http://schemas.openxmlformats.org/officeDocument/2006/relationships/hyperlink" Target="https://fbref.com/en/players/392a7aea/matchlogs/2026/summary/Hans-Vanaken-Match-Logs" TargetMode="External"/><Relationship Id="rId306" Type="http://schemas.openxmlformats.org/officeDocument/2006/relationships/hyperlink" Target="https://fbref.com/en/players/86d96066/matchlogs/2026/summary/Jhon-Arias-Match-Logs" TargetMode="External"/><Relationship Id="rId860" Type="http://schemas.openxmlformats.org/officeDocument/2006/relationships/hyperlink" Target="https://fbref.com/en/squads/361ca564/Tottenham-Hotspur-Stats" TargetMode="External"/><Relationship Id="rId1143" Type="http://schemas.openxmlformats.org/officeDocument/2006/relationships/hyperlink" Target="https://fbref.com/en/squads/ec843efd/Iraq-Men-Stats" TargetMode="External"/><Relationship Id="rId2541" Type="http://schemas.openxmlformats.org/officeDocument/2006/relationships/hyperlink" Target="https://fbref.com/en/squads/cd389e75/Uzbekistan-Men-Stats" TargetMode="External"/><Relationship Id="rId513" Type="http://schemas.openxmlformats.org/officeDocument/2006/relationships/hyperlink" Target="https://fbref.com/en/players/dea1d183/Alexander-Bernhardsson" TargetMode="External"/><Relationship Id="rId720" Type="http://schemas.openxmlformats.org/officeDocument/2006/relationships/hyperlink" Target="https://fbref.com/en/squads/b009a548/Mexico-Men-Stats" TargetMode="External"/><Relationship Id="rId1350" Type="http://schemas.openxmlformats.org/officeDocument/2006/relationships/hyperlink" Target="https://fbref.com/en/players/aad56ca3/matchlogs/2026/summary/Amine-Gouiri-Match-Logs" TargetMode="External"/><Relationship Id="rId2401" Type="http://schemas.openxmlformats.org/officeDocument/2006/relationships/hyperlink" Target="https://fbref.com/en/squads/2aa12281/Mallorca-Stats" TargetMode="External"/><Relationship Id="rId1003" Type="http://schemas.openxmlformats.org/officeDocument/2006/relationships/hyperlink" Target="https://fbref.com/en/squads/24772b12/Cote-dIvoire-Men-Stats" TargetMode="External"/><Relationship Id="rId1210" Type="http://schemas.openxmlformats.org/officeDocument/2006/relationships/hyperlink" Target="https://fbref.com/en/players/f84a807c/Lyle-Foster" TargetMode="External"/><Relationship Id="rId3175" Type="http://schemas.openxmlformats.org/officeDocument/2006/relationships/hyperlink" Target="https://fbref.com/en/players/da7b447d/Davinson-Sanchez" TargetMode="External"/><Relationship Id="rId3382" Type="http://schemas.openxmlformats.org/officeDocument/2006/relationships/hyperlink" Target="https://fbref.com/en/players/8b609c34/Wilfried-Singo" TargetMode="External"/><Relationship Id="rId2191" Type="http://schemas.openxmlformats.org/officeDocument/2006/relationships/hyperlink" Target="https://fbref.com/en/squads/c9d59c6c/2025-2026/Pumas-UNAM-Stats" TargetMode="External"/><Relationship Id="rId3035" Type="http://schemas.openxmlformats.org/officeDocument/2006/relationships/hyperlink" Target="https://fbref.com/en/players/782a95d9/matchlogs/2026/summary/Miles-Robinson-Match-Logs" TargetMode="External"/><Relationship Id="rId3242" Type="http://schemas.openxmlformats.org/officeDocument/2006/relationships/hyperlink" Target="https://fbref.com/en/players/34e12499/Nico-Schlotterbeck" TargetMode="External"/><Relationship Id="rId163" Type="http://schemas.openxmlformats.org/officeDocument/2006/relationships/hyperlink" Target="https://fbref.com/en/players/da4b8a4e/Taha-Ali" TargetMode="External"/><Relationship Id="rId370" Type="http://schemas.openxmlformats.org/officeDocument/2006/relationships/hyperlink" Target="https://fbref.com/en/players/9dc69d38/matchlogs/2026/summary/Leandro-Bacuna-Match-Logs" TargetMode="External"/><Relationship Id="rId2051" Type="http://schemas.openxmlformats.org/officeDocument/2006/relationships/hyperlink" Target="https://fbref.com/en/squads/6061a82d/Panama-Men-Stats" TargetMode="External"/><Relationship Id="rId3102" Type="http://schemas.openxmlformats.org/officeDocument/2006/relationships/hyperlink" Target="https://fbref.com/en/squads/b561dd30/Spain-Men-Stats" TargetMode="External"/><Relationship Id="rId230" Type="http://schemas.openxmlformats.org/officeDocument/2006/relationships/hyperlink" Target="https://fbref.com/en/squads/1e2dba57/Algeria-Men-Stats" TargetMode="External"/><Relationship Id="rId2868" Type="http://schemas.openxmlformats.org/officeDocument/2006/relationships/hyperlink" Target="https://fbref.com/en/squads/123acaf8/Ecuador-Men-Stats" TargetMode="External"/><Relationship Id="rId3919" Type="http://schemas.openxmlformats.org/officeDocument/2006/relationships/hyperlink" Target="https://fbref.com/en/squads/af41ccda/Morocco-Men-Stats" TargetMode="External"/><Relationship Id="rId1677" Type="http://schemas.openxmlformats.org/officeDocument/2006/relationships/hyperlink" Target="https://fbref.com/en/players/204dded0/Hiroki-Ito" TargetMode="External"/><Relationship Id="rId1884" Type="http://schemas.openxmlformats.org/officeDocument/2006/relationships/hyperlink" Target="https://fbref.com/en/players/9bf914b4/Orkun-Kokcu" TargetMode="External"/><Relationship Id="rId2728" Type="http://schemas.openxmlformats.org/officeDocument/2006/relationships/hyperlink" Target="https://fbref.com/en/squads/123acaf8/Ecuador-Men-Stats" TargetMode="External"/><Relationship Id="rId2935" Type="http://schemas.openxmlformats.org/officeDocument/2006/relationships/hyperlink" Target="https://fbref.com/en/players/f63cda26/matchlogs/2026/summary/Goncalo-Ramos-Match-Logs" TargetMode="External"/><Relationship Id="rId907" Type="http://schemas.openxmlformats.org/officeDocument/2006/relationships/hyperlink" Target="https://fbref.com/en/players/2ef7c612/matchlogs/2026/summary/Charles-De-Ketelaere-Match-Logs" TargetMode="External"/><Relationship Id="rId1537" Type="http://schemas.openxmlformats.org/officeDocument/2006/relationships/hyperlink" Target="https://fbref.com/en/players/4fd08daa/matchlogs/2026/summary/Jan-Paul-van-Hecke-Match-Logs" TargetMode="External"/><Relationship Id="rId1744" Type="http://schemas.openxmlformats.org/officeDocument/2006/relationships/hyperlink" Target="https://fbref.com/en/players/3c181746/Ruslanbek-Jiyanov" TargetMode="External"/><Relationship Id="rId1951" Type="http://schemas.openxmlformats.org/officeDocument/2006/relationships/hyperlink" Target="https://fbref.com/en/players/42c94967/matchlogs/2026/summary/Brandley-Kuwas-Match-Logs" TargetMode="External"/><Relationship Id="rId36" Type="http://schemas.openxmlformats.org/officeDocument/2006/relationships/hyperlink" Target="https://fbref.com/en/players/72c2fa7a/Mohammad-Abu-Hasheesh" TargetMode="External"/><Relationship Id="rId1604" Type="http://schemas.openxmlformats.org/officeDocument/2006/relationships/hyperlink" Target="https://fbref.com/en/squads/c882b88e/Heracles-Almelo-Stats" TargetMode="External"/><Relationship Id="rId1811" Type="http://schemas.openxmlformats.org/officeDocument/2006/relationships/hyperlink" Target="https://fbref.com/en/players/8455ad90/matchlogs/2026/summary/Lee-Kang-in-Match-Logs" TargetMode="External"/><Relationship Id="rId3569" Type="http://schemas.openxmlformats.org/officeDocument/2006/relationships/hyperlink" Target="https://fbref.com/en/squads/2fdb4aef/Olympiacos-Stats" TargetMode="External"/><Relationship Id="rId697" Type="http://schemas.openxmlformats.org/officeDocument/2006/relationships/hyperlink" Target="https://fbref.com/en/players/31a62dc7/Zeki-Celik" TargetMode="External"/><Relationship Id="rId2378" Type="http://schemas.openxmlformats.org/officeDocument/2006/relationships/hyperlink" Target="https://fbref.com/en/squads/97d80fef/Mamelodi-Sundowns-Stats" TargetMode="External"/><Relationship Id="rId3429" Type="http://schemas.openxmlformats.org/officeDocument/2006/relationships/hyperlink" Target="https://fbref.com/en/players/7ed08d5c/matchlogs/2026/summary/Josip-Stanisic-Match-Logs" TargetMode="External"/><Relationship Id="rId3776" Type="http://schemas.openxmlformats.org/officeDocument/2006/relationships/hyperlink" Target="https://fbref.com/en/players/8fe2a392/Micky-van-de-Ven" TargetMode="External"/><Relationship Id="rId3983" Type="http://schemas.openxmlformats.org/officeDocument/2006/relationships/hyperlink" Target="https://fbref.com/en/players/c818c4d9/Luca-Zidane" TargetMode="External"/><Relationship Id="rId1187" Type="http://schemas.openxmlformats.org/officeDocument/2006/relationships/hyperlink" Target="https://fbref.com/en/players/c705cdc4/Alvaro-Fidalgo" TargetMode="External"/><Relationship Id="rId2585" Type="http://schemas.openxmlformats.org/officeDocument/2006/relationships/hyperlink" Target="https://fbref.com/en/squads/9babc1f9/Telstar-Stats" TargetMode="External"/><Relationship Id="rId2792" Type="http://schemas.openxmlformats.org/officeDocument/2006/relationships/hyperlink" Target="https://fbref.com/en/squads/9349828d/Ghana-Men-Stats" TargetMode="External"/><Relationship Id="rId3636" Type="http://schemas.openxmlformats.org/officeDocument/2006/relationships/hyperlink" Target="https://fbref.com/en/squads/6a08f71e/IR-Iran-Men-Stats" TargetMode="External"/><Relationship Id="rId3843" Type="http://schemas.openxmlformats.org/officeDocument/2006/relationships/hyperlink" Target="https://fbref.com/en/players/aed3a70f/Ollie-Watkins" TargetMode="External"/><Relationship Id="rId557" Type="http://schemas.openxmlformats.org/officeDocument/2006/relationships/hyperlink" Target="https://fbref.com/en/squads/9b696ed1/Qatar-Men-Stats" TargetMode="External"/><Relationship Id="rId764" Type="http://schemas.openxmlformats.org/officeDocument/2006/relationships/hyperlink" Target="https://fbref.com/en/squads/b90bf4f9/Australia-Men-Stats" TargetMode="External"/><Relationship Id="rId971" Type="http://schemas.openxmlformats.org/officeDocument/2006/relationships/hyperlink" Target="https://fbref.com/en/players/f41a69e6/Mory-Diaw" TargetMode="External"/><Relationship Id="rId1394" Type="http://schemas.openxmlformats.org/officeDocument/2006/relationships/hyperlink" Target="https://fbref.com/en/players/82518f62/matchlogs/2026/summary/Bruno-Guimaraes-Match-Logs" TargetMode="External"/><Relationship Id="rId2238" Type="http://schemas.openxmlformats.org/officeDocument/2006/relationships/hyperlink" Target="https://fbref.com/en/players/89b3bc5e/Ibrahim-Maza" TargetMode="External"/><Relationship Id="rId2445" Type="http://schemas.openxmlformats.org/officeDocument/2006/relationships/hyperlink" Target="https://fbref.com/en/squads/9cc24b7e/Al-Fayha-Stats" TargetMode="External"/><Relationship Id="rId2652" Type="http://schemas.openxmlformats.org/officeDocument/2006/relationships/hyperlink" Target="https://fbref.com/en/players/e14e818c/matchlogs/2026/summary/Ben-Old-Match-Logs" TargetMode="External"/><Relationship Id="rId3703" Type="http://schemas.openxmlformats.org/officeDocument/2006/relationships/hyperlink" Target="https://fbref.com/en/squads/cd389e75/Uzbekistan-Men-Stats" TargetMode="External"/><Relationship Id="rId3910" Type="http://schemas.openxmlformats.org/officeDocument/2006/relationships/hyperlink" Target="https://fbref.com/en/players/18d3b8df/matchlogs/2026/summary/Kevin-Yakob-Match-Logs" TargetMode="External"/><Relationship Id="rId417" Type="http://schemas.openxmlformats.org/officeDocument/2006/relationships/hyperlink" Target="https://fbref.com/en/squads/7b08e376/Croatia-Men-Stats" TargetMode="External"/><Relationship Id="rId624" Type="http://schemas.openxmlformats.org/officeDocument/2006/relationships/hyperlink" Target="https://fbref.com/en/players/e34e086c/matchlogs/2026/summary/Jovane-Cabral-Match-Logs" TargetMode="External"/><Relationship Id="rId831" Type="http://schemas.openxmlformats.org/officeDocument/2006/relationships/hyperlink" Target="https://fbref.com/en/players/71b47ab9/Cucho" TargetMode="External"/><Relationship Id="rId1047" Type="http://schemas.openxmlformats.org/officeDocument/2006/relationships/hyperlink" Target="https://fbref.com/en/squads/5bb5024a/Netherlands-Men-Stats" TargetMode="External"/><Relationship Id="rId1254" Type="http://schemas.openxmlformats.org/officeDocument/2006/relationships/hyperlink" Target="https://fbref.com/en/squads/44b88a4e/2025-2026/Toluca-Stats" TargetMode="External"/><Relationship Id="rId1461" Type="http://schemas.openxmlformats.org/officeDocument/2006/relationships/hyperlink" Target="https://fbref.com/en/squads/af41ccda/Morocco-Men-Stats" TargetMode="External"/><Relationship Id="rId2305" Type="http://schemas.openxmlformats.org/officeDocument/2006/relationships/hyperlink" Target="https://fbref.com/en/players/6f5ec8bb/matchlogs/2026/summary/Facundo-Medina-Match-Logs" TargetMode="External"/><Relationship Id="rId2512" Type="http://schemas.openxmlformats.org/officeDocument/2006/relationships/hyperlink" Target="https://fbref.com/en/squads/7fdd64e0/Reims-Stats" TargetMode="External"/><Relationship Id="rId1114" Type="http://schemas.openxmlformats.org/officeDocument/2006/relationships/hyperlink" Target="https://fbref.com/en/squads/5e876ee6/Porto-Stats" TargetMode="External"/><Relationship Id="rId1321" Type="http://schemas.openxmlformats.org/officeDocument/2006/relationships/hyperlink" Target="https://fbref.com/en/squads/d2043442/Paraguay-Men-Stats" TargetMode="External"/><Relationship Id="rId3079" Type="http://schemas.openxmlformats.org/officeDocument/2006/relationships/hyperlink" Target="https://fbref.com/en/squads/b009a548/Mexico-Men-Stats" TargetMode="External"/><Relationship Id="rId3286" Type="http://schemas.openxmlformats.org/officeDocument/2006/relationships/hyperlink" Target="https://fbref.com/en/players/efd2ec23/matchlogs/2026/summary/Antoine-Semenyo-Match-Logs" TargetMode="External"/><Relationship Id="rId3493" Type="http://schemas.openxmlformats.org/officeDocument/2006/relationships/hyperlink" Target="https://fbref.com/en/squads/7b08e376/Croatia-Men-Stats" TargetMode="External"/><Relationship Id="rId2095" Type="http://schemas.openxmlformats.org/officeDocument/2006/relationships/hyperlink" Target="https://fbref.com/en/squads/d7a486cd/Nantes-Stats" TargetMode="External"/><Relationship Id="rId3146" Type="http://schemas.openxmlformats.org/officeDocument/2006/relationships/hyperlink" Target="https://fbref.com/en/players/3ec9f005/matchlogs/2026/summary/Ismael-Saibari-Match-Logs" TargetMode="External"/><Relationship Id="rId3353" Type="http://schemas.openxmlformats.org/officeDocument/2006/relationships/hyperlink" Target="https://fbref.com/en/squads/ab358912/Oviedo-Stats" TargetMode="External"/><Relationship Id="rId274" Type="http://schemas.openxmlformats.org/officeDocument/2006/relationships/hyperlink" Target="https://fbref.com/en/players/e8933eb0/matchlogs/2026/summary/Oswin-Appollis-Match-Logs" TargetMode="External"/><Relationship Id="rId481" Type="http://schemas.openxmlformats.org/officeDocument/2006/relationships/hyperlink" Target="https://fbref.com/en/players/eae26fce/Gilson-Benchimol" TargetMode="External"/><Relationship Id="rId2162" Type="http://schemas.openxmlformats.org/officeDocument/2006/relationships/hyperlink" Target="https://fbref.com/en/players/f1d74479/Juan-Manuel-Sanabria" TargetMode="External"/><Relationship Id="rId3006" Type="http://schemas.openxmlformats.org/officeDocument/2006/relationships/hyperlink" Target="https://fbref.com/en/squads/1862c019/England-Men-Stats" TargetMode="External"/><Relationship Id="rId3560" Type="http://schemas.openxmlformats.org/officeDocument/2006/relationships/hyperlink" Target="https://fbref.com/en/squads/ffcf1690/Japan-Men-Stats" TargetMode="External"/><Relationship Id="rId134" Type="http://schemas.openxmlformats.org/officeDocument/2006/relationships/hyperlink" Target="https://fbref.com/en/players/74fbbb3c/Ahmed-Alaaeldin" TargetMode="External"/><Relationship Id="rId3213" Type="http://schemas.openxmlformats.org/officeDocument/2006/relationships/hyperlink" Target="https://fbref.com/en/squads/47c64c55/Crystal-Palace-Stats" TargetMode="External"/><Relationship Id="rId3420" Type="http://schemas.openxmlformats.org/officeDocument/2006/relationships/hyperlink" Target="https://fbref.com/en/squads/361ca564/Tottenham-Hotspur-Stats" TargetMode="External"/><Relationship Id="rId341" Type="http://schemas.openxmlformats.org/officeDocument/2006/relationships/hyperlink" Target="https://fbref.com/en/squads/296f69e7/Sweden-Men-Stats" TargetMode="External"/><Relationship Id="rId2022" Type="http://schemas.openxmlformats.org/officeDocument/2006/relationships/hyperlink" Target="https://fbref.com/en/players/f5deef4c/Victor-Lindelof" TargetMode="External"/><Relationship Id="rId2979" Type="http://schemas.openxmlformats.org/officeDocument/2006/relationships/hyperlink" Target="https://fbref.com/en/squads/0f66725b/United-States-Men-Stats" TargetMode="External"/><Relationship Id="rId201" Type="http://schemas.openxmlformats.org/officeDocument/2006/relationships/hyperlink" Target="https://fbref.com/en/players/8b3ab7ad/matchlogs/2026/summary/Edson-Alvarez-Match-Logs" TargetMode="External"/><Relationship Id="rId1788" Type="http://schemas.openxmlformats.org/officeDocument/2006/relationships/hyperlink" Target="https://fbref.com/en/players/cb01ad74/matchlogs/2026/summary/Kaku-Match-Logs" TargetMode="External"/><Relationship Id="rId1995" Type="http://schemas.openxmlformats.org/officeDocument/2006/relationships/hyperlink" Target="https://fbref.com/en/players/276fdbe4/matchlogs/2026/summary/Richie-Laryea-Match-Logs" TargetMode="External"/><Relationship Id="rId2839" Type="http://schemas.openxmlformats.org/officeDocument/2006/relationships/hyperlink" Target="https://fbref.com/en/players/f1666a9d/Johny-Placide" TargetMode="External"/><Relationship Id="rId1648" Type="http://schemas.openxmlformats.org/officeDocument/2006/relationships/hyperlink" Target="https://fbref.com/en/squads/b90bf4f9/Australia-Men-Stats" TargetMode="External"/><Relationship Id="rId1508" Type="http://schemas.openxmlformats.org/officeDocument/2006/relationships/hyperlink" Target="https://fbref.com/en/squads/99ea75a6/Minnesota-United-Stats" TargetMode="External"/><Relationship Id="rId1855" Type="http://schemas.openxmlformats.org/officeDocument/2006/relationships/hyperlink" Target="https://fbref.com/en/squads/cd389e75/Uzbekistan-Men-Stats" TargetMode="External"/><Relationship Id="rId2906" Type="http://schemas.openxmlformats.org/officeDocument/2006/relationships/hyperlink" Target="https://fbref.com/en/players/540d0b37/Juan-Quintero" TargetMode="External"/><Relationship Id="rId3070" Type="http://schemas.openxmlformats.org/officeDocument/2006/relationships/hyperlink" Target="https://fbref.com/en/players/2e5915f1/Morgan-Rogers" TargetMode="External"/><Relationship Id="rId1715" Type="http://schemas.openxmlformats.org/officeDocument/2006/relationships/hyperlink" Target="https://fbref.com/en/players/a400da8e/matchlogs/2026/summary/Luca-Jaquez-Match-Logs" TargetMode="External"/><Relationship Id="rId1922" Type="http://schemas.openxmlformats.org/officeDocument/2006/relationships/hyperlink" Target="https://fbref.com/en/squads/972e2539/Al-Hilal-Stats" TargetMode="External"/><Relationship Id="rId3887" Type="http://schemas.openxmlformats.org/officeDocument/2006/relationships/hyperlink" Target="https://fbref.com/en/players/5dfc6ad5/Axel-Witsel" TargetMode="External"/><Relationship Id="rId2489" Type="http://schemas.openxmlformats.org/officeDocument/2006/relationships/hyperlink" Target="https://fbref.com/en/players/4567a0b4/matchlogs/2026/summary/Petar-Musa-Match-Logs" TargetMode="External"/><Relationship Id="rId2696" Type="http://schemas.openxmlformats.org/officeDocument/2006/relationships/hyperlink" Target="https://fbref.com/en/players/a3d79d3c/Zakaria-El-Ouahdi" TargetMode="External"/><Relationship Id="rId3747" Type="http://schemas.openxmlformats.org/officeDocument/2006/relationships/hyperlink" Target="https://fbref.com/en/players/9cc1fde4/matchlogs/2026/summary/Obed-Vargas-Match-Logs" TargetMode="External"/><Relationship Id="rId3954" Type="http://schemas.openxmlformats.org/officeDocument/2006/relationships/hyperlink" Target="https://fbref.com/en/squads/ae1e2d7d/2025-2026/Fenerbahce-Stats" TargetMode="External"/><Relationship Id="rId668" Type="http://schemas.openxmlformats.org/officeDocument/2006/relationships/hyperlink" Target="https://fbref.com/en/players/97d24b73/matchlogs/2026/summary/Jose-Canale-Match-Logs" TargetMode="External"/><Relationship Id="rId875" Type="http://schemas.openxmlformats.org/officeDocument/2006/relationships/hyperlink" Target="https://fbref.com/en/squads/9c6d90a0/Canada-Men-Stats" TargetMode="External"/><Relationship Id="rId1298" Type="http://schemas.openxmlformats.org/officeDocument/2006/relationships/hyperlink" Target="https://fbref.com/en/squads/4b682260/2025-2026/Young-Boys-Stats" TargetMode="External"/><Relationship Id="rId2349" Type="http://schemas.openxmlformats.org/officeDocument/2006/relationships/hyperlink" Target="https://fbref.com/en/squads/f9fddd6e/Argentina-Men-Stats" TargetMode="External"/><Relationship Id="rId2556" Type="http://schemas.openxmlformats.org/officeDocument/2006/relationships/hyperlink" Target="https://fbref.com/en/squads/4a1b4ea8/Portugal-Men-Stats" TargetMode="External"/><Relationship Id="rId2763" Type="http://schemas.openxmlformats.org/officeDocument/2006/relationships/hyperlink" Target="https://fbref.com/en/players/2658c82f/Aleksandar-Pavlovic" TargetMode="External"/><Relationship Id="rId2970" Type="http://schemas.openxmlformats.org/officeDocument/2006/relationships/hyperlink" Target="https://fbref.com/en/players/288647fc/Rayan" TargetMode="External"/><Relationship Id="rId3607" Type="http://schemas.openxmlformats.org/officeDocument/2006/relationships/hyperlink" Target="https://fbref.com/en/players/56f7a928/Youri-Tielemans" TargetMode="External"/><Relationship Id="rId3814" Type="http://schemas.openxmlformats.org/officeDocument/2006/relationships/hyperlink" Target="https://fbref.com/en/players/dc04ac24/matchlogs/2026/summary/Vozinha-Match-Logs" TargetMode="External"/><Relationship Id="rId528" Type="http://schemas.openxmlformats.org/officeDocument/2006/relationships/hyperlink" Target="https://fbref.com/en/players/eed2427e/Oscar-Bobb" TargetMode="External"/><Relationship Id="rId735" Type="http://schemas.openxmlformats.org/officeDocument/2006/relationships/hyperlink" Target="https://fbref.com/en/players/017459bb/Mathieu-Choiniere" TargetMode="External"/><Relationship Id="rId942" Type="http://schemas.openxmlformats.org/officeDocument/2006/relationships/hyperlink" Target="https://fbref.com/en/squads/e334d850/PSV-Eindhoven-Stats" TargetMode="External"/><Relationship Id="rId1158" Type="http://schemas.openxmlformats.org/officeDocument/2006/relationships/hyperlink" Target="https://fbref.com/en/squads/b8889750/Egypt-Men-Stats" TargetMode="External"/><Relationship Id="rId1365" Type="http://schemas.openxmlformats.org/officeDocument/2006/relationships/hyperlink" Target="https://fbref.com/en/squads/d07537b9/Brighton-and-Hove-Albion-Stats" TargetMode="External"/><Relationship Id="rId1572" Type="http://schemas.openxmlformats.org/officeDocument/2006/relationships/hyperlink" Target="https://fbref.com/en/squads/81d817a3/Los-Angeles-FC-Stats" TargetMode="External"/><Relationship Id="rId2209" Type="http://schemas.openxmlformats.org/officeDocument/2006/relationships/hyperlink" Target="https://fbref.com/en/squads/506f1741/South-Africa-Men-Stats" TargetMode="External"/><Relationship Id="rId2416" Type="http://schemas.openxmlformats.org/officeDocument/2006/relationships/hyperlink" Target="https://fbref.com/en/squads/b009a548/Mexico-Men-Stats" TargetMode="External"/><Relationship Id="rId2623" Type="http://schemas.openxmlformats.org/officeDocument/2006/relationships/hyperlink" Target="https://fbref.com/en/squads/e0f5893a/Curacao-Men-Stats" TargetMode="External"/><Relationship Id="rId1018" Type="http://schemas.openxmlformats.org/officeDocument/2006/relationships/hyperlink" Target="https://fbref.com/en/players/fffea3e5/Jeremy-Doku" TargetMode="External"/><Relationship Id="rId1225" Type="http://schemas.openxmlformats.org/officeDocument/2006/relationships/hyperlink" Target="https://fbref.com/en/players/2f49476c/matchlogs/2026/summary/Matt-Freese-Match-Logs" TargetMode="External"/><Relationship Id="rId1432" Type="http://schemas.openxmlformats.org/officeDocument/2006/relationships/hyperlink" Target="https://fbref.com/en/squads/b8fd03ef/Manchester-City-Stats" TargetMode="External"/><Relationship Id="rId2830" Type="http://schemas.openxmlformats.org/officeDocument/2006/relationships/hyperlink" Target="https://fbref.com/en/players/411fabd7/matchlogs/2026/summary/Orbelin-Pineda-Match-Logs" TargetMode="External"/><Relationship Id="rId71" Type="http://schemas.openxmlformats.org/officeDocument/2006/relationships/hyperlink" Target="https://fbref.com/en/players/4869216e/Ibrahim-Adel" TargetMode="External"/><Relationship Id="rId802" Type="http://schemas.openxmlformats.org/officeDocument/2006/relationships/hyperlink" Target="https://fbref.com/en/players/909222de/matchlogs/2026/summary/Nuno-da-Costa-Match-Logs" TargetMode="External"/><Relationship Id="rId3397" Type="http://schemas.openxmlformats.org/officeDocument/2006/relationships/hyperlink" Target="https://fbref.com/en/players/765b7bfc/matchlogs/2026/summary/Alexandr-Sojka-Match-Logs" TargetMode="External"/><Relationship Id="rId178" Type="http://schemas.openxmlformats.org/officeDocument/2006/relationships/hyperlink" Target="https://fbref.com/en/players/27f33438/Thiago-Almada" TargetMode="External"/><Relationship Id="rId3257" Type="http://schemas.openxmlformats.org/officeDocument/2006/relationships/hyperlink" Target="https://fbref.com/en/players/cea59f02/Alidu-Seidu" TargetMode="External"/><Relationship Id="rId3464" Type="http://schemas.openxmlformats.org/officeDocument/2006/relationships/hyperlink" Target="https://fbref.com/en/squads/d609edc0/Internazionale-Stats" TargetMode="External"/><Relationship Id="rId3671" Type="http://schemas.openxmlformats.org/officeDocument/2006/relationships/hyperlink" Target="https://fbref.com/en/squads/361422b9/Belgium-Men-Stats" TargetMode="External"/><Relationship Id="rId385" Type="http://schemas.openxmlformats.org/officeDocument/2006/relationships/hyperlink" Target="https://fbref.com/en/squads/d5ae3703/Gremio-Stats" TargetMode="External"/><Relationship Id="rId592" Type="http://schemas.openxmlformats.org/officeDocument/2006/relationships/hyperlink" Target="https://fbref.com/en/players/abc79c47/matchlogs/2026/summary/Nathaniel-Brown-Match-Logs" TargetMode="External"/><Relationship Id="rId2066" Type="http://schemas.openxmlformats.org/officeDocument/2006/relationships/hyperlink" Target="https://fbref.com/en/squads/ab73cfe5/Colombia-Men-Stats" TargetMode="External"/><Relationship Id="rId2273" Type="http://schemas.openxmlformats.org/officeDocument/2006/relationships/hyperlink" Target="https://fbref.com/en/players/3fc42049/matchlogs/2026/summary/Callum-McCowatt-Match-Logs" TargetMode="External"/><Relationship Id="rId2480" Type="http://schemas.openxmlformats.org/officeDocument/2006/relationships/hyperlink" Target="https://fbref.com/en/squads/ae1e2d7d/2025-2026/Fenerbahce-Stats" TargetMode="External"/><Relationship Id="rId3117" Type="http://schemas.openxmlformats.org/officeDocument/2006/relationships/hyperlink" Target="https://fbref.com/en/players/14f47102/Marwane-Saadane" TargetMode="External"/><Relationship Id="rId3324" Type="http://schemas.openxmlformats.org/officeDocument/2006/relationships/hyperlink" Target="https://fbref.com/en/squads/7c77b0bc/2025-2026/Heart-of-Midlothian-Stats" TargetMode="External"/><Relationship Id="rId3531" Type="http://schemas.openxmlformats.org/officeDocument/2006/relationships/hyperlink" Target="https://fbref.com/en/players/32257cce/matchlogs/2026/summary/Lee-Tae-seok-Match-Logs" TargetMode="External"/><Relationship Id="rId245" Type="http://schemas.openxmlformats.org/officeDocument/2006/relationships/hyperlink" Target="https://fbref.com/en/squads/e4a775cb/Nottingham-Forest-Stats" TargetMode="External"/><Relationship Id="rId452" Type="http://schemas.openxmlformats.org/officeDocument/2006/relationships/hyperlink" Target="https://fbref.com/en/squads/0e72edf2/Hellas-Verona-Stats" TargetMode="External"/><Relationship Id="rId1082" Type="http://schemas.openxmlformats.org/officeDocument/2006/relationships/hyperlink" Target="https://fbref.com/en/players/48035304/Nico-Elvedi" TargetMode="External"/><Relationship Id="rId2133" Type="http://schemas.openxmlformats.org/officeDocument/2006/relationships/hyperlink" Target="https://fbref.com/en/squads/b1b36dcd/France-Men-Stats" TargetMode="External"/><Relationship Id="rId2340" Type="http://schemas.openxmlformats.org/officeDocument/2006/relationships/hyperlink" Target="https://fbref.com/en/players/9bdd8118/Gideon-Mensah" TargetMode="External"/><Relationship Id="rId105" Type="http://schemas.openxmlformats.org/officeDocument/2006/relationships/hyperlink" Target="https://fbref.com/en/players/a62fa158/matchlogs/2026/summary/Homam-Ahmed-Match-Logs" TargetMode="External"/><Relationship Id="rId312" Type="http://schemas.openxmlformats.org/officeDocument/2006/relationships/hyperlink" Target="https://fbref.com/en/squads/d5121f10/Austria-Men-Stats" TargetMode="External"/><Relationship Id="rId2200" Type="http://schemas.openxmlformats.org/officeDocument/2006/relationships/hyperlink" Target="https://fbref.com/en/players/f7036e1c/Lautaro-Martinez" TargetMode="External"/><Relationship Id="rId1899" Type="http://schemas.openxmlformats.org/officeDocument/2006/relationships/hyperlink" Target="https://fbref.com/en/players/5ed9b537/matchlogs/2026/summary/Ibrahima-Konate-Match-Logs" TargetMode="External"/><Relationship Id="rId1759" Type="http://schemas.openxmlformats.org/officeDocument/2006/relationships/hyperlink" Target="https://fbref.com/en/players/620764f4/Edmilson-Junior" TargetMode="External"/><Relationship Id="rId1966" Type="http://schemas.openxmlformats.org/officeDocument/2006/relationships/hyperlink" Target="https://fbref.com/en/squads/054efa67/Bayern-Munich-Stats" TargetMode="External"/><Relationship Id="rId3181" Type="http://schemas.openxmlformats.org/officeDocument/2006/relationships/hyperlink" Target="https://fbref.com/en/squads/5a5e7874/2025-2026/PAOK-Stats" TargetMode="External"/><Relationship Id="rId1619" Type="http://schemas.openxmlformats.org/officeDocument/2006/relationships/hyperlink" Target="https://fbref.com/en/players/d25422fb/matchlogs/2026/summary/Oh-Hyeon-gyu-Match-Logs" TargetMode="External"/><Relationship Id="rId1826" Type="http://schemas.openxmlformats.org/officeDocument/2006/relationships/hyperlink" Target="https://fbref.com/en/players/e0a1f4eb/matchlogs/2026/summary/Jesper-Karlstrom-Match-Logs" TargetMode="External"/><Relationship Id="rId3041" Type="http://schemas.openxmlformats.org/officeDocument/2006/relationships/hyperlink" Target="https://fbref.com/en/squads/b561dd30/Spain-Men-Stats" TargetMode="External"/><Relationship Id="rId3998" Type="http://schemas.openxmlformats.org/officeDocument/2006/relationships/hyperlink" Target="https://fbref.com/en/squads/506f1741/South-Africa-Men-Stats" TargetMode="External"/><Relationship Id="rId3858" Type="http://schemas.openxmlformats.org/officeDocument/2006/relationships/hyperlink" Target="https://fbref.com/en/players/ac5120d8/matchlogs/2026/summary/Jacob-Widell-Zetterstrom-Match-Logs" TargetMode="External"/><Relationship Id="rId779" Type="http://schemas.openxmlformats.org/officeDocument/2006/relationships/hyperlink" Target="https://fbref.com/en/players/5ef3d210/Francisco-Conceicao" TargetMode="External"/><Relationship Id="rId986" Type="http://schemas.openxmlformats.org/officeDocument/2006/relationships/hyperlink" Target="https://fbref.com/en/players/4a1a9578/matchlogs/2026/summary/Luis-Diaz-Match-Logs" TargetMode="External"/><Relationship Id="rId2667" Type="http://schemas.openxmlformats.org/officeDocument/2006/relationships/hyperlink" Target="https://fbref.com/en/squads/2a8183b3/Villarreal-Stats" TargetMode="External"/><Relationship Id="rId3718" Type="http://schemas.openxmlformats.org/officeDocument/2006/relationships/hyperlink" Target="https://fbref.com/en/squads/a7c7562a/Tunisia-Men-Stats" TargetMode="External"/><Relationship Id="rId639" Type="http://schemas.openxmlformats.org/officeDocument/2006/relationships/hyperlink" Target="https://fbref.com/en/squads/1d3d37ae/Huracan-Stats" TargetMode="External"/><Relationship Id="rId1269" Type="http://schemas.openxmlformats.org/officeDocument/2006/relationships/hyperlink" Target="https://fbref.com/en/squads/33e6936d/2026/Albirex-Niigata-Stats" TargetMode="External"/><Relationship Id="rId1476" Type="http://schemas.openxmlformats.org/officeDocument/2006/relationships/hyperlink" Target="https://fbref.com/en/players/2a5e8f82/Mohamed-Amine-Ben-Hamida" TargetMode="External"/><Relationship Id="rId2874" Type="http://schemas.openxmlformats.org/officeDocument/2006/relationships/hyperlink" Target="https://fbref.com/en/players/26bab383/matchlogs/2026/summary/Ruben-Providence-Match-Logs" TargetMode="External"/><Relationship Id="rId3925" Type="http://schemas.openxmlformats.org/officeDocument/2006/relationships/hyperlink" Target="https://fbref.com/en/players/8dfdc6c3/matchlogs/2026/summary/John-Yeboah-Match-Logs" TargetMode="External"/><Relationship Id="rId846" Type="http://schemas.openxmlformats.org/officeDocument/2006/relationships/hyperlink" Target="https://fbref.com/en/players/e2a68b89/matchlogs/2026/summary/Findlay-Curtis-Match-Logs" TargetMode="External"/><Relationship Id="rId1129" Type="http://schemas.openxmlformats.org/officeDocument/2006/relationships/hyperlink" Target="https://fbref.com/en/squads/e00d111d/Al-Ittihad-Stats" TargetMode="External"/><Relationship Id="rId1683" Type="http://schemas.openxmlformats.org/officeDocument/2006/relationships/hyperlink" Target="https://fbref.com/en/squads/1e972a99/Genk-Stats" TargetMode="External"/><Relationship Id="rId1890" Type="http://schemas.openxmlformats.org/officeDocument/2006/relationships/hyperlink" Target="https://fbref.com/en/squads/922493f3/Atalanta-Stats" TargetMode="External"/><Relationship Id="rId2527" Type="http://schemas.openxmlformats.org/officeDocument/2006/relationships/hyperlink" Target="https://fbref.com/en/players/5ed97752/matchlogs/2026/summary/Iliman-Ndiaye-Match-Logs" TargetMode="External"/><Relationship Id="rId2734" Type="http://schemas.openxmlformats.org/officeDocument/2006/relationships/hyperlink" Target="https://fbref.com/en/players/e82adcab/matchlogs/2026/summary/Exequiel-Palacios-Match-Logs" TargetMode="External"/><Relationship Id="rId2941" Type="http://schemas.openxmlformats.org/officeDocument/2006/relationships/hyperlink" Target="https://fbref.com/en/squads/259855f0/New-Zealand-Men-Stats" TargetMode="External"/><Relationship Id="rId706" Type="http://schemas.openxmlformats.org/officeDocument/2006/relationships/hyperlink" Target="https://fbref.com/en/squads/1e2dba57/Algeria-Men-Stats" TargetMode="External"/><Relationship Id="rId913" Type="http://schemas.openxmlformats.org/officeDocument/2006/relationships/hyperlink" Target="https://fbref.com/en/squads/f9fddd6e/Argentina-Men-Stats" TargetMode="External"/><Relationship Id="rId1336" Type="http://schemas.openxmlformats.org/officeDocument/2006/relationships/hyperlink" Target="https://fbref.com/en/players/cc86b9a3/Leon-Goretzka" TargetMode="External"/><Relationship Id="rId1543" Type="http://schemas.openxmlformats.org/officeDocument/2006/relationships/hyperlink" Target="https://fbref.com/en/squads/599eba19/Norway-Men-Stats" TargetMode="External"/><Relationship Id="rId1750" Type="http://schemas.openxmlformats.org/officeDocument/2006/relationships/hyperlink" Target="https://fbref.com/en/players/4fb17e20/matchlogs/2026/summary/Alistair-Johnston-Match-Logs" TargetMode="External"/><Relationship Id="rId2801" Type="http://schemas.openxmlformats.org/officeDocument/2006/relationships/hyperlink" Target="https://fbref.com/en/squads/d86248bd/BodoGlimt-Stats" TargetMode="External"/><Relationship Id="rId42" Type="http://schemas.openxmlformats.org/officeDocument/2006/relationships/hyperlink" Target="https://fbref.com/en/players/4bff62e4/Mo-Abualnadi" TargetMode="External"/><Relationship Id="rId1403" Type="http://schemas.openxmlformats.org/officeDocument/2006/relationships/hyperlink" Target="https://fbref.com/en/players/e082af5b/Angus-Gunn" TargetMode="External"/><Relationship Id="rId1610" Type="http://schemas.openxmlformats.org/officeDocument/2006/relationships/hyperlink" Target="https://fbref.com/en/players/c164fda2/Al-Hashmi-Al-Hussain" TargetMode="External"/><Relationship Id="rId3368" Type="http://schemas.openxmlformats.org/officeDocument/2006/relationships/hyperlink" Target="https://fbref.com/en/squads/f9fddd6e/Argentina-Men-Stats" TargetMode="External"/><Relationship Id="rId3575" Type="http://schemas.openxmlformats.org/officeDocument/2006/relationships/hyperlink" Target="https://fbref.com/en/players/df8d6029/Arthur-Theate" TargetMode="External"/><Relationship Id="rId3782" Type="http://schemas.openxmlformats.org/officeDocument/2006/relationships/hyperlink" Target="https://fbref.com/en/squads/d07537b9/Brighton-and-Hove-Albion-Stats" TargetMode="External"/><Relationship Id="rId289" Type="http://schemas.openxmlformats.org/officeDocument/2006/relationships/hyperlink" Target="https://fbref.com/en/squads/3f319bc9/Vitoria-Guimaraes-Stats" TargetMode="External"/><Relationship Id="rId496" Type="http://schemas.openxmlformats.org/officeDocument/2006/relationships/hyperlink" Target="https://fbref.com/en/players/3b8674e6/matchlogs/2026/summary/Rodrigo-Bentancur-Match-Logs" TargetMode="External"/><Relationship Id="rId2177" Type="http://schemas.openxmlformats.org/officeDocument/2006/relationships/hyperlink" Target="https://fbref.com/en/players/0e0102eb/Omar-Marmoush" TargetMode="External"/><Relationship Id="rId2384" Type="http://schemas.openxmlformats.org/officeDocument/2006/relationships/hyperlink" Target="https://fbref.com/en/players/25c3fb97/Relebohile-Mofokeng" TargetMode="External"/><Relationship Id="rId2591" Type="http://schemas.openxmlformats.org/officeDocument/2006/relationships/hyperlink" Target="https://fbref.com/en/players/e6af02e0/Matheus-Nunes" TargetMode="External"/><Relationship Id="rId3228" Type="http://schemas.openxmlformats.org/officeDocument/2006/relationships/hyperlink" Target="https://fbref.com/en/squads/c7a9f859/Leverkusen-Stats" TargetMode="External"/><Relationship Id="rId3435" Type="http://schemas.openxmlformats.org/officeDocument/2006/relationships/hyperlink" Target="https://fbref.com/en/squads/602d3994/Scotland-Men-Stats" TargetMode="External"/><Relationship Id="rId3642" Type="http://schemas.openxmlformats.org/officeDocument/2006/relationships/hyperlink" Target="https://fbref.com/en/players/c0a8860f/matchlogs/2026/summary/Felix-Torres-Caicedo-Match-Logs" TargetMode="External"/><Relationship Id="rId149" Type="http://schemas.openxmlformats.org/officeDocument/2006/relationships/hyperlink" Target="https://fbref.com/en/players/bb08bce9/Omar-Alderete" TargetMode="External"/><Relationship Id="rId356" Type="http://schemas.openxmlformats.org/officeDocument/2006/relationships/hyperlink" Target="https://fbref.com/en/players/17e1261b/Neil-El-Aynaoui" TargetMode="External"/><Relationship Id="rId563" Type="http://schemas.openxmlformats.org/officeDocument/2006/relationships/hyperlink" Target="https://fbref.com/en/squads/af41ccda/Morocco-Men-Stats" TargetMode="External"/><Relationship Id="rId770" Type="http://schemas.openxmlformats.org/officeDocument/2006/relationships/hyperlink" Target="https://fbref.com/en/players/9a0408b6/matchlogs/2026/summary/Pathe-Ciss-Match-Logs" TargetMode="External"/><Relationship Id="rId1193" Type="http://schemas.openxmlformats.org/officeDocument/2006/relationships/hyperlink" Target="https://fbref.com/en/squads/e3db180b/Zwolle-Stats" TargetMode="External"/><Relationship Id="rId2037" Type="http://schemas.openxmlformats.org/officeDocument/2006/relationships/hyperlink" Target="https://fbref.com/en/players/c115db1e/matchlogs/2026/summary/Dailon-Livramento-Match-Logs" TargetMode="External"/><Relationship Id="rId2244" Type="http://schemas.openxmlformats.org/officeDocument/2006/relationships/hyperlink" Target="https://fbref.com/en/squads/19538871/Manchester-United-Stats" TargetMode="External"/><Relationship Id="rId2451" Type="http://schemas.openxmlformats.org/officeDocument/2006/relationships/hyperlink" Target="https://fbref.com/en/players/af0c835b/Samuel-Moutoussamy" TargetMode="External"/><Relationship Id="rId216" Type="http://schemas.openxmlformats.org/officeDocument/2006/relationships/hyperlink" Target="https://fbref.com/en/squads/0f9294bd/2025-2026/Besiktas-Stats" TargetMode="External"/><Relationship Id="rId423" Type="http://schemas.openxmlformats.org/officeDocument/2006/relationships/hyperlink" Target="https://fbref.com/en/players/e59c9d0d/Samed-Bazdar" TargetMode="External"/><Relationship Id="rId1053" Type="http://schemas.openxmlformats.org/officeDocument/2006/relationships/hyperlink" Target="https://fbref.com/en/players/0cbc8baa/matchlogs/2026/summary/Jean-Kevin-Duverne-Match-Logs" TargetMode="External"/><Relationship Id="rId1260" Type="http://schemas.openxmlformats.org/officeDocument/2006/relationships/hyperlink" Target="https://fbref.com/en/squads/602d3994/Scotland-Men-Stats" TargetMode="External"/><Relationship Id="rId2104" Type="http://schemas.openxmlformats.org/officeDocument/2006/relationships/hyperlink" Target="https://fbref.com/en/players/bf34eebd/Noni-Madueke" TargetMode="External"/><Relationship Id="rId3502" Type="http://schemas.openxmlformats.org/officeDocument/2006/relationships/hyperlink" Target="https://fbref.com/en/squads/a486e511/Freiburg-Stats" TargetMode="External"/><Relationship Id="rId630" Type="http://schemas.openxmlformats.org/officeDocument/2006/relationships/hyperlink" Target="https://fbref.com/en/squads/d2043442/Paraguay-Men-Stats" TargetMode="External"/><Relationship Id="rId2311" Type="http://schemas.openxmlformats.org/officeDocument/2006/relationships/hyperlink" Target="https://fbref.com/en/squads/a7c7562a/Tunisia-Men-Stats" TargetMode="External"/><Relationship Id="rId1120" Type="http://schemas.openxmlformats.org/officeDocument/2006/relationships/hyperlink" Target="https://fbref.com/en/players/314d95ac/Saeid-Ezatolahi" TargetMode="External"/><Relationship Id="rId1937" Type="http://schemas.openxmlformats.org/officeDocument/2006/relationships/hyperlink" Target="https://fbref.com/en/squads/7b08e376/Croatia-Men-Stats" TargetMode="External"/><Relationship Id="rId3085" Type="http://schemas.openxmlformats.org/officeDocument/2006/relationships/hyperlink" Target="https://fbref.com/en/players/dea698d9/matchlogs/2026/summary/Cristiano-Ronaldo-Match-Logs" TargetMode="External"/><Relationship Id="rId3292" Type="http://schemas.openxmlformats.org/officeDocument/2006/relationships/hyperlink" Target="https://fbref.com/en/squads/f9fddd6e/Argentina-Men-Stats" TargetMode="External"/><Relationship Id="rId3152" Type="http://schemas.openxmlformats.org/officeDocument/2006/relationships/hyperlink" Target="https://fbref.com/en/squads/b8889750/Egypt-Men-Stats" TargetMode="External"/><Relationship Id="rId280" Type="http://schemas.openxmlformats.org/officeDocument/2006/relationships/hyperlink" Target="https://fbref.com/en/squads/870e020f/Uruguay-Men-Stats" TargetMode="External"/><Relationship Id="rId3012" Type="http://schemas.openxmlformats.org/officeDocument/2006/relationships/hyperlink" Target="https://fbref.com/en/players/0a3d6d2b/matchlogs/2026/summary/Chris-Richards-Match-Logs" TargetMode="External"/><Relationship Id="rId140" Type="http://schemas.openxmlformats.org/officeDocument/2006/relationships/hyperlink" Target="https://fbref.com/en/players/05439de2/matchlogs/2026/summary/David-Alaba-Match-Logs" TargetMode="External"/><Relationship Id="rId3969" Type="http://schemas.openxmlformats.org/officeDocument/2006/relationships/hyperlink" Target="https://fbref.com/en/squads/ecb862be/2025-2026/Sparta-Prague-Stats" TargetMode="External"/><Relationship Id="rId6" Type="http://schemas.openxmlformats.org/officeDocument/2006/relationships/hyperlink" Target="https://fbref.com/en/squads/599eba19/Norway-Men-Stats" TargetMode="External"/><Relationship Id="rId2778" Type="http://schemas.openxmlformats.org/officeDocument/2006/relationships/hyperlink" Target="https://fbref.com/en/players/596cc50e/matchlogs/2026/summary/Marcus-Pedersen-Match-Logs" TargetMode="External"/><Relationship Id="rId2985" Type="http://schemas.openxmlformats.org/officeDocument/2006/relationships/hyperlink" Target="https://fbref.com/en/players/afb61630/matchlogs/2026/summary/Tijjani-Reijnders-Match-Logs" TargetMode="External"/><Relationship Id="rId3829" Type="http://schemas.openxmlformats.org/officeDocument/2006/relationships/hyperlink" Target="https://fbref.com/en/squads/7c21e445/West-Ham-United-Stats" TargetMode="External"/><Relationship Id="rId957" Type="http://schemas.openxmlformats.org/officeDocument/2006/relationships/hyperlink" Target="https://fbref.com/en/squads/28c9c3cd/Como-Stats" TargetMode="External"/><Relationship Id="rId1587" Type="http://schemas.openxmlformats.org/officeDocument/2006/relationships/hyperlink" Target="https://fbref.com/en/squads/2740937c/Czechia-Men-Stats" TargetMode="External"/><Relationship Id="rId1794" Type="http://schemas.openxmlformats.org/officeDocument/2006/relationships/hyperlink" Target="https://fbref.com/en/squads/9be9f315/Congo-DR-Men-Stats" TargetMode="External"/><Relationship Id="rId2638" Type="http://schemas.openxmlformats.org/officeDocument/2006/relationships/hyperlink" Target="https://fbref.com/en/squads/81021a70/Switzerland-Men-Stats" TargetMode="External"/><Relationship Id="rId2845" Type="http://schemas.openxmlformats.org/officeDocument/2006/relationships/hyperlink" Target="https://fbref.com/en/squads/639950ae/Flamengo-Stats" TargetMode="External"/><Relationship Id="rId86" Type="http://schemas.openxmlformats.org/officeDocument/2006/relationships/hyperlink" Target="https://fbref.com/en/players/f9c927de/matchlogs/2026/summary/Michel-Aebischer-Match-Logs" TargetMode="External"/><Relationship Id="rId817" Type="http://schemas.openxmlformats.org/officeDocument/2006/relationships/hyperlink" Target="https://fbref.com/en/squads/46ef01d0/Orlando-City-Stats" TargetMode="External"/><Relationship Id="rId1447" Type="http://schemas.openxmlformats.org/officeDocument/2006/relationships/hyperlink" Target="https://fbref.com/en/squads/bd8769d1/Hull-City-Stats" TargetMode="External"/><Relationship Id="rId1654" Type="http://schemas.openxmlformats.org/officeDocument/2006/relationships/hyperlink" Target="https://fbref.com/en/players/4637747c/matchlogs/2026/summary/Jackson-Irvine-Match-Logs" TargetMode="External"/><Relationship Id="rId1861" Type="http://schemas.openxmlformats.org/officeDocument/2006/relationships/hyperlink" Target="https://fbref.com/en/players/59e4b92e/Rani-Khedira" TargetMode="External"/><Relationship Id="rId2705" Type="http://schemas.openxmlformats.org/officeDocument/2006/relationships/hyperlink" Target="https://fbref.com/en/squads/9024a00a/Girona-Stats" TargetMode="External"/><Relationship Id="rId2912" Type="http://schemas.openxmlformats.org/officeDocument/2006/relationships/hyperlink" Target="https://fbref.com/en/players/e32afa36/matchlogs/2026/summary/Ramy-Rabia-Match-Logs" TargetMode="External"/><Relationship Id="rId1307" Type="http://schemas.openxmlformats.org/officeDocument/2006/relationships/hyperlink" Target="https://fbref.com/en/players/37337aea/matchlogs/2026/summary/Santiago-Gimenez-Match-Logs" TargetMode="External"/><Relationship Id="rId1514" Type="http://schemas.openxmlformats.org/officeDocument/2006/relationships/hyperlink" Target="https://fbref.com/en/squads/b8889750/Egypt-Men-Stats" TargetMode="External"/><Relationship Id="rId1721" Type="http://schemas.openxmlformats.org/officeDocument/2006/relationships/hyperlink" Target="https://fbref.com/en/squads/ec843efd/Iraq-Men-Stats" TargetMode="External"/><Relationship Id="rId13" Type="http://schemas.openxmlformats.org/officeDocument/2006/relationships/hyperlink" Target="https://fbref.com/en/squads/b8889750/Egypt-Men-Stats" TargetMode="External"/><Relationship Id="rId3479" Type="http://schemas.openxmlformats.org/officeDocument/2006/relationships/hyperlink" Target="https://fbref.com/en/squads/1ebc1a5b/Atlanta-United-Stats" TargetMode="External"/><Relationship Id="rId3686" Type="http://schemas.openxmlformats.org/officeDocument/2006/relationships/hyperlink" Target="https://fbref.com/en/players/c0295327/Ayase-Ueda" TargetMode="External"/><Relationship Id="rId2288" Type="http://schemas.openxmlformats.org/officeDocument/2006/relationships/hyperlink" Target="https://fbref.com/en/squads/3f8c4b5f/Toulouse-Stats" TargetMode="External"/><Relationship Id="rId2495" Type="http://schemas.openxmlformats.org/officeDocument/2006/relationships/hyperlink" Target="https://fbref.com/en/squads/870e020f/Uruguay-Men-Stats" TargetMode="External"/><Relationship Id="rId3339" Type="http://schemas.openxmlformats.org/officeDocument/2006/relationships/hyperlink" Target="https://fbref.com/en/players/0cb1d2ba/matchlogs/2026/summary/Mostafa-Shobeir-Match-Logs" TargetMode="External"/><Relationship Id="rId3893" Type="http://schemas.openxmlformats.org/officeDocument/2006/relationships/hyperlink" Target="https://fbref.com/en/squads/b2b47a98/Newcastle-United-Stats" TargetMode="External"/><Relationship Id="rId467" Type="http://schemas.openxmlformats.org/officeDocument/2006/relationships/hyperlink" Target="https://fbref.com/en/squads/a7c7562a/Tunisia-Men-Stats" TargetMode="External"/><Relationship Id="rId1097" Type="http://schemas.openxmlformats.org/officeDocument/2006/relationships/hyperlink" Target="https://fbref.com/en/players/a2728fbf/matchlogs/2026/summary/Endrick-Match-Logs" TargetMode="External"/><Relationship Id="rId2148" Type="http://schemas.openxmlformats.org/officeDocument/2006/relationships/hyperlink" Target="https://fbref.com/en/squads/6c5ef1c3/Bosnia-and-Herzegovina-Men-Stats" TargetMode="External"/><Relationship Id="rId3546" Type="http://schemas.openxmlformats.org/officeDocument/2006/relationships/hyperlink" Target="https://fbref.com/en/players/f3380f7e/matchlogs/2026/summary/Zaid-Tahseen-Match-Logs" TargetMode="External"/><Relationship Id="rId3753" Type="http://schemas.openxmlformats.org/officeDocument/2006/relationships/hyperlink" Target="https://fbref.com/en/squads/6c5ef1c3/Bosnia-and-Herzegovina-Men-Stats" TargetMode="External"/><Relationship Id="rId3960" Type="http://schemas.openxmlformats.org/officeDocument/2006/relationships/hyperlink" Target="https://fbref.com/en/squads/b1b36dcd/France-Men-Stats" TargetMode="External"/><Relationship Id="rId674" Type="http://schemas.openxmlformats.org/officeDocument/2006/relationships/hyperlink" Target="https://fbref.com/en/squads/870e020f/Uruguay-Men-Stats" TargetMode="External"/><Relationship Id="rId881" Type="http://schemas.openxmlformats.org/officeDocument/2006/relationships/hyperlink" Target="https://fbref.com/en/players/7709e4a6/Nasser-Al-Dawsari" TargetMode="External"/><Relationship Id="rId2355" Type="http://schemas.openxmlformats.org/officeDocument/2006/relationships/hyperlink" Target="https://fbref.com/en/players/73ce4d7d/matchlogs/2026/summary/Connor-Metcalfe-Match-Logs" TargetMode="External"/><Relationship Id="rId2562" Type="http://schemas.openxmlformats.org/officeDocument/2006/relationships/hyperlink" Target="https://fbref.com/en/players/69384e5d/matchlogs/2026/summary/Neymar-Match-Logs" TargetMode="External"/><Relationship Id="rId3406" Type="http://schemas.openxmlformats.org/officeDocument/2006/relationships/hyperlink" Target="https://fbref.com/en/players/0a6cb1b1/Harry-Souttar" TargetMode="External"/><Relationship Id="rId3613" Type="http://schemas.openxmlformats.org/officeDocument/2006/relationships/hyperlink" Target="https://fbref.com/en/squads/b81aa4fa/Celtic-Stats" TargetMode="External"/><Relationship Id="rId3820" Type="http://schemas.openxmlformats.org/officeDocument/2006/relationships/hyperlink" Target="https://fbref.com/en/squads/7b08e376/Croatia-Men-Stats" TargetMode="External"/><Relationship Id="rId327" Type="http://schemas.openxmlformats.org/officeDocument/2006/relationships/hyperlink" Target="https://fbref.com/en/squads/cdaf4e6d/2025-2026/St-Gallen-Stats" TargetMode="External"/><Relationship Id="rId534" Type="http://schemas.openxmlformats.org/officeDocument/2006/relationships/hyperlink" Target="https://fbref.com/en/squads/132ebc33/Nice-Stats" TargetMode="External"/><Relationship Id="rId741" Type="http://schemas.openxmlformats.org/officeDocument/2006/relationships/hyperlink" Target="https://fbref.com/en/squads/1df6b87e/Sheffield-United-Stats" TargetMode="External"/><Relationship Id="rId1164" Type="http://schemas.openxmlformats.org/officeDocument/2006/relationships/hyperlink" Target="https://fbref.com/en/squads/cd389e75/Uzbekistan-Men-Stats" TargetMode="External"/><Relationship Id="rId1371" Type="http://schemas.openxmlformats.org/officeDocument/2006/relationships/hyperlink" Target="https://fbref.com/en/players/ccfa8e5e/Cho-Gue-sung" TargetMode="External"/><Relationship Id="rId2008" Type="http://schemas.openxmlformats.org/officeDocument/2006/relationships/hyperlink" Target="https://fbref.com/en/squads/31553c94/Melbourne-City-Stats" TargetMode="External"/><Relationship Id="rId2215" Type="http://schemas.openxmlformats.org/officeDocument/2006/relationships/hyperlink" Target="https://fbref.com/en/players/57df7a11/Arthur-Masuaku" TargetMode="External"/><Relationship Id="rId2422" Type="http://schemas.openxmlformats.org/officeDocument/2006/relationships/hyperlink" Target="https://fbref.com/en/players/374d5158/matchlogs/2026/summary/Gonzalo-Montiel-Match-Logs" TargetMode="External"/><Relationship Id="rId601" Type="http://schemas.openxmlformats.org/officeDocument/2006/relationships/hyperlink" Target="https://fbref.com/en/players/ac717a23/Firas-Al-Buraikan" TargetMode="External"/><Relationship Id="rId1024" Type="http://schemas.openxmlformats.org/officeDocument/2006/relationships/hyperlink" Target="https://fbref.com/en/squads/02cd81bf/2025-2026/Viktoria-Plzen-Stats" TargetMode="External"/><Relationship Id="rId1231" Type="http://schemas.openxmlformats.org/officeDocument/2006/relationships/hyperlink" Target="https://fbref.com/en/squads/d5121f10/Austria-Men-Stats" TargetMode="External"/><Relationship Id="rId3196" Type="http://schemas.openxmlformats.org/officeDocument/2006/relationships/hyperlink" Target="https://fbref.com/en/squads/ffcf1690/Japan-Men-Stats" TargetMode="External"/><Relationship Id="rId3056" Type="http://schemas.openxmlformats.org/officeDocument/2006/relationships/hyperlink" Target="https://fbref.com/en/squads/123acaf8/Ecuador-Men-Stats" TargetMode="External"/><Relationship Id="rId3263" Type="http://schemas.openxmlformats.org/officeDocument/2006/relationships/hyperlink" Target="https://fbref.com/en/squads/acbb6a5b/RB-Leipzig-Stats" TargetMode="External"/><Relationship Id="rId3470" Type="http://schemas.openxmlformats.org/officeDocument/2006/relationships/hyperlink" Target="https://fbref.com/en/players/928bec06/Rebin-Sulaka" TargetMode="External"/><Relationship Id="rId184" Type="http://schemas.openxmlformats.org/officeDocument/2006/relationships/hyperlink" Target="https://fbref.com/en/squads/1ebc1a5b/Atlanta-United-Stats" TargetMode="External"/><Relationship Id="rId391" Type="http://schemas.openxmlformats.org/officeDocument/2006/relationships/hyperlink" Target="https://fbref.com/en/players/be47b750/Simon-Banza" TargetMode="External"/><Relationship Id="rId1908" Type="http://schemas.openxmlformats.org/officeDocument/2006/relationships/hyperlink" Target="https://fbref.com/en/players/0313a347/Ezri-Konsa" TargetMode="External"/><Relationship Id="rId2072" Type="http://schemas.openxmlformats.org/officeDocument/2006/relationships/hyperlink" Target="https://fbref.com/en/players/b333b014/matchlogs/2026/summary/Jose-Luis-Rodriguez-Match-Logs" TargetMode="External"/><Relationship Id="rId3123" Type="http://schemas.openxmlformats.org/officeDocument/2006/relationships/hyperlink" Target="https://fbref.com/en/players/928dc5c9/matchlogs/2026/summary/Mustafa-Saadoon-Match-Logs" TargetMode="External"/><Relationship Id="rId251" Type="http://schemas.openxmlformats.org/officeDocument/2006/relationships/hyperlink" Target="https://fbref.com/en/players/3724baa1/Fredrik-Andre-Bjorkan" TargetMode="External"/><Relationship Id="rId3330" Type="http://schemas.openxmlformats.org/officeDocument/2006/relationships/hyperlink" Target="https://fbref.com/en/squads/ec843efd/Iraq-Men-Stats" TargetMode="External"/><Relationship Id="rId2889" Type="http://schemas.openxmlformats.org/officeDocument/2006/relationships/hyperlink" Target="https://fbref.com/en/squads/dc56fe14/Milan-Stats" TargetMode="External"/><Relationship Id="rId111" Type="http://schemas.openxmlformats.org/officeDocument/2006/relationships/hyperlink" Target="https://fbref.com/en/squads/599eba19/Norway-Men-Stats" TargetMode="External"/><Relationship Id="rId1698" Type="http://schemas.openxmlformats.org/officeDocument/2006/relationships/hyperlink" Target="https://fbref.com/en/squads/6a08f71e/IR-Iran-Men-Stats" TargetMode="External"/><Relationship Id="rId2749" Type="http://schemas.openxmlformats.org/officeDocument/2006/relationships/hyperlink" Target="https://fbref.com/en/squads/46ef01d0/Orlando-City-Stats" TargetMode="External"/><Relationship Id="rId2956" Type="http://schemas.openxmlformats.org/officeDocument/2006/relationships/hyperlink" Target="https://fbref.com/en/squads/1862c019/England-Men-Stats" TargetMode="External"/><Relationship Id="rId928" Type="http://schemas.openxmlformats.org/officeDocument/2006/relationships/hyperlink" Target="https://fbref.com/en/players/b19db005/Ousmane-Dembele" TargetMode="External"/><Relationship Id="rId1558" Type="http://schemas.openxmlformats.org/officeDocument/2006/relationships/hyperlink" Target="https://fbref.com/en/players/8059806f/Luiz-Henrique" TargetMode="External"/><Relationship Id="rId1765" Type="http://schemas.openxmlformats.org/officeDocument/2006/relationships/hyperlink" Target="https://fbref.com/en/players/7111d552/matchlogs/2026/summary/Vinicius-Junior-Match-Logs" TargetMode="External"/><Relationship Id="rId2609" Type="http://schemas.openxmlformats.org/officeDocument/2006/relationships/hyperlink" Target="https://fbref.com/en/squads/ad2be733/Sevilla-Stats" TargetMode="External"/><Relationship Id="rId57" Type="http://schemas.openxmlformats.org/officeDocument/2006/relationships/hyperlink" Target="https://fbref.com/en/squads/105360fe/Torino-Stats" TargetMode="External"/><Relationship Id="rId1418" Type="http://schemas.openxmlformats.org/officeDocument/2006/relationships/hyperlink" Target="https://fbref.com/en/players/56f6d192/matchlogs/2026/summary/Jorge-Gutierrez-Match-Logs" TargetMode="External"/><Relationship Id="rId1972" Type="http://schemas.openxmlformats.org/officeDocument/2006/relationships/hyperlink" Target="https://fbref.com/en/players/8e6d2fcd/Senne-Lammens" TargetMode="External"/><Relationship Id="rId2816" Type="http://schemas.openxmlformats.org/officeDocument/2006/relationships/hyperlink" Target="https://fbref.com/en/squads/61828292/Haiti-Men-Stats" TargetMode="External"/><Relationship Id="rId1625" Type="http://schemas.openxmlformats.org/officeDocument/2006/relationships/hyperlink" Target="https://fbref.com/en/squads/304635c3/Brazil-Men-Stats" TargetMode="External"/><Relationship Id="rId1832" Type="http://schemas.openxmlformats.org/officeDocument/2006/relationships/hyperlink" Target="https://fbref.com/en/squads/c539e393/Schalke-04-Stats" TargetMode="External"/><Relationship Id="rId3797" Type="http://schemas.openxmlformats.org/officeDocument/2006/relationships/hyperlink" Target="https://fbref.com/en/squads/123acaf8/Ecuador-Men-Stats" TargetMode="External"/><Relationship Id="rId2399" Type="http://schemas.openxmlformats.org/officeDocument/2006/relationships/hyperlink" Target="https://fbref.com/en/players/608f2092/Johan-Mojica" TargetMode="External"/><Relationship Id="rId3657" Type="http://schemas.openxmlformats.org/officeDocument/2006/relationships/hyperlink" Target="https://fbref.com/en/squads/1c781004/Norwich-City-Stats" TargetMode="External"/><Relationship Id="rId3864" Type="http://schemas.openxmlformats.org/officeDocument/2006/relationships/hyperlink" Target="https://fbref.com/en/squads/9349828d/Ghana-Men-Stats" TargetMode="External"/><Relationship Id="rId578" Type="http://schemas.openxmlformats.org/officeDocument/2006/relationships/hyperlink" Target="https://fbref.com/en/squads/e0f5893a/Curacao-Men-Stats" TargetMode="External"/><Relationship Id="rId785" Type="http://schemas.openxmlformats.org/officeDocument/2006/relationships/hyperlink" Target="https://fbref.com/en/squads/fa11a9cc/2025-2026/Krasnodar-Stats" TargetMode="External"/><Relationship Id="rId992" Type="http://schemas.openxmlformats.org/officeDocument/2006/relationships/hyperlink" Target="https://fbref.com/en/squads/b1b36dcd/France-Men-Stats" TargetMode="External"/><Relationship Id="rId2259" Type="http://schemas.openxmlformats.org/officeDocument/2006/relationships/hyperlink" Target="https://fbref.com/en/squads/9be9f315/Congo-DR-Men-Stats" TargetMode="External"/><Relationship Id="rId2466" Type="http://schemas.openxmlformats.org/officeDocument/2006/relationships/hyperlink" Target="https://fbref.com/en/players/426dda23/Tarik-Muharemovic" TargetMode="External"/><Relationship Id="rId2673" Type="http://schemas.openxmlformats.org/officeDocument/2006/relationships/hyperlink" Target="https://fbref.com/en/squads/361422b9/Belgium-Men-Stats" TargetMode="External"/><Relationship Id="rId2880" Type="http://schemas.openxmlformats.org/officeDocument/2006/relationships/hyperlink" Target="https://fbref.com/en/squads/b561dd30/Spain-Men-Stats" TargetMode="External"/><Relationship Id="rId3517" Type="http://schemas.openxmlformats.org/officeDocument/2006/relationships/hyperlink" Target="https://fbref.com/en/squads/599eba19/Norway-Men-Stats" TargetMode="External"/><Relationship Id="rId3724" Type="http://schemas.openxmlformats.org/officeDocument/2006/relationships/hyperlink" Target="https://fbref.com/en/players/0959c2a2/matchlogs/2026/summary/Federico-Valverde-Match-Logs" TargetMode="External"/><Relationship Id="rId3931" Type="http://schemas.openxmlformats.org/officeDocument/2006/relationships/hyperlink" Target="https://fbref.com/en/squads/ac6bcf92/Turkiye-Men-Stats" TargetMode="External"/><Relationship Id="rId438" Type="http://schemas.openxmlformats.org/officeDocument/2006/relationships/hyperlink" Target="https://fbref.com/en/players/b6867b96/matchlogs/2026/summary/Aziz-Behich-Match-Logs" TargetMode="External"/><Relationship Id="rId645" Type="http://schemas.openxmlformats.org/officeDocument/2006/relationships/hyperlink" Target="https://fbref.com/en/players/f63a8347/Ugurcan-Cakir" TargetMode="External"/><Relationship Id="rId852" Type="http://schemas.openxmlformats.org/officeDocument/2006/relationships/hyperlink" Target="https://fbref.com/en/squads/19538871/Manchester-United-Stats" TargetMode="External"/><Relationship Id="rId1068" Type="http://schemas.openxmlformats.org/officeDocument/2006/relationships/hyperlink" Target="https://fbref.com/en/squads/b2b47a98/Newcastle-United-Stats" TargetMode="External"/><Relationship Id="rId1275" Type="http://schemas.openxmlformats.org/officeDocument/2006/relationships/hyperlink" Target="https://fbref.com/en/players/5b3cfa12/Ismael-Gharbi" TargetMode="External"/><Relationship Id="rId1482" Type="http://schemas.openxmlformats.org/officeDocument/2006/relationships/hyperlink" Target="https://fbref.com/en/players/03f63e77/matchlogs/2026/summary/Odiljon-Hamrobekov-Match-Logs" TargetMode="External"/><Relationship Id="rId2119" Type="http://schemas.openxmlformats.org/officeDocument/2006/relationships/hyperlink" Target="https://fbref.com/en/players/86e34165/matchlogs/2026/summary/Ermin-Mahmic-Match-Logs" TargetMode="External"/><Relationship Id="rId2326" Type="http://schemas.openxmlformats.org/officeDocument/2006/relationships/hyperlink" Target="https://fbref.com/en/players/5169f27f/Lucas-Mendes" TargetMode="External"/><Relationship Id="rId2533" Type="http://schemas.openxmlformats.org/officeDocument/2006/relationships/hyperlink" Target="https://fbref.com/en/squads/9c6d90a0/Canada-Men-Stats" TargetMode="External"/><Relationship Id="rId2740" Type="http://schemas.openxmlformats.org/officeDocument/2006/relationships/hyperlink" Target="https://fbref.com/en/squads/f9fddd6e/Argentina-Men-Stats" TargetMode="External"/><Relationship Id="rId505" Type="http://schemas.openxmlformats.org/officeDocument/2006/relationships/hyperlink" Target="https://fbref.com/en/players/a109e5c8/Lucas-Bergvall" TargetMode="External"/><Relationship Id="rId712" Type="http://schemas.openxmlformats.org/officeDocument/2006/relationships/hyperlink" Target="https://fbref.com/en/players/ded82b9a/matchlogs/2026/summary/Stepan-Chaloupek-Match-Logs" TargetMode="External"/><Relationship Id="rId1135" Type="http://schemas.openxmlformats.org/officeDocument/2006/relationships/hyperlink" Target="https://fbref.com/en/players/30591ae5/Odeh-Al-Fakhouri" TargetMode="External"/><Relationship Id="rId1342" Type="http://schemas.openxmlformats.org/officeDocument/2006/relationships/hyperlink" Target="https://fbref.com/en/players/52d1a4c6/matchlogs/2026/summary/Kenji-Gorre-Match-Logs" TargetMode="External"/><Relationship Id="rId1202" Type="http://schemas.openxmlformats.org/officeDocument/2006/relationships/hyperlink" Target="https://fbref.com/en/players/9d420dad/matchlogs/2026/summary/Yahia-Fofana-Match-Logs" TargetMode="External"/><Relationship Id="rId2600" Type="http://schemas.openxmlformats.org/officeDocument/2006/relationships/hyperlink" Target="https://fbref.com/en/squads/599eba19/Norway-Men-Stats" TargetMode="External"/><Relationship Id="rId3167" Type="http://schemas.openxmlformats.org/officeDocument/2006/relationships/hyperlink" Target="https://fbref.com/en/players/4b1d5a70/Shurandy-Sambo" TargetMode="External"/><Relationship Id="rId295" Type="http://schemas.openxmlformats.org/officeDocument/2006/relationships/hyperlink" Target="https://fbref.com/en/players/5e837126/Carlens-Arcus" TargetMode="External"/><Relationship Id="rId3374" Type="http://schemas.openxmlformats.org/officeDocument/2006/relationships/hyperlink" Target="https://fbref.com/en/players/5dcf3e90/Unai-Simon" TargetMode="External"/><Relationship Id="rId3581" Type="http://schemas.openxmlformats.org/officeDocument/2006/relationships/hyperlink" Target="https://fbref.com/en/squads/cd051869/Brentford-Stats" TargetMode="External"/><Relationship Id="rId2183" Type="http://schemas.openxmlformats.org/officeDocument/2006/relationships/hyperlink" Target="https://fbref.com/en/squads/e2d8892c/Paris-Saint-Germain-Stats" TargetMode="External"/><Relationship Id="rId2390" Type="http://schemas.openxmlformats.org/officeDocument/2006/relationships/hyperlink" Target="https://fbref.com/en/players/92f69be8/matchlogs/2026/summary/Shahriar-Moghanlou-Match-Logs" TargetMode="External"/><Relationship Id="rId3027" Type="http://schemas.openxmlformats.org/officeDocument/2006/relationships/hyperlink" Target="https://fbref.com/en/players/2e4f5f03/matchlogs/2026/summary/Andy-Robertson-Match-Logs" TargetMode="External"/><Relationship Id="rId3234" Type="http://schemas.openxmlformats.org/officeDocument/2006/relationships/hyperlink" Target="https://fbref.com/en/players/6fe5c35b/Alexander-Schlager" TargetMode="External"/><Relationship Id="rId3441" Type="http://schemas.openxmlformats.org/officeDocument/2006/relationships/hyperlink" Target="https://fbref.com/en/players/3b1ed320/matchlogs/2026/summary/Angelo-Stiller-Match-Logs" TargetMode="External"/><Relationship Id="rId155" Type="http://schemas.openxmlformats.org/officeDocument/2006/relationships/hyperlink" Target="https://fbref.com/en/players/bae045a9/matchlogs/2026/summary/Almoez-Ali-Match-Logs" TargetMode="External"/><Relationship Id="rId362" Type="http://schemas.openxmlformats.org/officeDocument/2006/relationships/hyperlink" Target="https://fbref.com/en/squads/84bbaea6/Al-Shabab-Stats" TargetMode="External"/><Relationship Id="rId2043" Type="http://schemas.openxmlformats.org/officeDocument/2006/relationships/hyperlink" Target="https://fbref.com/en/squads/f9fddd6e/Argentina-Men-Stats" TargetMode="External"/><Relationship Id="rId2250" Type="http://schemas.openxmlformats.org/officeDocument/2006/relationships/hyperlink" Target="https://fbref.com/en/players/f6272be9/Thalente-Mbatha" TargetMode="External"/><Relationship Id="rId3301" Type="http://schemas.openxmlformats.org/officeDocument/2006/relationships/hyperlink" Target="https://fbref.com/en/players/10efd0e1/matchlogs/2026/summary/Jean-Seri-Match-Logs" TargetMode="External"/><Relationship Id="rId222" Type="http://schemas.openxmlformats.org/officeDocument/2006/relationships/hyperlink" Target="https://fbref.com/en/players/9f65be73/Amir-Al-Ammari" TargetMode="External"/><Relationship Id="rId2110" Type="http://schemas.openxmlformats.org/officeDocument/2006/relationships/hyperlink" Target="https://fbref.com/en/squads/b81aa4fa/Celtic-Stats" TargetMode="External"/><Relationship Id="rId1669" Type="http://schemas.openxmlformats.org/officeDocument/2006/relationships/hyperlink" Target="https://fbref.com/en/players/97d545ae/Ko-Itakura" TargetMode="External"/><Relationship Id="rId1876" Type="http://schemas.openxmlformats.org/officeDocument/2006/relationships/hyperlink" Target="https://fbref.com/en/players/4c3a6744/Justin-Kluivert" TargetMode="External"/><Relationship Id="rId2927" Type="http://schemas.openxmlformats.org/officeDocument/2006/relationships/hyperlink" Target="https://fbref.com/en/players/e4086af3/matchlogs/2026/summary/Abdul-Rahman-Baba-Match-Logs" TargetMode="External"/><Relationship Id="rId3091" Type="http://schemas.openxmlformats.org/officeDocument/2006/relationships/hyperlink" Target="https://fbref.com/en/squads/5bb5024a/Netherlands-Men-Stats" TargetMode="External"/><Relationship Id="rId1529" Type="http://schemas.openxmlformats.org/officeDocument/2006/relationships/hyperlink" Target="https://fbref.com/en/squads/18bb7c10/Arsenal-Stats" TargetMode="External"/><Relationship Id="rId1736" Type="http://schemas.openxmlformats.org/officeDocument/2006/relationships/hyperlink" Target="https://fbref.com/en/players/7c0479b1/Kim-Jin-gyu" TargetMode="External"/><Relationship Id="rId1943" Type="http://schemas.openxmlformats.org/officeDocument/2006/relationships/hyperlink" Target="https://fbref.com/en/players/5b5c2228/matchlogs/2026/summary/Ladislav-Krejci-Match-Logs" TargetMode="External"/><Relationship Id="rId28" Type="http://schemas.openxmlformats.org/officeDocument/2006/relationships/hyperlink" Target="https://fbref.com/en/squads/cd389e75/Uzbekistan-Men-Stats" TargetMode="External"/><Relationship Id="rId1803" Type="http://schemas.openxmlformats.org/officeDocument/2006/relationships/hyperlink" Target="https://fbref.com/en/players/24353c25/matchlogs/2026/summary/Hossein-Kanaanizadegan-Match-Logs" TargetMode="External"/><Relationship Id="rId4002" Type="http://schemas.openxmlformats.org/officeDocument/2006/relationships/hyperlink" Target="https://fbref.com/en/squads/599eba19/Norway-Men-Stats" TargetMode="External"/><Relationship Id="rId3768" Type="http://schemas.openxmlformats.org/officeDocument/2006/relationships/hyperlink" Target="https://fbref.com/en/players/b99b4cf5/Gustavo-Velasquez" TargetMode="External"/><Relationship Id="rId3975" Type="http://schemas.openxmlformats.org/officeDocument/2006/relationships/hyperlink" Target="https://fbref.com/en/players/6be253bf/Besfort-Zeneli" TargetMode="External"/><Relationship Id="rId689" Type="http://schemas.openxmlformats.org/officeDocument/2006/relationships/hyperlink" Target="https://fbref.com/en/players/c393c3d9/Kevin-Castano" TargetMode="External"/><Relationship Id="rId896" Type="http://schemas.openxmlformats.org/officeDocument/2006/relationships/hyperlink" Target="https://fbref.com/en/players/d494882e/Maxim-De-Cuyper" TargetMode="External"/><Relationship Id="rId2577" Type="http://schemas.openxmlformats.org/officeDocument/2006/relationships/hyperlink" Target="https://fbref.com/en/squads/add600ae/Dortmund-Stats" TargetMode="External"/><Relationship Id="rId2784" Type="http://schemas.openxmlformats.org/officeDocument/2006/relationships/hyperlink" Target="https://fbref.com/en/squads/24772b12/Cote-dIvoire-Men-Stats" TargetMode="External"/><Relationship Id="rId3628" Type="http://schemas.openxmlformats.org/officeDocument/2006/relationships/hyperlink" Target="https://fbref.com/en/squads/ffcf1690/Japan-Men-Stats" TargetMode="External"/><Relationship Id="rId549" Type="http://schemas.openxmlformats.org/officeDocument/2006/relationships/hyperlink" Target="https://fbref.com/en/squads/af41ccda/Morocco-Men-Stats" TargetMode="External"/><Relationship Id="rId756" Type="http://schemas.openxmlformats.org/officeDocument/2006/relationships/hyperlink" Target="https://fbref.com/en/squads/2740937c/Czechia-Men-Stats" TargetMode="External"/><Relationship Id="rId1179" Type="http://schemas.openxmlformats.org/officeDocument/2006/relationships/hyperlink" Target="https://fbref.com/en/players/5ff4ab71/Enzo-Fernandez" TargetMode="External"/><Relationship Id="rId1386" Type="http://schemas.openxmlformats.org/officeDocument/2006/relationships/hyperlink" Target="https://fbref.com/en/players/72c812f3/matchlogs/2026/summary/Idrissa-Gueye-Match-Logs" TargetMode="External"/><Relationship Id="rId1593" Type="http://schemas.openxmlformats.org/officeDocument/2006/relationships/hyperlink" Target="https://fbref.com/en/players/e03c2d97/matchlogs/2026/summary/Tomas-Holes-Match-Logs" TargetMode="External"/><Relationship Id="rId2437" Type="http://schemas.openxmlformats.org/officeDocument/2006/relationships/hyperlink" Target="https://fbref.com/en/squads/529ba333/Columbus-Crew-Stats" TargetMode="External"/><Relationship Id="rId2991" Type="http://schemas.openxmlformats.org/officeDocument/2006/relationships/hyperlink" Target="https://fbref.com/en/squads/18d3c3a3/2025-2026/America-Stats" TargetMode="External"/><Relationship Id="rId3835" Type="http://schemas.openxmlformats.org/officeDocument/2006/relationships/hyperlink" Target="https://fbref.com/en/players/d5f5955a/Tsuyoshi-Watanabe" TargetMode="External"/><Relationship Id="rId409" Type="http://schemas.openxmlformats.org/officeDocument/2006/relationships/hyperlink" Target="https://fbref.com/en/players/5d9cff53/matchlogs/2026/summary/Abdulkerim-Bardakci-Match-Logs" TargetMode="External"/><Relationship Id="rId963" Type="http://schemas.openxmlformats.org/officeDocument/2006/relationships/hyperlink" Target="https://fbref.com/en/players/31c69ef1/Ruben-Dias" TargetMode="External"/><Relationship Id="rId1039" Type="http://schemas.openxmlformats.org/officeDocument/2006/relationships/hyperlink" Target="https://fbref.com/en/squads/31fa6fa6/Cabo-Verde-Men-Stats" TargetMode="External"/><Relationship Id="rId1246" Type="http://schemas.openxmlformats.org/officeDocument/2006/relationships/hyperlink" Target="https://fbref.com/en/squads/1ebc1a5b/Atlanta-United-Stats" TargetMode="External"/><Relationship Id="rId2644" Type="http://schemas.openxmlformats.org/officeDocument/2006/relationships/hyperlink" Target="https://fbref.com/en/players/3cb58055/matchlogs/2026/summary/Ime-Okon-Match-Logs" TargetMode="External"/><Relationship Id="rId2851" Type="http://schemas.openxmlformats.org/officeDocument/2006/relationships/hyperlink" Target="https://fbref.com/en/players/7d704e92/Jackson-Porozo" TargetMode="External"/><Relationship Id="rId3902" Type="http://schemas.openxmlformats.org/officeDocument/2006/relationships/hyperlink" Target="https://fbref.com/en/players/91cd37b7/matchlogs/2026/summary/Haji-Wright-Match-Logs" TargetMode="External"/><Relationship Id="rId92" Type="http://schemas.openxmlformats.org/officeDocument/2006/relationships/hyperlink" Target="https://fbref.com/en/squads/0f9294bd/2025-2026/Besiktas-Stats" TargetMode="External"/><Relationship Id="rId616" Type="http://schemas.openxmlformats.org/officeDocument/2006/relationships/hyperlink" Target="https://fbref.com/en/players/0dabaf14/matchlogs/2026/summary/Dzenis-Burnic-Match-Logs" TargetMode="External"/><Relationship Id="rId823" Type="http://schemas.openxmlformats.org/officeDocument/2006/relationships/hyperlink" Target="https://fbref.com/en/players/cc7888f3/Pau-Cubarsi" TargetMode="External"/><Relationship Id="rId1453" Type="http://schemas.openxmlformats.org/officeDocument/2006/relationships/hyperlink" Target="https://fbref.com/en/players/d2debf23/Karim-Hafez" TargetMode="External"/><Relationship Id="rId1660" Type="http://schemas.openxmlformats.org/officeDocument/2006/relationships/hyperlink" Target="https://fbref.com/en/squads/61828292/Haiti-Men-Stats" TargetMode="External"/><Relationship Id="rId2504" Type="http://schemas.openxmlformats.org/officeDocument/2006/relationships/hyperlink" Target="https://fbref.com/en/squads/8cec06e1/Wolverhampton-Wanderers-Stats" TargetMode="External"/><Relationship Id="rId2711" Type="http://schemas.openxmlformats.org/officeDocument/2006/relationships/hyperlink" Target="https://fbref.com/en/players/e2781082/Elisha-Owusu" TargetMode="External"/><Relationship Id="rId1106" Type="http://schemas.openxmlformats.org/officeDocument/2006/relationships/hyperlink" Target="https://fbref.com/en/squads/dc56fe14/Milan-Stats" TargetMode="External"/><Relationship Id="rId1313" Type="http://schemas.openxmlformats.org/officeDocument/2006/relationships/hyperlink" Target="https://fbref.com/en/squads/ab73cfe5/Colombia-Men-Stats" TargetMode="External"/><Relationship Id="rId1520" Type="http://schemas.openxmlformats.org/officeDocument/2006/relationships/hyperlink" Target="https://fbref.com/en/players/c5065ef8/Abdulaziz-Hatem" TargetMode="External"/><Relationship Id="rId3278" Type="http://schemas.openxmlformats.org/officeDocument/2006/relationships/hyperlink" Target="https://fbref.com/en/squads/ae1e2d7d/2025-2026/Fenerbahce-Stats" TargetMode="External"/><Relationship Id="rId3485" Type="http://schemas.openxmlformats.org/officeDocument/2006/relationships/hyperlink" Target="https://fbref.com/en/players/e18098de/Ivan-Sunjic" TargetMode="External"/><Relationship Id="rId3692" Type="http://schemas.openxmlformats.org/officeDocument/2006/relationships/hyperlink" Target="https://fbref.com/en/squads/19538871/Manchester-United-Stats" TargetMode="External"/><Relationship Id="rId199" Type="http://schemas.openxmlformats.org/officeDocument/2006/relationships/hyperlink" Target="https://fbref.com/en/squads/b009a548/Mexico-Men-Stats" TargetMode="External"/><Relationship Id="rId2087" Type="http://schemas.openxmlformats.org/officeDocument/2006/relationships/hyperlink" Target="https://fbref.com/en/squads/9eef2995/Castellon-Stats" TargetMode="External"/><Relationship Id="rId2294" Type="http://schemas.openxmlformats.org/officeDocument/2006/relationships/hyperlink" Target="https://fbref.com/en/players/d93c2511/Scott-McTominay" TargetMode="External"/><Relationship Id="rId3138" Type="http://schemas.openxmlformats.org/officeDocument/2006/relationships/hyperlink" Target="https://fbref.com/en/players/7c9fa389/matchlogs/2026/summary/Michal-Sadilek-Match-Logs" TargetMode="External"/><Relationship Id="rId3345" Type="http://schemas.openxmlformats.org/officeDocument/2006/relationships/hyperlink" Target="https://fbref.com/en/squads/cd389e75/Uzbekistan-Men-Stats" TargetMode="External"/><Relationship Id="rId3552" Type="http://schemas.openxmlformats.org/officeDocument/2006/relationships/hyperlink" Target="https://fbref.com/en/squads/a7c7562a/Tunisia-Men-Stats" TargetMode="External"/><Relationship Id="rId266" Type="http://schemas.openxmlformats.org/officeDocument/2006/relationships/hyperlink" Target="https://fbref.com/en/players/6011e63a/matchlogs/2026/summary/Jeremy-Antonisse-Match-Logs" TargetMode="External"/><Relationship Id="rId473" Type="http://schemas.openxmlformats.org/officeDocument/2006/relationships/hyperlink" Target="https://fbref.com/en/players/9ade9ce1/matchlogs/2026/summary/Anis-Ben-Slimane-Match-Logs" TargetMode="External"/><Relationship Id="rId680" Type="http://schemas.openxmlformats.org/officeDocument/2006/relationships/hyperlink" Target="https://fbref.com/en/players/4d224fe8/matchlogs/2026/summary/Casemiro-Match-Logs" TargetMode="External"/><Relationship Id="rId2154" Type="http://schemas.openxmlformats.org/officeDocument/2006/relationships/hyperlink" Target="https://fbref.com/en/players/fbd6378b/Aissa-Mandi" TargetMode="External"/><Relationship Id="rId2361" Type="http://schemas.openxmlformats.org/officeDocument/2006/relationships/hyperlink" Target="https://fbref.com/en/squads/9c6d90a0/Canada-Men-Stats" TargetMode="External"/><Relationship Id="rId3205" Type="http://schemas.openxmlformats.org/officeDocument/2006/relationships/hyperlink" Target="https://fbref.com/en/squads/98ce363d/2025-2026/Zenit-Stats" TargetMode="External"/><Relationship Id="rId3412" Type="http://schemas.openxmlformats.org/officeDocument/2006/relationships/hyperlink" Target="https://fbref.com/en/squads/ad2be733/Sevilla-Stats" TargetMode="External"/><Relationship Id="rId126" Type="http://schemas.openxmlformats.org/officeDocument/2006/relationships/hyperlink" Target="https://fbref.com/en/players/b625b241/Maghnes-Akliouche" TargetMode="External"/><Relationship Id="rId333" Type="http://schemas.openxmlformats.org/officeDocument/2006/relationships/hyperlink" Target="https://fbref.com/en/squads/599eba19/Norway-Men-Stats" TargetMode="External"/><Relationship Id="rId540" Type="http://schemas.openxmlformats.org/officeDocument/2006/relationships/hyperlink" Target="https://fbref.com/en/players/64629ba4/Ange-Yoan-Bonny" TargetMode="External"/><Relationship Id="rId1170" Type="http://schemas.openxmlformats.org/officeDocument/2006/relationships/hyperlink" Target="https://fbref.com/en/players/8aafd64f/matchlogs/2026/summary/Joao-Felix-Match-Logs" TargetMode="External"/><Relationship Id="rId2014" Type="http://schemas.openxmlformats.org/officeDocument/2006/relationships/hyperlink" Target="https://fbref.com/en/players/13fe7b69/Jamie-Leweling" TargetMode="External"/><Relationship Id="rId2221" Type="http://schemas.openxmlformats.org/officeDocument/2006/relationships/hyperlink" Target="https://fbref.com/en/squads/a486e511/Freiburg-Stats" TargetMode="External"/><Relationship Id="rId1030" Type="http://schemas.openxmlformats.org/officeDocument/2006/relationships/hyperlink" Target="https://fbref.com/en/players/9e7483ff/Desire-Doue" TargetMode="External"/><Relationship Id="rId400" Type="http://schemas.openxmlformats.org/officeDocument/2006/relationships/hyperlink" Target="https://fbref.com/en/squads/c0d3eab4/Strasbourg-Stats" TargetMode="External"/><Relationship Id="rId1987" Type="http://schemas.openxmlformats.org/officeDocument/2006/relationships/hyperlink" Target="https://fbref.com/en/players/119b9a8e/matchlogs/2026/summary/Aymeric-Laporte-Match-Logs" TargetMode="External"/><Relationship Id="rId1847" Type="http://schemas.openxmlformats.org/officeDocument/2006/relationships/hyperlink" Target="https://fbref.com/en/squads/6e84edac/Saudi-Arabia-Men-Stats" TargetMode="External"/><Relationship Id="rId1707" Type="http://schemas.openxmlformats.org/officeDocument/2006/relationships/hyperlink" Target="https://fbref.com/en/squads/cff3d9bb/Chelsea-Stats" TargetMode="External"/><Relationship Id="rId3062" Type="http://schemas.openxmlformats.org/officeDocument/2006/relationships/hyperlink" Target="https://fbref.com/en/players/7f78ad23/matchlogs/2026/summary/Ricardo-Rodriguez-Match-Logs" TargetMode="External"/><Relationship Id="rId190" Type="http://schemas.openxmlformats.org/officeDocument/2006/relationships/hyperlink" Target="https://fbref.com/en/players/414b2ce4/Baris-Alper-Yilmaz" TargetMode="External"/><Relationship Id="rId1914" Type="http://schemas.openxmlformats.org/officeDocument/2006/relationships/hyperlink" Target="https://fbref.com/en/squads/e0652b02/Juventus-Stats" TargetMode="External"/><Relationship Id="rId3879" Type="http://schemas.openxmlformats.org/officeDocument/2006/relationships/hyperlink" Target="https://fbref.com/en/players/e7fcf289/Florian-Wirtz" TargetMode="External"/><Relationship Id="rId2688" Type="http://schemas.openxmlformats.org/officeDocument/2006/relationships/hyperlink" Target="https://fbref.com/en/players/70106ff6/Jonathan-Osorio" TargetMode="External"/><Relationship Id="rId2895" Type="http://schemas.openxmlformats.org/officeDocument/2006/relationships/hyperlink" Target="https://fbref.com/en/players/4125cb98/Jarell-Quansah" TargetMode="External"/><Relationship Id="rId3739" Type="http://schemas.openxmlformats.org/officeDocument/2006/relationships/hyperlink" Target="https://fbref.com/en/players/91c99fec/matchlogs/2026/summary/Helio-Varela-Match-Logs" TargetMode="External"/><Relationship Id="rId3946" Type="http://schemas.openxmlformats.org/officeDocument/2006/relationships/hyperlink" Target="https://fbref.com/en/squads/6a08f71e/IR-Iran-Men-Stats" TargetMode="External"/><Relationship Id="rId867" Type="http://schemas.openxmlformats.org/officeDocument/2006/relationships/hyperlink" Target="https://fbref.com/en/squads/9c6d90a0/Canada-Men-Stats" TargetMode="External"/><Relationship Id="rId1497" Type="http://schemas.openxmlformats.org/officeDocument/2006/relationships/hyperlink" Target="https://fbref.com/en/players/9bcf1513/matchlogs/2026/summary/Mohamed-Hany-Match-Logs" TargetMode="External"/><Relationship Id="rId2548" Type="http://schemas.openxmlformats.org/officeDocument/2006/relationships/hyperlink" Target="https://fbref.com/en/squads/c1e40422/Germany-Men-Stats" TargetMode="External"/><Relationship Id="rId2755" Type="http://schemas.openxmlformats.org/officeDocument/2006/relationships/hyperlink" Target="https://fbref.com/en/players/230f0471/Nathan-Patterson" TargetMode="External"/><Relationship Id="rId2962" Type="http://schemas.openxmlformats.org/officeDocument/2006/relationships/hyperlink" Target="https://fbref.com/en/players/dba1f190/matchlogs/2026/summary/Nicolas-Raskin-Match-Logs" TargetMode="External"/><Relationship Id="rId3806" Type="http://schemas.openxmlformats.org/officeDocument/2006/relationships/hyperlink" Target="https://fbref.com/en/squads/105360fe/Torino-Stats" TargetMode="External"/><Relationship Id="rId727" Type="http://schemas.openxmlformats.org/officeDocument/2006/relationships/hyperlink" Target="https://fbref.com/en/players/4b6ab1da/Samir-Chergui" TargetMode="External"/><Relationship Id="rId934" Type="http://schemas.openxmlformats.org/officeDocument/2006/relationships/hyperlink" Target="https://fbref.com/en/squads/cb45d9cb/Al-Ahli-Stats" TargetMode="External"/><Relationship Id="rId1357" Type="http://schemas.openxmlformats.org/officeDocument/2006/relationships/hyperlink" Target="https://fbref.com/en/squads/0cdc4311/Augsburg-Stats" TargetMode="External"/><Relationship Id="rId1564" Type="http://schemas.openxmlformats.org/officeDocument/2006/relationships/hyperlink" Target="https://fbref.com/en/squads/972e2539/Al-Hilal-Stats" TargetMode="External"/><Relationship Id="rId1771" Type="http://schemas.openxmlformats.org/officeDocument/2006/relationships/hyperlink" Target="https://fbref.com/en/squads/6e84edac/Saudi-Arabia-Men-Stats" TargetMode="External"/><Relationship Id="rId2408" Type="http://schemas.openxmlformats.org/officeDocument/2006/relationships/hyperlink" Target="https://fbref.com/en/squads/f9fddd6e/Argentina-Men-Stats" TargetMode="External"/><Relationship Id="rId2615" Type="http://schemas.openxmlformats.org/officeDocument/2006/relationships/hyperlink" Target="https://fbref.com/en/players/91ca4a16/Nico-OReilly" TargetMode="External"/><Relationship Id="rId2822" Type="http://schemas.openxmlformats.org/officeDocument/2006/relationships/hyperlink" Target="https://fbref.com/en/players/296026ae/matchlogs/2026/summary/Kevin-Pina-Match-Logs" TargetMode="External"/><Relationship Id="rId63" Type="http://schemas.openxmlformats.org/officeDocument/2006/relationships/hyperlink" Target="https://fbref.com/en/players/2b09d998/Tyler-Adams" TargetMode="External"/><Relationship Id="rId1217" Type="http://schemas.openxmlformats.org/officeDocument/2006/relationships/hyperlink" Target="https://fbref.com/en/players/c76b161b/matchlogs/2026/summary/Alan-Franco-Match-Logs" TargetMode="External"/><Relationship Id="rId1424" Type="http://schemas.openxmlformats.org/officeDocument/2006/relationships/hyperlink" Target="https://fbref.com/en/squads/296f69e7/Sweden-Men-Stats" TargetMode="External"/><Relationship Id="rId1631" Type="http://schemas.openxmlformats.org/officeDocument/2006/relationships/hyperlink" Target="https://fbref.com/en/players/75645f0e/Borja-Iglesias" TargetMode="External"/><Relationship Id="rId3389" Type="http://schemas.openxmlformats.org/officeDocument/2006/relationships/hyperlink" Target="https://fbref.com/en/players/33bcd4b3/matchlogs/2026/summary/Sphephelo-Sithole-Match-Logs" TargetMode="External"/><Relationship Id="rId3596" Type="http://schemas.openxmlformats.org/officeDocument/2006/relationships/hyperlink" Target="https://fbref.com/en/squads/599eba19/Norway-Men-Stats" TargetMode="External"/><Relationship Id="rId2198" Type="http://schemas.openxmlformats.org/officeDocument/2006/relationships/hyperlink" Target="https://fbref.com/en/squads/8602292d/Aston-Villa-Stats" TargetMode="External"/><Relationship Id="rId3249" Type="http://schemas.openxmlformats.org/officeDocument/2006/relationships/hyperlink" Target="https://fbref.com/en/players/220ace7e/matchlogs/2026/summary/Romano-Schmid-Match-Logs" TargetMode="External"/><Relationship Id="rId3456" Type="http://schemas.openxmlformats.org/officeDocument/2006/relationships/hyperlink" Target="https://fbref.com/en/squads/13dc44fd/Sporting-CP-Stats" TargetMode="External"/><Relationship Id="rId377" Type="http://schemas.openxmlformats.org/officeDocument/2006/relationships/hyperlink" Target="https://fbref.com/en/squads/e334d850/PSV-Eindhoven-Stats" TargetMode="External"/><Relationship Id="rId584" Type="http://schemas.openxmlformats.org/officeDocument/2006/relationships/hyperlink" Target="https://fbref.com/en/players/4c184730/matchlogs/2026/summary/Brian-Brobbey-Match-Logs" TargetMode="External"/><Relationship Id="rId2058" Type="http://schemas.openxmlformats.org/officeDocument/2006/relationships/hyperlink" Target="https://fbref.com/en/players/e1426a52/Flaco-Lopez" TargetMode="External"/><Relationship Id="rId2265" Type="http://schemas.openxmlformats.org/officeDocument/2006/relationships/hyperlink" Target="https://fbref.com/en/players/13398d42/matchlogs/2026/summary/Mbekezeli-Mbokazi-Match-Logs" TargetMode="External"/><Relationship Id="rId3109" Type="http://schemas.openxmlformats.org/officeDocument/2006/relationships/hyperlink" Target="https://fbref.com/en/players/009a4f60/Julian-Ryerson" TargetMode="External"/><Relationship Id="rId3663" Type="http://schemas.openxmlformats.org/officeDocument/2006/relationships/hyperlink" Target="https://fbref.com/en/players/3ae14ed1/Trezeguet" TargetMode="External"/><Relationship Id="rId3870" Type="http://schemas.openxmlformats.org/officeDocument/2006/relationships/hyperlink" Target="https://fbref.com/en/players/afdc14d7/matchlogs/2026/summary/Nico-Williams-Match-Logs" TargetMode="External"/><Relationship Id="rId237" Type="http://schemas.openxmlformats.org/officeDocument/2006/relationships/hyperlink" Target="https://fbref.com/en/players/fd0affe3/Abdulelah-Al-Amri" TargetMode="External"/><Relationship Id="rId791" Type="http://schemas.openxmlformats.org/officeDocument/2006/relationships/hyperlink" Target="https://fbref.com/en/players/577744b8/Derek-Cornelius" TargetMode="External"/><Relationship Id="rId1074" Type="http://schemas.openxmlformats.org/officeDocument/2006/relationships/hyperlink" Target="https://fbref.com/en/players/9d6968a3/Callan-Elliot" TargetMode="External"/><Relationship Id="rId2472" Type="http://schemas.openxmlformats.org/officeDocument/2006/relationships/hyperlink" Target="https://fbref.com/en/squads/26790c6a/Hamburger-SV-Stats" TargetMode="External"/><Relationship Id="rId3316" Type="http://schemas.openxmlformats.org/officeDocument/2006/relationships/hyperlink" Target="https://fbref.com/en/squads/81d817a3/Los-Angeles-FC-Stats" TargetMode="External"/><Relationship Id="rId3523" Type="http://schemas.openxmlformats.org/officeDocument/2006/relationships/hyperlink" Target="https://fbref.com/en/players/f15f8b2b/matchlogs/2026/summary/Musa-Al-Taamari-Match-Logs" TargetMode="External"/><Relationship Id="rId3730" Type="http://schemas.openxmlformats.org/officeDocument/2006/relationships/hyperlink" Target="https://fbref.com/en/squads/361422b9/Belgium-Men-Stats" TargetMode="External"/><Relationship Id="rId444" Type="http://schemas.openxmlformats.org/officeDocument/2006/relationships/hyperlink" Target="https://fbref.com/en/squads/6a08f71e/IR-Iran-Men-Stats" TargetMode="External"/><Relationship Id="rId651" Type="http://schemas.openxmlformats.org/officeDocument/2006/relationships/hyperlink" Target="https://fbref.com/en/squads/d609edc0/Internazionale-Stats" TargetMode="External"/><Relationship Id="rId1281" Type="http://schemas.openxmlformats.org/officeDocument/2006/relationships/hyperlink" Target="https://fbref.com/en/players/b6c90b4b/matchlogs/2026/summary/Mehdi-Ghayedi-Match-Logs" TargetMode="External"/><Relationship Id="rId2125" Type="http://schemas.openxmlformats.org/officeDocument/2006/relationships/hyperlink" Target="https://fbref.com/en/squads/1e2dba57/Algeria-Men-Stats" TargetMode="External"/><Relationship Id="rId2332" Type="http://schemas.openxmlformats.org/officeDocument/2006/relationships/hyperlink" Target="https://fbref.com/en/players/f20e4cc9/matchlogs/2026/summary/Nuno-Mendes-Match-Logs" TargetMode="External"/><Relationship Id="rId304" Type="http://schemas.openxmlformats.org/officeDocument/2006/relationships/hyperlink" Target="https://fbref.com/en/squads/ab73cfe5/Colombia-Men-Stats" TargetMode="External"/><Relationship Id="rId511" Type="http://schemas.openxmlformats.org/officeDocument/2006/relationships/hyperlink" Target="https://fbref.com/en/squads/ab41cb90/Vancouver-Whitecaps-Stats" TargetMode="External"/><Relationship Id="rId1141" Type="http://schemas.openxmlformats.org/officeDocument/2006/relationships/hyperlink" Target="https://fbref.com/en/players/57fe6b9b/matchlogs/2026/summary/Henrik-Falchener-Match-Logs" TargetMode="External"/><Relationship Id="rId1001" Type="http://schemas.openxmlformats.org/officeDocument/2006/relationships/hyperlink" Target="https://fbref.com/en/players/394be156/matchlogs/2026/summary/Ousmane-Diomande-Match-Logs" TargetMode="External"/><Relationship Id="rId1958" Type="http://schemas.openxmlformats.org/officeDocument/2006/relationships/hyperlink" Target="https://fbref.com/en/squads/47c64c55/Crystal-Palace-Stats" TargetMode="External"/><Relationship Id="rId3173" Type="http://schemas.openxmlformats.org/officeDocument/2006/relationships/hyperlink" Target="https://fbref.com/en/squads/9aad3a77/Cremonese-Stats" TargetMode="External"/><Relationship Id="rId3380" Type="http://schemas.openxmlformats.org/officeDocument/2006/relationships/hyperlink" Target="https://fbref.com/en/squads/81134e0b/Wellington-Phoenix-Stats" TargetMode="External"/><Relationship Id="rId1818" Type="http://schemas.openxmlformats.org/officeDocument/2006/relationships/hyperlink" Target="https://fbref.com/en/squads/2232debd/2025-2026/Widzew-Lodz-Stats" TargetMode="External"/><Relationship Id="rId3033" Type="http://schemas.openxmlformats.org/officeDocument/2006/relationships/hyperlink" Target="https://fbref.com/en/squads/0f66725b/United-States-Men-Stats" TargetMode="External"/><Relationship Id="rId3240" Type="http://schemas.openxmlformats.org/officeDocument/2006/relationships/hyperlink" Target="https://fbref.com/en/squads/acbb6a5b/RB-Leipzig-Stats" TargetMode="External"/><Relationship Id="rId161" Type="http://schemas.openxmlformats.org/officeDocument/2006/relationships/hyperlink" Target="https://fbref.com/en/squads/ec843efd/Iraq-Men-Stats" TargetMode="External"/><Relationship Id="rId2799" Type="http://schemas.openxmlformats.org/officeDocument/2006/relationships/hyperlink" Target="https://fbref.com/en/players/12c35abe/Jens-Petter-Hauge" TargetMode="External"/><Relationship Id="rId3100" Type="http://schemas.openxmlformats.org/officeDocument/2006/relationships/hyperlink" Target="https://fbref.com/en/players/18b896d6/matchlogs/2026/summary/Antonio-Rudiger-Match-Logs" TargetMode="External"/><Relationship Id="rId978" Type="http://schemas.openxmlformats.org/officeDocument/2006/relationships/hyperlink" Target="https://fbref.com/en/players/407feb71/matchlogs/2026/summary/Brahim-Diaz-Match-Logs" TargetMode="External"/><Relationship Id="rId2659" Type="http://schemas.openxmlformats.org/officeDocument/2006/relationships/hyperlink" Target="https://fbref.com/en/squads/d48ad4ff/Napoli-Stats" TargetMode="External"/><Relationship Id="rId2866" Type="http://schemas.openxmlformats.org/officeDocument/2006/relationships/hyperlink" Target="https://fbref.com/en/players/6637e6a7/matchlogs/2026/summary/Alexander-Prass-Match-Logs" TargetMode="External"/><Relationship Id="rId3917" Type="http://schemas.openxmlformats.org/officeDocument/2006/relationships/hyperlink" Target="https://fbref.com/en/players/6246aa55/matchlogs/2026/summary/Yannick-Match-Logs" TargetMode="External"/><Relationship Id="rId838" Type="http://schemas.openxmlformats.org/officeDocument/2006/relationships/hyperlink" Target="https://fbref.com/en/players/1daec722/matchlogs/2026/summary/Marc-Cucurella-Match-Logs" TargetMode="External"/><Relationship Id="rId1468" Type="http://schemas.openxmlformats.org/officeDocument/2006/relationships/hyperlink" Target="https://fbref.com/en/players/8450467d/Ali-Al-Hamadi" TargetMode="External"/><Relationship Id="rId1675" Type="http://schemas.openxmlformats.org/officeDocument/2006/relationships/hyperlink" Target="https://fbref.com/en/squads/5750fe3b/Grazer-AK-Stats" TargetMode="External"/><Relationship Id="rId1882" Type="http://schemas.openxmlformats.org/officeDocument/2006/relationships/hyperlink" Target="https://fbref.com/en/squads/add600ae/Dortmund-Stats" TargetMode="External"/><Relationship Id="rId2519" Type="http://schemas.openxmlformats.org/officeDocument/2006/relationships/hyperlink" Target="https://fbref.com/en/players/aeb0c7f7/matchlogs/2026/summary/Sherzod-Nasrullaev-Match-Logs" TargetMode="External"/><Relationship Id="rId2726" Type="http://schemas.openxmlformats.org/officeDocument/2006/relationships/hyperlink" Target="https://fbref.com/en/players/ecbe2839/matchlogs/2026/summary/Willian-Pacho-Match-Logs" TargetMode="External"/><Relationship Id="rId1328" Type="http://schemas.openxmlformats.org/officeDocument/2006/relationships/hyperlink" Target="https://fbref.com/en/players/2374aaca/Nicolas-Gonzalez" TargetMode="External"/><Relationship Id="rId1535" Type="http://schemas.openxmlformats.org/officeDocument/2006/relationships/hyperlink" Target="https://fbref.com/en/squads/5bb5024a/Netherlands-Men-Stats" TargetMode="External"/><Relationship Id="rId2933" Type="http://schemas.openxmlformats.org/officeDocument/2006/relationships/hyperlink" Target="https://fbref.com/en/squads/4a1b4ea8/Portugal-Men-Stats" TargetMode="External"/><Relationship Id="rId905" Type="http://schemas.openxmlformats.org/officeDocument/2006/relationships/hyperlink" Target="https://fbref.com/en/squads/361422b9/Belgium-Men-Stats" TargetMode="External"/><Relationship Id="rId1742" Type="http://schemas.openxmlformats.org/officeDocument/2006/relationships/hyperlink" Target="https://fbref.com/en/squads/8d9bcfa3/Zhejiang-Professional-Stats" TargetMode="External"/><Relationship Id="rId34" Type="http://schemas.openxmlformats.org/officeDocument/2006/relationships/hyperlink" Target="https://fbref.com/en/squads/3e22f0fa/Jordan-Men-Stats" TargetMode="External"/><Relationship Id="rId1602" Type="http://schemas.openxmlformats.org/officeDocument/2006/relationships/hyperlink" Target="https://fbref.com/en/players/1f2d714c/Ajdin-Hrustic" TargetMode="External"/><Relationship Id="rId3567" Type="http://schemas.openxmlformats.org/officeDocument/2006/relationships/hyperlink" Target="https://fbref.com/en/players/4c2a5d34/Mehdi-Taremi" TargetMode="External"/><Relationship Id="rId3774" Type="http://schemas.openxmlformats.org/officeDocument/2006/relationships/hyperlink" Target="https://fbref.com/en/squads/fbcd7d37/Melbourne-Victory-Stats" TargetMode="External"/><Relationship Id="rId3981" Type="http://schemas.openxmlformats.org/officeDocument/2006/relationships/hyperlink" Target="https://fbref.com/en/squads/a1f721d3/2025-2026/Twente-Stats" TargetMode="External"/><Relationship Id="rId488" Type="http://schemas.openxmlformats.org/officeDocument/2006/relationships/hyperlink" Target="https://fbref.com/en/players/378825c7/matchlogs/2026/summary/Ramy-Bensebaini-Match-Logs" TargetMode="External"/><Relationship Id="rId695" Type="http://schemas.openxmlformats.org/officeDocument/2006/relationships/hyperlink" Target="https://fbref.com/en/squads/32f3ee20/Monchengladbach-Stats" TargetMode="External"/><Relationship Id="rId2169" Type="http://schemas.openxmlformats.org/officeDocument/2006/relationships/hyperlink" Target="https://fbref.com/en/players/8fcf0e12/matchlogs/2026/summary/Johan-Manzambi-Match-Logs" TargetMode="External"/><Relationship Id="rId2376" Type="http://schemas.openxmlformats.org/officeDocument/2006/relationships/hyperlink" Target="https://fbref.com/en/players/bb1f97f2/Aubrey-Modiba" TargetMode="External"/><Relationship Id="rId2583" Type="http://schemas.openxmlformats.org/officeDocument/2006/relationships/hyperlink" Target="https://fbref.com/en/players/c3709bd2/Tyrese-Noslin" TargetMode="External"/><Relationship Id="rId2790" Type="http://schemas.openxmlformats.org/officeDocument/2006/relationships/hyperlink" Target="https://fbref.com/en/players/a2b1ed42/matchlogs/2026/summary/Ricardo-Pepi-Match-Logs" TargetMode="External"/><Relationship Id="rId3427" Type="http://schemas.openxmlformats.org/officeDocument/2006/relationships/hyperlink" Target="https://fbref.com/en/squads/7b08e376/Croatia-Men-Stats" TargetMode="External"/><Relationship Id="rId3634" Type="http://schemas.openxmlformats.org/officeDocument/2006/relationships/hyperlink" Target="https://fbref.com/en/players/e09f279b/matchlogs/2026/summary/Ivan-Toney-Match-Logs" TargetMode="External"/><Relationship Id="rId3841" Type="http://schemas.openxmlformats.org/officeDocument/2006/relationships/hyperlink" Target="https://fbref.com/en/squads/01b96636/Universidad-de-Concepcion-Stats" TargetMode="External"/><Relationship Id="rId348" Type="http://schemas.openxmlformats.org/officeDocument/2006/relationships/hyperlink" Target="https://fbref.com/en/players/da052c14/Jordan-Ayew" TargetMode="External"/><Relationship Id="rId555" Type="http://schemas.openxmlformats.org/officeDocument/2006/relationships/hyperlink" Target="https://fbref.com/en/players/f9d5908e/matchlogs/2026/summary/Hicham-Boudaoui-Match-Logs" TargetMode="External"/><Relationship Id="rId762" Type="http://schemas.openxmlformats.org/officeDocument/2006/relationships/hyperlink" Target="https://fbref.com/en/players/e4787d6f/matchlogs/2026/summary/Brian-Cipenga-Match-Logs" TargetMode="External"/><Relationship Id="rId1185" Type="http://schemas.openxmlformats.org/officeDocument/2006/relationships/hyperlink" Target="https://fbref.com/en/squads/cb188c0c/Lille-Stats" TargetMode="External"/><Relationship Id="rId1392" Type="http://schemas.openxmlformats.org/officeDocument/2006/relationships/hyperlink" Target="https://fbref.com/en/squads/304635c3/Brazil-Men-Stats" TargetMode="External"/><Relationship Id="rId2029" Type="http://schemas.openxmlformats.org/officeDocument/2006/relationships/hyperlink" Target="https://fbref.com/en/players/7b2c24ed/matchlogs/2026/summary/Erik-Lira-Match-Logs" TargetMode="External"/><Relationship Id="rId2236" Type="http://schemas.openxmlformats.org/officeDocument/2006/relationships/hyperlink" Target="https://fbref.com/en/squads/9be9f315/Congo-DR-Men-Stats" TargetMode="External"/><Relationship Id="rId2443" Type="http://schemas.openxmlformats.org/officeDocument/2006/relationships/hyperlink" Target="https://fbref.com/en/players/ea34d827/Orlando-Mosquera" TargetMode="External"/><Relationship Id="rId2650" Type="http://schemas.openxmlformats.org/officeDocument/2006/relationships/hyperlink" Target="https://fbref.com/en/squads/259855f0/New-Zealand-Men-Stats" TargetMode="External"/><Relationship Id="rId3701" Type="http://schemas.openxmlformats.org/officeDocument/2006/relationships/hyperlink" Target="https://fbref.com/en/players/d248cd8f/matchlogs/2026/summary/Dayot-Upamecano-Match-Logs" TargetMode="External"/><Relationship Id="rId208" Type="http://schemas.openxmlformats.org/officeDocument/2006/relationships/hyperlink" Target="https://fbref.com/en/squads/f0ac8ee6/Eintracht-Frankfurt-Stats" TargetMode="External"/><Relationship Id="rId415" Type="http://schemas.openxmlformats.org/officeDocument/2006/relationships/hyperlink" Target="https://fbref.com/en/players/3bf9e631/matchlogs/2026/summary/Ahmed-Basil-Match-Logs" TargetMode="External"/><Relationship Id="rId622" Type="http://schemas.openxmlformats.org/officeDocument/2006/relationships/hyperlink" Target="https://fbref.com/en/squads/31fa6fa6/Cabo-Verde-Men-Stats" TargetMode="External"/><Relationship Id="rId1045" Type="http://schemas.openxmlformats.org/officeDocument/2006/relationships/hyperlink" Target="https://fbref.com/en/players/4af3d3c8/matchlogs/2026/summary/Laros-Duarte-Match-Logs" TargetMode="External"/><Relationship Id="rId1252" Type="http://schemas.openxmlformats.org/officeDocument/2006/relationships/hyperlink" Target="https://fbref.com/en/players/d0846b6c/Jesus-Gallardo" TargetMode="External"/><Relationship Id="rId2303" Type="http://schemas.openxmlformats.org/officeDocument/2006/relationships/hyperlink" Target="https://fbref.com/en/squads/f9fddd6e/Argentina-Men-Stats" TargetMode="External"/><Relationship Id="rId2510" Type="http://schemas.openxmlformats.org/officeDocument/2006/relationships/hyperlink" Target="https://fbref.com/en/players/d97af612/Keito-Nakamura" TargetMode="External"/><Relationship Id="rId1112" Type="http://schemas.openxmlformats.org/officeDocument/2006/relationships/hyperlink" Target="https://fbref.com/en/players/577efaec/Stephen-Eustaquio" TargetMode="External"/><Relationship Id="rId3077" Type="http://schemas.openxmlformats.org/officeDocument/2006/relationships/hyperlink" Target="https://fbref.com/en/players/a3d94a58/matchlogs/2026/summary/Cristian-Romero-Match-Logs" TargetMode="External"/><Relationship Id="rId3284" Type="http://schemas.openxmlformats.org/officeDocument/2006/relationships/hyperlink" Target="https://fbref.com/en/squads/9349828d/Ghana-Men-Stats" TargetMode="External"/><Relationship Id="rId1929" Type="http://schemas.openxmlformats.org/officeDocument/2006/relationships/hyperlink" Target="https://fbref.com/en/squads/7b08e376/Croatia-Men-Stats" TargetMode="External"/><Relationship Id="rId2093" Type="http://schemas.openxmlformats.org/officeDocument/2006/relationships/hyperlink" Target="https://fbref.com/en/players/b3f8bdef/Deiver-Machado" TargetMode="External"/><Relationship Id="rId3491" Type="http://schemas.openxmlformats.org/officeDocument/2006/relationships/hyperlink" Target="https://fbref.com/en/players/016e419b/matchlogs/2026/summary/Finn-Surman-Match-Logs" TargetMode="External"/><Relationship Id="rId3144" Type="http://schemas.openxmlformats.org/officeDocument/2006/relationships/hyperlink" Target="https://fbref.com/en/squads/af41ccda/Morocco-Men-Stats" TargetMode="External"/><Relationship Id="rId3351" Type="http://schemas.openxmlformats.org/officeDocument/2006/relationships/hyperlink" Target="https://fbref.com/en/players/be834ad7/Kwasi-Sibo" TargetMode="External"/><Relationship Id="rId272" Type="http://schemas.openxmlformats.org/officeDocument/2006/relationships/hyperlink" Target="https://fbref.com/en/squads/506f1741/South-Africa-Men-Stats" TargetMode="External"/><Relationship Id="rId2160" Type="http://schemas.openxmlformats.org/officeDocument/2006/relationships/hyperlink" Target="https://fbref.com/en/squads/6baef27f/Al-Nassr-Stats" TargetMode="External"/><Relationship Id="rId3004" Type="http://schemas.openxmlformats.org/officeDocument/2006/relationships/hyperlink" Target="https://fbref.com/en/players/b3b9b8b8/matchlogs/2026/summary/Chadi-Riad-Match-Logs" TargetMode="External"/><Relationship Id="rId3211" Type="http://schemas.openxmlformats.org/officeDocument/2006/relationships/hyperlink" Target="https://fbref.com/en/players/bfdb33aa/Ismaila-Sarr" TargetMode="External"/><Relationship Id="rId132" Type="http://schemas.openxmlformats.org/officeDocument/2006/relationships/hyperlink" Target="https://fbref.com/en/squads/ae1e2d7d/2025-2026/Fenerbahce-Stats" TargetMode="External"/><Relationship Id="rId2020" Type="http://schemas.openxmlformats.org/officeDocument/2006/relationships/hyperlink" Target="https://fbref.com/en/squads/a486e511/Freiburg-Stats" TargetMode="External"/><Relationship Id="rId1579" Type="http://schemas.openxmlformats.org/officeDocument/2006/relationships/hyperlink" Target="https://fbref.com/en/squads/296f69e7/Sweden-Men-Stats" TargetMode="External"/><Relationship Id="rId2977" Type="http://schemas.openxmlformats.org/officeDocument/2006/relationships/hyperlink" Target="https://fbref.com/en/players/190b0d5e/matchlogs/2026/summary/Iqraam-Rayners-Match-Log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a34d827/Orlando-Mosquera" TargetMode="External"/><Relationship Id="rId21" Type="http://schemas.openxmlformats.org/officeDocument/2006/relationships/hyperlink" Target="https://fbref.com/en/players/3cc64624/Patrick-Beach" TargetMode="External"/><Relationship Id="rId42" Type="http://schemas.openxmlformats.org/officeDocument/2006/relationships/hyperlink" Target="https://fbref.com/en/players/9627f87b/matchlogs/2026/keeper/Mouhib-Chamakh-Match-Logs" TargetMode="External"/><Relationship Id="rId63" Type="http://schemas.openxmlformats.org/officeDocument/2006/relationships/hyperlink" Target="https://fbref.com/en/squads/9ab5c684/Senegal-Men-Stats" TargetMode="External"/><Relationship Id="rId84" Type="http://schemas.openxmlformats.org/officeDocument/2006/relationships/hyperlink" Target="https://fbref.com/en/squads/e4a775cb/Nottingham-Forest-Stats" TargetMode="External"/><Relationship Id="rId138" Type="http://schemas.openxmlformats.org/officeDocument/2006/relationships/hyperlink" Target="https://fbref.com/en/squads/b0333581/AIK-Stockholm-Stats" TargetMode="External"/><Relationship Id="rId159" Type="http://schemas.openxmlformats.org/officeDocument/2006/relationships/hyperlink" Target="https://fbref.com/en/players/15f733fb/Raul-Rangel" TargetMode="External"/><Relationship Id="rId170" Type="http://schemas.openxmlformats.org/officeDocument/2006/relationships/hyperlink" Target="https://fbref.com/en/players/6b33d86b/matchlogs/2026/keeper/Eloy-Room-Match-Logs" TargetMode="External"/><Relationship Id="rId191" Type="http://schemas.openxmlformats.org/officeDocument/2006/relationships/hyperlink" Target="https://fbref.com/en/squads/b561dd30/Spain-Men-Stats" TargetMode="External"/><Relationship Id="rId205" Type="http://schemas.openxmlformats.org/officeDocument/2006/relationships/hyperlink" Target="https://fbref.com/en/players/004e3d0f/matchlogs/2026/keeper/Camilo-Vargas-Match-Logs" TargetMode="External"/><Relationship Id="rId226" Type="http://schemas.openxmlformats.org/officeDocument/2006/relationships/hyperlink" Target="https://fbref.com/en/squads/cd389e75/Uzbekistan-Men-Stats" TargetMode="External"/><Relationship Id="rId107" Type="http://schemas.openxmlformats.org/officeDocument/2006/relationships/hyperlink" Target="https://fbref.com/en/squads/dc56fe14/Milan-Stats" TargetMode="External"/><Relationship Id="rId11" Type="http://schemas.openxmlformats.org/officeDocument/2006/relationships/hyperlink" Target="https://fbref.com/en/players/4bb65492/Benjamin-Asare" TargetMode="External"/><Relationship Id="rId32" Type="http://schemas.openxmlformats.org/officeDocument/2006/relationships/hyperlink" Target="https://fbref.com/en/players/f6798fc3/Yassine-Bounou" TargetMode="External"/><Relationship Id="rId53" Type="http://schemas.openxmlformats.org/officeDocument/2006/relationships/hyperlink" Target="https://fbref.com/en/squads/46ef01d0/Orlando-City-Stats" TargetMode="External"/><Relationship Id="rId74" Type="http://schemas.openxmlformats.org/officeDocument/2006/relationships/hyperlink" Target="https://fbref.com/en/players/89c136f6/Hernan-Galindez" TargetMode="External"/><Relationship Id="rId128" Type="http://schemas.openxmlformats.org/officeDocument/2006/relationships/hyperlink" Target="https://fbref.com/en/players/a2abe631/matchlogs/2026/keeper/Fernando-Muslera-Match-Logs" TargetMode="External"/><Relationship Id="rId149" Type="http://schemas.openxmlformats.org/officeDocument/2006/relationships/hyperlink" Target="https://fbref.com/en/squads/5a3659ef/2025-2026/Al-Ula-Stats" TargetMode="External"/><Relationship Id="rId5" Type="http://schemas.openxmlformats.org/officeDocument/2006/relationships/hyperlink" Target="https://fbref.com/en/squads/9b696ed1/Qatar-Men-Stats" TargetMode="External"/><Relationship Id="rId95" Type="http://schemas.openxmlformats.org/officeDocument/2006/relationships/hyperlink" Target="https://fbref.com/en/squads/e334d850/PSV-Eindhoven-Stats" TargetMode="External"/><Relationship Id="rId160" Type="http://schemas.openxmlformats.org/officeDocument/2006/relationships/hyperlink" Target="https://fbref.com/en/squads/b009a548/Mexico-Men-Stats" TargetMode="External"/><Relationship Id="rId181" Type="http://schemas.openxmlformats.org/officeDocument/2006/relationships/hyperlink" Target="https://fbref.com/en/squads/2abfe087/Watford-Stats" TargetMode="External"/><Relationship Id="rId216" Type="http://schemas.openxmlformats.org/officeDocument/2006/relationships/hyperlink" Target="https://fbref.com/en/players/dc04ac24/matchlogs/2026/keeper/Vozinha-Match-Logs" TargetMode="External"/><Relationship Id="rId22" Type="http://schemas.openxmlformats.org/officeDocument/2006/relationships/hyperlink" Target="https://fbref.com/en/squads/b90bf4f9/Australia-Men-Stats" TargetMode="External"/><Relationship Id="rId27" Type="http://schemas.openxmlformats.org/officeDocument/2006/relationships/hyperlink" Target="https://fbref.com/en/squads/0230c3aa/Tractor-Stats" TargetMode="External"/><Relationship Id="rId43" Type="http://schemas.openxmlformats.org/officeDocument/2006/relationships/hyperlink" Target="https://fbref.com/en/players/93fffbcf/Diogo-Costa" TargetMode="External"/><Relationship Id="rId48" Type="http://schemas.openxmlformats.org/officeDocument/2006/relationships/hyperlink" Target="https://fbref.com/en/squads/361422b9/Belgium-Men-Stats" TargetMode="External"/><Relationship Id="rId64" Type="http://schemas.openxmlformats.org/officeDocument/2006/relationships/hyperlink" Target="https://fbref.com/en/squads/5c2737db/Le-Havre-Stats" TargetMode="External"/><Relationship Id="rId69" Type="http://schemas.openxmlformats.org/officeDocument/2006/relationships/hyperlink" Target="https://fbref.com/en/players/9d420dad/matchlogs/2026/keeper/Yahia-Fofana-Match-Logs" TargetMode="External"/><Relationship Id="rId113" Type="http://schemas.openxmlformats.org/officeDocument/2006/relationships/hyperlink" Target="https://fbref.com/en/players/33887998/Edouard-Mendy" TargetMode="External"/><Relationship Id="rId118" Type="http://schemas.openxmlformats.org/officeDocument/2006/relationships/hyperlink" Target="https://fbref.com/en/squads/6061a82d/Panama-Men-Stats" TargetMode="External"/><Relationship Id="rId134" Type="http://schemas.openxmlformats.org/officeDocument/2006/relationships/hyperlink" Target="https://fbref.com/en/squads/054efa67/Bayern-Munich-Stats" TargetMode="External"/><Relationship Id="rId139" Type="http://schemas.openxmlformats.org/officeDocument/2006/relationships/hyperlink" Target="https://fbref.com/en/players/78549904/matchlogs/2026/keeper/Kristoffer-Nordfeldt-Match-Logs" TargetMode="External"/><Relationship Id="rId80" Type="http://schemas.openxmlformats.org/officeDocument/2006/relationships/hyperlink" Target="https://fbref.com/en/squads/3a980b79/San-Lorenzo-Stats" TargetMode="External"/><Relationship Id="rId85" Type="http://schemas.openxmlformats.org/officeDocument/2006/relationships/hyperlink" Target="https://fbref.com/en/players/e082af5b/matchlogs/2026/keeper/Angus-Gunn-Match-Logs" TargetMode="External"/><Relationship Id="rId150" Type="http://schemas.openxmlformats.org/officeDocument/2006/relationships/hyperlink" Target="https://fbref.com/en/players/f2c060c6/matchlogs/2026/keeper/Mohammed-Al-Owais-Match-Logs" TargetMode="External"/><Relationship Id="rId155" Type="http://schemas.openxmlformats.org/officeDocument/2006/relationships/hyperlink" Target="https://fbref.com/en/players/f1666a9d/Johny-Placide" TargetMode="External"/><Relationship Id="rId171" Type="http://schemas.openxmlformats.org/officeDocument/2006/relationships/hyperlink" Target="https://fbref.com/en/players/4535e4bb/Mathew-Ryan" TargetMode="External"/><Relationship Id="rId176" Type="http://schemas.openxmlformats.org/officeDocument/2006/relationships/hyperlink" Target="https://fbref.com/en/squads/d5121f10/Austria-Men-Stats" TargetMode="External"/><Relationship Id="rId192" Type="http://schemas.openxmlformats.org/officeDocument/2006/relationships/hyperlink" Target="https://fbref.com/en/squads/2b390eca/Athletic-Club-Stats" TargetMode="External"/><Relationship Id="rId197" Type="http://schemas.openxmlformats.org/officeDocument/2006/relationships/hyperlink" Target="https://fbref.com/en/players/51e1f4f5/matchlogs/2026/keeper/Zion-Suzuki-Match-Logs" TargetMode="External"/><Relationship Id="rId206" Type="http://schemas.openxmlformats.org/officeDocument/2006/relationships/hyperlink" Target="https://fbref.com/en/players/f038585f/Nikola-Vasilj" TargetMode="External"/><Relationship Id="rId227" Type="http://schemas.openxmlformats.org/officeDocument/2006/relationships/hyperlink" Target="https://fbref.com/en/players/31caffaf/matchlogs/2026/keeper/Utkir-Yusupov-Match-Logs" TargetMode="External"/><Relationship Id="rId201" Type="http://schemas.openxmlformats.org/officeDocument/2006/relationships/hyperlink" Target="https://fbref.com/en/players/4a51ba65/matchlogs/2026/keeper/Matt-Turner-Match-Logs" TargetMode="External"/><Relationship Id="rId222" Type="http://schemas.openxmlformats.org/officeDocument/2006/relationships/hyperlink" Target="https://fbref.com/en/squads/506f1741/South-Africa-Men-Stats" TargetMode="External"/><Relationship Id="rId12" Type="http://schemas.openxmlformats.org/officeDocument/2006/relationships/hyperlink" Target="https://fbref.com/en/squads/9349828d/Ghana-Men-Stats" TargetMode="External"/><Relationship Id="rId17" Type="http://schemas.openxmlformats.org/officeDocument/2006/relationships/hyperlink" Target="https://fbref.com/en/players/a12402c3/matchlogs/2026/keeper/Lawrence-Ati-Zigi-Match-Logs" TargetMode="External"/><Relationship Id="rId33" Type="http://schemas.openxmlformats.org/officeDocument/2006/relationships/hyperlink" Target="https://fbref.com/en/squads/af41ccda/Morocco-Men-Stats" TargetMode="External"/><Relationship Id="rId38" Type="http://schemas.openxmlformats.org/officeDocument/2006/relationships/hyperlink" Target="https://fbref.com/en/squads/ecd11ca2/Galatasaray-Stats" TargetMode="External"/><Relationship Id="rId59" Type="http://schemas.openxmlformats.org/officeDocument/2006/relationships/hyperlink" Target="https://fbref.com/en/players/8bf49030/Aymen-Dahmen" TargetMode="External"/><Relationship Id="rId103" Type="http://schemas.openxmlformats.org/officeDocument/2006/relationships/hyperlink" Target="https://fbref.com/en/squads/edd0d381/2025-2026/Dinamo-Zagreb-Stats" TargetMode="External"/><Relationship Id="rId108" Type="http://schemas.openxmlformats.org/officeDocument/2006/relationships/hyperlink" Target="https://fbref.com/en/players/fcb38f57/matchlogs/2026/keeper/Mike-Maignan-Match-Logs" TargetMode="External"/><Relationship Id="rId124" Type="http://schemas.openxmlformats.org/officeDocument/2006/relationships/hyperlink" Target="https://fbref.com/en/players/5c6b0637/matchlogs/2026/keeper/Lionel-Mpasi-Match-Logs" TargetMode="External"/><Relationship Id="rId129" Type="http://schemas.openxmlformats.org/officeDocument/2006/relationships/hyperlink" Target="https://fbref.com/en/players/25e45f2a/Abduvohid-Nematov" TargetMode="External"/><Relationship Id="rId54" Type="http://schemas.openxmlformats.org/officeDocument/2006/relationships/hyperlink" Target="https://fbref.com/en/players/ea42e480/matchlogs/2026/keeper/Maxime-Crepeau-Match-Logs" TargetMode="External"/><Relationship Id="rId70" Type="http://schemas.openxmlformats.org/officeDocument/2006/relationships/hyperlink" Target="https://fbref.com/en/players/2f49476c/Matt-Freese" TargetMode="External"/><Relationship Id="rId75" Type="http://schemas.openxmlformats.org/officeDocument/2006/relationships/hyperlink" Target="https://fbref.com/en/squads/123acaf8/Ecuador-Men-Stats" TargetMode="External"/><Relationship Id="rId91" Type="http://schemas.openxmlformats.org/officeDocument/2006/relationships/hyperlink" Target="https://fbref.com/en/squads/add600ae/Dortmund-Stats" TargetMode="External"/><Relationship Id="rId96" Type="http://schemas.openxmlformats.org/officeDocument/2006/relationships/hyperlink" Target="https://fbref.com/en/players/bc67a0e1/matchlogs/2026/keeper/Matej-Kovar-Match-Logs" TargetMode="External"/><Relationship Id="rId140" Type="http://schemas.openxmlformats.org/officeDocument/2006/relationships/hyperlink" Target="https://fbref.com/en/players/bdedffac/Orjan-Nyland" TargetMode="External"/><Relationship Id="rId145" Type="http://schemas.openxmlformats.org/officeDocument/2006/relationships/hyperlink" Target="https://fbref.com/en/squads/b009a548/Mexico-Men-Stats" TargetMode="External"/><Relationship Id="rId161" Type="http://schemas.openxmlformats.org/officeDocument/2006/relationships/hyperlink" Target="https://fbref.com/en/squads/c02b0f7a/2025-2026/Guadalajara-Stats" TargetMode="External"/><Relationship Id="rId166" Type="http://schemas.openxmlformats.org/officeDocument/2006/relationships/hyperlink" Target="https://fbref.com/en/players/81b99b9e/matchlogs/2026/keeper/Sergio-Rochet-Match-Logs" TargetMode="External"/><Relationship Id="rId182" Type="http://schemas.openxmlformats.org/officeDocument/2006/relationships/hyperlink" Target="https://fbref.com/en/players/05d89c1c/matchlogs/2026/keeper/Egil-Selvik-Match-Logs" TargetMode="External"/><Relationship Id="rId187" Type="http://schemas.openxmlformats.org/officeDocument/2006/relationships/hyperlink" Target="https://fbref.com/en/players/0cb1d2ba/Mostafa-Shobeir" TargetMode="External"/><Relationship Id="rId217" Type="http://schemas.openxmlformats.org/officeDocument/2006/relationships/hyperlink" Target="https://fbref.com/en/players/ac5120d8/Jacob-Widell-Zetterstrom" TargetMode="External"/><Relationship Id="rId1" Type="http://schemas.openxmlformats.org/officeDocument/2006/relationships/hyperlink" Target="https://fbref.com/en/players/5d11fc17/Yazeed-Abulaila" TargetMode="External"/><Relationship Id="rId6" Type="http://schemas.openxmlformats.org/officeDocument/2006/relationships/hyperlink" Target="https://fbref.com/en/players/27e7e545/matchlogs/2026/keeper/Mahmoud-Abunada-Match-Logs" TargetMode="External"/><Relationship Id="rId212" Type="http://schemas.openxmlformats.org/officeDocument/2006/relationships/hyperlink" Target="https://fbref.com/en/squads/d07537b9/Brighton-and-Hove-Albion-Stats" TargetMode="External"/><Relationship Id="rId23" Type="http://schemas.openxmlformats.org/officeDocument/2006/relationships/hyperlink" Target="https://fbref.com/en/squads/31553c94/Melbourne-City-Stats" TargetMode="External"/><Relationship Id="rId28" Type="http://schemas.openxmlformats.org/officeDocument/2006/relationships/hyperlink" Target="https://fbref.com/en/players/6ca0b04a/matchlogs/2026/keeper/Alireza-Beiranvand-Match-Logs" TargetMode="External"/><Relationship Id="rId49" Type="http://schemas.openxmlformats.org/officeDocument/2006/relationships/hyperlink" Target="https://fbref.com/en/squads/53a2f082/Real-Madrid-Stats" TargetMode="External"/><Relationship Id="rId114" Type="http://schemas.openxmlformats.org/officeDocument/2006/relationships/hyperlink" Target="https://fbref.com/en/squads/9ab5c684/Senegal-Men-Stats" TargetMode="External"/><Relationship Id="rId119" Type="http://schemas.openxmlformats.org/officeDocument/2006/relationships/hyperlink" Target="https://fbref.com/en/squads/9cc24b7e/Al-Fayha-Stats" TargetMode="External"/><Relationship Id="rId44" Type="http://schemas.openxmlformats.org/officeDocument/2006/relationships/hyperlink" Target="https://fbref.com/en/squads/4a1b4ea8/Portugal-Men-Stats" TargetMode="External"/><Relationship Id="rId60" Type="http://schemas.openxmlformats.org/officeDocument/2006/relationships/hyperlink" Target="https://fbref.com/en/squads/a7c7562a/Tunisia-Men-Stats" TargetMode="External"/><Relationship Id="rId65" Type="http://schemas.openxmlformats.org/officeDocument/2006/relationships/hyperlink" Target="https://fbref.com/en/players/f41a69e6/matchlogs/2026/keeper/Mory-Diaw-Match-Logs" TargetMode="External"/><Relationship Id="rId81" Type="http://schemas.openxmlformats.org/officeDocument/2006/relationships/hyperlink" Target="https://fbref.com/en/players/0d425331/matchlogs/2026/keeper/Orlando-Gill-Match-Logs" TargetMode="External"/><Relationship Id="rId86" Type="http://schemas.openxmlformats.org/officeDocument/2006/relationships/hyperlink" Target="https://fbref.com/en/players/87351c2e/Jalal-Hassan" TargetMode="External"/><Relationship Id="rId130" Type="http://schemas.openxmlformats.org/officeDocument/2006/relationships/hyperlink" Target="https://fbref.com/en/squads/cd389e75/Uzbekistan-Men-Stats" TargetMode="External"/><Relationship Id="rId135" Type="http://schemas.openxmlformats.org/officeDocument/2006/relationships/hyperlink" Target="https://fbref.com/en/players/8778c910/matchlogs/2026/keeper/Manuel-Neuer-Match-Logs" TargetMode="External"/><Relationship Id="rId151" Type="http://schemas.openxmlformats.org/officeDocument/2006/relationships/hyperlink" Target="https://fbref.com/en/players/4806ec67/Jordan-Pickford" TargetMode="External"/><Relationship Id="rId156" Type="http://schemas.openxmlformats.org/officeDocument/2006/relationships/hyperlink" Target="https://fbref.com/en/squads/61828292/Haiti-Men-Stats" TargetMode="External"/><Relationship Id="rId177" Type="http://schemas.openxmlformats.org/officeDocument/2006/relationships/hyperlink" Target="https://fbref.com/en/squads/50f2a074/Red-Bull-Salzburg-Stats" TargetMode="External"/><Relationship Id="rId198" Type="http://schemas.openxmlformats.org/officeDocument/2006/relationships/hyperlink" Target="https://fbref.com/en/players/4a51ba65/Matt-Turner" TargetMode="External"/><Relationship Id="rId172" Type="http://schemas.openxmlformats.org/officeDocument/2006/relationships/hyperlink" Target="https://fbref.com/en/squads/b90bf4f9/Australia-Men-Stats" TargetMode="External"/><Relationship Id="rId193" Type="http://schemas.openxmlformats.org/officeDocument/2006/relationships/hyperlink" Target="https://fbref.com/en/players/5dcf3e90/matchlogs/2026/keeper/Unai-Simon-Match-Logs" TargetMode="External"/><Relationship Id="rId202" Type="http://schemas.openxmlformats.org/officeDocument/2006/relationships/hyperlink" Target="https://fbref.com/en/players/004e3d0f/Camilo-Vargas" TargetMode="External"/><Relationship Id="rId207" Type="http://schemas.openxmlformats.org/officeDocument/2006/relationships/hyperlink" Target="https://fbref.com/en/squads/6c5ef1c3/Bosnia-and-Herzegovina-Men-Stats" TargetMode="External"/><Relationship Id="rId223" Type="http://schemas.openxmlformats.org/officeDocument/2006/relationships/hyperlink" Target="https://fbref.com/en/squads/97d80fef/Mamelodi-Sundowns-Stats" TargetMode="External"/><Relationship Id="rId228" Type="http://schemas.openxmlformats.org/officeDocument/2006/relationships/hyperlink" Target="https://fbref.com/en/players/c818c4d9/Luca-Zidane" TargetMode="External"/><Relationship Id="rId13" Type="http://schemas.openxmlformats.org/officeDocument/2006/relationships/hyperlink" Target="https://fbref.com/en/players/4bb65492/matchlogs/2026/keeper/Benjamin-Asare-Match-Logs" TargetMode="External"/><Relationship Id="rId18" Type="http://schemas.openxmlformats.org/officeDocument/2006/relationships/hyperlink" Target="https://fbref.com/en/players/3bf9e631/Ahmed-Basil" TargetMode="External"/><Relationship Id="rId39" Type="http://schemas.openxmlformats.org/officeDocument/2006/relationships/hyperlink" Target="https://fbref.com/en/players/f63a8347/matchlogs/2026/keeper/Ugurcan-Cakir-Match-Logs" TargetMode="External"/><Relationship Id="rId109" Type="http://schemas.openxmlformats.org/officeDocument/2006/relationships/hyperlink" Target="https://fbref.com/en/players/7956236f/Emiliano-Martinez" TargetMode="External"/><Relationship Id="rId34" Type="http://schemas.openxmlformats.org/officeDocument/2006/relationships/hyperlink" Target="https://fbref.com/en/squads/972e2539/Al-Hilal-Stats" TargetMode="External"/><Relationship Id="rId50" Type="http://schemas.openxmlformats.org/officeDocument/2006/relationships/hyperlink" Target="https://fbref.com/en/players/1840e36d/matchlogs/2026/keeper/Thibaut-Courtois-Match-Logs" TargetMode="External"/><Relationship Id="rId55" Type="http://schemas.openxmlformats.org/officeDocument/2006/relationships/hyperlink" Target="https://fbref.com/en/players/fdf47077/Max-Crocombe" TargetMode="External"/><Relationship Id="rId76" Type="http://schemas.openxmlformats.org/officeDocument/2006/relationships/hyperlink" Target="https://fbref.com/en/squads/1d3d37ae/Huracan-Stats" TargetMode="External"/><Relationship Id="rId97" Type="http://schemas.openxmlformats.org/officeDocument/2006/relationships/hyperlink" Target="https://fbref.com/en/players/8e6d2fcd/Senne-Lammens" TargetMode="External"/><Relationship Id="rId104" Type="http://schemas.openxmlformats.org/officeDocument/2006/relationships/hyperlink" Target="https://fbref.com/en/players/58f077c0/matchlogs/2026/keeper/Dominik-Livakovic-Match-Logs" TargetMode="External"/><Relationship Id="rId120" Type="http://schemas.openxmlformats.org/officeDocument/2006/relationships/hyperlink" Target="https://fbref.com/en/players/ea34d827/matchlogs/2026/keeper/Orlando-Mosquera-Match-Logs" TargetMode="External"/><Relationship Id="rId125" Type="http://schemas.openxmlformats.org/officeDocument/2006/relationships/hyperlink" Target="https://fbref.com/en/players/a2abe631/Fernando-Muslera" TargetMode="External"/><Relationship Id="rId141" Type="http://schemas.openxmlformats.org/officeDocument/2006/relationships/hyperlink" Target="https://fbref.com/en/squads/599eba19/Norway-Men-Stats" TargetMode="External"/><Relationship Id="rId146" Type="http://schemas.openxmlformats.org/officeDocument/2006/relationships/hyperlink" Target="https://fbref.com/en/players/1e9bde92/matchlogs/2026/keeper/Guillermo-Ochoa-Match-Logs" TargetMode="External"/><Relationship Id="rId167" Type="http://schemas.openxmlformats.org/officeDocument/2006/relationships/hyperlink" Target="https://fbref.com/en/players/6b33d86b/Eloy-Room" TargetMode="External"/><Relationship Id="rId188" Type="http://schemas.openxmlformats.org/officeDocument/2006/relationships/hyperlink" Target="https://fbref.com/en/squads/b8889750/Egypt-Men-Stats" TargetMode="External"/><Relationship Id="rId7" Type="http://schemas.openxmlformats.org/officeDocument/2006/relationships/hyperlink" Target="https://fbref.com/en/players/7a2e46a8/Alisson" TargetMode="External"/><Relationship Id="rId71" Type="http://schemas.openxmlformats.org/officeDocument/2006/relationships/hyperlink" Target="https://fbref.com/en/squads/0f66725b/United-States-Men-Stats" TargetMode="External"/><Relationship Id="rId92" Type="http://schemas.openxmlformats.org/officeDocument/2006/relationships/hyperlink" Target="https://fbref.com/en/players/cd59b9df/matchlogs/2026/keeper/Gregor-Kobel-Match-Logs" TargetMode="External"/><Relationship Id="rId162" Type="http://schemas.openxmlformats.org/officeDocument/2006/relationships/hyperlink" Target="https://fbref.com/en/players/15f733fb/matchlogs/2026/keeper/Raul-Rangel-Match-Logs" TargetMode="External"/><Relationship Id="rId183" Type="http://schemas.openxmlformats.org/officeDocument/2006/relationships/hyperlink" Target="https://fbref.com/en/players/eabaafa6/Kim-Seung-gyu" TargetMode="External"/><Relationship Id="rId213" Type="http://schemas.openxmlformats.org/officeDocument/2006/relationships/hyperlink" Target="https://fbref.com/en/players/cf134113/matchlogs/2026/keeper/Bart-Verbruggen-Match-Logs" TargetMode="External"/><Relationship Id="rId218" Type="http://schemas.openxmlformats.org/officeDocument/2006/relationships/hyperlink" Target="https://fbref.com/en/squads/296f69e7/Sweden-Men-Stats" TargetMode="External"/><Relationship Id="rId2" Type="http://schemas.openxmlformats.org/officeDocument/2006/relationships/hyperlink" Target="https://fbref.com/en/squads/3e22f0fa/Jordan-Men-Stats" TargetMode="External"/><Relationship Id="rId29" Type="http://schemas.openxmlformats.org/officeDocument/2006/relationships/hyperlink" Target="https://fbref.com/en/players/dcae580c/Oussama-Benbot" TargetMode="External"/><Relationship Id="rId24" Type="http://schemas.openxmlformats.org/officeDocument/2006/relationships/hyperlink" Target="https://fbref.com/en/players/3cc64624/matchlogs/2026/keeper/Patrick-Beach-Match-Logs" TargetMode="External"/><Relationship Id="rId40" Type="http://schemas.openxmlformats.org/officeDocument/2006/relationships/hyperlink" Target="https://fbref.com/en/players/9627f87b/Mouhib-Chamakh" TargetMode="External"/><Relationship Id="rId45" Type="http://schemas.openxmlformats.org/officeDocument/2006/relationships/hyperlink" Target="https://fbref.com/en/squads/5e876ee6/Porto-Stats" TargetMode="External"/><Relationship Id="rId66" Type="http://schemas.openxmlformats.org/officeDocument/2006/relationships/hyperlink" Target="https://fbref.com/en/players/9d420dad/Yahia-Fofana" TargetMode="External"/><Relationship Id="rId87" Type="http://schemas.openxmlformats.org/officeDocument/2006/relationships/hyperlink" Target="https://fbref.com/en/squads/ec843efd/Iraq-Men-Stats" TargetMode="External"/><Relationship Id="rId110" Type="http://schemas.openxmlformats.org/officeDocument/2006/relationships/hyperlink" Target="https://fbref.com/en/squads/f9fddd6e/Argentina-Men-Stats" TargetMode="External"/><Relationship Id="rId115" Type="http://schemas.openxmlformats.org/officeDocument/2006/relationships/hyperlink" Target="https://fbref.com/en/squads/cb45d9cb/Al-Ahli-Stats" TargetMode="External"/><Relationship Id="rId131" Type="http://schemas.openxmlformats.org/officeDocument/2006/relationships/hyperlink" Target="https://fbref.com/en/players/25e45f2a/matchlogs/2026/keeper/Abduvohid-Nematov-Match-Logs" TargetMode="External"/><Relationship Id="rId136" Type="http://schemas.openxmlformats.org/officeDocument/2006/relationships/hyperlink" Target="https://fbref.com/en/players/78549904/Kristoffer-Nordfeldt" TargetMode="External"/><Relationship Id="rId157" Type="http://schemas.openxmlformats.org/officeDocument/2006/relationships/hyperlink" Target="https://fbref.com/en/squads/6283be2c/Bastia-Stats" TargetMode="External"/><Relationship Id="rId178" Type="http://schemas.openxmlformats.org/officeDocument/2006/relationships/hyperlink" Target="https://fbref.com/en/players/6fe5c35b/matchlogs/2026/keeper/Alexander-Schlager-Match-Logs" TargetMode="External"/><Relationship Id="rId61" Type="http://schemas.openxmlformats.org/officeDocument/2006/relationships/hyperlink" Target="https://fbref.com/en/players/8bf49030/matchlogs/2026/keeper/Aymen-Dahmen-Match-Logs" TargetMode="External"/><Relationship Id="rId82" Type="http://schemas.openxmlformats.org/officeDocument/2006/relationships/hyperlink" Target="https://fbref.com/en/players/e082af5b/Angus-Gunn" TargetMode="External"/><Relationship Id="rId152" Type="http://schemas.openxmlformats.org/officeDocument/2006/relationships/hyperlink" Target="https://fbref.com/en/squads/1862c019/England-Men-Stats" TargetMode="External"/><Relationship Id="rId173" Type="http://schemas.openxmlformats.org/officeDocument/2006/relationships/hyperlink" Target="https://fbref.com/en/squads/9800b6a1/Levante-Stats" TargetMode="External"/><Relationship Id="rId194" Type="http://schemas.openxmlformats.org/officeDocument/2006/relationships/hyperlink" Target="https://fbref.com/en/players/51e1f4f5/Zion-Suzuki" TargetMode="External"/><Relationship Id="rId199" Type="http://schemas.openxmlformats.org/officeDocument/2006/relationships/hyperlink" Target="https://fbref.com/en/squads/0f66725b/United-States-Men-Stats" TargetMode="External"/><Relationship Id="rId203" Type="http://schemas.openxmlformats.org/officeDocument/2006/relationships/hyperlink" Target="https://fbref.com/en/squads/ab73cfe5/Colombia-Men-Stats" TargetMode="External"/><Relationship Id="rId208" Type="http://schemas.openxmlformats.org/officeDocument/2006/relationships/hyperlink" Target="https://fbref.com/en/squads/54864664/St-Pauli-Stats" TargetMode="External"/><Relationship Id="rId229" Type="http://schemas.openxmlformats.org/officeDocument/2006/relationships/hyperlink" Target="https://fbref.com/en/squads/1e2dba57/Algeria-Men-Stats" TargetMode="External"/><Relationship Id="rId19" Type="http://schemas.openxmlformats.org/officeDocument/2006/relationships/hyperlink" Target="https://fbref.com/en/squads/ec843efd/Iraq-Men-Stats" TargetMode="External"/><Relationship Id="rId224" Type="http://schemas.openxmlformats.org/officeDocument/2006/relationships/hyperlink" Target="https://fbref.com/en/players/a66cc153/matchlogs/2026/keeper/Ronwen-Williams-Match-Logs" TargetMode="External"/><Relationship Id="rId14" Type="http://schemas.openxmlformats.org/officeDocument/2006/relationships/hyperlink" Target="https://fbref.com/en/players/a12402c3/Lawrence-Ati-Zigi" TargetMode="External"/><Relationship Id="rId30" Type="http://schemas.openxmlformats.org/officeDocument/2006/relationships/hyperlink" Target="https://fbref.com/en/squads/1e2dba57/Algeria-Men-Stats" TargetMode="External"/><Relationship Id="rId35" Type="http://schemas.openxmlformats.org/officeDocument/2006/relationships/hyperlink" Target="https://fbref.com/en/players/f6798fc3/matchlogs/2026/keeper/Yassine-Bounou-Match-Logs" TargetMode="External"/><Relationship Id="rId56" Type="http://schemas.openxmlformats.org/officeDocument/2006/relationships/hyperlink" Target="https://fbref.com/en/squads/259855f0/New-Zealand-Men-Stats" TargetMode="External"/><Relationship Id="rId77" Type="http://schemas.openxmlformats.org/officeDocument/2006/relationships/hyperlink" Target="https://fbref.com/en/players/89c136f6/matchlogs/2026/keeper/Hernan-Galindez-Match-Logs" TargetMode="External"/><Relationship Id="rId100" Type="http://schemas.openxmlformats.org/officeDocument/2006/relationships/hyperlink" Target="https://fbref.com/en/players/8e6d2fcd/matchlogs/2026/keeper/Senne-Lammens-Match-Logs" TargetMode="External"/><Relationship Id="rId105" Type="http://schemas.openxmlformats.org/officeDocument/2006/relationships/hyperlink" Target="https://fbref.com/en/players/fcb38f57/Mike-Maignan" TargetMode="External"/><Relationship Id="rId126" Type="http://schemas.openxmlformats.org/officeDocument/2006/relationships/hyperlink" Target="https://fbref.com/en/squads/870e020f/Uruguay-Men-Stats" TargetMode="External"/><Relationship Id="rId147" Type="http://schemas.openxmlformats.org/officeDocument/2006/relationships/hyperlink" Target="https://fbref.com/en/players/f2c060c6/Mohammed-Al-Owais" TargetMode="External"/><Relationship Id="rId168" Type="http://schemas.openxmlformats.org/officeDocument/2006/relationships/hyperlink" Target="https://fbref.com/en/squads/e0f5893a/Curacao-Men-Stats" TargetMode="External"/><Relationship Id="rId8" Type="http://schemas.openxmlformats.org/officeDocument/2006/relationships/hyperlink" Target="https://fbref.com/en/squads/304635c3/Brazil-Men-Stats" TargetMode="External"/><Relationship Id="rId51" Type="http://schemas.openxmlformats.org/officeDocument/2006/relationships/hyperlink" Target="https://fbref.com/en/players/ea42e480/Maxime-Crepeau" TargetMode="External"/><Relationship Id="rId72" Type="http://schemas.openxmlformats.org/officeDocument/2006/relationships/hyperlink" Target="https://fbref.com/en/squads/64e81410/New-York-City-FC-Stats" TargetMode="External"/><Relationship Id="rId93" Type="http://schemas.openxmlformats.org/officeDocument/2006/relationships/hyperlink" Target="https://fbref.com/en/players/bc67a0e1/Matej-Kovar" TargetMode="External"/><Relationship Id="rId98" Type="http://schemas.openxmlformats.org/officeDocument/2006/relationships/hyperlink" Target="https://fbref.com/en/squads/361422b9/Belgium-Men-Stats" TargetMode="External"/><Relationship Id="rId121" Type="http://schemas.openxmlformats.org/officeDocument/2006/relationships/hyperlink" Target="https://fbref.com/en/players/5c6b0637/Lionel-Mpasi" TargetMode="External"/><Relationship Id="rId142" Type="http://schemas.openxmlformats.org/officeDocument/2006/relationships/hyperlink" Target="https://fbref.com/en/squads/ad2be733/Sevilla-Stats" TargetMode="External"/><Relationship Id="rId163" Type="http://schemas.openxmlformats.org/officeDocument/2006/relationships/hyperlink" Target="https://fbref.com/en/players/81b99b9e/Sergio-Rochet" TargetMode="External"/><Relationship Id="rId184" Type="http://schemas.openxmlformats.org/officeDocument/2006/relationships/hyperlink" Target="https://fbref.com/en/squads/473f0fbf/Korea-Republic-Men-Stats" TargetMode="External"/><Relationship Id="rId189" Type="http://schemas.openxmlformats.org/officeDocument/2006/relationships/hyperlink" Target="https://fbref.com/en/players/0cb1d2ba/matchlogs/2026/keeper/Mostafa-Shobeir-Match-Logs" TargetMode="External"/><Relationship Id="rId219" Type="http://schemas.openxmlformats.org/officeDocument/2006/relationships/hyperlink" Target="https://fbref.com/en/squads/26ab47ee/Derby-County-Stats" TargetMode="External"/><Relationship Id="rId3" Type="http://schemas.openxmlformats.org/officeDocument/2006/relationships/hyperlink" Target="https://fbref.com/en/players/5d11fc17/matchlogs/2026/keeper/Yazeed-Abulaila-Match-Logs" TargetMode="External"/><Relationship Id="rId214" Type="http://schemas.openxmlformats.org/officeDocument/2006/relationships/hyperlink" Target="https://fbref.com/en/players/dc04ac24/Vozinha" TargetMode="External"/><Relationship Id="rId230" Type="http://schemas.openxmlformats.org/officeDocument/2006/relationships/hyperlink" Target="https://fbref.com/en/squads/a0435291/Granada-Stats" TargetMode="External"/><Relationship Id="rId25" Type="http://schemas.openxmlformats.org/officeDocument/2006/relationships/hyperlink" Target="https://fbref.com/en/players/6ca0b04a/Alireza-Beiranvand" TargetMode="External"/><Relationship Id="rId46" Type="http://schemas.openxmlformats.org/officeDocument/2006/relationships/hyperlink" Target="https://fbref.com/en/players/93fffbcf/matchlogs/2026/keeper/Diogo-Costa-Match-Logs" TargetMode="External"/><Relationship Id="rId67" Type="http://schemas.openxmlformats.org/officeDocument/2006/relationships/hyperlink" Target="https://fbref.com/en/squads/24772b12/Cote-dIvoire-Men-Stats" TargetMode="External"/><Relationship Id="rId116" Type="http://schemas.openxmlformats.org/officeDocument/2006/relationships/hyperlink" Target="https://fbref.com/en/players/33887998/matchlogs/2026/keeper/Edouard-Mendy-Match-Logs" TargetMode="External"/><Relationship Id="rId137" Type="http://schemas.openxmlformats.org/officeDocument/2006/relationships/hyperlink" Target="https://fbref.com/en/squads/296f69e7/Sweden-Men-Stats" TargetMode="External"/><Relationship Id="rId158" Type="http://schemas.openxmlformats.org/officeDocument/2006/relationships/hyperlink" Target="https://fbref.com/en/players/f1666a9d/matchlogs/2026/keeper/Johny-Placide-Match-Logs" TargetMode="External"/><Relationship Id="rId20" Type="http://schemas.openxmlformats.org/officeDocument/2006/relationships/hyperlink" Target="https://fbref.com/en/players/3bf9e631/matchlogs/2026/keeper/Ahmed-Basil-Match-Logs" TargetMode="External"/><Relationship Id="rId41" Type="http://schemas.openxmlformats.org/officeDocument/2006/relationships/hyperlink" Target="https://fbref.com/en/squads/a7c7562a/Tunisia-Men-Stats" TargetMode="External"/><Relationship Id="rId62" Type="http://schemas.openxmlformats.org/officeDocument/2006/relationships/hyperlink" Target="https://fbref.com/en/players/f41a69e6/Mory-Diaw" TargetMode="External"/><Relationship Id="rId83" Type="http://schemas.openxmlformats.org/officeDocument/2006/relationships/hyperlink" Target="https://fbref.com/en/squads/602d3994/Scotland-Men-Stats" TargetMode="External"/><Relationship Id="rId88" Type="http://schemas.openxmlformats.org/officeDocument/2006/relationships/hyperlink" Target="https://fbref.com/en/players/87351c2e/matchlogs/2026/keeper/Jalal-Hassan-Match-Logs" TargetMode="External"/><Relationship Id="rId111" Type="http://schemas.openxmlformats.org/officeDocument/2006/relationships/hyperlink" Target="https://fbref.com/en/squads/8602292d/Aston-Villa-Stats" TargetMode="External"/><Relationship Id="rId132" Type="http://schemas.openxmlformats.org/officeDocument/2006/relationships/hyperlink" Target="https://fbref.com/en/players/8778c910/Manuel-Neuer" TargetMode="External"/><Relationship Id="rId153" Type="http://schemas.openxmlformats.org/officeDocument/2006/relationships/hyperlink" Target="https://fbref.com/en/squads/d3fd31cc/Everton-Stats" TargetMode="External"/><Relationship Id="rId174" Type="http://schemas.openxmlformats.org/officeDocument/2006/relationships/hyperlink" Target="https://fbref.com/en/players/4535e4bb/matchlogs/2026/keeper/Mathew-Ryan-Match-Logs" TargetMode="External"/><Relationship Id="rId179" Type="http://schemas.openxmlformats.org/officeDocument/2006/relationships/hyperlink" Target="https://fbref.com/en/players/05d89c1c/Egil-Selvik" TargetMode="External"/><Relationship Id="rId195" Type="http://schemas.openxmlformats.org/officeDocument/2006/relationships/hyperlink" Target="https://fbref.com/en/squads/ffcf1690/Japan-Men-Stats" TargetMode="External"/><Relationship Id="rId209" Type="http://schemas.openxmlformats.org/officeDocument/2006/relationships/hyperlink" Target="https://fbref.com/en/players/f038585f/matchlogs/2026/keeper/Nikola-Vasilj-Match-Logs" TargetMode="External"/><Relationship Id="rId190" Type="http://schemas.openxmlformats.org/officeDocument/2006/relationships/hyperlink" Target="https://fbref.com/en/players/5dcf3e90/Unai-Simon" TargetMode="External"/><Relationship Id="rId204" Type="http://schemas.openxmlformats.org/officeDocument/2006/relationships/hyperlink" Target="https://fbref.com/en/squads/7c76bc53/2025-2026/Atlas-Stats" TargetMode="External"/><Relationship Id="rId220" Type="http://schemas.openxmlformats.org/officeDocument/2006/relationships/hyperlink" Target="https://fbref.com/en/players/ac5120d8/matchlogs/2026/keeper/Jacob-Widell-Zetterstrom-Match-Logs" TargetMode="External"/><Relationship Id="rId225" Type="http://schemas.openxmlformats.org/officeDocument/2006/relationships/hyperlink" Target="https://fbref.com/en/players/31caffaf/Utkir-Yusupov" TargetMode="External"/><Relationship Id="rId15" Type="http://schemas.openxmlformats.org/officeDocument/2006/relationships/hyperlink" Target="https://fbref.com/en/squads/9349828d/Ghana-Men-Stats" TargetMode="External"/><Relationship Id="rId36" Type="http://schemas.openxmlformats.org/officeDocument/2006/relationships/hyperlink" Target="https://fbref.com/en/players/f63a8347/Ugurcan-Cakir" TargetMode="External"/><Relationship Id="rId57" Type="http://schemas.openxmlformats.org/officeDocument/2006/relationships/hyperlink" Target="https://fbref.com/en/squads/e3c537a1/Millwall-Stats" TargetMode="External"/><Relationship Id="rId106" Type="http://schemas.openxmlformats.org/officeDocument/2006/relationships/hyperlink" Target="https://fbref.com/en/squads/b1b36dcd/France-Men-Stats" TargetMode="External"/><Relationship Id="rId127" Type="http://schemas.openxmlformats.org/officeDocument/2006/relationships/hyperlink" Target="https://fbref.com/en/squads/ecd11ca2/Galatasaray-Stats" TargetMode="External"/><Relationship Id="rId10" Type="http://schemas.openxmlformats.org/officeDocument/2006/relationships/hyperlink" Target="https://fbref.com/en/players/7a2e46a8/matchlogs/2026/keeper/Alisson-Match-Logs" TargetMode="External"/><Relationship Id="rId31" Type="http://schemas.openxmlformats.org/officeDocument/2006/relationships/hyperlink" Target="https://fbref.com/en/players/dcae580c/matchlogs/2026/keeper/Oussama-Benbot-Match-Logs" TargetMode="External"/><Relationship Id="rId52" Type="http://schemas.openxmlformats.org/officeDocument/2006/relationships/hyperlink" Target="https://fbref.com/en/squads/9c6d90a0/Canada-Men-Stats" TargetMode="External"/><Relationship Id="rId73" Type="http://schemas.openxmlformats.org/officeDocument/2006/relationships/hyperlink" Target="https://fbref.com/en/players/2f49476c/matchlogs/2026/keeper/Matt-Freese-Match-Logs" TargetMode="External"/><Relationship Id="rId78" Type="http://schemas.openxmlformats.org/officeDocument/2006/relationships/hyperlink" Target="https://fbref.com/en/players/0d425331/Orlando-Gill" TargetMode="External"/><Relationship Id="rId94" Type="http://schemas.openxmlformats.org/officeDocument/2006/relationships/hyperlink" Target="https://fbref.com/en/squads/2740937c/Czechia-Men-Stats" TargetMode="External"/><Relationship Id="rId99" Type="http://schemas.openxmlformats.org/officeDocument/2006/relationships/hyperlink" Target="https://fbref.com/en/squads/19538871/Manchester-United-Stats" TargetMode="External"/><Relationship Id="rId101" Type="http://schemas.openxmlformats.org/officeDocument/2006/relationships/hyperlink" Target="https://fbref.com/en/players/58f077c0/Dominik-Livakovic" TargetMode="External"/><Relationship Id="rId122" Type="http://schemas.openxmlformats.org/officeDocument/2006/relationships/hyperlink" Target="https://fbref.com/en/squads/9be9f315/Congo-DR-Men-Stats" TargetMode="External"/><Relationship Id="rId143" Type="http://schemas.openxmlformats.org/officeDocument/2006/relationships/hyperlink" Target="https://fbref.com/en/players/bdedffac/matchlogs/2026/keeper/Orjan-Nyland-Match-Logs" TargetMode="External"/><Relationship Id="rId148" Type="http://schemas.openxmlformats.org/officeDocument/2006/relationships/hyperlink" Target="https://fbref.com/en/squads/6e84edac/Saudi-Arabia-Men-Stats" TargetMode="External"/><Relationship Id="rId164" Type="http://schemas.openxmlformats.org/officeDocument/2006/relationships/hyperlink" Target="https://fbref.com/en/squads/870e020f/Uruguay-Men-Stats" TargetMode="External"/><Relationship Id="rId169" Type="http://schemas.openxmlformats.org/officeDocument/2006/relationships/hyperlink" Target="https://fbref.com/en/squads/a0a57b76/Miami-FC-Stats" TargetMode="External"/><Relationship Id="rId185" Type="http://schemas.openxmlformats.org/officeDocument/2006/relationships/hyperlink" Target="https://fbref.com/en/squads/967b10be/2026/FC-Tokyo-Stats" TargetMode="External"/><Relationship Id="rId4" Type="http://schemas.openxmlformats.org/officeDocument/2006/relationships/hyperlink" Target="https://fbref.com/en/players/27e7e545/Mahmoud-Abunada" TargetMode="External"/><Relationship Id="rId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squads/599eba19/Norway-Men-Stats" TargetMode="External"/><Relationship Id="rId210" Type="http://schemas.openxmlformats.org/officeDocument/2006/relationships/hyperlink" Target="https://fbref.com/en/players/cf134113/Bart-Verbruggen" TargetMode="External"/><Relationship Id="rId215" Type="http://schemas.openxmlformats.org/officeDocument/2006/relationships/hyperlink" Target="https://fbref.com/en/squads/31fa6fa6/Cabo-Verde-Men-Stats" TargetMode="External"/><Relationship Id="rId26" Type="http://schemas.openxmlformats.org/officeDocument/2006/relationships/hyperlink" Target="https://fbref.com/en/squads/6a08f71e/IR-Iran-Men-Stats" TargetMode="External"/><Relationship Id="rId231" Type="http://schemas.openxmlformats.org/officeDocument/2006/relationships/hyperlink" Target="https://fbref.com/en/players/c818c4d9/matchlogs/2026/keeper/Luca-Zidane-Match-Logs" TargetMode="External"/><Relationship Id="rId47" Type="http://schemas.openxmlformats.org/officeDocument/2006/relationships/hyperlink" Target="https://fbref.com/en/players/1840e36d/Thibaut-Courtois" TargetMode="External"/><Relationship Id="rId68" Type="http://schemas.openxmlformats.org/officeDocument/2006/relationships/hyperlink" Target="https://fbref.com/en/squads/f622e63c/Rizespor-Stats" TargetMode="External"/><Relationship Id="rId89" Type="http://schemas.openxmlformats.org/officeDocument/2006/relationships/hyperlink" Target="https://fbref.com/en/players/cd59b9df/Gregor-Kobel" TargetMode="External"/><Relationship Id="rId112" Type="http://schemas.openxmlformats.org/officeDocument/2006/relationships/hyperlink" Target="https://fbref.com/en/players/7956236f/matchlogs/2026/keeper/Emiliano-Martinez-Match-Logs" TargetMode="External"/><Relationship Id="rId133" Type="http://schemas.openxmlformats.org/officeDocument/2006/relationships/hyperlink" Target="https://fbref.com/en/squads/c1e40422/Germany-Men-Stats" TargetMode="External"/><Relationship Id="rId154" Type="http://schemas.openxmlformats.org/officeDocument/2006/relationships/hyperlink" Target="https://fbref.com/en/players/4806ec67/matchlogs/2026/keeper/Jordan-Pickford-Match-Logs" TargetMode="External"/><Relationship Id="rId175" Type="http://schemas.openxmlformats.org/officeDocument/2006/relationships/hyperlink" Target="https://fbref.com/en/players/6fe5c35b/Alexander-Schlager" TargetMode="External"/><Relationship Id="rId196" Type="http://schemas.openxmlformats.org/officeDocument/2006/relationships/hyperlink" Target="https://fbref.com/en/squads/eab4234c/Parma-Stats" TargetMode="External"/><Relationship Id="rId200" Type="http://schemas.openxmlformats.org/officeDocument/2006/relationships/hyperlink" Target="https://fbref.com/en/squads/3c079def/New-England-Revolution-Stats" TargetMode="External"/><Relationship Id="rId16" Type="http://schemas.openxmlformats.org/officeDocument/2006/relationships/hyperlink" Target="https://fbref.com/en/squads/cdaf4e6d/2025-2026/St-Gallen-Stats" TargetMode="External"/><Relationship Id="rId221" Type="http://schemas.openxmlformats.org/officeDocument/2006/relationships/hyperlink" Target="https://fbref.com/en/players/a66cc153/Ronwen-Williams" TargetMode="External"/><Relationship Id="rId37" Type="http://schemas.openxmlformats.org/officeDocument/2006/relationships/hyperlink" Target="https://fbref.com/en/squads/ac6bcf92/Turkiye-Men-Stats" TargetMode="External"/><Relationship Id="rId58" Type="http://schemas.openxmlformats.org/officeDocument/2006/relationships/hyperlink" Target="https://fbref.com/en/players/fdf47077/matchlogs/2026/keeper/Max-Crocombe-Match-Logs" TargetMode="External"/><Relationship Id="rId79" Type="http://schemas.openxmlformats.org/officeDocument/2006/relationships/hyperlink" Target="https://fbref.com/en/squads/d2043442/Paraguay-Men-Stats" TargetMode="External"/><Relationship Id="rId102" Type="http://schemas.openxmlformats.org/officeDocument/2006/relationships/hyperlink" Target="https://fbref.com/en/squads/7b08e376/Croatia-Men-Stats" TargetMode="External"/><Relationship Id="rId123" Type="http://schemas.openxmlformats.org/officeDocument/2006/relationships/hyperlink" Target="https://fbref.com/en/squads/5c2737db/Le-Havre-Stats" TargetMode="External"/><Relationship Id="rId144" Type="http://schemas.openxmlformats.org/officeDocument/2006/relationships/hyperlink" Target="https://fbref.com/en/players/1e9bde92/Guillermo-Ochoa" TargetMode="External"/><Relationship Id="rId90" Type="http://schemas.openxmlformats.org/officeDocument/2006/relationships/hyperlink" Target="https://fbref.com/en/squads/81021a70/Switzerland-Men-Stats" TargetMode="External"/><Relationship Id="rId165" Type="http://schemas.openxmlformats.org/officeDocument/2006/relationships/hyperlink" Target="https://fbref.com/en/squads/6f7e1f03/Internacional-Stats" TargetMode="External"/><Relationship Id="rId186" Type="http://schemas.openxmlformats.org/officeDocument/2006/relationships/hyperlink" Target="https://fbref.com/en/players/eabaafa6/matchlogs/2026/keeper/Kim-Seung-gyu-Match-Logs" TargetMode="External"/><Relationship Id="rId211" Type="http://schemas.openxmlformats.org/officeDocument/2006/relationships/hyperlink" Target="https://fbref.com/en/squads/5bb5024a/Netherlands-Men-Sta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fbref.com/en/players/7111d552/Vinicius-Junior" TargetMode="External"/><Relationship Id="rId1" Type="http://schemas.openxmlformats.org/officeDocument/2006/relationships/hyperlink" Target="https://fbref.com/en/players/8f696594/Memphi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6"/>
  <sheetViews>
    <sheetView workbookViewId="0">
      <selection activeCell="F13" sqref="F13"/>
    </sheetView>
  </sheetViews>
  <sheetFormatPr defaultRowHeight="15" x14ac:dyDescent="0.25"/>
  <cols>
    <col min="1" max="1" width="9" style="18"/>
    <col min="2" max="2" width="19.75" style="2" customWidth="1"/>
    <col min="3" max="3" width="4.875" style="2" bestFit="1" customWidth="1"/>
    <col min="4" max="4" width="9" style="18"/>
    <col min="5" max="5" width="19" style="2" bestFit="1" customWidth="1"/>
    <col min="6" max="6" width="4.875" style="2" bestFit="1" customWidth="1"/>
    <col min="7" max="7" width="9" style="18"/>
    <col min="8" max="8" width="16.625" style="2" bestFit="1" customWidth="1"/>
    <col min="9" max="9" width="7.375" style="2" bestFit="1" customWidth="1"/>
    <col min="10" max="10" width="9" style="2"/>
    <col min="11" max="11" width="24.375" style="2" customWidth="1"/>
    <col min="12" max="12" width="10.75" style="2" bestFit="1" customWidth="1"/>
    <col min="13" max="13" width="17.75" style="2" bestFit="1" customWidth="1"/>
    <col min="14" max="16384" width="9" style="2"/>
  </cols>
  <sheetData>
    <row r="2" spans="1:12" x14ac:dyDescent="0.25">
      <c r="B2" s="2" t="s">
        <v>0</v>
      </c>
      <c r="C2" s="1"/>
      <c r="D2" s="19"/>
    </row>
    <row r="3" spans="1:12" ht="15.75" thickBot="1" x14ac:dyDescent="0.3"/>
    <row r="4" spans="1:12" ht="15.75" thickBot="1" x14ac:dyDescent="0.3">
      <c r="A4" s="194">
        <v>1</v>
      </c>
      <c r="B4" s="319" t="s">
        <v>425</v>
      </c>
      <c r="C4" s="320" t="s">
        <v>7</v>
      </c>
      <c r="D4" s="340">
        <v>2</v>
      </c>
      <c r="E4" s="341" t="s">
        <v>5</v>
      </c>
      <c r="F4" s="320" t="s">
        <v>6</v>
      </c>
      <c r="G4" s="340">
        <v>3</v>
      </c>
      <c r="H4" s="342" t="s">
        <v>613</v>
      </c>
      <c r="I4" s="320" t="s">
        <v>13</v>
      </c>
      <c r="K4" s="3" t="s">
        <v>1</v>
      </c>
      <c r="L4" s="3" t="s">
        <v>2</v>
      </c>
    </row>
    <row r="5" spans="1:12" ht="16.5" thickBot="1" x14ac:dyDescent="0.3">
      <c r="A5" s="194"/>
      <c r="B5" s="322" t="s">
        <v>686</v>
      </c>
      <c r="C5" s="324" t="s">
        <v>687</v>
      </c>
      <c r="D5" s="343"/>
      <c r="E5" s="344" t="s">
        <v>688</v>
      </c>
      <c r="F5" s="326" t="s">
        <v>687</v>
      </c>
      <c r="G5" s="343"/>
      <c r="H5" s="344" t="s">
        <v>689</v>
      </c>
      <c r="I5" s="326" t="s">
        <v>690</v>
      </c>
      <c r="K5" s="3" t="s">
        <v>3</v>
      </c>
      <c r="L5" s="3" t="s">
        <v>2</v>
      </c>
    </row>
    <row r="6" spans="1:12" ht="16.5" thickBot="1" x14ac:dyDescent="0.3">
      <c r="A6" s="194"/>
      <c r="B6" s="325" t="s">
        <v>211</v>
      </c>
      <c r="C6" s="326" t="s">
        <v>212</v>
      </c>
      <c r="D6" s="343"/>
      <c r="E6" s="344" t="s">
        <v>9</v>
      </c>
      <c r="F6" s="326" t="s">
        <v>11</v>
      </c>
      <c r="G6" s="345"/>
      <c r="H6" s="324" t="s">
        <v>455</v>
      </c>
      <c r="I6" s="326" t="s">
        <v>10</v>
      </c>
      <c r="K6" s="3" t="s">
        <v>4</v>
      </c>
      <c r="L6" s="3" t="s">
        <v>2</v>
      </c>
    </row>
    <row r="7" spans="1:12" ht="16.5" thickBot="1" x14ac:dyDescent="0.3">
      <c r="A7" s="194"/>
      <c r="B7" s="325" t="s">
        <v>395</v>
      </c>
      <c r="C7" s="326" t="s">
        <v>212</v>
      </c>
      <c r="D7" s="343"/>
      <c r="E7" s="344" t="s">
        <v>44</v>
      </c>
      <c r="F7" s="326" t="s">
        <v>13</v>
      </c>
      <c r="G7" s="343"/>
      <c r="H7" s="344" t="s">
        <v>238</v>
      </c>
      <c r="I7" s="326" t="s">
        <v>223</v>
      </c>
      <c r="K7" s="3" t="s">
        <v>588</v>
      </c>
      <c r="L7" s="3" t="s">
        <v>114</v>
      </c>
    </row>
    <row r="8" spans="1:12" ht="16.5" thickBot="1" x14ac:dyDescent="0.3">
      <c r="A8" s="194"/>
      <c r="B8" s="321" t="s">
        <v>125</v>
      </c>
      <c r="C8" s="324" t="s">
        <v>26</v>
      </c>
      <c r="D8" s="343"/>
      <c r="E8" s="346" t="s">
        <v>555</v>
      </c>
      <c r="F8" s="326" t="s">
        <v>18</v>
      </c>
      <c r="G8" s="343"/>
      <c r="H8" s="344" t="s">
        <v>482</v>
      </c>
      <c r="I8" s="326" t="s">
        <v>22</v>
      </c>
      <c r="K8" s="3" t="s">
        <v>275</v>
      </c>
      <c r="L8" s="3" t="s">
        <v>290</v>
      </c>
    </row>
    <row r="9" spans="1:12" ht="16.5" thickBot="1" x14ac:dyDescent="0.3">
      <c r="A9" s="194"/>
      <c r="B9" s="325" t="s">
        <v>227</v>
      </c>
      <c r="C9" s="326" t="s">
        <v>13</v>
      </c>
      <c r="D9" s="343"/>
      <c r="E9" s="323" t="s">
        <v>443</v>
      </c>
      <c r="F9" s="324" t="s">
        <v>7</v>
      </c>
      <c r="G9" s="343"/>
      <c r="H9" s="324" t="s">
        <v>691</v>
      </c>
      <c r="I9" s="326" t="s">
        <v>692</v>
      </c>
      <c r="K9" s="3" t="s">
        <v>599</v>
      </c>
      <c r="L9" s="3">
        <v>-0.25</v>
      </c>
    </row>
    <row r="10" spans="1:12" ht="16.5" thickBot="1" x14ac:dyDescent="0.3">
      <c r="A10" s="194"/>
      <c r="B10" s="327"/>
      <c r="C10" s="327"/>
      <c r="D10" s="347"/>
      <c r="E10" s="327"/>
      <c r="F10" s="327"/>
      <c r="G10" s="347"/>
      <c r="H10" s="327"/>
      <c r="I10" s="327"/>
    </row>
    <row r="11" spans="1:12" ht="16.5" thickBot="1" x14ac:dyDescent="0.3">
      <c r="A11" s="194">
        <v>4</v>
      </c>
      <c r="B11" s="325" t="s">
        <v>405</v>
      </c>
      <c r="C11" s="326" t="s">
        <v>7</v>
      </c>
      <c r="D11" s="340">
        <v>5</v>
      </c>
      <c r="E11" s="344" t="s">
        <v>359</v>
      </c>
      <c r="F11" s="326" t="s">
        <v>6</v>
      </c>
      <c r="G11" s="340">
        <v>6</v>
      </c>
      <c r="H11" s="323" t="s">
        <v>693</v>
      </c>
      <c r="I11" s="326" t="s">
        <v>694</v>
      </c>
      <c r="K11" s="3" t="s">
        <v>291</v>
      </c>
      <c r="L11" s="3">
        <v>8.3000000000000001E-3</v>
      </c>
    </row>
    <row r="12" spans="1:12" ht="16.5" thickBot="1" x14ac:dyDescent="0.3">
      <c r="A12" s="194"/>
      <c r="B12" s="321" t="s">
        <v>8</v>
      </c>
      <c r="C12" s="326" t="s">
        <v>10</v>
      </c>
      <c r="D12" s="347"/>
      <c r="E12" s="323" t="s">
        <v>695</v>
      </c>
      <c r="F12" s="326" t="s">
        <v>10</v>
      </c>
      <c r="G12" s="343"/>
      <c r="H12" s="324" t="s">
        <v>385</v>
      </c>
      <c r="I12" s="326" t="s">
        <v>696</v>
      </c>
      <c r="K12" s="3" t="s">
        <v>126</v>
      </c>
      <c r="L12" s="3">
        <v>-0.25</v>
      </c>
    </row>
    <row r="13" spans="1:12" ht="16.5" thickBot="1" x14ac:dyDescent="0.3">
      <c r="A13" s="194"/>
      <c r="B13" s="328" t="s">
        <v>249</v>
      </c>
      <c r="C13" s="326" t="s">
        <v>687</v>
      </c>
      <c r="D13" s="343"/>
      <c r="E13" s="344" t="s">
        <v>697</v>
      </c>
      <c r="F13" s="326" t="s">
        <v>698</v>
      </c>
      <c r="G13" s="343"/>
      <c r="H13" s="344" t="s">
        <v>699</v>
      </c>
      <c r="I13" s="326" t="s">
        <v>700</v>
      </c>
      <c r="K13" s="3" t="s">
        <v>127</v>
      </c>
      <c r="L13" s="3">
        <v>-0.5</v>
      </c>
    </row>
    <row r="14" spans="1:12" ht="16.5" thickBot="1" x14ac:dyDescent="0.3">
      <c r="A14" s="194"/>
      <c r="B14" s="328" t="s">
        <v>87</v>
      </c>
      <c r="C14" s="326" t="s">
        <v>564</v>
      </c>
      <c r="D14" s="343"/>
      <c r="E14" s="344" t="s">
        <v>224</v>
      </c>
      <c r="F14" s="326" t="s">
        <v>223</v>
      </c>
      <c r="G14" s="343"/>
      <c r="H14" s="324" t="s">
        <v>701</v>
      </c>
      <c r="I14" s="326" t="s">
        <v>702</v>
      </c>
    </row>
    <row r="15" spans="1:12" ht="16.5" thickBot="1" x14ac:dyDescent="0.3">
      <c r="A15" s="194"/>
      <c r="B15" s="325" t="s">
        <v>247</v>
      </c>
      <c r="C15" s="326" t="s">
        <v>26</v>
      </c>
      <c r="D15" s="347"/>
      <c r="E15" s="348" t="s">
        <v>703</v>
      </c>
      <c r="F15" s="349" t="s">
        <v>687</v>
      </c>
      <c r="G15" s="343"/>
      <c r="H15" s="324" t="s">
        <v>649</v>
      </c>
      <c r="I15" s="326" t="s">
        <v>26</v>
      </c>
      <c r="K15" s="2" t="s">
        <v>129</v>
      </c>
    </row>
    <row r="16" spans="1:12" ht="16.5" thickBot="1" x14ac:dyDescent="0.3">
      <c r="A16" s="194"/>
      <c r="B16" s="329" t="s">
        <v>704</v>
      </c>
      <c r="C16" s="326" t="s">
        <v>28</v>
      </c>
      <c r="D16" s="343"/>
      <c r="E16" s="344" t="s">
        <v>645</v>
      </c>
      <c r="F16" s="326" t="s">
        <v>18</v>
      </c>
      <c r="G16" s="343"/>
      <c r="H16" s="324" t="s">
        <v>467</v>
      </c>
      <c r="I16" s="326" t="s">
        <v>18</v>
      </c>
      <c r="K16" s="2" t="s">
        <v>297</v>
      </c>
    </row>
    <row r="17" spans="1:13" ht="16.5" thickBot="1" x14ac:dyDescent="0.3">
      <c r="A17" s="194"/>
      <c r="B17" s="327"/>
      <c r="C17" s="327"/>
      <c r="D17" s="347"/>
      <c r="E17" s="327"/>
      <c r="F17" s="327"/>
      <c r="G17" s="347"/>
      <c r="H17" s="327"/>
      <c r="I17" s="327"/>
    </row>
    <row r="18" spans="1:13" ht="15.75" thickBot="1" x14ac:dyDescent="0.3">
      <c r="A18" s="194">
        <v>7</v>
      </c>
      <c r="B18" s="328" t="s">
        <v>705</v>
      </c>
      <c r="C18" s="326" t="s">
        <v>13</v>
      </c>
      <c r="D18" s="340">
        <v>8</v>
      </c>
      <c r="E18" s="324" t="s">
        <v>706</v>
      </c>
      <c r="F18" s="326" t="s">
        <v>212</v>
      </c>
      <c r="G18" s="340">
        <v>9</v>
      </c>
      <c r="H18" s="344" t="s">
        <v>707</v>
      </c>
      <c r="I18" s="326" t="s">
        <v>708</v>
      </c>
      <c r="K18" s="2" t="s">
        <v>292</v>
      </c>
    </row>
    <row r="19" spans="1:13" ht="16.5" thickBot="1" x14ac:dyDescent="0.3">
      <c r="A19" s="194"/>
      <c r="B19" s="322" t="s">
        <v>709</v>
      </c>
      <c r="C19" s="324" t="s">
        <v>694</v>
      </c>
      <c r="D19" s="343"/>
      <c r="E19" s="323" t="s">
        <v>591</v>
      </c>
      <c r="F19" s="324" t="s">
        <v>692</v>
      </c>
      <c r="G19" s="343"/>
      <c r="H19" s="344" t="s">
        <v>215</v>
      </c>
      <c r="I19" s="326" t="s">
        <v>710</v>
      </c>
      <c r="K19" s="2" t="s">
        <v>607</v>
      </c>
    </row>
    <row r="20" spans="1:13" ht="16.5" thickBot="1" x14ac:dyDescent="0.3">
      <c r="A20" s="194"/>
      <c r="B20" s="325" t="s">
        <v>711</v>
      </c>
      <c r="C20" s="326" t="s">
        <v>712</v>
      </c>
      <c r="D20" s="343"/>
      <c r="E20" s="344" t="s">
        <v>254</v>
      </c>
      <c r="F20" s="326" t="s">
        <v>713</v>
      </c>
      <c r="G20" s="343"/>
      <c r="H20" s="324" t="s">
        <v>237</v>
      </c>
      <c r="I20" s="326" t="s">
        <v>687</v>
      </c>
      <c r="K20" s="2" t="s">
        <v>546</v>
      </c>
    </row>
    <row r="21" spans="1:13" ht="16.5" thickBot="1" x14ac:dyDescent="0.3">
      <c r="A21" s="194"/>
      <c r="B21" s="328" t="s">
        <v>491</v>
      </c>
      <c r="C21" s="324" t="s">
        <v>11</v>
      </c>
      <c r="D21" s="343"/>
      <c r="E21" s="324" t="s">
        <v>352</v>
      </c>
      <c r="F21" s="326" t="s">
        <v>714</v>
      </c>
      <c r="G21" s="343"/>
      <c r="H21" s="350" t="s">
        <v>594</v>
      </c>
      <c r="I21" s="324" t="s">
        <v>562</v>
      </c>
      <c r="K21" s="2" t="s">
        <v>545</v>
      </c>
    </row>
    <row r="22" spans="1:13" ht="16.5" thickBot="1" x14ac:dyDescent="0.3">
      <c r="A22" s="194"/>
      <c r="B22" s="325" t="s">
        <v>442</v>
      </c>
      <c r="C22" s="326" t="s">
        <v>7</v>
      </c>
      <c r="D22" s="343"/>
      <c r="E22" s="323" t="s">
        <v>535</v>
      </c>
      <c r="F22" s="344" t="s">
        <v>13</v>
      </c>
      <c r="G22" s="343"/>
      <c r="H22" s="344" t="s">
        <v>508</v>
      </c>
      <c r="I22" s="326" t="s">
        <v>712</v>
      </c>
    </row>
    <row r="23" spans="1:13" ht="16.5" thickBot="1" x14ac:dyDescent="0.3">
      <c r="A23" s="194"/>
      <c r="B23" s="325" t="s">
        <v>549</v>
      </c>
      <c r="C23" s="324" t="s">
        <v>10</v>
      </c>
      <c r="D23" s="343"/>
      <c r="E23" s="324" t="s">
        <v>42</v>
      </c>
      <c r="F23" s="326" t="s">
        <v>700</v>
      </c>
      <c r="G23" s="343"/>
      <c r="H23" s="344" t="s">
        <v>715</v>
      </c>
      <c r="I23" s="326" t="s">
        <v>716</v>
      </c>
      <c r="K23" s="2" t="s">
        <v>608</v>
      </c>
    </row>
    <row r="24" spans="1:13" ht="16.5" thickBot="1" x14ac:dyDescent="0.3">
      <c r="A24" s="194"/>
      <c r="B24" s="327"/>
      <c r="C24" s="327"/>
      <c r="D24" s="347"/>
      <c r="E24" s="327"/>
      <c r="F24" s="327"/>
      <c r="G24" s="347"/>
      <c r="H24" s="327"/>
      <c r="I24" s="327"/>
    </row>
    <row r="25" spans="1:13" ht="15.75" thickBot="1" x14ac:dyDescent="0.3">
      <c r="A25" s="194">
        <v>10</v>
      </c>
      <c r="B25" s="328" t="s">
        <v>340</v>
      </c>
      <c r="C25" s="326" t="s">
        <v>714</v>
      </c>
      <c r="D25" s="340">
        <v>11</v>
      </c>
      <c r="E25" s="324" t="s">
        <v>57</v>
      </c>
      <c r="F25" s="326" t="s">
        <v>26</v>
      </c>
      <c r="G25" s="340">
        <v>12</v>
      </c>
      <c r="H25" s="346" t="s">
        <v>475</v>
      </c>
      <c r="I25" s="351" t="s">
        <v>18</v>
      </c>
    </row>
    <row r="26" spans="1:13" ht="16.5" thickBot="1" x14ac:dyDescent="0.3">
      <c r="A26" s="194"/>
      <c r="B26" s="328" t="s">
        <v>407</v>
      </c>
      <c r="C26" s="326" t="s">
        <v>212</v>
      </c>
      <c r="D26" s="343"/>
      <c r="E26" s="344" t="s">
        <v>717</v>
      </c>
      <c r="F26" s="326" t="s">
        <v>698</v>
      </c>
      <c r="G26" s="343"/>
      <c r="H26" s="324" t="s">
        <v>412</v>
      </c>
      <c r="I26" s="326" t="s">
        <v>718</v>
      </c>
    </row>
    <row r="27" spans="1:13" ht="16.5" thickBot="1" x14ac:dyDescent="0.3">
      <c r="A27" s="194"/>
      <c r="B27" s="325" t="s">
        <v>719</v>
      </c>
      <c r="C27" s="326" t="s">
        <v>708</v>
      </c>
      <c r="D27" s="343"/>
      <c r="E27" s="344" t="s">
        <v>720</v>
      </c>
      <c r="F27" s="326" t="s">
        <v>7</v>
      </c>
      <c r="G27" s="343"/>
      <c r="H27" s="324" t="s">
        <v>721</v>
      </c>
      <c r="I27" s="326" t="s">
        <v>696</v>
      </c>
    </row>
    <row r="28" spans="1:13" ht="16.5" thickBot="1" x14ac:dyDescent="0.3">
      <c r="A28" s="194"/>
      <c r="B28" s="325" t="s">
        <v>225</v>
      </c>
      <c r="C28" s="326" t="s">
        <v>6</v>
      </c>
      <c r="D28" s="347"/>
      <c r="E28" s="324" t="s">
        <v>671</v>
      </c>
      <c r="F28" s="326" t="s">
        <v>562</v>
      </c>
      <c r="G28" s="343"/>
      <c r="H28" s="324" t="s">
        <v>38</v>
      </c>
      <c r="I28" s="324" t="s">
        <v>6</v>
      </c>
    </row>
    <row r="29" spans="1:13" ht="16.5" thickBot="1" x14ac:dyDescent="0.3">
      <c r="A29" s="194"/>
      <c r="B29" s="330" t="s">
        <v>722</v>
      </c>
      <c r="C29" s="324" t="s">
        <v>687</v>
      </c>
      <c r="D29" s="343"/>
      <c r="E29" s="352" t="s">
        <v>422</v>
      </c>
      <c r="F29" s="348" t="s">
        <v>212</v>
      </c>
      <c r="G29" s="343"/>
      <c r="H29" s="326" t="s">
        <v>723</v>
      </c>
      <c r="I29" s="326" t="s">
        <v>724</v>
      </c>
      <c r="L29" s="2" t="s">
        <v>296</v>
      </c>
    </row>
    <row r="30" spans="1:13" ht="16.5" thickBot="1" x14ac:dyDescent="0.3">
      <c r="A30" s="194"/>
      <c r="B30" s="325" t="s">
        <v>30</v>
      </c>
      <c r="C30" s="326" t="s">
        <v>564</v>
      </c>
      <c r="D30" s="343"/>
      <c r="E30" s="344" t="s">
        <v>358</v>
      </c>
      <c r="F30" s="326" t="s">
        <v>6</v>
      </c>
      <c r="G30" s="343"/>
      <c r="H30" s="324" t="s">
        <v>725</v>
      </c>
      <c r="I30" s="326" t="s">
        <v>212</v>
      </c>
      <c r="L30" s="71">
        <v>1</v>
      </c>
      <c r="M30" s="195" t="s">
        <v>211</v>
      </c>
    </row>
    <row r="31" spans="1:13" ht="16.5" thickBot="1" x14ac:dyDescent="0.3">
      <c r="A31" s="194"/>
      <c r="B31" s="327"/>
      <c r="C31" s="327"/>
      <c r="D31" s="347"/>
      <c r="E31" s="327"/>
      <c r="F31" s="327"/>
      <c r="G31" s="347"/>
      <c r="H31" s="327"/>
      <c r="I31" s="327"/>
      <c r="L31" s="71">
        <v>2</v>
      </c>
      <c r="M31" s="195" t="s">
        <v>5</v>
      </c>
    </row>
    <row r="32" spans="1:13" ht="15.75" thickBot="1" x14ac:dyDescent="0.3">
      <c r="A32" s="194">
        <v>13</v>
      </c>
      <c r="B32" s="329" t="s">
        <v>485</v>
      </c>
      <c r="C32" s="326" t="s">
        <v>712</v>
      </c>
      <c r="D32" s="340">
        <v>14</v>
      </c>
      <c r="E32" s="326" t="s">
        <v>1757</v>
      </c>
      <c r="F32" s="326" t="s">
        <v>726</v>
      </c>
      <c r="G32" s="340">
        <v>15</v>
      </c>
      <c r="H32" s="324" t="s">
        <v>453</v>
      </c>
      <c r="I32" s="326" t="s">
        <v>713</v>
      </c>
      <c r="L32" s="71">
        <v>3</v>
      </c>
      <c r="M32" s="195" t="s">
        <v>689</v>
      </c>
    </row>
    <row r="33" spans="1:13" ht="16.5" thickBot="1" x14ac:dyDescent="0.3">
      <c r="A33" s="194"/>
      <c r="B33" s="328" t="s">
        <v>727</v>
      </c>
      <c r="C33" s="326" t="s">
        <v>728</v>
      </c>
      <c r="D33" s="343"/>
      <c r="E33" s="324" t="s">
        <v>543</v>
      </c>
      <c r="F33" s="326" t="s">
        <v>11</v>
      </c>
      <c r="G33" s="343"/>
      <c r="H33" s="348" t="s">
        <v>805</v>
      </c>
      <c r="I33" s="349" t="s">
        <v>7</v>
      </c>
      <c r="L33" s="71">
        <v>4</v>
      </c>
      <c r="M33" s="192" t="s">
        <v>8</v>
      </c>
    </row>
    <row r="34" spans="1:13" ht="16.5" thickBot="1" x14ac:dyDescent="0.3">
      <c r="A34" s="194"/>
      <c r="B34" s="325" t="s">
        <v>780</v>
      </c>
      <c r="C34" s="326" t="s">
        <v>730</v>
      </c>
      <c r="D34" s="343"/>
      <c r="E34" s="344" t="s">
        <v>219</v>
      </c>
      <c r="F34" s="326" t="s">
        <v>696</v>
      </c>
      <c r="G34" s="343"/>
      <c r="H34" s="346" t="s">
        <v>731</v>
      </c>
      <c r="I34" s="353" t="s">
        <v>212</v>
      </c>
      <c r="L34" s="71">
        <v>5</v>
      </c>
      <c r="M34" s="203" t="s">
        <v>359</v>
      </c>
    </row>
    <row r="35" spans="1:13" ht="16.5" thickBot="1" x14ac:dyDescent="0.3">
      <c r="A35" s="194"/>
      <c r="B35" s="325" t="s">
        <v>235</v>
      </c>
      <c r="C35" s="331" t="s">
        <v>22</v>
      </c>
      <c r="D35" s="343"/>
      <c r="E35" s="323" t="s">
        <v>732</v>
      </c>
      <c r="F35" s="326" t="s">
        <v>724</v>
      </c>
      <c r="G35" s="343"/>
      <c r="H35" s="324" t="s">
        <v>381</v>
      </c>
      <c r="I35" s="326" t="s">
        <v>730</v>
      </c>
      <c r="L35" s="71">
        <v>6</v>
      </c>
      <c r="M35" s="192" t="s">
        <v>693</v>
      </c>
    </row>
    <row r="36" spans="1:13" ht="16.5" thickBot="1" x14ac:dyDescent="0.3">
      <c r="A36" s="194"/>
      <c r="B36" s="328" t="s">
        <v>427</v>
      </c>
      <c r="C36" s="324" t="s">
        <v>28</v>
      </c>
      <c r="D36" s="343"/>
      <c r="E36" s="324" t="s">
        <v>465</v>
      </c>
      <c r="F36" s="326" t="s">
        <v>10</v>
      </c>
      <c r="G36" s="343"/>
      <c r="H36" s="326" t="s">
        <v>733</v>
      </c>
      <c r="I36" s="326" t="s">
        <v>728</v>
      </c>
      <c r="L36" s="71">
        <v>7</v>
      </c>
      <c r="M36" s="198" t="s">
        <v>491</v>
      </c>
    </row>
    <row r="37" spans="1:13" ht="16.5" thickBot="1" x14ac:dyDescent="0.3">
      <c r="A37" s="194"/>
      <c r="B37" s="329" t="s">
        <v>734</v>
      </c>
      <c r="C37" s="326" t="s">
        <v>690</v>
      </c>
      <c r="D37" s="343"/>
      <c r="E37" s="344" t="s">
        <v>735</v>
      </c>
      <c r="F37" s="326" t="s">
        <v>690</v>
      </c>
      <c r="G37" s="343"/>
      <c r="H37" s="346" t="s">
        <v>736</v>
      </c>
      <c r="I37" s="351" t="s">
        <v>737</v>
      </c>
      <c r="L37" s="71">
        <v>8</v>
      </c>
      <c r="M37" s="192" t="s">
        <v>591</v>
      </c>
    </row>
    <row r="38" spans="1:13" ht="16.5" thickBot="1" x14ac:dyDescent="0.25">
      <c r="A38" s="194"/>
      <c r="B38" s="327"/>
      <c r="C38" s="327"/>
      <c r="D38" s="347"/>
      <c r="E38" s="327"/>
      <c r="F38" s="327"/>
      <c r="G38" s="347"/>
      <c r="H38" s="327"/>
      <c r="I38" s="327"/>
      <c r="L38" s="71">
        <v>9</v>
      </c>
      <c r="M38" s="206" t="s">
        <v>594</v>
      </c>
    </row>
    <row r="39" spans="1:13" ht="16.5" thickBot="1" x14ac:dyDescent="0.3">
      <c r="A39" s="194">
        <v>16</v>
      </c>
      <c r="B39" s="328" t="s">
        <v>738</v>
      </c>
      <c r="C39" s="326" t="s">
        <v>739</v>
      </c>
      <c r="D39" s="340">
        <v>17</v>
      </c>
      <c r="E39" s="354" t="s">
        <v>740</v>
      </c>
      <c r="F39" s="326" t="s">
        <v>741</v>
      </c>
      <c r="G39" s="340">
        <v>18</v>
      </c>
      <c r="H39" s="324" t="s">
        <v>593</v>
      </c>
      <c r="I39" s="326" t="s">
        <v>562</v>
      </c>
      <c r="L39" s="71">
        <v>10</v>
      </c>
      <c r="M39" s="195" t="s">
        <v>225</v>
      </c>
    </row>
    <row r="40" spans="1:13" ht="16.5" thickBot="1" x14ac:dyDescent="0.3">
      <c r="A40" s="194"/>
      <c r="B40" s="328" t="s">
        <v>402</v>
      </c>
      <c r="C40" s="326" t="s">
        <v>742</v>
      </c>
      <c r="D40" s="343"/>
      <c r="E40" s="344" t="s">
        <v>743</v>
      </c>
      <c r="F40" s="326" t="s">
        <v>744</v>
      </c>
      <c r="G40" s="343"/>
      <c r="H40" s="348" t="s">
        <v>614</v>
      </c>
      <c r="I40" s="352" t="s">
        <v>18</v>
      </c>
      <c r="L40" s="71">
        <v>11</v>
      </c>
      <c r="M40" s="201" t="s">
        <v>671</v>
      </c>
    </row>
    <row r="41" spans="1:13" ht="16.5" thickBot="1" x14ac:dyDescent="0.3">
      <c r="A41" s="194"/>
      <c r="B41" s="325" t="s">
        <v>745</v>
      </c>
      <c r="C41" s="326" t="s">
        <v>746</v>
      </c>
      <c r="D41" s="343"/>
      <c r="E41" s="324" t="s">
        <v>411</v>
      </c>
      <c r="F41" s="326" t="s">
        <v>65</v>
      </c>
      <c r="G41" s="343"/>
      <c r="H41" s="348" t="s">
        <v>675</v>
      </c>
      <c r="I41" s="349" t="s">
        <v>11</v>
      </c>
      <c r="L41" s="71">
        <v>12</v>
      </c>
      <c r="M41" s="198" t="s">
        <v>721</v>
      </c>
    </row>
    <row r="42" spans="1:13" ht="16.5" thickBot="1" x14ac:dyDescent="0.3">
      <c r="A42" s="194"/>
      <c r="B42" s="329" t="s">
        <v>747</v>
      </c>
      <c r="C42" s="326" t="s">
        <v>748</v>
      </c>
      <c r="D42" s="343"/>
      <c r="E42" s="324" t="s">
        <v>749</v>
      </c>
      <c r="F42" s="326" t="s">
        <v>737</v>
      </c>
      <c r="G42" s="343"/>
      <c r="H42" s="324" t="s">
        <v>1480</v>
      </c>
      <c r="I42" s="326" t="s">
        <v>692</v>
      </c>
      <c r="L42" s="71">
        <v>13</v>
      </c>
      <c r="M42" s="195" t="s">
        <v>729</v>
      </c>
    </row>
    <row r="43" spans="1:13" ht="16.5" thickBot="1" x14ac:dyDescent="0.3">
      <c r="A43" s="194"/>
      <c r="B43" s="325" t="s">
        <v>750</v>
      </c>
      <c r="C43" s="326" t="s">
        <v>751</v>
      </c>
      <c r="D43" s="343"/>
      <c r="E43" s="323" t="s">
        <v>646</v>
      </c>
      <c r="F43" s="326" t="s">
        <v>572</v>
      </c>
      <c r="G43" s="343"/>
      <c r="H43" s="344" t="s">
        <v>387</v>
      </c>
      <c r="I43" s="326" t="s">
        <v>696</v>
      </c>
      <c r="L43" s="71">
        <v>14</v>
      </c>
      <c r="M43" s="195" t="s">
        <v>735</v>
      </c>
    </row>
    <row r="44" spans="1:13" ht="16.5" thickBot="1" x14ac:dyDescent="0.3">
      <c r="A44" s="194"/>
      <c r="B44" s="328" t="s">
        <v>360</v>
      </c>
      <c r="C44" s="326" t="s">
        <v>752</v>
      </c>
      <c r="D44" s="343"/>
      <c r="E44" s="344" t="s">
        <v>338</v>
      </c>
      <c r="F44" s="326" t="s">
        <v>753</v>
      </c>
      <c r="G44" s="343"/>
      <c r="H44" s="344" t="s">
        <v>754</v>
      </c>
      <c r="I44" s="326" t="s">
        <v>28</v>
      </c>
      <c r="L44" s="71">
        <v>15</v>
      </c>
      <c r="M44" s="202" t="s">
        <v>731</v>
      </c>
    </row>
    <row r="45" spans="1:13" ht="16.5" thickBot="1" x14ac:dyDescent="0.3">
      <c r="A45" s="194"/>
      <c r="B45" s="327"/>
      <c r="C45" s="327"/>
      <c r="D45" s="347"/>
      <c r="E45" s="327"/>
      <c r="F45" s="327"/>
      <c r="G45" s="347"/>
      <c r="H45" s="327"/>
      <c r="I45" s="327"/>
      <c r="L45" s="71">
        <v>16</v>
      </c>
      <c r="M45" s="198" t="s">
        <v>402</v>
      </c>
    </row>
    <row r="46" spans="1:13" ht="16.5" thickBot="1" x14ac:dyDescent="0.3">
      <c r="A46" s="194">
        <v>19</v>
      </c>
      <c r="B46" s="328" t="s">
        <v>282</v>
      </c>
      <c r="C46" s="326" t="s">
        <v>687</v>
      </c>
      <c r="D46" s="340">
        <v>20</v>
      </c>
      <c r="E46" s="344" t="s">
        <v>217</v>
      </c>
      <c r="F46" s="326" t="s">
        <v>26</v>
      </c>
      <c r="G46" s="340">
        <v>21</v>
      </c>
      <c r="H46" s="353" t="s">
        <v>253</v>
      </c>
      <c r="I46" s="326" t="s">
        <v>713</v>
      </c>
      <c r="L46" s="71">
        <v>17</v>
      </c>
      <c r="M46" s="192" t="s">
        <v>646</v>
      </c>
    </row>
    <row r="47" spans="1:13" ht="16.5" thickBot="1" x14ac:dyDescent="0.3">
      <c r="A47" s="194"/>
      <c r="B47" s="325" t="s">
        <v>627</v>
      </c>
      <c r="C47" s="326" t="s">
        <v>7</v>
      </c>
      <c r="D47" s="343"/>
      <c r="E47" s="324" t="s">
        <v>273</v>
      </c>
      <c r="F47" s="326" t="s">
        <v>710</v>
      </c>
      <c r="G47" s="343"/>
      <c r="H47" s="344" t="s">
        <v>1195</v>
      </c>
      <c r="I47" s="326" t="s">
        <v>714</v>
      </c>
      <c r="L47" s="71">
        <v>18</v>
      </c>
      <c r="M47" s="210" t="s">
        <v>675</v>
      </c>
    </row>
    <row r="48" spans="1:13" ht="16.5" thickBot="1" x14ac:dyDescent="0.3">
      <c r="A48" s="194"/>
      <c r="B48" s="332" t="s">
        <v>423</v>
      </c>
      <c r="C48" s="326" t="s">
        <v>212</v>
      </c>
      <c r="D48" s="343"/>
      <c r="E48" s="324" t="s">
        <v>600</v>
      </c>
      <c r="F48" s="326" t="s">
        <v>28</v>
      </c>
      <c r="G48" s="343"/>
      <c r="H48" s="323" t="s">
        <v>101</v>
      </c>
      <c r="I48" s="344" t="s">
        <v>13</v>
      </c>
      <c r="L48" s="71">
        <v>19</v>
      </c>
      <c r="M48" s="198" t="s">
        <v>282</v>
      </c>
    </row>
    <row r="49" spans="1:13" ht="16.5" thickBot="1" x14ac:dyDescent="0.3">
      <c r="A49" s="194"/>
      <c r="B49" s="321" t="s">
        <v>755</v>
      </c>
      <c r="C49" s="326" t="s">
        <v>18</v>
      </c>
      <c r="D49" s="343"/>
      <c r="E49" s="324" t="s">
        <v>233</v>
      </c>
      <c r="F49" s="326" t="s">
        <v>694</v>
      </c>
      <c r="G49" s="343"/>
      <c r="H49" s="324" t="s">
        <v>539</v>
      </c>
      <c r="I49" s="326" t="s">
        <v>7</v>
      </c>
      <c r="L49" s="71">
        <v>20</v>
      </c>
      <c r="M49" s="198" t="s">
        <v>233</v>
      </c>
    </row>
    <row r="50" spans="1:13" ht="16.5" thickBot="1" x14ac:dyDescent="0.3">
      <c r="A50" s="194"/>
      <c r="B50" s="325" t="s">
        <v>490</v>
      </c>
      <c r="C50" s="326" t="s">
        <v>11</v>
      </c>
      <c r="D50" s="343"/>
      <c r="E50" s="323" t="s">
        <v>676</v>
      </c>
      <c r="F50" s="326" t="s">
        <v>10</v>
      </c>
      <c r="G50" s="343"/>
      <c r="H50" s="326" t="s">
        <v>435</v>
      </c>
      <c r="I50" s="326" t="s">
        <v>212</v>
      </c>
      <c r="L50" s="71">
        <v>21</v>
      </c>
      <c r="M50" s="208" t="s">
        <v>539</v>
      </c>
    </row>
    <row r="51" spans="1:13" ht="16.5" thickBot="1" x14ac:dyDescent="0.3">
      <c r="A51" s="194"/>
      <c r="B51" s="328" t="s">
        <v>102</v>
      </c>
      <c r="C51" s="326" t="s">
        <v>13</v>
      </c>
      <c r="D51" s="343"/>
      <c r="E51" s="326" t="s">
        <v>121</v>
      </c>
      <c r="F51" s="326" t="s">
        <v>692</v>
      </c>
      <c r="G51" s="343"/>
      <c r="H51" s="324" t="s">
        <v>112</v>
      </c>
      <c r="I51" s="324" t="s">
        <v>6</v>
      </c>
      <c r="L51" s="3">
        <v>22</v>
      </c>
      <c r="M51" s="196" t="s">
        <v>757</v>
      </c>
    </row>
    <row r="52" spans="1:13" ht="16.5" thickBot="1" x14ac:dyDescent="0.3">
      <c r="A52" s="194"/>
      <c r="B52" s="333"/>
      <c r="C52" s="333"/>
      <c r="D52" s="347"/>
      <c r="E52" s="355"/>
      <c r="F52" s="355"/>
      <c r="G52" s="347"/>
      <c r="H52" s="355"/>
      <c r="I52" s="355"/>
      <c r="L52" s="3">
        <v>23</v>
      </c>
      <c r="M52" s="196" t="s">
        <v>469</v>
      </c>
    </row>
    <row r="53" spans="1:13" ht="16.5" thickBot="1" x14ac:dyDescent="0.3">
      <c r="A53" s="194">
        <v>22</v>
      </c>
      <c r="B53" s="329" t="s">
        <v>756</v>
      </c>
      <c r="C53" s="326" t="s">
        <v>223</v>
      </c>
      <c r="D53" s="356">
        <v>23</v>
      </c>
      <c r="E53" s="324" t="s">
        <v>421</v>
      </c>
      <c r="F53" s="336" t="s">
        <v>212</v>
      </c>
      <c r="G53" s="356">
        <v>24</v>
      </c>
      <c r="H53" s="323" t="s">
        <v>51</v>
      </c>
      <c r="I53" s="336" t="s">
        <v>13</v>
      </c>
      <c r="L53" s="3">
        <v>24</v>
      </c>
      <c r="M53" s="198" t="s">
        <v>45</v>
      </c>
    </row>
    <row r="54" spans="1:13" ht="16.5" thickBot="1" x14ac:dyDescent="0.3">
      <c r="A54" s="194"/>
      <c r="B54" s="329" t="s">
        <v>648</v>
      </c>
      <c r="C54" s="326" t="s">
        <v>6</v>
      </c>
      <c r="D54" s="357"/>
      <c r="E54" s="326" t="s">
        <v>558</v>
      </c>
      <c r="F54" s="336" t="s">
        <v>7</v>
      </c>
      <c r="G54" s="357"/>
      <c r="H54" s="324" t="s">
        <v>269</v>
      </c>
      <c r="I54" s="336" t="s">
        <v>11</v>
      </c>
      <c r="L54" s="3">
        <v>25</v>
      </c>
      <c r="M54" s="198" t="s">
        <v>400</v>
      </c>
    </row>
    <row r="55" spans="1:13" ht="16.5" thickBot="1" x14ac:dyDescent="0.3">
      <c r="A55" s="194"/>
      <c r="B55" s="328" t="s">
        <v>537</v>
      </c>
      <c r="C55" s="324" t="s">
        <v>11</v>
      </c>
      <c r="D55" s="357"/>
      <c r="E55" s="326" t="s">
        <v>469</v>
      </c>
      <c r="F55" s="336" t="s">
        <v>18</v>
      </c>
      <c r="G55" s="357"/>
      <c r="H55" s="324" t="s">
        <v>45</v>
      </c>
      <c r="I55" s="336" t="s">
        <v>6</v>
      </c>
      <c r="L55" s="3">
        <v>26</v>
      </c>
      <c r="M55" s="196" t="s">
        <v>765</v>
      </c>
    </row>
    <row r="56" spans="1:13" ht="16.5" thickBot="1" x14ac:dyDescent="0.3">
      <c r="A56" s="194"/>
      <c r="B56" s="325" t="s">
        <v>758</v>
      </c>
      <c r="C56" s="326" t="s">
        <v>687</v>
      </c>
      <c r="D56" s="357"/>
      <c r="E56" s="344" t="s">
        <v>226</v>
      </c>
      <c r="F56" s="336" t="s">
        <v>687</v>
      </c>
      <c r="G56" s="357"/>
      <c r="H56" s="323" t="s">
        <v>50</v>
      </c>
      <c r="I56" s="336" t="s">
        <v>10</v>
      </c>
      <c r="L56" s="3">
        <v>27</v>
      </c>
      <c r="M56" s="192" t="s">
        <v>764</v>
      </c>
    </row>
    <row r="57" spans="1:13" ht="16.5" thickBot="1" x14ac:dyDescent="0.3">
      <c r="A57" s="194"/>
      <c r="B57" s="328" t="s">
        <v>1164</v>
      </c>
      <c r="C57" s="326" t="s">
        <v>716</v>
      </c>
      <c r="D57" s="357"/>
      <c r="E57" s="323" t="s">
        <v>759</v>
      </c>
      <c r="F57" s="336" t="s">
        <v>718</v>
      </c>
      <c r="G57" s="357"/>
      <c r="H57" s="323" t="s">
        <v>271</v>
      </c>
      <c r="I57" s="336" t="s">
        <v>710</v>
      </c>
      <c r="L57" s="3" t="s">
        <v>293</v>
      </c>
      <c r="M57" s="3" t="s">
        <v>772</v>
      </c>
    </row>
    <row r="58" spans="1:13" ht="16.5" thickBot="1" x14ac:dyDescent="0.3">
      <c r="A58" s="194"/>
      <c r="B58" s="321" t="s">
        <v>379</v>
      </c>
      <c r="C58" s="324" t="s">
        <v>26</v>
      </c>
      <c r="D58" s="357"/>
      <c r="E58" s="359" t="s">
        <v>267</v>
      </c>
      <c r="F58" s="339" t="s">
        <v>28</v>
      </c>
      <c r="G58" s="357"/>
      <c r="H58" s="359" t="s">
        <v>652</v>
      </c>
      <c r="I58" s="339" t="s">
        <v>26</v>
      </c>
      <c r="L58" s="3" t="s">
        <v>294</v>
      </c>
      <c r="M58" s="3" t="s">
        <v>307</v>
      </c>
    </row>
    <row r="59" spans="1:13" ht="16.5" thickBot="1" x14ac:dyDescent="0.3">
      <c r="A59" s="201"/>
      <c r="B59" s="334"/>
      <c r="C59" s="334"/>
      <c r="D59" s="360"/>
      <c r="E59" s="334"/>
      <c r="F59" s="334"/>
      <c r="G59" s="360"/>
      <c r="H59" s="334"/>
      <c r="I59" s="334"/>
      <c r="L59" s="3" t="s">
        <v>295</v>
      </c>
      <c r="M59" s="3" t="s">
        <v>299</v>
      </c>
    </row>
    <row r="60" spans="1:13" ht="16.5" thickTop="1" thickBot="1" x14ac:dyDescent="0.3">
      <c r="A60" s="194">
        <v>25</v>
      </c>
      <c r="B60" s="335" t="s">
        <v>789</v>
      </c>
      <c r="C60" s="336" t="s">
        <v>22</v>
      </c>
      <c r="D60" s="356">
        <v>26</v>
      </c>
      <c r="E60" s="324" t="s">
        <v>760</v>
      </c>
      <c r="F60" s="336" t="s">
        <v>696</v>
      </c>
      <c r="G60" s="356">
        <v>27</v>
      </c>
      <c r="H60" s="344" t="s">
        <v>480</v>
      </c>
      <c r="I60" s="336" t="s">
        <v>712</v>
      </c>
    </row>
    <row r="61" spans="1:13" ht="16.5" thickBot="1" x14ac:dyDescent="0.3">
      <c r="A61" s="194"/>
      <c r="B61" s="337" t="s">
        <v>761</v>
      </c>
      <c r="C61" s="336" t="s">
        <v>716</v>
      </c>
      <c r="D61" s="357"/>
      <c r="E61" s="323" t="s">
        <v>762</v>
      </c>
      <c r="F61" s="336" t="s">
        <v>741</v>
      </c>
      <c r="G61" s="357"/>
      <c r="H61" s="344" t="s">
        <v>763</v>
      </c>
      <c r="I61" s="336" t="s">
        <v>724</v>
      </c>
    </row>
    <row r="62" spans="1:13" ht="16.5" thickBot="1" x14ac:dyDescent="0.3">
      <c r="A62" s="194"/>
      <c r="B62" s="337" t="s">
        <v>400</v>
      </c>
      <c r="C62" s="336" t="s">
        <v>694</v>
      </c>
      <c r="D62" s="357"/>
      <c r="E62" s="324" t="s">
        <v>653</v>
      </c>
      <c r="F62" s="336" t="s">
        <v>562</v>
      </c>
      <c r="G62" s="357"/>
      <c r="H62" s="323" t="s">
        <v>764</v>
      </c>
      <c r="I62" s="336" t="s">
        <v>713</v>
      </c>
    </row>
    <row r="63" spans="1:13" ht="16.5" thickBot="1" x14ac:dyDescent="0.3">
      <c r="A63" s="194"/>
      <c r="B63" s="335" t="s">
        <v>481</v>
      </c>
      <c r="C63" s="336" t="s">
        <v>223</v>
      </c>
      <c r="D63" s="357"/>
      <c r="E63" s="326" t="s">
        <v>765</v>
      </c>
      <c r="F63" s="336" t="s">
        <v>690</v>
      </c>
      <c r="G63" s="357"/>
      <c r="H63" s="344" t="s">
        <v>766</v>
      </c>
      <c r="I63" s="336" t="s">
        <v>702</v>
      </c>
    </row>
    <row r="64" spans="1:13" ht="16.5" thickBot="1" x14ac:dyDescent="0.3">
      <c r="A64" s="194"/>
      <c r="B64" s="337" t="s">
        <v>767</v>
      </c>
      <c r="C64" s="336" t="s">
        <v>698</v>
      </c>
      <c r="D64" s="357"/>
      <c r="E64" s="344" t="s">
        <v>768</v>
      </c>
      <c r="F64" s="336" t="s">
        <v>708</v>
      </c>
      <c r="G64" s="357"/>
      <c r="H64" s="324" t="s">
        <v>343</v>
      </c>
      <c r="I64" s="336" t="s">
        <v>714</v>
      </c>
    </row>
    <row r="65" spans="1:9" ht="16.5" thickBot="1" x14ac:dyDescent="0.3">
      <c r="A65" s="194"/>
      <c r="B65" s="338" t="s">
        <v>229</v>
      </c>
      <c r="C65" s="339" t="s">
        <v>730</v>
      </c>
      <c r="D65" s="357"/>
      <c r="E65" s="358" t="s">
        <v>769</v>
      </c>
      <c r="F65" s="339" t="s">
        <v>700</v>
      </c>
      <c r="G65" s="357"/>
      <c r="H65" s="359" t="s">
        <v>1527</v>
      </c>
      <c r="I65" s="339" t="s">
        <v>728</v>
      </c>
    </row>
    <row r="66" spans="1:9" ht="15.75" thickTop="1" x14ac:dyDescent="0.25">
      <c r="B66" s="230"/>
      <c r="C66" s="56"/>
      <c r="D66" s="51"/>
      <c r="E66" s="231"/>
      <c r="F66" s="56"/>
      <c r="G66" s="51"/>
      <c r="H66" s="166"/>
      <c r="I66" s="56"/>
    </row>
    <row r="68" spans="1:9" x14ac:dyDescent="0.25">
      <c r="B68" s="2" t="s">
        <v>770</v>
      </c>
      <c r="E68" s="19"/>
    </row>
    <row r="69" spans="1:9" x14ac:dyDescent="0.25">
      <c r="B69" s="2" t="s">
        <v>771</v>
      </c>
      <c r="E69" s="1"/>
    </row>
    <row r="70" spans="1:9" x14ac:dyDescent="0.25">
      <c r="B70" s="2" t="s">
        <v>544</v>
      </c>
      <c r="E70" s="1"/>
    </row>
    <row r="75" spans="1:9" x14ac:dyDescent="0.25">
      <c r="B75" s="4"/>
    </row>
    <row r="76" spans="1:9" x14ac:dyDescent="0.25">
      <c r="B76" s="4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S2525"/>
  <sheetViews>
    <sheetView tabSelected="1" workbookViewId="0">
      <selection activeCell="AB4" sqref="AB4:AD45"/>
    </sheetView>
  </sheetViews>
  <sheetFormatPr defaultRowHeight="12" customHeight="1" x14ac:dyDescent="0.2"/>
  <cols>
    <col min="1" max="1" width="9" style="20"/>
    <col min="2" max="2" width="14.25" style="20" bestFit="1" customWidth="1"/>
    <col min="3" max="3" width="17.75" style="265" bestFit="1" customWidth="1"/>
    <col min="4" max="4" width="8.25" style="23" bestFit="1" customWidth="1"/>
    <col min="5" max="5" width="1.5" style="23" bestFit="1" customWidth="1"/>
    <col min="6" max="6" width="8.875" style="23" bestFit="1" customWidth="1"/>
    <col min="7" max="7" width="4" style="23" bestFit="1" customWidth="1"/>
    <col min="8" max="8" width="4.25" style="23" bestFit="1" customWidth="1"/>
    <col min="9" max="9" width="11.625" style="23" bestFit="1" customWidth="1"/>
    <col min="10" max="10" width="7.625" style="23" bestFit="1" customWidth="1"/>
    <col min="11" max="11" width="6.375" style="23" bestFit="1" customWidth="1"/>
    <col min="12" max="12" width="3.625" style="23" bestFit="1" customWidth="1"/>
    <col min="13" max="13" width="7" style="23" bestFit="1" customWidth="1"/>
    <col min="14" max="14" width="4.125" style="23" bestFit="1" customWidth="1"/>
    <col min="15" max="15" width="9.625" style="23" bestFit="1" customWidth="1"/>
    <col min="16" max="16" width="7.625" style="43" bestFit="1" customWidth="1"/>
    <col min="17" max="17" width="9" style="20"/>
    <col min="18" max="18" width="7" style="20" bestFit="1" customWidth="1"/>
    <col min="19" max="19" width="14.25" style="20" bestFit="1" customWidth="1"/>
    <col min="20" max="20" width="12.125" style="49" bestFit="1" customWidth="1"/>
    <col min="21" max="21" width="15.125" style="20" customWidth="1"/>
    <col min="22" max="22" width="13.75" style="20" bestFit="1" customWidth="1"/>
    <col min="23" max="23" width="15.875" style="20" bestFit="1" customWidth="1"/>
    <col min="24" max="24" width="14.125" style="20" bestFit="1" customWidth="1"/>
    <col min="25" max="25" width="11.375" style="20" bestFit="1" customWidth="1"/>
    <col min="26" max="26" width="12.125" style="20" bestFit="1" customWidth="1"/>
    <col min="27" max="27" width="11.375" style="20" bestFit="1" customWidth="1"/>
    <col min="28" max="28" width="14.25" style="20" bestFit="1" customWidth="1"/>
    <col min="29" max="29" width="14.125" style="20" bestFit="1" customWidth="1"/>
    <col min="30" max="30" width="13" style="20" bestFit="1" customWidth="1"/>
    <col min="31" max="31" width="13.625" style="20" bestFit="1" customWidth="1"/>
    <col min="32" max="32" width="9.625" style="20" bestFit="1" customWidth="1"/>
    <col min="33" max="33" width="8.125" style="20" bestFit="1" customWidth="1"/>
    <col min="34" max="34" width="7.25" style="20" bestFit="1" customWidth="1"/>
    <col min="35" max="35" width="10.5" style="20" bestFit="1" customWidth="1"/>
    <col min="36" max="36" width="12.125" style="20" bestFit="1" customWidth="1"/>
    <col min="37" max="38" width="13.75" style="20" bestFit="1" customWidth="1"/>
    <col min="39" max="39" width="15.875" style="20" bestFit="1" customWidth="1"/>
    <col min="40" max="40" width="14.125" style="20" bestFit="1" customWidth="1"/>
    <col min="41" max="41" width="17.5" style="20" bestFit="1" customWidth="1"/>
    <col min="42" max="42" width="12.125" style="20" bestFit="1" customWidth="1"/>
    <col min="43" max="43" width="11.375" style="20" bestFit="1" customWidth="1"/>
    <col min="44" max="44" width="14.25" style="20" bestFit="1" customWidth="1"/>
    <col min="45" max="45" width="14.125" style="20" bestFit="1" customWidth="1"/>
    <col min="46" max="46" width="13" style="20" bestFit="1" customWidth="1"/>
    <col min="47" max="47" width="13.625" style="20" bestFit="1" customWidth="1"/>
    <col min="48" max="48" width="16.125" style="20" bestFit="1" customWidth="1"/>
    <col min="49" max="49" width="10.625" style="20" bestFit="1" customWidth="1"/>
    <col min="50" max="50" width="10.5" style="20" bestFit="1" customWidth="1"/>
    <col min="51" max="51" width="17.5" style="20" bestFit="1" customWidth="1"/>
    <col min="52" max="52" width="13.75" style="20" bestFit="1" customWidth="1"/>
    <col min="53" max="53" width="12.625" style="20" bestFit="1" customWidth="1"/>
    <col min="54" max="54" width="11.375" style="20" bestFit="1" customWidth="1"/>
    <col min="55" max="55" width="10.875" style="20" bestFit="1" customWidth="1"/>
    <col min="56" max="56" width="17.5" style="20" bestFit="1" customWidth="1"/>
    <col min="57" max="57" width="11.625" style="20" bestFit="1" customWidth="1"/>
    <col min="58" max="58" width="11.125" style="20" bestFit="1" customWidth="1"/>
    <col min="59" max="59" width="12.5" style="20" bestFit="1" customWidth="1"/>
    <col min="60" max="60" width="12.625" style="20" bestFit="1" customWidth="1"/>
    <col min="61" max="61" width="9.875" style="20" bestFit="1" customWidth="1"/>
    <col min="62" max="62" width="11.625" style="20" bestFit="1" customWidth="1"/>
    <col min="63" max="63" width="16.125" style="20" bestFit="1" customWidth="1"/>
    <col min="64" max="64" width="10.625" style="20" bestFit="1" customWidth="1"/>
    <col min="65" max="65" width="8.5" style="20" bestFit="1" customWidth="1"/>
    <col min="66" max="66" width="17.5" style="20" bestFit="1" customWidth="1"/>
    <col min="67" max="67" width="9.625" style="20" bestFit="1" customWidth="1"/>
    <col min="68" max="68" width="11.375" style="20" bestFit="1" customWidth="1"/>
    <col min="69" max="69" width="12.125" style="20" bestFit="1" customWidth="1"/>
    <col min="70" max="70" width="10.625" style="20" bestFit="1" customWidth="1"/>
    <col min="71" max="71" width="11.875" style="20" bestFit="1" customWidth="1"/>
    <col min="72" max="16384" width="9" style="20"/>
  </cols>
  <sheetData>
    <row r="1" spans="2:66" ht="12" customHeight="1" x14ac:dyDescent="0.2">
      <c r="R1" s="20" t="s">
        <v>585</v>
      </c>
    </row>
    <row r="2" spans="2:66" ht="12" customHeight="1" x14ac:dyDescent="0.25">
      <c r="R2" s="20" t="s">
        <v>586</v>
      </c>
      <c r="AJ2" s="291" t="s">
        <v>884</v>
      </c>
    </row>
    <row r="3" spans="2:66" ht="12" customHeight="1" thickBot="1" x14ac:dyDescent="0.25">
      <c r="R3" s="20" t="s">
        <v>587</v>
      </c>
    </row>
    <row r="4" spans="2:66" ht="12" customHeight="1" x14ac:dyDescent="0.2">
      <c r="B4" s="35" t="s">
        <v>1233</v>
      </c>
      <c r="C4" s="263" t="s">
        <v>1234</v>
      </c>
      <c r="D4" s="28" t="s">
        <v>204</v>
      </c>
      <c r="E4" s="35"/>
      <c r="F4" s="35" t="s">
        <v>197</v>
      </c>
      <c r="G4" s="35" t="s">
        <v>198</v>
      </c>
      <c r="H4" s="35" t="s">
        <v>199</v>
      </c>
      <c r="I4" s="35" t="s">
        <v>200</v>
      </c>
      <c r="J4" s="35" t="s">
        <v>478</v>
      </c>
      <c r="K4" s="35" t="s">
        <v>479</v>
      </c>
      <c r="L4" s="35" t="s">
        <v>201</v>
      </c>
      <c r="M4" s="35" t="s">
        <v>202</v>
      </c>
      <c r="N4" s="35" t="s">
        <v>367</v>
      </c>
      <c r="O4" s="35" t="s">
        <v>631</v>
      </c>
      <c r="P4" s="45" t="s">
        <v>203</v>
      </c>
      <c r="R4" s="20" t="s">
        <v>367</v>
      </c>
      <c r="AB4" s="287" t="s">
        <v>208</v>
      </c>
      <c r="AC4" s="288" t="s">
        <v>209</v>
      </c>
      <c r="AD4" s="289" t="s">
        <v>210</v>
      </c>
    </row>
    <row r="5" spans="2:66" ht="12" customHeight="1" x14ac:dyDescent="0.15">
      <c r="B5" s="22" t="s">
        <v>132</v>
      </c>
      <c r="C5" s="283"/>
      <c r="D5" s="30"/>
      <c r="E5" s="35"/>
      <c r="F5" s="35">
        <f t="shared" ref="F5:P5" si="0">SUM(F6:F35)</f>
        <v>11723</v>
      </c>
      <c r="G5" s="35">
        <f t="shared" si="0"/>
        <v>42</v>
      </c>
      <c r="H5" s="35">
        <f t="shared" si="0"/>
        <v>22</v>
      </c>
      <c r="I5" s="35">
        <f t="shared" si="0"/>
        <v>16</v>
      </c>
      <c r="J5" s="35">
        <f t="shared" si="0"/>
        <v>7</v>
      </c>
      <c r="K5" s="35">
        <f t="shared" si="0"/>
        <v>0</v>
      </c>
      <c r="L5" s="35">
        <f t="shared" si="0"/>
        <v>20</v>
      </c>
      <c r="M5" s="35">
        <f t="shared" si="0"/>
        <v>12</v>
      </c>
      <c r="N5" s="35">
        <f t="shared" si="0"/>
        <v>59</v>
      </c>
      <c r="O5" s="35">
        <f t="shared" si="0"/>
        <v>28</v>
      </c>
      <c r="P5" s="314">
        <f t="shared" si="0"/>
        <v>212.3509</v>
      </c>
      <c r="S5" s="22" t="s">
        <v>132</v>
      </c>
      <c r="T5" s="49">
        <f>RANK(X5,$X$5:$X$45)</f>
        <v>3</v>
      </c>
      <c r="U5" s="22" t="s">
        <v>132</v>
      </c>
      <c r="V5" s="20">
        <f t="shared" ref="V5:V41" si="1">VLOOKUP(U5,$B$4:$P$1245,15,FALSE)</f>
        <v>212.3509</v>
      </c>
      <c r="W5" s="20">
        <v>1E-8</v>
      </c>
      <c r="X5" s="27">
        <f>V5+W5</f>
        <v>212.35090001</v>
      </c>
      <c r="AB5" s="187">
        <v>1</v>
      </c>
      <c r="AC5" s="49" t="str">
        <f>VLOOKUP(AB5,$T$5:$V$45,2,FALSE)</f>
        <v>Bob Reynolds</v>
      </c>
      <c r="AD5" s="188">
        <f>VLOOKUP(AB5,$T$5:$V$45,3,FALSE)</f>
        <v>214.22480000000002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</row>
    <row r="6" spans="2:66" ht="12" customHeight="1" x14ac:dyDescent="0.2">
      <c r="B6" s="24"/>
      <c r="C6" s="265" t="s">
        <v>211</v>
      </c>
      <c r="D6" s="23" t="str">
        <f>IFERROR(VLOOKUP($C6,'World Cup Players'!B:X,3,FALSE),0)</f>
        <v>ar Argentina</v>
      </c>
      <c r="E6" s="30"/>
      <c r="F6" s="23">
        <f>IFERROR(VLOOKUP($C6,'World Cup Players'!B:X,9,FALSE),0)</f>
        <v>620</v>
      </c>
      <c r="G6" s="23">
        <f>IFERROR(VLOOKUP($C6,'World Cup Players'!B:X,11,FALSE),0)</f>
        <v>8</v>
      </c>
      <c r="H6" s="23">
        <f>IFERROR(VLOOKUP($C6,'World Cup Players'!B:X,12,FALSE),0)</f>
        <v>4</v>
      </c>
      <c r="I6" s="23">
        <f>IFERROR(VLOOKUP($C6,'GAME WINNING GOALS'!A:B,2,FALSE),0)</f>
        <v>2</v>
      </c>
      <c r="J6" s="23">
        <f>IFERROR(VLOOKUP($C6,'World Cup Players'!B:X,17,FALSE),0)</f>
        <v>0</v>
      </c>
      <c r="K6" s="23">
        <f>IFERROR(VLOOKUP($C6,'World Cup Players'!B:X,18,FALSE),0)</f>
        <v>0</v>
      </c>
      <c r="L6" s="44">
        <f>IFERROR(VLOOKUP($C6,'World Cup GK'!B:AE,16,FALSE),0)</f>
        <v>0</v>
      </c>
      <c r="M6" s="44">
        <f>IFERROR(VLOOKUP($C6,'World Cup GK'!B:AE,19,FALSE),0)</f>
        <v>0</v>
      </c>
      <c r="N6" s="44">
        <f>IFERROR(VLOOKUP($C6,'World Cup GK'!B:AE,14,FALSE),0)</f>
        <v>0</v>
      </c>
      <c r="O6" s="44">
        <f>IFERROR(VLOOKUP($C6,'World Cup GK'!B:AE,11,FALSE),0)</f>
        <v>0</v>
      </c>
      <c r="P6" s="43">
        <f t="shared" ref="P6:P71" si="2">SUM((F6*0.0083)+G6+H6+I6+L6+M6+(N6*0.2))-((J6*0.25)+(K6*0.5))-(O6*0.25)</f>
        <v>19.146000000000001</v>
      </c>
      <c r="S6" s="36" t="s">
        <v>134</v>
      </c>
      <c r="T6" s="49">
        <f t="shared" ref="T6:T45" si="3">RANK(X6,$X$5:$X$45)</f>
        <v>35</v>
      </c>
      <c r="U6" s="36" t="s">
        <v>134</v>
      </c>
      <c r="V6" s="20">
        <f t="shared" si="1"/>
        <v>168.71950000000001</v>
      </c>
      <c r="W6" s="20">
        <f>0.000000001+W5</f>
        <v>1.1000000000000001E-8</v>
      </c>
      <c r="X6" s="27">
        <f t="shared" ref="X6:X38" si="4">V6+W6</f>
        <v>168.71950001100001</v>
      </c>
      <c r="AB6" s="187">
        <v>2</v>
      </c>
      <c r="AC6" s="49" t="str">
        <f t="shared" ref="AC6:AC45" si="5">VLOOKUP(AB6,$T$5:$V$45,2,FALSE)</f>
        <v>Thayer Algor</v>
      </c>
      <c r="AD6" s="188">
        <f t="shared" ref="AD6:AD45" si="6">VLOOKUP(AB6,$T$5:$V$45,3,FALSE)</f>
        <v>214.03749999999999</v>
      </c>
      <c r="AK6" s="37"/>
      <c r="AL6" s="37"/>
      <c r="AM6" s="39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25"/>
      <c r="BL6" s="37"/>
      <c r="BM6" s="37"/>
      <c r="BN6" s="37"/>
    </row>
    <row r="7" spans="2:66" ht="12" customHeight="1" x14ac:dyDescent="0.2">
      <c r="B7" s="24"/>
      <c r="C7" s="265" t="s">
        <v>5</v>
      </c>
      <c r="D7" s="23" t="str">
        <f>IFERROR(VLOOKUP($C7,'World Cup Players'!B:X,3,FALSE),0)</f>
        <v>eng England</v>
      </c>
      <c r="E7" s="30"/>
      <c r="F7" s="23">
        <f>IFERROR(VLOOKUP($C7,'World Cup Players'!B:X,9,FALSE),0)</f>
        <v>652</v>
      </c>
      <c r="G7" s="23">
        <f>IFERROR(VLOOKUP($C7,'World Cup Players'!B:X,11,FALSE),0)</f>
        <v>6</v>
      </c>
      <c r="H7" s="23">
        <f>IFERROR(VLOOKUP($C7,'World Cup Players'!B:X,12,FALSE),0)</f>
        <v>1</v>
      </c>
      <c r="I7" s="23">
        <f>IFERROR(VLOOKUP($C7,'GAME WINNING GOALS'!A:B,2,FALSE),0)</f>
        <v>2</v>
      </c>
      <c r="J7" s="23">
        <f>IFERROR(VLOOKUP($C7,'World Cup Players'!B:X,17,FALSE),0)</f>
        <v>0</v>
      </c>
      <c r="K7" s="23">
        <f>IFERROR(VLOOKUP($C7,'World Cup Players'!B:X,18,FALSE),0)</f>
        <v>0</v>
      </c>
      <c r="L7" s="44">
        <f>IFERROR(VLOOKUP($C7,'World Cup GK'!B:AE,16,FALSE),0)</f>
        <v>0</v>
      </c>
      <c r="M7" s="44">
        <f>IFERROR(VLOOKUP($C7,'World Cup GK'!B:AE,19,FALSE),0)</f>
        <v>0</v>
      </c>
      <c r="N7" s="44">
        <f>IFERROR(VLOOKUP($C7,'World Cup GK'!B:AE,14,FALSE),0)</f>
        <v>0</v>
      </c>
      <c r="O7" s="44">
        <f>IFERROR(VLOOKUP($C7,'World Cup GK'!B:AE,11,FALSE),0)</f>
        <v>0</v>
      </c>
      <c r="P7" s="43">
        <f t="shared" si="2"/>
        <v>14.4116</v>
      </c>
      <c r="S7" s="22" t="s">
        <v>135</v>
      </c>
      <c r="T7" s="49">
        <f t="shared" si="3"/>
        <v>20</v>
      </c>
      <c r="U7" s="22" t="s">
        <v>135</v>
      </c>
      <c r="V7" s="20">
        <f t="shared" si="1"/>
        <v>187.65899999999999</v>
      </c>
      <c r="W7" s="20">
        <f t="shared" ref="W7:W47" si="7">0.000000001+W6</f>
        <v>1.2000000000000002E-8</v>
      </c>
      <c r="X7" s="27">
        <f t="shared" si="4"/>
        <v>187.65900001199998</v>
      </c>
      <c r="AB7" s="187">
        <v>3</v>
      </c>
      <c r="AC7" s="49" t="str">
        <f t="shared" si="5"/>
        <v>Sean Pickles</v>
      </c>
      <c r="AD7" s="188">
        <f t="shared" si="6"/>
        <v>212.3509</v>
      </c>
      <c r="AK7" s="26"/>
      <c r="AL7" s="37"/>
      <c r="AM7" s="39"/>
      <c r="AN7" s="37"/>
      <c r="AO7" s="37"/>
      <c r="AP7" s="37"/>
      <c r="AQ7" s="26"/>
      <c r="AR7" s="37"/>
      <c r="AS7" s="37"/>
      <c r="AT7" s="37"/>
      <c r="AU7" s="37"/>
      <c r="AV7" s="37"/>
      <c r="AW7" s="26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26"/>
      <c r="BJ7" s="37"/>
      <c r="BK7" s="25"/>
      <c r="BL7" s="37"/>
      <c r="BM7" s="37"/>
      <c r="BN7" s="32"/>
    </row>
    <row r="8" spans="2:66" ht="12" customHeight="1" x14ac:dyDescent="0.2">
      <c r="B8" s="24"/>
      <c r="C8" s="265" t="s">
        <v>689</v>
      </c>
      <c r="D8" s="23" t="str">
        <f>IFERROR(VLOOKUP($C8,'World Cup Players'!B:X,3,FALSE),0)</f>
        <v>no Norway</v>
      </c>
      <c r="E8" s="30"/>
      <c r="F8" s="23">
        <f>IFERROR(VLOOKUP($C8,'World Cup Players'!B:X,9,FALSE),0)</f>
        <v>465</v>
      </c>
      <c r="G8" s="23">
        <f>IFERROR(VLOOKUP($C8,'World Cup Players'!B:X,11,FALSE),0)</f>
        <v>7</v>
      </c>
      <c r="H8" s="23">
        <f>IFERROR(VLOOKUP($C8,'World Cup Players'!B:X,12,FALSE),0)</f>
        <v>0</v>
      </c>
      <c r="I8" s="23">
        <f>IFERROR(VLOOKUP($C8,'GAME WINNING GOALS'!A:B,2,FALSE),0)</f>
        <v>4</v>
      </c>
      <c r="J8" s="23">
        <f>IFERROR(VLOOKUP($C8,'World Cup Players'!B:X,17,FALSE),0)</f>
        <v>0</v>
      </c>
      <c r="K8" s="23">
        <f>IFERROR(VLOOKUP($C8,'World Cup Players'!B:X,18,FALSE),0)</f>
        <v>0</v>
      </c>
      <c r="L8" s="44">
        <f>IFERROR(VLOOKUP($C8,'World Cup GK'!B:AE,16,FALSE),0)</f>
        <v>0</v>
      </c>
      <c r="M8" s="44">
        <f>IFERROR(VLOOKUP($C8,'World Cup GK'!B:AE,19,FALSE),0)</f>
        <v>0</v>
      </c>
      <c r="N8" s="44">
        <f>IFERROR(VLOOKUP($C8,'World Cup GK'!B:AE,14,FALSE),0)</f>
        <v>0</v>
      </c>
      <c r="O8" s="44">
        <f>IFERROR(VLOOKUP($C8,'World Cup GK'!B:AE,11,FALSE),0)</f>
        <v>0</v>
      </c>
      <c r="P8" s="43">
        <f t="shared" si="2"/>
        <v>14.859500000000001</v>
      </c>
      <c r="S8" s="22" t="s">
        <v>147</v>
      </c>
      <c r="T8" s="49">
        <f t="shared" si="3"/>
        <v>31</v>
      </c>
      <c r="U8" s="22" t="s">
        <v>147</v>
      </c>
      <c r="V8" s="20">
        <f t="shared" si="1"/>
        <v>173.06930000000003</v>
      </c>
      <c r="W8" s="20">
        <f t="shared" si="7"/>
        <v>1.3000000000000002E-8</v>
      </c>
      <c r="X8" s="27">
        <f t="shared" si="4"/>
        <v>173.06930001300003</v>
      </c>
      <c r="AB8" s="187">
        <v>4</v>
      </c>
      <c r="AC8" s="49" t="str">
        <f t="shared" si="5"/>
        <v>Brian Ihnacak</v>
      </c>
      <c r="AD8" s="188">
        <f t="shared" si="6"/>
        <v>208.86530000000002</v>
      </c>
      <c r="AO8" s="26"/>
      <c r="AP8" s="37"/>
      <c r="AQ8" s="26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26"/>
      <c r="BJ8" s="37"/>
      <c r="BK8" s="25"/>
      <c r="BL8" s="37"/>
      <c r="BM8" s="37"/>
      <c r="BN8" s="32"/>
    </row>
    <row r="9" spans="2:66" ht="12" customHeight="1" x14ac:dyDescent="0.2">
      <c r="B9" s="24"/>
      <c r="C9" s="265" t="s">
        <v>8</v>
      </c>
      <c r="D9" s="23" t="str">
        <f>IFERROR(VLOOKUP($C9,'World Cup Players'!B:X,3,FALSE),0)</f>
        <v>be Belgium</v>
      </c>
      <c r="E9" s="30"/>
      <c r="F9" s="23">
        <f>IFERROR(VLOOKUP($C9,'World Cup Players'!B:X,9,FALSE),0)</f>
        <v>233</v>
      </c>
      <c r="G9" s="23">
        <f>IFERROR(VLOOKUP($C9,'World Cup Players'!B:X,11,FALSE),0)</f>
        <v>3</v>
      </c>
      <c r="H9" s="23">
        <f>IFERROR(VLOOKUP($C9,'World Cup Players'!B:X,12,FALSE),0)</f>
        <v>1</v>
      </c>
      <c r="I9" s="23">
        <f>IFERROR(VLOOKUP($C9,'GAME WINNING GOALS'!A:B,2,FALSE),0)</f>
        <v>0</v>
      </c>
      <c r="J9" s="23">
        <f>IFERROR(VLOOKUP($C9,'World Cup Players'!B:X,17,FALSE),0)</f>
        <v>1</v>
      </c>
      <c r="K9" s="23">
        <f>IFERROR(VLOOKUP($C9,'World Cup Players'!B:X,18,FALSE),0)</f>
        <v>0</v>
      </c>
      <c r="L9" s="44">
        <f>IFERROR(VLOOKUP($C9,'World Cup GK'!B:AE,16,FALSE),0)</f>
        <v>0</v>
      </c>
      <c r="M9" s="44">
        <f>IFERROR(VLOOKUP($C9,'World Cup GK'!B:AE,19,FALSE),0)</f>
        <v>0</v>
      </c>
      <c r="N9" s="44">
        <f>IFERROR(VLOOKUP($C9,'World Cup GK'!B:AE,14,FALSE),0)</f>
        <v>0</v>
      </c>
      <c r="O9" s="44">
        <f>IFERROR(VLOOKUP($C9,'World Cup GK'!B:AE,11,FALSE),0)</f>
        <v>0</v>
      </c>
      <c r="P9" s="43">
        <f t="shared" si="2"/>
        <v>5.6838999999999995</v>
      </c>
      <c r="S9" s="22" t="s">
        <v>321</v>
      </c>
      <c r="T9" s="49">
        <f t="shared" si="3"/>
        <v>34</v>
      </c>
      <c r="U9" s="22" t="s">
        <v>321</v>
      </c>
      <c r="V9" s="20">
        <f t="shared" si="1"/>
        <v>171.036</v>
      </c>
      <c r="W9" s="20">
        <f t="shared" si="7"/>
        <v>1.4000000000000003E-8</v>
      </c>
      <c r="X9" s="27">
        <f t="shared" si="4"/>
        <v>171.036000014</v>
      </c>
      <c r="AB9" s="187">
        <v>5</v>
      </c>
      <c r="AC9" s="49" t="str">
        <f t="shared" si="5"/>
        <v>Louise Pickles</v>
      </c>
      <c r="AD9" s="188">
        <f t="shared" si="6"/>
        <v>207.184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26"/>
      <c r="BA9" s="37"/>
      <c r="BB9" s="37"/>
      <c r="BC9" s="37"/>
      <c r="BD9" s="37"/>
      <c r="BE9" s="25"/>
      <c r="BF9" s="37"/>
      <c r="BG9" s="37"/>
      <c r="BH9" s="37"/>
      <c r="BI9" s="37"/>
      <c r="BJ9" s="37"/>
      <c r="BK9" s="25"/>
      <c r="BL9" s="37"/>
      <c r="BM9" s="37"/>
      <c r="BN9" s="26"/>
    </row>
    <row r="10" spans="2:66" ht="12" customHeight="1" x14ac:dyDescent="0.2">
      <c r="B10" s="24"/>
      <c r="C10" s="265" t="s">
        <v>645</v>
      </c>
      <c r="D10" s="23" t="str">
        <f>IFERROR(VLOOKUP($C10,'World Cup Players'!B:X,3,FALSE),0)</f>
        <v>es Spain</v>
      </c>
      <c r="E10" s="30"/>
      <c r="F10" s="23">
        <f>IFERROR(VLOOKUP($C10,'World Cup Players'!B:X,9,FALSE),0)</f>
        <v>540</v>
      </c>
      <c r="G10" s="23">
        <f>IFERROR(VLOOKUP($C10,'World Cup Players'!B:X,11,FALSE),0)</f>
        <v>5</v>
      </c>
      <c r="H10" s="23">
        <f>IFERROR(VLOOKUP($C10,'World Cup Players'!B:X,12,FALSE),0)</f>
        <v>1</v>
      </c>
      <c r="I10" s="23">
        <f>IFERROR(VLOOKUP($C10,'GAME WINNING GOALS'!A:B,2,FALSE),0)</f>
        <v>2</v>
      </c>
      <c r="J10" s="23">
        <f>IFERROR(VLOOKUP($C10,'World Cup Players'!B:X,17,FALSE),0)</f>
        <v>0</v>
      </c>
      <c r="K10" s="23">
        <f>IFERROR(VLOOKUP($C10,'World Cup Players'!B:X,18,FALSE),0)</f>
        <v>0</v>
      </c>
      <c r="L10" s="44">
        <f>IFERROR(VLOOKUP($C10,'World Cup GK'!B:AE,16,FALSE),0)</f>
        <v>0</v>
      </c>
      <c r="M10" s="44">
        <f>IFERROR(VLOOKUP($C10,'World Cup GK'!B:AE,19,FALSE),0)</f>
        <v>0</v>
      </c>
      <c r="N10" s="44">
        <f>IFERROR(VLOOKUP($C10,'World Cup GK'!B:AE,14,FALSE),0)</f>
        <v>0</v>
      </c>
      <c r="O10" s="44">
        <f>IFERROR(VLOOKUP($C10,'World Cup GK'!B:AE,11,FALSE),0)</f>
        <v>0</v>
      </c>
      <c r="P10" s="43">
        <f t="shared" si="2"/>
        <v>12.481999999999999</v>
      </c>
      <c r="S10" s="40" t="s">
        <v>151</v>
      </c>
      <c r="T10" s="49">
        <f t="shared" si="3"/>
        <v>33</v>
      </c>
      <c r="U10" s="40" t="s">
        <v>151</v>
      </c>
      <c r="V10" s="20">
        <f t="shared" si="1"/>
        <v>171.27719999999999</v>
      </c>
      <c r="W10" s="20">
        <f t="shared" si="7"/>
        <v>1.5000000000000002E-8</v>
      </c>
      <c r="X10" s="27">
        <f t="shared" si="4"/>
        <v>171.27720001500001</v>
      </c>
      <c r="AB10" s="187">
        <v>6</v>
      </c>
      <c r="AC10" s="49" t="str">
        <f t="shared" si="5"/>
        <v>Julian Brown</v>
      </c>
      <c r="AD10" s="188">
        <f t="shared" si="6"/>
        <v>204.49349999999998</v>
      </c>
      <c r="AO10" s="37"/>
      <c r="AP10" s="37"/>
      <c r="AQ10" s="37"/>
      <c r="AR10" s="26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26"/>
      <c r="BJ10" s="37"/>
      <c r="BK10" s="25"/>
      <c r="BL10" s="37"/>
      <c r="BM10" s="37"/>
      <c r="BN10" s="37"/>
    </row>
    <row r="11" spans="2:66" ht="12" customHeight="1" x14ac:dyDescent="0.2">
      <c r="B11" s="24"/>
      <c r="C11" s="265" t="s">
        <v>693</v>
      </c>
      <c r="D11" s="23" t="str">
        <f>IFERROR(VLOOKUP($C11,'World Cup Players'!B:X,3,FALSE),0)</f>
        <v>ma Morocco</v>
      </c>
      <c r="E11" s="30"/>
      <c r="F11" s="23">
        <f>IFERROR(VLOOKUP($C11,'World Cup Players'!B:X,9,FALSE),0)</f>
        <v>381</v>
      </c>
      <c r="G11" s="23">
        <f>IFERROR(VLOOKUP($C11,'World Cup Players'!B:X,11,FALSE),0)</f>
        <v>3</v>
      </c>
      <c r="H11" s="23">
        <f>IFERROR(VLOOKUP($C11,'World Cup Players'!B:X,12,FALSE),0)</f>
        <v>0</v>
      </c>
      <c r="I11" s="23">
        <f>IFERROR(VLOOKUP($C11,'GAME WINNING GOALS'!A:B,2,FALSE),0)</f>
        <v>1</v>
      </c>
      <c r="J11" s="23">
        <f>IFERROR(VLOOKUP($C11,'World Cup Players'!B:X,17,FALSE),0)</f>
        <v>0</v>
      </c>
      <c r="K11" s="23">
        <f>IFERROR(VLOOKUP($C11,'World Cup Players'!B:X,18,FALSE),0)</f>
        <v>0</v>
      </c>
      <c r="L11" s="44">
        <f>IFERROR(VLOOKUP($C11,'World Cup GK'!B:AE,16,FALSE),0)</f>
        <v>0</v>
      </c>
      <c r="M11" s="44">
        <f>IFERROR(VLOOKUP($C11,'World Cup GK'!B:AE,19,FALSE),0)</f>
        <v>0</v>
      </c>
      <c r="N11" s="44">
        <f>IFERROR(VLOOKUP($C11,'World Cup GK'!B:AE,14,FALSE),0)</f>
        <v>0</v>
      </c>
      <c r="O11" s="44">
        <f>IFERROR(VLOOKUP($C11,'World Cup GK'!B:AE,11,FALSE),0)</f>
        <v>0</v>
      </c>
      <c r="P11" s="43">
        <f t="shared" si="2"/>
        <v>7.1623000000000001</v>
      </c>
      <c r="S11" s="40" t="s">
        <v>798</v>
      </c>
      <c r="T11" s="49">
        <f t="shared" si="3"/>
        <v>22</v>
      </c>
      <c r="U11" s="40" t="s">
        <v>798</v>
      </c>
      <c r="V11" s="20">
        <f t="shared" si="1"/>
        <v>184.62129999999999</v>
      </c>
      <c r="W11" s="20">
        <f t="shared" si="7"/>
        <v>1.6000000000000001E-8</v>
      </c>
      <c r="X11" s="27">
        <f t="shared" si="4"/>
        <v>184.62130001599999</v>
      </c>
      <c r="AB11" s="187">
        <v>7</v>
      </c>
      <c r="AC11" s="49" t="str">
        <f t="shared" si="5"/>
        <v>Nathan Kessous</v>
      </c>
      <c r="AD11" s="188">
        <f t="shared" si="6"/>
        <v>202.827</v>
      </c>
      <c r="AO11" s="37"/>
      <c r="AP11" s="34"/>
      <c r="AQ11" s="37"/>
      <c r="AR11" s="26"/>
      <c r="AS11" s="37"/>
      <c r="AT11" s="37"/>
      <c r="AU11" s="26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4"/>
      <c r="BJ11" s="37"/>
      <c r="BK11" s="25"/>
      <c r="BL11" s="37"/>
      <c r="BM11" s="37"/>
      <c r="BN11" s="31"/>
    </row>
    <row r="12" spans="2:66" ht="12" customHeight="1" x14ac:dyDescent="0.2">
      <c r="B12" s="24"/>
      <c r="C12" s="265" t="s">
        <v>491</v>
      </c>
      <c r="D12" s="23" t="str">
        <f>IFERROR(VLOOKUP($C12,'World Cup Players'!B:X,3,FALSE),0)</f>
        <v>pt Portugal</v>
      </c>
      <c r="E12" s="30"/>
      <c r="F12" s="23">
        <f>IFERROR(VLOOKUP($C12,'World Cup Players'!B:X,9,FALSE),0)</f>
        <v>422</v>
      </c>
      <c r="G12" s="23">
        <f>IFERROR(VLOOKUP($C12,'World Cup Players'!B:X,11,FALSE),0)</f>
        <v>0</v>
      </c>
      <c r="H12" s="23">
        <f>IFERROR(VLOOKUP($C12,'World Cup Players'!B:X,12,FALSE),0)</f>
        <v>1</v>
      </c>
      <c r="I12" s="23">
        <f>IFERROR(VLOOKUP($C12,'GAME WINNING GOALS'!A:B,2,FALSE),0)</f>
        <v>0</v>
      </c>
      <c r="J12" s="23">
        <f>IFERROR(VLOOKUP($C12,'World Cup Players'!B:X,17,FALSE),0)</f>
        <v>0</v>
      </c>
      <c r="K12" s="23">
        <f>IFERROR(VLOOKUP($C12,'World Cup Players'!B:X,18,FALSE),0)</f>
        <v>0</v>
      </c>
      <c r="L12" s="44">
        <f>IFERROR(VLOOKUP($C12,'World Cup GK'!B:AE,16,FALSE),0)</f>
        <v>0</v>
      </c>
      <c r="M12" s="44">
        <f>IFERROR(VLOOKUP($C12,'World Cup GK'!B:AE,19,FALSE),0)</f>
        <v>0</v>
      </c>
      <c r="N12" s="44">
        <f>IFERROR(VLOOKUP($C12,'World Cup GK'!B:AE,14,FALSE),0)</f>
        <v>0</v>
      </c>
      <c r="O12" s="44">
        <f>IFERROR(VLOOKUP($C12,'World Cup GK'!B:AE,11,FALSE),0)</f>
        <v>0</v>
      </c>
      <c r="P12" s="43">
        <f t="shared" si="2"/>
        <v>4.5026000000000002</v>
      </c>
      <c r="S12" s="40" t="s">
        <v>630</v>
      </c>
      <c r="T12" s="49">
        <f t="shared" si="3"/>
        <v>9</v>
      </c>
      <c r="U12" s="40" t="s">
        <v>630</v>
      </c>
      <c r="V12" s="20">
        <f t="shared" si="1"/>
        <v>201.72570000000002</v>
      </c>
      <c r="W12" s="20">
        <f t="shared" si="7"/>
        <v>1.7E-8</v>
      </c>
      <c r="X12" s="27">
        <f t="shared" si="4"/>
        <v>201.72570001700001</v>
      </c>
      <c r="AB12" s="187">
        <v>8</v>
      </c>
      <c r="AC12" s="49" t="str">
        <f t="shared" si="5"/>
        <v>Victoria Pickles</v>
      </c>
      <c r="AD12" s="188">
        <f t="shared" si="6"/>
        <v>202.0984</v>
      </c>
      <c r="AO12" s="37"/>
      <c r="AP12" s="37"/>
      <c r="AQ12" s="37"/>
      <c r="AR12" s="37"/>
      <c r="AS12" s="37"/>
      <c r="AT12" s="37"/>
      <c r="AU12" s="26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4"/>
      <c r="BJ12" s="37"/>
      <c r="BK12" s="25"/>
      <c r="BL12" s="37"/>
      <c r="BM12" s="37"/>
      <c r="BN12" s="32"/>
    </row>
    <row r="13" spans="2:66" ht="12" customHeight="1" x14ac:dyDescent="0.2">
      <c r="B13" s="24"/>
      <c r="C13" s="265" t="s">
        <v>535</v>
      </c>
      <c r="D13" s="23" t="str">
        <f>IFERROR(VLOOKUP($C13,'World Cup Players'!B:X,3,FALSE),0)</f>
        <v>de Germany</v>
      </c>
      <c r="E13" s="30"/>
      <c r="F13" s="23">
        <f>IFERROR(VLOOKUP($C13,'World Cup Players'!B:X,9,FALSE),0)</f>
        <v>326</v>
      </c>
      <c r="G13" s="23">
        <f>IFERROR(VLOOKUP($C13,'World Cup Players'!B:X,11,FALSE),0)</f>
        <v>1</v>
      </c>
      <c r="H13" s="23">
        <f>IFERROR(VLOOKUP($C13,'World Cup Players'!B:X,12,FALSE),0)</f>
        <v>0</v>
      </c>
      <c r="I13" s="23">
        <f>IFERROR(VLOOKUP($C13,'GAME WINNING GOALS'!A:B,2,FALSE),0)</f>
        <v>0</v>
      </c>
      <c r="J13" s="23">
        <f>IFERROR(VLOOKUP($C13,'World Cup Players'!B:X,17,FALSE),0)</f>
        <v>0</v>
      </c>
      <c r="K13" s="23">
        <f>IFERROR(VLOOKUP($C13,'World Cup Players'!B:X,18,FALSE),0)</f>
        <v>0</v>
      </c>
      <c r="L13" s="44">
        <f>IFERROR(VLOOKUP($C13,'World Cup GK'!B:AE,16,FALSE),0)</f>
        <v>0</v>
      </c>
      <c r="M13" s="44">
        <f>IFERROR(VLOOKUP($C13,'World Cup GK'!B:AE,19,FALSE),0)</f>
        <v>0</v>
      </c>
      <c r="N13" s="44">
        <f>IFERROR(VLOOKUP($C13,'World Cup GK'!B:AE,14,FALSE),0)</f>
        <v>0</v>
      </c>
      <c r="O13" s="44">
        <f>IFERROR(VLOOKUP($C13,'World Cup GK'!B:AE,11,FALSE),0)</f>
        <v>0</v>
      </c>
      <c r="P13" s="43">
        <f t="shared" si="2"/>
        <v>3.7058</v>
      </c>
      <c r="S13" s="40" t="s">
        <v>149</v>
      </c>
      <c r="T13" s="49">
        <f t="shared" si="3"/>
        <v>1</v>
      </c>
      <c r="U13" s="40" t="s">
        <v>149</v>
      </c>
      <c r="V13" s="20">
        <f t="shared" si="1"/>
        <v>214.22480000000002</v>
      </c>
      <c r="W13" s="20">
        <f t="shared" si="7"/>
        <v>1.7999999999999999E-8</v>
      </c>
      <c r="X13" s="27">
        <f t="shared" si="4"/>
        <v>214.22480001800002</v>
      </c>
      <c r="AB13" s="187">
        <v>9</v>
      </c>
      <c r="AC13" s="49" t="str">
        <f t="shared" si="5"/>
        <v>Suraj Sukumar</v>
      </c>
      <c r="AD13" s="188">
        <f t="shared" si="6"/>
        <v>201.72570000000002</v>
      </c>
      <c r="AO13" s="37"/>
      <c r="AP13" s="34"/>
      <c r="AQ13" s="37"/>
      <c r="AR13" s="37"/>
      <c r="AS13" s="37"/>
      <c r="AT13" s="37"/>
      <c r="AU13" s="37"/>
      <c r="AV13" s="37"/>
      <c r="AW13" s="37"/>
      <c r="AX13" s="37"/>
      <c r="AY13" s="37"/>
      <c r="AZ13" s="26"/>
      <c r="BA13" s="34"/>
      <c r="BB13" s="37"/>
      <c r="BC13" s="37"/>
      <c r="BD13" s="26"/>
      <c r="BE13" s="26"/>
      <c r="BF13" s="37"/>
      <c r="BG13" s="37"/>
      <c r="BH13" s="26"/>
      <c r="BI13" s="37"/>
      <c r="BJ13" s="37"/>
      <c r="BK13" s="25"/>
      <c r="BL13" s="26"/>
      <c r="BM13" s="37"/>
      <c r="BN13" s="26"/>
    </row>
    <row r="14" spans="2:66" ht="12" customHeight="1" x14ac:dyDescent="0.2">
      <c r="B14" s="24"/>
      <c r="C14" s="265" t="s">
        <v>594</v>
      </c>
      <c r="D14" s="23" t="str">
        <f>IFERROR(VLOOKUP($C14,'World Cup Players'!B:X,3,FALSE),0)</f>
        <v>tr Türkiye</v>
      </c>
      <c r="E14" s="30"/>
      <c r="F14" s="23">
        <f>IFERROR(VLOOKUP($C14,'World Cup Players'!B:X,9,FALSE),0)</f>
        <v>270</v>
      </c>
      <c r="G14" s="23">
        <f>IFERROR(VLOOKUP($C14,'World Cup Players'!B:X,11,FALSE),0)</f>
        <v>1</v>
      </c>
      <c r="H14" s="23">
        <f>IFERROR(VLOOKUP($C14,'World Cup Players'!B:X,12,FALSE),0)</f>
        <v>0</v>
      </c>
      <c r="I14" s="23">
        <f>IFERROR(VLOOKUP($C14,'GAME WINNING GOALS'!A:B,2,FALSE),0)</f>
        <v>0</v>
      </c>
      <c r="J14" s="23">
        <f>IFERROR(VLOOKUP($C14,'World Cup Players'!B:X,17,FALSE),0)</f>
        <v>0</v>
      </c>
      <c r="K14" s="23">
        <f>IFERROR(VLOOKUP($C14,'World Cup Players'!B:X,18,FALSE),0)</f>
        <v>0</v>
      </c>
      <c r="L14" s="44">
        <f>IFERROR(VLOOKUP($C14,'World Cup GK'!B:AE,16,FALSE),0)</f>
        <v>0</v>
      </c>
      <c r="M14" s="44">
        <f>IFERROR(VLOOKUP($C14,'World Cup GK'!B:AE,19,FALSE),0)</f>
        <v>0</v>
      </c>
      <c r="N14" s="44">
        <f>IFERROR(VLOOKUP($C14,'World Cup GK'!B:AE,14,FALSE),0)</f>
        <v>0</v>
      </c>
      <c r="O14" s="44">
        <f>IFERROR(VLOOKUP($C14,'World Cup GK'!B:AE,11,FALSE),0)</f>
        <v>0</v>
      </c>
      <c r="P14" s="43">
        <f t="shared" si="2"/>
        <v>3.2410000000000001</v>
      </c>
      <c r="S14" s="40" t="s">
        <v>325</v>
      </c>
      <c r="T14" s="49">
        <f t="shared" si="3"/>
        <v>24</v>
      </c>
      <c r="U14" s="40" t="s">
        <v>325</v>
      </c>
      <c r="V14" s="20">
        <f t="shared" si="1"/>
        <v>181.7636</v>
      </c>
      <c r="W14" s="20">
        <f t="shared" si="7"/>
        <v>1.8999999999999998E-8</v>
      </c>
      <c r="X14" s="27">
        <f t="shared" si="4"/>
        <v>181.76360001899999</v>
      </c>
      <c r="AB14" s="187">
        <v>10</v>
      </c>
      <c r="AC14" s="49" t="str">
        <f t="shared" si="5"/>
        <v>John Mullrooney</v>
      </c>
      <c r="AD14" s="188">
        <f t="shared" si="6"/>
        <v>199.55350000000001</v>
      </c>
      <c r="AO14" s="37"/>
      <c r="AP14" s="37"/>
      <c r="AQ14" s="37"/>
      <c r="AR14" s="37"/>
      <c r="AS14" s="26"/>
      <c r="AT14" s="37"/>
      <c r="AU14" s="37"/>
      <c r="AV14" s="37"/>
      <c r="AW14" s="37"/>
      <c r="AX14" s="26"/>
      <c r="AY14" s="26"/>
      <c r="AZ14" s="26"/>
      <c r="BA14" s="37"/>
      <c r="BB14" s="26"/>
      <c r="BC14" s="26"/>
      <c r="BD14" s="26"/>
      <c r="BE14" s="37"/>
      <c r="BF14" s="26"/>
      <c r="BG14" s="37"/>
      <c r="BH14" s="37"/>
      <c r="BI14" s="37"/>
      <c r="BJ14" s="37"/>
      <c r="BK14" s="25"/>
      <c r="BL14" s="26"/>
      <c r="BM14" s="26"/>
      <c r="BN14" s="26"/>
    </row>
    <row r="15" spans="2:66" ht="12" customHeight="1" x14ac:dyDescent="0.2">
      <c r="B15" s="24"/>
      <c r="C15" s="265" t="s">
        <v>225</v>
      </c>
      <c r="D15" s="23" t="str">
        <f>IFERROR(VLOOKUP($C15,'World Cup Players'!B:X,3,FALSE),0)</f>
        <v>eng England</v>
      </c>
      <c r="E15" s="30"/>
      <c r="F15" s="23">
        <f>IFERROR(VLOOKUP($C15,'World Cup Players'!B:X,9,FALSE),0)</f>
        <v>602</v>
      </c>
      <c r="G15" s="23">
        <f>IFERROR(VLOOKUP($C15,'World Cup Players'!B:X,11,FALSE),0)</f>
        <v>6</v>
      </c>
      <c r="H15" s="23">
        <f>IFERROR(VLOOKUP($C15,'World Cup Players'!B:X,12,FALSE),0)</f>
        <v>1</v>
      </c>
      <c r="I15" s="23">
        <f>IFERROR(VLOOKUP($C15,'GAME WINNING GOALS'!A:B,2,FALSE),0)</f>
        <v>3</v>
      </c>
      <c r="J15" s="23">
        <f>IFERROR(VLOOKUP($C15,'World Cup Players'!B:X,17,FALSE),0)</f>
        <v>1</v>
      </c>
      <c r="K15" s="23">
        <f>IFERROR(VLOOKUP($C15,'World Cup Players'!B:X,18,FALSE),0)</f>
        <v>0</v>
      </c>
      <c r="L15" s="44">
        <f>IFERROR(VLOOKUP($C15,'World Cup GK'!B:AE,16,FALSE),0)</f>
        <v>0</v>
      </c>
      <c r="M15" s="44">
        <f>IFERROR(VLOOKUP($C15,'World Cup GK'!B:AE,19,FALSE),0)</f>
        <v>0</v>
      </c>
      <c r="N15" s="44">
        <f>IFERROR(VLOOKUP($C15,'World Cup GK'!B:AE,14,FALSE),0)</f>
        <v>0</v>
      </c>
      <c r="O15" s="44">
        <f>IFERROR(VLOOKUP($C15,'World Cup GK'!B:AE,11,FALSE),0)</f>
        <v>0</v>
      </c>
      <c r="P15" s="43">
        <f t="shared" si="2"/>
        <v>14.746600000000001</v>
      </c>
      <c r="S15" s="40" t="s">
        <v>329</v>
      </c>
      <c r="T15" s="49">
        <f t="shared" si="3"/>
        <v>27</v>
      </c>
      <c r="U15" s="40" t="s">
        <v>329</v>
      </c>
      <c r="V15" s="20">
        <f t="shared" si="1"/>
        <v>178.37180000000001</v>
      </c>
      <c r="W15" s="20">
        <f t="shared" si="7"/>
        <v>1.9999999999999997E-8</v>
      </c>
      <c r="X15" s="27">
        <f t="shared" si="4"/>
        <v>178.37180001999999</v>
      </c>
      <c r="AB15" s="187">
        <v>11</v>
      </c>
      <c r="AC15" s="49" t="str">
        <f t="shared" si="5"/>
        <v>Kathleen Mullrooney</v>
      </c>
      <c r="AD15" s="188">
        <f t="shared" si="6"/>
        <v>196.2355</v>
      </c>
      <c r="AO15" s="34"/>
      <c r="AP15" s="26"/>
      <c r="AQ15" s="26"/>
      <c r="AR15" s="37"/>
      <c r="AS15" s="26"/>
      <c r="AT15" s="34"/>
      <c r="AU15" s="37"/>
      <c r="AV15" s="37"/>
      <c r="AW15" s="37"/>
      <c r="AX15" s="37"/>
      <c r="AY15" s="37"/>
      <c r="AZ15" s="37"/>
      <c r="BA15" s="34"/>
      <c r="BB15" s="37"/>
      <c r="BC15" s="37"/>
      <c r="BD15" s="37"/>
      <c r="BE15" s="37"/>
      <c r="BF15" s="32"/>
      <c r="BG15" s="37"/>
      <c r="BH15" s="37"/>
      <c r="BI15" s="34"/>
      <c r="BJ15" s="37"/>
      <c r="BK15" s="25"/>
      <c r="BL15" s="37"/>
      <c r="BM15" s="37"/>
      <c r="BN15" s="32"/>
    </row>
    <row r="16" spans="2:66" ht="12" customHeight="1" x14ac:dyDescent="0.2">
      <c r="B16" s="24"/>
      <c r="C16" s="278" t="s">
        <v>720</v>
      </c>
      <c r="D16" s="23" t="str">
        <f>IFERROR(VLOOKUP($C16,'World Cup Players'!B:X,3,FALSE),0)</f>
        <v>fr France</v>
      </c>
      <c r="E16" s="30"/>
      <c r="F16" s="23">
        <f>IFERROR(VLOOKUP($C16,'World Cup Players'!B:X,9,FALSE),0)</f>
        <v>556</v>
      </c>
      <c r="G16" s="23">
        <f>IFERROR(VLOOKUP($C16,'World Cup Players'!B:X,11,FALSE),0)</f>
        <v>0</v>
      </c>
      <c r="H16" s="23">
        <f>IFERROR(VLOOKUP($C16,'World Cup Players'!B:X,12,FALSE),0)</f>
        <v>5</v>
      </c>
      <c r="I16" s="23">
        <f>IFERROR(VLOOKUP($C16,'GAME WINNING GOALS'!A:B,2,FALSE),0)</f>
        <v>0</v>
      </c>
      <c r="J16" s="23">
        <f>IFERROR(VLOOKUP($C16,'World Cup Players'!B:X,17,FALSE),0)</f>
        <v>1</v>
      </c>
      <c r="K16" s="23">
        <f>IFERROR(VLOOKUP($C16,'World Cup Players'!B:X,18,FALSE),0)</f>
        <v>0</v>
      </c>
      <c r="L16" s="44">
        <f>IFERROR(VLOOKUP($C16,'World Cup GK'!B:AE,16,FALSE),0)</f>
        <v>0</v>
      </c>
      <c r="M16" s="44">
        <f>IFERROR(VLOOKUP($C16,'World Cup GK'!B:AE,19,FALSE),0)</f>
        <v>0</v>
      </c>
      <c r="N16" s="44">
        <f>IFERROR(VLOOKUP($C16,'World Cup GK'!B:AE,14,FALSE),0)</f>
        <v>0</v>
      </c>
      <c r="O16" s="44">
        <f>IFERROR(VLOOKUP($C16,'World Cup GK'!B:AE,11,FALSE),0)</f>
        <v>0</v>
      </c>
      <c r="P16" s="43">
        <f t="shared" si="2"/>
        <v>9.3647999999999989</v>
      </c>
      <c r="S16" s="40" t="s">
        <v>143</v>
      </c>
      <c r="T16" s="49">
        <f t="shared" si="3"/>
        <v>14</v>
      </c>
      <c r="U16" s="40" t="s">
        <v>143</v>
      </c>
      <c r="V16" s="20">
        <f t="shared" si="1"/>
        <v>194.6317</v>
      </c>
      <c r="W16" s="20">
        <f t="shared" si="7"/>
        <v>2.0999999999999996E-8</v>
      </c>
      <c r="X16" s="27">
        <f t="shared" si="4"/>
        <v>194.631700021</v>
      </c>
      <c r="AB16" s="187">
        <v>12</v>
      </c>
      <c r="AC16" s="49" t="str">
        <f t="shared" si="5"/>
        <v>Kim Gauthier</v>
      </c>
      <c r="AD16" s="188">
        <f t="shared" si="6"/>
        <v>195.37649999999999</v>
      </c>
      <c r="AO16" s="34"/>
      <c r="AP16" s="34"/>
      <c r="AQ16" s="34"/>
      <c r="AR16" s="34"/>
      <c r="AS16" s="34"/>
      <c r="AT16" s="34"/>
      <c r="AU16" s="34"/>
      <c r="AV16" s="34"/>
      <c r="AW16" s="34"/>
      <c r="AX16" s="38"/>
      <c r="AY16" s="37"/>
      <c r="AZ16" s="37"/>
      <c r="BA16" s="34"/>
      <c r="BB16" s="37"/>
      <c r="BC16" s="37"/>
      <c r="BD16" s="37"/>
      <c r="BE16" s="34"/>
      <c r="BF16" s="37"/>
      <c r="BG16" s="37"/>
      <c r="BH16" s="37"/>
      <c r="BI16" s="34"/>
      <c r="BJ16" s="38"/>
      <c r="BK16" s="25"/>
      <c r="BL16" s="37"/>
      <c r="BM16" s="38"/>
      <c r="BN16" s="29"/>
    </row>
    <row r="17" spans="2:66" ht="12" customHeight="1" x14ac:dyDescent="0.2">
      <c r="B17" s="24"/>
      <c r="C17" s="265" t="s">
        <v>475</v>
      </c>
      <c r="D17" s="23" t="str">
        <f>IFERROR(VLOOKUP($C17,'World Cup Players'!B:X,3,FALSE),0)</f>
        <v>es Spain</v>
      </c>
      <c r="E17" s="30"/>
      <c r="F17" s="23">
        <f>IFERROR(VLOOKUP($C17,'World Cup Players'!B:X,9,FALSE),0)</f>
        <v>67</v>
      </c>
      <c r="G17" s="23">
        <f>IFERROR(VLOOKUP($C17,'World Cup Players'!B:X,11,FALSE),0)</f>
        <v>0</v>
      </c>
      <c r="H17" s="23">
        <f>IFERROR(VLOOKUP($C17,'World Cup Players'!B:X,12,FALSE),0)</f>
        <v>0</v>
      </c>
      <c r="I17" s="23">
        <f>IFERROR(VLOOKUP($C17,'GAME WINNING GOALS'!A:B,2,FALSE),0)</f>
        <v>0</v>
      </c>
      <c r="J17" s="23">
        <f>IFERROR(VLOOKUP($C17,'World Cup Players'!B:X,17,FALSE),0)</f>
        <v>0</v>
      </c>
      <c r="K17" s="23">
        <f>IFERROR(VLOOKUP($C17,'World Cup Players'!B:X,18,FALSE),0)</f>
        <v>0</v>
      </c>
      <c r="L17" s="44">
        <f>IFERROR(VLOOKUP($C17,'World Cup GK'!B:AE,16,FALSE),0)</f>
        <v>0</v>
      </c>
      <c r="M17" s="44">
        <f>IFERROR(VLOOKUP($C17,'World Cup GK'!B:AE,19,FALSE),0)</f>
        <v>0</v>
      </c>
      <c r="N17" s="44">
        <f>IFERROR(VLOOKUP($C17,'World Cup GK'!B:AE,14,FALSE),0)</f>
        <v>0</v>
      </c>
      <c r="O17" s="44">
        <f>IFERROR(VLOOKUP($C17,'World Cup GK'!B:AE,11,FALSE),0)</f>
        <v>0</v>
      </c>
      <c r="P17" s="43">
        <f t="shared" si="2"/>
        <v>0.55610000000000004</v>
      </c>
      <c r="S17" s="40" t="s">
        <v>146</v>
      </c>
      <c r="T17" s="49">
        <f t="shared" si="3"/>
        <v>25</v>
      </c>
      <c r="U17" s="40" t="s">
        <v>146</v>
      </c>
      <c r="V17" s="20">
        <f t="shared" si="1"/>
        <v>178.7064</v>
      </c>
      <c r="W17" s="20">
        <f t="shared" si="7"/>
        <v>2.1999999999999995E-8</v>
      </c>
      <c r="X17" s="27">
        <f t="shared" si="4"/>
        <v>178.706400022</v>
      </c>
      <c r="AB17" s="187">
        <v>13</v>
      </c>
      <c r="AC17" s="49" t="str">
        <f t="shared" si="5"/>
        <v>Jacob Posen</v>
      </c>
      <c r="AD17" s="188">
        <f t="shared" si="6"/>
        <v>195.01599999999999</v>
      </c>
      <c r="AO17" s="34"/>
      <c r="AP17" s="26"/>
      <c r="AQ17" s="34"/>
      <c r="AR17" s="26"/>
      <c r="AS17" s="34"/>
      <c r="AT17" s="26"/>
      <c r="AU17" s="26"/>
      <c r="AV17" s="26"/>
      <c r="AW17" s="34"/>
      <c r="AX17" s="37"/>
      <c r="AY17" s="29"/>
      <c r="AZ17" s="37"/>
      <c r="BA17" s="34"/>
      <c r="BB17" s="37"/>
      <c r="BC17" s="37"/>
      <c r="BD17" s="37"/>
      <c r="BE17" s="34"/>
      <c r="BF17" s="32"/>
      <c r="BG17" s="37"/>
      <c r="BH17" s="37"/>
      <c r="BI17" s="34"/>
      <c r="BJ17" s="37"/>
      <c r="BK17" s="25"/>
      <c r="BL17" s="37"/>
      <c r="BM17" s="37"/>
      <c r="BN17" s="29"/>
    </row>
    <row r="18" spans="2:66" ht="12" customHeight="1" x14ac:dyDescent="0.2">
      <c r="B18" s="24"/>
      <c r="C18" s="265" t="s">
        <v>780</v>
      </c>
      <c r="D18" s="23" t="str">
        <f>IFERROR(VLOOKUP($C18,'World Cup Players'!B:X,3,FALSE),0)</f>
        <v>sn Senegal</v>
      </c>
      <c r="E18" s="30"/>
      <c r="F18" s="23">
        <f>IFERROR(VLOOKUP($C18,'World Cup Players'!B:X,9,FALSE),0)</f>
        <v>362</v>
      </c>
      <c r="G18" s="23">
        <f>IFERROR(VLOOKUP($C18,'World Cup Players'!B:X,11,FALSE),0)</f>
        <v>0</v>
      </c>
      <c r="H18" s="23">
        <f>IFERROR(VLOOKUP($C18,'World Cup Players'!B:X,12,FALSE),0)</f>
        <v>1</v>
      </c>
      <c r="I18" s="23">
        <f>IFERROR(VLOOKUP($C18,'GAME WINNING GOALS'!A:B,2,FALSE),0)</f>
        <v>0</v>
      </c>
      <c r="J18" s="23">
        <f>IFERROR(VLOOKUP($C18,'World Cup Players'!B:X,17,FALSE),0)</f>
        <v>0</v>
      </c>
      <c r="K18" s="23">
        <f>IFERROR(VLOOKUP($C18,'World Cup Players'!B:X,18,FALSE),0)</f>
        <v>0</v>
      </c>
      <c r="L18" s="44">
        <f>IFERROR(VLOOKUP($C18,'World Cup GK'!B:AE,16,FALSE),0)</f>
        <v>0</v>
      </c>
      <c r="M18" s="44">
        <f>IFERROR(VLOOKUP($C18,'World Cup GK'!B:AE,19,FALSE),0)</f>
        <v>0</v>
      </c>
      <c r="N18" s="44">
        <f>IFERROR(VLOOKUP($C18,'World Cup GK'!B:AE,14,FALSE),0)</f>
        <v>0</v>
      </c>
      <c r="O18" s="44">
        <f>IFERROR(VLOOKUP($C18,'World Cup GK'!B:AE,11,FALSE),0)</f>
        <v>0</v>
      </c>
      <c r="P18" s="43">
        <f t="shared" si="2"/>
        <v>4.0045999999999999</v>
      </c>
      <c r="S18" s="40" t="s">
        <v>145</v>
      </c>
      <c r="T18" s="49">
        <f t="shared" si="3"/>
        <v>28</v>
      </c>
      <c r="U18" s="40" t="s">
        <v>145</v>
      </c>
      <c r="V18" s="20">
        <f t="shared" si="1"/>
        <v>176.37330000000003</v>
      </c>
      <c r="W18" s="20">
        <f t="shared" si="7"/>
        <v>2.2999999999999994E-8</v>
      </c>
      <c r="X18" s="27">
        <f t="shared" si="4"/>
        <v>176.37330002300004</v>
      </c>
      <c r="AB18" s="187">
        <v>14</v>
      </c>
      <c r="AC18" s="49" t="str">
        <f t="shared" si="5"/>
        <v>Vishen Maharaj</v>
      </c>
      <c r="AD18" s="188">
        <f t="shared" si="6"/>
        <v>194.6317</v>
      </c>
      <c r="AO18" s="37"/>
      <c r="AP18" s="37"/>
      <c r="AQ18" s="34"/>
      <c r="AR18" s="34"/>
      <c r="AS18" s="34"/>
      <c r="AT18" s="34"/>
      <c r="AU18" s="34"/>
      <c r="AV18" s="34"/>
      <c r="AW18" s="34"/>
      <c r="AX18" s="25"/>
      <c r="AY18" s="37"/>
      <c r="AZ18" s="37"/>
      <c r="BA18" s="34"/>
      <c r="BB18" s="37"/>
      <c r="BC18" s="37"/>
      <c r="BD18" s="37"/>
      <c r="BE18" s="37"/>
      <c r="BF18" s="32"/>
      <c r="BG18" s="37"/>
      <c r="BH18" s="37"/>
      <c r="BI18" s="37"/>
      <c r="BJ18" s="37"/>
      <c r="BK18" s="25"/>
      <c r="BL18" s="37"/>
      <c r="BM18" s="37"/>
      <c r="BN18" s="25"/>
    </row>
    <row r="19" spans="2:66" ht="12" customHeight="1" x14ac:dyDescent="0.2">
      <c r="B19" s="24"/>
      <c r="C19" s="265" t="s">
        <v>735</v>
      </c>
      <c r="D19" s="23" t="str">
        <f>IFERROR(VLOOKUP($C19,'World Cup Players'!B:X,3,FALSE),0)</f>
        <v>no Norway</v>
      </c>
      <c r="E19" s="30"/>
      <c r="F19" s="23">
        <f>IFERROR(VLOOKUP($C19,'World Cup Players'!B:X,9,FALSE),0)</f>
        <v>318</v>
      </c>
      <c r="G19" s="23">
        <f>IFERROR(VLOOKUP($C19,'World Cup Players'!B:X,11,FALSE),0)</f>
        <v>1</v>
      </c>
      <c r="H19" s="23">
        <f>IFERROR(VLOOKUP($C19,'World Cup Players'!B:X,12,FALSE),0)</f>
        <v>0</v>
      </c>
      <c r="I19" s="23">
        <f>IFERROR(VLOOKUP($C19,'GAME WINNING GOALS'!A:B,2,FALSE),0)</f>
        <v>0</v>
      </c>
      <c r="J19" s="23">
        <f>IFERROR(VLOOKUP($C19,'World Cup Players'!B:X,17,FALSE),0)</f>
        <v>1</v>
      </c>
      <c r="K19" s="23">
        <f>IFERROR(VLOOKUP($C19,'World Cup Players'!B:X,18,FALSE),0)</f>
        <v>0</v>
      </c>
      <c r="L19" s="44">
        <f>IFERROR(VLOOKUP($C19,'World Cup GK'!B:AE,16,FALSE),0)</f>
        <v>0</v>
      </c>
      <c r="M19" s="44">
        <f>IFERROR(VLOOKUP($C19,'World Cup GK'!B:AE,19,FALSE),0)</f>
        <v>0</v>
      </c>
      <c r="N19" s="44">
        <f>IFERROR(VLOOKUP($C19,'World Cup GK'!B:AE,14,FALSE),0)</f>
        <v>0</v>
      </c>
      <c r="O19" s="44">
        <f>IFERROR(VLOOKUP($C19,'World Cup GK'!B:AE,11,FALSE),0)</f>
        <v>0</v>
      </c>
      <c r="P19" s="43">
        <f t="shared" si="2"/>
        <v>3.3894000000000002</v>
      </c>
      <c r="S19" s="40" t="s">
        <v>883</v>
      </c>
      <c r="T19" s="49">
        <f t="shared" si="3"/>
        <v>41</v>
      </c>
      <c r="U19" s="40" t="s">
        <v>883</v>
      </c>
      <c r="V19" s="20">
        <f t="shared" si="1"/>
        <v>156.25150000000002</v>
      </c>
      <c r="W19" s="20">
        <f t="shared" si="7"/>
        <v>2.3999999999999993E-8</v>
      </c>
      <c r="X19" s="27">
        <f t="shared" si="4"/>
        <v>156.25150002400002</v>
      </c>
      <c r="AB19" s="187">
        <v>15</v>
      </c>
      <c r="AC19" s="49" t="str">
        <f t="shared" si="5"/>
        <v>Ajay Maharaj</v>
      </c>
      <c r="AD19" s="188">
        <f t="shared" si="6"/>
        <v>193.2073</v>
      </c>
      <c r="AO19" s="33"/>
      <c r="AP19" s="37"/>
      <c r="AQ19" s="33"/>
      <c r="AR19" s="37"/>
      <c r="AS19" s="37"/>
      <c r="AT19" s="37"/>
      <c r="AU19" s="37"/>
      <c r="AV19" s="37"/>
      <c r="AW19" s="37"/>
      <c r="AX19" s="25"/>
      <c r="AY19" s="37"/>
      <c r="AZ19" s="37"/>
      <c r="BA19" s="37"/>
      <c r="BB19" s="37"/>
      <c r="BC19" s="37"/>
      <c r="BD19" s="37"/>
      <c r="BE19" s="25"/>
      <c r="BF19" s="32"/>
      <c r="BG19" s="37"/>
      <c r="BH19" s="37"/>
      <c r="BI19" s="37"/>
      <c r="BJ19" s="37"/>
      <c r="BK19" s="25"/>
      <c r="BL19" s="37"/>
      <c r="BM19" s="37"/>
      <c r="BN19" s="32"/>
    </row>
    <row r="20" spans="2:66" ht="12" customHeight="1" x14ac:dyDescent="0.2">
      <c r="B20" s="24"/>
      <c r="C20" s="265" t="s">
        <v>453</v>
      </c>
      <c r="D20" s="23" t="str">
        <f>IFERROR(VLOOKUP($C20,'World Cup Players'!B:X,3,FALSE),0)</f>
        <v>ca Canada</v>
      </c>
      <c r="E20" s="30"/>
      <c r="F20" s="23">
        <f>IFERROR(VLOOKUP($C20,'World Cup Players'!B:X,9,FALSE),0)</f>
        <v>376</v>
      </c>
      <c r="G20" s="23">
        <f>IFERROR(VLOOKUP($C20,'World Cup Players'!B:X,11,FALSE),0)</f>
        <v>0</v>
      </c>
      <c r="H20" s="23">
        <f>IFERROR(VLOOKUP($C20,'World Cup Players'!B:X,12,FALSE),0)</f>
        <v>0</v>
      </c>
      <c r="I20" s="23">
        <f>IFERROR(VLOOKUP($C20,'GAME WINNING GOALS'!A:B,2,FALSE),0)</f>
        <v>0</v>
      </c>
      <c r="J20" s="23">
        <f>IFERROR(VLOOKUP($C20,'World Cup Players'!B:X,17,FALSE),0)</f>
        <v>0</v>
      </c>
      <c r="K20" s="23">
        <f>IFERROR(VLOOKUP($C20,'World Cup Players'!B:X,18,FALSE),0)</f>
        <v>0</v>
      </c>
      <c r="L20" s="44">
        <f>IFERROR(VLOOKUP($C20,'World Cup GK'!B:AE,16,FALSE),0)</f>
        <v>0</v>
      </c>
      <c r="M20" s="44">
        <f>IFERROR(VLOOKUP($C20,'World Cup GK'!B:AE,19,FALSE),0)</f>
        <v>0</v>
      </c>
      <c r="N20" s="44">
        <f>IFERROR(VLOOKUP($C20,'World Cup GK'!B:AE,14,FALSE),0)</f>
        <v>0</v>
      </c>
      <c r="O20" s="44">
        <f>IFERROR(VLOOKUP($C20,'World Cup GK'!B:AE,11,FALSE),0)</f>
        <v>0</v>
      </c>
      <c r="P20" s="43">
        <f t="shared" si="2"/>
        <v>3.1208</v>
      </c>
      <c r="S20" s="22" t="s">
        <v>315</v>
      </c>
      <c r="T20" s="49">
        <f t="shared" si="3"/>
        <v>38</v>
      </c>
      <c r="U20" s="22" t="s">
        <v>315</v>
      </c>
      <c r="V20" s="20">
        <f t="shared" si="1"/>
        <v>162.7527</v>
      </c>
      <c r="W20" s="20">
        <f t="shared" si="7"/>
        <v>2.4999999999999992E-8</v>
      </c>
      <c r="X20" s="27">
        <f t="shared" si="4"/>
        <v>162.752700025</v>
      </c>
      <c r="AB20" s="187">
        <v>16</v>
      </c>
      <c r="AC20" s="49" t="str">
        <f t="shared" si="5"/>
        <v>Leo Mastoras</v>
      </c>
      <c r="AD20" s="188">
        <f t="shared" si="6"/>
        <v>191.5771</v>
      </c>
      <c r="AO20" s="37"/>
      <c r="AP20" s="37"/>
      <c r="AQ20" s="37"/>
      <c r="AR20" s="34"/>
      <c r="AS20" s="37"/>
      <c r="AT20" s="34"/>
      <c r="AU20" s="37"/>
      <c r="AV20" s="34"/>
      <c r="AW20" s="37"/>
      <c r="AX20" s="25"/>
      <c r="AY20" s="37"/>
      <c r="AZ20" s="37"/>
      <c r="BA20" s="34"/>
      <c r="BB20" s="37"/>
      <c r="BC20" s="37"/>
      <c r="BD20" s="37"/>
      <c r="BE20" s="34"/>
      <c r="BF20" s="32"/>
      <c r="BG20" s="37"/>
      <c r="BH20" s="37"/>
      <c r="BI20" s="34"/>
      <c r="BJ20" s="37"/>
      <c r="BK20" s="25"/>
      <c r="BL20" s="37"/>
      <c r="BM20" s="37"/>
      <c r="BN20" s="32"/>
    </row>
    <row r="21" spans="2:66" ht="12" customHeight="1" x14ac:dyDescent="0.2">
      <c r="B21" s="24"/>
      <c r="C21" s="265" t="s">
        <v>745</v>
      </c>
      <c r="D21" s="23" t="str">
        <f>IFERROR(VLOOKUP($C21,'World Cup Players'!B:X,3,FALSE),0)</f>
        <v>nz New Zealand</v>
      </c>
      <c r="E21" s="30"/>
      <c r="F21" s="23">
        <f>IFERROR(VLOOKUP($C21,'World Cup Players'!B:X,9,FALSE),0)</f>
        <v>270</v>
      </c>
      <c r="G21" s="23">
        <f>IFERROR(VLOOKUP($C21,'World Cup Players'!B:X,11,FALSE),0)</f>
        <v>0</v>
      </c>
      <c r="H21" s="23">
        <f>IFERROR(VLOOKUP($C21,'World Cup Players'!B:X,12,FALSE),0)</f>
        <v>2</v>
      </c>
      <c r="I21" s="23">
        <f>IFERROR(VLOOKUP($C21,'GAME WINNING GOALS'!A:B,2,FALSE),0)</f>
        <v>0</v>
      </c>
      <c r="J21" s="23">
        <f>IFERROR(VLOOKUP($C21,'World Cup Players'!B:X,17,FALSE),0)</f>
        <v>0</v>
      </c>
      <c r="K21" s="23">
        <f>IFERROR(VLOOKUP($C21,'World Cup Players'!B:X,18,FALSE),0)</f>
        <v>0</v>
      </c>
      <c r="L21" s="44">
        <f>IFERROR(VLOOKUP($C21,'World Cup GK'!B:AE,16,FALSE),0)</f>
        <v>0</v>
      </c>
      <c r="M21" s="44">
        <f>IFERROR(VLOOKUP($C21,'World Cup GK'!B:AE,19,FALSE),0)</f>
        <v>0</v>
      </c>
      <c r="N21" s="44">
        <f>IFERROR(VLOOKUP($C21,'World Cup GK'!B:AE,14,FALSE),0)</f>
        <v>0</v>
      </c>
      <c r="O21" s="44">
        <f>IFERROR(VLOOKUP($C21,'World Cup GK'!B:AE,11,FALSE),0)</f>
        <v>0</v>
      </c>
      <c r="P21" s="43">
        <f t="shared" si="2"/>
        <v>4.2409999999999997</v>
      </c>
      <c r="S21" s="24" t="s">
        <v>786</v>
      </c>
      <c r="T21" s="49">
        <f t="shared" si="3"/>
        <v>18</v>
      </c>
      <c r="U21" s="24" t="s">
        <v>786</v>
      </c>
      <c r="V21" s="20">
        <f t="shared" si="1"/>
        <v>189.5264</v>
      </c>
      <c r="W21" s="20">
        <f t="shared" si="7"/>
        <v>2.5999999999999991E-8</v>
      </c>
      <c r="X21" s="27">
        <f t="shared" si="4"/>
        <v>189.526400026</v>
      </c>
      <c r="AB21" s="187">
        <v>17</v>
      </c>
      <c r="AC21" s="49" t="str">
        <f t="shared" si="5"/>
        <v>Justin Algor</v>
      </c>
      <c r="AD21" s="188">
        <f t="shared" si="6"/>
        <v>190.13059999999999</v>
      </c>
      <c r="AO21" s="34"/>
      <c r="AP21" s="34"/>
      <c r="AQ21" s="34"/>
      <c r="AR21" s="34"/>
      <c r="AS21" s="34"/>
      <c r="AT21" s="34"/>
      <c r="AU21" s="34"/>
      <c r="AV21" s="34"/>
      <c r="AW21" s="34"/>
      <c r="AX21" s="25"/>
      <c r="AY21" s="37"/>
      <c r="AZ21" s="37"/>
      <c r="BA21" s="34"/>
      <c r="BB21" s="37"/>
      <c r="BC21" s="37"/>
      <c r="BD21" s="37"/>
      <c r="BE21" s="34"/>
      <c r="BF21" s="32"/>
      <c r="BG21" s="37"/>
      <c r="BH21" s="37"/>
      <c r="BI21" s="34"/>
      <c r="BJ21" s="37"/>
      <c r="BK21" s="25"/>
      <c r="BL21" s="37"/>
      <c r="BM21" s="37"/>
      <c r="BN21" s="32"/>
    </row>
    <row r="22" spans="2:66" ht="12" customHeight="1" x14ac:dyDescent="0.2">
      <c r="B22" s="24"/>
      <c r="C22" s="265" t="s">
        <v>646</v>
      </c>
      <c r="D22" s="23" t="str">
        <f>IFERROR(VLOOKUP($C22,'World Cup Players'!B:X,3,FALSE),0)</f>
        <v>sct Scotland</v>
      </c>
      <c r="E22" s="30"/>
      <c r="F22" s="23">
        <f>IFERROR(VLOOKUP($C22,'World Cup Players'!B:X,9,FALSE),0)</f>
        <v>171</v>
      </c>
      <c r="G22" s="23">
        <f>IFERROR(VLOOKUP($C22,'World Cup Players'!B:X,11,FALSE),0)</f>
        <v>0</v>
      </c>
      <c r="H22" s="23">
        <f>IFERROR(VLOOKUP($C22,'World Cup Players'!B:X,12,FALSE),0)</f>
        <v>0</v>
      </c>
      <c r="I22" s="23">
        <f>IFERROR(VLOOKUP($C22,'GAME WINNING GOALS'!A:B,2,FALSE),0)</f>
        <v>0</v>
      </c>
      <c r="J22" s="23">
        <f>IFERROR(VLOOKUP($C22,'World Cup Players'!B:X,17,FALSE),0)</f>
        <v>0</v>
      </c>
      <c r="K22" s="23">
        <f>IFERROR(VLOOKUP($C22,'World Cup Players'!B:X,18,FALSE),0)</f>
        <v>0</v>
      </c>
      <c r="L22" s="44">
        <f>IFERROR(VLOOKUP($C22,'World Cup GK'!B:AE,16,FALSE),0)</f>
        <v>0</v>
      </c>
      <c r="M22" s="44">
        <f>IFERROR(VLOOKUP($C22,'World Cup GK'!B:AE,19,FALSE),0)</f>
        <v>0</v>
      </c>
      <c r="N22" s="44">
        <f>IFERROR(VLOOKUP($C22,'World Cup GK'!B:AE,14,FALSE),0)</f>
        <v>0</v>
      </c>
      <c r="O22" s="44">
        <f>IFERROR(VLOOKUP($C22,'World Cup GK'!B:AE,11,FALSE),0)</f>
        <v>0</v>
      </c>
      <c r="P22" s="43">
        <f t="shared" si="2"/>
        <v>1.4193</v>
      </c>
      <c r="S22" s="24" t="s">
        <v>800</v>
      </c>
      <c r="T22" s="49">
        <f t="shared" si="3"/>
        <v>29</v>
      </c>
      <c r="U22" s="24" t="s">
        <v>800</v>
      </c>
      <c r="V22" s="20">
        <f t="shared" si="1"/>
        <v>175.7492</v>
      </c>
      <c r="W22" s="20">
        <f t="shared" si="7"/>
        <v>2.699999999999999E-8</v>
      </c>
      <c r="X22" s="27">
        <f t="shared" si="4"/>
        <v>175.749200027</v>
      </c>
      <c r="AB22" s="187">
        <v>18</v>
      </c>
      <c r="AC22" s="49" t="str">
        <f t="shared" si="5"/>
        <v>Sophie Pickles</v>
      </c>
      <c r="AD22" s="188">
        <f t="shared" si="6"/>
        <v>189.5264</v>
      </c>
      <c r="AO22" s="33"/>
      <c r="AP22" s="34"/>
      <c r="AQ22" s="33"/>
      <c r="AR22" s="33"/>
      <c r="AS22" s="34"/>
      <c r="AT22" s="34"/>
      <c r="AU22" s="33"/>
      <c r="AV22" s="33"/>
      <c r="AW22" s="34"/>
      <c r="AX22" s="25"/>
      <c r="AY22" s="26"/>
      <c r="AZ22" s="37"/>
      <c r="BA22" s="33"/>
      <c r="BB22" s="37"/>
      <c r="BC22" s="37"/>
      <c r="BD22" s="37"/>
      <c r="BE22" s="34"/>
      <c r="BF22" s="37"/>
      <c r="BG22" s="26"/>
      <c r="BH22" s="37"/>
      <c r="BI22" s="34"/>
      <c r="BJ22" s="37"/>
      <c r="BK22" s="25"/>
      <c r="BL22" s="37"/>
      <c r="BM22" s="26"/>
      <c r="BN22" s="32"/>
    </row>
    <row r="23" spans="2:66" ht="12" customHeight="1" x14ac:dyDescent="0.2">
      <c r="B23" s="24"/>
      <c r="C23" s="265" t="s">
        <v>216</v>
      </c>
      <c r="D23" s="23" t="str">
        <f>IFERROR(VLOOKUP($C23,'World Cup Players'!B:X,3,FALSE),0)</f>
        <v>es Spain</v>
      </c>
      <c r="E23" s="30"/>
      <c r="F23" s="23">
        <f>IFERROR(VLOOKUP($C23,'World Cup Players'!B:X,9,FALSE),0)</f>
        <v>229</v>
      </c>
      <c r="G23" s="23">
        <f>IFERROR(VLOOKUP($C23,'World Cup Players'!B:X,11,FALSE),0)</f>
        <v>0</v>
      </c>
      <c r="H23" s="23">
        <f>IFERROR(VLOOKUP($C23,'World Cup Players'!B:X,12,FALSE),0)</f>
        <v>1</v>
      </c>
      <c r="I23" s="23">
        <f>IFERROR(VLOOKUP($C23,'GAME WINNING GOALS'!A:B,2,FALSE),0)</f>
        <v>0</v>
      </c>
      <c r="J23" s="23">
        <f>IFERROR(VLOOKUP($C23,'World Cup Players'!B:X,17,FALSE),0)</f>
        <v>1</v>
      </c>
      <c r="K23" s="23">
        <f>IFERROR(VLOOKUP($C23,'World Cup Players'!B:X,18,FALSE),0)</f>
        <v>0</v>
      </c>
      <c r="L23" s="44">
        <f>IFERROR(VLOOKUP($C23,'World Cup GK'!B:AE,16,FALSE),0)</f>
        <v>0</v>
      </c>
      <c r="M23" s="44">
        <f>IFERROR(VLOOKUP($C23,'World Cup GK'!B:AE,19,FALSE),0)</f>
        <v>0</v>
      </c>
      <c r="N23" s="44">
        <f>IFERROR(VLOOKUP($C23,'World Cup GK'!B:AE,14,FALSE),0)</f>
        <v>0</v>
      </c>
      <c r="O23" s="44">
        <f>IFERROR(VLOOKUP($C23,'World Cup GK'!B:AE,11,FALSE),0)</f>
        <v>0</v>
      </c>
      <c r="P23" s="43">
        <f t="shared" si="2"/>
        <v>2.6507000000000001</v>
      </c>
      <c r="S23" s="40" t="s">
        <v>323</v>
      </c>
      <c r="T23" s="49">
        <f t="shared" si="3"/>
        <v>8</v>
      </c>
      <c r="U23" s="40" t="s">
        <v>323</v>
      </c>
      <c r="V23" s="20">
        <f t="shared" si="1"/>
        <v>202.0984</v>
      </c>
      <c r="W23" s="20">
        <f t="shared" si="7"/>
        <v>2.7999999999999989E-8</v>
      </c>
      <c r="X23" s="27">
        <f t="shared" si="4"/>
        <v>202.09840002799999</v>
      </c>
      <c r="AB23" s="187">
        <v>19</v>
      </c>
      <c r="AC23" s="49" t="str">
        <f t="shared" si="5"/>
        <v>Patrick Mullrooney</v>
      </c>
      <c r="AD23" s="188">
        <f t="shared" si="6"/>
        <v>188.51150000000001</v>
      </c>
      <c r="AO23" s="26"/>
      <c r="AP23" s="26"/>
      <c r="AQ23" s="34"/>
      <c r="AR23" s="26"/>
      <c r="AS23" s="34"/>
      <c r="AT23" s="37"/>
      <c r="AU23" s="26"/>
      <c r="AV23" s="34"/>
      <c r="AW23" s="37"/>
      <c r="AX23" s="25"/>
      <c r="AY23" s="37"/>
      <c r="AZ23" s="37"/>
      <c r="BA23" s="26"/>
      <c r="BB23" s="37"/>
      <c r="BC23" s="37"/>
      <c r="BD23" s="37"/>
      <c r="BE23" s="25"/>
      <c r="BF23" s="37"/>
      <c r="BG23" s="37"/>
      <c r="BH23" s="37"/>
      <c r="BI23" s="26"/>
      <c r="BJ23" s="37"/>
      <c r="BK23" s="25"/>
      <c r="BL23" s="37"/>
      <c r="BM23" s="37"/>
      <c r="BN23" s="37"/>
    </row>
    <row r="24" spans="2:66" ht="12" customHeight="1" x14ac:dyDescent="0.2">
      <c r="B24" s="24"/>
      <c r="C24" s="265" t="s">
        <v>282</v>
      </c>
      <c r="D24" s="23" t="str">
        <f>IFERROR(VLOOKUP($C24,'World Cup Players'!B:X,3,FALSE),0)</f>
        <v>br Brazil</v>
      </c>
      <c r="E24" s="30"/>
      <c r="F24" s="23">
        <f>IFERROR(VLOOKUP($C24,'World Cup Players'!B:X,9,FALSE),0)</f>
        <v>450</v>
      </c>
      <c r="G24" s="23">
        <f>IFERROR(VLOOKUP($C24,'World Cup Players'!B:X,11,FALSE),0)</f>
        <v>0</v>
      </c>
      <c r="H24" s="23">
        <f>IFERROR(VLOOKUP($C24,'World Cup Players'!B:X,12,FALSE),0)</f>
        <v>0</v>
      </c>
      <c r="I24" s="23">
        <f>IFERROR(VLOOKUP($C24,'GAME WINNING GOALS'!A:B,2,FALSE),0)</f>
        <v>0</v>
      </c>
      <c r="J24" s="23">
        <f>IFERROR(VLOOKUP($C24,'World Cup Players'!B:X,17,FALSE),0)</f>
        <v>0</v>
      </c>
      <c r="K24" s="23">
        <f>IFERROR(VLOOKUP($C24,'World Cup Players'!B:X,18,FALSE),0)</f>
        <v>0</v>
      </c>
      <c r="L24" s="44">
        <f>IFERROR(VLOOKUP($C24,'World Cup GK'!B:AE,16,FALSE),0)</f>
        <v>0</v>
      </c>
      <c r="M24" s="44">
        <f>IFERROR(VLOOKUP($C24,'World Cup GK'!B:AE,19,FALSE),0)</f>
        <v>0</v>
      </c>
      <c r="N24" s="44">
        <f>IFERROR(VLOOKUP($C24,'World Cup GK'!B:AE,14,FALSE),0)</f>
        <v>0</v>
      </c>
      <c r="O24" s="44">
        <f>IFERROR(VLOOKUP($C24,'World Cup GK'!B:AE,11,FALSE),0)</f>
        <v>0</v>
      </c>
      <c r="P24" s="43">
        <f t="shared" si="2"/>
        <v>3.7349999999999999</v>
      </c>
      <c r="S24" s="40" t="s">
        <v>783</v>
      </c>
      <c r="T24" s="49">
        <f t="shared" si="3"/>
        <v>36</v>
      </c>
      <c r="U24" s="40" t="s">
        <v>783</v>
      </c>
      <c r="V24" s="20">
        <f t="shared" si="1"/>
        <v>167.2098</v>
      </c>
      <c r="W24" s="20">
        <f t="shared" si="7"/>
        <v>2.8999999999999988E-8</v>
      </c>
      <c r="X24" s="27">
        <f t="shared" si="4"/>
        <v>167.20980002900001</v>
      </c>
      <c r="AB24" s="187">
        <v>20</v>
      </c>
      <c r="AC24" s="49" t="str">
        <f t="shared" si="5"/>
        <v>Kevin Pickles</v>
      </c>
      <c r="AD24" s="188">
        <f t="shared" si="6"/>
        <v>187.65899999999999</v>
      </c>
      <c r="AO24" s="37"/>
      <c r="AP24" s="37"/>
      <c r="AQ24" s="37"/>
      <c r="AR24" s="37"/>
      <c r="AS24" s="37"/>
      <c r="AT24" s="31"/>
      <c r="AU24" s="37"/>
      <c r="AV24" s="37"/>
      <c r="AW24" s="37"/>
      <c r="AX24" s="25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25"/>
      <c r="BL24" s="37"/>
      <c r="BM24" s="37"/>
      <c r="BN24" s="31"/>
    </row>
    <row r="25" spans="2:66" ht="12" customHeight="1" x14ac:dyDescent="0.2">
      <c r="B25" s="24"/>
      <c r="C25" s="265" t="s">
        <v>233</v>
      </c>
      <c r="D25" s="23" t="str">
        <f>IFERROR(VLOOKUP($C25,'World Cup Players'!B:X,3,FALSE),0)</f>
        <v>ma Morocco</v>
      </c>
      <c r="E25" s="30"/>
      <c r="F25" s="23">
        <f>IFERROR(VLOOKUP($C25,'World Cup Players'!B:X,9,FALSE),0)</f>
        <v>570</v>
      </c>
      <c r="G25" s="23">
        <f>IFERROR(VLOOKUP($C25,'World Cup Players'!B:X,11,FALSE),0)</f>
        <v>1</v>
      </c>
      <c r="H25" s="23">
        <f>IFERROR(VLOOKUP($C25,'World Cup Players'!B:X,12,FALSE),0)</f>
        <v>2</v>
      </c>
      <c r="I25" s="23">
        <f>IFERROR(VLOOKUP($C25,'GAME WINNING GOALS'!A:B,2,FALSE),0)</f>
        <v>0</v>
      </c>
      <c r="J25" s="23">
        <f>IFERROR(VLOOKUP($C25,'World Cup Players'!B:X,17,FALSE),0)</f>
        <v>1</v>
      </c>
      <c r="K25" s="23">
        <f>IFERROR(VLOOKUP($C25,'World Cup Players'!B:X,18,FALSE),0)</f>
        <v>0</v>
      </c>
      <c r="L25" s="44">
        <f>IFERROR(VLOOKUP($C25,'World Cup GK'!B:AE,16,FALSE),0)</f>
        <v>0</v>
      </c>
      <c r="M25" s="44">
        <f>IFERROR(VLOOKUP($C25,'World Cup GK'!B:AE,19,FALSE),0)</f>
        <v>0</v>
      </c>
      <c r="N25" s="44">
        <f>IFERROR(VLOOKUP($C25,'World Cup GK'!B:AE,14,FALSE),0)</f>
        <v>0</v>
      </c>
      <c r="O25" s="44">
        <f>IFERROR(VLOOKUP($C25,'World Cup GK'!B:AE,11,FALSE),0)</f>
        <v>0</v>
      </c>
      <c r="P25" s="43">
        <f t="shared" si="2"/>
        <v>7.4809999999999999</v>
      </c>
      <c r="S25" s="40" t="s">
        <v>163</v>
      </c>
      <c r="T25" s="49">
        <f t="shared" si="3"/>
        <v>15</v>
      </c>
      <c r="U25" s="40" t="s">
        <v>163</v>
      </c>
      <c r="V25" s="20">
        <f t="shared" si="1"/>
        <v>193.2073</v>
      </c>
      <c r="W25" s="20">
        <f t="shared" si="7"/>
        <v>2.9999999999999991E-8</v>
      </c>
      <c r="X25" s="27">
        <f t="shared" si="4"/>
        <v>193.20730003</v>
      </c>
      <c r="AB25" s="187">
        <v>21</v>
      </c>
      <c r="AC25" s="49" t="str">
        <f t="shared" si="5"/>
        <v>Andy MacDonald</v>
      </c>
      <c r="AD25" s="188">
        <f t="shared" si="6"/>
        <v>186.70959999999999</v>
      </c>
      <c r="AO25" s="37"/>
      <c r="AP25" s="37"/>
      <c r="AQ25" s="34"/>
      <c r="AR25" s="37"/>
      <c r="AS25" s="34"/>
      <c r="AT25" s="34"/>
      <c r="AU25" s="37"/>
      <c r="AV25" s="37"/>
      <c r="AW25" s="34"/>
      <c r="AX25" s="25"/>
      <c r="AY25" s="37"/>
      <c r="AZ25" s="37"/>
      <c r="BA25" s="37"/>
      <c r="BB25" s="37"/>
      <c r="BC25" s="37"/>
      <c r="BD25" s="37"/>
      <c r="BE25" s="37"/>
      <c r="BF25" s="29"/>
      <c r="BG25" s="37"/>
      <c r="BH25" s="37"/>
      <c r="BI25" s="37"/>
      <c r="BJ25" s="37"/>
      <c r="BK25" s="25"/>
      <c r="BL25" s="37"/>
      <c r="BM25" s="37"/>
      <c r="BN25" s="37"/>
    </row>
    <row r="26" spans="2:66" ht="12" customHeight="1" x14ac:dyDescent="0.2">
      <c r="B26" s="24"/>
      <c r="C26" s="265" t="s">
        <v>539</v>
      </c>
      <c r="D26" s="23" t="str">
        <f>IFERROR(VLOOKUP($C26,'World Cup Players'!B:X,3,FALSE),0)</f>
        <v>fr France</v>
      </c>
      <c r="E26" s="30"/>
      <c r="F26" s="23">
        <f>IFERROR(VLOOKUP($C26,'World Cup Players'!B:X,9,FALSE),0)</f>
        <v>479</v>
      </c>
      <c r="G26" s="23">
        <f>IFERROR(VLOOKUP($C26,'World Cup Players'!B:X,11,FALSE),0)</f>
        <v>0</v>
      </c>
      <c r="H26" s="23">
        <f>IFERROR(VLOOKUP($C26,'World Cup Players'!B:X,12,FALSE),0)</f>
        <v>0</v>
      </c>
      <c r="I26" s="41">
        <f>IFERROR(VLOOKUP($C26,'GAME WINNING GOALS'!A:B,2,FALSE),0)</f>
        <v>0</v>
      </c>
      <c r="J26" s="23">
        <f>IFERROR(VLOOKUP($C26,'World Cup Players'!B:X,17,FALSE),0)</f>
        <v>0</v>
      </c>
      <c r="K26" s="23">
        <f>IFERROR(VLOOKUP($C26,'World Cup Players'!B:X,18,FALSE),0)</f>
        <v>0</v>
      </c>
      <c r="L26" s="44">
        <f>IFERROR(VLOOKUP($C26,'World Cup GK'!B:AE,16,FALSE),0)</f>
        <v>0</v>
      </c>
      <c r="M26" s="44">
        <f>IFERROR(VLOOKUP($C26,'World Cup GK'!B:AE,19,FALSE),0)</f>
        <v>0</v>
      </c>
      <c r="N26" s="44">
        <f>IFERROR(VLOOKUP($C26,'World Cup GK'!B:AE,14,FALSE),0)</f>
        <v>0</v>
      </c>
      <c r="O26" s="44">
        <f>IFERROR(VLOOKUP($C26,'World Cup GK'!B:AE,11,FALSE),0)</f>
        <v>0</v>
      </c>
      <c r="P26" s="43">
        <f t="shared" si="2"/>
        <v>3.9757000000000002</v>
      </c>
      <c r="S26" s="40" t="s">
        <v>161</v>
      </c>
      <c r="T26" s="49">
        <f t="shared" si="3"/>
        <v>11</v>
      </c>
      <c r="U26" s="40" t="s">
        <v>161</v>
      </c>
      <c r="V26" s="20">
        <f t="shared" si="1"/>
        <v>196.2355</v>
      </c>
      <c r="W26" s="20">
        <f t="shared" si="7"/>
        <v>3.0999999999999993E-8</v>
      </c>
      <c r="X26" s="27">
        <f t="shared" si="4"/>
        <v>196.23550003100002</v>
      </c>
      <c r="AB26" s="187">
        <v>22</v>
      </c>
      <c r="AC26" s="49" t="str">
        <f t="shared" si="5"/>
        <v>Elyse Lalonde</v>
      </c>
      <c r="AD26" s="188">
        <f t="shared" si="6"/>
        <v>184.62129999999999</v>
      </c>
      <c r="AO26" s="34"/>
      <c r="AP26" s="37"/>
      <c r="AQ26" s="34"/>
      <c r="AR26" s="37"/>
      <c r="AS26" s="37"/>
      <c r="AT26" s="37"/>
      <c r="AU26" s="37"/>
      <c r="AV26" s="34"/>
      <c r="AW26" s="37"/>
      <c r="AX26" s="25"/>
      <c r="AY26" s="37"/>
      <c r="AZ26" s="37"/>
      <c r="BA26" s="34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</row>
    <row r="27" spans="2:66" ht="12" customHeight="1" x14ac:dyDescent="0.2">
      <c r="B27" s="24"/>
      <c r="C27" s="267" t="s">
        <v>648</v>
      </c>
      <c r="D27" s="23" t="str">
        <f>IFERROR(VLOOKUP($C27,'World Cup Players'!B:X,3,FALSE),0)</f>
        <v>eng England</v>
      </c>
      <c r="E27" s="30"/>
      <c r="F27" s="23">
        <f>IFERROR(VLOOKUP($C27,'World Cup Players'!B:X,9,FALSE),0)</f>
        <v>574</v>
      </c>
      <c r="G27" s="23">
        <f>IFERROR(VLOOKUP($C27,'World Cup Players'!B:X,11,FALSE),0)</f>
        <v>0</v>
      </c>
      <c r="H27" s="23">
        <f>IFERROR(VLOOKUP($C27,'World Cup Players'!B:X,12,FALSE),0)</f>
        <v>0</v>
      </c>
      <c r="I27" s="41">
        <f>IFERROR(VLOOKUP($C27,'GAME WINNING GOALS'!A:B,2,FALSE),0)</f>
        <v>0</v>
      </c>
      <c r="J27" s="23">
        <f>IFERROR(VLOOKUP($C27,'World Cup Players'!B:X,17,FALSE),0)</f>
        <v>1</v>
      </c>
      <c r="K27" s="23">
        <f>IFERROR(VLOOKUP($C27,'World Cup Players'!B:X,18,FALSE),0)</f>
        <v>0</v>
      </c>
      <c r="L27" s="44">
        <f>IFERROR(VLOOKUP($C27,'World Cup GK'!B:AE,16,FALSE),0)</f>
        <v>0</v>
      </c>
      <c r="M27" s="44">
        <f>IFERROR(VLOOKUP($C27,'World Cup GK'!B:AE,19,FALSE),0)</f>
        <v>0</v>
      </c>
      <c r="N27" s="44">
        <f>IFERROR(VLOOKUP($C27,'World Cup GK'!B:AE,14,FALSE),0)</f>
        <v>0</v>
      </c>
      <c r="O27" s="44">
        <f>IFERROR(VLOOKUP($C27,'World Cup GK'!B:AE,11,FALSE),0)</f>
        <v>0</v>
      </c>
      <c r="P27" s="43">
        <f t="shared" si="2"/>
        <v>4.5141999999999998</v>
      </c>
      <c r="S27" s="40" t="s">
        <v>318</v>
      </c>
      <c r="T27" s="49">
        <f t="shared" si="3"/>
        <v>23</v>
      </c>
      <c r="U27" s="40" t="s">
        <v>318</v>
      </c>
      <c r="V27" s="20">
        <f t="shared" si="1"/>
        <v>184.34120000000001</v>
      </c>
      <c r="W27" s="20">
        <f t="shared" si="7"/>
        <v>3.1999999999999995E-8</v>
      </c>
      <c r="X27" s="27">
        <f t="shared" si="4"/>
        <v>184.34120003200002</v>
      </c>
      <c r="AB27" s="187">
        <v>23</v>
      </c>
      <c r="AC27" s="49" t="str">
        <f t="shared" si="5"/>
        <v>Nicolas Santia</v>
      </c>
      <c r="AD27" s="188">
        <f t="shared" si="6"/>
        <v>184.34120000000001</v>
      </c>
      <c r="AO27" s="34"/>
      <c r="AP27" s="37"/>
      <c r="AQ27" s="34"/>
      <c r="AR27" s="37"/>
      <c r="AS27" s="37"/>
      <c r="AT27" s="37"/>
      <c r="AU27" s="37"/>
      <c r="AV27" s="34"/>
      <c r="AW27" s="37"/>
      <c r="AX27" s="25"/>
      <c r="AY27" s="37"/>
      <c r="AZ27" s="37"/>
      <c r="BA27" s="34"/>
      <c r="BB27" s="37"/>
      <c r="BC27" s="37"/>
      <c r="BD27" s="37"/>
      <c r="BE27" s="37"/>
      <c r="BF27" s="32"/>
      <c r="BG27" s="37"/>
      <c r="BH27" s="37"/>
      <c r="BI27" s="32"/>
      <c r="BJ27" s="37"/>
      <c r="BK27" s="37"/>
      <c r="BL27" s="37"/>
      <c r="BM27" s="37"/>
      <c r="BN27" s="37"/>
    </row>
    <row r="28" spans="2:66" ht="12" customHeight="1" x14ac:dyDescent="0.2">
      <c r="B28" s="24"/>
      <c r="C28" s="267" t="s">
        <v>469</v>
      </c>
      <c r="D28" s="23" t="str">
        <f>IFERROR(VLOOKUP($C28,'World Cup Players'!B:X,3,FALSE),0)</f>
        <v>es Spain</v>
      </c>
      <c r="E28" s="30"/>
      <c r="F28" s="23">
        <f>IFERROR(VLOOKUP($C28,'World Cup Players'!B:X,9,FALSE),0)</f>
        <v>630</v>
      </c>
      <c r="G28" s="23">
        <f>IFERROR(VLOOKUP($C28,'World Cup Players'!B:X,11,FALSE),0)</f>
        <v>0</v>
      </c>
      <c r="H28" s="23">
        <f>IFERROR(VLOOKUP($C28,'World Cup Players'!B:X,12,FALSE),0)</f>
        <v>0</v>
      </c>
      <c r="I28" s="41">
        <f>IFERROR(VLOOKUP($C28,'GAME WINNING GOALS'!A:B,2,FALSE),0)</f>
        <v>0</v>
      </c>
      <c r="J28" s="23">
        <f>IFERROR(VLOOKUP($C28,'World Cup Players'!B:X,17,FALSE),0)</f>
        <v>0</v>
      </c>
      <c r="K28" s="23">
        <f>IFERROR(VLOOKUP($C28,'World Cup Players'!B:X,18,FALSE),0)</f>
        <v>0</v>
      </c>
      <c r="L28" s="44">
        <f>IFERROR(VLOOKUP($C28,'World Cup GK'!B:AE,16,FALSE),0)</f>
        <v>6</v>
      </c>
      <c r="M28" s="44">
        <f>IFERROR(VLOOKUP($C28,'World Cup GK'!B:AE,19,FALSE),0)</f>
        <v>6</v>
      </c>
      <c r="N28" s="44">
        <f>IFERROR(VLOOKUP($C28,'World Cup GK'!B:AE,14,FALSE),0)</f>
        <v>9</v>
      </c>
      <c r="O28" s="44">
        <f>IFERROR(VLOOKUP($C28,'World Cup GK'!B:AE,11,FALSE),0)</f>
        <v>1</v>
      </c>
      <c r="P28" s="43">
        <f t="shared" si="2"/>
        <v>18.779</v>
      </c>
      <c r="S28" s="40" t="s">
        <v>141</v>
      </c>
      <c r="T28" s="49">
        <f t="shared" si="3"/>
        <v>4</v>
      </c>
      <c r="U28" s="40" t="s">
        <v>141</v>
      </c>
      <c r="V28" s="20">
        <f t="shared" si="1"/>
        <v>208.86530000000002</v>
      </c>
      <c r="W28" s="20">
        <f t="shared" si="7"/>
        <v>3.2999999999999998E-8</v>
      </c>
      <c r="X28" s="27">
        <f t="shared" si="4"/>
        <v>208.86530003300001</v>
      </c>
      <c r="AB28" s="187">
        <v>24</v>
      </c>
      <c r="AC28" s="49" t="str">
        <f t="shared" si="5"/>
        <v>Mark Mullrooney</v>
      </c>
      <c r="AD28" s="188">
        <f t="shared" si="6"/>
        <v>181.7636</v>
      </c>
      <c r="AO28" s="34"/>
      <c r="AP28" s="37"/>
      <c r="AQ28" s="34"/>
      <c r="AR28" s="37"/>
      <c r="AS28" s="37"/>
      <c r="AT28" s="37"/>
      <c r="AU28" s="37"/>
      <c r="AV28" s="34"/>
      <c r="AW28" s="37"/>
      <c r="AX28" s="25"/>
      <c r="AY28" s="37"/>
      <c r="AZ28" s="37"/>
      <c r="BA28" s="34"/>
      <c r="BB28" s="37"/>
      <c r="BC28" s="37"/>
      <c r="BD28" s="37"/>
      <c r="BE28" s="37"/>
      <c r="BF28" s="32"/>
      <c r="BG28" s="37"/>
      <c r="BH28" s="37"/>
      <c r="BI28" s="32"/>
      <c r="BJ28" s="37"/>
      <c r="BK28" s="37"/>
      <c r="BL28" s="37"/>
      <c r="BM28" s="37"/>
      <c r="BN28" s="37"/>
    </row>
    <row r="29" spans="2:66" ht="12" customHeight="1" x14ac:dyDescent="0.2">
      <c r="B29" s="24"/>
      <c r="C29" s="265" t="s">
        <v>45</v>
      </c>
      <c r="D29" s="23" t="str">
        <f>IFERROR(VLOOKUP($C29,'World Cup Players'!B:X,3,FALSE),0)</f>
        <v>eng England</v>
      </c>
      <c r="E29" s="30"/>
      <c r="F29" s="23">
        <f>IFERROR(VLOOKUP($C29,'World Cup Players'!B:X,9,FALSE),0)</f>
        <v>660</v>
      </c>
      <c r="G29" s="23">
        <f>IFERROR(VLOOKUP($C29,'World Cup Players'!B:X,11,FALSE),0)</f>
        <v>0</v>
      </c>
      <c r="H29" s="23">
        <f>IFERROR(VLOOKUP($C29,'World Cup Players'!B:X,12,FALSE),0)</f>
        <v>0</v>
      </c>
      <c r="I29" s="41">
        <f>IFERROR(VLOOKUP($C29,'GAME WINNING GOALS'!A:B,2,FALSE),0)</f>
        <v>0</v>
      </c>
      <c r="J29" s="23">
        <f>IFERROR(VLOOKUP($C29,'World Cup Players'!B:X,17,FALSE),0)</f>
        <v>0</v>
      </c>
      <c r="K29" s="23">
        <f>IFERROR(VLOOKUP($C29,'World Cup Players'!B:X,18,FALSE),0)</f>
        <v>0</v>
      </c>
      <c r="L29" s="44">
        <f>IFERROR(VLOOKUP($C29,'World Cup GK'!B:AE,16,FALSE),0)</f>
        <v>5</v>
      </c>
      <c r="M29" s="44">
        <f>IFERROR(VLOOKUP($C29,'World Cup GK'!B:AE,19,FALSE),0)</f>
        <v>2</v>
      </c>
      <c r="N29" s="44">
        <f>IFERROR(VLOOKUP($C29,'World Cup GK'!B:AE,14,FALSE),0)</f>
        <v>15</v>
      </c>
      <c r="O29" s="44">
        <f>IFERROR(VLOOKUP($C29,'World Cup GK'!B:AE,11,FALSE),0)</f>
        <v>8</v>
      </c>
      <c r="P29" s="43">
        <f>SUM((F29*0.0083)+G29+H29+I29+L29+M29+(N29*0.2))-((J29*0.25)+(K29*0.5)+(O29*0.25))</f>
        <v>13.478</v>
      </c>
      <c r="S29" s="40" t="s">
        <v>775</v>
      </c>
      <c r="T29" s="49">
        <f t="shared" si="3"/>
        <v>40</v>
      </c>
      <c r="U29" s="40" t="s">
        <v>775</v>
      </c>
      <c r="V29" s="20">
        <f t="shared" si="1"/>
        <v>160.9949</v>
      </c>
      <c r="W29" s="20">
        <f t="shared" si="7"/>
        <v>3.4E-8</v>
      </c>
      <c r="X29" s="27">
        <f t="shared" si="4"/>
        <v>160.99490003400001</v>
      </c>
      <c r="AB29" s="187">
        <v>25</v>
      </c>
      <c r="AC29" s="49" t="str">
        <f t="shared" si="5"/>
        <v>Naveen Maharaj</v>
      </c>
      <c r="AD29" s="188">
        <f t="shared" si="6"/>
        <v>178.7064</v>
      </c>
      <c r="AO29" s="34"/>
      <c r="AP29" s="37"/>
      <c r="AQ29" s="34"/>
      <c r="AR29" s="37"/>
      <c r="AS29" s="37"/>
      <c r="AT29" s="37"/>
      <c r="AU29" s="37"/>
      <c r="AV29" s="34"/>
      <c r="AW29" s="37"/>
      <c r="AX29" s="25"/>
      <c r="AY29" s="37"/>
      <c r="AZ29" s="37"/>
      <c r="BA29" s="34"/>
      <c r="BB29" s="37"/>
      <c r="BC29" s="37"/>
      <c r="BD29" s="37"/>
      <c r="BE29" s="37"/>
      <c r="BF29" s="32"/>
      <c r="BG29" s="37"/>
      <c r="BH29" s="37"/>
      <c r="BI29" s="37"/>
      <c r="BJ29" s="37"/>
      <c r="BK29" s="37"/>
      <c r="BL29" s="37"/>
      <c r="BM29" s="37"/>
      <c r="BN29" s="32"/>
    </row>
    <row r="30" spans="2:66" ht="12" customHeight="1" x14ac:dyDescent="0.2">
      <c r="B30" s="24"/>
      <c r="C30" s="265" t="s">
        <v>400</v>
      </c>
      <c r="D30" s="23" t="str">
        <f>IFERROR(VLOOKUP($C30,'World Cup Players'!B:X,3,FALSE),0)</f>
        <v>ma Morocco</v>
      </c>
      <c r="E30" s="30"/>
      <c r="F30" s="23">
        <f>IFERROR(VLOOKUP($C30,'World Cup Players'!B:X,9,FALSE),0)</f>
        <v>570</v>
      </c>
      <c r="G30" s="23">
        <f>IFERROR(VLOOKUP($C30,'World Cup Players'!B:X,11,FALSE),0)</f>
        <v>0</v>
      </c>
      <c r="H30" s="23">
        <f>IFERROR(VLOOKUP($C30,'World Cup Players'!B:X,12,FALSE),0)</f>
        <v>0</v>
      </c>
      <c r="I30" s="23">
        <f>IFERROR(VLOOKUP($C30,'GAME WINNING GOALS'!A:B,2,FALSE),0)</f>
        <v>0</v>
      </c>
      <c r="J30" s="23">
        <f>IFERROR(VLOOKUP($C30,'World Cup Players'!B:X,17,FALSE),0)</f>
        <v>0</v>
      </c>
      <c r="K30" s="23">
        <f>IFERROR(VLOOKUP($C30,'World Cup Players'!B:X,18,FALSE),0)</f>
        <v>0</v>
      </c>
      <c r="L30" s="44">
        <f>IFERROR(VLOOKUP($C30,'World Cup GK'!B:AE,16,FALSE),0)</f>
        <v>3</v>
      </c>
      <c r="M30" s="44">
        <f>IFERROR(VLOOKUP($C30,'World Cup GK'!B:AE,19,FALSE),0)</f>
        <v>2</v>
      </c>
      <c r="N30" s="44">
        <f>IFERROR(VLOOKUP($C30,'World Cup GK'!B:AE,14,FALSE),0)</f>
        <v>14</v>
      </c>
      <c r="O30" s="44">
        <f>IFERROR(VLOOKUP($C30,'World Cup GK'!B:AE,11,FALSE),0)</f>
        <v>6</v>
      </c>
      <c r="P30" s="43">
        <f t="shared" si="2"/>
        <v>11.031000000000001</v>
      </c>
      <c r="S30" s="40" t="s">
        <v>142</v>
      </c>
      <c r="T30" s="49">
        <f t="shared" si="3"/>
        <v>26</v>
      </c>
      <c r="U30" s="40" t="s">
        <v>142</v>
      </c>
      <c r="V30" s="20">
        <f t="shared" si="1"/>
        <v>178.45330000000001</v>
      </c>
      <c r="W30" s="20">
        <f t="shared" si="7"/>
        <v>3.5000000000000002E-8</v>
      </c>
      <c r="X30" s="27">
        <f t="shared" si="4"/>
        <v>178.45330003500001</v>
      </c>
      <c r="AB30" s="187">
        <v>26</v>
      </c>
      <c r="AC30" s="49" t="str">
        <f t="shared" si="5"/>
        <v>Steve Mastoras</v>
      </c>
      <c r="AD30" s="188">
        <f t="shared" si="6"/>
        <v>178.45330000000001</v>
      </c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37"/>
      <c r="BJ30" s="25"/>
      <c r="BK30" s="25"/>
      <c r="BL30" s="25"/>
      <c r="BM30" s="25"/>
      <c r="BN30" s="25"/>
    </row>
    <row r="31" spans="2:66" ht="12" customHeight="1" x14ac:dyDescent="0.2">
      <c r="B31" s="24"/>
      <c r="C31" s="267" t="s">
        <v>765</v>
      </c>
      <c r="D31" s="23" t="str">
        <f>IFERROR(VLOOKUP($C31,'World Cup Players'!B:X,3,FALSE),0)</f>
        <v>no Norway</v>
      </c>
      <c r="E31" s="30"/>
      <c r="F31" s="23">
        <f>IFERROR(VLOOKUP($C31,'World Cup Players'!B:X,9,FALSE),0)</f>
        <v>480</v>
      </c>
      <c r="G31" s="23">
        <f>IFERROR(VLOOKUP($C31,'World Cup Players'!B:X,11,FALSE),0)</f>
        <v>0</v>
      </c>
      <c r="H31" s="23">
        <f>IFERROR(VLOOKUP($C31,'World Cup Players'!B:X,12,FALSE),0)</f>
        <v>0</v>
      </c>
      <c r="I31" s="23">
        <f>IFERROR(VLOOKUP($C31,'GAME WINNING GOALS'!A:B,2,FALSE),0)</f>
        <v>0</v>
      </c>
      <c r="J31" s="23">
        <f>IFERROR(VLOOKUP($C31,'World Cup Players'!B:X,17,FALSE),0)</f>
        <v>0</v>
      </c>
      <c r="K31" s="23">
        <f>IFERROR(VLOOKUP($C31,'World Cup Players'!B:X,18,FALSE),0)</f>
        <v>0</v>
      </c>
      <c r="L31" s="44">
        <f>IFERROR(VLOOKUP($C31,'World Cup GK'!B:AE,16,FALSE),0)</f>
        <v>4</v>
      </c>
      <c r="M31" s="44">
        <f>IFERROR(VLOOKUP($C31,'World Cup GK'!B:AE,19,FALSE),0)</f>
        <v>0</v>
      </c>
      <c r="N31" s="44">
        <f>IFERROR(VLOOKUP($C31,'World Cup GK'!B:AE,14,FALSE),0)</f>
        <v>15</v>
      </c>
      <c r="O31" s="44">
        <f>IFERROR(VLOOKUP($C31,'World Cup GK'!B:AE,11,FALSE),0)</f>
        <v>7</v>
      </c>
      <c r="P31" s="43">
        <f t="shared" si="2"/>
        <v>9.234</v>
      </c>
      <c r="S31" s="40" t="s">
        <v>618</v>
      </c>
      <c r="T31" s="49">
        <f t="shared" si="3"/>
        <v>5</v>
      </c>
      <c r="U31" s="40" t="s">
        <v>618</v>
      </c>
      <c r="V31" s="20">
        <f t="shared" si="1"/>
        <v>207.184</v>
      </c>
      <c r="W31" s="20">
        <f t="shared" si="7"/>
        <v>3.6000000000000005E-8</v>
      </c>
      <c r="X31" s="27">
        <f t="shared" si="4"/>
        <v>207.18400003599999</v>
      </c>
      <c r="AB31" s="187">
        <v>27</v>
      </c>
      <c r="AC31" s="49" t="str">
        <f t="shared" si="5"/>
        <v>Paddy McConvey</v>
      </c>
      <c r="AD31" s="188">
        <f t="shared" si="6"/>
        <v>178.37180000000001</v>
      </c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</row>
    <row r="32" spans="2:66" ht="12" customHeight="1" x14ac:dyDescent="0.2">
      <c r="B32" s="24"/>
      <c r="C32" s="265" t="s">
        <v>764</v>
      </c>
      <c r="D32" s="23" t="str">
        <f>IFERROR(VLOOKUP($C32,'World Cup Players'!B:X,3,FALSE),0)</f>
        <v>ca Canada</v>
      </c>
      <c r="E32" s="30"/>
      <c r="F32" s="23">
        <f>IFERROR(VLOOKUP($C32,'World Cup Players'!B:X,9,FALSE),0)</f>
        <v>450</v>
      </c>
      <c r="G32" s="23">
        <f>IFERROR(VLOOKUP($C32,'World Cup Players'!B:X,11,FALSE),0)</f>
        <v>0</v>
      </c>
      <c r="H32" s="23">
        <f>IFERROR(VLOOKUP($C32,'World Cup Players'!B:X,12,FALSE),0)</f>
        <v>0</v>
      </c>
      <c r="I32" s="23">
        <f>IFERROR(VLOOKUP($C32,'GAME WINNING GOALS'!A:B,2,FALSE),0)</f>
        <v>0</v>
      </c>
      <c r="J32" s="23">
        <f>IFERROR(VLOOKUP($C32,'World Cup Players'!B:X,17,FALSE),0)</f>
        <v>0</v>
      </c>
      <c r="K32" s="23">
        <f>IFERROR(VLOOKUP($C32,'World Cup Players'!B:X,18,FALSE),0)</f>
        <v>0</v>
      </c>
      <c r="L32" s="44">
        <f>IFERROR(VLOOKUP($C32,'World Cup GK'!B:AE,16,FALSE),0)</f>
        <v>2</v>
      </c>
      <c r="M32" s="44">
        <f>IFERROR(VLOOKUP($C32,'World Cup GK'!B:AE,19,FALSE),0)</f>
        <v>2</v>
      </c>
      <c r="N32" s="44">
        <f>IFERROR(VLOOKUP($C32,'World Cup GK'!B:AE,14,FALSE),0)</f>
        <v>6</v>
      </c>
      <c r="O32" s="44">
        <f>IFERROR(VLOOKUP($C32,'World Cup GK'!B:AE,11,FALSE),0)</f>
        <v>6</v>
      </c>
      <c r="P32" s="43">
        <f t="shared" si="2"/>
        <v>7.4349999999999987</v>
      </c>
      <c r="S32" s="40" t="s">
        <v>144</v>
      </c>
      <c r="T32" s="49">
        <f t="shared" si="3"/>
        <v>30</v>
      </c>
      <c r="U32" s="40" t="s">
        <v>144</v>
      </c>
      <c r="V32" s="20">
        <f t="shared" si="1"/>
        <v>174.03970000000001</v>
      </c>
      <c r="W32" s="20">
        <f t="shared" si="7"/>
        <v>3.7000000000000007E-8</v>
      </c>
      <c r="X32" s="27">
        <f t="shared" si="4"/>
        <v>174.03970003700002</v>
      </c>
      <c r="AB32" s="187">
        <v>28</v>
      </c>
      <c r="AC32" s="49" t="str">
        <f t="shared" si="5"/>
        <v>Ivan Cajic</v>
      </c>
      <c r="AD32" s="188">
        <f t="shared" si="6"/>
        <v>176.37330000000003</v>
      </c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</row>
    <row r="33" spans="2:66" ht="12" customHeight="1" x14ac:dyDescent="0.2">
      <c r="B33" s="24"/>
      <c r="C33" s="264" t="s">
        <v>303</v>
      </c>
      <c r="D33" s="23">
        <f>IFERROR(VLOOKUP($C33,'World Cup Players'!B:X,3,FALSE),0)</f>
        <v>0</v>
      </c>
      <c r="E33" s="30"/>
      <c r="F33" s="23">
        <f>IFERROR(VLOOKUP($C33,'World Cup Players'!B:X,9,FALSE),0)</f>
        <v>0</v>
      </c>
      <c r="G33" s="23">
        <f>IFERROR(VLOOKUP($C33,'World Cup Players'!B:X,11,FALSE),0)</f>
        <v>0</v>
      </c>
      <c r="H33" s="23">
        <v>0</v>
      </c>
      <c r="I33" s="23">
        <f>IFERROR(VLOOKUP($C33,'GAME WINNING GOALS'!A:B,2,FALSE),0)</f>
        <v>1</v>
      </c>
      <c r="J33" s="23">
        <f>IFERROR(VLOOKUP($C33,'World Cup Players'!B:X,17,FALSE),0)</f>
        <v>0</v>
      </c>
      <c r="K33" s="23">
        <f>IFERROR(VLOOKUP($C33,'World Cup Players'!B:X,18,FALSE),0)</f>
        <v>0</v>
      </c>
      <c r="L33" s="44">
        <f>IFERROR(VLOOKUP($C33,'World Cup GK'!B:AE,16,FALSE),0)</f>
        <v>0</v>
      </c>
      <c r="M33" s="44">
        <f>IFERROR(VLOOKUP($C33,'World Cup GK'!B:AE,19,FALSE),0)</f>
        <v>0</v>
      </c>
      <c r="N33" s="44">
        <f>IFERROR(VLOOKUP($C33,'World Cup GK'!B:AE,14,FALSE),0)</f>
        <v>0</v>
      </c>
      <c r="O33" s="44">
        <f>IFERROR(VLOOKUP($C33,'World Cup GK'!B:AE,11,FALSE),0)</f>
        <v>0</v>
      </c>
      <c r="P33" s="43">
        <f t="shared" si="2"/>
        <v>1</v>
      </c>
      <c r="S33" s="40" t="s">
        <v>797</v>
      </c>
      <c r="T33" s="49">
        <f t="shared" si="3"/>
        <v>21</v>
      </c>
      <c r="U33" s="40" t="s">
        <v>797</v>
      </c>
      <c r="V33" s="20">
        <f t="shared" si="1"/>
        <v>186.70959999999999</v>
      </c>
      <c r="W33" s="20">
        <f>0.000000001+W32</f>
        <v>3.8000000000000009E-8</v>
      </c>
      <c r="X33" s="27">
        <f t="shared" si="4"/>
        <v>186.70960003799999</v>
      </c>
      <c r="AB33" s="187">
        <v>29</v>
      </c>
      <c r="AC33" s="49" t="str">
        <f t="shared" si="5"/>
        <v>Kevin Kernohan</v>
      </c>
      <c r="AD33" s="188">
        <f t="shared" si="6"/>
        <v>175.7492</v>
      </c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</row>
    <row r="34" spans="2:66" ht="12" customHeight="1" x14ac:dyDescent="0.2">
      <c r="B34" s="24"/>
      <c r="C34" s="264" t="s">
        <v>307</v>
      </c>
      <c r="D34" s="23">
        <f>IFERROR(VLOOKUP($C34,'World Cup Players'!B:X,3,FALSE),0)</f>
        <v>0</v>
      </c>
      <c r="E34" s="30"/>
      <c r="F34" s="23">
        <f>IFERROR(VLOOKUP($C34,'World Cup Players'!B:X,9,FALSE),0)</f>
        <v>0</v>
      </c>
      <c r="G34" s="23">
        <f>IFERROR(VLOOKUP($C34,'World Cup Players'!B:X,11,FALSE),0)</f>
        <v>0</v>
      </c>
      <c r="H34" s="23">
        <v>2</v>
      </c>
      <c r="I34" s="23">
        <f>IFERROR(VLOOKUP($C34,'GAME WINNING GOALS'!A:B,2,FALSE),0)</f>
        <v>1</v>
      </c>
      <c r="J34" s="23">
        <f>IFERROR(VLOOKUP($C34,'World Cup Players'!B:X,17,FALSE),0)</f>
        <v>0</v>
      </c>
      <c r="K34" s="23">
        <f>IFERROR(VLOOKUP($C34,'World Cup Players'!B:X,18,FALSE),0)</f>
        <v>0</v>
      </c>
      <c r="L34" s="44">
        <f>IFERROR(VLOOKUP($C34,'World Cup GK'!B:AE,16,FALSE),0)</f>
        <v>0</v>
      </c>
      <c r="M34" s="44">
        <f>IFERROR(VLOOKUP($C34,'World Cup GK'!B:AE,19,FALSE),0)</f>
        <v>0</v>
      </c>
      <c r="N34" s="44">
        <f>IFERROR(VLOOKUP($C34,'World Cup GK'!B:AE,14,FALSE),0)</f>
        <v>0</v>
      </c>
      <c r="O34" s="44">
        <f>IFERROR(VLOOKUP($C34,'World Cup GK'!B:AE,11,FALSE),0)</f>
        <v>0</v>
      </c>
      <c r="P34" s="43">
        <f t="shared" si="2"/>
        <v>3</v>
      </c>
      <c r="S34" s="40" t="s">
        <v>776</v>
      </c>
      <c r="T34" s="49">
        <f t="shared" si="3"/>
        <v>10</v>
      </c>
      <c r="U34" s="40" t="s">
        <v>776</v>
      </c>
      <c r="V34" s="20">
        <f t="shared" si="1"/>
        <v>199.55350000000001</v>
      </c>
      <c r="W34" s="20">
        <f t="shared" si="7"/>
        <v>3.9000000000000012E-8</v>
      </c>
      <c r="X34" s="27">
        <f t="shared" si="4"/>
        <v>199.55350003900003</v>
      </c>
      <c r="AB34" s="187">
        <v>30</v>
      </c>
      <c r="AC34" s="49" t="str">
        <f t="shared" si="5"/>
        <v>Rod Akins</v>
      </c>
      <c r="AD34" s="188">
        <f t="shared" si="6"/>
        <v>174.03970000000001</v>
      </c>
    </row>
    <row r="35" spans="2:66" ht="12" customHeight="1" x14ac:dyDescent="0.2">
      <c r="B35" s="24"/>
      <c r="C35" s="264" t="s">
        <v>299</v>
      </c>
      <c r="D35" s="23">
        <f>IFERROR(VLOOKUP($C35,'World Cup Players'!B:X,3,FALSE),0)</f>
        <v>0</v>
      </c>
      <c r="E35" s="30"/>
      <c r="F35" s="23">
        <f>IFERROR(VLOOKUP($C35,'World Cup Players'!B:X,9,FALSE),0)</f>
        <v>0</v>
      </c>
      <c r="G35" s="23">
        <f>IFERROR(VLOOKUP($C35,'World Cup Players'!B:X,11,FALSE),0)</f>
        <v>0</v>
      </c>
      <c r="H35" s="23">
        <f>IFERROR(VLOOKUP($C35,'World Cup Players'!B:X,12,FALSE),0)</f>
        <v>0</v>
      </c>
      <c r="I35" s="23">
        <f>IFERROR(VLOOKUP($C35,'GAME WINNING GOALS'!A:B,2,FALSE),0)</f>
        <v>0</v>
      </c>
      <c r="J35" s="23">
        <f>IFERROR(VLOOKUP($C35,'World Cup Players'!B:X,17,FALSE),0)</f>
        <v>0</v>
      </c>
      <c r="K35" s="23">
        <f>IFERROR(VLOOKUP($C35,'World Cup Players'!B:X,18,FALSE),0)</f>
        <v>0</v>
      </c>
      <c r="L35" s="44">
        <f>IFERROR(VLOOKUP($C35,'World Cup GK'!B:AE,16,FALSE),0)</f>
        <v>0</v>
      </c>
      <c r="M35" s="44">
        <f>IFERROR(VLOOKUP($C35,'World Cup GK'!B:AE,19,FALSE),0)</f>
        <v>0</v>
      </c>
      <c r="N35" s="44">
        <f>IFERROR(VLOOKUP($C35,'World Cup GK'!B:AE,14,FALSE),0)</f>
        <v>0</v>
      </c>
      <c r="O35" s="44">
        <f>IFERROR(VLOOKUP($C35,'World Cup GK'!B:AE,11,FALSE),0)</f>
        <v>0</v>
      </c>
      <c r="P35" s="43">
        <f t="shared" si="2"/>
        <v>0</v>
      </c>
      <c r="S35" s="40" t="s">
        <v>777</v>
      </c>
      <c r="T35" s="49">
        <f t="shared" si="3"/>
        <v>19</v>
      </c>
      <c r="U35" s="40" t="s">
        <v>777</v>
      </c>
      <c r="V35" s="20">
        <f t="shared" si="1"/>
        <v>188.51150000000001</v>
      </c>
      <c r="W35" s="20">
        <f t="shared" si="7"/>
        <v>4.0000000000000014E-8</v>
      </c>
      <c r="X35" s="27">
        <f t="shared" si="4"/>
        <v>188.51150004000002</v>
      </c>
      <c r="AB35" s="187">
        <v>31</v>
      </c>
      <c r="AC35" s="49" t="str">
        <f t="shared" si="5"/>
        <v>Tom Mullrooney</v>
      </c>
      <c r="AD35" s="188">
        <f t="shared" si="6"/>
        <v>173.06930000000003</v>
      </c>
    </row>
    <row r="36" spans="2:66" ht="12" customHeight="1" x14ac:dyDescent="0.2">
      <c r="B36" s="36" t="s">
        <v>134</v>
      </c>
      <c r="C36" s="293"/>
      <c r="D36" s="35">
        <f>SUM(D37:D61)</f>
        <v>0</v>
      </c>
      <c r="E36" s="35">
        <f>SUM(E37:E61)</f>
        <v>0</v>
      </c>
      <c r="F36" s="35">
        <f>SUM(F37:F66)</f>
        <v>11165</v>
      </c>
      <c r="G36" s="35">
        <f t="shared" ref="G36:O36" si="8">SUM(G37:G66)</f>
        <v>26</v>
      </c>
      <c r="H36" s="35">
        <f>SUM(H37:H66)</f>
        <v>21</v>
      </c>
      <c r="I36" s="35">
        <f>SUM(I37:I66)</f>
        <v>11</v>
      </c>
      <c r="J36" s="35">
        <f>SUM(J37:J66)</f>
        <v>10</v>
      </c>
      <c r="K36" s="35">
        <f t="shared" si="8"/>
        <v>1</v>
      </c>
      <c r="L36" s="35">
        <f>SUM(L37:L66)</f>
        <v>13</v>
      </c>
      <c r="M36" s="35">
        <f t="shared" si="8"/>
        <v>6</v>
      </c>
      <c r="N36" s="35">
        <f t="shared" si="8"/>
        <v>44</v>
      </c>
      <c r="O36" s="35">
        <f t="shared" si="8"/>
        <v>27</v>
      </c>
      <c r="P36" s="43">
        <f>SUM((F36*0.0083)+G36+H36+I36+L36+M36+(N36*0.2))-((J36*0.25)+(K36*0.5))-(O36*0.25)</f>
        <v>168.71950000000001</v>
      </c>
      <c r="S36" s="40" t="s">
        <v>779</v>
      </c>
      <c r="T36" s="49">
        <f t="shared" si="3"/>
        <v>12</v>
      </c>
      <c r="U36" s="40" t="s">
        <v>779</v>
      </c>
      <c r="V36" s="20">
        <f t="shared" si="1"/>
        <v>195.37649999999999</v>
      </c>
      <c r="W36" s="20">
        <f t="shared" si="7"/>
        <v>4.1000000000000016E-8</v>
      </c>
      <c r="X36" s="27">
        <f t="shared" si="4"/>
        <v>195.37650004099999</v>
      </c>
      <c r="AB36" s="187">
        <v>32</v>
      </c>
      <c r="AC36" s="49" t="str">
        <f t="shared" si="5"/>
        <v>Hudson Algor</v>
      </c>
      <c r="AD36" s="188">
        <f t="shared" si="6"/>
        <v>172.85129999999998</v>
      </c>
    </row>
    <row r="37" spans="2:66" ht="12" customHeight="1" x14ac:dyDescent="0.2">
      <c r="B37" s="24"/>
      <c r="C37" s="265" t="s">
        <v>425</v>
      </c>
      <c r="D37" s="23" t="str">
        <f>IFERROR(VLOOKUP($C37,'World Cup Players'!B:X,3,FALSE),0)</f>
        <v>fr France</v>
      </c>
      <c r="E37" s="30"/>
      <c r="F37" s="23">
        <f>IFERROR(VLOOKUP($C37,'World Cup Players'!B:X,9,FALSE),0)</f>
        <v>605</v>
      </c>
      <c r="G37" s="23">
        <f>IFERROR(VLOOKUP($C37,'World Cup Players'!B:X,11,FALSE),0)</f>
        <v>8</v>
      </c>
      <c r="H37" s="23">
        <f>IFERROR(VLOOKUP($C37,'World Cup Players'!B:X,12,FALSE),0)</f>
        <v>3</v>
      </c>
      <c r="I37" s="23">
        <f>IFERROR(VLOOKUP($C37,'GAME WINNING GOALS'!A:B,2,FALSE),0)</f>
        <v>4</v>
      </c>
      <c r="J37" s="23">
        <f>IFERROR(VLOOKUP($C37,'World Cup Players'!B:X,17,FALSE),0)</f>
        <v>1</v>
      </c>
      <c r="K37" s="23">
        <f>IFERROR(VLOOKUP($C37,'World Cup Players'!B:X,18,FALSE),0)</f>
        <v>0</v>
      </c>
      <c r="L37" s="44">
        <f>IFERROR(VLOOKUP($C37,'World Cup GK'!B:AE,16,FALSE),0)</f>
        <v>0</v>
      </c>
      <c r="M37" s="44">
        <f>IFERROR(VLOOKUP($C37,'World Cup GK'!B:AE,19,FALSE),0)</f>
        <v>0</v>
      </c>
      <c r="N37" s="44">
        <f>IFERROR(VLOOKUP($C37,'World Cup GK'!B:AE,14,FALSE),0)</f>
        <v>0</v>
      </c>
      <c r="O37" s="44">
        <f>IFERROR(VLOOKUP($C37,'World Cup GK'!B:AE,11,FALSE),0)</f>
        <v>0</v>
      </c>
      <c r="P37" s="43">
        <f t="shared" si="2"/>
        <v>19.7715</v>
      </c>
      <c r="S37" s="40" t="s">
        <v>138</v>
      </c>
      <c r="T37" s="49">
        <f t="shared" si="3"/>
        <v>39</v>
      </c>
      <c r="U37" s="40" t="s">
        <v>138</v>
      </c>
      <c r="V37" s="20">
        <f t="shared" si="1"/>
        <v>161.20939999999999</v>
      </c>
      <c r="W37" s="20">
        <f t="shared" si="7"/>
        <v>4.2000000000000019E-8</v>
      </c>
      <c r="X37" s="27">
        <f t="shared" si="4"/>
        <v>161.209400042</v>
      </c>
      <c r="AB37" s="187">
        <v>33</v>
      </c>
      <c r="AC37" s="49" t="str">
        <f t="shared" si="5"/>
        <v>Michael Formusa</v>
      </c>
      <c r="AD37" s="188">
        <f t="shared" si="6"/>
        <v>171.27719999999999</v>
      </c>
    </row>
    <row r="38" spans="2:66" ht="12" customHeight="1" x14ac:dyDescent="0.2">
      <c r="B38" s="24"/>
      <c r="C38" s="265" t="s">
        <v>443</v>
      </c>
      <c r="D38" s="23" t="str">
        <f>IFERROR(VLOOKUP($C38,'World Cup Players'!B:X,3,FALSE),0)</f>
        <v>fr France</v>
      </c>
      <c r="E38" s="30"/>
      <c r="F38" s="23">
        <f>IFERROR(VLOOKUP($C38,'World Cup Players'!B:X,9,FALSE),0)</f>
        <v>1</v>
      </c>
      <c r="G38" s="23">
        <f>IFERROR(VLOOKUP($C38,'World Cup Players'!B:X,11,FALSE),0)</f>
        <v>0</v>
      </c>
      <c r="H38" s="23">
        <f>IFERROR(VLOOKUP($C38,'World Cup Players'!B:X,12,FALSE),0)</f>
        <v>0</v>
      </c>
      <c r="I38" s="23">
        <f>IFERROR(VLOOKUP($C38,'GAME WINNING GOALS'!A:B,2,FALSE),0)</f>
        <v>0</v>
      </c>
      <c r="J38" s="23">
        <f>IFERROR(VLOOKUP($C38,'World Cup Players'!B:X,17,FALSE),0)</f>
        <v>0</v>
      </c>
      <c r="K38" s="23">
        <f>IFERROR(VLOOKUP($C38,'World Cup Players'!B:X,18,FALSE),0)</f>
        <v>0</v>
      </c>
      <c r="L38" s="44">
        <f>IFERROR(VLOOKUP($C38,'World Cup GK'!B:AE,16,FALSE),0)</f>
        <v>0</v>
      </c>
      <c r="M38" s="44">
        <f>IFERROR(VLOOKUP($C38,'World Cup GK'!B:AE,19,FALSE),0)</f>
        <v>0</v>
      </c>
      <c r="N38" s="44">
        <f>IFERROR(VLOOKUP($C38,'World Cup GK'!B:AE,14,FALSE),0)</f>
        <v>0</v>
      </c>
      <c r="O38" s="44">
        <f>IFERROR(VLOOKUP($C38,'World Cup GK'!B:AE,11,FALSE),0)</f>
        <v>0</v>
      </c>
      <c r="P38" s="43">
        <f t="shared" si="2"/>
        <v>8.3000000000000001E-3</v>
      </c>
      <c r="S38" s="40" t="s">
        <v>333</v>
      </c>
      <c r="T38" s="49">
        <f t="shared" si="3"/>
        <v>37</v>
      </c>
      <c r="U38" s="40" t="s">
        <v>333</v>
      </c>
      <c r="V38" s="20">
        <f t="shared" si="1"/>
        <v>165.05219999999997</v>
      </c>
      <c r="W38" s="20">
        <f t="shared" si="7"/>
        <v>4.3000000000000021E-8</v>
      </c>
      <c r="X38" s="27">
        <f t="shared" si="4"/>
        <v>165.05220004299997</v>
      </c>
      <c r="AB38" s="187">
        <v>34</v>
      </c>
      <c r="AC38" s="49" t="str">
        <f t="shared" si="5"/>
        <v>Bonnie Mullrooney</v>
      </c>
      <c r="AD38" s="188">
        <f t="shared" si="6"/>
        <v>171.036</v>
      </c>
    </row>
    <row r="39" spans="2:66" ht="12" customHeight="1" x14ac:dyDescent="0.2">
      <c r="B39" s="24"/>
      <c r="C39" s="278" t="s">
        <v>482</v>
      </c>
      <c r="D39" s="23" t="str">
        <f>IFERROR(VLOOKUP($C39,'World Cup Players'!B:X,3,FALSE),0)</f>
        <v>ch Switzerland</v>
      </c>
      <c r="E39" s="30"/>
      <c r="F39" s="23">
        <f>IFERROR(VLOOKUP($C39,'World Cup Players'!B:X,9,FALSE),0)</f>
        <v>501</v>
      </c>
      <c r="G39" s="23">
        <f>IFERROR(VLOOKUP($C39,'World Cup Players'!B:X,11,FALSE),0)</f>
        <v>2</v>
      </c>
      <c r="H39" s="23">
        <f>IFERROR(VLOOKUP($C39,'World Cup Players'!B:X,12,FALSE),0)</f>
        <v>2</v>
      </c>
      <c r="I39" s="23">
        <f>IFERROR(VLOOKUP($C39,'GAME WINNING GOALS'!A:B,2,FALSE),0)</f>
        <v>1</v>
      </c>
      <c r="J39" s="23">
        <f>IFERROR(VLOOKUP($C39,'World Cup Players'!B:X,17,FALSE),0)</f>
        <v>2</v>
      </c>
      <c r="K39" s="23">
        <f>IFERROR(VLOOKUP($C39,'World Cup Players'!B:X,18,FALSE),0)</f>
        <v>1</v>
      </c>
      <c r="L39" s="44">
        <f>IFERROR(VLOOKUP($C39,'World Cup GK'!B:AE,16,FALSE),0)</f>
        <v>0</v>
      </c>
      <c r="M39" s="44">
        <f>IFERROR(VLOOKUP($C39,'World Cup GK'!B:AE,19,FALSE),0)</f>
        <v>0</v>
      </c>
      <c r="N39" s="44">
        <f>IFERROR(VLOOKUP($C39,'World Cup GK'!B:AE,14,FALSE),0)</f>
        <v>0</v>
      </c>
      <c r="O39" s="44">
        <f>IFERROR(VLOOKUP($C39,'World Cup GK'!B:AE,11,FALSE),0)</f>
        <v>0</v>
      </c>
      <c r="P39" s="43">
        <f t="shared" si="2"/>
        <v>8.1583000000000006</v>
      </c>
      <c r="S39" s="168" t="s">
        <v>782</v>
      </c>
      <c r="T39" s="49">
        <f t="shared" si="3"/>
        <v>13</v>
      </c>
      <c r="U39" s="168" t="s">
        <v>782</v>
      </c>
      <c r="V39" s="20">
        <f t="shared" si="1"/>
        <v>195.01599999999999</v>
      </c>
      <c r="W39" s="20">
        <f t="shared" si="7"/>
        <v>4.4000000000000023E-8</v>
      </c>
      <c r="X39" s="27">
        <f t="shared" ref="X39:X47" si="9">V39+W39</f>
        <v>195.01600004399998</v>
      </c>
      <c r="AB39" s="187">
        <v>35</v>
      </c>
      <c r="AC39" s="49" t="str">
        <f t="shared" si="5"/>
        <v>Eleni Mastoras</v>
      </c>
      <c r="AD39" s="188">
        <f t="shared" si="6"/>
        <v>168.71950000000001</v>
      </c>
    </row>
    <row r="40" spans="2:66" ht="12" customHeight="1" x14ac:dyDescent="0.2">
      <c r="B40" s="24"/>
      <c r="C40" s="278" t="s">
        <v>405</v>
      </c>
      <c r="D40" s="23" t="str">
        <f>IFERROR(VLOOKUP($C40,'World Cup Players'!B:X,3,FALSE),0)</f>
        <v>fr France</v>
      </c>
      <c r="E40" s="30"/>
      <c r="F40" s="23">
        <f>IFERROR(VLOOKUP($C40,'World Cup Players'!B:X,9,FALSE),0)</f>
        <v>547</v>
      </c>
      <c r="G40" s="23">
        <f>IFERROR(VLOOKUP($C40,'World Cup Players'!B:X,11,FALSE),0)</f>
        <v>5</v>
      </c>
      <c r="H40" s="23">
        <f>IFERROR(VLOOKUP($C40,'World Cup Players'!B:X,12,FALSE),0)</f>
        <v>2</v>
      </c>
      <c r="I40" s="23">
        <f>IFERROR(VLOOKUP($C40,'GAME WINNING GOALS'!A:B,2,FALSE),0)</f>
        <v>1</v>
      </c>
      <c r="J40" s="23">
        <f>IFERROR(VLOOKUP($C40,'World Cup Players'!B:X,17,FALSE),0)</f>
        <v>0</v>
      </c>
      <c r="K40" s="23">
        <f>IFERROR(VLOOKUP($C40,'World Cup Players'!B:X,18,FALSE),0)</f>
        <v>0</v>
      </c>
      <c r="L40" s="44">
        <f>IFERROR(VLOOKUP($C40,'World Cup GK'!B:AE,16,FALSE),0)</f>
        <v>0</v>
      </c>
      <c r="M40" s="44">
        <f>IFERROR(VLOOKUP($C40,'World Cup GK'!B:AE,19,FALSE),0)</f>
        <v>0</v>
      </c>
      <c r="N40" s="44">
        <f>IFERROR(VLOOKUP($C40,'World Cup GK'!B:AE,14,FALSE),0)</f>
        <v>0</v>
      </c>
      <c r="O40" s="44">
        <f>IFERROR(VLOOKUP($C40,'World Cup GK'!B:AE,11,FALSE),0)</f>
        <v>0</v>
      </c>
      <c r="P40" s="43">
        <f t="shared" si="2"/>
        <v>12.540099999999999</v>
      </c>
      <c r="S40" s="168" t="s">
        <v>784</v>
      </c>
      <c r="T40" s="49">
        <f t="shared" si="3"/>
        <v>7</v>
      </c>
      <c r="U40" s="168" t="s">
        <v>784</v>
      </c>
      <c r="V40" s="20">
        <f t="shared" si="1"/>
        <v>202.827</v>
      </c>
      <c r="W40" s="20">
        <f t="shared" si="7"/>
        <v>4.5000000000000026E-8</v>
      </c>
      <c r="X40" s="27">
        <f t="shared" si="9"/>
        <v>202.82700004500001</v>
      </c>
      <c r="AB40" s="187">
        <v>36</v>
      </c>
      <c r="AC40" s="49" t="str">
        <f t="shared" si="5"/>
        <v>Kathryn Schierling</v>
      </c>
      <c r="AD40" s="188">
        <f t="shared" si="6"/>
        <v>167.2098</v>
      </c>
    </row>
    <row r="41" spans="2:66" ht="12" customHeight="1" x14ac:dyDescent="0.2">
      <c r="B41" s="24"/>
      <c r="C41" s="265" t="s">
        <v>645</v>
      </c>
      <c r="D41" s="23" t="str">
        <f>IFERROR(VLOOKUP($C41,'World Cup Players'!B:X,3,FALSE),0)</f>
        <v>es Spain</v>
      </c>
      <c r="E41" s="30"/>
      <c r="F41" s="23">
        <f>IFERROR(VLOOKUP($C41,'World Cup Players'!B:X,9,FALSE),0)</f>
        <v>540</v>
      </c>
      <c r="G41" s="23">
        <f>IFERROR(VLOOKUP($C41,'World Cup Players'!B:X,11,FALSE),0)</f>
        <v>5</v>
      </c>
      <c r="H41" s="23">
        <f>IFERROR(VLOOKUP($C41,'World Cup Players'!B:X,12,FALSE),0)</f>
        <v>1</v>
      </c>
      <c r="I41" s="23">
        <f>IFERROR(VLOOKUP($C41,'GAME WINNING GOALS'!A:B,2,FALSE),0)</f>
        <v>2</v>
      </c>
      <c r="J41" s="23">
        <f>IFERROR(VLOOKUP($C41,'World Cup Players'!B:X,17,FALSE),0)</f>
        <v>0</v>
      </c>
      <c r="K41" s="23">
        <f>IFERROR(VLOOKUP($C41,'World Cup Players'!B:X,18,FALSE),0)</f>
        <v>0</v>
      </c>
      <c r="L41" s="44">
        <f>IFERROR(VLOOKUP($C41,'World Cup GK'!B:AE,16,FALSE),0)</f>
        <v>0</v>
      </c>
      <c r="M41" s="44">
        <f>IFERROR(VLOOKUP($C41,'World Cup GK'!B:AE,19,FALSE),0)</f>
        <v>0</v>
      </c>
      <c r="N41" s="44">
        <f>IFERROR(VLOOKUP($C41,'World Cup GK'!B:AE,14,FALSE),0)</f>
        <v>0</v>
      </c>
      <c r="O41" s="44">
        <f>IFERROR(VLOOKUP($C41,'World Cup GK'!B:AE,11,FALSE),0)</f>
        <v>0</v>
      </c>
      <c r="P41" s="43">
        <f t="shared" si="2"/>
        <v>12.481999999999999</v>
      </c>
      <c r="S41" s="24" t="s">
        <v>792</v>
      </c>
      <c r="T41" s="49">
        <f t="shared" si="3"/>
        <v>17</v>
      </c>
      <c r="U41" s="24" t="s">
        <v>792</v>
      </c>
      <c r="V41" s="20">
        <f t="shared" si="1"/>
        <v>190.13059999999999</v>
      </c>
      <c r="W41" s="20">
        <f t="shared" si="7"/>
        <v>4.6000000000000028E-8</v>
      </c>
      <c r="X41" s="27">
        <f t="shared" si="9"/>
        <v>190.13060004599998</v>
      </c>
      <c r="AB41" s="187">
        <v>37</v>
      </c>
      <c r="AC41" s="49" t="str">
        <f t="shared" si="5"/>
        <v>Brian Jefferson</v>
      </c>
      <c r="AD41" s="188">
        <f t="shared" si="6"/>
        <v>165.05219999999997</v>
      </c>
    </row>
    <row r="42" spans="2:66" ht="12" customHeight="1" x14ac:dyDescent="0.2">
      <c r="B42" s="24"/>
      <c r="C42" s="265" t="s">
        <v>467</v>
      </c>
      <c r="D42" s="23" t="str">
        <f>IFERROR(VLOOKUP($C42,'World Cup Players'!B:X,3,FALSE),0)</f>
        <v>es Spain</v>
      </c>
      <c r="E42" s="30"/>
      <c r="F42" s="23">
        <f>IFERROR(VLOOKUP($C42,'World Cup Players'!B:X,9,FALSE),0)</f>
        <v>626</v>
      </c>
      <c r="G42" s="23">
        <f>IFERROR(VLOOKUP($C42,'World Cup Players'!B:X,11,FALSE),0)</f>
        <v>0</v>
      </c>
      <c r="H42" s="23">
        <f>IFERROR(VLOOKUP($C42,'World Cup Players'!B:X,12,FALSE),0)</f>
        <v>0</v>
      </c>
      <c r="I42" s="23">
        <f>IFERROR(VLOOKUP($C42,'GAME WINNING GOALS'!A:B,2,FALSE),0)</f>
        <v>0</v>
      </c>
      <c r="J42" s="23">
        <f>IFERROR(VLOOKUP($C42,'World Cup Players'!B:X,17,FALSE),0)</f>
        <v>0</v>
      </c>
      <c r="K42" s="23">
        <f>IFERROR(VLOOKUP($C42,'World Cup Players'!B:X,18,FALSE),0)</f>
        <v>0</v>
      </c>
      <c r="L42" s="44">
        <f>IFERROR(VLOOKUP($C42,'World Cup GK'!B:AE,16,FALSE),0)</f>
        <v>0</v>
      </c>
      <c r="M42" s="44">
        <f>IFERROR(VLOOKUP($C42,'World Cup GK'!B:AE,19,FALSE),0)</f>
        <v>0</v>
      </c>
      <c r="N42" s="44">
        <f>IFERROR(VLOOKUP($C42,'World Cup GK'!B:AE,14,FALSE),0)</f>
        <v>0</v>
      </c>
      <c r="O42" s="44">
        <f>IFERROR(VLOOKUP($C42,'World Cup GK'!B:AE,11,FALSE),0)</f>
        <v>0</v>
      </c>
      <c r="P42" s="43">
        <f t="shared" si="2"/>
        <v>5.1958000000000002</v>
      </c>
      <c r="S42" s="24" t="s">
        <v>804</v>
      </c>
      <c r="T42" s="49">
        <f t="shared" si="3"/>
        <v>32</v>
      </c>
      <c r="U42" s="24" t="s">
        <v>804</v>
      </c>
      <c r="V42" s="20">
        <f>VLOOKUP(U42,$B$4:$P$1245,15,FALSE)</f>
        <v>172.85129999999998</v>
      </c>
      <c r="W42" s="20">
        <f t="shared" si="7"/>
        <v>4.700000000000003E-8</v>
      </c>
      <c r="X42" s="27">
        <f t="shared" si="9"/>
        <v>172.85130004699997</v>
      </c>
      <c r="AB42" s="187">
        <v>38</v>
      </c>
      <c r="AC42" s="49" t="str">
        <f t="shared" si="5"/>
        <v>Julian Santia</v>
      </c>
      <c r="AD42" s="188">
        <f t="shared" si="6"/>
        <v>162.7527</v>
      </c>
    </row>
    <row r="43" spans="2:66" ht="12" customHeight="1" x14ac:dyDescent="0.2">
      <c r="B43" s="24"/>
      <c r="C43" s="278" t="s">
        <v>442</v>
      </c>
      <c r="D43" s="23" t="str">
        <f>IFERROR(VLOOKUP($C43,'World Cup Players'!B:X,3,FALSE),0)</f>
        <v>fr France</v>
      </c>
      <c r="E43" s="30"/>
      <c r="F43" s="23">
        <f>IFERROR(VLOOKUP($C43,'World Cup Players'!B:X,9,FALSE),0)</f>
        <v>360</v>
      </c>
      <c r="G43" s="23">
        <f>IFERROR(VLOOKUP($C43,'World Cup Players'!B:X,11,FALSE),0)</f>
        <v>0</v>
      </c>
      <c r="H43" s="23">
        <f>IFERROR(VLOOKUP($C43,'World Cup Players'!B:X,12,FALSE),0)</f>
        <v>1</v>
      </c>
      <c r="I43" s="23">
        <f>IFERROR(VLOOKUP($C43,'GAME WINNING GOALS'!A:B,2,FALSE),0)</f>
        <v>0</v>
      </c>
      <c r="J43" s="23">
        <f>IFERROR(VLOOKUP($C43,'World Cup Players'!B:X,17,FALSE),0)</f>
        <v>1</v>
      </c>
      <c r="K43" s="23">
        <f>IFERROR(VLOOKUP($C43,'World Cup Players'!B:X,18,FALSE),0)</f>
        <v>0</v>
      </c>
      <c r="L43" s="44">
        <f>IFERROR(VLOOKUP($C43,'World Cup GK'!B:AE,16,FALSE),0)</f>
        <v>0</v>
      </c>
      <c r="M43" s="44">
        <f>IFERROR(VLOOKUP($C43,'World Cup GK'!B:AE,19,FALSE),0)</f>
        <v>0</v>
      </c>
      <c r="N43" s="44">
        <f>IFERROR(VLOOKUP($C43,'World Cup GK'!B:AE,14,FALSE),0)</f>
        <v>0</v>
      </c>
      <c r="O43" s="44">
        <f>IFERROR(VLOOKUP($C43,'World Cup GK'!B:AE,11,FALSE),0)</f>
        <v>0</v>
      </c>
      <c r="P43" s="43">
        <f t="shared" si="2"/>
        <v>3.738</v>
      </c>
      <c r="S43" s="24" t="s">
        <v>802</v>
      </c>
      <c r="T43" s="49">
        <f t="shared" si="3"/>
        <v>2</v>
      </c>
      <c r="U43" s="24" t="s">
        <v>802</v>
      </c>
      <c r="V43" s="20">
        <f t="shared" ref="V43:V47" si="10">VLOOKUP(U43,$B$4:$P$1245,15,FALSE)</f>
        <v>214.03749999999999</v>
      </c>
      <c r="W43" s="20">
        <f t="shared" si="7"/>
        <v>4.8000000000000033E-8</v>
      </c>
      <c r="X43" s="27">
        <f t="shared" si="9"/>
        <v>214.037500048</v>
      </c>
      <c r="AB43" s="187">
        <v>39</v>
      </c>
      <c r="AC43" s="49" t="str">
        <f t="shared" si="5"/>
        <v>Maureen Mullrooney</v>
      </c>
      <c r="AD43" s="188">
        <f t="shared" si="6"/>
        <v>161.20939999999999</v>
      </c>
    </row>
    <row r="44" spans="2:66" ht="12" customHeight="1" x14ac:dyDescent="0.2">
      <c r="B44" s="24"/>
      <c r="C44" s="265" t="s">
        <v>706</v>
      </c>
      <c r="D44" s="23" t="str">
        <f>IFERROR(VLOOKUP($C44,'World Cup Players'!B:X,3,FALSE),0)</f>
        <v>ar Argentina</v>
      </c>
      <c r="E44" s="30"/>
      <c r="F44" s="23">
        <f>IFERROR(VLOOKUP($C44,'World Cup Players'!B:X,9,FALSE),0)</f>
        <v>630</v>
      </c>
      <c r="G44" s="23">
        <f>IFERROR(VLOOKUP($C44,'World Cup Players'!B:X,11,FALSE),0)</f>
        <v>1</v>
      </c>
      <c r="H44" s="23">
        <f>IFERROR(VLOOKUP($C44,'World Cup Players'!B:X,12,FALSE),0)</f>
        <v>1</v>
      </c>
      <c r="I44" s="23">
        <f>IFERROR(VLOOKUP($C44,'GAME WINNING GOALS'!A:B,2,FALSE),0)</f>
        <v>0</v>
      </c>
      <c r="J44" s="23">
        <f>IFERROR(VLOOKUP($C44,'World Cup Players'!B:X,17,FALSE),0)</f>
        <v>0</v>
      </c>
      <c r="K44" s="23">
        <f>IFERROR(VLOOKUP($C44,'World Cup Players'!B:X,18,FALSE),0)</f>
        <v>0</v>
      </c>
      <c r="L44" s="44">
        <f>IFERROR(VLOOKUP($C44,'World Cup GK'!B:AE,16,FALSE),0)</f>
        <v>0</v>
      </c>
      <c r="M44" s="44">
        <f>IFERROR(VLOOKUP($C44,'World Cup GK'!B:AE,19,FALSE),0)</f>
        <v>0</v>
      </c>
      <c r="N44" s="44">
        <f>IFERROR(VLOOKUP($C44,'World Cup GK'!B:AE,14,FALSE),0)</f>
        <v>0</v>
      </c>
      <c r="O44" s="44">
        <f>IFERROR(VLOOKUP($C44,'World Cup GK'!B:AE,11,FALSE),0)</f>
        <v>0</v>
      </c>
      <c r="P44" s="43">
        <f t="shared" si="2"/>
        <v>7.2290000000000001</v>
      </c>
      <c r="S44" s="24" t="s">
        <v>785</v>
      </c>
      <c r="T44" s="49">
        <f t="shared" si="3"/>
        <v>6</v>
      </c>
      <c r="U44" s="24" t="s">
        <v>785</v>
      </c>
      <c r="V44" s="20">
        <f t="shared" si="10"/>
        <v>204.49349999999998</v>
      </c>
      <c r="W44" s="20">
        <f t="shared" si="7"/>
        <v>4.9000000000000035E-8</v>
      </c>
      <c r="X44" s="27">
        <f t="shared" si="9"/>
        <v>204.49350004899998</v>
      </c>
      <c r="AB44" s="187">
        <v>40</v>
      </c>
      <c r="AC44" s="49" t="str">
        <f t="shared" si="5"/>
        <v>Jeff Bigelow</v>
      </c>
      <c r="AD44" s="188">
        <f t="shared" si="6"/>
        <v>160.9949</v>
      </c>
    </row>
    <row r="45" spans="2:66" ht="12" customHeight="1" thickBot="1" x14ac:dyDescent="0.3">
      <c r="B45" s="24"/>
      <c r="C45" s="265" t="s">
        <v>715</v>
      </c>
      <c r="D45" s="23" t="str">
        <f>IFERROR(VLOOKUP($C45,'World Cup Players'!B:X,3,FALSE),0)</f>
        <v>jp Japan</v>
      </c>
      <c r="E45" s="30"/>
      <c r="F45" s="23">
        <f>IFERROR(VLOOKUP($C45,'World Cup Players'!B:X,9,FALSE),0)</f>
        <v>321</v>
      </c>
      <c r="G45" s="23">
        <f>IFERROR(VLOOKUP($C45,'World Cup Players'!B:X,11,FALSE),0)</f>
        <v>2</v>
      </c>
      <c r="H45" s="23">
        <f>IFERROR(VLOOKUP($C45,'World Cup Players'!B:X,12,FALSE),0)</f>
        <v>1</v>
      </c>
      <c r="I45" s="23">
        <f>IFERROR(VLOOKUP($C45,'GAME WINNING GOALS'!A:B,2,FALSE),0)</f>
        <v>0</v>
      </c>
      <c r="J45" s="23">
        <f>IFERROR(VLOOKUP($C45,'World Cup Players'!B:X,17,FALSE),0)</f>
        <v>0</v>
      </c>
      <c r="K45" s="23">
        <f>IFERROR(VLOOKUP($C45,'World Cup Players'!B:X,18,FALSE),0)</f>
        <v>0</v>
      </c>
      <c r="L45" s="44">
        <f>IFERROR(VLOOKUP($C45,'World Cup GK'!B:AE,16,FALSE),0)</f>
        <v>0</v>
      </c>
      <c r="M45" s="44">
        <f>IFERROR(VLOOKUP($C45,'World Cup GK'!B:AE,19,FALSE),0)</f>
        <v>0</v>
      </c>
      <c r="N45" s="44">
        <f>IFERROR(VLOOKUP($C45,'World Cup GK'!B:AE,14,FALSE),0)</f>
        <v>0</v>
      </c>
      <c r="O45" s="44">
        <f>IFERROR(VLOOKUP($C45,'World Cup GK'!B:AE,11,FALSE),0)</f>
        <v>0</v>
      </c>
      <c r="P45" s="43">
        <f t="shared" si="2"/>
        <v>5.6642999999999999</v>
      </c>
      <c r="T45" s="49">
        <f t="shared" si="3"/>
        <v>16</v>
      </c>
      <c r="U45" s="24" t="s">
        <v>162</v>
      </c>
      <c r="V45" s="20">
        <f t="shared" si="10"/>
        <v>191.5771</v>
      </c>
      <c r="W45" s="20">
        <f t="shared" si="7"/>
        <v>5.0000000000000037E-8</v>
      </c>
      <c r="X45" s="27">
        <f t="shared" si="9"/>
        <v>191.57710005000001</v>
      </c>
      <c r="AB45" s="189">
        <v>41</v>
      </c>
      <c r="AC45" s="190" t="str">
        <f t="shared" si="5"/>
        <v>Louise Kanopoulos</v>
      </c>
      <c r="AD45" s="191">
        <f t="shared" si="6"/>
        <v>156.25150000000002</v>
      </c>
      <c r="AI45" s="81" t="s">
        <v>315</v>
      </c>
      <c r="AJ45" s="81" t="s">
        <v>139</v>
      </c>
      <c r="AK45" s="81" t="s">
        <v>148</v>
      </c>
      <c r="AL45" s="81" t="s">
        <v>323</v>
      </c>
      <c r="AM45" s="81" t="s">
        <v>150</v>
      </c>
      <c r="AN45" s="81" t="s">
        <v>163</v>
      </c>
      <c r="AO45" s="81" t="s">
        <v>161</v>
      </c>
      <c r="AP45" s="81" t="s">
        <v>318</v>
      </c>
      <c r="AQ45" s="81" t="s">
        <v>141</v>
      </c>
      <c r="AR45" s="81" t="s">
        <v>333</v>
      </c>
      <c r="AS45" s="81" t="s">
        <v>142</v>
      </c>
      <c r="AT45" s="81" t="s">
        <v>621</v>
      </c>
      <c r="AU45" s="81" t="s">
        <v>618</v>
      </c>
      <c r="AV45" s="81" t="s">
        <v>166</v>
      </c>
      <c r="AW45" s="81" t="s">
        <v>324</v>
      </c>
      <c r="AX45" s="81" t="s">
        <v>144</v>
      </c>
      <c r="AY45" s="81" t="s">
        <v>138</v>
      </c>
      <c r="AZ45" s="81" t="s">
        <v>620</v>
      </c>
      <c r="BA45" s="81" t="s">
        <v>612</v>
      </c>
    </row>
    <row r="46" spans="2:66" ht="12" customHeight="1" x14ac:dyDescent="0.2">
      <c r="B46" s="24"/>
      <c r="C46" s="265" t="s">
        <v>407</v>
      </c>
      <c r="D46" s="23" t="str">
        <f>IFERROR(VLOOKUP($C46,'World Cup Players'!B:X,3,FALSE),0)</f>
        <v>ar Argentina</v>
      </c>
      <c r="E46" s="30"/>
      <c r="F46" s="23">
        <f>IFERROR(VLOOKUP($C46,'World Cup Players'!B:X,9,FALSE),0)</f>
        <v>570</v>
      </c>
      <c r="G46" s="23">
        <f>IFERROR(VLOOKUP($C46,'World Cup Players'!B:X,11,FALSE),0)</f>
        <v>2</v>
      </c>
      <c r="H46" s="23">
        <f>IFERROR(VLOOKUP($C46,'World Cup Players'!B:X,12,FALSE),0)</f>
        <v>0</v>
      </c>
      <c r="I46" s="23">
        <f>IFERROR(VLOOKUP($C46,'GAME WINNING GOALS'!A:B,2,FALSE),0)</f>
        <v>1</v>
      </c>
      <c r="J46" s="23">
        <f>IFERROR(VLOOKUP($C46,'World Cup Players'!B:X,17,FALSE),0)</f>
        <v>0</v>
      </c>
      <c r="K46" s="23">
        <f>IFERROR(VLOOKUP($C46,'World Cup Players'!B:X,18,FALSE),0)</f>
        <v>0</v>
      </c>
      <c r="L46" s="44">
        <f>IFERROR(VLOOKUP($C46,'World Cup GK'!B:AE,16,FALSE),0)</f>
        <v>0</v>
      </c>
      <c r="M46" s="44">
        <f>IFERROR(VLOOKUP($C46,'World Cup GK'!B:AE,19,FALSE),0)</f>
        <v>0</v>
      </c>
      <c r="N46" s="44">
        <f>IFERROR(VLOOKUP($C46,'World Cup GK'!B:AE,14,FALSE),0)</f>
        <v>0</v>
      </c>
      <c r="O46" s="44">
        <f>IFERROR(VLOOKUP($C46,'World Cup GK'!B:AE,11,FALSE),0)</f>
        <v>0</v>
      </c>
      <c r="P46" s="43">
        <f t="shared" si="2"/>
        <v>7.7309999999999999</v>
      </c>
      <c r="T46" s="49" t="e">
        <f t="shared" ref="T46" si="11">RANK(X46,$X$5:$X$44)</f>
        <v>#N/A</v>
      </c>
      <c r="U46" s="24"/>
      <c r="V46" s="20" t="e">
        <f t="shared" si="10"/>
        <v>#N/A</v>
      </c>
      <c r="W46" s="20">
        <f t="shared" si="7"/>
        <v>5.100000000000004E-8</v>
      </c>
      <c r="X46" s="27" t="e">
        <f t="shared" si="9"/>
        <v>#N/A</v>
      </c>
    </row>
    <row r="47" spans="2:66" ht="12" customHeight="1" x14ac:dyDescent="0.2">
      <c r="B47" s="24"/>
      <c r="C47" s="278" t="s">
        <v>720</v>
      </c>
      <c r="D47" s="23" t="str">
        <f>IFERROR(VLOOKUP($C47,'World Cup Players'!B:X,3,FALSE),0)</f>
        <v>fr France</v>
      </c>
      <c r="E47" s="30"/>
      <c r="F47" s="23">
        <f>IFERROR(VLOOKUP($C47,'World Cup Players'!B:X,9,FALSE),0)</f>
        <v>556</v>
      </c>
      <c r="G47" s="23">
        <f>IFERROR(VLOOKUP($C47,'World Cup Players'!B:X,11,FALSE),0)</f>
        <v>0</v>
      </c>
      <c r="H47" s="23">
        <f>IFERROR(VLOOKUP($C47,'World Cup Players'!B:X,12,FALSE),0)</f>
        <v>5</v>
      </c>
      <c r="I47" s="23">
        <f>IFERROR(VLOOKUP($C47,'GAME WINNING GOALS'!A:B,2,FALSE),0)</f>
        <v>0</v>
      </c>
      <c r="J47" s="23">
        <f>IFERROR(VLOOKUP($C47,'World Cup Players'!B:X,17,FALSE),0)</f>
        <v>1</v>
      </c>
      <c r="K47" s="23">
        <f>IFERROR(VLOOKUP($C47,'World Cup Players'!B:X,18,FALSE),0)</f>
        <v>0</v>
      </c>
      <c r="L47" s="44">
        <f>IFERROR(VLOOKUP($C47,'World Cup GK'!B:AE,16,FALSE),0)</f>
        <v>0</v>
      </c>
      <c r="M47" s="44">
        <f>IFERROR(VLOOKUP($C47,'World Cup GK'!B:AE,19,FALSE),0)</f>
        <v>0</v>
      </c>
      <c r="N47" s="44">
        <f>IFERROR(VLOOKUP($C47,'World Cup GK'!B:AE,14,FALSE),0)</f>
        <v>0</v>
      </c>
      <c r="O47" s="44">
        <f>IFERROR(VLOOKUP($C47,'World Cup GK'!B:AE,11,FALSE),0)</f>
        <v>0</v>
      </c>
      <c r="P47" s="43">
        <f t="shared" si="2"/>
        <v>9.3647999999999989</v>
      </c>
      <c r="U47" s="24"/>
      <c r="V47" s="20" t="e">
        <f t="shared" si="10"/>
        <v>#N/A</v>
      </c>
      <c r="W47" s="20">
        <f t="shared" si="7"/>
        <v>5.2000000000000042E-8</v>
      </c>
      <c r="X47" s="27" t="e">
        <f t="shared" si="9"/>
        <v>#N/A</v>
      </c>
    </row>
    <row r="48" spans="2:66" ht="12" customHeight="1" x14ac:dyDescent="0.2">
      <c r="B48" s="24"/>
      <c r="C48" s="265" t="s">
        <v>475</v>
      </c>
      <c r="D48" s="23" t="str">
        <f>IFERROR(VLOOKUP($C48,'World Cup Players'!B:X,3,FALSE),0)</f>
        <v>es Spain</v>
      </c>
      <c r="E48" s="30"/>
      <c r="F48" s="23">
        <f>IFERROR(VLOOKUP($C48,'World Cup Players'!B:X,9,FALSE),0)</f>
        <v>67</v>
      </c>
      <c r="G48" s="23">
        <f>IFERROR(VLOOKUP($C48,'World Cup Players'!B:X,11,FALSE),0)</f>
        <v>0</v>
      </c>
      <c r="H48" s="23">
        <f>IFERROR(VLOOKUP($C48,'World Cup Players'!B:X,12,FALSE),0)</f>
        <v>0</v>
      </c>
      <c r="I48" s="23">
        <f>IFERROR(VLOOKUP($C48,'GAME WINNING GOALS'!A:B,2,FALSE),0)</f>
        <v>0</v>
      </c>
      <c r="J48" s="23">
        <f>IFERROR(VLOOKUP($C48,'World Cup Players'!B:X,17,FALSE),0)</f>
        <v>0</v>
      </c>
      <c r="K48" s="23">
        <f>IFERROR(VLOOKUP($C48,'World Cup Players'!B:X,18,FALSE),0)</f>
        <v>0</v>
      </c>
      <c r="L48" s="44">
        <f>IFERROR(VLOOKUP($C48,'World Cup GK'!B:AE,16,FALSE),0)</f>
        <v>0</v>
      </c>
      <c r="M48" s="44">
        <f>IFERROR(VLOOKUP($C48,'World Cup GK'!B:AE,19,FALSE),0)</f>
        <v>0</v>
      </c>
      <c r="N48" s="44">
        <f>IFERROR(VLOOKUP($C48,'World Cup GK'!B:AE,14,FALSE),0)</f>
        <v>0</v>
      </c>
      <c r="O48" s="44">
        <f>IFERROR(VLOOKUP($C48,'World Cup GK'!B:AE,11,FALSE),0)</f>
        <v>0</v>
      </c>
      <c r="P48" s="43">
        <f t="shared" si="2"/>
        <v>0.55610000000000004</v>
      </c>
    </row>
    <row r="49" spans="2:71" ht="12" customHeight="1" x14ac:dyDescent="0.2">
      <c r="B49" s="24"/>
      <c r="C49" s="278" t="s">
        <v>235</v>
      </c>
      <c r="D49" s="23" t="str">
        <f>IFERROR(VLOOKUP($C49,'World Cup Players'!B:X,3,FALSE),0)</f>
        <v>ch Switzerland</v>
      </c>
      <c r="E49" s="30"/>
      <c r="F49" s="23">
        <f>IFERROR(VLOOKUP($C49,'World Cup Players'!B:X,9,FALSE),0)</f>
        <v>600</v>
      </c>
      <c r="G49" s="23">
        <f>IFERROR(VLOOKUP($C49,'World Cup Players'!B:X,11,FALSE),0)</f>
        <v>1</v>
      </c>
      <c r="H49" s="23">
        <f>IFERROR(VLOOKUP($C49,'World Cup Players'!B:X,12,FALSE),0)</f>
        <v>0</v>
      </c>
      <c r="I49" s="23">
        <f>IFERROR(VLOOKUP($C49,'GAME WINNING GOALS'!A:B,2,FALSE),0)</f>
        <v>0</v>
      </c>
      <c r="J49" s="23">
        <f>IFERROR(VLOOKUP($C49,'World Cup Players'!B:X,17,FALSE),0)</f>
        <v>2</v>
      </c>
      <c r="K49" s="23">
        <f>IFERROR(VLOOKUP($C49,'World Cup Players'!B:X,18,FALSE),0)</f>
        <v>0</v>
      </c>
      <c r="L49" s="44">
        <f>IFERROR(VLOOKUP($C49,'World Cup GK'!B:AE,16,FALSE),0)</f>
        <v>0</v>
      </c>
      <c r="M49" s="44">
        <f>IFERROR(VLOOKUP($C49,'World Cup GK'!B:AE,19,FALSE),0)</f>
        <v>0</v>
      </c>
      <c r="N49" s="44">
        <f>IFERROR(VLOOKUP($C49,'World Cup GK'!B:AE,14,FALSE),0)</f>
        <v>0</v>
      </c>
      <c r="O49" s="44">
        <f>IFERROR(VLOOKUP($C49,'World Cup GK'!B:AE,11,FALSE),0)</f>
        <v>0</v>
      </c>
      <c r="P49" s="43">
        <f t="shared" si="2"/>
        <v>5.48</v>
      </c>
    </row>
    <row r="50" spans="2:71" ht="12" customHeight="1" x14ac:dyDescent="0.2">
      <c r="B50" s="24"/>
      <c r="C50" s="269" t="s">
        <v>437</v>
      </c>
      <c r="D50" s="23" t="str">
        <f>IFERROR(VLOOKUP($C50,'World Cup Players'!B:X,3,FALSE),0)</f>
        <v>tn Tunisia</v>
      </c>
      <c r="E50" s="30"/>
      <c r="F50" s="23">
        <f>IFERROR(VLOOKUP($C50,'World Cup Players'!B:X,9,FALSE),0)</f>
        <v>250</v>
      </c>
      <c r="G50" s="23">
        <f>IFERROR(VLOOKUP($C50,'World Cup Players'!B:X,11,FALSE),0)</f>
        <v>0</v>
      </c>
      <c r="H50" s="23">
        <f>IFERROR(VLOOKUP($C50,'World Cup Players'!B:X,12,FALSE),0)</f>
        <v>0</v>
      </c>
      <c r="I50" s="23">
        <f>IFERROR(VLOOKUP($C50,'GAME WINNING GOALS'!A:B,2,FALSE),0)</f>
        <v>0</v>
      </c>
      <c r="J50" s="23">
        <f>IFERROR(VLOOKUP($C50,'World Cup Players'!B:X,17,FALSE),0)</f>
        <v>0</v>
      </c>
      <c r="K50" s="23">
        <f>IFERROR(VLOOKUP($C50,'World Cup Players'!B:X,18,FALSE),0)</f>
        <v>0</v>
      </c>
      <c r="L50" s="44">
        <f>IFERROR(VLOOKUP($C50,'World Cup GK'!B:AE,16,FALSE),0)</f>
        <v>0</v>
      </c>
      <c r="M50" s="44">
        <f>IFERROR(VLOOKUP($C50,'World Cup GK'!B:AE,19,FALSE),0)</f>
        <v>0</v>
      </c>
      <c r="N50" s="44">
        <f>IFERROR(VLOOKUP($C50,'World Cup GK'!B:AE,14,FALSE),0)</f>
        <v>0</v>
      </c>
      <c r="O50" s="44">
        <f>IFERROR(VLOOKUP($C50,'World Cup GK'!B:AE,11,FALSE),0)</f>
        <v>0</v>
      </c>
      <c r="P50" s="43">
        <f t="shared" si="2"/>
        <v>2.0750000000000002</v>
      </c>
    </row>
    <row r="51" spans="2:71" ht="12" customHeight="1" x14ac:dyDescent="0.2">
      <c r="B51" s="24"/>
      <c r="C51" s="265" t="s">
        <v>453</v>
      </c>
      <c r="D51" s="23" t="str">
        <f>IFERROR(VLOOKUP($C51,'World Cup Players'!B:X,3,FALSE),0)</f>
        <v>ca Canada</v>
      </c>
      <c r="E51" s="30"/>
      <c r="F51" s="23">
        <f>IFERROR(VLOOKUP($C51,'World Cup Players'!B:X,9,FALSE),0)</f>
        <v>376</v>
      </c>
      <c r="G51" s="23">
        <f>IFERROR(VLOOKUP($C51,'World Cup Players'!B:X,11,FALSE),0)</f>
        <v>0</v>
      </c>
      <c r="H51" s="23">
        <f>IFERROR(VLOOKUP($C51,'World Cup Players'!B:X,12,FALSE),0)</f>
        <v>0</v>
      </c>
      <c r="I51" s="23">
        <f>IFERROR(VLOOKUP($C51,'GAME WINNING GOALS'!A:B,2,FALSE),0)</f>
        <v>0</v>
      </c>
      <c r="J51" s="23">
        <f>IFERROR(VLOOKUP($C51,'World Cup Players'!B:X,17,FALSE),0)</f>
        <v>0</v>
      </c>
      <c r="K51" s="23">
        <f>IFERROR(VLOOKUP($C51,'World Cup Players'!B:X,18,FALSE),0)</f>
        <v>0</v>
      </c>
      <c r="L51" s="44">
        <f>IFERROR(VLOOKUP($C51,'World Cup GK'!B:AE,16,FALSE),0)</f>
        <v>0</v>
      </c>
      <c r="M51" s="44">
        <f>IFERROR(VLOOKUP($C51,'World Cup GK'!B:AE,19,FALSE),0)</f>
        <v>0</v>
      </c>
      <c r="N51" s="44">
        <f>IFERROR(VLOOKUP($C51,'World Cup GK'!B:AE,14,FALSE),0)</f>
        <v>0</v>
      </c>
      <c r="O51" s="44">
        <f>IFERROR(VLOOKUP($C51,'World Cup GK'!B:AE,11,FALSE),0)</f>
        <v>0</v>
      </c>
      <c r="P51" s="43">
        <f t="shared" si="2"/>
        <v>3.1208</v>
      </c>
    </row>
    <row r="52" spans="2:71" ht="12" customHeight="1" x14ac:dyDescent="0.2">
      <c r="B52" s="24"/>
      <c r="C52" s="265" t="s">
        <v>360</v>
      </c>
      <c r="D52" s="23" t="str">
        <f>IFERROR(VLOOKUP($C52,'World Cup Players'!B:X,3,FALSE),0)</f>
        <v>ir IR Iran</v>
      </c>
      <c r="E52" s="30"/>
      <c r="F52" s="23">
        <f>IFERROR(VLOOKUP($C52,'World Cup Players'!B:X,9,FALSE),0)</f>
        <v>259</v>
      </c>
      <c r="G52" s="23">
        <f>IFERROR(VLOOKUP($C52,'World Cup Players'!B:X,11,FALSE),0)</f>
        <v>0</v>
      </c>
      <c r="H52" s="23">
        <f>IFERROR(VLOOKUP($C52,'World Cup Players'!B:X,12,FALSE),0)</f>
        <v>0</v>
      </c>
      <c r="I52" s="23">
        <f>IFERROR(VLOOKUP($C52,'GAME WINNING GOALS'!A:B,2,FALSE),0)</f>
        <v>0</v>
      </c>
      <c r="J52" s="23">
        <f>IFERROR(VLOOKUP($C52,'World Cup Players'!B:X,17,FALSE),0)</f>
        <v>0</v>
      </c>
      <c r="K52" s="23">
        <f>IFERROR(VLOOKUP($C52,'World Cup Players'!B:X,18,FALSE),0)</f>
        <v>0</v>
      </c>
      <c r="L52" s="44">
        <f>IFERROR(VLOOKUP($C52,'World Cup GK'!B:AE,16,FALSE),0)</f>
        <v>0</v>
      </c>
      <c r="M52" s="44">
        <f>IFERROR(VLOOKUP($C52,'World Cup GK'!B:AE,19,FALSE),0)</f>
        <v>0</v>
      </c>
      <c r="N52" s="44">
        <f>IFERROR(VLOOKUP($C52,'World Cup GK'!B:AE,14,FALSE),0)</f>
        <v>0</v>
      </c>
      <c r="O52" s="44">
        <f>IFERROR(VLOOKUP($C52,'World Cup GK'!B:AE,11,FALSE),0)</f>
        <v>0</v>
      </c>
      <c r="P52" s="43">
        <f t="shared" si="2"/>
        <v>2.1497000000000002</v>
      </c>
    </row>
    <row r="53" spans="2:71" ht="12" customHeight="1" x14ac:dyDescent="0.2">
      <c r="B53" s="24"/>
      <c r="C53" s="265" t="s">
        <v>411</v>
      </c>
      <c r="D53" s="23" t="str">
        <f>IFERROR(VLOOKUP($C53,'World Cup Players'!B:X,3,FALSE),0)</f>
        <v>au Australia</v>
      </c>
      <c r="E53" s="30"/>
      <c r="F53" s="23">
        <f>IFERROR(VLOOKUP($C53,'World Cup Players'!B:X,9,FALSE),0)</f>
        <v>223</v>
      </c>
      <c r="G53" s="23">
        <f>IFERROR(VLOOKUP($C53,'World Cup Players'!B:X,11,FALSE),0)</f>
        <v>0</v>
      </c>
      <c r="H53" s="23">
        <f>IFERROR(VLOOKUP($C53,'World Cup Players'!B:X,12,FALSE),0)</f>
        <v>0</v>
      </c>
      <c r="I53" s="23">
        <f>IFERROR(VLOOKUP($C53,'GAME WINNING GOALS'!A:B,2,FALSE),0)</f>
        <v>0</v>
      </c>
      <c r="J53" s="23">
        <f>IFERROR(VLOOKUP($C53,'World Cup Players'!B:X,17,FALSE),0)</f>
        <v>1</v>
      </c>
      <c r="K53" s="23">
        <f>IFERROR(VLOOKUP($C53,'World Cup Players'!B:X,18,FALSE),0)</f>
        <v>0</v>
      </c>
      <c r="L53" s="44">
        <f>IFERROR(VLOOKUP($C53,'World Cup GK'!B:AE,16,FALSE),0)</f>
        <v>0</v>
      </c>
      <c r="M53" s="44">
        <f>IFERROR(VLOOKUP($C53,'World Cup GK'!B:AE,19,FALSE),0)</f>
        <v>0</v>
      </c>
      <c r="N53" s="44">
        <f>IFERROR(VLOOKUP($C53,'World Cup GK'!B:AE,14,FALSE),0)</f>
        <v>0</v>
      </c>
      <c r="O53" s="44">
        <f>IFERROR(VLOOKUP($C53,'World Cup GK'!B:AE,11,FALSE),0)</f>
        <v>0</v>
      </c>
      <c r="P53" s="43">
        <f t="shared" si="2"/>
        <v>1.6009</v>
      </c>
    </row>
    <row r="54" spans="2:71" ht="12" customHeight="1" x14ac:dyDescent="0.2">
      <c r="B54" s="24"/>
      <c r="C54" s="265" t="s">
        <v>216</v>
      </c>
      <c r="D54" s="23" t="str">
        <f>IFERROR(VLOOKUP($C54,'World Cup Players'!B:X,3,FALSE),0)</f>
        <v>es Spain</v>
      </c>
      <c r="E54" s="30"/>
      <c r="F54" s="23">
        <f>IFERROR(VLOOKUP($C54,'World Cup Players'!B:X,9,FALSE),0)</f>
        <v>229</v>
      </c>
      <c r="G54" s="23">
        <f>IFERROR(VLOOKUP($C54,'World Cup Players'!B:X,11,FALSE),0)</f>
        <v>0</v>
      </c>
      <c r="H54" s="23">
        <f>IFERROR(VLOOKUP($C54,'World Cup Players'!B:X,12,FALSE),0)</f>
        <v>1</v>
      </c>
      <c r="I54" s="23">
        <f>IFERROR(VLOOKUP($C54,'GAME WINNING GOALS'!A:B,2,FALSE),0)</f>
        <v>0</v>
      </c>
      <c r="J54" s="23">
        <f>IFERROR(VLOOKUP($C54,'World Cup Players'!B:X,17,FALSE),0)</f>
        <v>1</v>
      </c>
      <c r="K54" s="23">
        <f>IFERROR(VLOOKUP($C54,'World Cup Players'!B:X,18,FALSE),0)</f>
        <v>0</v>
      </c>
      <c r="L54" s="44">
        <f>IFERROR(VLOOKUP($C54,'World Cup GK'!B:AE,16,FALSE),0)</f>
        <v>0</v>
      </c>
      <c r="M54" s="44">
        <f>IFERROR(VLOOKUP($C54,'World Cup GK'!B:AE,19,FALSE),0)</f>
        <v>0</v>
      </c>
      <c r="N54" s="44">
        <f>IFERROR(VLOOKUP($C54,'World Cup GK'!B:AE,14,FALSE),0)</f>
        <v>0</v>
      </c>
      <c r="O54" s="44">
        <f>IFERROR(VLOOKUP($C54,'World Cup GK'!B:AE,11,FALSE),0)</f>
        <v>0</v>
      </c>
      <c r="P54" s="43">
        <f t="shared" si="2"/>
        <v>2.6507000000000001</v>
      </c>
    </row>
    <row r="55" spans="2:71" ht="12" customHeight="1" x14ac:dyDescent="0.25">
      <c r="B55" s="24"/>
      <c r="C55" s="265" t="s">
        <v>755</v>
      </c>
      <c r="D55" s="23" t="str">
        <f>IFERROR(VLOOKUP($C55,'World Cup Players'!B:X,3,FALSE),0)</f>
        <v>es Spain</v>
      </c>
      <c r="E55" s="30"/>
      <c r="F55" s="23">
        <f>IFERROR(VLOOKUP($C55,'World Cup Players'!B:X,9,FALSE),0)</f>
        <v>630</v>
      </c>
      <c r="G55" s="23">
        <f>IFERROR(VLOOKUP($C55,'World Cup Players'!B:X,11,FALSE),0)</f>
        <v>0</v>
      </c>
      <c r="H55" s="23">
        <f>IFERROR(VLOOKUP($C55,'World Cup Players'!B:X,12,FALSE),0)</f>
        <v>0</v>
      </c>
      <c r="I55" s="23">
        <f>IFERROR(VLOOKUP($C55,'GAME WINNING GOALS'!A:B,2,FALSE),0)</f>
        <v>0</v>
      </c>
      <c r="J55" s="23">
        <f>IFERROR(VLOOKUP($C55,'World Cup Players'!B:X,17,FALSE),0)</f>
        <v>1</v>
      </c>
      <c r="K55" s="23">
        <f>IFERROR(VLOOKUP($C55,'World Cup Players'!B:X,18,FALSE),0)</f>
        <v>0</v>
      </c>
      <c r="L55" s="44">
        <f>IFERROR(VLOOKUP($C55,'World Cup GK'!B:AE,16,FALSE),0)</f>
        <v>0</v>
      </c>
      <c r="M55" s="44">
        <f>IFERROR(VLOOKUP($C55,'World Cup GK'!B:AE,19,FALSE),0)</f>
        <v>0</v>
      </c>
      <c r="N55" s="44">
        <f>IFERROR(VLOOKUP($C55,'World Cup GK'!B:AE,14,FALSE),0)</f>
        <v>0</v>
      </c>
      <c r="O55" s="44">
        <f>IFERROR(VLOOKUP($C55,'World Cup GK'!B:AE,11,FALSE),0)</f>
        <v>0</v>
      </c>
      <c r="P55" s="43">
        <f t="shared" si="2"/>
        <v>4.9790000000000001</v>
      </c>
      <c r="S55" s="81" t="s">
        <v>132</v>
      </c>
      <c r="T55" s="81" t="s">
        <v>134</v>
      </c>
      <c r="U55" s="81" t="s">
        <v>135</v>
      </c>
      <c r="V55" s="81" t="s">
        <v>147</v>
      </c>
      <c r="W55" s="81" t="s">
        <v>321</v>
      </c>
      <c r="X55" s="81" t="s">
        <v>151</v>
      </c>
      <c r="Y55" s="81" t="s">
        <v>533</v>
      </c>
      <c r="Z55" s="81" t="s">
        <v>534</v>
      </c>
      <c r="AA55" s="81" t="s">
        <v>149</v>
      </c>
      <c r="AB55" s="81" t="s">
        <v>325</v>
      </c>
      <c r="AC55" s="81" t="s">
        <v>329</v>
      </c>
      <c r="AD55" s="81" t="s">
        <v>143</v>
      </c>
      <c r="AE55" s="81" t="s">
        <v>146</v>
      </c>
      <c r="AF55" s="81"/>
      <c r="AG55" s="81" t="s">
        <v>145</v>
      </c>
    </row>
    <row r="56" spans="2:71" ht="12" customHeight="1" x14ac:dyDescent="0.25">
      <c r="B56" s="24"/>
      <c r="C56" s="267" t="s">
        <v>121</v>
      </c>
      <c r="D56" s="23" t="str">
        <f>IFERROR(VLOOKUP($C56,'World Cup Players'!B:X,3,FALSE),0)</f>
        <v>at Austria</v>
      </c>
      <c r="E56" s="30"/>
      <c r="F56" s="23">
        <f>IFERROR(VLOOKUP($C56,'World Cup Players'!B:X,9,FALSE),0)</f>
        <v>275</v>
      </c>
      <c r="G56" s="23">
        <f>IFERROR(VLOOKUP($C56,'World Cup Players'!B:X,11,FALSE),0)</f>
        <v>0</v>
      </c>
      <c r="H56" s="23">
        <f>IFERROR(VLOOKUP($C56,'World Cup Players'!B:X,12,FALSE),0)</f>
        <v>1</v>
      </c>
      <c r="I56" s="23">
        <f>IFERROR(VLOOKUP($C56,'GAME WINNING GOALS'!A:B,2,FALSE),0)</f>
        <v>0</v>
      </c>
      <c r="J56" s="23">
        <f>IFERROR(VLOOKUP($C56,'World Cup Players'!B:X,17,FALSE),0)</f>
        <v>0</v>
      </c>
      <c r="K56" s="23">
        <f>IFERROR(VLOOKUP($C56,'World Cup Players'!B:X,18,FALSE),0)</f>
        <v>0</v>
      </c>
      <c r="L56" s="44">
        <f>IFERROR(VLOOKUP($C56,'World Cup GK'!B:AE,16,FALSE),0)</f>
        <v>0</v>
      </c>
      <c r="M56" s="44">
        <f>IFERROR(VLOOKUP($C56,'World Cup GK'!B:AE,19,FALSE),0)</f>
        <v>0</v>
      </c>
      <c r="N56" s="44">
        <f>IFERROR(VLOOKUP($C56,'World Cup GK'!B:AE,14,FALSE),0)</f>
        <v>0</v>
      </c>
      <c r="O56" s="44">
        <f>IFERROR(VLOOKUP($C56,'World Cup GK'!B:AE,11,FALSE),0)</f>
        <v>0</v>
      </c>
      <c r="P56" s="43">
        <f t="shared" si="2"/>
        <v>3.2825000000000002</v>
      </c>
      <c r="AH56" s="81" t="s">
        <v>301</v>
      </c>
      <c r="AI56" s="81" t="s">
        <v>132</v>
      </c>
      <c r="AJ56" s="81" t="s">
        <v>134</v>
      </c>
      <c r="AK56" s="81" t="s">
        <v>135</v>
      </c>
      <c r="AL56" s="81" t="s">
        <v>147</v>
      </c>
      <c r="AM56" s="81" t="s">
        <v>321</v>
      </c>
      <c r="AN56" s="81" t="s">
        <v>151</v>
      </c>
      <c r="AO56" s="81" t="s">
        <v>533</v>
      </c>
      <c r="AP56" s="81" t="s">
        <v>534</v>
      </c>
      <c r="AQ56" s="81" t="s">
        <v>149</v>
      </c>
      <c r="AR56" s="81" t="s">
        <v>325</v>
      </c>
      <c r="AS56" s="81" t="s">
        <v>329</v>
      </c>
      <c r="AT56" s="81" t="s">
        <v>143</v>
      </c>
      <c r="AU56" s="81" t="s">
        <v>146</v>
      </c>
      <c r="AV56" s="81" t="s">
        <v>145</v>
      </c>
      <c r="AW56" s="81" t="s">
        <v>301</v>
      </c>
      <c r="AX56" s="81" t="s">
        <v>315</v>
      </c>
      <c r="AY56" s="81" t="s">
        <v>139</v>
      </c>
      <c r="AZ56" s="81" t="s">
        <v>148</v>
      </c>
      <c r="BA56" s="81" t="s">
        <v>323</v>
      </c>
      <c r="BB56" s="81" t="s">
        <v>150</v>
      </c>
      <c r="BC56" s="81" t="s">
        <v>163</v>
      </c>
      <c r="BD56" s="81" t="s">
        <v>161</v>
      </c>
      <c r="BE56" s="81" t="s">
        <v>318</v>
      </c>
      <c r="BF56" s="81" t="s">
        <v>141</v>
      </c>
      <c r="BG56" s="81" t="s">
        <v>333</v>
      </c>
      <c r="BH56" s="81" t="s">
        <v>142</v>
      </c>
      <c r="BI56" s="81" t="s">
        <v>621</v>
      </c>
      <c r="BJ56" s="81" t="s">
        <v>618</v>
      </c>
      <c r="BK56" s="81" t="s">
        <v>166</v>
      </c>
      <c r="BL56" s="81" t="s">
        <v>324</v>
      </c>
      <c r="BM56" s="81" t="s">
        <v>144</v>
      </c>
      <c r="BN56" s="81" t="s">
        <v>138</v>
      </c>
      <c r="BO56" s="81" t="s">
        <v>620</v>
      </c>
      <c r="BP56" s="81" t="s">
        <v>612</v>
      </c>
      <c r="BQ56" s="81" t="s">
        <v>617</v>
      </c>
      <c r="BR56" s="81" t="s">
        <v>629</v>
      </c>
      <c r="BS56" s="81" t="s">
        <v>630</v>
      </c>
    </row>
    <row r="57" spans="2:71" ht="12" customHeight="1" x14ac:dyDescent="0.2">
      <c r="B57" s="24"/>
      <c r="C57" s="265" t="s">
        <v>539</v>
      </c>
      <c r="D57" s="23" t="str">
        <f>IFERROR(VLOOKUP($C57,'World Cup Players'!B:X,3,FALSE),0)</f>
        <v>fr France</v>
      </c>
      <c r="E57" s="30"/>
      <c r="F57" s="23">
        <f>IFERROR(VLOOKUP($C57,'World Cup Players'!B:X,9,FALSE),0)</f>
        <v>479</v>
      </c>
      <c r="G57" s="23">
        <f>IFERROR(VLOOKUP($C57,'World Cup Players'!B:X,11,FALSE),0)</f>
        <v>0</v>
      </c>
      <c r="H57" s="23">
        <f>IFERROR(VLOOKUP($C57,'World Cup Players'!B:X,12,FALSE),0)</f>
        <v>0</v>
      </c>
      <c r="I57" s="41">
        <f>IFERROR(VLOOKUP($C57,'GAME WINNING GOALS'!A:B,2,FALSE),0)</f>
        <v>0</v>
      </c>
      <c r="J57" s="23">
        <f>IFERROR(VLOOKUP($C57,'World Cup Players'!B:X,17,FALSE),0)</f>
        <v>0</v>
      </c>
      <c r="K57" s="23">
        <f>IFERROR(VLOOKUP($C57,'World Cup Players'!B:X,18,FALSE),0)</f>
        <v>0</v>
      </c>
      <c r="L57" s="44">
        <f>IFERROR(VLOOKUP($C57,'World Cup GK'!B:AE,16,FALSE),0)</f>
        <v>0</v>
      </c>
      <c r="M57" s="44">
        <f>IFERROR(VLOOKUP($C57,'World Cup GK'!B:AE,19,FALSE),0)</f>
        <v>0</v>
      </c>
      <c r="N57" s="44">
        <f>IFERROR(VLOOKUP($C57,'World Cup GK'!B:AE,14,FALSE),0)</f>
        <v>0</v>
      </c>
      <c r="O57" s="44">
        <f>IFERROR(VLOOKUP($C57,'World Cup GK'!B:AE,11,FALSE),0)</f>
        <v>0</v>
      </c>
      <c r="P57" s="43">
        <f t="shared" si="2"/>
        <v>3.9757000000000002</v>
      </c>
    </row>
    <row r="58" spans="2:71" ht="12" customHeight="1" x14ac:dyDescent="0.2">
      <c r="B58" s="24"/>
      <c r="C58" s="265" t="s">
        <v>758</v>
      </c>
      <c r="D58" s="23" t="str">
        <f>IFERROR(VLOOKUP($C58,'World Cup Players'!B:X,3,FALSE),0)</f>
        <v>br Brazil</v>
      </c>
      <c r="E58" s="30"/>
      <c r="F58" s="23">
        <f>IFERROR(VLOOKUP($C58,'World Cup Players'!B:X,9,FALSE),0)</f>
        <v>450</v>
      </c>
      <c r="G58" s="23">
        <f>IFERROR(VLOOKUP($C58,'World Cup Players'!B:X,11,FALSE),0)</f>
        <v>0</v>
      </c>
      <c r="H58" s="23">
        <f>IFERROR(VLOOKUP($C58,'World Cup Players'!B:X,12,FALSE),0)</f>
        <v>1</v>
      </c>
      <c r="I58" s="41">
        <f>IFERROR(VLOOKUP($C58,'GAME WINNING GOALS'!A:B,2,FALSE),0)</f>
        <v>0</v>
      </c>
      <c r="J58" s="23">
        <f>IFERROR(VLOOKUP($C58,'World Cup Players'!B:X,17,FALSE),0)</f>
        <v>0</v>
      </c>
      <c r="K58" s="23">
        <f>IFERROR(VLOOKUP($C58,'World Cup Players'!B:X,18,FALSE),0)</f>
        <v>0</v>
      </c>
      <c r="L58" s="44">
        <f>IFERROR(VLOOKUP($C58,'World Cup GK'!B:AE,16,FALSE),0)</f>
        <v>0</v>
      </c>
      <c r="M58" s="44">
        <f>IFERROR(VLOOKUP($C58,'World Cup GK'!B:AE,19,FALSE),0)</f>
        <v>0</v>
      </c>
      <c r="N58" s="44">
        <f>IFERROR(VLOOKUP($C58,'World Cup GK'!B:AE,14,FALSE),0)</f>
        <v>0</v>
      </c>
      <c r="O58" s="44">
        <f>IFERROR(VLOOKUP($C58,'World Cup GK'!B:AE,11,FALSE),0)</f>
        <v>0</v>
      </c>
      <c r="P58" s="43">
        <f t="shared" si="2"/>
        <v>4.7349999999999994</v>
      </c>
    </row>
    <row r="59" spans="2:71" ht="12" customHeight="1" thickBot="1" x14ac:dyDescent="0.25">
      <c r="B59" s="24"/>
      <c r="C59" s="270" t="s">
        <v>558</v>
      </c>
      <c r="D59" s="23" t="str">
        <f>IFERROR(VLOOKUP($C59,'World Cup Players'!B:X,3,FALSE),0)</f>
        <v>fr France</v>
      </c>
      <c r="E59" s="30"/>
      <c r="F59" s="23">
        <f>IFERROR(VLOOKUP($C59,'World Cup Players'!B:X,9,FALSE),0)</f>
        <v>630</v>
      </c>
      <c r="G59" s="23">
        <f>IFERROR(VLOOKUP($C59,'World Cup Players'!B:X,11,FALSE),0)</f>
        <v>0</v>
      </c>
      <c r="H59" s="23">
        <f>IFERROR(VLOOKUP($C59,'World Cup Players'!B:X,12,FALSE),0)</f>
        <v>0</v>
      </c>
      <c r="I59" s="41">
        <f>IFERROR(VLOOKUP($C59,'GAME WINNING GOALS'!A:B,2,FALSE),0)</f>
        <v>0</v>
      </c>
      <c r="J59" s="23">
        <f>IFERROR(VLOOKUP($C59,'World Cup Players'!B:X,17,FALSE),0)</f>
        <v>0</v>
      </c>
      <c r="K59" s="23">
        <f>IFERROR(VLOOKUP($C59,'World Cup Players'!B:X,18,FALSE),0)</f>
        <v>0</v>
      </c>
      <c r="L59" s="44">
        <f>IFERROR(VLOOKUP($C59,'World Cup GK'!B:AE,16,FALSE),0)</f>
        <v>6</v>
      </c>
      <c r="M59" s="44">
        <f>IFERROR(VLOOKUP($C59,'World Cup GK'!B:AE,19,FALSE),0)</f>
        <v>4</v>
      </c>
      <c r="N59" s="44">
        <f>IFERROR(VLOOKUP($C59,'World Cup GK'!B:AE,14,FALSE),0)</f>
        <v>8</v>
      </c>
      <c r="O59" s="44">
        <f>IFERROR(VLOOKUP($C59,'World Cup GK'!B:AE,11,FALSE),0)</f>
        <v>4</v>
      </c>
      <c r="P59" s="43">
        <f t="shared" si="2"/>
        <v>15.829000000000001</v>
      </c>
      <c r="S59" s="48"/>
      <c r="T59" s="184" t="s">
        <v>293</v>
      </c>
      <c r="U59" s="23" t="s">
        <v>681</v>
      </c>
      <c r="V59" s="23" t="s">
        <v>682</v>
      </c>
      <c r="W59" s="184" t="str">
        <f t="shared" ref="W59:AG60" si="12">F4</f>
        <v>Minutes Played</v>
      </c>
      <c r="X59" s="184" t="str">
        <f t="shared" si="12"/>
        <v>Goals</v>
      </c>
      <c r="Y59" s="184" t="str">
        <f t="shared" si="12"/>
        <v>Assist</v>
      </c>
      <c r="Z59" s="184" t="str">
        <f t="shared" si="12"/>
        <v>Game Winning Goals</v>
      </c>
      <c r="AA59" s="184" t="str">
        <f t="shared" si="12"/>
        <v>Yellow Cards</v>
      </c>
      <c r="AB59" s="184" t="str">
        <f t="shared" si="12"/>
        <v>Red Cards</v>
      </c>
      <c r="AC59" s="184" t="str">
        <f t="shared" si="12"/>
        <v xml:space="preserve">Wins </v>
      </c>
      <c r="AD59" s="184" t="str">
        <f t="shared" si="12"/>
        <v>Clean sheet</v>
      </c>
      <c r="AE59" s="184" t="str">
        <f t="shared" si="12"/>
        <v>Saves</v>
      </c>
      <c r="AF59" s="184" t="str">
        <f t="shared" si="12"/>
        <v>Goals Conceded</v>
      </c>
      <c r="AG59" s="184" t="str">
        <f t="shared" si="12"/>
        <v>Total Points</v>
      </c>
    </row>
    <row r="60" spans="2:71" ht="12" customHeight="1" thickBot="1" x14ac:dyDescent="0.25">
      <c r="B60" s="24"/>
      <c r="C60" s="277" t="s">
        <v>51</v>
      </c>
      <c r="D60" s="23" t="str">
        <f>IFERROR(VLOOKUP($C60,'World Cup Players'!B:X,3,FALSE),0)</f>
        <v>de Germany</v>
      </c>
      <c r="E60" s="30"/>
      <c r="F60" s="23">
        <f>IFERROR(VLOOKUP($C60,'World Cup Players'!B:X,9,FALSE),0)</f>
        <v>390</v>
      </c>
      <c r="G60" s="23">
        <f>IFERROR(VLOOKUP($C60,'World Cup Players'!B:X,11,FALSE),0)</f>
        <v>0</v>
      </c>
      <c r="H60" s="23">
        <f>IFERROR(VLOOKUP($C60,'World Cup Players'!B:X,12,FALSE),0)</f>
        <v>0</v>
      </c>
      <c r="I60" s="41">
        <f>IFERROR(VLOOKUP($C60,'GAME WINNING GOALS'!A:B,2,FALSE),0)</f>
        <v>0</v>
      </c>
      <c r="J60" s="23">
        <f>IFERROR(VLOOKUP($C60,'World Cup Players'!B:X,17,FALSE),0)</f>
        <v>0</v>
      </c>
      <c r="K60" s="23">
        <f>IFERROR(VLOOKUP($C60,'World Cup Players'!B:X,18,FALSE),0)</f>
        <v>0</v>
      </c>
      <c r="L60" s="44">
        <f>IFERROR(VLOOKUP($C60,'World Cup GK'!B:AE,16,FALSE),0)</f>
        <v>2</v>
      </c>
      <c r="M60" s="44">
        <f>IFERROR(VLOOKUP($C60,'World Cup GK'!B:AE,19,FALSE),0)</f>
        <v>0</v>
      </c>
      <c r="N60" s="44">
        <f>IFERROR(VLOOKUP($C60,'World Cup GK'!B:AE,14,FALSE),0)</f>
        <v>5</v>
      </c>
      <c r="O60" s="44">
        <f>IFERROR(VLOOKUP($C60,'World Cup GK'!B:AE,11,FALSE),0)</f>
        <v>5</v>
      </c>
      <c r="P60" s="43">
        <f t="shared" si="2"/>
        <v>4.9870000000000001</v>
      </c>
      <c r="S60" s="184" t="str">
        <f>B5</f>
        <v>Sean Pickles</v>
      </c>
      <c r="T60" s="311" t="s">
        <v>303</v>
      </c>
      <c r="U60" s="311" t="s">
        <v>307</v>
      </c>
      <c r="V60" s="184" t="s">
        <v>299</v>
      </c>
      <c r="W60" s="185">
        <f t="shared" si="12"/>
        <v>11723</v>
      </c>
      <c r="X60" s="185">
        <f t="shared" si="12"/>
        <v>42</v>
      </c>
      <c r="Y60" s="185">
        <f t="shared" si="12"/>
        <v>22</v>
      </c>
      <c r="Z60" s="185">
        <f t="shared" si="12"/>
        <v>16</v>
      </c>
      <c r="AA60" s="185">
        <f t="shared" si="12"/>
        <v>7</v>
      </c>
      <c r="AB60" s="185">
        <f t="shared" si="12"/>
        <v>0</v>
      </c>
      <c r="AC60" s="185">
        <f t="shared" si="12"/>
        <v>20</v>
      </c>
      <c r="AD60" s="185">
        <f t="shared" si="12"/>
        <v>12</v>
      </c>
      <c r="AE60" s="185">
        <f t="shared" si="12"/>
        <v>59</v>
      </c>
      <c r="AF60" s="185">
        <f t="shared" si="12"/>
        <v>28</v>
      </c>
      <c r="AG60" s="186">
        <f t="shared" si="12"/>
        <v>212.3509</v>
      </c>
    </row>
    <row r="61" spans="2:71" ht="12" customHeight="1" x14ac:dyDescent="0.2">
      <c r="B61" s="24"/>
      <c r="C61" s="271" t="s">
        <v>789</v>
      </c>
      <c r="D61" s="23" t="str">
        <f>IFERROR(VLOOKUP($C61,'World Cup Players'!B:X,3,FALSE),0)</f>
        <v>ch Switzerland</v>
      </c>
      <c r="E61" s="30"/>
      <c r="F61" s="23">
        <f>IFERROR(VLOOKUP($C61,'World Cup Players'!B:X,9,FALSE),0)</f>
        <v>600</v>
      </c>
      <c r="G61" s="23">
        <f>IFERROR(VLOOKUP($C61,'World Cup Players'!B:X,11,FALSE),0)</f>
        <v>0</v>
      </c>
      <c r="H61" s="23">
        <f>IFERROR(VLOOKUP($C61,'World Cup Players'!B:X,12,FALSE),0)</f>
        <v>0</v>
      </c>
      <c r="I61" s="23">
        <f>IFERROR(VLOOKUP($C61,'GAME WINNING GOALS'!A:B,2,FALSE),0)</f>
        <v>0</v>
      </c>
      <c r="J61" s="23">
        <f>IFERROR(VLOOKUP($C61,'World Cup Players'!B:X,17,FALSE),0)</f>
        <v>0</v>
      </c>
      <c r="K61" s="23">
        <f>IFERROR(VLOOKUP($C61,'World Cup Players'!B:X,18,FALSE),0)</f>
        <v>0</v>
      </c>
      <c r="L61" s="44">
        <f>IFERROR(VLOOKUP($C61,'World Cup GK'!B:AE,16,FALSE),0)</f>
        <v>3</v>
      </c>
      <c r="M61" s="44">
        <f>IFERROR(VLOOKUP($C61,'World Cup GK'!B:AE,19,FALSE),0)</f>
        <v>2</v>
      </c>
      <c r="N61" s="44">
        <f>IFERROR(VLOOKUP($C61,'World Cup GK'!B:AE,14,FALSE),0)</f>
        <v>20</v>
      </c>
      <c r="O61" s="44">
        <f>IFERROR(VLOOKUP($C61,'World Cup GK'!B:AE,11,FALSE),0)</f>
        <v>6</v>
      </c>
      <c r="P61" s="43">
        <f t="shared" si="2"/>
        <v>12.48</v>
      </c>
      <c r="R61" s="20" t="s">
        <v>683</v>
      </c>
      <c r="S61" s="186" t="str">
        <f>B36</f>
        <v>Eleni Mastoras</v>
      </c>
      <c r="T61" s="185" t="s">
        <v>609</v>
      </c>
      <c r="U61" s="184" t="s">
        <v>307</v>
      </c>
      <c r="V61" s="385" t="s">
        <v>610</v>
      </c>
      <c r="W61" s="185">
        <f t="shared" ref="W61:AG61" si="13">F36</f>
        <v>11165</v>
      </c>
      <c r="X61" s="185">
        <f t="shared" si="13"/>
        <v>26</v>
      </c>
      <c r="Y61" s="185">
        <f t="shared" si="13"/>
        <v>21</v>
      </c>
      <c r="Z61" s="185">
        <f t="shared" si="13"/>
        <v>11</v>
      </c>
      <c r="AA61" s="185">
        <f t="shared" si="13"/>
        <v>10</v>
      </c>
      <c r="AB61" s="185">
        <f t="shared" si="13"/>
        <v>1</v>
      </c>
      <c r="AC61" s="185">
        <f t="shared" si="13"/>
        <v>13</v>
      </c>
      <c r="AD61" s="185">
        <f t="shared" si="13"/>
        <v>6</v>
      </c>
      <c r="AE61" s="185">
        <f t="shared" si="13"/>
        <v>44</v>
      </c>
      <c r="AF61" s="185">
        <f t="shared" si="13"/>
        <v>27</v>
      </c>
      <c r="AG61" s="186">
        <f t="shared" si="13"/>
        <v>168.71950000000001</v>
      </c>
    </row>
    <row r="62" spans="2:71" ht="12" customHeight="1" thickBot="1" x14ac:dyDescent="0.25">
      <c r="B62" s="24"/>
      <c r="C62" s="276" t="s">
        <v>769</v>
      </c>
      <c r="D62" s="23" t="str">
        <f>IFERROR(VLOOKUP($C62,'World Cup Players'!B:X,3,FALSE),0)</f>
        <v>se Sweden</v>
      </c>
      <c r="E62" s="30"/>
      <c r="F62" s="23">
        <f>IFERROR(VLOOKUP($C62,'World Cup Players'!B:X,9,FALSE),0)</f>
        <v>180</v>
      </c>
      <c r="G62" s="23">
        <f>IFERROR(VLOOKUP($C62,'World Cup Players'!B:X,11,FALSE),0)</f>
        <v>0</v>
      </c>
      <c r="H62" s="23">
        <f>IFERROR(VLOOKUP($C62,'World Cup Players'!B:X,12,FALSE),0)</f>
        <v>0</v>
      </c>
      <c r="I62" s="23">
        <f>IFERROR(VLOOKUP($C62,'GAME WINNING GOALS'!A:B,2,FALSE),0)</f>
        <v>0</v>
      </c>
      <c r="J62" s="23">
        <f>IFERROR(VLOOKUP($C62,'World Cup Players'!B:X,17,FALSE),0)</f>
        <v>0</v>
      </c>
      <c r="K62" s="23">
        <f>IFERROR(VLOOKUP($C62,'World Cup Players'!B:X,18,FALSE),0)</f>
        <v>0</v>
      </c>
      <c r="L62" s="44">
        <f>IFERROR(VLOOKUP($C62,'World Cup GK'!B:AE,16,FALSE),0)</f>
        <v>1</v>
      </c>
      <c r="M62" s="44">
        <f>IFERROR(VLOOKUP($C62,'World Cup GK'!B:AE,19,FALSE),0)</f>
        <v>0</v>
      </c>
      <c r="N62" s="44">
        <f>IFERROR(VLOOKUP($C62,'World Cup GK'!B:AE,14,FALSE),0)</f>
        <v>3</v>
      </c>
      <c r="O62" s="44">
        <f>IFERROR(VLOOKUP($C62,'World Cup GK'!B:AE,11,FALSE),0)</f>
        <v>6</v>
      </c>
      <c r="P62" s="43">
        <f t="shared" si="2"/>
        <v>1.5939999999999999</v>
      </c>
      <c r="R62" s="20" t="s">
        <v>683</v>
      </c>
      <c r="S62" s="186" t="str">
        <f>B67</f>
        <v>Kevin Pickles</v>
      </c>
      <c r="T62" s="184" t="s">
        <v>307</v>
      </c>
      <c r="U62" s="184" t="s">
        <v>609</v>
      </c>
      <c r="V62" s="186" t="s">
        <v>303</v>
      </c>
      <c r="W62" s="185">
        <f t="shared" ref="W62:AG62" si="14">F67</f>
        <v>11230</v>
      </c>
      <c r="X62" s="185">
        <f t="shared" si="14"/>
        <v>27</v>
      </c>
      <c r="Y62" s="185">
        <f t="shared" si="14"/>
        <v>22</v>
      </c>
      <c r="Z62" s="185">
        <f t="shared" si="14"/>
        <v>13</v>
      </c>
      <c r="AA62" s="185">
        <f t="shared" si="14"/>
        <v>10</v>
      </c>
      <c r="AB62" s="185">
        <f t="shared" si="14"/>
        <v>0</v>
      </c>
      <c r="AC62" s="185">
        <f t="shared" si="14"/>
        <v>20</v>
      </c>
      <c r="AD62" s="185">
        <f t="shared" si="14"/>
        <v>10</v>
      </c>
      <c r="AE62" s="185">
        <f t="shared" si="14"/>
        <v>61</v>
      </c>
      <c r="AF62" s="185">
        <f t="shared" si="14"/>
        <v>29</v>
      </c>
      <c r="AG62" s="186">
        <f t="shared" si="14"/>
        <v>187.65899999999999</v>
      </c>
      <c r="AH62" s="46"/>
    </row>
    <row r="63" spans="2:71" ht="12" customHeight="1" thickBot="1" x14ac:dyDescent="0.25">
      <c r="B63" s="24"/>
      <c r="C63" s="276" t="s">
        <v>1527</v>
      </c>
      <c r="D63" s="23" t="str">
        <f>IFERROR(VLOOKUP($C63,'World Cup Players'!B:X,3,FALSE),0)</f>
        <v>dz Algeria</v>
      </c>
      <c r="E63" s="30"/>
      <c r="F63" s="23">
        <f>IFERROR(VLOOKUP($C63,'World Cup Players'!B:X,9,FALSE),0)</f>
        <v>270</v>
      </c>
      <c r="G63" s="23">
        <f>IFERROR(VLOOKUP($C63,'World Cup Players'!B:X,11,FALSE),0)</f>
        <v>0</v>
      </c>
      <c r="H63" s="23">
        <f>IFERROR(VLOOKUP($C63,'World Cup Players'!B:X,12,FALSE),0)</f>
        <v>0</v>
      </c>
      <c r="I63" s="23">
        <f>IFERROR(VLOOKUP($C63,'GAME WINNING GOALS'!A:B,2,FALSE),0)</f>
        <v>0</v>
      </c>
      <c r="J63" s="23">
        <f>IFERROR(VLOOKUP($C63,'World Cup Players'!B:X,17,FALSE),0)</f>
        <v>0</v>
      </c>
      <c r="K63" s="23">
        <f>IFERROR(VLOOKUP($C63,'World Cup Players'!B:X,18,FALSE),0)</f>
        <v>0</v>
      </c>
      <c r="L63" s="44">
        <f>IFERROR(VLOOKUP($C63,'World Cup GK'!B:AE,16,FALSE),0)</f>
        <v>1</v>
      </c>
      <c r="M63" s="44">
        <f>IFERROR(VLOOKUP($C63,'World Cup GK'!B:AE,19,FALSE),0)</f>
        <v>0</v>
      </c>
      <c r="N63" s="44">
        <f>IFERROR(VLOOKUP($C63,'World Cup GK'!B:AE,14,FALSE),0)</f>
        <v>8</v>
      </c>
      <c r="O63" s="44">
        <f>IFERROR(VLOOKUP($C63,'World Cup GK'!B:AE,11,FALSE),0)</f>
        <v>6</v>
      </c>
      <c r="P63" s="43">
        <f t="shared" si="2"/>
        <v>3.3410000000000002</v>
      </c>
      <c r="R63" s="20" t="s">
        <v>683</v>
      </c>
      <c r="S63" s="186" t="str">
        <f>B98</f>
        <v>Tom Mullrooney</v>
      </c>
      <c r="T63" s="184" t="s">
        <v>307</v>
      </c>
      <c r="U63" s="184" t="s">
        <v>609</v>
      </c>
      <c r="V63" s="184" t="s">
        <v>299</v>
      </c>
      <c r="W63" s="185">
        <f t="shared" ref="W63:AG63" si="15">F98</f>
        <v>10171</v>
      </c>
      <c r="X63" s="185">
        <f t="shared" si="15"/>
        <v>26</v>
      </c>
      <c r="Y63" s="185">
        <f t="shared" si="15"/>
        <v>23</v>
      </c>
      <c r="Z63" s="185">
        <f t="shared" si="15"/>
        <v>11</v>
      </c>
      <c r="AA63" s="185">
        <f t="shared" si="15"/>
        <v>7</v>
      </c>
      <c r="AB63" s="185">
        <f t="shared" si="15"/>
        <v>0</v>
      </c>
      <c r="AC63" s="185">
        <f t="shared" si="15"/>
        <v>16</v>
      </c>
      <c r="AD63" s="185">
        <f t="shared" si="15"/>
        <v>12</v>
      </c>
      <c r="AE63" s="185">
        <f t="shared" si="15"/>
        <v>42</v>
      </c>
      <c r="AF63" s="185">
        <f t="shared" si="15"/>
        <v>24</v>
      </c>
      <c r="AG63" s="186">
        <f t="shared" si="15"/>
        <v>173.06930000000003</v>
      </c>
      <c r="AH63" s="46"/>
    </row>
    <row r="64" spans="2:71" ht="12" customHeight="1" x14ac:dyDescent="0.2">
      <c r="B64" s="24"/>
      <c r="C64" s="264" t="s">
        <v>155</v>
      </c>
      <c r="D64" s="23">
        <f>IFERROR(VLOOKUP($C64,'World Cup Players'!B:X,3,FALSE),0)</f>
        <v>0</v>
      </c>
      <c r="E64" s="30"/>
      <c r="F64" s="23">
        <f>IFERROR(VLOOKUP($C64,'World Cup Players'!B:X,9,FALSE),0)</f>
        <v>0</v>
      </c>
      <c r="G64" s="23">
        <f>IFERROR(VLOOKUP($C64,'World Cup Players'!B:X,11,FALSE),0)</f>
        <v>0</v>
      </c>
      <c r="H64" s="23">
        <f>IFERROR(VLOOKUP($C64,'World Cup Players'!B:X,12,FALSE),0)</f>
        <v>0</v>
      </c>
      <c r="I64" s="23">
        <f>IFERROR(VLOOKUP($C64,'GAME WINNING GOALS'!A:B,2,FALSE),0)</f>
        <v>1</v>
      </c>
      <c r="J64" s="23">
        <f>IFERROR(VLOOKUP($C64,'World Cup Players'!B:X,17,FALSE),0)</f>
        <v>0</v>
      </c>
      <c r="K64" s="23">
        <f>IFERROR(VLOOKUP($C64,'World Cup Players'!B:X,18,FALSE),0)</f>
        <v>0</v>
      </c>
      <c r="L64" s="44">
        <f>IFERROR(VLOOKUP($C64,'World Cup GK'!B:AE,16,FALSE),0)</f>
        <v>0</v>
      </c>
      <c r="M64" s="44">
        <f>IFERROR(VLOOKUP($C64,'World Cup GK'!B:AE,19,FALSE),0)</f>
        <v>0</v>
      </c>
      <c r="N64" s="44">
        <f>IFERROR(VLOOKUP($C64,'World Cup GK'!B:AE,14,FALSE),0)</f>
        <v>0</v>
      </c>
      <c r="O64" s="44">
        <f>IFERROR(VLOOKUP($C64,'World Cup GK'!B:AE,11,FALSE),0)</f>
        <v>0</v>
      </c>
      <c r="P64" s="43">
        <f t="shared" si="2"/>
        <v>1</v>
      </c>
      <c r="R64" s="20" t="s">
        <v>683</v>
      </c>
      <c r="S64" s="186" t="str">
        <f>B129</f>
        <v>Bonnie Mullrooney</v>
      </c>
      <c r="T64" s="312" t="s">
        <v>298</v>
      </c>
      <c r="U64" s="186" t="s">
        <v>303</v>
      </c>
      <c r="V64" s="386" t="s">
        <v>610</v>
      </c>
      <c r="W64" s="185">
        <f t="shared" ref="W64:AG64" si="16">F129</f>
        <v>9920</v>
      </c>
      <c r="X64" s="185">
        <f t="shared" si="16"/>
        <v>29</v>
      </c>
      <c r="Y64" s="185">
        <f t="shared" si="16"/>
        <v>22</v>
      </c>
      <c r="Z64" s="185">
        <f t="shared" si="16"/>
        <v>14</v>
      </c>
      <c r="AA64" s="185">
        <f t="shared" si="16"/>
        <v>5</v>
      </c>
      <c r="AB64" s="185">
        <f t="shared" si="16"/>
        <v>0</v>
      </c>
      <c r="AC64" s="185">
        <f t="shared" si="16"/>
        <v>11</v>
      </c>
      <c r="AD64" s="185">
        <f t="shared" si="16"/>
        <v>7</v>
      </c>
      <c r="AE64" s="185">
        <f t="shared" si="16"/>
        <v>61</v>
      </c>
      <c r="AF64" s="185">
        <f t="shared" si="16"/>
        <v>21</v>
      </c>
      <c r="AG64" s="186">
        <f t="shared" si="16"/>
        <v>171.036</v>
      </c>
    </row>
    <row r="65" spans="2:33" ht="12" customHeight="1" x14ac:dyDescent="0.2">
      <c r="B65" s="24"/>
      <c r="C65" s="264" t="s">
        <v>158</v>
      </c>
      <c r="D65" s="23">
        <f>IFERROR(VLOOKUP($C65,'World Cup Players'!B:X,3,FALSE),0)</f>
        <v>0</v>
      </c>
      <c r="E65" s="30"/>
      <c r="F65" s="23">
        <f>IFERROR(VLOOKUP($C65,'World Cup Players'!B:X,9,FALSE),0)</f>
        <v>0</v>
      </c>
      <c r="G65" s="23">
        <f>IFERROR(VLOOKUP($C65,'World Cup Players'!B:X,11,FALSE),0)</f>
        <v>0</v>
      </c>
      <c r="H65" s="23">
        <v>2</v>
      </c>
      <c r="I65" s="23">
        <f>IFERROR(VLOOKUP($C65,'GAME WINNING GOALS'!A:B,2,FALSE),0)</f>
        <v>1</v>
      </c>
      <c r="J65" s="23">
        <f>IFERROR(VLOOKUP($C65,'World Cup Players'!B:X,17,FALSE),0)</f>
        <v>0</v>
      </c>
      <c r="K65" s="23">
        <f>IFERROR(VLOOKUP($C65,'World Cup Players'!B:X,18,FALSE),0)</f>
        <v>0</v>
      </c>
      <c r="L65" s="44">
        <f>IFERROR(VLOOKUP($C65,'World Cup GK'!B:AE,16,FALSE),0)</f>
        <v>0</v>
      </c>
      <c r="M65" s="44">
        <f>IFERROR(VLOOKUP($C65,'World Cup GK'!B:AE,19,FALSE),0)</f>
        <v>0</v>
      </c>
      <c r="N65" s="44">
        <f>IFERROR(VLOOKUP($C65,'World Cup GK'!B:AE,14,FALSE),0)</f>
        <v>0</v>
      </c>
      <c r="O65" s="44">
        <f>IFERROR(VLOOKUP($C65,'World Cup GK'!B:AE,11,FALSE),0)</f>
        <v>0</v>
      </c>
      <c r="P65" s="43">
        <f t="shared" si="2"/>
        <v>3</v>
      </c>
      <c r="R65" s="20" t="s">
        <v>683</v>
      </c>
      <c r="S65" s="186" t="str">
        <f>B160</f>
        <v>Michael Formusa</v>
      </c>
      <c r="T65" s="312" t="s">
        <v>609</v>
      </c>
      <c r="U65" s="312" t="s">
        <v>299</v>
      </c>
      <c r="V65" s="186" t="s">
        <v>2095</v>
      </c>
      <c r="W65" s="185">
        <f t="shared" ref="W65:AG65" si="17">F160</f>
        <v>10684</v>
      </c>
      <c r="X65" s="185">
        <f t="shared" si="17"/>
        <v>30</v>
      </c>
      <c r="Y65" s="185">
        <f t="shared" si="17"/>
        <v>17</v>
      </c>
      <c r="Z65" s="185">
        <f t="shared" si="17"/>
        <v>13</v>
      </c>
      <c r="AA65" s="185">
        <f t="shared" si="17"/>
        <v>5</v>
      </c>
      <c r="AB65" s="185">
        <f t="shared" si="17"/>
        <v>0</v>
      </c>
      <c r="AC65" s="185">
        <f t="shared" si="17"/>
        <v>14</v>
      </c>
      <c r="AD65" s="185">
        <f t="shared" si="17"/>
        <v>6</v>
      </c>
      <c r="AE65" s="185">
        <f t="shared" si="17"/>
        <v>58</v>
      </c>
      <c r="AF65" s="185">
        <f t="shared" si="17"/>
        <v>31</v>
      </c>
      <c r="AG65" s="186">
        <f t="shared" si="17"/>
        <v>171.27719999999999</v>
      </c>
    </row>
    <row r="66" spans="2:33" ht="12" customHeight="1" x14ac:dyDescent="0.2">
      <c r="B66" s="24"/>
      <c r="C66" s="264" t="s">
        <v>159</v>
      </c>
      <c r="D66" s="23">
        <f>IFERROR(VLOOKUP($C66,'World Cup Players'!B:X,3,FALSE),0)</f>
        <v>0</v>
      </c>
      <c r="E66" s="30"/>
      <c r="F66" s="23">
        <f>IFERROR(VLOOKUP($C66,'World Cup Players'!B:X,9,FALSE),0)</f>
        <v>0</v>
      </c>
      <c r="G66" s="23">
        <f>IFERROR(VLOOKUP($C66,'World Cup Players'!B:X,11,FALSE),0)</f>
        <v>0</v>
      </c>
      <c r="H66" s="23">
        <f>IFERROR(VLOOKUP($C66,'World Cup Players'!B:X,12,FALSE),0)</f>
        <v>0</v>
      </c>
      <c r="I66" s="23">
        <f>IFERROR(VLOOKUP($C66,'GAME WINNING GOALS'!A:B,2,FALSE),0)</f>
        <v>0</v>
      </c>
      <c r="J66" s="23">
        <f>IFERROR(VLOOKUP($C66,'World Cup Players'!B:X,17,FALSE),0)</f>
        <v>0</v>
      </c>
      <c r="K66" s="23">
        <f>IFERROR(VLOOKUP($C66,'World Cup Players'!B:X,18,FALSE),0)</f>
        <v>0</v>
      </c>
      <c r="L66" s="44">
        <f>IFERROR(VLOOKUP($C66,'World Cup GK'!B:AE,16,FALSE),0)</f>
        <v>0</v>
      </c>
      <c r="M66" s="44">
        <f>IFERROR(VLOOKUP($C66,'World Cup GK'!B:AE,19,FALSE),0)</f>
        <v>0</v>
      </c>
      <c r="N66" s="44">
        <f>IFERROR(VLOOKUP($C66,'World Cup GK'!B:AE,14,FALSE),0)</f>
        <v>0</v>
      </c>
      <c r="O66" s="44">
        <f>IFERROR(VLOOKUP($C66,'World Cup GK'!B:AE,11,FALSE),0)</f>
        <v>0</v>
      </c>
      <c r="P66" s="43">
        <f t="shared" si="2"/>
        <v>0</v>
      </c>
      <c r="R66" s="20" t="s">
        <v>683</v>
      </c>
      <c r="S66" s="186" t="str">
        <f>B191</f>
        <v>Elyse Lalonde</v>
      </c>
      <c r="T66" s="184" t="s">
        <v>307</v>
      </c>
      <c r="U66" s="184" t="s">
        <v>609</v>
      </c>
      <c r="V66" s="186" t="s">
        <v>303</v>
      </c>
      <c r="W66" s="185">
        <f t="shared" ref="W66:AG66" si="18">F191</f>
        <v>10111</v>
      </c>
      <c r="X66" s="185">
        <f t="shared" si="18"/>
        <v>35</v>
      </c>
      <c r="Y66" s="185">
        <f t="shared" si="18"/>
        <v>22</v>
      </c>
      <c r="Z66" s="185">
        <f t="shared" si="18"/>
        <v>20</v>
      </c>
      <c r="AA66" s="185">
        <f t="shared" si="18"/>
        <v>4</v>
      </c>
      <c r="AB66" s="185">
        <f t="shared" si="18"/>
        <v>1</v>
      </c>
      <c r="AC66" s="185">
        <f t="shared" si="18"/>
        <v>15</v>
      </c>
      <c r="AD66" s="185">
        <f t="shared" si="18"/>
        <v>7</v>
      </c>
      <c r="AE66" s="185">
        <f t="shared" si="18"/>
        <v>51</v>
      </c>
      <c r="AF66" s="185">
        <f t="shared" si="18"/>
        <v>28</v>
      </c>
      <c r="AG66" s="186">
        <f t="shared" si="18"/>
        <v>184.62129999999999</v>
      </c>
    </row>
    <row r="67" spans="2:33" ht="12" customHeight="1" x14ac:dyDescent="0.2">
      <c r="B67" s="22" t="s">
        <v>135</v>
      </c>
      <c r="C67" s="293"/>
      <c r="D67" s="35">
        <f t="shared" ref="D67:E67" si="19">SUM(D68:D97)</f>
        <v>0</v>
      </c>
      <c r="E67" s="35">
        <f t="shared" si="19"/>
        <v>0</v>
      </c>
      <c r="F67" s="35">
        <f>SUM(F68:F97)</f>
        <v>11230</v>
      </c>
      <c r="G67" s="35">
        <f t="shared" ref="G67:O67" si="20">SUM(G68:G97)</f>
        <v>27</v>
      </c>
      <c r="H67" s="35">
        <f>SUM(H68:H97)</f>
        <v>22</v>
      </c>
      <c r="I67" s="35">
        <f>SUM(I68:I97)</f>
        <v>13</v>
      </c>
      <c r="J67" s="35">
        <f>SUM(J68:J97)</f>
        <v>10</v>
      </c>
      <c r="K67" s="35">
        <f t="shared" si="20"/>
        <v>0</v>
      </c>
      <c r="L67" s="35">
        <f>SUM(L68:L97)</f>
        <v>20</v>
      </c>
      <c r="M67" s="35">
        <f t="shared" si="20"/>
        <v>10</v>
      </c>
      <c r="N67" s="35">
        <f t="shared" si="20"/>
        <v>61</v>
      </c>
      <c r="O67" s="35">
        <f t="shared" si="20"/>
        <v>29</v>
      </c>
      <c r="P67" s="43">
        <f t="shared" si="2"/>
        <v>187.65899999999999</v>
      </c>
      <c r="R67" s="20" t="s">
        <v>683</v>
      </c>
      <c r="S67" s="186" t="str">
        <f>B222</f>
        <v>Suraj Sukumar</v>
      </c>
      <c r="T67" s="185" t="s">
        <v>609</v>
      </c>
      <c r="U67" s="184" t="s">
        <v>307</v>
      </c>
      <c r="V67" s="186" t="s">
        <v>303</v>
      </c>
      <c r="W67" s="185">
        <f t="shared" ref="W67:AG67" si="21">F222</f>
        <v>10479</v>
      </c>
      <c r="X67" s="185">
        <f t="shared" si="21"/>
        <v>39</v>
      </c>
      <c r="Y67" s="185">
        <f t="shared" si="21"/>
        <v>26</v>
      </c>
      <c r="Z67" s="185">
        <f t="shared" si="21"/>
        <v>19</v>
      </c>
      <c r="AA67" s="185">
        <f t="shared" si="21"/>
        <v>5</v>
      </c>
      <c r="AB67" s="185">
        <f t="shared" si="21"/>
        <v>0</v>
      </c>
      <c r="AC67" s="185">
        <f t="shared" si="21"/>
        <v>16</v>
      </c>
      <c r="AD67" s="185">
        <f t="shared" si="21"/>
        <v>9</v>
      </c>
      <c r="AE67" s="185">
        <f t="shared" si="21"/>
        <v>65</v>
      </c>
      <c r="AF67" s="185">
        <f t="shared" si="21"/>
        <v>24</v>
      </c>
      <c r="AG67" s="186">
        <f t="shared" si="21"/>
        <v>201.72570000000002</v>
      </c>
    </row>
    <row r="68" spans="2:33" ht="12" customHeight="1" x14ac:dyDescent="0.2">
      <c r="B68" s="24"/>
      <c r="C68" s="265" t="s">
        <v>425</v>
      </c>
      <c r="D68" s="23" t="str">
        <f>IFERROR(VLOOKUP($C68,'World Cup Players'!B:X,3,FALSE),0)</f>
        <v>fr France</v>
      </c>
      <c r="E68" s="30"/>
      <c r="F68" s="23">
        <f>IFERROR(VLOOKUP($C68,'World Cup Players'!B:X,9,FALSE),0)</f>
        <v>605</v>
      </c>
      <c r="G68" s="23">
        <f>IFERROR(VLOOKUP($C68,'World Cup Players'!B:X,11,FALSE),0)</f>
        <v>8</v>
      </c>
      <c r="H68" s="23">
        <f>IFERROR(VLOOKUP($C68,'World Cup Players'!B:X,12,FALSE),0)</f>
        <v>3</v>
      </c>
      <c r="I68" s="23">
        <f>IFERROR(VLOOKUP($C68,'GAME WINNING GOALS'!A:B,2,FALSE),0)</f>
        <v>4</v>
      </c>
      <c r="J68" s="23">
        <f>IFERROR(VLOOKUP($C68,'World Cup Players'!B:X,17,FALSE),0)</f>
        <v>1</v>
      </c>
      <c r="K68" s="23">
        <f>IFERROR(VLOOKUP($C68,'World Cup Players'!B:X,18,FALSE),0)</f>
        <v>0</v>
      </c>
      <c r="L68" s="44">
        <f>IFERROR(VLOOKUP($C68,'World Cup GK'!B:AE,16,FALSE),0)</f>
        <v>0</v>
      </c>
      <c r="M68" s="44">
        <f>IFERROR(VLOOKUP($C68,'World Cup GK'!B:AE,19,FALSE),0)</f>
        <v>0</v>
      </c>
      <c r="N68" s="44">
        <f>IFERROR(VLOOKUP($C68,'World Cup GK'!B:AE,14,FALSE),0)</f>
        <v>0</v>
      </c>
      <c r="O68" s="44">
        <f>IFERROR(VLOOKUP($C68,'World Cup GK'!B:AE,11,FALSE),0)</f>
        <v>0</v>
      </c>
      <c r="P68" s="43">
        <f t="shared" si="2"/>
        <v>19.7715</v>
      </c>
      <c r="S68" s="186" t="str">
        <f>B253</f>
        <v>Bob Reynolds</v>
      </c>
      <c r="T68" s="185" t="s">
        <v>609</v>
      </c>
      <c r="U68" s="184" t="s">
        <v>303</v>
      </c>
      <c r="V68" s="312" t="s">
        <v>307</v>
      </c>
      <c r="W68" s="185">
        <f t="shared" ref="W68:AG68" si="22">F253</f>
        <v>12256</v>
      </c>
      <c r="X68" s="185">
        <f t="shared" si="22"/>
        <v>41</v>
      </c>
      <c r="Y68" s="185">
        <f t="shared" si="22"/>
        <v>22</v>
      </c>
      <c r="Z68" s="185">
        <f t="shared" si="22"/>
        <v>20</v>
      </c>
      <c r="AA68" s="185">
        <f t="shared" si="22"/>
        <v>7</v>
      </c>
      <c r="AB68" s="185">
        <f t="shared" si="22"/>
        <v>0</v>
      </c>
      <c r="AC68" s="185">
        <f t="shared" si="22"/>
        <v>19</v>
      </c>
      <c r="AD68" s="185">
        <f t="shared" si="22"/>
        <v>8</v>
      </c>
      <c r="AE68" s="185">
        <f t="shared" si="22"/>
        <v>60</v>
      </c>
      <c r="AF68" s="185">
        <f t="shared" si="22"/>
        <v>31</v>
      </c>
      <c r="AG68" s="186">
        <f t="shared" si="22"/>
        <v>214.22480000000002</v>
      </c>
    </row>
    <row r="69" spans="2:33" ht="12" customHeight="1" x14ac:dyDescent="0.2">
      <c r="B69" s="24"/>
      <c r="C69" s="265" t="s">
        <v>5</v>
      </c>
      <c r="D69" s="23" t="str">
        <f>IFERROR(VLOOKUP($C69,'World Cup Players'!B:X,3,FALSE),0)</f>
        <v>eng England</v>
      </c>
      <c r="E69" s="30"/>
      <c r="F69" s="23">
        <f>IFERROR(VLOOKUP($C69,'World Cup Players'!B:X,9,FALSE),0)</f>
        <v>652</v>
      </c>
      <c r="G69" s="23">
        <f>IFERROR(VLOOKUP($C69,'World Cup Players'!B:X,11,FALSE),0)</f>
        <v>6</v>
      </c>
      <c r="H69" s="23">
        <f>IFERROR(VLOOKUP($C69,'World Cup Players'!B:X,12,FALSE),0)</f>
        <v>1</v>
      </c>
      <c r="I69" s="23">
        <f>IFERROR(VLOOKUP($C69,'GAME WINNING GOALS'!A:B,2,FALSE),0)</f>
        <v>2</v>
      </c>
      <c r="J69" s="23">
        <f>IFERROR(VLOOKUP($C69,'World Cup Players'!B:X,17,FALSE),0)</f>
        <v>0</v>
      </c>
      <c r="K69" s="23">
        <f>IFERROR(VLOOKUP($C69,'World Cup Players'!B:X,18,FALSE),0)</f>
        <v>0</v>
      </c>
      <c r="L69" s="44">
        <f>IFERROR(VLOOKUP($C69,'World Cup GK'!B:AE,16,FALSE),0)</f>
        <v>0</v>
      </c>
      <c r="M69" s="44">
        <f>IFERROR(VLOOKUP($C69,'World Cup GK'!B:AE,19,FALSE),0)</f>
        <v>0</v>
      </c>
      <c r="N69" s="44">
        <f>IFERROR(VLOOKUP($C69,'World Cup GK'!B:AE,14,FALSE),0)</f>
        <v>0</v>
      </c>
      <c r="O69" s="44">
        <f>IFERROR(VLOOKUP($C69,'World Cup GK'!B:AE,11,FALSE),0)</f>
        <v>0</v>
      </c>
      <c r="P69" s="43">
        <f t="shared" si="2"/>
        <v>14.4116</v>
      </c>
      <c r="R69" s="20" t="s">
        <v>683</v>
      </c>
      <c r="S69" s="186" t="str">
        <f>B284</f>
        <v>Mark Mullrooney</v>
      </c>
      <c r="T69" s="311" t="s">
        <v>303</v>
      </c>
      <c r="U69" s="311" t="s">
        <v>307</v>
      </c>
      <c r="V69" s="312" t="s">
        <v>609</v>
      </c>
      <c r="W69" s="185">
        <f t="shared" ref="W69:AG69" si="23">F284</f>
        <v>11092</v>
      </c>
      <c r="X69" s="185">
        <f t="shared" si="23"/>
        <v>24</v>
      </c>
      <c r="Y69" s="185">
        <f t="shared" si="23"/>
        <v>25</v>
      </c>
      <c r="Z69" s="185">
        <f t="shared" si="23"/>
        <v>12</v>
      </c>
      <c r="AA69" s="185">
        <f t="shared" si="23"/>
        <v>5</v>
      </c>
      <c r="AB69" s="185">
        <f t="shared" si="23"/>
        <v>0</v>
      </c>
      <c r="AC69" s="185">
        <f t="shared" si="23"/>
        <v>17</v>
      </c>
      <c r="AD69" s="185">
        <f t="shared" si="23"/>
        <v>10</v>
      </c>
      <c r="AE69" s="185">
        <f t="shared" si="23"/>
        <v>51</v>
      </c>
      <c r="AF69" s="185">
        <f t="shared" si="23"/>
        <v>29</v>
      </c>
      <c r="AG69" s="186">
        <f t="shared" si="23"/>
        <v>181.7636</v>
      </c>
    </row>
    <row r="70" spans="2:33" ht="12" customHeight="1" x14ac:dyDescent="0.2">
      <c r="B70" s="24"/>
      <c r="C70" s="265" t="s">
        <v>613</v>
      </c>
      <c r="D70" s="23" t="str">
        <f>IFERROR(VLOOKUP($C70,'World Cup Players'!B:X,3,FALSE),0)</f>
        <v>de Germany</v>
      </c>
      <c r="E70" s="30"/>
      <c r="F70" s="23">
        <f>IFERROR(VLOOKUP($C70,'World Cup Players'!B:X,9,FALSE),0)</f>
        <v>361</v>
      </c>
      <c r="G70" s="23">
        <f>IFERROR(VLOOKUP($C70,'World Cup Players'!B:X,11,FALSE),0)</f>
        <v>0</v>
      </c>
      <c r="H70" s="23">
        <f>IFERROR(VLOOKUP($C70,'World Cup Players'!B:X,12,FALSE),0)</f>
        <v>3</v>
      </c>
      <c r="I70" s="23">
        <f>IFERROR(VLOOKUP($C70,'GAME WINNING GOALS'!A:B,2,FALSE),0)</f>
        <v>0</v>
      </c>
      <c r="J70" s="23">
        <f>IFERROR(VLOOKUP($C70,'World Cup Players'!B:X,17,FALSE),0)</f>
        <v>0</v>
      </c>
      <c r="K70" s="23">
        <f>IFERROR(VLOOKUP($C70,'World Cup Players'!B:X,18,FALSE),0)</f>
        <v>0</v>
      </c>
      <c r="L70" s="44">
        <f>IFERROR(VLOOKUP($C70,'World Cup GK'!B:AE,16,FALSE),0)</f>
        <v>0</v>
      </c>
      <c r="M70" s="44">
        <f>IFERROR(VLOOKUP($C70,'World Cup GK'!B:AE,19,FALSE),0)</f>
        <v>0</v>
      </c>
      <c r="N70" s="44">
        <f>IFERROR(VLOOKUP($C70,'World Cup GK'!B:AE,14,FALSE),0)</f>
        <v>0</v>
      </c>
      <c r="O70" s="44">
        <f>IFERROR(VLOOKUP($C70,'World Cup GK'!B:AE,11,FALSE),0)</f>
        <v>0</v>
      </c>
      <c r="P70" s="43">
        <f t="shared" si="2"/>
        <v>5.9962999999999997</v>
      </c>
      <c r="R70" s="20" t="s">
        <v>683</v>
      </c>
      <c r="S70" s="186" t="str">
        <f>B315</f>
        <v>Paddy McConvey</v>
      </c>
      <c r="T70" s="311" t="s">
        <v>303</v>
      </c>
      <c r="U70" s="311" t="s">
        <v>307</v>
      </c>
      <c r="V70" s="186" t="s">
        <v>299</v>
      </c>
      <c r="W70" s="185">
        <f t="shared" ref="W70:AG70" si="24">F315</f>
        <v>10346</v>
      </c>
      <c r="X70" s="185">
        <f t="shared" si="24"/>
        <v>34</v>
      </c>
      <c r="Y70" s="185">
        <f t="shared" si="24"/>
        <v>22</v>
      </c>
      <c r="Z70" s="185">
        <f t="shared" si="24"/>
        <v>12</v>
      </c>
      <c r="AA70" s="185">
        <f t="shared" si="24"/>
        <v>4</v>
      </c>
      <c r="AB70" s="185">
        <f t="shared" si="24"/>
        <v>0</v>
      </c>
      <c r="AC70" s="185">
        <f t="shared" si="24"/>
        <v>13</v>
      </c>
      <c r="AD70" s="185">
        <f t="shared" si="24"/>
        <v>9</v>
      </c>
      <c r="AE70" s="185">
        <f t="shared" si="24"/>
        <v>45</v>
      </c>
      <c r="AF70" s="185">
        <f t="shared" si="24"/>
        <v>22</v>
      </c>
      <c r="AG70" s="186">
        <f t="shared" si="24"/>
        <v>178.37180000000001</v>
      </c>
    </row>
    <row r="71" spans="2:33" ht="12" customHeight="1" x14ac:dyDescent="0.2">
      <c r="B71" s="24"/>
      <c r="C71" s="278" t="s">
        <v>405</v>
      </c>
      <c r="D71" s="23" t="str">
        <f>IFERROR(VLOOKUP($C71,'World Cup Players'!B:X,3,FALSE),0)</f>
        <v>fr France</v>
      </c>
      <c r="E71" s="30"/>
      <c r="F71" s="23">
        <f>IFERROR(VLOOKUP($C71,'World Cup Players'!B:X,9,FALSE),0)</f>
        <v>547</v>
      </c>
      <c r="G71" s="23">
        <f>IFERROR(VLOOKUP($C71,'World Cup Players'!B:X,11,FALSE),0)</f>
        <v>5</v>
      </c>
      <c r="H71" s="23">
        <f>IFERROR(VLOOKUP($C71,'World Cup Players'!B:X,12,FALSE),0)</f>
        <v>2</v>
      </c>
      <c r="I71" s="23">
        <f>IFERROR(VLOOKUP($C71,'GAME WINNING GOALS'!A:B,2,FALSE),0)</f>
        <v>1</v>
      </c>
      <c r="J71" s="23">
        <f>IFERROR(VLOOKUP($C71,'World Cup Players'!B:X,17,FALSE),0)</f>
        <v>0</v>
      </c>
      <c r="K71" s="23">
        <f>IFERROR(VLOOKUP($C71,'World Cup Players'!B:X,18,FALSE),0)</f>
        <v>0</v>
      </c>
      <c r="L71" s="44">
        <f>IFERROR(VLOOKUP($C71,'World Cup GK'!B:AE,16,FALSE),0)</f>
        <v>0</v>
      </c>
      <c r="M71" s="44">
        <f>IFERROR(VLOOKUP($C71,'World Cup GK'!B:AE,19,FALSE),0)</f>
        <v>0</v>
      </c>
      <c r="N71" s="44">
        <f>IFERROR(VLOOKUP($C71,'World Cup GK'!B:AE,14,FALSE),0)</f>
        <v>0</v>
      </c>
      <c r="O71" s="44">
        <f>IFERROR(VLOOKUP($C71,'World Cup GK'!B:AE,11,FALSE),0)</f>
        <v>0</v>
      </c>
      <c r="P71" s="43">
        <f t="shared" si="2"/>
        <v>12.540099999999999</v>
      </c>
      <c r="R71" s="20" t="s">
        <v>683</v>
      </c>
      <c r="S71" s="186" t="str">
        <f>B346</f>
        <v>Vishen Maharaj</v>
      </c>
      <c r="T71" s="311" t="s">
        <v>303</v>
      </c>
      <c r="U71" s="311" t="s">
        <v>609</v>
      </c>
      <c r="V71" s="184" t="s">
        <v>299</v>
      </c>
      <c r="W71" s="185">
        <f t="shared" ref="W71:AG71" si="25">F346</f>
        <v>10799</v>
      </c>
      <c r="X71" s="185">
        <f t="shared" si="25"/>
        <v>34</v>
      </c>
      <c r="Y71" s="185">
        <f t="shared" si="25"/>
        <v>28</v>
      </c>
      <c r="Z71" s="185">
        <f t="shared" si="25"/>
        <v>17</v>
      </c>
      <c r="AA71" s="185">
        <f t="shared" si="25"/>
        <v>4</v>
      </c>
      <c r="AB71" s="185">
        <f t="shared" si="25"/>
        <v>0</v>
      </c>
      <c r="AC71" s="185">
        <f t="shared" si="25"/>
        <v>14</v>
      </c>
      <c r="AD71" s="185">
        <f t="shared" si="25"/>
        <v>9</v>
      </c>
      <c r="AE71" s="185">
        <f t="shared" si="25"/>
        <v>55</v>
      </c>
      <c r="AF71" s="185">
        <f t="shared" si="25"/>
        <v>28</v>
      </c>
      <c r="AG71" s="186">
        <f t="shared" si="25"/>
        <v>194.6317</v>
      </c>
    </row>
    <row r="72" spans="2:33" ht="12" customHeight="1" x14ac:dyDescent="0.2">
      <c r="B72" s="24"/>
      <c r="C72" s="278" t="s">
        <v>359</v>
      </c>
      <c r="D72" s="23" t="str">
        <f>IFERROR(VLOOKUP($C72,'World Cup Players'!B:X,3,FALSE),0)</f>
        <v>eng England</v>
      </c>
      <c r="E72" s="30"/>
      <c r="F72" s="23">
        <f>IFERROR(VLOOKUP($C72,'World Cup Players'!B:X,9,FALSE),0)</f>
        <v>268</v>
      </c>
      <c r="G72" s="23">
        <f>IFERROR(VLOOKUP($C72,'World Cup Players'!B:X,11,FALSE),0)</f>
        <v>0</v>
      </c>
      <c r="H72" s="23">
        <f>IFERROR(VLOOKUP($C72,'World Cup Players'!B:X,12,FALSE),0)</f>
        <v>3</v>
      </c>
      <c r="I72" s="23">
        <f>IFERROR(VLOOKUP($C72,'GAME WINNING GOALS'!A:B,2,FALSE),0)</f>
        <v>0</v>
      </c>
      <c r="J72" s="23">
        <f>IFERROR(VLOOKUP($C72,'World Cup Players'!B:X,17,FALSE),0)</f>
        <v>0</v>
      </c>
      <c r="K72" s="23">
        <f>IFERROR(VLOOKUP($C72,'World Cup Players'!B:X,18,FALSE),0)</f>
        <v>0</v>
      </c>
      <c r="L72" s="44">
        <f>IFERROR(VLOOKUP($C72,'World Cup GK'!B:AE,16,FALSE),0)</f>
        <v>0</v>
      </c>
      <c r="M72" s="44">
        <f>IFERROR(VLOOKUP($C72,'World Cup GK'!B:AE,19,FALSE),0)</f>
        <v>0</v>
      </c>
      <c r="N72" s="44">
        <f>IFERROR(VLOOKUP($C72,'World Cup GK'!B:AE,14,FALSE),0)</f>
        <v>0</v>
      </c>
      <c r="O72" s="44">
        <f>IFERROR(VLOOKUP($C72,'World Cup GK'!B:AE,11,FALSE),0)</f>
        <v>0</v>
      </c>
      <c r="P72" s="43">
        <f t="shared" ref="P72:P137" si="26">SUM((F72*0.0083)+G72+H72+I72+L72+M72+(N72*0.2))-((J72*0.25)+(K72*0.5))-(O72*0.25)</f>
        <v>5.2244000000000002</v>
      </c>
      <c r="S72" s="186" t="str">
        <f>B377</f>
        <v>Naveen Maharaj</v>
      </c>
      <c r="T72" s="184" t="s">
        <v>609</v>
      </c>
      <c r="U72" s="312" t="s">
        <v>300</v>
      </c>
      <c r="V72" s="184" t="s">
        <v>307</v>
      </c>
      <c r="W72" s="185">
        <f t="shared" ref="W72:AG72" si="27">F377</f>
        <v>10308</v>
      </c>
      <c r="X72" s="185">
        <f t="shared" si="27"/>
        <v>26</v>
      </c>
      <c r="Y72" s="185">
        <f t="shared" si="27"/>
        <v>25</v>
      </c>
      <c r="Z72" s="185">
        <f t="shared" si="27"/>
        <v>11</v>
      </c>
      <c r="AA72" s="185">
        <f t="shared" si="27"/>
        <v>6</v>
      </c>
      <c r="AB72" s="185">
        <f t="shared" si="27"/>
        <v>1</v>
      </c>
      <c r="AC72" s="185">
        <f t="shared" si="27"/>
        <v>14</v>
      </c>
      <c r="AD72" s="185">
        <f t="shared" si="27"/>
        <v>11</v>
      </c>
      <c r="AE72" s="185">
        <f t="shared" si="27"/>
        <v>67</v>
      </c>
      <c r="AF72" s="185">
        <f t="shared" si="27"/>
        <v>21</v>
      </c>
      <c r="AG72" s="186">
        <f t="shared" si="27"/>
        <v>178.7064</v>
      </c>
    </row>
    <row r="73" spans="2:33" ht="12" customHeight="1" x14ac:dyDescent="0.2">
      <c r="B73" s="24"/>
      <c r="C73" s="265" t="s">
        <v>467</v>
      </c>
      <c r="D73" s="23" t="str">
        <f>IFERROR(VLOOKUP($C73,'World Cup Players'!B:X,3,FALSE),0)</f>
        <v>es Spain</v>
      </c>
      <c r="E73" s="30"/>
      <c r="F73" s="23">
        <f>IFERROR(VLOOKUP($C73,'World Cup Players'!B:X,9,FALSE),0)</f>
        <v>626</v>
      </c>
      <c r="G73" s="23">
        <f>IFERROR(VLOOKUP($C73,'World Cup Players'!B:X,11,FALSE),0)</f>
        <v>0</v>
      </c>
      <c r="H73" s="23">
        <f>IFERROR(VLOOKUP($C73,'World Cup Players'!B:X,12,FALSE),0)</f>
        <v>0</v>
      </c>
      <c r="I73" s="23">
        <f>IFERROR(VLOOKUP($C73,'GAME WINNING GOALS'!A:B,2,FALSE),0)</f>
        <v>0</v>
      </c>
      <c r="J73" s="23">
        <f>IFERROR(VLOOKUP($C73,'World Cup Players'!B:X,17,FALSE),0)</f>
        <v>0</v>
      </c>
      <c r="K73" s="23">
        <f>IFERROR(VLOOKUP($C73,'World Cup Players'!B:X,18,FALSE),0)</f>
        <v>0</v>
      </c>
      <c r="L73" s="44">
        <f>IFERROR(VLOOKUP($C73,'World Cup GK'!B:AE,16,FALSE),0)</f>
        <v>0</v>
      </c>
      <c r="M73" s="44">
        <f>IFERROR(VLOOKUP($C73,'World Cup GK'!B:AE,19,FALSE),0)</f>
        <v>0</v>
      </c>
      <c r="N73" s="44">
        <f>IFERROR(VLOOKUP($C73,'World Cup GK'!B:AE,14,FALSE),0)</f>
        <v>0</v>
      </c>
      <c r="O73" s="44">
        <f>IFERROR(VLOOKUP($C73,'World Cup GK'!B:AE,11,FALSE),0)</f>
        <v>0</v>
      </c>
      <c r="P73" s="43">
        <f t="shared" si="26"/>
        <v>5.1958000000000002</v>
      </c>
      <c r="S73" s="186" t="str">
        <f>B408</f>
        <v>Ivan Cajic</v>
      </c>
      <c r="T73" s="312" t="s">
        <v>307</v>
      </c>
      <c r="U73" s="184" t="s">
        <v>609</v>
      </c>
      <c r="V73" s="312" t="s">
        <v>299</v>
      </c>
      <c r="W73" s="185">
        <f t="shared" ref="W73:AG73" si="28">F408</f>
        <v>10551</v>
      </c>
      <c r="X73" s="185">
        <f t="shared" si="28"/>
        <v>22</v>
      </c>
      <c r="Y73" s="185">
        <f t="shared" si="28"/>
        <v>26</v>
      </c>
      <c r="Z73" s="185">
        <f t="shared" si="28"/>
        <v>13</v>
      </c>
      <c r="AA73" s="185">
        <f t="shared" si="28"/>
        <v>6</v>
      </c>
      <c r="AB73" s="185">
        <f t="shared" si="28"/>
        <v>0</v>
      </c>
      <c r="AC73" s="185">
        <f t="shared" si="28"/>
        <v>15</v>
      </c>
      <c r="AD73" s="185">
        <f t="shared" si="28"/>
        <v>9</v>
      </c>
      <c r="AE73" s="185">
        <f t="shared" si="28"/>
        <v>59</v>
      </c>
      <c r="AF73" s="185">
        <f t="shared" si="28"/>
        <v>26</v>
      </c>
      <c r="AG73" s="186">
        <f t="shared" si="28"/>
        <v>176.37330000000003</v>
      </c>
    </row>
    <row r="74" spans="2:33" ht="12" customHeight="1" x14ac:dyDescent="0.2">
      <c r="B74" s="24"/>
      <c r="C74" s="265" t="s">
        <v>491</v>
      </c>
      <c r="D74" s="23" t="str">
        <f>IFERROR(VLOOKUP($C74,'World Cup Players'!B:X,3,FALSE),0)</f>
        <v>pt Portugal</v>
      </c>
      <c r="E74" s="47"/>
      <c r="F74" s="23">
        <f>IFERROR(VLOOKUP($C74,'World Cup Players'!B:X,9,FALSE),0)</f>
        <v>422</v>
      </c>
      <c r="G74" s="23">
        <f>IFERROR(VLOOKUP($C74,'World Cup Players'!B:X,11,FALSE),0)</f>
        <v>0</v>
      </c>
      <c r="H74" s="23">
        <f>IFERROR(VLOOKUP($C74,'World Cup Players'!B:X,12,FALSE),0)</f>
        <v>1</v>
      </c>
      <c r="I74" s="23">
        <f>IFERROR(VLOOKUP($C74,'GAME WINNING GOALS'!A:B,2,FALSE),0)</f>
        <v>0</v>
      </c>
      <c r="J74" s="23">
        <f>IFERROR(VLOOKUP($C74,'World Cup Players'!B:X,17,FALSE),0)</f>
        <v>0</v>
      </c>
      <c r="K74" s="23">
        <f>IFERROR(VLOOKUP($C74,'World Cup Players'!B:X,18,FALSE),0)</f>
        <v>0</v>
      </c>
      <c r="L74" s="44">
        <f>IFERROR(VLOOKUP($C74,'World Cup GK'!B:AE,16,FALSE),0)</f>
        <v>0</v>
      </c>
      <c r="M74" s="44">
        <f>IFERROR(VLOOKUP($C74,'World Cup GK'!B:AE,19,FALSE),0)</f>
        <v>0</v>
      </c>
      <c r="N74" s="44">
        <f>IFERROR(VLOOKUP($C74,'World Cup GK'!B:AE,14,FALSE),0)</f>
        <v>0</v>
      </c>
      <c r="O74" s="44">
        <f>IFERROR(VLOOKUP($C74,'World Cup GK'!B:AE,11,FALSE),0)</f>
        <v>0</v>
      </c>
      <c r="P74" s="43">
        <f t="shared" si="26"/>
        <v>4.5026000000000002</v>
      </c>
      <c r="S74" s="186" t="str">
        <f>B439</f>
        <v>Louise Kanopoulos</v>
      </c>
      <c r="T74" s="386" t="s">
        <v>795</v>
      </c>
      <c r="U74" s="312" t="s">
        <v>300</v>
      </c>
      <c r="V74" s="184" t="s">
        <v>298</v>
      </c>
      <c r="W74" s="185">
        <f t="shared" ref="W74:AG74" si="29">F439</f>
        <v>10205</v>
      </c>
      <c r="X74" s="185">
        <f t="shared" si="29"/>
        <v>19</v>
      </c>
      <c r="Y74" s="185">
        <f t="shared" si="29"/>
        <v>19</v>
      </c>
      <c r="Z74" s="185">
        <f t="shared" si="29"/>
        <v>5</v>
      </c>
      <c r="AA74" s="185">
        <f t="shared" si="29"/>
        <v>8</v>
      </c>
      <c r="AB74" s="185">
        <f t="shared" si="29"/>
        <v>0</v>
      </c>
      <c r="AC74" s="185">
        <f t="shared" si="29"/>
        <v>16</v>
      </c>
      <c r="AD74" s="185">
        <f t="shared" si="29"/>
        <v>9</v>
      </c>
      <c r="AE74" s="185">
        <f t="shared" si="29"/>
        <v>59</v>
      </c>
      <c r="AF74" s="185">
        <f t="shared" si="29"/>
        <v>25</v>
      </c>
      <c r="AG74" s="186">
        <f t="shared" si="29"/>
        <v>156.25150000000002</v>
      </c>
    </row>
    <row r="75" spans="2:33" ht="12" customHeight="1" x14ac:dyDescent="0.2">
      <c r="B75" s="24"/>
      <c r="C75" s="265" t="s">
        <v>706</v>
      </c>
      <c r="D75" s="23" t="str">
        <f>IFERROR(VLOOKUP($C75,'World Cup Players'!B:X,3,FALSE),0)</f>
        <v>ar Argentina</v>
      </c>
      <c r="E75" s="30"/>
      <c r="F75" s="23">
        <f>IFERROR(VLOOKUP($C75,'World Cup Players'!B:X,9,FALSE),0)</f>
        <v>630</v>
      </c>
      <c r="G75" s="23">
        <f>IFERROR(VLOOKUP($C75,'World Cup Players'!B:X,11,FALSE),0)</f>
        <v>1</v>
      </c>
      <c r="H75" s="23">
        <f>IFERROR(VLOOKUP($C75,'World Cup Players'!B:X,12,FALSE),0)</f>
        <v>1</v>
      </c>
      <c r="I75" s="23">
        <f>IFERROR(VLOOKUP($C75,'GAME WINNING GOALS'!A:B,2,FALSE),0)</f>
        <v>0</v>
      </c>
      <c r="J75" s="23">
        <f>IFERROR(VLOOKUP($C75,'World Cup Players'!B:X,17,FALSE),0)</f>
        <v>0</v>
      </c>
      <c r="K75" s="23">
        <f>IFERROR(VLOOKUP($C75,'World Cup Players'!B:X,18,FALSE),0)</f>
        <v>0</v>
      </c>
      <c r="L75" s="44">
        <f>IFERROR(VLOOKUP($C75,'World Cup GK'!B:AE,16,FALSE),0)</f>
        <v>0</v>
      </c>
      <c r="M75" s="44">
        <f>IFERROR(VLOOKUP($C75,'World Cup GK'!B:AE,19,FALSE),0)</f>
        <v>0</v>
      </c>
      <c r="N75" s="44">
        <f>IFERROR(VLOOKUP($C75,'World Cup GK'!B:AE,14,FALSE),0)</f>
        <v>0</v>
      </c>
      <c r="O75" s="44">
        <f>IFERROR(VLOOKUP($C75,'World Cup GK'!B:AE,11,FALSE),0)</f>
        <v>0</v>
      </c>
      <c r="P75" s="43">
        <f t="shared" si="26"/>
        <v>7.2290000000000001</v>
      </c>
      <c r="S75" s="186" t="str">
        <f>B470</f>
        <v>Julian Santia</v>
      </c>
      <c r="T75" s="389" t="s">
        <v>300</v>
      </c>
      <c r="U75" s="387" t="s">
        <v>611</v>
      </c>
      <c r="V75" s="186" t="s">
        <v>303</v>
      </c>
      <c r="W75" s="185">
        <f t="shared" ref="W75:AG75" si="30">F470</f>
        <v>9669</v>
      </c>
      <c r="X75" s="185">
        <f t="shared" si="30"/>
        <v>31</v>
      </c>
      <c r="Y75" s="185">
        <f t="shared" si="30"/>
        <v>13</v>
      </c>
      <c r="Z75" s="185">
        <f t="shared" si="30"/>
        <v>13</v>
      </c>
      <c r="AA75" s="185">
        <f t="shared" si="30"/>
        <v>4</v>
      </c>
      <c r="AB75" s="185">
        <f t="shared" si="30"/>
        <v>0</v>
      </c>
      <c r="AC75" s="185">
        <f t="shared" si="30"/>
        <v>10</v>
      </c>
      <c r="AD75" s="185">
        <f t="shared" si="30"/>
        <v>9</v>
      </c>
      <c r="AE75" s="185">
        <f t="shared" si="30"/>
        <v>55</v>
      </c>
      <c r="AF75" s="185">
        <f t="shared" si="30"/>
        <v>14</v>
      </c>
      <c r="AG75" s="186">
        <f t="shared" si="30"/>
        <v>162.7527</v>
      </c>
    </row>
    <row r="76" spans="2:33" ht="12" customHeight="1" x14ac:dyDescent="0.2">
      <c r="B76" s="24"/>
      <c r="C76" s="265" t="s">
        <v>237</v>
      </c>
      <c r="D76" s="23" t="str">
        <f>IFERROR(VLOOKUP($C76,'World Cup Players'!B:X,3,FALSE),0)</f>
        <v>br Brazil</v>
      </c>
      <c r="E76" s="30"/>
      <c r="F76" s="23">
        <f>IFERROR(VLOOKUP($C76,'World Cup Players'!B:X,9,FALSE),0)</f>
        <v>379</v>
      </c>
      <c r="G76" s="23">
        <f>IFERROR(VLOOKUP($C76,'World Cup Players'!B:X,11,FALSE),0)</f>
        <v>1</v>
      </c>
      <c r="H76" s="23">
        <f>IFERROR(VLOOKUP($C76,'World Cup Players'!B:X,12,FALSE),0)</f>
        <v>0</v>
      </c>
      <c r="I76" s="23">
        <f>IFERROR(VLOOKUP($C76,'GAME WINNING GOALS'!A:B,2,FALSE),0)</f>
        <v>0</v>
      </c>
      <c r="J76" s="23">
        <f>IFERROR(VLOOKUP($C76,'World Cup Players'!B:X,17,FALSE),0)</f>
        <v>2</v>
      </c>
      <c r="K76" s="23">
        <f>IFERROR(VLOOKUP($C76,'World Cup Players'!B:X,18,FALSE),0)</f>
        <v>0</v>
      </c>
      <c r="L76" s="44">
        <f>IFERROR(VLOOKUP($C76,'World Cup GK'!B:AE,16,FALSE),0)</f>
        <v>0</v>
      </c>
      <c r="M76" s="44">
        <f>IFERROR(VLOOKUP($C76,'World Cup GK'!B:AE,19,FALSE),0)</f>
        <v>0</v>
      </c>
      <c r="N76" s="44">
        <f>IFERROR(VLOOKUP($C76,'World Cup GK'!B:AE,14,FALSE),0)</f>
        <v>0</v>
      </c>
      <c r="O76" s="44">
        <f>IFERROR(VLOOKUP($C76,'World Cup GK'!B:AE,11,FALSE),0)</f>
        <v>0</v>
      </c>
      <c r="P76" s="43">
        <f t="shared" si="26"/>
        <v>3.6456999999999997</v>
      </c>
      <c r="R76" s="20" t="s">
        <v>683</v>
      </c>
      <c r="S76" s="186" t="str">
        <f>B501</f>
        <v>Sophie Pickles</v>
      </c>
      <c r="T76" s="312" t="s">
        <v>303</v>
      </c>
      <c r="U76" s="186" t="s">
        <v>299</v>
      </c>
      <c r="V76" s="184" t="s">
        <v>298</v>
      </c>
      <c r="W76" s="185">
        <f t="shared" ref="W76:AG76" si="31">F501</f>
        <v>10708</v>
      </c>
      <c r="X76" s="185">
        <f t="shared" si="31"/>
        <v>39</v>
      </c>
      <c r="Y76" s="185">
        <f t="shared" si="31"/>
        <v>15</v>
      </c>
      <c r="Z76" s="185">
        <f t="shared" si="31"/>
        <v>18</v>
      </c>
      <c r="AA76" s="185">
        <f t="shared" si="31"/>
        <v>6</v>
      </c>
      <c r="AB76" s="185">
        <f t="shared" si="31"/>
        <v>0</v>
      </c>
      <c r="AC76" s="185">
        <f t="shared" si="31"/>
        <v>16</v>
      </c>
      <c r="AD76" s="185">
        <f t="shared" si="31"/>
        <v>10</v>
      </c>
      <c r="AE76" s="185">
        <f t="shared" si="31"/>
        <v>57</v>
      </c>
      <c r="AF76" s="185">
        <f t="shared" si="31"/>
        <v>29</v>
      </c>
      <c r="AG76" s="186">
        <f t="shared" si="31"/>
        <v>189.5264</v>
      </c>
    </row>
    <row r="77" spans="2:33" ht="12" customHeight="1" x14ac:dyDescent="0.2">
      <c r="B77" s="24"/>
      <c r="C77" s="265" t="s">
        <v>225</v>
      </c>
      <c r="D77" s="23" t="str">
        <f>IFERROR(VLOOKUP($C77,'World Cup Players'!B:X,3,FALSE),0)</f>
        <v>eng England</v>
      </c>
      <c r="E77" s="30"/>
      <c r="F77" s="23">
        <f>IFERROR(VLOOKUP($C77,'World Cup Players'!B:X,9,FALSE),0)</f>
        <v>602</v>
      </c>
      <c r="G77" s="23">
        <f>IFERROR(VLOOKUP($C77,'World Cup Players'!B:X,11,FALSE),0)</f>
        <v>6</v>
      </c>
      <c r="H77" s="23">
        <f>IFERROR(VLOOKUP($C77,'World Cup Players'!B:X,12,FALSE),0)</f>
        <v>1</v>
      </c>
      <c r="I77" s="23">
        <f>IFERROR(VLOOKUP($C77,'GAME WINNING GOALS'!A:B,2,FALSE),0)</f>
        <v>3</v>
      </c>
      <c r="J77" s="23">
        <f>IFERROR(VLOOKUP($C77,'World Cup Players'!B:X,17,FALSE),0)</f>
        <v>1</v>
      </c>
      <c r="K77" s="23">
        <f>IFERROR(VLOOKUP($C77,'World Cup Players'!B:X,18,FALSE),0)</f>
        <v>0</v>
      </c>
      <c r="L77" s="44">
        <f>IFERROR(VLOOKUP($C77,'World Cup GK'!B:AE,16,FALSE),0)</f>
        <v>0</v>
      </c>
      <c r="M77" s="44">
        <f>IFERROR(VLOOKUP($C77,'World Cup GK'!B:AE,19,FALSE),0)</f>
        <v>0</v>
      </c>
      <c r="N77" s="44">
        <f>IFERROR(VLOOKUP($C77,'World Cup GK'!B:AE,14,FALSE),0)</f>
        <v>0</v>
      </c>
      <c r="O77" s="44">
        <f>IFERROR(VLOOKUP($C77,'World Cup GK'!B:AE,11,FALSE),0)</f>
        <v>0</v>
      </c>
      <c r="P77" s="43">
        <f t="shared" si="26"/>
        <v>14.746600000000001</v>
      </c>
      <c r="R77" s="20" t="s">
        <v>683</v>
      </c>
      <c r="S77" s="186" t="str">
        <f>B532</f>
        <v>Kevin Kernohan</v>
      </c>
      <c r="T77" s="185" t="s">
        <v>609</v>
      </c>
      <c r="U77" s="312" t="s">
        <v>300</v>
      </c>
      <c r="V77" s="312" t="s">
        <v>307</v>
      </c>
      <c r="W77" s="185">
        <f t="shared" ref="W77:AG77" si="32">F532</f>
        <v>10524</v>
      </c>
      <c r="X77" s="185">
        <f t="shared" si="32"/>
        <v>36</v>
      </c>
      <c r="Y77" s="185">
        <f t="shared" si="32"/>
        <v>16</v>
      </c>
      <c r="Z77" s="185">
        <f t="shared" si="32"/>
        <v>12</v>
      </c>
      <c r="AA77" s="185">
        <f t="shared" si="32"/>
        <v>9</v>
      </c>
      <c r="AB77" s="185">
        <f t="shared" si="32"/>
        <v>1</v>
      </c>
      <c r="AC77" s="185">
        <f t="shared" si="32"/>
        <v>14</v>
      </c>
      <c r="AD77" s="185">
        <f t="shared" si="32"/>
        <v>9</v>
      </c>
      <c r="AE77" s="185">
        <f t="shared" si="32"/>
        <v>52</v>
      </c>
      <c r="AF77" s="185">
        <f t="shared" si="32"/>
        <v>25</v>
      </c>
      <c r="AG77" s="186">
        <f t="shared" si="32"/>
        <v>175.7492</v>
      </c>
    </row>
    <row r="78" spans="2:33" ht="12" customHeight="1" x14ac:dyDescent="0.2">
      <c r="B78" s="24"/>
      <c r="C78" s="265" t="s">
        <v>358</v>
      </c>
      <c r="D78" s="23" t="str">
        <f>IFERROR(VLOOKUP($C78,'World Cup Players'!B:X,3,FALSE),0)</f>
        <v>eng England</v>
      </c>
      <c r="E78" s="30"/>
      <c r="F78" s="23">
        <f>IFERROR(VLOOKUP($C78,'World Cup Players'!B:X,9,FALSE),0)</f>
        <v>467</v>
      </c>
      <c r="G78" s="23">
        <f>IFERROR(VLOOKUP($C78,'World Cup Players'!B:X,11,FALSE),0)</f>
        <v>0</v>
      </c>
      <c r="H78" s="23">
        <f>IFERROR(VLOOKUP($C78,'World Cup Players'!B:X,12,FALSE),0)</f>
        <v>1</v>
      </c>
      <c r="I78" s="23">
        <f>IFERROR(VLOOKUP($C78,'GAME WINNING GOALS'!A:B,2,FALSE),0)</f>
        <v>0</v>
      </c>
      <c r="J78" s="23">
        <f>IFERROR(VLOOKUP($C78,'World Cup Players'!B:X,17,FALSE),0)</f>
        <v>2</v>
      </c>
      <c r="K78" s="23">
        <f>IFERROR(VLOOKUP($C78,'World Cup Players'!B:X,18,FALSE),0)</f>
        <v>0</v>
      </c>
      <c r="L78" s="44">
        <f>IFERROR(VLOOKUP($C78,'World Cup GK'!B:AE,16,FALSE),0)</f>
        <v>0</v>
      </c>
      <c r="M78" s="44">
        <f>IFERROR(VLOOKUP($C78,'World Cup GK'!B:AE,19,FALSE),0)</f>
        <v>0</v>
      </c>
      <c r="N78" s="44">
        <f>IFERROR(VLOOKUP($C78,'World Cup GK'!B:AE,14,FALSE),0)</f>
        <v>0</v>
      </c>
      <c r="O78" s="44">
        <f>IFERROR(VLOOKUP($C78,'World Cup GK'!B:AE,11,FALSE),0)</f>
        <v>0</v>
      </c>
      <c r="P78" s="43">
        <f t="shared" si="26"/>
        <v>4.3761000000000001</v>
      </c>
      <c r="R78" s="20" t="s">
        <v>683</v>
      </c>
      <c r="S78" s="186" t="str">
        <f>B563</f>
        <v>Victoria Pickles</v>
      </c>
      <c r="T78" s="312" t="s">
        <v>303</v>
      </c>
      <c r="U78" s="186" t="s">
        <v>307</v>
      </c>
      <c r="V78" s="186" t="s">
        <v>299</v>
      </c>
      <c r="W78" s="185">
        <f t="shared" ref="W78:AG78" si="33">F563</f>
        <v>11048</v>
      </c>
      <c r="X78" s="185">
        <f t="shared" si="33"/>
        <v>43</v>
      </c>
      <c r="Y78" s="185">
        <f t="shared" si="33"/>
        <v>19</v>
      </c>
      <c r="Z78" s="185">
        <f t="shared" si="33"/>
        <v>18</v>
      </c>
      <c r="AA78" s="185">
        <f t="shared" si="33"/>
        <v>6</v>
      </c>
      <c r="AB78" s="185">
        <f t="shared" si="33"/>
        <v>1</v>
      </c>
      <c r="AC78" s="185">
        <f t="shared" si="33"/>
        <v>20</v>
      </c>
      <c r="AD78" s="185">
        <f t="shared" si="33"/>
        <v>10</v>
      </c>
      <c r="AE78" s="185">
        <f t="shared" si="33"/>
        <v>52</v>
      </c>
      <c r="AF78" s="185">
        <f t="shared" si="33"/>
        <v>32</v>
      </c>
      <c r="AG78" s="186">
        <f t="shared" si="33"/>
        <v>202.0984</v>
      </c>
    </row>
    <row r="79" spans="2:33" ht="12" customHeight="1" x14ac:dyDescent="0.2">
      <c r="B79" s="24"/>
      <c r="C79" s="265" t="s">
        <v>475</v>
      </c>
      <c r="D79" s="23" t="str">
        <f>IFERROR(VLOOKUP($C79,'World Cup Players'!B:X,3,FALSE),0)</f>
        <v>es Spain</v>
      </c>
      <c r="E79" s="30"/>
      <c r="F79" s="23">
        <f>IFERROR(VLOOKUP($C79,'World Cup Players'!B:X,9,FALSE),0)</f>
        <v>67</v>
      </c>
      <c r="G79" s="23">
        <f>IFERROR(VLOOKUP($C79,'World Cup Players'!B:X,11,FALSE),0)</f>
        <v>0</v>
      </c>
      <c r="H79" s="23">
        <f>IFERROR(VLOOKUP($C79,'World Cup Players'!B:X,12,FALSE),0)</f>
        <v>0</v>
      </c>
      <c r="I79" s="23">
        <f>IFERROR(VLOOKUP($C79,'GAME WINNING GOALS'!A:B,2,FALSE),0)</f>
        <v>0</v>
      </c>
      <c r="J79" s="23">
        <f>IFERROR(VLOOKUP($C79,'World Cup Players'!B:X,17,FALSE),0)</f>
        <v>0</v>
      </c>
      <c r="K79" s="23">
        <f>IFERROR(VLOOKUP($C79,'World Cup Players'!B:X,18,FALSE),0)</f>
        <v>0</v>
      </c>
      <c r="L79" s="44">
        <f>IFERROR(VLOOKUP($C79,'World Cup GK'!B:AE,16,FALSE),0)</f>
        <v>0</v>
      </c>
      <c r="M79" s="44">
        <f>IFERROR(VLOOKUP($C79,'World Cup GK'!B:AE,19,FALSE),0)</f>
        <v>0</v>
      </c>
      <c r="N79" s="44">
        <f>IFERROR(VLOOKUP($C79,'World Cup GK'!B:AE,14,FALSE),0)</f>
        <v>0</v>
      </c>
      <c r="O79" s="44">
        <f>IFERROR(VLOOKUP($C79,'World Cup GK'!B:AE,11,FALSE),0)</f>
        <v>0</v>
      </c>
      <c r="P79" s="43">
        <f t="shared" si="26"/>
        <v>0.55610000000000004</v>
      </c>
      <c r="S79" s="186" t="str">
        <f>B594</f>
        <v>Kathryn Schierling</v>
      </c>
      <c r="T79" s="386" t="s">
        <v>610</v>
      </c>
      <c r="U79" s="312" t="s">
        <v>298</v>
      </c>
      <c r="V79" s="184" t="s">
        <v>609</v>
      </c>
      <c r="W79" s="185">
        <f t="shared" ref="W79:AG79" si="34">F594</f>
        <v>10206</v>
      </c>
      <c r="X79" s="185">
        <f t="shared" si="34"/>
        <v>29</v>
      </c>
      <c r="Y79" s="185">
        <f t="shared" si="34"/>
        <v>23</v>
      </c>
      <c r="Z79" s="185">
        <f t="shared" si="34"/>
        <v>10</v>
      </c>
      <c r="AA79" s="185">
        <f t="shared" si="34"/>
        <v>8</v>
      </c>
      <c r="AB79" s="185">
        <f t="shared" si="34"/>
        <v>1</v>
      </c>
      <c r="AC79" s="185">
        <f t="shared" si="34"/>
        <v>15</v>
      </c>
      <c r="AD79" s="185">
        <f t="shared" si="34"/>
        <v>7</v>
      </c>
      <c r="AE79" s="185">
        <f t="shared" si="34"/>
        <v>40</v>
      </c>
      <c r="AF79" s="185">
        <f t="shared" si="34"/>
        <v>28</v>
      </c>
      <c r="AG79" s="186">
        <f t="shared" si="34"/>
        <v>167.2098</v>
      </c>
    </row>
    <row r="80" spans="2:33" ht="12" customHeight="1" x14ac:dyDescent="0.2">
      <c r="B80" s="24"/>
      <c r="C80" s="265" t="s">
        <v>427</v>
      </c>
      <c r="D80" s="23" t="str">
        <f>IFERROR(VLOOKUP($C80,'World Cup Players'!B:X,3,FALSE),0)</f>
        <v>hr Croatia</v>
      </c>
      <c r="E80" s="30"/>
      <c r="F80" s="23">
        <f>IFERROR(VLOOKUP($C80,'World Cup Players'!B:X,9,FALSE),0)</f>
        <v>317</v>
      </c>
      <c r="G80" s="23">
        <f>IFERROR(VLOOKUP($C80,'World Cup Players'!B:X,11,FALSE),0)</f>
        <v>0</v>
      </c>
      <c r="H80" s="23">
        <f>IFERROR(VLOOKUP($C80,'World Cup Players'!B:X,12,FALSE),0)</f>
        <v>1</v>
      </c>
      <c r="I80" s="23">
        <f>IFERROR(VLOOKUP($C80,'GAME WINNING GOALS'!A:B,2,FALSE),0)</f>
        <v>0</v>
      </c>
      <c r="J80" s="23">
        <f>IFERROR(VLOOKUP($C80,'World Cup Players'!B:X,17,FALSE),0)</f>
        <v>1</v>
      </c>
      <c r="K80" s="23">
        <f>IFERROR(VLOOKUP($C80,'World Cup Players'!B:X,18,FALSE),0)</f>
        <v>0</v>
      </c>
      <c r="L80" s="44">
        <f>IFERROR(VLOOKUP($C80,'World Cup GK'!B:AE,16,FALSE),0)</f>
        <v>0</v>
      </c>
      <c r="M80" s="44">
        <f>IFERROR(VLOOKUP($C80,'World Cup GK'!B:AE,19,FALSE),0)</f>
        <v>0</v>
      </c>
      <c r="N80" s="44">
        <f>IFERROR(VLOOKUP($C80,'World Cup GK'!B:AE,14,FALSE),0)</f>
        <v>0</v>
      </c>
      <c r="O80" s="44">
        <f>IFERROR(VLOOKUP($C80,'World Cup GK'!B:AE,11,FALSE),0)</f>
        <v>0</v>
      </c>
      <c r="P80" s="43">
        <f t="shared" si="26"/>
        <v>3.3811</v>
      </c>
      <c r="R80" s="20" t="s">
        <v>683</v>
      </c>
      <c r="S80" s="186" t="str">
        <f>B625</f>
        <v>Ajay Maharaj</v>
      </c>
      <c r="T80" s="312" t="s">
        <v>303</v>
      </c>
      <c r="U80" s="186" t="s">
        <v>609</v>
      </c>
      <c r="V80" s="312" t="s">
        <v>307</v>
      </c>
      <c r="W80" s="185">
        <f t="shared" ref="W80:AG80" si="35">F625</f>
        <v>11531</v>
      </c>
      <c r="X80" s="185">
        <f t="shared" si="35"/>
        <v>28</v>
      </c>
      <c r="Y80" s="185">
        <f t="shared" si="35"/>
        <v>28</v>
      </c>
      <c r="Z80" s="185">
        <f t="shared" si="35"/>
        <v>13</v>
      </c>
      <c r="AA80" s="185">
        <f t="shared" si="35"/>
        <v>7</v>
      </c>
      <c r="AB80" s="185">
        <f t="shared" si="35"/>
        <v>0</v>
      </c>
      <c r="AC80" s="185">
        <f t="shared" si="35"/>
        <v>16</v>
      </c>
      <c r="AD80" s="185">
        <f t="shared" si="35"/>
        <v>9</v>
      </c>
      <c r="AE80" s="185">
        <f t="shared" si="35"/>
        <v>60</v>
      </c>
      <c r="AF80" s="185">
        <f t="shared" si="35"/>
        <v>27</v>
      </c>
      <c r="AG80" s="186">
        <f t="shared" si="35"/>
        <v>193.2073</v>
      </c>
    </row>
    <row r="81" spans="2:33" ht="12" customHeight="1" x14ac:dyDescent="0.2">
      <c r="B81" s="24"/>
      <c r="C81" s="265" t="s">
        <v>543</v>
      </c>
      <c r="D81" s="23" t="str">
        <f>IFERROR(VLOOKUP($C81,'World Cup Players'!B:X,3,FALSE),0)</f>
        <v>pt Portugal</v>
      </c>
      <c r="E81" s="30"/>
      <c r="F81" s="23">
        <f>IFERROR(VLOOKUP($C81,'World Cup Players'!B:X,9,FALSE),0)</f>
        <v>376</v>
      </c>
      <c r="G81" s="23">
        <f>IFERROR(VLOOKUP($C81,'World Cup Players'!B:X,11,FALSE),0)</f>
        <v>0</v>
      </c>
      <c r="H81" s="23">
        <f>IFERROR(VLOOKUP($C81,'World Cup Players'!B:X,12,FALSE),0)</f>
        <v>0</v>
      </c>
      <c r="I81" s="23">
        <f>IFERROR(VLOOKUP($C81,'GAME WINNING GOALS'!A:B,2,FALSE),0)</f>
        <v>0</v>
      </c>
      <c r="J81" s="23">
        <f>IFERROR(VLOOKUP($C81,'World Cup Players'!B:X,17,FALSE),0)</f>
        <v>0</v>
      </c>
      <c r="K81" s="23">
        <f>IFERROR(VLOOKUP($C81,'World Cup Players'!B:X,18,FALSE),0)</f>
        <v>0</v>
      </c>
      <c r="L81" s="44">
        <f>IFERROR(VLOOKUP($C81,'World Cup GK'!B:AE,16,FALSE),0)</f>
        <v>0</v>
      </c>
      <c r="M81" s="44">
        <f>IFERROR(VLOOKUP($C81,'World Cup GK'!B:AE,19,FALSE),0)</f>
        <v>0</v>
      </c>
      <c r="N81" s="44">
        <f>IFERROR(VLOOKUP($C81,'World Cup GK'!B:AE,14,FALSE),0)</f>
        <v>0</v>
      </c>
      <c r="O81" s="44">
        <f>IFERROR(VLOOKUP($C81,'World Cup GK'!B:AE,11,FALSE),0)</f>
        <v>0</v>
      </c>
      <c r="P81" s="43">
        <f t="shared" si="26"/>
        <v>3.1208</v>
      </c>
      <c r="R81" s="20" t="s">
        <v>683</v>
      </c>
      <c r="S81" s="186" t="str">
        <f>B656</f>
        <v>Kathleen Mullrooney</v>
      </c>
      <c r="T81" s="312" t="s">
        <v>303</v>
      </c>
      <c r="U81" s="186" t="s">
        <v>307</v>
      </c>
      <c r="V81" s="186" t="s">
        <v>300</v>
      </c>
      <c r="W81" s="185">
        <f t="shared" ref="W81:AG81" si="36">F656</f>
        <v>11685</v>
      </c>
      <c r="X81" s="185">
        <f t="shared" si="36"/>
        <v>29</v>
      </c>
      <c r="Y81" s="185">
        <f t="shared" si="36"/>
        <v>24</v>
      </c>
      <c r="Z81" s="185">
        <f t="shared" si="36"/>
        <v>10</v>
      </c>
      <c r="AA81" s="185">
        <f t="shared" si="36"/>
        <v>7</v>
      </c>
      <c r="AB81" s="185">
        <f t="shared" si="36"/>
        <v>0</v>
      </c>
      <c r="AC81" s="185">
        <f t="shared" si="36"/>
        <v>20</v>
      </c>
      <c r="AD81" s="185">
        <f t="shared" si="36"/>
        <v>12</v>
      </c>
      <c r="AE81" s="185">
        <f t="shared" si="36"/>
        <v>65</v>
      </c>
      <c r="AF81" s="185">
        <f t="shared" si="36"/>
        <v>28</v>
      </c>
      <c r="AG81" s="186">
        <f t="shared" si="36"/>
        <v>196.2355</v>
      </c>
    </row>
    <row r="82" spans="2:33" ht="12" customHeight="1" x14ac:dyDescent="0.2">
      <c r="B82" s="24"/>
      <c r="C82" s="265" t="s">
        <v>805</v>
      </c>
      <c r="D82" s="23" t="str">
        <f>IFERROR(VLOOKUP($C82,'World Cup Players'!B:X,3,FALSE),0)</f>
        <v>fr France</v>
      </c>
      <c r="E82" s="30"/>
      <c r="F82" s="23">
        <f>IFERROR(VLOOKUP($C82,'World Cup Players'!B:X,9,FALSE),0)</f>
        <v>85</v>
      </c>
      <c r="G82" s="23">
        <f>IFERROR(VLOOKUP($C82,'World Cup Players'!B:X,11,FALSE),0)</f>
        <v>0</v>
      </c>
      <c r="H82" s="23">
        <f>IFERROR(VLOOKUP($C82,'World Cup Players'!B:X,12,FALSE),0)</f>
        <v>0</v>
      </c>
      <c r="I82" s="23">
        <f>IFERROR(VLOOKUP($C82,'GAME WINNING GOALS'!A:B,2,FALSE),0)</f>
        <v>0</v>
      </c>
      <c r="J82" s="23">
        <f>IFERROR(VLOOKUP($C82,'World Cup Players'!B:X,17,FALSE),0)</f>
        <v>0</v>
      </c>
      <c r="K82" s="23">
        <f>IFERROR(VLOOKUP($C82,'World Cup Players'!B:X,18,FALSE),0)</f>
        <v>0</v>
      </c>
      <c r="L82" s="44">
        <f>IFERROR(VLOOKUP($C82,'World Cup GK'!B:AE,16,FALSE),0)</f>
        <v>0</v>
      </c>
      <c r="M82" s="44">
        <f>IFERROR(VLOOKUP($C82,'World Cup GK'!B:AE,19,FALSE),0)</f>
        <v>0</v>
      </c>
      <c r="N82" s="44">
        <f>IFERROR(VLOOKUP($C82,'World Cup GK'!B:AE,14,FALSE),0)</f>
        <v>0</v>
      </c>
      <c r="O82" s="44">
        <f>IFERROR(VLOOKUP($C82,'World Cup GK'!B:AE,11,FALSE),0)</f>
        <v>0</v>
      </c>
      <c r="P82" s="43">
        <f t="shared" si="26"/>
        <v>0.70550000000000002</v>
      </c>
      <c r="S82" s="186" t="str">
        <f>B687</f>
        <v>Nicolas Santia</v>
      </c>
      <c r="T82" s="185" t="s">
        <v>300</v>
      </c>
      <c r="U82" s="186" t="s">
        <v>307</v>
      </c>
      <c r="V82" s="186" t="s">
        <v>609</v>
      </c>
      <c r="W82" s="185">
        <f t="shared" ref="W82:AG82" si="37">F687</f>
        <v>10764</v>
      </c>
      <c r="X82" s="185">
        <f t="shared" si="37"/>
        <v>33</v>
      </c>
      <c r="Y82" s="185">
        <f t="shared" si="37"/>
        <v>18</v>
      </c>
      <c r="Z82" s="185">
        <f t="shared" si="37"/>
        <v>13</v>
      </c>
      <c r="AA82" s="185">
        <f t="shared" si="37"/>
        <v>5</v>
      </c>
      <c r="AB82" s="185">
        <f t="shared" si="37"/>
        <v>0</v>
      </c>
      <c r="AC82" s="185">
        <f t="shared" si="37"/>
        <v>13</v>
      </c>
      <c r="AD82" s="185">
        <f t="shared" si="37"/>
        <v>11</v>
      </c>
      <c r="AE82" s="185">
        <f t="shared" si="37"/>
        <v>65</v>
      </c>
      <c r="AF82" s="185">
        <f t="shared" si="37"/>
        <v>19</v>
      </c>
      <c r="AG82" s="186">
        <f t="shared" si="37"/>
        <v>184.34120000000001</v>
      </c>
    </row>
    <row r="83" spans="2:33" ht="12" customHeight="1" x14ac:dyDescent="0.2">
      <c r="B83" s="24"/>
      <c r="C83" s="265" t="s">
        <v>745</v>
      </c>
      <c r="D83" s="23" t="str">
        <f>IFERROR(VLOOKUP($C83,'World Cup Players'!B:X,3,FALSE),0)</f>
        <v>nz New Zealand</v>
      </c>
      <c r="E83" s="30"/>
      <c r="F83" s="23">
        <f>IFERROR(VLOOKUP($C83,'World Cup Players'!B:X,9,FALSE),0)</f>
        <v>270</v>
      </c>
      <c r="G83" s="23">
        <f>IFERROR(VLOOKUP($C83,'World Cup Players'!B:X,11,FALSE),0)</f>
        <v>0</v>
      </c>
      <c r="H83" s="23">
        <f>IFERROR(VLOOKUP($C83,'World Cup Players'!B:X,12,FALSE),0)</f>
        <v>2</v>
      </c>
      <c r="I83" s="23">
        <f>IFERROR(VLOOKUP($C83,'GAME WINNING GOALS'!A:B,2,FALSE),0)</f>
        <v>0</v>
      </c>
      <c r="J83" s="23">
        <f>IFERROR(VLOOKUP($C83,'World Cup Players'!B:X,17,FALSE),0)</f>
        <v>0</v>
      </c>
      <c r="K83" s="23">
        <f>IFERROR(VLOOKUP($C83,'World Cup Players'!B:X,18,FALSE),0)</f>
        <v>0</v>
      </c>
      <c r="L83" s="44">
        <f>IFERROR(VLOOKUP($C83,'World Cup GK'!B:AE,16,FALSE),0)</f>
        <v>0</v>
      </c>
      <c r="M83" s="44">
        <f>IFERROR(VLOOKUP($C83,'World Cup GK'!B:AE,19,FALSE),0)</f>
        <v>0</v>
      </c>
      <c r="N83" s="44">
        <f>IFERROR(VLOOKUP($C83,'World Cup GK'!B:AE,14,FALSE),0)</f>
        <v>0</v>
      </c>
      <c r="O83" s="44">
        <f>IFERROR(VLOOKUP($C83,'World Cup GK'!B:AE,11,FALSE),0)</f>
        <v>0</v>
      </c>
      <c r="P83" s="43">
        <f t="shared" si="26"/>
        <v>4.2409999999999997</v>
      </c>
      <c r="R83" s="20" t="s">
        <v>683</v>
      </c>
      <c r="S83" s="186" t="str">
        <f>B718</f>
        <v>Brian Ihnacak</v>
      </c>
      <c r="T83" s="185" t="s">
        <v>609</v>
      </c>
      <c r="U83" s="186" t="s">
        <v>307</v>
      </c>
      <c r="V83" s="186" t="s">
        <v>303</v>
      </c>
      <c r="W83" s="185">
        <f t="shared" ref="W83:AG83" si="38">F718</f>
        <v>10791</v>
      </c>
      <c r="X83" s="185">
        <f t="shared" si="38"/>
        <v>38</v>
      </c>
      <c r="Y83" s="185">
        <f t="shared" si="38"/>
        <v>30</v>
      </c>
      <c r="Z83" s="185">
        <f t="shared" si="38"/>
        <v>21</v>
      </c>
      <c r="AA83" s="185">
        <f t="shared" si="38"/>
        <v>3</v>
      </c>
      <c r="AB83" s="185">
        <f t="shared" si="38"/>
        <v>0</v>
      </c>
      <c r="AC83" s="185">
        <f t="shared" si="38"/>
        <v>17</v>
      </c>
      <c r="AD83" s="185">
        <f t="shared" si="38"/>
        <v>10</v>
      </c>
      <c r="AE83" s="185">
        <f t="shared" si="38"/>
        <v>54</v>
      </c>
      <c r="AF83" s="185">
        <f t="shared" si="38"/>
        <v>27</v>
      </c>
      <c r="AG83" s="186">
        <f t="shared" si="38"/>
        <v>208.86530000000002</v>
      </c>
    </row>
    <row r="84" spans="2:33" ht="12" customHeight="1" x14ac:dyDescent="0.2">
      <c r="B84" s="24"/>
      <c r="C84" s="265" t="s">
        <v>411</v>
      </c>
      <c r="D84" s="23" t="str">
        <f>IFERROR(VLOOKUP($C84,'World Cup Players'!B:X,3,FALSE),0)</f>
        <v>au Australia</v>
      </c>
      <c r="E84" s="30"/>
      <c r="F84" s="23">
        <f>IFERROR(VLOOKUP($C84,'World Cup Players'!B:X,9,FALSE),0)</f>
        <v>223</v>
      </c>
      <c r="G84" s="23">
        <f>IFERROR(VLOOKUP($C84,'World Cup Players'!B:X,11,FALSE),0)</f>
        <v>0</v>
      </c>
      <c r="H84" s="23">
        <f>IFERROR(VLOOKUP($C84,'World Cup Players'!B:X,12,FALSE),0)</f>
        <v>0</v>
      </c>
      <c r="I84" s="23">
        <f>IFERROR(VLOOKUP($C84,'GAME WINNING GOALS'!A:B,2,FALSE),0)</f>
        <v>0</v>
      </c>
      <c r="J84" s="23">
        <f>IFERROR(VLOOKUP($C84,'World Cup Players'!B:X,17,FALSE),0)</f>
        <v>1</v>
      </c>
      <c r="K84" s="23">
        <f>IFERROR(VLOOKUP($C84,'World Cup Players'!B:X,18,FALSE),0)</f>
        <v>0</v>
      </c>
      <c r="L84" s="44">
        <f>IFERROR(VLOOKUP($C84,'World Cup GK'!B:AE,16,FALSE),0)</f>
        <v>0</v>
      </c>
      <c r="M84" s="44">
        <f>IFERROR(VLOOKUP($C84,'World Cup GK'!B:AE,19,FALSE),0)</f>
        <v>0</v>
      </c>
      <c r="N84" s="44">
        <f>IFERROR(VLOOKUP($C84,'World Cup GK'!B:AE,14,FALSE),0)</f>
        <v>0</v>
      </c>
      <c r="O84" s="44">
        <f>IFERROR(VLOOKUP($C84,'World Cup GK'!B:AE,11,FALSE),0)</f>
        <v>0</v>
      </c>
      <c r="P84" s="43">
        <f t="shared" si="26"/>
        <v>1.6009</v>
      </c>
      <c r="R84" s="20" t="s">
        <v>683</v>
      </c>
      <c r="S84" s="186" t="str">
        <f>B749</f>
        <v>Jeff Bigelow</v>
      </c>
      <c r="T84" s="185" t="s">
        <v>303</v>
      </c>
      <c r="U84" s="385" t="s">
        <v>610</v>
      </c>
      <c r="V84" s="186" t="s">
        <v>298</v>
      </c>
      <c r="W84" s="185">
        <f t="shared" ref="W84:AG84" si="39">F749</f>
        <v>10403</v>
      </c>
      <c r="X84" s="185">
        <f t="shared" si="39"/>
        <v>22</v>
      </c>
      <c r="Y84" s="185">
        <f t="shared" si="39"/>
        <v>16</v>
      </c>
      <c r="Z84" s="185">
        <f t="shared" si="39"/>
        <v>8</v>
      </c>
      <c r="AA84" s="185">
        <f t="shared" si="39"/>
        <v>13</v>
      </c>
      <c r="AB84" s="185">
        <f t="shared" si="39"/>
        <v>1</v>
      </c>
      <c r="AC84" s="185">
        <f t="shared" si="39"/>
        <v>20</v>
      </c>
      <c r="AD84" s="185">
        <f t="shared" si="39"/>
        <v>10</v>
      </c>
      <c r="AE84" s="185">
        <f t="shared" si="39"/>
        <v>52</v>
      </c>
      <c r="AF84" s="185">
        <f t="shared" si="39"/>
        <v>32</v>
      </c>
      <c r="AG84" s="186">
        <f t="shared" si="39"/>
        <v>160.9949</v>
      </c>
    </row>
    <row r="85" spans="2:33" ht="12" customHeight="1" x14ac:dyDescent="0.2">
      <c r="B85" s="24"/>
      <c r="C85" s="265" t="s">
        <v>216</v>
      </c>
      <c r="D85" s="23" t="str">
        <f>IFERROR(VLOOKUP($C85,'World Cup Players'!B:X,3,FALSE),0)</f>
        <v>es Spain</v>
      </c>
      <c r="E85" s="30"/>
      <c r="F85" s="23">
        <f>IFERROR(VLOOKUP($C85,'World Cup Players'!B:X,9,FALSE),0)</f>
        <v>229</v>
      </c>
      <c r="G85" s="23">
        <f>IFERROR(VLOOKUP($C85,'World Cup Players'!B:X,11,FALSE),0)</f>
        <v>0</v>
      </c>
      <c r="H85" s="23">
        <f>IFERROR(VLOOKUP($C85,'World Cup Players'!B:X,12,FALSE),0)</f>
        <v>1</v>
      </c>
      <c r="I85" s="23">
        <f>IFERROR(VLOOKUP($C85,'GAME WINNING GOALS'!A:B,2,FALSE),0)</f>
        <v>0</v>
      </c>
      <c r="J85" s="23">
        <f>IFERROR(VLOOKUP($C85,'World Cup Players'!B:X,17,FALSE),0)</f>
        <v>1</v>
      </c>
      <c r="K85" s="23">
        <f>IFERROR(VLOOKUP($C85,'World Cup Players'!B:X,18,FALSE),0)</f>
        <v>0</v>
      </c>
      <c r="L85" s="44">
        <f>IFERROR(VLOOKUP($C85,'World Cup GK'!B:AE,16,FALSE),0)</f>
        <v>0</v>
      </c>
      <c r="M85" s="44">
        <f>IFERROR(VLOOKUP($C85,'World Cup GK'!B:AE,19,FALSE),0)</f>
        <v>0</v>
      </c>
      <c r="N85" s="44">
        <f>IFERROR(VLOOKUP($C85,'World Cup GK'!B:AE,14,FALSE),0)</f>
        <v>0</v>
      </c>
      <c r="O85" s="44">
        <f>IFERROR(VLOOKUP($C85,'World Cup GK'!B:AE,11,FALSE),0)</f>
        <v>0</v>
      </c>
      <c r="P85" s="43">
        <f t="shared" si="26"/>
        <v>2.6507000000000001</v>
      </c>
      <c r="R85" s="20" t="s">
        <v>683</v>
      </c>
      <c r="S85" s="186" t="str">
        <f>B780</f>
        <v>Steve Mastoras</v>
      </c>
      <c r="T85" s="185" t="s">
        <v>307</v>
      </c>
      <c r="U85" s="385" t="s">
        <v>795</v>
      </c>
      <c r="V85" s="186" t="s">
        <v>696</v>
      </c>
      <c r="W85" s="185">
        <f t="shared" ref="W85:AG85" si="40">F780</f>
        <v>10651</v>
      </c>
      <c r="X85" s="185">
        <f t="shared" si="40"/>
        <v>28</v>
      </c>
      <c r="Y85" s="185">
        <f t="shared" si="40"/>
        <v>22</v>
      </c>
      <c r="Z85" s="185">
        <f t="shared" si="40"/>
        <v>8</v>
      </c>
      <c r="AA85" s="185">
        <f t="shared" si="40"/>
        <v>8</v>
      </c>
      <c r="AB85" s="185">
        <f t="shared" si="40"/>
        <v>0</v>
      </c>
      <c r="AC85" s="185">
        <f t="shared" si="40"/>
        <v>20</v>
      </c>
      <c r="AD85" s="185">
        <f t="shared" si="40"/>
        <v>12</v>
      </c>
      <c r="AE85" s="185">
        <f t="shared" si="40"/>
        <v>44</v>
      </c>
      <c r="AF85" s="185">
        <f t="shared" si="40"/>
        <v>27</v>
      </c>
      <c r="AG85" s="186">
        <f t="shared" si="40"/>
        <v>178.45330000000001</v>
      </c>
    </row>
    <row r="86" spans="2:33" ht="12" customHeight="1" x14ac:dyDescent="0.2">
      <c r="B86" s="24"/>
      <c r="C86" s="278" t="s">
        <v>410</v>
      </c>
      <c r="D86" s="23" t="str">
        <f>IFERROR(VLOOKUP($C86,'World Cup Players'!B:X,3,FALSE),0)</f>
        <v>fr France</v>
      </c>
      <c r="E86" s="30"/>
      <c r="F86" s="23">
        <f>IFERROR(VLOOKUP($C86,'World Cup Players'!B:X,9,FALSE),0)</f>
        <v>212</v>
      </c>
      <c r="G86" s="23">
        <f>IFERROR(VLOOKUP($C86,'World Cup Players'!B:X,11,FALSE),0)</f>
        <v>0</v>
      </c>
      <c r="H86" s="23">
        <f>IFERROR(VLOOKUP($C86,'World Cup Players'!B:X,12,FALSE),0)</f>
        <v>0</v>
      </c>
      <c r="I86" s="23">
        <f>IFERROR(VLOOKUP($C86,'GAME WINNING GOALS'!A:B,2,FALSE),0)</f>
        <v>0</v>
      </c>
      <c r="J86" s="23">
        <f>IFERROR(VLOOKUP($C86,'World Cup Players'!B:X,17,FALSE),0)</f>
        <v>0</v>
      </c>
      <c r="K86" s="23">
        <f>IFERROR(VLOOKUP($C86,'World Cup Players'!B:X,18,FALSE),0)</f>
        <v>0</v>
      </c>
      <c r="L86" s="44">
        <f>IFERROR(VLOOKUP($C86,'World Cup GK'!B:AE,16,FALSE),0)</f>
        <v>0</v>
      </c>
      <c r="M86" s="44">
        <f>IFERROR(VLOOKUP($C86,'World Cup GK'!B:AE,19,FALSE),0)</f>
        <v>0</v>
      </c>
      <c r="N86" s="44">
        <f>IFERROR(VLOOKUP($C86,'World Cup GK'!B:AE,14,FALSE),0)</f>
        <v>0</v>
      </c>
      <c r="O86" s="44">
        <f>IFERROR(VLOOKUP($C86,'World Cup GK'!B:AE,11,FALSE),0)</f>
        <v>0</v>
      </c>
      <c r="P86" s="43">
        <f t="shared" si="26"/>
        <v>1.7596000000000001</v>
      </c>
      <c r="R86" s="20" t="s">
        <v>683</v>
      </c>
      <c r="S86" s="186" t="str">
        <f>B811</f>
        <v>Louise Pickles</v>
      </c>
      <c r="T86" s="312" t="s">
        <v>303</v>
      </c>
      <c r="U86" s="186" t="s">
        <v>307</v>
      </c>
      <c r="V86" s="186" t="s">
        <v>298</v>
      </c>
      <c r="W86" s="185">
        <f t="shared" ref="W86:AG86" si="41">F811</f>
        <v>11480</v>
      </c>
      <c r="X86" s="185">
        <f t="shared" si="41"/>
        <v>38</v>
      </c>
      <c r="Y86" s="185">
        <f t="shared" si="41"/>
        <v>25</v>
      </c>
      <c r="Z86" s="185">
        <f t="shared" si="41"/>
        <v>18</v>
      </c>
      <c r="AA86" s="185">
        <f t="shared" si="41"/>
        <v>6</v>
      </c>
      <c r="AB86" s="185">
        <f t="shared" si="41"/>
        <v>0</v>
      </c>
      <c r="AC86" s="185">
        <f t="shared" si="41"/>
        <v>20</v>
      </c>
      <c r="AD86" s="185">
        <f t="shared" si="41"/>
        <v>10</v>
      </c>
      <c r="AE86" s="185">
        <f t="shared" si="41"/>
        <v>52</v>
      </c>
      <c r="AF86" s="185">
        <f t="shared" si="41"/>
        <v>32</v>
      </c>
      <c r="AG86" s="186">
        <f t="shared" si="41"/>
        <v>207.184</v>
      </c>
    </row>
    <row r="87" spans="2:33" ht="12" customHeight="1" x14ac:dyDescent="0.2">
      <c r="B87" s="24"/>
      <c r="C87" s="265" t="s">
        <v>409</v>
      </c>
      <c r="D87" s="23" t="str">
        <f>IFERROR(VLOOKUP($C87,'World Cup Players'!B:X,3,FALSE),0)</f>
        <v>hr Croatia</v>
      </c>
      <c r="E87" s="30"/>
      <c r="F87" s="23">
        <f>IFERROR(VLOOKUP($C87,'World Cup Players'!B:X,9,FALSE),0)</f>
        <v>139</v>
      </c>
      <c r="G87" s="23">
        <f>IFERROR(VLOOKUP($C87,'World Cup Players'!B:X,11,FALSE),0)</f>
        <v>0</v>
      </c>
      <c r="H87" s="23">
        <f>IFERROR(VLOOKUP($C87,'World Cup Players'!B:X,12,FALSE),0)</f>
        <v>0</v>
      </c>
      <c r="I87" s="23">
        <f>IFERROR(VLOOKUP($C87,'GAME WINNING GOALS'!A:B,2,FALSE),0)</f>
        <v>0</v>
      </c>
      <c r="J87" s="23">
        <f>IFERROR(VLOOKUP($C87,'World Cup Players'!B:X,17,FALSE),0)</f>
        <v>0</v>
      </c>
      <c r="K87" s="23">
        <f>IFERROR(VLOOKUP($C87,'World Cup Players'!B:X,18,FALSE),0)</f>
        <v>0</v>
      </c>
      <c r="L87" s="44">
        <f>IFERROR(VLOOKUP($C87,'World Cup GK'!B:AE,16,FALSE),0)</f>
        <v>0</v>
      </c>
      <c r="M87" s="44">
        <f>IFERROR(VLOOKUP($C87,'World Cup GK'!B:AE,19,FALSE),0)</f>
        <v>0</v>
      </c>
      <c r="N87" s="44">
        <f>IFERROR(VLOOKUP($C87,'World Cup GK'!B:AE,14,FALSE),0)</f>
        <v>0</v>
      </c>
      <c r="O87" s="44">
        <f>IFERROR(VLOOKUP($C87,'World Cup GK'!B:AE,11,FALSE),0)</f>
        <v>0</v>
      </c>
      <c r="P87" s="43">
        <f t="shared" si="26"/>
        <v>1.1536999999999999</v>
      </c>
      <c r="R87" s="20" t="s">
        <v>683</v>
      </c>
      <c r="S87" s="186" t="str">
        <f>B842</f>
        <v>Rod Akins</v>
      </c>
      <c r="T87" s="313" t="s">
        <v>609</v>
      </c>
      <c r="U87" s="184" t="s">
        <v>303</v>
      </c>
      <c r="V87" s="186" t="s">
        <v>307</v>
      </c>
      <c r="W87" s="185">
        <f t="shared" ref="W87:AG87" si="42">F842</f>
        <v>10059</v>
      </c>
      <c r="X87" s="185">
        <f t="shared" si="42"/>
        <v>26</v>
      </c>
      <c r="Y87" s="185">
        <f t="shared" si="42"/>
        <v>23</v>
      </c>
      <c r="Z87" s="185">
        <f t="shared" si="42"/>
        <v>14</v>
      </c>
      <c r="AA87" s="185">
        <f t="shared" si="42"/>
        <v>6</v>
      </c>
      <c r="AB87" s="185">
        <f t="shared" si="42"/>
        <v>0</v>
      </c>
      <c r="AC87" s="185">
        <f t="shared" si="42"/>
        <v>16</v>
      </c>
      <c r="AD87" s="185">
        <f t="shared" si="42"/>
        <v>9</v>
      </c>
      <c r="AE87" s="185">
        <f t="shared" si="42"/>
        <v>54</v>
      </c>
      <c r="AF87" s="185">
        <f t="shared" si="42"/>
        <v>27</v>
      </c>
      <c r="AG87" s="186">
        <f t="shared" si="42"/>
        <v>174.03970000000001</v>
      </c>
    </row>
    <row r="88" spans="2:33" ht="12" customHeight="1" x14ac:dyDescent="0.2">
      <c r="B88" s="24"/>
      <c r="C88" s="265" t="s">
        <v>539</v>
      </c>
      <c r="D88" s="23" t="str">
        <f>IFERROR(VLOOKUP($C88,'World Cup Players'!B:X,3,FALSE),0)</f>
        <v>fr France</v>
      </c>
      <c r="E88" s="30"/>
      <c r="F88" s="23">
        <f>IFERROR(VLOOKUP($C88,'World Cup Players'!B:X,9,FALSE),0)</f>
        <v>479</v>
      </c>
      <c r="G88" s="23">
        <f>IFERROR(VLOOKUP($C88,'World Cup Players'!B:X,11,FALSE),0)</f>
        <v>0</v>
      </c>
      <c r="H88" s="23">
        <f>IFERROR(VLOOKUP($C88,'World Cup Players'!B:X,12,FALSE),0)</f>
        <v>0</v>
      </c>
      <c r="I88" s="41">
        <f>IFERROR(VLOOKUP($C88,'GAME WINNING GOALS'!A:B,2,FALSE),0)</f>
        <v>0</v>
      </c>
      <c r="J88" s="23">
        <f>IFERROR(VLOOKUP($C88,'World Cup Players'!B:X,17,FALSE),0)</f>
        <v>0</v>
      </c>
      <c r="K88" s="23">
        <f>IFERROR(VLOOKUP($C88,'World Cup Players'!B:X,18,FALSE),0)</f>
        <v>0</v>
      </c>
      <c r="L88" s="44">
        <f>IFERROR(VLOOKUP($C88,'World Cup GK'!B:AE,16,FALSE),0)</f>
        <v>0</v>
      </c>
      <c r="M88" s="44">
        <f>IFERROR(VLOOKUP($C88,'World Cup GK'!B:AE,19,FALSE),0)</f>
        <v>0</v>
      </c>
      <c r="N88" s="44">
        <f>IFERROR(VLOOKUP($C88,'World Cup GK'!B:AE,14,FALSE),0)</f>
        <v>0</v>
      </c>
      <c r="O88" s="44">
        <f>IFERROR(VLOOKUP($C88,'World Cup GK'!B:AE,11,FALSE),0)</f>
        <v>0</v>
      </c>
      <c r="P88" s="43">
        <f t="shared" si="26"/>
        <v>3.9757000000000002</v>
      </c>
      <c r="R88" s="20" t="s">
        <v>683</v>
      </c>
      <c r="S88" s="186" t="str">
        <f>B873</f>
        <v>Andy MacDonald</v>
      </c>
      <c r="T88" s="185" t="s">
        <v>609</v>
      </c>
      <c r="U88" s="184" t="s">
        <v>307</v>
      </c>
      <c r="V88" s="186" t="s">
        <v>300</v>
      </c>
      <c r="W88" s="185">
        <f t="shared" ref="W88:AG88" si="43">F873</f>
        <v>10212</v>
      </c>
      <c r="X88" s="185">
        <f t="shared" si="43"/>
        <v>42</v>
      </c>
      <c r="Y88" s="185">
        <f t="shared" si="43"/>
        <v>14</v>
      </c>
      <c r="Z88" s="185">
        <f t="shared" si="43"/>
        <v>17</v>
      </c>
      <c r="AA88" s="185">
        <f t="shared" si="43"/>
        <v>6</v>
      </c>
      <c r="AB88" s="185">
        <f t="shared" si="43"/>
        <v>0</v>
      </c>
      <c r="AC88" s="185">
        <f t="shared" si="43"/>
        <v>17</v>
      </c>
      <c r="AD88" s="185">
        <f t="shared" si="43"/>
        <v>7</v>
      </c>
      <c r="AE88" s="185">
        <f t="shared" si="43"/>
        <v>66</v>
      </c>
      <c r="AF88" s="185">
        <f t="shared" si="43"/>
        <v>27</v>
      </c>
      <c r="AG88" s="186">
        <f t="shared" si="43"/>
        <v>186.70959999999999</v>
      </c>
    </row>
    <row r="89" spans="2:33" ht="12" customHeight="1" x14ac:dyDescent="0.2">
      <c r="B89" s="24"/>
      <c r="C89" s="267" t="s">
        <v>648</v>
      </c>
      <c r="D89" s="23" t="str">
        <f>IFERROR(VLOOKUP($C89,'World Cup Players'!B:X,3,FALSE),0)</f>
        <v>eng England</v>
      </c>
      <c r="E89" s="30"/>
      <c r="F89" s="23">
        <f>IFERROR(VLOOKUP($C89,'World Cup Players'!B:X,9,FALSE),0)</f>
        <v>574</v>
      </c>
      <c r="G89" s="23">
        <f>IFERROR(VLOOKUP($C89,'World Cup Players'!B:X,11,FALSE),0)</f>
        <v>0</v>
      </c>
      <c r="H89" s="23">
        <f>IFERROR(VLOOKUP($C89,'World Cup Players'!B:X,12,FALSE),0)</f>
        <v>0</v>
      </c>
      <c r="I89" s="41">
        <f>IFERROR(VLOOKUP($C89,'GAME WINNING GOALS'!A:B,2,FALSE),0)</f>
        <v>0</v>
      </c>
      <c r="J89" s="23">
        <f>IFERROR(VLOOKUP($C89,'World Cup Players'!B:X,17,FALSE),0)</f>
        <v>1</v>
      </c>
      <c r="K89" s="23">
        <f>IFERROR(VLOOKUP($C89,'World Cup Players'!B:X,18,FALSE),0)</f>
        <v>0</v>
      </c>
      <c r="L89" s="44">
        <f>IFERROR(VLOOKUP($C89,'World Cup GK'!B:AE,16,FALSE),0)</f>
        <v>0</v>
      </c>
      <c r="M89" s="44">
        <f>IFERROR(VLOOKUP($C89,'World Cup GK'!B:AE,19,FALSE),0)</f>
        <v>0</v>
      </c>
      <c r="N89" s="44">
        <f>IFERROR(VLOOKUP($C89,'World Cup GK'!B:AE,14,FALSE),0)</f>
        <v>0</v>
      </c>
      <c r="O89" s="44">
        <f>IFERROR(VLOOKUP($C89,'World Cup GK'!B:AE,11,FALSE),0)</f>
        <v>0</v>
      </c>
      <c r="P89" s="43">
        <f t="shared" si="26"/>
        <v>4.5141999999999998</v>
      </c>
      <c r="R89" s="20" t="s">
        <v>683</v>
      </c>
      <c r="S89" s="186" t="str">
        <f>B904</f>
        <v>John Mullrooney</v>
      </c>
      <c r="T89" s="185" t="s">
        <v>307</v>
      </c>
      <c r="U89" s="186" t="s">
        <v>303</v>
      </c>
      <c r="V89" s="186" t="s">
        <v>609</v>
      </c>
      <c r="W89" s="185">
        <f t="shared" ref="W89:AG89" si="44">F904</f>
        <v>11145</v>
      </c>
      <c r="X89" s="185">
        <f t="shared" si="44"/>
        <v>31</v>
      </c>
      <c r="Y89" s="185">
        <f t="shared" si="44"/>
        <v>29</v>
      </c>
      <c r="Z89" s="185">
        <f t="shared" si="44"/>
        <v>16</v>
      </c>
      <c r="AA89" s="185">
        <f t="shared" si="44"/>
        <v>6</v>
      </c>
      <c r="AB89" s="185">
        <f t="shared" si="44"/>
        <v>0</v>
      </c>
      <c r="AC89" s="185">
        <f t="shared" si="44"/>
        <v>17</v>
      </c>
      <c r="AD89" s="185">
        <f t="shared" si="44"/>
        <v>10</v>
      </c>
      <c r="AE89" s="185">
        <f t="shared" si="44"/>
        <v>59</v>
      </c>
      <c r="AF89" s="185">
        <f t="shared" si="44"/>
        <v>25</v>
      </c>
      <c r="AG89" s="186">
        <f t="shared" si="44"/>
        <v>199.55350000000001</v>
      </c>
    </row>
    <row r="90" spans="2:33" ht="12" customHeight="1" x14ac:dyDescent="0.2">
      <c r="B90" s="24"/>
      <c r="C90" s="270" t="s">
        <v>558</v>
      </c>
      <c r="D90" s="23" t="str">
        <f>IFERROR(VLOOKUP($C90,'World Cup Players'!B:X,3,FALSE),0)</f>
        <v>fr France</v>
      </c>
      <c r="E90" s="30"/>
      <c r="F90" s="23">
        <f>IFERROR(VLOOKUP($C90,'World Cup Players'!B:X,9,FALSE),0)</f>
        <v>630</v>
      </c>
      <c r="G90" s="23">
        <f>IFERROR(VLOOKUP($C90,'World Cup Players'!B:X,11,FALSE),0)</f>
        <v>0</v>
      </c>
      <c r="H90" s="23">
        <f>IFERROR(VLOOKUP($C90,'World Cup Players'!B:X,12,FALSE),0)</f>
        <v>0</v>
      </c>
      <c r="I90" s="41">
        <f>IFERROR(VLOOKUP($C90,'GAME WINNING GOALS'!A:B,2,FALSE),0)</f>
        <v>0</v>
      </c>
      <c r="J90" s="23">
        <f>IFERROR(VLOOKUP($C90,'World Cup Players'!B:X,17,FALSE),0)</f>
        <v>0</v>
      </c>
      <c r="K90" s="23">
        <f>IFERROR(VLOOKUP($C90,'World Cup Players'!B:X,18,FALSE),0)</f>
        <v>0</v>
      </c>
      <c r="L90" s="44">
        <f>IFERROR(VLOOKUP($C90,'World Cup GK'!B:AE,16,FALSE),0)</f>
        <v>6</v>
      </c>
      <c r="M90" s="44">
        <f>IFERROR(VLOOKUP($C90,'World Cup GK'!B:AE,19,FALSE),0)</f>
        <v>4</v>
      </c>
      <c r="N90" s="44">
        <f>IFERROR(VLOOKUP($C90,'World Cup GK'!B:AE,14,FALSE),0)</f>
        <v>8</v>
      </c>
      <c r="O90" s="44">
        <f>IFERROR(VLOOKUP($C90,'World Cup GK'!B:AE,11,FALSE),0)</f>
        <v>4</v>
      </c>
      <c r="P90" s="43">
        <f t="shared" si="26"/>
        <v>15.829000000000001</v>
      </c>
      <c r="R90" s="20" t="s">
        <v>683</v>
      </c>
      <c r="S90" s="186" t="str">
        <f>B935</f>
        <v>Patrick Mullrooney</v>
      </c>
      <c r="T90" s="185" t="s">
        <v>307</v>
      </c>
      <c r="U90" s="185" t="s">
        <v>609</v>
      </c>
      <c r="V90" s="186" t="s">
        <v>303</v>
      </c>
      <c r="W90" s="185">
        <f t="shared" ref="W90:AG90" si="45">F935</f>
        <v>10905</v>
      </c>
      <c r="X90" s="185">
        <f t="shared" si="45"/>
        <v>29</v>
      </c>
      <c r="Y90" s="185">
        <f t="shared" si="45"/>
        <v>20</v>
      </c>
      <c r="Z90" s="185">
        <f t="shared" si="45"/>
        <v>13</v>
      </c>
      <c r="AA90" s="185">
        <f t="shared" si="45"/>
        <v>8</v>
      </c>
      <c r="AB90" s="185">
        <f t="shared" si="45"/>
        <v>0</v>
      </c>
      <c r="AC90" s="185">
        <f t="shared" si="45"/>
        <v>19</v>
      </c>
      <c r="AD90" s="185">
        <f t="shared" si="45"/>
        <v>14</v>
      </c>
      <c r="AE90" s="185">
        <f t="shared" si="45"/>
        <v>55</v>
      </c>
      <c r="AF90" s="185">
        <f t="shared" si="45"/>
        <v>24</v>
      </c>
      <c r="AG90" s="186">
        <f t="shared" si="45"/>
        <v>188.51150000000001</v>
      </c>
    </row>
    <row r="91" spans="2:33" ht="12" customHeight="1" x14ac:dyDescent="0.2">
      <c r="B91" s="24"/>
      <c r="C91" s="266" t="s">
        <v>45</v>
      </c>
      <c r="D91" s="23" t="str">
        <f>IFERROR(VLOOKUP($C91,'World Cup Players'!B:X,3,FALSE),0)</f>
        <v>eng England</v>
      </c>
      <c r="E91" s="30"/>
      <c r="F91" s="23">
        <f>IFERROR(VLOOKUP($C91,'World Cup Players'!B:X,9,FALSE),0)</f>
        <v>660</v>
      </c>
      <c r="G91" s="23">
        <f>IFERROR(VLOOKUP($C91,'World Cup Players'!B:X,11,FALSE),0)</f>
        <v>0</v>
      </c>
      <c r="H91" s="23">
        <f>IFERROR(VLOOKUP($C91,'World Cup Players'!B:X,12,FALSE),0)</f>
        <v>0</v>
      </c>
      <c r="I91" s="41">
        <f>IFERROR(VLOOKUP($C91,'GAME WINNING GOALS'!A:B,2,FALSE),0)</f>
        <v>0</v>
      </c>
      <c r="J91" s="23">
        <f>IFERROR(VLOOKUP($C91,'World Cup Players'!B:X,17,FALSE),0)</f>
        <v>0</v>
      </c>
      <c r="K91" s="23">
        <f>IFERROR(VLOOKUP($C91,'World Cup Players'!B:X,18,FALSE),0)</f>
        <v>0</v>
      </c>
      <c r="L91" s="44">
        <f>IFERROR(VLOOKUP($C91,'World Cup GK'!B:AE,16,FALSE),0)</f>
        <v>5</v>
      </c>
      <c r="M91" s="44">
        <f>IFERROR(VLOOKUP($C91,'World Cup GK'!B:AE,19,FALSE),0)</f>
        <v>2</v>
      </c>
      <c r="N91" s="44">
        <f>IFERROR(VLOOKUP($C91,'World Cup GK'!B:AE,14,FALSE),0)</f>
        <v>15</v>
      </c>
      <c r="O91" s="44">
        <f>IFERROR(VLOOKUP($C91,'World Cup GK'!B:AE,11,FALSE),0)</f>
        <v>8</v>
      </c>
      <c r="P91" s="43">
        <f t="shared" si="26"/>
        <v>13.478</v>
      </c>
      <c r="R91" s="20" t="s">
        <v>683</v>
      </c>
      <c r="S91" s="186" t="str">
        <f>B966</f>
        <v>Kim Gauthier</v>
      </c>
      <c r="T91" s="185" t="s">
        <v>303</v>
      </c>
      <c r="U91" s="186" t="s">
        <v>298</v>
      </c>
      <c r="V91" s="186" t="s">
        <v>299</v>
      </c>
      <c r="W91" s="185">
        <f t="shared" ref="W91:AG91" si="46">F966</f>
        <v>10955</v>
      </c>
      <c r="X91" s="185">
        <f t="shared" si="46"/>
        <v>40</v>
      </c>
      <c r="Y91" s="185">
        <f t="shared" si="46"/>
        <v>26</v>
      </c>
      <c r="Z91" s="185">
        <f t="shared" si="46"/>
        <v>17</v>
      </c>
      <c r="AA91" s="185">
        <f t="shared" si="46"/>
        <v>5</v>
      </c>
      <c r="AB91" s="185">
        <f t="shared" si="46"/>
        <v>0</v>
      </c>
      <c r="AC91" s="185">
        <f t="shared" si="46"/>
        <v>10</v>
      </c>
      <c r="AD91" s="185">
        <f t="shared" si="46"/>
        <v>8</v>
      </c>
      <c r="AE91" s="185">
        <f t="shared" si="46"/>
        <v>51</v>
      </c>
      <c r="AF91" s="185">
        <f t="shared" si="46"/>
        <v>22</v>
      </c>
      <c r="AG91" s="186">
        <f t="shared" si="46"/>
        <v>195.37649999999999</v>
      </c>
    </row>
    <row r="92" spans="2:33" ht="12" customHeight="1" x14ac:dyDescent="0.2">
      <c r="B92" s="24"/>
      <c r="C92" s="266" t="s">
        <v>400</v>
      </c>
      <c r="D92" s="23" t="str">
        <f>IFERROR(VLOOKUP($C92,'World Cup Players'!B:X,3,FALSE),0)</f>
        <v>ma Morocco</v>
      </c>
      <c r="E92" s="30"/>
      <c r="F92" s="23">
        <f>IFERROR(VLOOKUP($C92,'World Cup Players'!B:X,9,FALSE),0)</f>
        <v>570</v>
      </c>
      <c r="G92" s="23">
        <f>IFERROR(VLOOKUP($C92,'World Cup Players'!B:X,11,FALSE),0)</f>
        <v>0</v>
      </c>
      <c r="H92" s="23">
        <f>IFERROR(VLOOKUP($C92,'World Cup Players'!B:X,12,FALSE),0)</f>
        <v>0</v>
      </c>
      <c r="I92" s="23">
        <f>IFERROR(VLOOKUP($C92,'GAME WINNING GOALS'!A:B,2,FALSE),0)</f>
        <v>0</v>
      </c>
      <c r="J92" s="23">
        <f>IFERROR(VLOOKUP($C92,'World Cup Players'!B:X,17,FALSE),0)</f>
        <v>0</v>
      </c>
      <c r="K92" s="23">
        <f>IFERROR(VLOOKUP($C92,'World Cup Players'!B:X,18,FALSE),0)</f>
        <v>0</v>
      </c>
      <c r="L92" s="44">
        <f>IFERROR(VLOOKUP($C92,'World Cup GK'!B:AE,16,FALSE),0)</f>
        <v>3</v>
      </c>
      <c r="M92" s="44">
        <f>IFERROR(VLOOKUP($C92,'World Cup GK'!B:AE,19,FALSE),0)</f>
        <v>2</v>
      </c>
      <c r="N92" s="44">
        <f>IFERROR(VLOOKUP($C92,'World Cup GK'!B:AE,14,FALSE),0)</f>
        <v>14</v>
      </c>
      <c r="O92" s="44">
        <f>IFERROR(VLOOKUP($C92,'World Cup GK'!B:AE,11,FALSE),0)</f>
        <v>6</v>
      </c>
      <c r="P92" s="43">
        <f t="shared" si="26"/>
        <v>11.031000000000001</v>
      </c>
      <c r="R92" s="20" t="s">
        <v>683</v>
      </c>
      <c r="S92" s="186" t="str">
        <f>B997</f>
        <v>Maureen Mullrooney</v>
      </c>
      <c r="T92" s="185" t="s">
        <v>299</v>
      </c>
      <c r="U92" s="387" t="s">
        <v>610</v>
      </c>
      <c r="V92" s="186" t="s">
        <v>307</v>
      </c>
      <c r="W92" s="185">
        <f t="shared" ref="W92:AG92" si="47">F997</f>
        <v>10218</v>
      </c>
      <c r="X92" s="185">
        <f t="shared" si="47"/>
        <v>28</v>
      </c>
      <c r="Y92" s="185">
        <f t="shared" si="47"/>
        <v>21</v>
      </c>
      <c r="Z92" s="185">
        <f t="shared" si="47"/>
        <v>9</v>
      </c>
      <c r="AA92" s="185">
        <f t="shared" si="47"/>
        <v>6</v>
      </c>
      <c r="AB92" s="185">
        <f t="shared" si="47"/>
        <v>0</v>
      </c>
      <c r="AC92" s="185">
        <f t="shared" si="47"/>
        <v>11</v>
      </c>
      <c r="AD92" s="185">
        <f t="shared" si="47"/>
        <v>6</v>
      </c>
      <c r="AE92" s="185">
        <f t="shared" si="47"/>
        <v>47</v>
      </c>
      <c r="AF92" s="185">
        <f t="shared" si="47"/>
        <v>26</v>
      </c>
      <c r="AG92" s="186">
        <f t="shared" si="47"/>
        <v>161.20939999999999</v>
      </c>
    </row>
    <row r="93" spans="2:33" ht="12" customHeight="1" x14ac:dyDescent="0.2">
      <c r="B93" s="24"/>
      <c r="C93" s="270" t="s">
        <v>765</v>
      </c>
      <c r="D93" s="23" t="str">
        <f>IFERROR(VLOOKUP($C93,'World Cup Players'!B:X,3,FALSE),0)</f>
        <v>no Norway</v>
      </c>
      <c r="E93" s="30"/>
      <c r="F93" s="23">
        <f>IFERROR(VLOOKUP($C93,'World Cup Players'!B:X,9,FALSE),0)</f>
        <v>480</v>
      </c>
      <c r="G93" s="23">
        <f>IFERROR(VLOOKUP($C93,'World Cup Players'!B:X,11,FALSE),0)</f>
        <v>0</v>
      </c>
      <c r="H93" s="23">
        <f>IFERROR(VLOOKUP($C93,'World Cup Players'!B:X,12,FALSE),0)</f>
        <v>0</v>
      </c>
      <c r="I93" s="23">
        <f>IFERROR(VLOOKUP($C93,'GAME WINNING GOALS'!A:B,2,FALSE),0)</f>
        <v>0</v>
      </c>
      <c r="J93" s="23">
        <f>IFERROR(VLOOKUP($C93,'World Cup Players'!B:X,17,FALSE),0)</f>
        <v>0</v>
      </c>
      <c r="K93" s="23">
        <f>IFERROR(VLOOKUP($C93,'World Cup Players'!B:X,18,FALSE),0)</f>
        <v>0</v>
      </c>
      <c r="L93" s="44">
        <f>IFERROR(VLOOKUP($C93,'World Cup GK'!B:AE,16,FALSE),0)</f>
        <v>4</v>
      </c>
      <c r="M93" s="44">
        <f>IFERROR(VLOOKUP($C93,'World Cup GK'!B:AE,19,FALSE),0)</f>
        <v>0</v>
      </c>
      <c r="N93" s="44">
        <f>IFERROR(VLOOKUP($C93,'World Cup GK'!B:AE,14,FALSE),0)</f>
        <v>15</v>
      </c>
      <c r="O93" s="44">
        <f>IFERROR(VLOOKUP($C93,'World Cup GK'!B:AE,11,FALSE),0)</f>
        <v>7</v>
      </c>
      <c r="P93" s="43">
        <f t="shared" si="26"/>
        <v>9.234</v>
      </c>
      <c r="R93" s="20" t="s">
        <v>683</v>
      </c>
      <c r="S93" s="186" t="str">
        <f>B1028</f>
        <v>Brian Jefferson</v>
      </c>
      <c r="T93" s="388" t="s">
        <v>611</v>
      </c>
      <c r="U93" s="186" t="s">
        <v>300</v>
      </c>
      <c r="V93" s="184" t="s">
        <v>303</v>
      </c>
      <c r="W93" s="185">
        <f t="shared" ref="W93:AG93" si="48">F1028</f>
        <v>10434</v>
      </c>
      <c r="X93" s="185">
        <f t="shared" si="48"/>
        <v>31</v>
      </c>
      <c r="Y93" s="185">
        <f t="shared" si="48"/>
        <v>15</v>
      </c>
      <c r="Z93" s="185">
        <f t="shared" si="48"/>
        <v>10</v>
      </c>
      <c r="AA93" s="185">
        <f t="shared" si="48"/>
        <v>7</v>
      </c>
      <c r="AB93" s="185">
        <f t="shared" si="48"/>
        <v>0</v>
      </c>
      <c r="AC93" s="185">
        <f t="shared" si="48"/>
        <v>14</v>
      </c>
      <c r="AD93" s="185">
        <f t="shared" si="48"/>
        <v>7</v>
      </c>
      <c r="AE93" s="185">
        <f t="shared" si="48"/>
        <v>51</v>
      </c>
      <c r="AF93" s="185">
        <f t="shared" si="48"/>
        <v>28</v>
      </c>
      <c r="AG93" s="186">
        <f t="shared" si="48"/>
        <v>165.05219999999997</v>
      </c>
    </row>
    <row r="94" spans="2:33" ht="12" customHeight="1" x14ac:dyDescent="0.2">
      <c r="B94" s="24"/>
      <c r="C94" s="266" t="s">
        <v>763</v>
      </c>
      <c r="D94" s="23" t="str">
        <f>IFERROR(VLOOKUP($C94,'World Cup Players'!B:X,3,FALSE),0)</f>
        <v>ci Côte d'Ivoire</v>
      </c>
      <c r="E94" s="30"/>
      <c r="F94" s="23">
        <f>IFERROR(VLOOKUP($C94,'World Cup Players'!B:X,9,FALSE),0)</f>
        <v>360</v>
      </c>
      <c r="G94" s="23">
        <f>IFERROR(VLOOKUP($C94,'World Cup Players'!B:X,11,FALSE),0)</f>
        <v>0</v>
      </c>
      <c r="H94" s="23">
        <f>IFERROR(VLOOKUP($C94,'World Cup Players'!B:X,12,FALSE),0)</f>
        <v>0</v>
      </c>
      <c r="I94" s="23">
        <f>IFERROR(VLOOKUP($C94,'GAME WINNING GOALS'!A:B,2,FALSE),0)</f>
        <v>0</v>
      </c>
      <c r="J94" s="23">
        <f>IFERROR(VLOOKUP($C94,'World Cup Players'!B:X,17,FALSE),0)</f>
        <v>0</v>
      </c>
      <c r="K94" s="23">
        <f>IFERROR(VLOOKUP($C94,'World Cup Players'!B:X,18,FALSE),0)</f>
        <v>0</v>
      </c>
      <c r="L94" s="44">
        <f>IFERROR(VLOOKUP($C94,'World Cup GK'!B:AE,16,FALSE),0)</f>
        <v>2</v>
      </c>
      <c r="M94" s="44">
        <f>IFERROR(VLOOKUP($C94,'World Cup GK'!B:AE,19,FALSE),0)</f>
        <v>2</v>
      </c>
      <c r="N94" s="44">
        <f>IFERROR(VLOOKUP($C94,'World Cup GK'!B:AE,14,FALSE),0)</f>
        <v>9</v>
      </c>
      <c r="O94" s="44">
        <f>IFERROR(VLOOKUP($C94,'World Cup GK'!B:AE,11,FALSE),0)</f>
        <v>4</v>
      </c>
      <c r="P94" s="43">
        <f t="shared" si="26"/>
        <v>7.7880000000000003</v>
      </c>
      <c r="R94" s="20" t="s">
        <v>683</v>
      </c>
      <c r="S94" s="184" t="str">
        <f>B1059</f>
        <v>Jacob Posen</v>
      </c>
      <c r="T94" s="184" t="s">
        <v>298</v>
      </c>
      <c r="U94" s="184" t="s">
        <v>609</v>
      </c>
      <c r="V94" s="387" t="s">
        <v>611</v>
      </c>
      <c r="W94" s="184">
        <f t="shared" ref="W94:AG94" si="49">F1059</f>
        <v>10520</v>
      </c>
      <c r="X94" s="184">
        <f t="shared" si="49"/>
        <v>35</v>
      </c>
      <c r="Y94" s="184">
        <f t="shared" si="49"/>
        <v>23</v>
      </c>
      <c r="Z94" s="184">
        <f t="shared" si="49"/>
        <v>16</v>
      </c>
      <c r="AA94" s="184">
        <f t="shared" si="49"/>
        <v>7</v>
      </c>
      <c r="AB94" s="184">
        <f t="shared" si="49"/>
        <v>1</v>
      </c>
      <c r="AC94" s="184">
        <f t="shared" si="49"/>
        <v>16</v>
      </c>
      <c r="AD94" s="184">
        <f t="shared" si="49"/>
        <v>14</v>
      </c>
      <c r="AE94" s="184">
        <f t="shared" si="49"/>
        <v>56</v>
      </c>
      <c r="AF94" s="184">
        <f t="shared" si="49"/>
        <v>21</v>
      </c>
      <c r="AG94" s="186">
        <f t="shared" si="49"/>
        <v>195.01599999999999</v>
      </c>
    </row>
    <row r="95" spans="2:33" ht="12" customHeight="1" x14ac:dyDescent="0.2">
      <c r="B95" s="24"/>
      <c r="C95" s="265" t="s">
        <v>307</v>
      </c>
      <c r="D95" s="23">
        <f>IFERROR(VLOOKUP($C95,'World Cup Players'!B:X,3,FALSE),0)</f>
        <v>0</v>
      </c>
      <c r="E95" s="30"/>
      <c r="F95" s="23">
        <f>IFERROR(VLOOKUP($C95,'World Cup Players'!B:X,9,FALSE),0)</f>
        <v>0</v>
      </c>
      <c r="G95" s="23">
        <f>IFERROR(VLOOKUP($C95,'World Cup Players'!B:X,11,FALSE),0)</f>
        <v>0</v>
      </c>
      <c r="H95" s="23">
        <v>2</v>
      </c>
      <c r="I95" s="23">
        <f>IFERROR(VLOOKUP($C95,'GAME WINNING GOALS'!A:B,2,FALSE),0)</f>
        <v>1</v>
      </c>
      <c r="J95" s="23">
        <f>IFERROR(VLOOKUP($C95,'World Cup Players'!B:X,17,FALSE),0)</f>
        <v>0</v>
      </c>
      <c r="K95" s="23">
        <f>IFERROR(VLOOKUP($C95,'World Cup Players'!B:X,18,FALSE),0)</f>
        <v>0</v>
      </c>
      <c r="L95" s="44">
        <f>IFERROR(VLOOKUP($C95,'World Cup GK'!B:AE,16,FALSE),0)</f>
        <v>0</v>
      </c>
      <c r="M95" s="44">
        <f>IFERROR(VLOOKUP($C95,'World Cup GK'!B:AE,19,FALSE),0)</f>
        <v>0</v>
      </c>
      <c r="N95" s="44">
        <f>IFERROR(VLOOKUP($C95,'World Cup GK'!B:AE,14,FALSE),0)</f>
        <v>0</v>
      </c>
      <c r="O95" s="44">
        <f>IFERROR(VLOOKUP($C95,'World Cup GK'!B:AE,11,FALSE),0)</f>
        <v>0</v>
      </c>
      <c r="P95" s="43">
        <f t="shared" si="26"/>
        <v>3</v>
      </c>
      <c r="R95" s="20" t="s">
        <v>683</v>
      </c>
      <c r="S95" s="184" t="str">
        <f>B1090</f>
        <v>Nathan Kessous</v>
      </c>
      <c r="T95" s="184" t="s">
        <v>303</v>
      </c>
      <c r="U95" s="184" t="s">
        <v>307</v>
      </c>
      <c r="V95" s="184" t="s">
        <v>609</v>
      </c>
      <c r="W95" s="184">
        <f t="shared" ref="W95:AG95" si="50">F1090</f>
        <v>10690</v>
      </c>
      <c r="X95" s="184">
        <f t="shared" si="50"/>
        <v>39</v>
      </c>
      <c r="Y95" s="184">
        <f t="shared" si="50"/>
        <v>26</v>
      </c>
      <c r="Z95" s="184">
        <f t="shared" si="50"/>
        <v>19</v>
      </c>
      <c r="AA95" s="184">
        <f t="shared" si="50"/>
        <v>5</v>
      </c>
      <c r="AB95" s="184">
        <f t="shared" si="50"/>
        <v>0</v>
      </c>
      <c r="AC95" s="184">
        <f t="shared" si="50"/>
        <v>18</v>
      </c>
      <c r="AD95" s="184">
        <f t="shared" si="50"/>
        <v>8</v>
      </c>
      <c r="AE95" s="184">
        <f t="shared" si="50"/>
        <v>63</v>
      </c>
      <c r="AF95" s="184">
        <f t="shared" si="50"/>
        <v>29</v>
      </c>
      <c r="AG95" s="186">
        <f t="shared" si="50"/>
        <v>202.827</v>
      </c>
    </row>
    <row r="96" spans="2:33" ht="12" customHeight="1" x14ac:dyDescent="0.2">
      <c r="B96" s="24"/>
      <c r="C96" s="265" t="s">
        <v>609</v>
      </c>
      <c r="D96" s="23">
        <f>IFERROR(VLOOKUP($C96,'World Cup Players'!B:X,3,FALSE),0)</f>
        <v>0</v>
      </c>
      <c r="E96" s="30"/>
      <c r="F96" s="23">
        <f>IFERROR(VLOOKUP($C96,'World Cup Players'!B:X,9,FALSE),0)</f>
        <v>0</v>
      </c>
      <c r="G96" s="23">
        <f>IFERROR(VLOOKUP($C96,'World Cup Players'!B:X,11,FALSE),0)</f>
        <v>0</v>
      </c>
      <c r="H96" s="23">
        <f>IFERROR(VLOOKUP($C96,'World Cup Players'!B:X,12,FALSE),0)</f>
        <v>0</v>
      </c>
      <c r="I96" s="23">
        <f>IFERROR(VLOOKUP($C96,'GAME WINNING GOALS'!A:B,2,FALSE),0)</f>
        <v>1</v>
      </c>
      <c r="J96" s="23">
        <f>IFERROR(VLOOKUP($C96,'World Cup Players'!B:X,17,FALSE),0)</f>
        <v>0</v>
      </c>
      <c r="K96" s="23">
        <f>IFERROR(VLOOKUP($C96,'World Cup Players'!B:X,18,FALSE),0)</f>
        <v>0</v>
      </c>
      <c r="L96" s="44">
        <f>IFERROR(VLOOKUP($C96,'World Cup GK'!B:AE,16,FALSE),0)</f>
        <v>0</v>
      </c>
      <c r="M96" s="44">
        <f>IFERROR(VLOOKUP($C96,'World Cup GK'!B:AE,19,FALSE),0)</f>
        <v>0</v>
      </c>
      <c r="N96" s="44">
        <f>IFERROR(VLOOKUP($C96,'World Cup GK'!B:AE,14,FALSE),0)</f>
        <v>0</v>
      </c>
      <c r="O96" s="44">
        <f>IFERROR(VLOOKUP($C96,'World Cup GK'!B:AE,11,FALSE),0)</f>
        <v>0</v>
      </c>
      <c r="P96" s="43">
        <f t="shared" si="26"/>
        <v>1</v>
      </c>
      <c r="R96" s="20" t="s">
        <v>683</v>
      </c>
      <c r="S96" s="184" t="str">
        <f>B1121</f>
        <v>Justin Algor</v>
      </c>
      <c r="T96" s="184" t="s">
        <v>609</v>
      </c>
      <c r="U96" s="184" t="s">
        <v>307</v>
      </c>
      <c r="V96" s="184" t="s">
        <v>801</v>
      </c>
      <c r="W96" s="184">
        <f t="shared" ref="W96:AG96" si="51">F1121</f>
        <v>11082</v>
      </c>
      <c r="X96" s="184">
        <f t="shared" si="51"/>
        <v>33</v>
      </c>
      <c r="Y96" s="184">
        <f t="shared" si="51"/>
        <v>19</v>
      </c>
      <c r="Z96" s="184">
        <f t="shared" si="51"/>
        <v>15</v>
      </c>
      <c r="AA96" s="184">
        <f t="shared" si="51"/>
        <v>5</v>
      </c>
      <c r="AB96" s="184">
        <f t="shared" si="51"/>
        <v>1</v>
      </c>
      <c r="AC96" s="184">
        <f t="shared" si="51"/>
        <v>17</v>
      </c>
      <c r="AD96" s="184">
        <f t="shared" si="51"/>
        <v>13</v>
      </c>
      <c r="AE96" s="184">
        <f t="shared" si="51"/>
        <v>42</v>
      </c>
      <c r="AF96" s="184">
        <f t="shared" si="51"/>
        <v>22</v>
      </c>
      <c r="AG96" s="186">
        <f t="shared" si="51"/>
        <v>190.13059999999999</v>
      </c>
    </row>
    <row r="97" spans="2:33" ht="12" customHeight="1" x14ac:dyDescent="0.2">
      <c r="B97" s="24"/>
      <c r="C97" s="265" t="s">
        <v>303</v>
      </c>
      <c r="D97" s="23">
        <f>IFERROR(VLOOKUP($C97,'World Cup Players'!B:X,3,FALSE),0)</f>
        <v>0</v>
      </c>
      <c r="E97" s="30"/>
      <c r="F97" s="23">
        <f>IFERROR(VLOOKUP($C97,'World Cup Players'!B:X,9,FALSE),0)</f>
        <v>0</v>
      </c>
      <c r="G97" s="23">
        <f>IFERROR(VLOOKUP($C97,'World Cup Players'!B:X,11,FALSE),0)</f>
        <v>0</v>
      </c>
      <c r="H97" s="23">
        <f>IFERROR(VLOOKUP($C97,'World Cup Players'!B:X,12,FALSE),0)</f>
        <v>0</v>
      </c>
      <c r="I97" s="23">
        <f>IFERROR(VLOOKUP($C97,'GAME WINNING GOALS'!A:B,2,FALSE),0)</f>
        <v>1</v>
      </c>
      <c r="J97" s="23">
        <f>IFERROR(VLOOKUP($C97,'World Cup Players'!B:X,17,FALSE),0)</f>
        <v>0</v>
      </c>
      <c r="K97" s="23">
        <f>IFERROR(VLOOKUP($C97,'World Cup Players'!B:X,18,FALSE),0)</f>
        <v>0</v>
      </c>
      <c r="L97" s="44">
        <f>IFERROR(VLOOKUP($C97,'World Cup GK'!B:AE,16,FALSE),0)</f>
        <v>0</v>
      </c>
      <c r="M97" s="44">
        <f>IFERROR(VLOOKUP($C97,'World Cup GK'!B:AE,19,FALSE),0)</f>
        <v>0</v>
      </c>
      <c r="N97" s="44">
        <f>IFERROR(VLOOKUP($C97,'World Cup GK'!B:AE,14,FALSE),0)</f>
        <v>0</v>
      </c>
      <c r="O97" s="44">
        <f>IFERROR(VLOOKUP($C97,'World Cup GK'!B:AE,11,FALSE),0)</f>
        <v>0</v>
      </c>
      <c r="P97" s="43">
        <f t="shared" si="26"/>
        <v>1</v>
      </c>
      <c r="S97" s="184" t="str">
        <f>B1152</f>
        <v>Hudson Algor</v>
      </c>
      <c r="T97" s="184" t="s">
        <v>303</v>
      </c>
      <c r="U97" s="184" t="s">
        <v>298</v>
      </c>
      <c r="V97" s="184" t="s">
        <v>609</v>
      </c>
      <c r="W97" s="184">
        <f t="shared" ref="W97:AG97" si="52">F1152</f>
        <v>9711</v>
      </c>
      <c r="X97" s="184">
        <f t="shared" si="52"/>
        <v>39</v>
      </c>
      <c r="Y97" s="184">
        <f t="shared" si="52"/>
        <v>15</v>
      </c>
      <c r="Z97" s="184">
        <f t="shared" si="52"/>
        <v>15</v>
      </c>
      <c r="AA97" s="184">
        <f t="shared" si="52"/>
        <v>5</v>
      </c>
      <c r="AB97" s="184">
        <f t="shared" si="52"/>
        <v>0</v>
      </c>
      <c r="AC97" s="184">
        <f t="shared" si="52"/>
        <v>15</v>
      </c>
      <c r="AD97" s="184">
        <f t="shared" si="52"/>
        <v>6</v>
      </c>
      <c r="AE97" s="184">
        <f t="shared" si="52"/>
        <v>55</v>
      </c>
      <c r="AF97" s="184">
        <f t="shared" si="52"/>
        <v>30</v>
      </c>
      <c r="AG97" s="186">
        <f t="shared" si="52"/>
        <v>172.85129999999998</v>
      </c>
    </row>
    <row r="98" spans="2:33" ht="12" customHeight="1" x14ac:dyDescent="0.2">
      <c r="B98" s="22" t="s">
        <v>147</v>
      </c>
      <c r="C98" s="293"/>
      <c r="D98" s="35">
        <f t="shared" ref="D98:E98" si="53">SUM(D99:D128)</f>
        <v>0</v>
      </c>
      <c r="E98" s="35">
        <f t="shared" si="53"/>
        <v>0</v>
      </c>
      <c r="F98" s="35">
        <f>SUM(F99:F128)</f>
        <v>10171</v>
      </c>
      <c r="G98" s="35">
        <f t="shared" ref="G98:O98" si="54">SUM(G99:G128)</f>
        <v>26</v>
      </c>
      <c r="H98" s="35">
        <f>SUM(H99:H128)</f>
        <v>23</v>
      </c>
      <c r="I98" s="35">
        <f>SUM(I99:I128)</f>
        <v>11</v>
      </c>
      <c r="J98" s="35">
        <f>SUM(J99:J128)</f>
        <v>7</v>
      </c>
      <c r="K98" s="35">
        <f t="shared" si="54"/>
        <v>0</v>
      </c>
      <c r="L98" s="35">
        <f>SUM(L99:L128)</f>
        <v>16</v>
      </c>
      <c r="M98" s="35">
        <f t="shared" si="54"/>
        <v>12</v>
      </c>
      <c r="N98" s="35">
        <f t="shared" si="54"/>
        <v>42</v>
      </c>
      <c r="O98" s="35">
        <f t="shared" si="54"/>
        <v>24</v>
      </c>
      <c r="P98" s="43">
        <f>SUM((F98*0.0083)+G98+H98+I98+L98+M98+(N98*0.2))-((J98*0.25)+(K98*0.5))-(O98*0.25)</f>
        <v>173.06930000000003</v>
      </c>
      <c r="S98" s="184" t="str">
        <f>B1183</f>
        <v>Thayer Algor</v>
      </c>
      <c r="T98" s="184" t="s">
        <v>307</v>
      </c>
      <c r="U98" s="184" t="s">
        <v>609</v>
      </c>
      <c r="V98" s="184" t="s">
        <v>298</v>
      </c>
      <c r="W98" s="184">
        <f t="shared" ref="W98:AG98" si="55">F1183</f>
        <v>12125</v>
      </c>
      <c r="X98" s="184">
        <f t="shared" si="55"/>
        <v>40</v>
      </c>
      <c r="Y98" s="184">
        <f t="shared" si="55"/>
        <v>28</v>
      </c>
      <c r="Z98" s="184">
        <f t="shared" si="55"/>
        <v>17</v>
      </c>
      <c r="AA98" s="184">
        <f t="shared" si="55"/>
        <v>8</v>
      </c>
      <c r="AB98" s="184">
        <f t="shared" si="55"/>
        <v>1</v>
      </c>
      <c r="AC98" s="184">
        <f t="shared" si="55"/>
        <v>18</v>
      </c>
      <c r="AD98" s="184">
        <f t="shared" si="55"/>
        <v>9</v>
      </c>
      <c r="AE98" s="184">
        <f t="shared" si="55"/>
        <v>57</v>
      </c>
      <c r="AF98" s="184">
        <f t="shared" si="55"/>
        <v>30</v>
      </c>
      <c r="AG98" s="186">
        <f t="shared" si="55"/>
        <v>214.03749999999999</v>
      </c>
    </row>
    <row r="99" spans="2:33" ht="12" customHeight="1" x14ac:dyDescent="0.2">
      <c r="B99" s="24"/>
      <c r="C99" s="265" t="s">
        <v>425</v>
      </c>
      <c r="D99" s="23" t="str">
        <f>IFERROR(VLOOKUP($C99,'World Cup Players'!B:X,3,FALSE),0)</f>
        <v>fr France</v>
      </c>
      <c r="E99" s="30"/>
      <c r="F99" s="23">
        <f>IFERROR(VLOOKUP($C99,'World Cup Players'!B:X,9,FALSE),0)</f>
        <v>605</v>
      </c>
      <c r="G99" s="23">
        <f>IFERROR(VLOOKUP($C99,'World Cup Players'!B:X,11,FALSE),0)</f>
        <v>8</v>
      </c>
      <c r="H99" s="23">
        <f>IFERROR(VLOOKUP($C99,'World Cup Players'!B:X,12,FALSE),0)</f>
        <v>3</v>
      </c>
      <c r="I99" s="23">
        <f>IFERROR(VLOOKUP($C99,'GAME WINNING GOALS'!A:B,2,FALSE),0)</f>
        <v>4</v>
      </c>
      <c r="J99" s="23">
        <f>IFERROR(VLOOKUP($C99,'World Cup Players'!B:X,17,FALSE),0)</f>
        <v>1</v>
      </c>
      <c r="K99" s="23">
        <f>IFERROR(VLOOKUP($C99,'World Cup Players'!B:X,18,FALSE),0)</f>
        <v>0</v>
      </c>
      <c r="L99" s="44">
        <f>IFERROR(VLOOKUP($C99,'World Cup GK'!B:AE,16,FALSE),0)</f>
        <v>0</v>
      </c>
      <c r="M99" s="44">
        <f>IFERROR(VLOOKUP($C99,'World Cup GK'!B:AE,19,FALSE),0)</f>
        <v>0</v>
      </c>
      <c r="N99" s="44">
        <f>IFERROR(VLOOKUP($C99,'World Cup GK'!B:AE,14,FALSE),0)</f>
        <v>0</v>
      </c>
      <c r="O99" s="44">
        <f>IFERROR(VLOOKUP($C99,'World Cup GK'!B:AE,11,FALSE),0)</f>
        <v>0</v>
      </c>
      <c r="P99" s="43">
        <f t="shared" si="26"/>
        <v>19.7715</v>
      </c>
      <c r="S99" s="184" t="str">
        <f>B1214</f>
        <v>Julian Brown</v>
      </c>
      <c r="T99" s="184" t="s">
        <v>307</v>
      </c>
      <c r="U99" s="184" t="s">
        <v>303</v>
      </c>
      <c r="V99" s="184" t="s">
        <v>609</v>
      </c>
      <c r="W99" s="184">
        <f t="shared" ref="W99:AG99" si="56">F1214</f>
        <v>11445</v>
      </c>
      <c r="X99" s="184">
        <f t="shared" si="56"/>
        <v>32</v>
      </c>
      <c r="Y99" s="184">
        <f t="shared" si="56"/>
        <v>27</v>
      </c>
      <c r="Z99" s="184">
        <f t="shared" si="56"/>
        <v>16</v>
      </c>
      <c r="AA99" s="184">
        <f t="shared" si="56"/>
        <v>6</v>
      </c>
      <c r="AB99" s="184">
        <f t="shared" si="56"/>
        <v>0</v>
      </c>
      <c r="AC99" s="184">
        <f t="shared" si="56"/>
        <v>18</v>
      </c>
      <c r="AD99" s="184">
        <f t="shared" si="56"/>
        <v>13</v>
      </c>
      <c r="AE99" s="184">
        <f t="shared" si="56"/>
        <v>55</v>
      </c>
      <c r="AF99" s="184">
        <f t="shared" si="56"/>
        <v>24</v>
      </c>
      <c r="AG99" s="186">
        <f t="shared" si="56"/>
        <v>204.49349999999998</v>
      </c>
    </row>
    <row r="100" spans="2:33" ht="12" customHeight="1" x14ac:dyDescent="0.2">
      <c r="B100" s="24"/>
      <c r="C100" s="265" t="s">
        <v>213</v>
      </c>
      <c r="D100" s="23" t="str">
        <f>IFERROR(VLOOKUP($C100,'World Cup Players'!B:X,3,FALSE),0)</f>
        <v>br Brazil</v>
      </c>
      <c r="E100" s="30"/>
      <c r="F100" s="23">
        <f>IFERROR(VLOOKUP($C100,'World Cup Players'!B:X,9,FALSE),0)</f>
        <v>440</v>
      </c>
      <c r="G100" s="23">
        <f>IFERROR(VLOOKUP($C100,'World Cup Players'!B:X,11,FALSE),0)</f>
        <v>4</v>
      </c>
      <c r="H100" s="23">
        <f>IFERROR(VLOOKUP($C100,'World Cup Players'!B:X,12,FALSE),0)</f>
        <v>1</v>
      </c>
      <c r="I100" s="23">
        <f>IFERROR(VLOOKUP($C100,'GAME WINNING GOALS'!A:B,2,FALSE),0)</f>
        <v>1</v>
      </c>
      <c r="J100" s="23">
        <f>IFERROR(VLOOKUP($C100,'World Cup Players'!B:X,17,FALSE),0)</f>
        <v>0</v>
      </c>
      <c r="K100" s="23">
        <f>IFERROR(VLOOKUP($C100,'World Cup Players'!B:X,18,FALSE),0)</f>
        <v>0</v>
      </c>
      <c r="L100" s="44">
        <f>IFERROR(VLOOKUP($C100,'World Cup GK'!B:AE,16,FALSE),0)</f>
        <v>0</v>
      </c>
      <c r="M100" s="44">
        <f>IFERROR(VLOOKUP($C100,'World Cup GK'!B:AE,19,FALSE),0)</f>
        <v>0</v>
      </c>
      <c r="N100" s="44">
        <f>IFERROR(VLOOKUP($C100,'World Cup GK'!B:AE,14,FALSE),0)</f>
        <v>0</v>
      </c>
      <c r="O100" s="44">
        <f>IFERROR(VLOOKUP($C100,'World Cup GK'!B:AE,11,FALSE),0)</f>
        <v>0</v>
      </c>
      <c r="P100" s="43">
        <f t="shared" si="26"/>
        <v>9.652000000000001</v>
      </c>
      <c r="S100" s="184" t="str">
        <f>B1245</f>
        <v>Leo Mastoras</v>
      </c>
      <c r="T100" s="184" t="s">
        <v>307</v>
      </c>
      <c r="U100" s="184" t="s">
        <v>609</v>
      </c>
      <c r="V100" s="184" t="s">
        <v>303</v>
      </c>
      <c r="W100" s="184">
        <f t="shared" ref="W100:AG100" si="57">F1245</f>
        <v>11437</v>
      </c>
      <c r="X100" s="184">
        <f t="shared" si="57"/>
        <v>30</v>
      </c>
      <c r="Y100" s="184">
        <f t="shared" si="57"/>
        <v>20</v>
      </c>
      <c r="Z100" s="184">
        <f t="shared" si="57"/>
        <v>14</v>
      </c>
      <c r="AA100" s="184">
        <f t="shared" si="57"/>
        <v>10</v>
      </c>
      <c r="AB100" s="184">
        <f t="shared" si="57"/>
        <v>0</v>
      </c>
      <c r="AC100" s="184">
        <f t="shared" si="57"/>
        <v>19</v>
      </c>
      <c r="AD100" s="184">
        <f t="shared" si="57"/>
        <v>12</v>
      </c>
      <c r="AE100" s="184">
        <f t="shared" si="57"/>
        <v>57</v>
      </c>
      <c r="AF100" s="184">
        <f t="shared" si="57"/>
        <v>29</v>
      </c>
      <c r="AG100" s="184">
        <f t="shared" si="57"/>
        <v>191.5771</v>
      </c>
    </row>
    <row r="101" spans="2:33" ht="12" customHeight="1" x14ac:dyDescent="0.2">
      <c r="B101" s="24"/>
      <c r="C101" s="265" t="s">
        <v>613</v>
      </c>
      <c r="D101" s="23" t="str">
        <f>IFERROR(VLOOKUP($C101,'World Cup Players'!B:X,3,FALSE),0)</f>
        <v>de Germany</v>
      </c>
      <c r="E101" s="30"/>
      <c r="F101" s="23">
        <f>IFERROR(VLOOKUP($C101,'World Cup Players'!B:X,9,FALSE),0)</f>
        <v>361</v>
      </c>
      <c r="G101" s="23">
        <f>IFERROR(VLOOKUP($C101,'World Cup Players'!B:X,11,FALSE),0)</f>
        <v>0</v>
      </c>
      <c r="H101" s="23">
        <f>IFERROR(VLOOKUP($C101,'World Cup Players'!B:X,12,FALSE),0)</f>
        <v>3</v>
      </c>
      <c r="I101" s="23">
        <f>IFERROR(VLOOKUP($C101,'GAME WINNING GOALS'!A:B,2,FALSE),0)</f>
        <v>0</v>
      </c>
      <c r="J101" s="23">
        <f>IFERROR(VLOOKUP($C101,'World Cup Players'!B:X,17,FALSE),0)</f>
        <v>0</v>
      </c>
      <c r="K101" s="23">
        <f>IFERROR(VLOOKUP($C101,'World Cup Players'!B:X,18,FALSE),0)</f>
        <v>0</v>
      </c>
      <c r="L101" s="44">
        <f>IFERROR(VLOOKUP($C101,'World Cup GK'!B:AE,16,FALSE),0)</f>
        <v>0</v>
      </c>
      <c r="M101" s="44">
        <f>IFERROR(VLOOKUP($C101,'World Cup GK'!B:AE,19,FALSE),0)</f>
        <v>0</v>
      </c>
      <c r="N101" s="44">
        <f>IFERROR(VLOOKUP($C101,'World Cup GK'!B:AE,14,FALSE),0)</f>
        <v>0</v>
      </c>
      <c r="O101" s="44">
        <f>IFERROR(VLOOKUP($C101,'World Cup GK'!B:AE,11,FALSE),0)</f>
        <v>0</v>
      </c>
      <c r="P101" s="43">
        <f t="shared" si="26"/>
        <v>5.9962999999999997</v>
      </c>
      <c r="S101" s="48"/>
      <c r="T101" s="20"/>
    </row>
    <row r="102" spans="2:33" ht="12" customHeight="1" x14ac:dyDescent="0.2">
      <c r="B102" s="24"/>
      <c r="C102" s="278" t="s">
        <v>405</v>
      </c>
      <c r="D102" s="23" t="str">
        <f>IFERROR(VLOOKUP($C102,'World Cup Players'!B:X,3,FALSE),0)</f>
        <v>fr France</v>
      </c>
      <c r="E102" s="30"/>
      <c r="F102" s="23">
        <f>IFERROR(VLOOKUP($C102,'World Cup Players'!B:X,9,FALSE),0)</f>
        <v>547</v>
      </c>
      <c r="G102" s="23">
        <f>IFERROR(VLOOKUP($C102,'World Cup Players'!B:X,11,FALSE),0)</f>
        <v>5</v>
      </c>
      <c r="H102" s="23">
        <f>IFERROR(VLOOKUP($C102,'World Cup Players'!B:X,12,FALSE),0)</f>
        <v>2</v>
      </c>
      <c r="I102" s="23">
        <f>IFERROR(VLOOKUP($C102,'GAME WINNING GOALS'!A:B,2,FALSE),0)</f>
        <v>1</v>
      </c>
      <c r="J102" s="23">
        <f>IFERROR(VLOOKUP($C102,'World Cup Players'!B:X,17,FALSE),0)</f>
        <v>0</v>
      </c>
      <c r="K102" s="23">
        <f>IFERROR(VLOOKUP($C102,'World Cup Players'!B:X,18,FALSE),0)</f>
        <v>0</v>
      </c>
      <c r="L102" s="44">
        <f>IFERROR(VLOOKUP($C102,'World Cup GK'!B:AE,16,FALSE),0)</f>
        <v>0</v>
      </c>
      <c r="M102" s="44">
        <f>IFERROR(VLOOKUP($C102,'World Cup GK'!B:AE,19,FALSE),0)</f>
        <v>0</v>
      </c>
      <c r="N102" s="44">
        <f>IFERROR(VLOOKUP($C102,'World Cup GK'!B:AE,14,FALSE),0)</f>
        <v>0</v>
      </c>
      <c r="O102" s="44">
        <f>IFERROR(VLOOKUP($C102,'World Cup GK'!B:AE,11,FALSE),0)</f>
        <v>0</v>
      </c>
      <c r="P102" s="43">
        <f t="shared" si="26"/>
        <v>12.540099999999999</v>
      </c>
      <c r="T102" s="20"/>
    </row>
    <row r="103" spans="2:33" ht="12" customHeight="1" x14ac:dyDescent="0.2">
      <c r="B103" s="24"/>
      <c r="C103" s="265" t="s">
        <v>224</v>
      </c>
      <c r="D103" s="23" t="str">
        <f>IFERROR(VLOOKUP($C103,'World Cup Players'!B:X,3,FALSE),0)</f>
        <v>uy Uruguay</v>
      </c>
      <c r="E103" s="30"/>
      <c r="F103" s="23">
        <f>IFERROR(VLOOKUP($C103,'World Cup Players'!B:X,9,FALSE),0)</f>
        <v>236</v>
      </c>
      <c r="G103" s="23">
        <f>IFERROR(VLOOKUP($C103,'World Cup Players'!B:X,11,FALSE),0)</f>
        <v>0</v>
      </c>
      <c r="H103" s="23">
        <f>IFERROR(VLOOKUP($C103,'World Cup Players'!B:X,12,FALSE),0)</f>
        <v>0</v>
      </c>
      <c r="I103" s="23">
        <f>IFERROR(VLOOKUP($C103,'GAME WINNING GOALS'!A:B,2,FALSE),0)</f>
        <v>0</v>
      </c>
      <c r="J103" s="23">
        <f>IFERROR(VLOOKUP($C103,'World Cup Players'!B:X,17,FALSE),0)</f>
        <v>0</v>
      </c>
      <c r="K103" s="23">
        <f>IFERROR(VLOOKUP($C103,'World Cup Players'!B:X,18,FALSE),0)</f>
        <v>0</v>
      </c>
      <c r="L103" s="44">
        <f>IFERROR(VLOOKUP($C103,'World Cup GK'!B:AE,16,FALSE),0)</f>
        <v>0</v>
      </c>
      <c r="M103" s="44">
        <f>IFERROR(VLOOKUP($C103,'World Cup GK'!B:AE,19,FALSE),0)</f>
        <v>0</v>
      </c>
      <c r="N103" s="44">
        <f>IFERROR(VLOOKUP($C103,'World Cup GK'!B:AE,14,FALSE),0)</f>
        <v>0</v>
      </c>
      <c r="O103" s="44">
        <f>IFERROR(VLOOKUP($C103,'World Cup GK'!B:AE,11,FALSE),0)</f>
        <v>0</v>
      </c>
      <c r="P103" s="43">
        <f t="shared" si="26"/>
        <v>1.9588000000000001</v>
      </c>
      <c r="T103" s="20"/>
    </row>
    <row r="104" spans="2:33" ht="12" customHeight="1" x14ac:dyDescent="0.2">
      <c r="B104" s="24"/>
      <c r="C104" s="265" t="s">
        <v>467</v>
      </c>
      <c r="D104" s="23" t="str">
        <f>IFERROR(VLOOKUP($C104,'World Cup Players'!B:X,3,FALSE),0)</f>
        <v>es Spain</v>
      </c>
      <c r="E104" s="30"/>
      <c r="F104" s="23">
        <f>IFERROR(VLOOKUP($C104,'World Cup Players'!B:X,9,FALSE),0)</f>
        <v>626</v>
      </c>
      <c r="G104" s="23">
        <f>IFERROR(VLOOKUP($C104,'World Cup Players'!B:X,11,FALSE),0)</f>
        <v>0</v>
      </c>
      <c r="H104" s="23">
        <f>IFERROR(VLOOKUP($C104,'World Cup Players'!B:X,12,FALSE),0)</f>
        <v>0</v>
      </c>
      <c r="I104" s="23">
        <f>IFERROR(VLOOKUP($C104,'GAME WINNING GOALS'!A:B,2,FALSE),0)</f>
        <v>0</v>
      </c>
      <c r="J104" s="23">
        <f>IFERROR(VLOOKUP($C104,'World Cup Players'!B:X,17,FALSE),0)</f>
        <v>0</v>
      </c>
      <c r="K104" s="23">
        <f>IFERROR(VLOOKUP($C104,'World Cup Players'!B:X,18,FALSE),0)</f>
        <v>0</v>
      </c>
      <c r="L104" s="44">
        <f>IFERROR(VLOOKUP($C104,'World Cup GK'!B:AE,16,FALSE),0)</f>
        <v>0</v>
      </c>
      <c r="M104" s="44">
        <f>IFERROR(VLOOKUP($C104,'World Cup GK'!B:AE,19,FALSE),0)</f>
        <v>0</v>
      </c>
      <c r="N104" s="44">
        <f>IFERROR(VLOOKUP($C104,'World Cup GK'!B:AE,14,FALSE),0)</f>
        <v>0</v>
      </c>
      <c r="O104" s="44">
        <f>IFERROR(VLOOKUP($C104,'World Cup GK'!B:AE,11,FALSE),0)</f>
        <v>0</v>
      </c>
      <c r="P104" s="43">
        <f t="shared" si="26"/>
        <v>5.1958000000000002</v>
      </c>
      <c r="T104" s="20"/>
    </row>
    <row r="105" spans="2:33" ht="12" customHeight="1" x14ac:dyDescent="0.2">
      <c r="B105" s="24"/>
      <c r="C105" s="265" t="s">
        <v>1196</v>
      </c>
      <c r="D105" s="23" t="str">
        <f>IFERROR(VLOOKUP($C105,'World Cup Players'!B:X,3,FALSE),0)</f>
        <v>de Germany</v>
      </c>
      <c r="E105" s="30"/>
      <c r="F105" s="23">
        <f>IFERROR(VLOOKUP($C105,'World Cup Players'!B:X,9,FALSE),0)</f>
        <v>272</v>
      </c>
      <c r="G105" s="23">
        <f>IFERROR(VLOOKUP($C105,'World Cup Players'!B:X,11,FALSE),0)</f>
        <v>0</v>
      </c>
      <c r="H105" s="23">
        <f>IFERROR(VLOOKUP($C105,'World Cup Players'!B:X,12,FALSE),0)</f>
        <v>0</v>
      </c>
      <c r="I105" s="23">
        <f>IFERROR(VLOOKUP($C105,'GAME WINNING GOALS'!A:B,2,FALSE),0)</f>
        <v>0</v>
      </c>
      <c r="J105" s="23">
        <f>IFERROR(VLOOKUP($C105,'World Cup Players'!B:X,17,FALSE),0)</f>
        <v>1</v>
      </c>
      <c r="K105" s="23">
        <f>IFERROR(VLOOKUP($C105,'World Cup Players'!B:X,18,FALSE),0)</f>
        <v>0</v>
      </c>
      <c r="L105" s="44">
        <f>IFERROR(VLOOKUP($C105,'World Cup GK'!B:AE,16,FALSE),0)</f>
        <v>0</v>
      </c>
      <c r="M105" s="44">
        <f>IFERROR(VLOOKUP($C105,'World Cup GK'!B:AE,19,FALSE),0)</f>
        <v>0</v>
      </c>
      <c r="N105" s="44">
        <f>IFERROR(VLOOKUP($C105,'World Cup GK'!B:AE,14,FALSE),0)</f>
        <v>0</v>
      </c>
      <c r="O105" s="44">
        <f>IFERROR(VLOOKUP($C105,'World Cup GK'!B:AE,11,FALSE),0)</f>
        <v>0</v>
      </c>
      <c r="P105" s="43">
        <f t="shared" si="26"/>
        <v>2.0076000000000001</v>
      </c>
      <c r="T105" s="20"/>
    </row>
    <row r="106" spans="2:33" ht="12" customHeight="1" x14ac:dyDescent="0.2">
      <c r="B106" s="24"/>
      <c r="C106" s="265" t="s">
        <v>706</v>
      </c>
      <c r="D106" s="23" t="str">
        <f>IFERROR(VLOOKUP($C106,'World Cup Players'!B:X,3,FALSE),0)</f>
        <v>ar Argentina</v>
      </c>
      <c r="E106" s="30"/>
      <c r="F106" s="23">
        <f>IFERROR(VLOOKUP($C106,'World Cup Players'!B:X,9,FALSE),0)</f>
        <v>630</v>
      </c>
      <c r="G106" s="23">
        <f>IFERROR(VLOOKUP($C106,'World Cup Players'!B:X,11,FALSE),0)</f>
        <v>1</v>
      </c>
      <c r="H106" s="23">
        <f>IFERROR(VLOOKUP($C106,'World Cup Players'!B:X,12,FALSE),0)</f>
        <v>1</v>
      </c>
      <c r="I106" s="23">
        <f>IFERROR(VLOOKUP($C106,'GAME WINNING GOALS'!A:B,2,FALSE),0)</f>
        <v>0</v>
      </c>
      <c r="J106" s="23">
        <f>IFERROR(VLOOKUP($C106,'World Cup Players'!B:X,17,FALSE),0)</f>
        <v>0</v>
      </c>
      <c r="K106" s="23">
        <f>IFERROR(VLOOKUP($C106,'World Cup Players'!B:X,18,FALSE),0)</f>
        <v>0</v>
      </c>
      <c r="L106" s="44">
        <f>IFERROR(VLOOKUP($C106,'World Cup GK'!B:AE,16,FALSE),0)</f>
        <v>0</v>
      </c>
      <c r="M106" s="44">
        <f>IFERROR(VLOOKUP($C106,'World Cup GK'!B:AE,19,FALSE),0)</f>
        <v>0</v>
      </c>
      <c r="N106" s="44">
        <f>IFERROR(VLOOKUP($C106,'World Cup GK'!B:AE,14,FALSE),0)</f>
        <v>0</v>
      </c>
      <c r="O106" s="44">
        <f>IFERROR(VLOOKUP($C106,'World Cup GK'!B:AE,11,FALSE),0)</f>
        <v>0</v>
      </c>
      <c r="P106" s="43">
        <f t="shared" si="26"/>
        <v>7.2290000000000001</v>
      </c>
      <c r="T106" s="20"/>
    </row>
    <row r="107" spans="2:33" ht="12" customHeight="1" x14ac:dyDescent="0.2">
      <c r="B107" s="24"/>
      <c r="C107" s="265" t="s">
        <v>237</v>
      </c>
      <c r="D107" s="23" t="str">
        <f>IFERROR(VLOOKUP($C107,'World Cup Players'!B:X,3,FALSE),0)</f>
        <v>br Brazil</v>
      </c>
      <c r="E107" s="30"/>
      <c r="F107" s="23">
        <f>IFERROR(VLOOKUP($C107,'World Cup Players'!B:X,9,FALSE),0)</f>
        <v>379</v>
      </c>
      <c r="G107" s="23">
        <f>IFERROR(VLOOKUP($C107,'World Cup Players'!B:X,11,FALSE),0)</f>
        <v>1</v>
      </c>
      <c r="H107" s="23">
        <f>IFERROR(VLOOKUP($C107,'World Cup Players'!B:X,12,FALSE),0)</f>
        <v>0</v>
      </c>
      <c r="I107" s="23">
        <f>IFERROR(VLOOKUP($C107,'GAME WINNING GOALS'!A:B,2,FALSE),0)</f>
        <v>0</v>
      </c>
      <c r="J107" s="23">
        <f>IFERROR(VLOOKUP($C107,'World Cup Players'!B:X,17,FALSE),0)</f>
        <v>2</v>
      </c>
      <c r="K107" s="23">
        <f>IFERROR(VLOOKUP($C107,'World Cup Players'!B:X,18,FALSE),0)</f>
        <v>0</v>
      </c>
      <c r="L107" s="44">
        <f>IFERROR(VLOOKUP($C107,'World Cup GK'!B:AE,16,FALSE),0)</f>
        <v>0</v>
      </c>
      <c r="M107" s="44">
        <f>IFERROR(VLOOKUP($C107,'World Cup GK'!B:AE,19,FALSE),0)</f>
        <v>0</v>
      </c>
      <c r="N107" s="44">
        <f>IFERROR(VLOOKUP($C107,'World Cup GK'!B:AE,14,FALSE),0)</f>
        <v>0</v>
      </c>
      <c r="O107" s="44">
        <f>IFERROR(VLOOKUP($C107,'World Cup GK'!B:AE,11,FALSE),0)</f>
        <v>0</v>
      </c>
      <c r="P107" s="43">
        <f t="shared" si="26"/>
        <v>3.6456999999999997</v>
      </c>
      <c r="T107" s="20"/>
    </row>
    <row r="108" spans="2:33" ht="12" customHeight="1" x14ac:dyDescent="0.2">
      <c r="B108" s="24"/>
      <c r="C108" s="265" t="s">
        <v>225</v>
      </c>
      <c r="D108" s="23" t="str">
        <f>IFERROR(VLOOKUP($C108,'World Cup Players'!B:X,3,FALSE),0)</f>
        <v>eng England</v>
      </c>
      <c r="E108" s="30"/>
      <c r="F108" s="23">
        <f>IFERROR(VLOOKUP($C108,'World Cup Players'!B:X,9,FALSE),0)</f>
        <v>602</v>
      </c>
      <c r="G108" s="23">
        <f>IFERROR(VLOOKUP($C108,'World Cup Players'!B:X,11,FALSE),0)</f>
        <v>6</v>
      </c>
      <c r="H108" s="23">
        <f>IFERROR(VLOOKUP($C108,'World Cup Players'!B:X,12,FALSE),0)</f>
        <v>1</v>
      </c>
      <c r="I108" s="23">
        <f>IFERROR(VLOOKUP($C108,'GAME WINNING GOALS'!A:B,2,FALSE),0)</f>
        <v>3</v>
      </c>
      <c r="J108" s="23">
        <f>IFERROR(VLOOKUP($C108,'World Cup Players'!B:X,17,FALSE),0)</f>
        <v>1</v>
      </c>
      <c r="K108" s="23">
        <f>IFERROR(VLOOKUP($C108,'World Cup Players'!B:X,18,FALSE),0)</f>
        <v>0</v>
      </c>
      <c r="L108" s="44">
        <f>IFERROR(VLOOKUP($C108,'World Cup GK'!B:AE,16,FALSE),0)</f>
        <v>0</v>
      </c>
      <c r="M108" s="44">
        <f>IFERROR(VLOOKUP($C108,'World Cup GK'!B:AE,19,FALSE),0)</f>
        <v>0</v>
      </c>
      <c r="N108" s="44">
        <f>IFERROR(VLOOKUP($C108,'World Cup GK'!B:AE,14,FALSE),0)</f>
        <v>0</v>
      </c>
      <c r="O108" s="44">
        <f>IFERROR(VLOOKUP($C108,'World Cup GK'!B:AE,11,FALSE),0)</f>
        <v>0</v>
      </c>
      <c r="P108" s="43">
        <f t="shared" si="26"/>
        <v>14.746600000000001</v>
      </c>
      <c r="T108" s="20"/>
    </row>
    <row r="109" spans="2:33" ht="12" customHeight="1" x14ac:dyDescent="0.2">
      <c r="B109" s="24"/>
      <c r="C109" s="278" t="s">
        <v>720</v>
      </c>
      <c r="D109" s="23" t="str">
        <f>IFERROR(VLOOKUP($C109,'World Cup Players'!B:X,3,FALSE),0)</f>
        <v>fr France</v>
      </c>
      <c r="E109" s="30"/>
      <c r="F109" s="23">
        <f>IFERROR(VLOOKUP($C109,'World Cup Players'!B:X,9,FALSE),0)</f>
        <v>556</v>
      </c>
      <c r="G109" s="23">
        <f>IFERROR(VLOOKUP($C109,'World Cup Players'!B:X,11,FALSE),0)</f>
        <v>0</v>
      </c>
      <c r="H109" s="23">
        <f>IFERROR(VLOOKUP($C109,'World Cup Players'!B:X,12,FALSE),0)</f>
        <v>5</v>
      </c>
      <c r="I109" s="23">
        <f>IFERROR(VLOOKUP($C109,'GAME WINNING GOALS'!A:B,2,FALSE),0)</f>
        <v>0</v>
      </c>
      <c r="J109" s="23">
        <f>IFERROR(VLOOKUP($C109,'World Cup Players'!B:X,17,FALSE),0)</f>
        <v>1</v>
      </c>
      <c r="K109" s="23">
        <f>IFERROR(VLOOKUP($C109,'World Cup Players'!B:X,18,FALSE),0)</f>
        <v>0</v>
      </c>
      <c r="L109" s="44">
        <f>IFERROR(VLOOKUP($C109,'World Cup GK'!B:AE,16,FALSE),0)</f>
        <v>0</v>
      </c>
      <c r="M109" s="44">
        <f>IFERROR(VLOOKUP($C109,'World Cup GK'!B:AE,19,FALSE),0)</f>
        <v>0</v>
      </c>
      <c r="N109" s="44">
        <f>IFERROR(VLOOKUP($C109,'World Cup GK'!B:AE,14,FALSE),0)</f>
        <v>0</v>
      </c>
      <c r="O109" s="44">
        <f>IFERROR(VLOOKUP($C109,'World Cup GK'!B:AE,11,FALSE),0)</f>
        <v>0</v>
      </c>
      <c r="P109" s="43">
        <f t="shared" si="26"/>
        <v>9.3647999999999989</v>
      </c>
      <c r="T109" s="20"/>
    </row>
    <row r="110" spans="2:33" ht="12" customHeight="1" x14ac:dyDescent="0.2">
      <c r="B110" s="24"/>
      <c r="C110" s="265" t="s">
        <v>475</v>
      </c>
      <c r="D110" s="23" t="str">
        <f>IFERROR(VLOOKUP($C110,'World Cup Players'!B:X,3,FALSE),0)</f>
        <v>es Spain</v>
      </c>
      <c r="E110" s="30"/>
      <c r="F110" s="23">
        <f>IFERROR(VLOOKUP($C110,'World Cup Players'!B:X,9,FALSE),0)</f>
        <v>67</v>
      </c>
      <c r="G110" s="23">
        <f>IFERROR(VLOOKUP($C110,'World Cup Players'!B:X,11,FALSE),0)</f>
        <v>0</v>
      </c>
      <c r="H110" s="23">
        <f>IFERROR(VLOOKUP($C110,'World Cup Players'!B:X,12,FALSE),0)</f>
        <v>0</v>
      </c>
      <c r="I110" s="23">
        <f>IFERROR(VLOOKUP($C110,'GAME WINNING GOALS'!A:B,2,FALSE),0)</f>
        <v>0</v>
      </c>
      <c r="J110" s="23">
        <f>IFERROR(VLOOKUP($C110,'World Cup Players'!B:X,17,FALSE),0)</f>
        <v>0</v>
      </c>
      <c r="K110" s="23">
        <f>IFERROR(VLOOKUP($C110,'World Cup Players'!B:X,18,FALSE),0)</f>
        <v>0</v>
      </c>
      <c r="L110" s="44">
        <f>IFERROR(VLOOKUP($C110,'World Cup GK'!B:AE,16,FALSE),0)</f>
        <v>0</v>
      </c>
      <c r="M110" s="44">
        <f>IFERROR(VLOOKUP($C110,'World Cup GK'!B:AE,19,FALSE),0)</f>
        <v>0</v>
      </c>
      <c r="N110" s="44">
        <f>IFERROR(VLOOKUP($C110,'World Cup GK'!B:AE,14,FALSE),0)</f>
        <v>0</v>
      </c>
      <c r="O110" s="44">
        <f>IFERROR(VLOOKUP($C110,'World Cup GK'!B:AE,11,FALSE),0)</f>
        <v>0</v>
      </c>
      <c r="P110" s="43">
        <f t="shared" si="26"/>
        <v>0.55610000000000004</v>
      </c>
      <c r="T110" s="20"/>
    </row>
    <row r="111" spans="2:33" ht="12" customHeight="1" x14ac:dyDescent="0.2">
      <c r="B111" s="24"/>
      <c r="C111" s="265" t="s">
        <v>780</v>
      </c>
      <c r="D111" s="23" t="str">
        <f>IFERROR(VLOOKUP($C111,'World Cup Players'!B:X,3,FALSE),0)</f>
        <v>sn Senegal</v>
      </c>
      <c r="E111" s="30"/>
      <c r="F111" s="23">
        <f>IFERROR(VLOOKUP($C111,'World Cup Players'!B:X,9,FALSE),0)</f>
        <v>362</v>
      </c>
      <c r="G111" s="23">
        <f>IFERROR(VLOOKUP($C111,'World Cup Players'!B:X,11,FALSE),0)</f>
        <v>0</v>
      </c>
      <c r="H111" s="23">
        <f>IFERROR(VLOOKUP($C111,'World Cup Players'!B:X,12,FALSE),0)</f>
        <v>1</v>
      </c>
      <c r="I111" s="23">
        <f>IFERROR(VLOOKUP($C111,'GAME WINNING GOALS'!A:B,2,FALSE),0)</f>
        <v>0</v>
      </c>
      <c r="J111" s="23">
        <f>IFERROR(VLOOKUP($C111,'World Cup Players'!B:X,17,FALSE),0)</f>
        <v>0</v>
      </c>
      <c r="K111" s="23">
        <f>IFERROR(VLOOKUP($C111,'World Cup Players'!B:X,18,FALSE),0)</f>
        <v>0</v>
      </c>
      <c r="L111" s="44">
        <f>IFERROR(VLOOKUP($C111,'World Cup GK'!B:AE,16,FALSE),0)</f>
        <v>0</v>
      </c>
      <c r="M111" s="44">
        <f>IFERROR(VLOOKUP($C111,'World Cup GK'!B:AE,19,FALSE),0)</f>
        <v>0</v>
      </c>
      <c r="N111" s="44">
        <f>IFERROR(VLOOKUP($C111,'World Cup GK'!B:AE,14,FALSE),0)</f>
        <v>0</v>
      </c>
      <c r="O111" s="44">
        <f>IFERROR(VLOOKUP($C111,'World Cup GK'!B:AE,11,FALSE),0)</f>
        <v>0</v>
      </c>
      <c r="P111" s="43">
        <f t="shared" si="26"/>
        <v>4.0045999999999999</v>
      </c>
      <c r="T111" s="20"/>
    </row>
    <row r="112" spans="2:33" ht="12" customHeight="1" x14ac:dyDescent="0.2">
      <c r="B112" s="24"/>
      <c r="C112" s="278" t="s">
        <v>219</v>
      </c>
      <c r="D112" s="23" t="str">
        <f>IFERROR(VLOOKUP($C112,'World Cup Players'!B:X,3,FALSE),0)</f>
        <v>us United States</v>
      </c>
      <c r="E112" s="30"/>
      <c r="F112" s="23">
        <f>IFERROR(VLOOKUP($C112,'World Cup Players'!B:X,9,FALSE),0)</f>
        <v>223</v>
      </c>
      <c r="G112" s="23">
        <f>IFERROR(VLOOKUP($C112,'World Cup Players'!B:X,11,FALSE),0)</f>
        <v>0</v>
      </c>
      <c r="H112" s="23">
        <f>IFERROR(VLOOKUP($C112,'World Cup Players'!B:X,12,FALSE),0)</f>
        <v>1</v>
      </c>
      <c r="I112" s="23">
        <f>IFERROR(VLOOKUP($C112,'GAME WINNING GOALS'!A:B,2,FALSE),0)</f>
        <v>0</v>
      </c>
      <c r="J112" s="23">
        <f>IFERROR(VLOOKUP($C112,'World Cup Players'!B:X,17,FALSE),0)</f>
        <v>0</v>
      </c>
      <c r="K112" s="23">
        <f>IFERROR(VLOOKUP($C112,'World Cup Players'!B:X,18,FALSE),0)</f>
        <v>0</v>
      </c>
      <c r="L112" s="44">
        <f>IFERROR(VLOOKUP($C112,'World Cup GK'!B:AE,16,FALSE),0)</f>
        <v>0</v>
      </c>
      <c r="M112" s="44">
        <f>IFERROR(VLOOKUP($C112,'World Cup GK'!B:AE,19,FALSE),0)</f>
        <v>0</v>
      </c>
      <c r="N112" s="44">
        <f>IFERROR(VLOOKUP($C112,'World Cup GK'!B:AE,14,FALSE),0)</f>
        <v>0</v>
      </c>
      <c r="O112" s="44">
        <f>IFERROR(VLOOKUP($C112,'World Cup GK'!B:AE,11,FALSE),0)</f>
        <v>0</v>
      </c>
      <c r="P112" s="43">
        <f t="shared" si="26"/>
        <v>2.8509000000000002</v>
      </c>
      <c r="T112" s="20"/>
    </row>
    <row r="113" spans="2:20" ht="12" customHeight="1" x14ac:dyDescent="0.2">
      <c r="B113" s="24"/>
      <c r="C113" s="265" t="s">
        <v>805</v>
      </c>
      <c r="D113" s="23" t="str">
        <f>IFERROR(VLOOKUP($C113,'World Cup Players'!B:X,3,FALSE),0)</f>
        <v>fr France</v>
      </c>
      <c r="E113" s="30"/>
      <c r="F113" s="23">
        <f>IFERROR(VLOOKUP($C113,'World Cup Players'!B:X,9,FALSE),0)</f>
        <v>85</v>
      </c>
      <c r="G113" s="23">
        <f>IFERROR(VLOOKUP($C113,'World Cup Players'!B:X,11,FALSE),0)</f>
        <v>0</v>
      </c>
      <c r="H113" s="23">
        <f>IFERROR(VLOOKUP($C113,'World Cup Players'!B:X,12,FALSE),0)</f>
        <v>0</v>
      </c>
      <c r="I113" s="23">
        <f>IFERROR(VLOOKUP($C113,'GAME WINNING GOALS'!A:B,2,FALSE),0)</f>
        <v>0</v>
      </c>
      <c r="J113" s="23">
        <f>IFERROR(VLOOKUP($C113,'World Cup Players'!B:X,17,FALSE),0)</f>
        <v>0</v>
      </c>
      <c r="K113" s="23">
        <f>IFERROR(VLOOKUP($C113,'World Cup Players'!B:X,18,FALSE),0)</f>
        <v>0</v>
      </c>
      <c r="L113" s="44">
        <f>IFERROR(VLOOKUP($C113,'World Cup GK'!B:AE,16,FALSE),0)</f>
        <v>0</v>
      </c>
      <c r="M113" s="44">
        <f>IFERROR(VLOOKUP($C113,'World Cup GK'!B:AE,19,FALSE),0)</f>
        <v>0</v>
      </c>
      <c r="N113" s="44">
        <f>IFERROR(VLOOKUP($C113,'World Cup GK'!B:AE,14,FALSE),0)</f>
        <v>0</v>
      </c>
      <c r="O113" s="44">
        <f>IFERROR(VLOOKUP($C113,'World Cup GK'!B:AE,11,FALSE),0)</f>
        <v>0</v>
      </c>
      <c r="P113" s="43">
        <f t="shared" si="26"/>
        <v>0.70550000000000002</v>
      </c>
      <c r="T113" s="20"/>
    </row>
    <row r="114" spans="2:20" ht="12" customHeight="1" x14ac:dyDescent="0.2">
      <c r="B114" s="24"/>
      <c r="C114" s="265" t="s">
        <v>360</v>
      </c>
      <c r="D114" s="23" t="str">
        <f>IFERROR(VLOOKUP($C114,'World Cup Players'!B:X,3,FALSE),0)</f>
        <v>ir IR Iran</v>
      </c>
      <c r="E114" s="30"/>
      <c r="F114" s="23">
        <f>IFERROR(VLOOKUP($C114,'World Cup Players'!B:X,9,FALSE),0)</f>
        <v>259</v>
      </c>
      <c r="G114" s="23">
        <f>IFERROR(VLOOKUP($C114,'World Cup Players'!B:X,11,FALSE),0)</f>
        <v>0</v>
      </c>
      <c r="H114" s="23">
        <f>IFERROR(VLOOKUP($C114,'World Cup Players'!B:X,12,FALSE),0)</f>
        <v>0</v>
      </c>
      <c r="I114" s="23">
        <f>IFERROR(VLOOKUP($C114,'GAME WINNING GOALS'!A:B,2,FALSE),0)</f>
        <v>0</v>
      </c>
      <c r="J114" s="23">
        <f>IFERROR(VLOOKUP($C114,'World Cup Players'!B:X,17,FALSE),0)</f>
        <v>0</v>
      </c>
      <c r="K114" s="23">
        <f>IFERROR(VLOOKUP($C114,'World Cup Players'!B:X,18,FALSE),0)</f>
        <v>0</v>
      </c>
      <c r="L114" s="44">
        <f>IFERROR(VLOOKUP($C114,'World Cup GK'!B:AE,16,FALSE),0)</f>
        <v>0</v>
      </c>
      <c r="M114" s="44">
        <f>IFERROR(VLOOKUP($C114,'World Cup GK'!B:AE,19,FALSE),0)</f>
        <v>0</v>
      </c>
      <c r="N114" s="44">
        <f>IFERROR(VLOOKUP($C114,'World Cup GK'!B:AE,14,FALSE),0)</f>
        <v>0</v>
      </c>
      <c r="O114" s="44">
        <f>IFERROR(VLOOKUP($C114,'World Cup GK'!B:AE,11,FALSE),0)</f>
        <v>0</v>
      </c>
      <c r="P114" s="43">
        <f t="shared" si="26"/>
        <v>2.1497000000000002</v>
      </c>
      <c r="T114" s="20"/>
    </row>
    <row r="115" spans="2:20" ht="12" customHeight="1" x14ac:dyDescent="0.2">
      <c r="B115" s="24"/>
      <c r="C115" s="265" t="s">
        <v>781</v>
      </c>
      <c r="D115" s="23" t="str">
        <f>IFERROR(VLOOKUP($C115,'World Cup Players'!B:X,3,FALSE),0)</f>
        <v>jo Jordan</v>
      </c>
      <c r="E115" s="30"/>
      <c r="F115" s="23">
        <f>IFERROR(VLOOKUP($C115,'World Cup Players'!B:X,9,FALSE),0)</f>
        <v>215</v>
      </c>
      <c r="G115" s="23">
        <f>IFERROR(VLOOKUP($C115,'World Cup Players'!B:X,11,FALSE),0)</f>
        <v>1</v>
      </c>
      <c r="H115" s="23">
        <f>IFERROR(VLOOKUP($C115,'World Cup Players'!B:X,12,FALSE),0)</f>
        <v>1</v>
      </c>
      <c r="I115" s="23">
        <f>IFERROR(VLOOKUP($C115,'GAME WINNING GOALS'!A:B,2,FALSE),0)</f>
        <v>0</v>
      </c>
      <c r="J115" s="23">
        <f>IFERROR(VLOOKUP($C115,'World Cup Players'!B:X,17,FALSE),0)</f>
        <v>0</v>
      </c>
      <c r="K115" s="23">
        <f>IFERROR(VLOOKUP($C115,'World Cup Players'!B:X,18,FALSE),0)</f>
        <v>0</v>
      </c>
      <c r="L115" s="44">
        <f>IFERROR(VLOOKUP($C115,'World Cup GK'!B:AE,16,FALSE),0)</f>
        <v>0</v>
      </c>
      <c r="M115" s="44">
        <f>IFERROR(VLOOKUP($C115,'World Cup GK'!B:AE,19,FALSE),0)</f>
        <v>0</v>
      </c>
      <c r="N115" s="44">
        <f>IFERROR(VLOOKUP($C115,'World Cup GK'!B:AE,14,FALSE),0)</f>
        <v>0</v>
      </c>
      <c r="O115" s="44">
        <f>IFERROR(VLOOKUP($C115,'World Cup GK'!B:AE,11,FALSE),0)</f>
        <v>0</v>
      </c>
      <c r="P115" s="43">
        <f t="shared" si="26"/>
        <v>3.7845</v>
      </c>
      <c r="T115" s="20"/>
    </row>
    <row r="116" spans="2:20" ht="12" customHeight="1" x14ac:dyDescent="0.2">
      <c r="B116" s="24"/>
      <c r="C116" s="265" t="s">
        <v>216</v>
      </c>
      <c r="D116" s="23" t="str">
        <f>IFERROR(VLOOKUP($C116,'World Cup Players'!B:X,3,FALSE),0)</f>
        <v>es Spain</v>
      </c>
      <c r="E116" s="30"/>
      <c r="F116" s="23">
        <f>IFERROR(VLOOKUP($C116,'World Cup Players'!B:X,9,FALSE),0)</f>
        <v>229</v>
      </c>
      <c r="G116" s="23">
        <f>IFERROR(VLOOKUP($C116,'World Cup Players'!B:X,11,FALSE),0)</f>
        <v>0</v>
      </c>
      <c r="H116" s="23">
        <f>IFERROR(VLOOKUP($C116,'World Cup Players'!B:X,12,FALSE),0)</f>
        <v>1</v>
      </c>
      <c r="I116" s="23">
        <f>IFERROR(VLOOKUP($C116,'GAME WINNING GOALS'!A:B,2,FALSE),0)</f>
        <v>0</v>
      </c>
      <c r="J116" s="23">
        <f>IFERROR(VLOOKUP($C116,'World Cup Players'!B:X,17,FALSE),0)</f>
        <v>1</v>
      </c>
      <c r="K116" s="23">
        <f>IFERROR(VLOOKUP($C116,'World Cup Players'!B:X,18,FALSE),0)</f>
        <v>0</v>
      </c>
      <c r="L116" s="44">
        <f>IFERROR(VLOOKUP($C116,'World Cup GK'!B:AE,16,FALSE),0)</f>
        <v>0</v>
      </c>
      <c r="M116" s="44">
        <f>IFERROR(VLOOKUP($C116,'World Cup GK'!B:AE,19,FALSE),0)</f>
        <v>0</v>
      </c>
      <c r="N116" s="44">
        <f>IFERROR(VLOOKUP($C116,'World Cup GK'!B:AE,14,FALSE),0)</f>
        <v>0</v>
      </c>
      <c r="O116" s="44">
        <f>IFERROR(VLOOKUP($C116,'World Cup GK'!B:AE,11,FALSE),0)</f>
        <v>0</v>
      </c>
      <c r="P116" s="43">
        <f t="shared" si="26"/>
        <v>2.6507000000000001</v>
      </c>
      <c r="T116" s="20"/>
    </row>
    <row r="117" spans="2:20" ht="12" customHeight="1" x14ac:dyDescent="0.2">
      <c r="B117" s="24"/>
      <c r="C117" s="265" t="s">
        <v>410</v>
      </c>
      <c r="D117" s="23" t="str">
        <f>IFERROR(VLOOKUP($C117,'World Cup Players'!B:X,3,FALSE),0)</f>
        <v>fr France</v>
      </c>
      <c r="E117" s="30"/>
      <c r="F117" s="23">
        <f>IFERROR(VLOOKUP($C117,'World Cup Players'!B:X,9,FALSE),0)</f>
        <v>212</v>
      </c>
      <c r="G117" s="23">
        <f>IFERROR(VLOOKUP($C117,'World Cup Players'!B:X,11,FALSE),0)</f>
        <v>0</v>
      </c>
      <c r="H117" s="23">
        <f>IFERROR(VLOOKUP($C117,'World Cup Players'!B:X,12,FALSE),0)</f>
        <v>0</v>
      </c>
      <c r="I117" s="23">
        <f>IFERROR(VLOOKUP($C117,'GAME WINNING GOALS'!A:B,2,FALSE),0)</f>
        <v>0</v>
      </c>
      <c r="J117" s="23">
        <f>IFERROR(VLOOKUP($C117,'World Cup Players'!B:X,17,FALSE),0)</f>
        <v>0</v>
      </c>
      <c r="K117" s="23">
        <f>IFERROR(VLOOKUP($C117,'World Cup Players'!B:X,18,FALSE),0)</f>
        <v>0</v>
      </c>
      <c r="L117" s="44">
        <f>IFERROR(VLOOKUP($C117,'World Cup GK'!B:AE,16,FALSE),0)</f>
        <v>0</v>
      </c>
      <c r="M117" s="44">
        <f>IFERROR(VLOOKUP($C117,'World Cup GK'!B:AE,19,FALSE),0)</f>
        <v>0</v>
      </c>
      <c r="N117" s="44">
        <f>IFERROR(VLOOKUP($C117,'World Cup GK'!B:AE,14,FALSE),0)</f>
        <v>0</v>
      </c>
      <c r="O117" s="44">
        <f>IFERROR(VLOOKUP($C117,'World Cup GK'!B:AE,11,FALSE),0)</f>
        <v>0</v>
      </c>
      <c r="P117" s="43">
        <f t="shared" si="26"/>
        <v>1.7596000000000001</v>
      </c>
      <c r="T117" s="20"/>
    </row>
    <row r="118" spans="2:20" ht="12" customHeight="1" x14ac:dyDescent="0.2">
      <c r="B118" s="24"/>
      <c r="C118" s="278" t="s">
        <v>676</v>
      </c>
      <c r="D118" s="23" t="str">
        <f>IFERROR(VLOOKUP($C118,'World Cup Players'!B:X,3,FALSE),0)</f>
        <v>be Belgium</v>
      </c>
      <c r="E118" s="30"/>
      <c r="F118" s="23">
        <f>IFERROR(VLOOKUP($C118,'World Cup Players'!B:X,9,FALSE),0)</f>
        <v>228</v>
      </c>
      <c r="G118" s="23">
        <f>IFERROR(VLOOKUP($C118,'World Cup Players'!B:X,11,FALSE),0)</f>
        <v>0</v>
      </c>
      <c r="H118" s="23">
        <f>IFERROR(VLOOKUP($C118,'World Cup Players'!B:X,12,FALSE),0)</f>
        <v>0</v>
      </c>
      <c r="I118" s="23">
        <f>IFERROR(VLOOKUP($C118,'GAME WINNING GOALS'!A:B,2,FALSE),0)</f>
        <v>0</v>
      </c>
      <c r="J118" s="23">
        <f>IFERROR(VLOOKUP($C118,'World Cup Players'!B:X,17,FALSE),0)</f>
        <v>0</v>
      </c>
      <c r="K118" s="23">
        <f>IFERROR(VLOOKUP($C118,'World Cup Players'!B:X,18,FALSE),0)</f>
        <v>0</v>
      </c>
      <c r="L118" s="44">
        <f>IFERROR(VLOOKUP($C118,'World Cup GK'!B:AE,16,FALSE),0)</f>
        <v>0</v>
      </c>
      <c r="M118" s="44">
        <f>IFERROR(VLOOKUP($C118,'World Cup GK'!B:AE,19,FALSE),0)</f>
        <v>0</v>
      </c>
      <c r="N118" s="44">
        <f>IFERROR(VLOOKUP($C118,'World Cup GK'!B:AE,14,FALSE),0)</f>
        <v>0</v>
      </c>
      <c r="O118" s="44">
        <f>IFERROR(VLOOKUP($C118,'World Cup GK'!B:AE,11,FALSE),0)</f>
        <v>0</v>
      </c>
      <c r="P118" s="43">
        <f t="shared" si="26"/>
        <v>1.8924000000000001</v>
      </c>
      <c r="T118" s="20"/>
    </row>
    <row r="119" spans="2:20" ht="12" customHeight="1" x14ac:dyDescent="0.2">
      <c r="B119" s="24"/>
      <c r="C119" s="266" t="s">
        <v>101</v>
      </c>
      <c r="D119" s="23" t="str">
        <f>IFERROR(VLOOKUP($C119,'World Cup Players'!B:X,3,FALSE),0)</f>
        <v>de Germany</v>
      </c>
      <c r="E119" s="30"/>
      <c r="F119" s="23">
        <f>IFERROR(VLOOKUP($C119,'World Cup Players'!B:X,9,FALSE),0)</f>
        <v>262</v>
      </c>
      <c r="G119" s="23">
        <f>IFERROR(VLOOKUP($C119,'World Cup Players'!B:X,11,FALSE),0)</f>
        <v>0</v>
      </c>
      <c r="H119" s="23">
        <f>IFERROR(VLOOKUP($C119,'World Cup Players'!B:X,12,FALSE),0)</f>
        <v>0</v>
      </c>
      <c r="I119" s="41">
        <f>IFERROR(VLOOKUP($C119,'GAME WINNING GOALS'!A:B,2,FALSE),0)</f>
        <v>0</v>
      </c>
      <c r="J119" s="23">
        <f>IFERROR(VLOOKUP($C119,'World Cup Players'!B:X,17,FALSE),0)</f>
        <v>0</v>
      </c>
      <c r="K119" s="23">
        <f>IFERROR(VLOOKUP($C119,'World Cup Players'!B:X,18,FALSE),0)</f>
        <v>0</v>
      </c>
      <c r="L119" s="44">
        <f>IFERROR(VLOOKUP($C119,'World Cup GK'!B:AE,16,FALSE),0)</f>
        <v>0</v>
      </c>
      <c r="M119" s="44">
        <f>IFERROR(VLOOKUP($C119,'World Cup GK'!B:AE,19,FALSE),0)</f>
        <v>0</v>
      </c>
      <c r="N119" s="44">
        <f>IFERROR(VLOOKUP($C119,'World Cup GK'!B:AE,14,FALSE),0)</f>
        <v>0</v>
      </c>
      <c r="O119" s="44">
        <f>IFERROR(VLOOKUP($C119,'World Cup GK'!B:AE,11,FALSE),0)</f>
        <v>0</v>
      </c>
      <c r="P119" s="43">
        <f t="shared" si="26"/>
        <v>2.1745999999999999</v>
      </c>
      <c r="T119" s="20"/>
    </row>
    <row r="120" spans="2:20" ht="12" customHeight="1" x14ac:dyDescent="0.2">
      <c r="B120" s="24"/>
      <c r="C120" s="265" t="s">
        <v>758</v>
      </c>
      <c r="D120" s="23" t="str">
        <f>IFERROR(VLOOKUP($C120,'World Cup Players'!B:X,3,FALSE),0)</f>
        <v>br Brazil</v>
      </c>
      <c r="E120" s="30"/>
      <c r="F120" s="23">
        <f>IFERROR(VLOOKUP($C120,'World Cup Players'!B:X,9,FALSE),0)</f>
        <v>450</v>
      </c>
      <c r="G120" s="23">
        <f>IFERROR(VLOOKUP($C120,'World Cup Players'!B:X,11,FALSE),0)</f>
        <v>0</v>
      </c>
      <c r="H120" s="23">
        <f>IFERROR(VLOOKUP($C120,'World Cup Players'!B:X,12,FALSE),0)</f>
        <v>1</v>
      </c>
      <c r="I120" s="41">
        <f>IFERROR(VLOOKUP($C120,'GAME WINNING GOALS'!A:B,2,FALSE),0)</f>
        <v>0</v>
      </c>
      <c r="J120" s="23">
        <f>IFERROR(VLOOKUP($C120,'World Cup Players'!B:X,17,FALSE),0)</f>
        <v>0</v>
      </c>
      <c r="K120" s="23">
        <f>IFERROR(VLOOKUP($C120,'World Cup Players'!B:X,18,FALSE),0)</f>
        <v>0</v>
      </c>
      <c r="L120" s="44">
        <f>IFERROR(VLOOKUP($C120,'World Cup GK'!B:AE,16,FALSE),0)</f>
        <v>0</v>
      </c>
      <c r="M120" s="44">
        <f>IFERROR(VLOOKUP($C120,'World Cup GK'!B:AE,19,FALSE),0)</f>
        <v>0</v>
      </c>
      <c r="N120" s="44">
        <f>IFERROR(VLOOKUP($C120,'World Cup GK'!B:AE,14,FALSE),0)</f>
        <v>0</v>
      </c>
      <c r="O120" s="44">
        <f>IFERROR(VLOOKUP($C120,'World Cup GK'!B:AE,11,FALSE),0)</f>
        <v>0</v>
      </c>
      <c r="P120" s="43">
        <f t="shared" si="26"/>
        <v>4.7349999999999994</v>
      </c>
      <c r="T120" s="20"/>
    </row>
    <row r="121" spans="2:20" ht="12" customHeight="1" x14ac:dyDescent="0.2">
      <c r="B121" s="24"/>
      <c r="C121" s="265" t="s">
        <v>469</v>
      </c>
      <c r="D121" s="23" t="str">
        <f>IFERROR(VLOOKUP($C121,'World Cup Players'!B:X,3,FALSE),0)</f>
        <v>es Spain</v>
      </c>
      <c r="E121" s="30"/>
      <c r="F121" s="23">
        <f>IFERROR(VLOOKUP($C121,'World Cup Players'!B:X,9,FALSE),0)</f>
        <v>630</v>
      </c>
      <c r="G121" s="23">
        <f>IFERROR(VLOOKUP($C121,'World Cup Players'!B:X,11,FALSE),0)</f>
        <v>0</v>
      </c>
      <c r="H121" s="23">
        <f>IFERROR(VLOOKUP($C121,'World Cup Players'!B:X,12,FALSE),0)</f>
        <v>0</v>
      </c>
      <c r="I121" s="41">
        <f>IFERROR(VLOOKUP($C121,'GAME WINNING GOALS'!A:B,2,FALSE),0)</f>
        <v>0</v>
      </c>
      <c r="J121" s="23">
        <f>IFERROR(VLOOKUP($C121,'World Cup Players'!B:X,17,FALSE),0)</f>
        <v>0</v>
      </c>
      <c r="K121" s="23">
        <f>IFERROR(VLOOKUP($C121,'World Cup Players'!B:X,18,FALSE),0)</f>
        <v>0</v>
      </c>
      <c r="L121" s="44">
        <f>IFERROR(VLOOKUP($C121,'World Cup GK'!B:AE,16,FALSE),0)</f>
        <v>6</v>
      </c>
      <c r="M121" s="44">
        <f>IFERROR(VLOOKUP($C121,'World Cup GK'!B:AE,19,FALSE),0)</f>
        <v>6</v>
      </c>
      <c r="N121" s="44">
        <f>IFERROR(VLOOKUP($C121,'World Cup GK'!B:AE,14,FALSE),0)</f>
        <v>9</v>
      </c>
      <c r="O121" s="44">
        <f>IFERROR(VLOOKUP($C121,'World Cup GK'!B:AE,11,FALSE),0)</f>
        <v>1</v>
      </c>
      <c r="P121" s="43">
        <f t="shared" si="26"/>
        <v>18.779</v>
      </c>
      <c r="T121" s="20"/>
    </row>
    <row r="122" spans="2:20" ht="12" customHeight="1" x14ac:dyDescent="0.2">
      <c r="B122" s="24"/>
      <c r="C122" s="266" t="s">
        <v>45</v>
      </c>
      <c r="D122" s="23" t="str">
        <f>IFERROR(VLOOKUP($C122,'World Cup Players'!B:X,3,FALSE),0)</f>
        <v>eng England</v>
      </c>
      <c r="E122" s="30"/>
      <c r="F122" s="23">
        <f>IFERROR(VLOOKUP($C122,'World Cup Players'!B:X,9,FALSE),0)</f>
        <v>660</v>
      </c>
      <c r="G122" s="23">
        <f>IFERROR(VLOOKUP($C122,'World Cup Players'!B:X,11,FALSE),0)</f>
        <v>0</v>
      </c>
      <c r="H122" s="23">
        <f>IFERROR(VLOOKUP($C122,'World Cup Players'!B:X,12,FALSE),0)</f>
        <v>0</v>
      </c>
      <c r="I122" s="41">
        <f>IFERROR(VLOOKUP($C122,'GAME WINNING GOALS'!A:B,2,FALSE),0)</f>
        <v>0</v>
      </c>
      <c r="J122" s="23">
        <f>IFERROR(VLOOKUP($C122,'World Cup Players'!B:X,17,FALSE),0)</f>
        <v>0</v>
      </c>
      <c r="K122" s="23">
        <f>IFERROR(VLOOKUP($C122,'World Cup Players'!B:X,18,FALSE),0)</f>
        <v>0</v>
      </c>
      <c r="L122" s="44">
        <f>IFERROR(VLOOKUP($C122,'World Cup GK'!B:AE,16,FALSE),0)</f>
        <v>5</v>
      </c>
      <c r="M122" s="44">
        <f>IFERROR(VLOOKUP($C122,'World Cup GK'!B:AE,19,FALSE),0)</f>
        <v>2</v>
      </c>
      <c r="N122" s="44">
        <f>IFERROR(VLOOKUP($C122,'World Cup GK'!B:AE,14,FALSE),0)</f>
        <v>15</v>
      </c>
      <c r="O122" s="44">
        <f>IFERROR(VLOOKUP($C122,'World Cup GK'!B:AE,11,FALSE),0)</f>
        <v>8</v>
      </c>
      <c r="P122" s="43">
        <f t="shared" si="26"/>
        <v>13.478</v>
      </c>
      <c r="T122" s="20"/>
    </row>
    <row r="123" spans="2:20" ht="12" customHeight="1" x14ac:dyDescent="0.2">
      <c r="B123" s="24"/>
      <c r="C123" s="281" t="s">
        <v>268</v>
      </c>
      <c r="D123" s="23" t="str">
        <f>IFERROR(VLOOKUP($C123,'World Cup Players'!B:X,3,FALSE),0)</f>
        <v>uy Uruguay</v>
      </c>
      <c r="E123" s="30"/>
      <c r="F123" s="23">
        <f>IFERROR(VLOOKUP($C123,'World Cup Players'!B:X,9,FALSE),0)</f>
        <v>225</v>
      </c>
      <c r="G123" s="23">
        <f>IFERROR(VLOOKUP($C123,'World Cup Players'!B:X,11,FALSE),0)</f>
        <v>0</v>
      </c>
      <c r="H123" s="23">
        <f>IFERROR(VLOOKUP($C123,'World Cup Players'!B:X,12,FALSE),0)</f>
        <v>0</v>
      </c>
      <c r="I123" s="23">
        <f>IFERROR(VLOOKUP($C123,'GAME WINNING GOALS'!A:B,2,FALSE),0)</f>
        <v>0</v>
      </c>
      <c r="J123" s="23">
        <f>IFERROR(VLOOKUP($C123,'World Cup Players'!B:X,17,FALSE),0)</f>
        <v>0</v>
      </c>
      <c r="K123" s="23">
        <f>IFERROR(VLOOKUP($C123,'World Cup Players'!B:X,18,FALSE),0)</f>
        <v>0</v>
      </c>
      <c r="L123" s="44">
        <f>IFERROR(VLOOKUP($C123,'World Cup GK'!B:AE,16,FALSE),0)</f>
        <v>0</v>
      </c>
      <c r="M123" s="44">
        <f>IFERROR(VLOOKUP($C123,'World Cup GK'!B:AE,19,FALSE),0)</f>
        <v>0</v>
      </c>
      <c r="N123" s="44">
        <f>IFERROR(VLOOKUP($C123,'World Cup GK'!B:AE,14,FALSE),0)</f>
        <v>4</v>
      </c>
      <c r="O123" s="44">
        <f>IFERROR(VLOOKUP($C123,'World Cup GK'!B:AE,11,FALSE),0)</f>
        <v>4</v>
      </c>
      <c r="P123" s="43">
        <f t="shared" si="26"/>
        <v>1.6675</v>
      </c>
      <c r="T123" s="20"/>
    </row>
    <row r="124" spans="2:20" ht="12" customHeight="1" x14ac:dyDescent="0.2">
      <c r="B124" s="24"/>
      <c r="C124" s="265" t="s">
        <v>760</v>
      </c>
      <c r="D124" s="23" t="str">
        <f>IFERROR(VLOOKUP($C124,'World Cup Players'!B:X,3,FALSE),0)</f>
        <v>us United States</v>
      </c>
      <c r="E124" s="30"/>
      <c r="F124" s="23">
        <f>IFERROR(VLOOKUP($C124,'World Cup Players'!B:X,9,FALSE),0)</f>
        <v>360</v>
      </c>
      <c r="G124" s="23">
        <f>IFERROR(VLOOKUP($C124,'World Cup Players'!B:X,11,FALSE),0)</f>
        <v>0</v>
      </c>
      <c r="H124" s="23">
        <f>IFERROR(VLOOKUP($C124,'World Cup Players'!B:X,12,FALSE),0)</f>
        <v>0</v>
      </c>
      <c r="I124" s="23">
        <f>IFERROR(VLOOKUP($C124,'GAME WINNING GOALS'!A:B,2,FALSE),0)</f>
        <v>0</v>
      </c>
      <c r="J124" s="23">
        <f>IFERROR(VLOOKUP($C124,'World Cup Players'!B:X,17,FALSE),0)</f>
        <v>0</v>
      </c>
      <c r="K124" s="23">
        <f>IFERROR(VLOOKUP($C124,'World Cup Players'!B:X,18,FALSE),0)</f>
        <v>0</v>
      </c>
      <c r="L124" s="44">
        <f>IFERROR(VLOOKUP($C124,'World Cup GK'!B:AE,16,FALSE),0)</f>
        <v>3</v>
      </c>
      <c r="M124" s="44">
        <f>IFERROR(VLOOKUP($C124,'World Cup GK'!B:AE,19,FALSE),0)</f>
        <v>2</v>
      </c>
      <c r="N124" s="44">
        <f>IFERROR(VLOOKUP($C124,'World Cup GK'!B:AE,14,FALSE),0)</f>
        <v>8</v>
      </c>
      <c r="O124" s="44">
        <f>IFERROR(VLOOKUP($C124,'World Cup GK'!B:AE,11,FALSE),0)</f>
        <v>5</v>
      </c>
      <c r="P124" s="43">
        <f t="shared" si="26"/>
        <v>8.3379999999999992</v>
      </c>
      <c r="T124" s="20"/>
    </row>
    <row r="125" spans="2:20" ht="12" customHeight="1" x14ac:dyDescent="0.2">
      <c r="B125" s="24"/>
      <c r="C125" s="264" t="s">
        <v>764</v>
      </c>
      <c r="D125" s="23" t="str">
        <f>IFERROR(VLOOKUP($C125,'World Cup Players'!B:X,3,FALSE),0)</f>
        <v>ca Canada</v>
      </c>
      <c r="E125" s="30"/>
      <c r="F125" s="23">
        <f>IFERROR(VLOOKUP($C125,'World Cup Players'!B:X,9,FALSE),0)</f>
        <v>450</v>
      </c>
      <c r="G125" s="23">
        <f>IFERROR(VLOOKUP($C125,'World Cup Players'!B:X,11,FALSE),0)</f>
        <v>0</v>
      </c>
      <c r="H125" s="23">
        <f>IFERROR(VLOOKUP($C125,'World Cup Players'!B:X,12,FALSE),0)</f>
        <v>0</v>
      </c>
      <c r="I125" s="23">
        <f>IFERROR(VLOOKUP($C125,'GAME WINNING GOALS'!A:B,2,FALSE),0)</f>
        <v>0</v>
      </c>
      <c r="J125" s="23">
        <f>IFERROR(VLOOKUP($C125,'World Cup Players'!B:X,17,FALSE),0)</f>
        <v>0</v>
      </c>
      <c r="K125" s="23">
        <f>IFERROR(VLOOKUP($C125,'World Cup Players'!B:X,18,FALSE),0)</f>
        <v>0</v>
      </c>
      <c r="L125" s="44">
        <f>IFERROR(VLOOKUP($C125,'World Cup GK'!B:AE,16,FALSE),0)</f>
        <v>2</v>
      </c>
      <c r="M125" s="44">
        <f>IFERROR(VLOOKUP($C125,'World Cup GK'!B:AE,19,FALSE),0)</f>
        <v>2</v>
      </c>
      <c r="N125" s="44">
        <f>IFERROR(VLOOKUP($C125,'World Cup GK'!B:AE,14,FALSE),0)</f>
        <v>6</v>
      </c>
      <c r="O125" s="44">
        <f>IFERROR(VLOOKUP($C125,'World Cup GK'!B:AE,11,FALSE),0)</f>
        <v>6</v>
      </c>
      <c r="P125" s="43">
        <f>SUM((F125*0.0083)+G125+H125+I125+L125+M125+(N125*0.2))-((J125*0.25)+(K125*0.5))-(O125*0.25)</f>
        <v>7.4349999999999987</v>
      </c>
      <c r="T125" s="20"/>
    </row>
    <row r="126" spans="2:20" ht="12" customHeight="1" x14ac:dyDescent="0.2">
      <c r="B126" s="24"/>
      <c r="C126" s="264" t="s">
        <v>158</v>
      </c>
      <c r="D126" s="23">
        <f>IFERROR(VLOOKUP($C126,'World Cup Players'!B:X,3,FALSE),0)</f>
        <v>0</v>
      </c>
      <c r="E126" s="30"/>
      <c r="F126" s="23">
        <f>IFERROR(VLOOKUP($C126,'World Cup Players'!B:X,9,FALSE),0)</f>
        <v>0</v>
      </c>
      <c r="G126" s="23">
        <f>IFERROR(VLOOKUP($C126,'World Cup Players'!B:X,11,FALSE),0)</f>
        <v>0</v>
      </c>
      <c r="H126" s="23">
        <v>2</v>
      </c>
      <c r="I126" s="23">
        <f>IFERROR(VLOOKUP($C126,'GAME WINNING GOALS'!A:B,2,FALSE),0)</f>
        <v>1</v>
      </c>
      <c r="J126" s="23">
        <f>IFERROR(VLOOKUP($C126,'World Cup Players'!B:X,17,FALSE),0)</f>
        <v>0</v>
      </c>
      <c r="K126" s="23">
        <f>IFERROR(VLOOKUP($C126,'World Cup Players'!B:X,18,FALSE),0)</f>
        <v>0</v>
      </c>
      <c r="L126" s="44">
        <f>IFERROR(VLOOKUP($C126,'World Cup GK'!B:AE,16,FALSE),0)</f>
        <v>0</v>
      </c>
      <c r="M126" s="44">
        <f>IFERROR(VLOOKUP($C126,'World Cup GK'!B:AE,19,FALSE),0)</f>
        <v>0</v>
      </c>
      <c r="N126" s="44">
        <f>IFERROR(VLOOKUP($C126,'World Cup GK'!B:AE,14,FALSE),0)</f>
        <v>0</v>
      </c>
      <c r="O126" s="44">
        <f>IFERROR(VLOOKUP($C126,'World Cup GK'!B:AE,11,FALSE),0)</f>
        <v>0</v>
      </c>
      <c r="P126" s="43">
        <f t="shared" si="26"/>
        <v>3</v>
      </c>
      <c r="T126" s="20"/>
    </row>
    <row r="127" spans="2:20" ht="12" customHeight="1" x14ac:dyDescent="0.2">
      <c r="B127" s="24"/>
      <c r="C127" s="265" t="s">
        <v>155</v>
      </c>
      <c r="D127" s="23">
        <f>IFERROR(VLOOKUP($C127,'World Cup Players'!B:X,3,FALSE),0)</f>
        <v>0</v>
      </c>
      <c r="E127" s="30"/>
      <c r="F127" s="23">
        <f>IFERROR(VLOOKUP($C127,'World Cup Players'!B:X,9,FALSE),0)</f>
        <v>0</v>
      </c>
      <c r="G127" s="23">
        <f>IFERROR(VLOOKUP($C127,'World Cup Players'!B:X,11,FALSE),0)</f>
        <v>0</v>
      </c>
      <c r="H127" s="23">
        <f>IFERROR(VLOOKUP($C127,'World Cup Players'!B:X,12,FALSE),0)</f>
        <v>0</v>
      </c>
      <c r="I127" s="23">
        <f>IFERROR(VLOOKUP($C127,'GAME WINNING GOALS'!A:B,2,FALSE),0)</f>
        <v>1</v>
      </c>
      <c r="J127" s="23">
        <f>IFERROR(VLOOKUP($C127,'World Cup Players'!B:X,17,FALSE),0)</f>
        <v>0</v>
      </c>
      <c r="K127" s="23">
        <f>IFERROR(VLOOKUP($C127,'World Cup Players'!B:X,18,FALSE),0)</f>
        <v>0</v>
      </c>
      <c r="L127" s="44">
        <f>IFERROR(VLOOKUP($C127,'World Cup GK'!B:AE,16,FALSE),0)</f>
        <v>0</v>
      </c>
      <c r="M127" s="44">
        <f>IFERROR(VLOOKUP($C127,'World Cup GK'!B:AE,19,FALSE),0)</f>
        <v>0</v>
      </c>
      <c r="N127" s="44">
        <f>IFERROR(VLOOKUP($C127,'World Cup GK'!B:AE,14,FALSE),0)</f>
        <v>0</v>
      </c>
      <c r="O127" s="44">
        <f>IFERROR(VLOOKUP($C127,'World Cup GK'!B:AE,11,FALSE),0)</f>
        <v>0</v>
      </c>
      <c r="P127" s="43">
        <f t="shared" si="26"/>
        <v>1</v>
      </c>
      <c r="T127" s="20"/>
    </row>
    <row r="128" spans="2:20" ht="12" customHeight="1" x14ac:dyDescent="0.2">
      <c r="B128" s="24"/>
      <c r="C128" s="265" t="s">
        <v>304</v>
      </c>
      <c r="D128" s="23">
        <f>IFERROR(VLOOKUP($C128,'World Cup Players'!B:X,3,FALSE),0)</f>
        <v>0</v>
      </c>
      <c r="E128" s="30"/>
      <c r="F128" s="23">
        <f>IFERROR(VLOOKUP($C128,'World Cup Players'!B:X,9,FALSE),0)</f>
        <v>0</v>
      </c>
      <c r="G128" s="23">
        <f>IFERROR(VLOOKUP($C128,'World Cup Players'!B:X,11,FALSE),0)</f>
        <v>0</v>
      </c>
      <c r="H128" s="23">
        <f>IFERROR(VLOOKUP($C128,'World Cup Players'!B:X,12,FALSE),0)</f>
        <v>0</v>
      </c>
      <c r="I128" s="23">
        <f>IFERROR(VLOOKUP($C128,'GAME WINNING GOALS'!A:B,2,FALSE),0)</f>
        <v>0</v>
      </c>
      <c r="J128" s="23">
        <f>IFERROR(VLOOKUP($C128,'World Cup Players'!B:X,17,FALSE),0)</f>
        <v>0</v>
      </c>
      <c r="K128" s="23">
        <f>IFERROR(VLOOKUP($C128,'World Cup Players'!B:X,18,FALSE),0)</f>
        <v>0</v>
      </c>
      <c r="L128" s="44">
        <f>IFERROR(VLOOKUP($C128,'World Cup GK'!B:AE,16,FALSE),0)</f>
        <v>0</v>
      </c>
      <c r="M128" s="44">
        <f>IFERROR(VLOOKUP($C128,'World Cup GK'!B:AE,19,FALSE),0)</f>
        <v>0</v>
      </c>
      <c r="N128" s="44">
        <f>IFERROR(VLOOKUP($C128,'World Cup GK'!B:AE,14,FALSE),0)</f>
        <v>0</v>
      </c>
      <c r="O128" s="44">
        <f>IFERROR(VLOOKUP($C128,'World Cup GK'!B:AE,11,FALSE),0)</f>
        <v>0</v>
      </c>
      <c r="P128" s="43">
        <f t="shared" si="26"/>
        <v>0</v>
      </c>
      <c r="T128" s="20"/>
    </row>
    <row r="129" spans="2:20" ht="12" customHeight="1" x14ac:dyDescent="0.2">
      <c r="B129" s="22" t="s">
        <v>321</v>
      </c>
      <c r="C129" s="293"/>
      <c r="D129" s="35">
        <f t="shared" ref="D129:E129" si="58">SUM(D130:D159)</f>
        <v>0</v>
      </c>
      <c r="E129" s="35">
        <f t="shared" si="58"/>
        <v>0</v>
      </c>
      <c r="F129" s="35">
        <f>SUM(F130:F159)</f>
        <v>9920</v>
      </c>
      <c r="G129" s="35">
        <f t="shared" ref="G129:O129" si="59">SUM(G130:G159)</f>
        <v>29</v>
      </c>
      <c r="H129" s="35">
        <f>SUM(H130:H159)</f>
        <v>22</v>
      </c>
      <c r="I129" s="35">
        <f>SUM(I130:I159)</f>
        <v>14</v>
      </c>
      <c r="J129" s="35">
        <f>SUM(J130:J159)</f>
        <v>5</v>
      </c>
      <c r="K129" s="35">
        <f t="shared" si="59"/>
        <v>0</v>
      </c>
      <c r="L129" s="35">
        <f>SUM(L130:L159)</f>
        <v>11</v>
      </c>
      <c r="M129" s="35">
        <f t="shared" si="59"/>
        <v>7</v>
      </c>
      <c r="N129" s="35">
        <f t="shared" si="59"/>
        <v>61</v>
      </c>
      <c r="O129" s="35">
        <f t="shared" si="59"/>
        <v>21</v>
      </c>
      <c r="P129" s="43">
        <f t="shared" si="26"/>
        <v>171.036</v>
      </c>
      <c r="T129" s="20"/>
    </row>
    <row r="130" spans="2:20" ht="12" customHeight="1" x14ac:dyDescent="0.2">
      <c r="B130" s="24"/>
      <c r="C130" s="267" t="s">
        <v>425</v>
      </c>
      <c r="D130" s="23" t="str">
        <f>IFERROR(VLOOKUP($C130,'World Cup Players'!B:X,3,FALSE),0)</f>
        <v>fr France</v>
      </c>
      <c r="E130" s="30"/>
      <c r="F130" s="23">
        <f>IFERROR(VLOOKUP($C130,'World Cup Players'!B:X,9,FALSE),0)</f>
        <v>605</v>
      </c>
      <c r="G130" s="23">
        <f>IFERROR(VLOOKUP($C130,'World Cup Players'!B:X,11,FALSE),0)</f>
        <v>8</v>
      </c>
      <c r="H130" s="23">
        <f>IFERROR(VLOOKUP($C130,'World Cup Players'!B:X,12,FALSE),0)</f>
        <v>3</v>
      </c>
      <c r="I130" s="23">
        <f>IFERROR(VLOOKUP($C130,'GAME WINNING GOALS'!A:B,2,FALSE),0)</f>
        <v>4</v>
      </c>
      <c r="J130" s="23">
        <f>IFERROR(VLOOKUP($C130,'World Cup Players'!B:X,17,FALSE),0)</f>
        <v>1</v>
      </c>
      <c r="K130" s="23">
        <f>IFERROR(VLOOKUP($C130,'World Cup Players'!B:X,18,FALSE),0)</f>
        <v>0</v>
      </c>
      <c r="L130" s="44">
        <f>IFERROR(VLOOKUP($C130,'World Cup GK'!B:AE,16,FALSE),0)</f>
        <v>0</v>
      </c>
      <c r="M130" s="44">
        <f>IFERROR(VLOOKUP($C130,'World Cup GK'!B:AE,19,FALSE),0)</f>
        <v>0</v>
      </c>
      <c r="N130" s="44">
        <f>IFERROR(VLOOKUP($C130,'World Cup GK'!B:AE,14,FALSE),0)</f>
        <v>0</v>
      </c>
      <c r="O130" s="44">
        <f>IFERROR(VLOOKUP($C130,'World Cup GK'!B:AE,11,FALSE),0)</f>
        <v>0</v>
      </c>
      <c r="P130" s="43">
        <f t="shared" si="26"/>
        <v>19.7715</v>
      </c>
      <c r="T130" s="20"/>
    </row>
    <row r="131" spans="2:20" ht="12" customHeight="1" x14ac:dyDescent="0.2">
      <c r="B131" s="24"/>
      <c r="C131" s="265" t="s">
        <v>213</v>
      </c>
      <c r="D131" s="23" t="str">
        <f>IFERROR(VLOOKUP($C131,'World Cup Players'!B:X,3,FALSE),0)</f>
        <v>br Brazil</v>
      </c>
      <c r="E131" s="30"/>
      <c r="F131" s="23">
        <f>IFERROR(VLOOKUP($C131,'World Cup Players'!B:X,9,FALSE),0)</f>
        <v>440</v>
      </c>
      <c r="G131" s="23">
        <f>IFERROR(VLOOKUP($C131,'World Cup Players'!B:X,11,FALSE),0)</f>
        <v>4</v>
      </c>
      <c r="H131" s="23">
        <f>IFERROR(VLOOKUP($C131,'World Cup Players'!B:X,12,FALSE),0)</f>
        <v>1</v>
      </c>
      <c r="I131" s="23">
        <f>IFERROR(VLOOKUP($C131,'GAME WINNING GOALS'!A:B,2,FALSE),0)</f>
        <v>1</v>
      </c>
      <c r="J131" s="23">
        <f>IFERROR(VLOOKUP($C131,'World Cup Players'!B:X,17,FALSE),0)</f>
        <v>0</v>
      </c>
      <c r="K131" s="23">
        <f>IFERROR(VLOOKUP($C131,'World Cup Players'!B:X,18,FALSE),0)</f>
        <v>0</v>
      </c>
      <c r="L131" s="44">
        <f>IFERROR(VLOOKUP($C131,'World Cup GK'!B:AE,16,FALSE),0)</f>
        <v>0</v>
      </c>
      <c r="M131" s="44">
        <f>IFERROR(VLOOKUP($C131,'World Cup GK'!B:AE,19,FALSE),0)</f>
        <v>0</v>
      </c>
      <c r="N131" s="44">
        <f>IFERROR(VLOOKUP($C131,'World Cup GK'!B:AE,14,FALSE),0)</f>
        <v>0</v>
      </c>
      <c r="O131" s="44">
        <f>IFERROR(VLOOKUP($C131,'World Cup GK'!B:AE,11,FALSE),0)</f>
        <v>0</v>
      </c>
      <c r="P131" s="43">
        <f t="shared" si="26"/>
        <v>9.652000000000001</v>
      </c>
      <c r="T131" s="20"/>
    </row>
    <row r="132" spans="2:20" ht="12" customHeight="1" x14ac:dyDescent="0.2">
      <c r="B132" s="24"/>
      <c r="C132" s="268" t="s">
        <v>613</v>
      </c>
      <c r="D132" s="23" t="str">
        <f>IFERROR(VLOOKUP($C132,'World Cup Players'!B:X,3,FALSE),0)</f>
        <v>de Germany</v>
      </c>
      <c r="E132" s="30"/>
      <c r="F132" s="23">
        <f>IFERROR(VLOOKUP($C132,'World Cup Players'!B:X,9,FALSE),0)</f>
        <v>361</v>
      </c>
      <c r="G132" s="23">
        <f>IFERROR(VLOOKUP($C132,'World Cup Players'!B:X,11,FALSE),0)</f>
        <v>0</v>
      </c>
      <c r="H132" s="23">
        <f>IFERROR(VLOOKUP($C132,'World Cup Players'!B:X,12,FALSE),0)</f>
        <v>3</v>
      </c>
      <c r="I132" s="23">
        <f>IFERROR(VLOOKUP($C132,'GAME WINNING GOALS'!A:B,2,FALSE),0)</f>
        <v>0</v>
      </c>
      <c r="J132" s="23">
        <f>IFERROR(VLOOKUP($C132,'World Cup Players'!B:X,17,FALSE),0)</f>
        <v>0</v>
      </c>
      <c r="K132" s="23">
        <f>IFERROR(VLOOKUP($C132,'World Cup Players'!B:X,18,FALSE),0)</f>
        <v>0</v>
      </c>
      <c r="L132" s="44">
        <f>IFERROR(VLOOKUP($C132,'World Cup GK'!B:AE,16,FALSE),0)</f>
        <v>0</v>
      </c>
      <c r="M132" s="44">
        <f>IFERROR(VLOOKUP($C132,'World Cup GK'!B:AE,19,FALSE),0)</f>
        <v>0</v>
      </c>
      <c r="N132" s="44">
        <f>IFERROR(VLOOKUP($C132,'World Cup GK'!B:AE,14,FALSE),0)</f>
        <v>0</v>
      </c>
      <c r="O132" s="44">
        <f>IFERROR(VLOOKUP($C132,'World Cup GK'!B:AE,11,FALSE),0)</f>
        <v>0</v>
      </c>
      <c r="P132" s="43">
        <f t="shared" si="26"/>
        <v>5.9962999999999997</v>
      </c>
      <c r="T132" s="20"/>
    </row>
    <row r="133" spans="2:20" ht="12" customHeight="1" x14ac:dyDescent="0.2">
      <c r="B133" s="24"/>
      <c r="C133" s="265" t="s">
        <v>405</v>
      </c>
      <c r="D133" s="23" t="str">
        <f>IFERROR(VLOOKUP($C133,'World Cup Players'!B:X,3,FALSE),0)</f>
        <v>fr France</v>
      </c>
      <c r="E133" s="30"/>
      <c r="F133" s="23">
        <f>IFERROR(VLOOKUP($C133,'World Cup Players'!B:X,9,FALSE),0)</f>
        <v>547</v>
      </c>
      <c r="G133" s="23">
        <f>IFERROR(VLOOKUP($C133,'World Cup Players'!B:X,11,FALSE),0)</f>
        <v>5</v>
      </c>
      <c r="H133" s="23">
        <f>IFERROR(VLOOKUP($C133,'World Cup Players'!B:X,12,FALSE),0)</f>
        <v>2</v>
      </c>
      <c r="I133" s="23">
        <f>IFERROR(VLOOKUP($C133,'GAME WINNING GOALS'!A:B,2,FALSE),0)</f>
        <v>1</v>
      </c>
      <c r="J133" s="23">
        <f>IFERROR(VLOOKUP($C133,'World Cup Players'!B:X,17,FALSE),0)</f>
        <v>0</v>
      </c>
      <c r="K133" s="23">
        <f>IFERROR(VLOOKUP($C133,'World Cup Players'!B:X,18,FALSE),0)</f>
        <v>0</v>
      </c>
      <c r="L133" s="44">
        <f>IFERROR(VLOOKUP($C133,'World Cup GK'!B:AE,16,FALSE),0)</f>
        <v>0</v>
      </c>
      <c r="M133" s="44">
        <f>IFERROR(VLOOKUP($C133,'World Cup GK'!B:AE,19,FALSE),0)</f>
        <v>0</v>
      </c>
      <c r="N133" s="44">
        <f>IFERROR(VLOOKUP($C133,'World Cup GK'!B:AE,14,FALSE),0)</f>
        <v>0</v>
      </c>
      <c r="O133" s="44">
        <f>IFERROR(VLOOKUP($C133,'World Cup GK'!B:AE,11,FALSE),0)</f>
        <v>0</v>
      </c>
      <c r="P133" s="43">
        <f t="shared" si="26"/>
        <v>12.540099999999999</v>
      </c>
      <c r="T133" s="20"/>
    </row>
    <row r="134" spans="2:20" ht="12" customHeight="1" x14ac:dyDescent="0.2">
      <c r="B134" s="24"/>
      <c r="C134" s="265" t="s">
        <v>224</v>
      </c>
      <c r="D134" s="23" t="str">
        <f>IFERROR(VLOOKUP($C134,'World Cup Players'!B:X,3,FALSE),0)</f>
        <v>uy Uruguay</v>
      </c>
      <c r="E134" s="30"/>
      <c r="F134" s="23">
        <f>IFERROR(VLOOKUP($C134,'World Cup Players'!B:X,9,FALSE),0)</f>
        <v>236</v>
      </c>
      <c r="G134" s="23">
        <f>IFERROR(VLOOKUP($C134,'World Cup Players'!B:X,11,FALSE),0)</f>
        <v>0</v>
      </c>
      <c r="H134" s="23">
        <f>IFERROR(VLOOKUP($C134,'World Cup Players'!B:X,12,FALSE),0)</f>
        <v>0</v>
      </c>
      <c r="I134" s="23">
        <f>IFERROR(VLOOKUP($C134,'GAME WINNING GOALS'!A:B,2,FALSE),0)</f>
        <v>0</v>
      </c>
      <c r="J134" s="23">
        <f>IFERROR(VLOOKUP($C134,'World Cup Players'!B:X,17,FALSE),0)</f>
        <v>0</v>
      </c>
      <c r="K134" s="23">
        <f>IFERROR(VLOOKUP($C134,'World Cup Players'!B:X,18,FALSE),0)</f>
        <v>0</v>
      </c>
      <c r="L134" s="44">
        <f>IFERROR(VLOOKUP($C134,'World Cup GK'!B:AE,16,FALSE),0)</f>
        <v>0</v>
      </c>
      <c r="M134" s="44">
        <f>IFERROR(VLOOKUP($C134,'World Cup GK'!B:AE,19,FALSE),0)</f>
        <v>0</v>
      </c>
      <c r="N134" s="44">
        <f>IFERROR(VLOOKUP($C134,'World Cup GK'!B:AE,14,FALSE),0)</f>
        <v>0</v>
      </c>
      <c r="O134" s="44">
        <f>IFERROR(VLOOKUP($C134,'World Cup GK'!B:AE,11,FALSE),0)</f>
        <v>0</v>
      </c>
      <c r="P134" s="43">
        <f t="shared" si="26"/>
        <v>1.9588000000000001</v>
      </c>
      <c r="T134" s="20"/>
    </row>
    <row r="135" spans="2:20" ht="12" customHeight="1" x14ac:dyDescent="0.2">
      <c r="B135" s="24"/>
      <c r="C135" s="267" t="s">
        <v>467</v>
      </c>
      <c r="D135" s="23" t="str">
        <f>IFERROR(VLOOKUP($C135,'World Cup Players'!B:X,3,FALSE),0)</f>
        <v>es Spain</v>
      </c>
      <c r="E135" s="30"/>
      <c r="F135" s="23">
        <f>IFERROR(VLOOKUP($C135,'World Cup Players'!B:X,9,FALSE),0)</f>
        <v>626</v>
      </c>
      <c r="G135" s="23">
        <f>IFERROR(VLOOKUP($C135,'World Cup Players'!B:X,11,FALSE),0)</f>
        <v>0</v>
      </c>
      <c r="H135" s="23">
        <f>IFERROR(VLOOKUP($C135,'World Cup Players'!B:X,12,FALSE),0)</f>
        <v>0</v>
      </c>
      <c r="I135" s="23">
        <f>IFERROR(VLOOKUP($C135,'GAME WINNING GOALS'!A:B,2,FALSE),0)</f>
        <v>0</v>
      </c>
      <c r="J135" s="23">
        <f>IFERROR(VLOOKUP($C135,'World Cup Players'!B:X,17,FALSE),0)</f>
        <v>0</v>
      </c>
      <c r="K135" s="23">
        <f>IFERROR(VLOOKUP($C135,'World Cup Players'!B:X,18,FALSE),0)</f>
        <v>0</v>
      </c>
      <c r="L135" s="44">
        <f>IFERROR(VLOOKUP($C135,'World Cup GK'!B:AE,16,FALSE),0)</f>
        <v>0</v>
      </c>
      <c r="M135" s="44">
        <f>IFERROR(VLOOKUP($C135,'World Cup GK'!B:AE,19,FALSE),0)</f>
        <v>0</v>
      </c>
      <c r="N135" s="44">
        <f>IFERROR(VLOOKUP($C135,'World Cup GK'!B:AE,14,FALSE),0)</f>
        <v>0</v>
      </c>
      <c r="O135" s="44">
        <f>IFERROR(VLOOKUP($C135,'World Cup GK'!B:AE,11,FALSE),0)</f>
        <v>0</v>
      </c>
      <c r="P135" s="43">
        <f t="shared" si="26"/>
        <v>5.1958000000000002</v>
      </c>
      <c r="T135" s="20"/>
    </row>
    <row r="136" spans="2:20" ht="12" customHeight="1" x14ac:dyDescent="0.2">
      <c r="B136" s="24"/>
      <c r="C136" s="265" t="s">
        <v>491</v>
      </c>
      <c r="D136" s="23" t="str">
        <f>IFERROR(VLOOKUP($C136,'World Cup Players'!B:X,3,FALSE),0)</f>
        <v>pt Portugal</v>
      </c>
      <c r="E136" s="30"/>
      <c r="F136" s="23">
        <f>IFERROR(VLOOKUP($C136,'World Cup Players'!B:X,9,FALSE),0)</f>
        <v>422</v>
      </c>
      <c r="G136" s="23">
        <f>IFERROR(VLOOKUP($C136,'World Cup Players'!B:X,11,FALSE),0)</f>
        <v>0</v>
      </c>
      <c r="H136" s="23">
        <f>IFERROR(VLOOKUP($C136,'World Cup Players'!B:X,12,FALSE),0)</f>
        <v>1</v>
      </c>
      <c r="I136" s="23">
        <f>IFERROR(VLOOKUP($C136,'GAME WINNING GOALS'!A:B,2,FALSE),0)</f>
        <v>0</v>
      </c>
      <c r="J136" s="23">
        <f>IFERROR(VLOOKUP($C136,'World Cup Players'!B:X,17,FALSE),0)</f>
        <v>0</v>
      </c>
      <c r="K136" s="23">
        <f>IFERROR(VLOOKUP($C136,'World Cup Players'!B:X,18,FALSE),0)</f>
        <v>0</v>
      </c>
      <c r="L136" s="44">
        <f>IFERROR(VLOOKUP($C136,'World Cup GK'!B:AE,16,FALSE),0)</f>
        <v>0</v>
      </c>
      <c r="M136" s="44">
        <f>IFERROR(VLOOKUP($C136,'World Cup GK'!B:AE,19,FALSE),0)</f>
        <v>0</v>
      </c>
      <c r="N136" s="44">
        <f>IFERROR(VLOOKUP($C136,'World Cup GK'!B:AE,14,FALSE),0)</f>
        <v>0</v>
      </c>
      <c r="O136" s="44">
        <f>IFERROR(VLOOKUP($C136,'World Cup GK'!B:AE,11,FALSE),0)</f>
        <v>0</v>
      </c>
      <c r="P136" s="43">
        <f t="shared" si="26"/>
        <v>4.5026000000000002</v>
      </c>
      <c r="T136" s="20"/>
    </row>
    <row r="137" spans="2:20" ht="12" customHeight="1" x14ac:dyDescent="0.2">
      <c r="B137" s="24"/>
      <c r="C137" s="265" t="s">
        <v>535</v>
      </c>
      <c r="D137" s="23" t="str">
        <f>IFERROR(VLOOKUP($C137,'World Cup Players'!B:X,3,FALSE),0)</f>
        <v>de Germany</v>
      </c>
      <c r="E137" s="30"/>
      <c r="F137" s="23">
        <f>IFERROR(VLOOKUP($C137,'World Cup Players'!B:X,9,FALSE),0)</f>
        <v>326</v>
      </c>
      <c r="G137" s="23">
        <f>IFERROR(VLOOKUP($C137,'World Cup Players'!B:X,11,FALSE),0)</f>
        <v>1</v>
      </c>
      <c r="H137" s="23">
        <f>IFERROR(VLOOKUP($C137,'World Cup Players'!B:X,12,FALSE),0)</f>
        <v>0</v>
      </c>
      <c r="I137" s="23">
        <f>IFERROR(VLOOKUP($C137,'GAME WINNING GOALS'!A:B,2,FALSE),0)</f>
        <v>0</v>
      </c>
      <c r="J137" s="23">
        <f>IFERROR(VLOOKUP($C137,'World Cup Players'!B:X,17,FALSE),0)</f>
        <v>0</v>
      </c>
      <c r="K137" s="23">
        <f>IFERROR(VLOOKUP($C137,'World Cup Players'!B:X,18,FALSE),0)</f>
        <v>0</v>
      </c>
      <c r="L137" s="44">
        <f>IFERROR(VLOOKUP($C137,'World Cup GK'!B:AE,16,FALSE),0)</f>
        <v>0</v>
      </c>
      <c r="M137" s="44">
        <f>IFERROR(VLOOKUP($C137,'World Cup GK'!B:AE,19,FALSE),0)</f>
        <v>0</v>
      </c>
      <c r="N137" s="44">
        <f>IFERROR(VLOOKUP($C137,'World Cup GK'!B:AE,14,FALSE),0)</f>
        <v>0</v>
      </c>
      <c r="O137" s="44">
        <f>IFERROR(VLOOKUP($C137,'World Cup GK'!B:AE,11,FALSE),0)</f>
        <v>0</v>
      </c>
      <c r="P137" s="43">
        <f t="shared" si="26"/>
        <v>3.7058</v>
      </c>
      <c r="T137" s="20"/>
    </row>
    <row r="138" spans="2:20" ht="12" customHeight="1" x14ac:dyDescent="0.2">
      <c r="B138" s="24"/>
      <c r="C138" s="278" t="s">
        <v>707</v>
      </c>
      <c r="D138" s="23" t="str">
        <f>IFERROR(VLOOKUP($C138,'World Cup Players'!B:X,3,FALSE),0)</f>
        <v>eg Egypt</v>
      </c>
      <c r="E138" s="30"/>
      <c r="F138" s="23">
        <f>IFERROR(VLOOKUP($C138,'World Cup Players'!B:X,9,FALSE),0)</f>
        <v>425</v>
      </c>
      <c r="G138" s="23">
        <f>IFERROR(VLOOKUP($C138,'World Cup Players'!B:X,11,FALSE),0)</f>
        <v>1</v>
      </c>
      <c r="H138" s="23">
        <f>IFERROR(VLOOKUP($C138,'World Cup Players'!B:X,12,FALSE),0)</f>
        <v>2</v>
      </c>
      <c r="I138" s="23">
        <f>IFERROR(VLOOKUP($C138,'GAME WINNING GOALS'!A:B,2,FALSE),0)</f>
        <v>1</v>
      </c>
      <c r="J138" s="23">
        <f>IFERROR(VLOOKUP($C138,'World Cup Players'!B:X,17,FALSE),0)</f>
        <v>0</v>
      </c>
      <c r="K138" s="23">
        <f>IFERROR(VLOOKUP($C138,'World Cup Players'!B:X,18,FALSE),0)</f>
        <v>0</v>
      </c>
      <c r="L138" s="44">
        <f>IFERROR(VLOOKUP($C138,'World Cup GK'!B:AE,16,FALSE),0)</f>
        <v>0</v>
      </c>
      <c r="M138" s="44">
        <f>IFERROR(VLOOKUP($C138,'World Cup GK'!B:AE,19,FALSE),0)</f>
        <v>0</v>
      </c>
      <c r="N138" s="44">
        <f>IFERROR(VLOOKUP($C138,'World Cup GK'!B:AE,14,FALSE),0)</f>
        <v>0</v>
      </c>
      <c r="O138" s="44">
        <f>IFERROR(VLOOKUP($C138,'World Cup GK'!B:AE,11,FALSE),0)</f>
        <v>0</v>
      </c>
      <c r="P138" s="43">
        <f t="shared" ref="P138:P203" si="60">SUM((F138*0.0083)+G138+H138+I138+L138+M138+(N138*0.2))-((J138*0.25)+(K138*0.5))-(O138*0.25)</f>
        <v>7.5274999999999999</v>
      </c>
      <c r="T138" s="20"/>
    </row>
    <row r="139" spans="2:20" ht="12" customHeight="1" x14ac:dyDescent="0.2">
      <c r="B139" s="24"/>
      <c r="C139" s="278" t="s">
        <v>225</v>
      </c>
      <c r="D139" s="23" t="str">
        <f>IFERROR(VLOOKUP($C139,'World Cup Players'!B:X,3,FALSE),0)</f>
        <v>eng England</v>
      </c>
      <c r="E139" s="30"/>
      <c r="F139" s="23">
        <f>IFERROR(VLOOKUP($C139,'World Cup Players'!B:X,9,FALSE),0)</f>
        <v>602</v>
      </c>
      <c r="G139" s="23">
        <f>IFERROR(VLOOKUP($C139,'World Cup Players'!B:X,11,FALSE),0)</f>
        <v>6</v>
      </c>
      <c r="H139" s="23">
        <f>IFERROR(VLOOKUP($C139,'World Cup Players'!B:X,12,FALSE),0)</f>
        <v>1</v>
      </c>
      <c r="I139" s="23">
        <f>IFERROR(VLOOKUP($C139,'GAME WINNING GOALS'!A:B,2,FALSE),0)</f>
        <v>3</v>
      </c>
      <c r="J139" s="23">
        <f>IFERROR(VLOOKUP($C139,'World Cup Players'!B:X,17,FALSE),0)</f>
        <v>1</v>
      </c>
      <c r="K139" s="23">
        <f>IFERROR(VLOOKUP($C139,'World Cup Players'!B:X,18,FALSE),0)</f>
        <v>0</v>
      </c>
      <c r="L139" s="44">
        <f>IFERROR(VLOOKUP($C139,'World Cup GK'!B:AE,16,FALSE),0)</f>
        <v>0</v>
      </c>
      <c r="M139" s="44">
        <f>IFERROR(VLOOKUP($C139,'World Cup GK'!B:AE,19,FALSE),0)</f>
        <v>0</v>
      </c>
      <c r="N139" s="44">
        <f>IFERROR(VLOOKUP($C139,'World Cup GK'!B:AE,14,FALSE),0)</f>
        <v>0</v>
      </c>
      <c r="O139" s="44">
        <f>IFERROR(VLOOKUP($C139,'World Cup GK'!B:AE,11,FALSE),0)</f>
        <v>0</v>
      </c>
      <c r="P139" s="43">
        <f t="shared" si="60"/>
        <v>14.746600000000001</v>
      </c>
      <c r="T139" s="20"/>
    </row>
    <row r="140" spans="2:20" ht="12" customHeight="1" x14ac:dyDescent="0.2">
      <c r="B140" s="24"/>
      <c r="C140" s="265" t="s">
        <v>422</v>
      </c>
      <c r="D140" s="23" t="str">
        <f>IFERROR(VLOOKUP($C140,'World Cup Players'!B:X,3,FALSE),0)</f>
        <v>ar Argentina</v>
      </c>
      <c r="E140" s="30"/>
      <c r="F140" s="23">
        <f>IFERROR(VLOOKUP($C140,'World Cup Players'!B:X,9,FALSE),0)</f>
        <v>310</v>
      </c>
      <c r="G140" s="23">
        <f>IFERROR(VLOOKUP($C140,'World Cup Players'!B:X,11,FALSE),0)</f>
        <v>3</v>
      </c>
      <c r="H140" s="23">
        <f>IFERROR(VLOOKUP($C140,'World Cup Players'!B:X,12,FALSE),0)</f>
        <v>1</v>
      </c>
      <c r="I140" s="23">
        <f>IFERROR(VLOOKUP($C140,'GAME WINNING GOALS'!A:B,2,FALSE),0)</f>
        <v>2</v>
      </c>
      <c r="J140" s="23">
        <f>IFERROR(VLOOKUP($C140,'World Cup Players'!B:X,17,FALSE),0)</f>
        <v>1</v>
      </c>
      <c r="K140" s="23">
        <f>IFERROR(VLOOKUP($C140,'World Cup Players'!B:X,18,FALSE),0)</f>
        <v>0</v>
      </c>
      <c r="L140" s="44">
        <f>IFERROR(VLOOKUP($C140,'World Cup GK'!B:AE,16,FALSE),0)</f>
        <v>0</v>
      </c>
      <c r="M140" s="44">
        <f>IFERROR(VLOOKUP($C140,'World Cup GK'!B:AE,19,FALSE),0)</f>
        <v>0</v>
      </c>
      <c r="N140" s="44">
        <f>IFERROR(VLOOKUP($C140,'World Cup GK'!B:AE,14,FALSE),0)</f>
        <v>0</v>
      </c>
      <c r="O140" s="44">
        <f>IFERROR(VLOOKUP($C140,'World Cup GK'!B:AE,11,FALSE),0)</f>
        <v>0</v>
      </c>
      <c r="P140" s="43">
        <f t="shared" si="60"/>
        <v>8.3230000000000004</v>
      </c>
      <c r="T140" s="20"/>
    </row>
    <row r="141" spans="2:20" ht="12" customHeight="1" x14ac:dyDescent="0.2">
      <c r="B141" s="24"/>
      <c r="C141" s="265" t="s">
        <v>475</v>
      </c>
      <c r="D141" s="23" t="str">
        <f>IFERROR(VLOOKUP($C141,'World Cup Players'!B:X,3,FALSE),0)</f>
        <v>es Spain</v>
      </c>
      <c r="E141" s="30"/>
      <c r="F141" s="23">
        <f>IFERROR(VLOOKUP($C141,'World Cup Players'!B:X,9,FALSE),0)</f>
        <v>67</v>
      </c>
      <c r="G141" s="23">
        <f>IFERROR(VLOOKUP($C141,'World Cup Players'!B:X,11,FALSE),0)</f>
        <v>0</v>
      </c>
      <c r="H141" s="23">
        <f>IFERROR(VLOOKUP($C141,'World Cup Players'!B:X,12,FALSE),0)</f>
        <v>0</v>
      </c>
      <c r="I141" s="23">
        <f>IFERROR(VLOOKUP($C141,'GAME WINNING GOALS'!A:B,2,FALSE),0)</f>
        <v>0</v>
      </c>
      <c r="J141" s="23">
        <f>IFERROR(VLOOKUP($C141,'World Cup Players'!B:X,17,FALSE),0)</f>
        <v>0</v>
      </c>
      <c r="K141" s="23">
        <f>IFERROR(VLOOKUP($C141,'World Cup Players'!B:X,18,FALSE),0)</f>
        <v>0</v>
      </c>
      <c r="L141" s="44">
        <f>IFERROR(VLOOKUP($C141,'World Cup GK'!B:AE,16,FALSE),0)</f>
        <v>0</v>
      </c>
      <c r="M141" s="44">
        <f>IFERROR(VLOOKUP($C141,'World Cup GK'!B:AE,19,FALSE),0)</f>
        <v>0</v>
      </c>
      <c r="N141" s="44">
        <f>IFERROR(VLOOKUP($C141,'World Cup GK'!B:AE,14,FALSE),0)</f>
        <v>0</v>
      </c>
      <c r="O141" s="44">
        <f>IFERROR(VLOOKUP($C141,'World Cup GK'!B:AE,11,FALSE),0)</f>
        <v>0</v>
      </c>
      <c r="P141" s="43">
        <f t="shared" si="60"/>
        <v>0.55610000000000004</v>
      </c>
      <c r="T141" s="20"/>
    </row>
    <row r="142" spans="2:20" ht="12" customHeight="1" x14ac:dyDescent="0.2">
      <c r="B142" s="24"/>
      <c r="C142" s="267" t="s">
        <v>780</v>
      </c>
      <c r="D142" s="23" t="str">
        <f>IFERROR(VLOOKUP($C142,'World Cup Players'!B:X,3,FALSE),0)</f>
        <v>sn Senegal</v>
      </c>
      <c r="E142" s="30"/>
      <c r="F142" s="23">
        <f>IFERROR(VLOOKUP($C142,'World Cup Players'!B:X,9,FALSE),0)</f>
        <v>362</v>
      </c>
      <c r="G142" s="23">
        <f>IFERROR(VLOOKUP($C142,'World Cup Players'!B:X,11,FALSE),0)</f>
        <v>0</v>
      </c>
      <c r="H142" s="23">
        <f>IFERROR(VLOOKUP($C142,'World Cup Players'!B:X,12,FALSE),0)</f>
        <v>1</v>
      </c>
      <c r="I142" s="23">
        <f>IFERROR(VLOOKUP($C142,'GAME WINNING GOALS'!A:B,2,FALSE),0)</f>
        <v>0</v>
      </c>
      <c r="J142" s="23">
        <f>IFERROR(VLOOKUP($C142,'World Cup Players'!B:X,17,FALSE),0)</f>
        <v>0</v>
      </c>
      <c r="K142" s="23">
        <f>IFERROR(VLOOKUP($C142,'World Cup Players'!B:X,18,FALSE),0)</f>
        <v>0</v>
      </c>
      <c r="L142" s="44">
        <f>IFERROR(VLOOKUP($C142,'World Cup GK'!B:AE,16,FALSE),0)</f>
        <v>0</v>
      </c>
      <c r="M142" s="44">
        <f>IFERROR(VLOOKUP($C142,'World Cup GK'!B:AE,19,FALSE),0)</f>
        <v>0</v>
      </c>
      <c r="N142" s="44">
        <f>IFERROR(VLOOKUP($C142,'World Cup GK'!B:AE,14,FALSE),0)</f>
        <v>0</v>
      </c>
      <c r="O142" s="44">
        <f>IFERROR(VLOOKUP($C142,'World Cup GK'!B:AE,11,FALSE),0)</f>
        <v>0</v>
      </c>
      <c r="P142" s="43">
        <f t="shared" si="60"/>
        <v>4.0045999999999999</v>
      </c>
      <c r="T142" s="20"/>
    </row>
    <row r="143" spans="2:20" ht="12" customHeight="1" x14ac:dyDescent="0.2">
      <c r="B143" s="24"/>
      <c r="C143" s="269" t="s">
        <v>219</v>
      </c>
      <c r="D143" s="23" t="str">
        <f>IFERROR(VLOOKUP($C143,'World Cup Players'!B:X,3,FALSE),0)</f>
        <v>us United States</v>
      </c>
      <c r="E143" s="30"/>
      <c r="F143" s="23">
        <f>IFERROR(VLOOKUP($C143,'World Cup Players'!B:X,9,FALSE),0)</f>
        <v>223</v>
      </c>
      <c r="G143" s="23">
        <f>IFERROR(VLOOKUP($C143,'World Cup Players'!B:X,11,FALSE),0)</f>
        <v>0</v>
      </c>
      <c r="H143" s="23">
        <f>IFERROR(VLOOKUP($C143,'World Cup Players'!B:X,12,FALSE),0)</f>
        <v>1</v>
      </c>
      <c r="I143" s="23">
        <f>IFERROR(VLOOKUP($C143,'GAME WINNING GOALS'!A:B,2,FALSE),0)</f>
        <v>0</v>
      </c>
      <c r="J143" s="23">
        <f>IFERROR(VLOOKUP($C143,'World Cup Players'!B:X,17,FALSE),0)</f>
        <v>0</v>
      </c>
      <c r="K143" s="23">
        <f>IFERROR(VLOOKUP($C143,'World Cup Players'!B:X,18,FALSE),0)</f>
        <v>0</v>
      </c>
      <c r="L143" s="44">
        <f>IFERROR(VLOOKUP($C143,'World Cup GK'!B:AE,16,FALSE),0)</f>
        <v>0</v>
      </c>
      <c r="M143" s="44">
        <f>IFERROR(VLOOKUP($C143,'World Cup GK'!B:AE,19,FALSE),0)</f>
        <v>0</v>
      </c>
      <c r="N143" s="44">
        <f>IFERROR(VLOOKUP($C143,'World Cup GK'!B:AE,14,FALSE),0)</f>
        <v>0</v>
      </c>
      <c r="O143" s="44">
        <f>IFERROR(VLOOKUP($C143,'World Cup GK'!B:AE,11,FALSE),0)</f>
        <v>0</v>
      </c>
      <c r="P143" s="43">
        <f t="shared" si="60"/>
        <v>2.8509000000000002</v>
      </c>
      <c r="T143" s="20"/>
    </row>
    <row r="144" spans="2:20" ht="12" customHeight="1" x14ac:dyDescent="0.2">
      <c r="B144" s="24"/>
      <c r="C144" s="265" t="s">
        <v>805</v>
      </c>
      <c r="D144" s="23" t="str">
        <f>IFERROR(VLOOKUP($C144,'World Cup Players'!B:X,3,FALSE),0)</f>
        <v>fr France</v>
      </c>
      <c r="E144" s="30"/>
      <c r="F144" s="23">
        <f>IFERROR(VLOOKUP($C144,'World Cup Players'!B:X,9,FALSE),0)</f>
        <v>85</v>
      </c>
      <c r="G144" s="23">
        <f>IFERROR(VLOOKUP($C144,'World Cup Players'!B:X,11,FALSE),0)</f>
        <v>0</v>
      </c>
      <c r="H144" s="23">
        <f>IFERROR(VLOOKUP($C144,'World Cup Players'!B:X,12,FALSE),0)</f>
        <v>0</v>
      </c>
      <c r="I144" s="23">
        <f>IFERROR(VLOOKUP($C144,'GAME WINNING GOALS'!A:B,2,FALSE),0)</f>
        <v>0</v>
      </c>
      <c r="J144" s="23">
        <f>IFERROR(VLOOKUP($C144,'World Cup Players'!B:X,17,FALSE),0)</f>
        <v>0</v>
      </c>
      <c r="K144" s="23">
        <f>IFERROR(VLOOKUP($C144,'World Cup Players'!B:X,18,FALSE),0)</f>
        <v>0</v>
      </c>
      <c r="L144" s="44">
        <f>IFERROR(VLOOKUP($C144,'World Cup GK'!B:AE,16,FALSE),0)</f>
        <v>0</v>
      </c>
      <c r="M144" s="44">
        <f>IFERROR(VLOOKUP($C144,'World Cup GK'!B:AE,19,FALSE),0)</f>
        <v>0</v>
      </c>
      <c r="N144" s="44">
        <f>IFERROR(VLOOKUP($C144,'World Cup GK'!B:AE,14,FALSE),0)</f>
        <v>0</v>
      </c>
      <c r="O144" s="44">
        <f>IFERROR(VLOOKUP($C144,'World Cup GK'!B:AE,11,FALSE),0)</f>
        <v>0</v>
      </c>
      <c r="P144" s="43">
        <f t="shared" si="60"/>
        <v>0.70550000000000002</v>
      </c>
      <c r="T144" s="20"/>
    </row>
    <row r="145" spans="2:20" ht="12" customHeight="1" x14ac:dyDescent="0.2">
      <c r="B145" s="24"/>
      <c r="C145" s="267" t="s">
        <v>360</v>
      </c>
      <c r="D145" s="23" t="str">
        <f>IFERROR(VLOOKUP($C145,'World Cup Players'!B:X,3,FALSE),0)</f>
        <v>ir IR Iran</v>
      </c>
      <c r="E145" s="30"/>
      <c r="F145" s="23">
        <f>IFERROR(VLOOKUP($C145,'World Cup Players'!B:X,9,FALSE),0)</f>
        <v>259</v>
      </c>
      <c r="G145" s="23">
        <f>IFERROR(VLOOKUP($C145,'World Cup Players'!B:X,11,FALSE),0)</f>
        <v>0</v>
      </c>
      <c r="H145" s="23">
        <f>IFERROR(VLOOKUP($C145,'World Cup Players'!B:X,12,FALSE),0)</f>
        <v>0</v>
      </c>
      <c r="I145" s="23">
        <f>IFERROR(VLOOKUP($C145,'GAME WINNING GOALS'!A:B,2,FALSE),0)</f>
        <v>0</v>
      </c>
      <c r="J145" s="23">
        <f>IFERROR(VLOOKUP($C145,'World Cup Players'!B:X,17,FALSE),0)</f>
        <v>0</v>
      </c>
      <c r="K145" s="23">
        <f>IFERROR(VLOOKUP($C145,'World Cup Players'!B:X,18,FALSE),0)</f>
        <v>0</v>
      </c>
      <c r="L145" s="44">
        <f>IFERROR(VLOOKUP($C145,'World Cup GK'!B:AE,16,FALSE),0)</f>
        <v>0</v>
      </c>
      <c r="M145" s="44">
        <f>IFERROR(VLOOKUP($C145,'World Cup GK'!B:AE,19,FALSE),0)</f>
        <v>0</v>
      </c>
      <c r="N145" s="44">
        <f>IFERROR(VLOOKUP($C145,'World Cup GK'!B:AE,14,FALSE),0)</f>
        <v>0</v>
      </c>
      <c r="O145" s="44">
        <f>IFERROR(VLOOKUP($C145,'World Cup GK'!B:AE,11,FALSE),0)</f>
        <v>0</v>
      </c>
      <c r="P145" s="43">
        <f t="shared" si="60"/>
        <v>2.1497000000000002</v>
      </c>
      <c r="T145" s="20"/>
    </row>
    <row r="146" spans="2:20" ht="12" customHeight="1" x14ac:dyDescent="0.2">
      <c r="B146" s="24"/>
      <c r="C146" s="265" t="s">
        <v>338</v>
      </c>
      <c r="D146" s="23" t="str">
        <f>IFERROR(VLOOKUP($C146,'World Cup Players'!B:X,3,FALSE),0)</f>
        <v>qa Qatar</v>
      </c>
      <c r="E146" s="30"/>
      <c r="F146" s="23">
        <f>IFERROR(VLOOKUP($C146,'World Cup Players'!B:X,9,FALSE),0)</f>
        <v>19</v>
      </c>
      <c r="G146" s="23">
        <f>IFERROR(VLOOKUP($C146,'World Cup Players'!B:X,11,FALSE),0)</f>
        <v>0</v>
      </c>
      <c r="H146" s="23">
        <f>IFERROR(VLOOKUP($C146,'World Cup Players'!B:X,12,FALSE),0)</f>
        <v>0</v>
      </c>
      <c r="I146" s="23">
        <f>IFERROR(VLOOKUP($C146,'GAME WINNING GOALS'!A:B,2,FALSE),0)</f>
        <v>0</v>
      </c>
      <c r="J146" s="23">
        <f>IFERROR(VLOOKUP($C146,'World Cup Players'!B:X,17,FALSE),0)</f>
        <v>0</v>
      </c>
      <c r="K146" s="23">
        <f>IFERROR(VLOOKUP($C146,'World Cup Players'!B:X,18,FALSE),0)</f>
        <v>0</v>
      </c>
      <c r="L146" s="44">
        <f>IFERROR(VLOOKUP($C146,'World Cup GK'!B:AE,16,FALSE),0)</f>
        <v>0</v>
      </c>
      <c r="M146" s="44">
        <f>IFERROR(VLOOKUP($C146,'World Cup GK'!B:AE,19,FALSE),0)</f>
        <v>0</v>
      </c>
      <c r="N146" s="44">
        <f>IFERROR(VLOOKUP($C146,'World Cup GK'!B:AE,14,FALSE),0)</f>
        <v>0</v>
      </c>
      <c r="O146" s="44">
        <f>IFERROR(VLOOKUP($C146,'World Cup GK'!B:AE,11,FALSE),0)</f>
        <v>0</v>
      </c>
      <c r="P146" s="43">
        <f t="shared" si="60"/>
        <v>0.15770000000000001</v>
      </c>
      <c r="T146" s="20"/>
    </row>
    <row r="147" spans="2:20" ht="12" customHeight="1" x14ac:dyDescent="0.2">
      <c r="B147" s="24"/>
      <c r="C147" s="265" t="s">
        <v>216</v>
      </c>
      <c r="D147" s="23" t="str">
        <f>IFERROR(VLOOKUP($C147,'World Cup Players'!B:X,3,FALSE),0)</f>
        <v>es Spain</v>
      </c>
      <c r="E147" s="30"/>
      <c r="F147" s="23">
        <f>IFERROR(VLOOKUP($C147,'World Cup Players'!B:X,9,FALSE),0)</f>
        <v>229</v>
      </c>
      <c r="G147" s="23">
        <f>IFERROR(VLOOKUP($C147,'World Cup Players'!B:X,11,FALSE),0)</f>
        <v>0</v>
      </c>
      <c r="H147" s="23">
        <f>IFERROR(VLOOKUP($C147,'World Cup Players'!B:X,12,FALSE),0)</f>
        <v>1</v>
      </c>
      <c r="I147" s="23">
        <f>IFERROR(VLOOKUP($C147,'GAME WINNING GOALS'!A:B,2,FALSE),0)</f>
        <v>0</v>
      </c>
      <c r="J147" s="23">
        <f>IFERROR(VLOOKUP($C147,'World Cup Players'!B:X,17,FALSE),0)</f>
        <v>1</v>
      </c>
      <c r="K147" s="23">
        <f>IFERROR(VLOOKUP($C147,'World Cup Players'!B:X,18,FALSE),0)</f>
        <v>0</v>
      </c>
      <c r="L147" s="44">
        <f>IFERROR(VLOOKUP($C147,'World Cup GK'!B:AE,16,FALSE),0)</f>
        <v>0</v>
      </c>
      <c r="M147" s="44">
        <f>IFERROR(VLOOKUP($C147,'World Cup GK'!B:AE,19,FALSE),0)</f>
        <v>0</v>
      </c>
      <c r="N147" s="44">
        <f>IFERROR(VLOOKUP($C147,'World Cup GK'!B:AE,14,FALSE),0)</f>
        <v>0</v>
      </c>
      <c r="O147" s="44">
        <f>IFERROR(VLOOKUP($C147,'World Cup GK'!B:AE,11,FALSE),0)</f>
        <v>0</v>
      </c>
      <c r="P147" s="43">
        <f t="shared" si="60"/>
        <v>2.6507000000000001</v>
      </c>
      <c r="T147" s="20"/>
    </row>
    <row r="148" spans="2:20" ht="12" customHeight="1" x14ac:dyDescent="0.2">
      <c r="B148" s="24"/>
      <c r="C148" s="267" t="s">
        <v>410</v>
      </c>
      <c r="D148" s="23" t="str">
        <f>IFERROR(VLOOKUP($C148,'World Cup Players'!B:X,3,FALSE),0)</f>
        <v>fr France</v>
      </c>
      <c r="E148" s="30"/>
      <c r="F148" s="23">
        <f>IFERROR(VLOOKUP($C148,'World Cup Players'!B:X,9,FALSE),0)</f>
        <v>212</v>
      </c>
      <c r="G148" s="23">
        <f>IFERROR(VLOOKUP($C148,'World Cup Players'!B:X,11,FALSE),0)</f>
        <v>0</v>
      </c>
      <c r="H148" s="23">
        <f>IFERROR(VLOOKUP($C148,'World Cup Players'!B:X,12,FALSE),0)</f>
        <v>0</v>
      </c>
      <c r="I148" s="23">
        <f>IFERROR(VLOOKUP($C148,'GAME WINNING GOALS'!A:B,2,FALSE),0)</f>
        <v>0</v>
      </c>
      <c r="J148" s="23">
        <f>IFERROR(VLOOKUP($C148,'World Cup Players'!B:X,17,FALSE),0)</f>
        <v>0</v>
      </c>
      <c r="K148" s="23">
        <f>IFERROR(VLOOKUP($C148,'World Cup Players'!B:X,18,FALSE),0)</f>
        <v>0</v>
      </c>
      <c r="L148" s="44">
        <f>IFERROR(VLOOKUP($C148,'World Cup GK'!B:AE,16,FALSE),0)</f>
        <v>0</v>
      </c>
      <c r="M148" s="44">
        <f>IFERROR(VLOOKUP($C148,'World Cup GK'!B:AE,19,FALSE),0)</f>
        <v>0</v>
      </c>
      <c r="N148" s="44">
        <f>IFERROR(VLOOKUP($C148,'World Cup GK'!B:AE,14,FALSE),0)</f>
        <v>0</v>
      </c>
      <c r="O148" s="44">
        <f>IFERROR(VLOOKUP($C148,'World Cup GK'!B:AE,11,FALSE),0)</f>
        <v>0</v>
      </c>
      <c r="P148" s="43">
        <f t="shared" si="60"/>
        <v>1.7596000000000001</v>
      </c>
      <c r="T148" s="20"/>
    </row>
    <row r="149" spans="2:20" ht="12" customHeight="1" x14ac:dyDescent="0.2">
      <c r="B149" s="24"/>
      <c r="C149" s="278" t="s">
        <v>233</v>
      </c>
      <c r="D149" s="23" t="str">
        <f>IFERROR(VLOOKUP($C149,'World Cup Players'!B:X,3,FALSE),0)</f>
        <v>ma Morocco</v>
      </c>
      <c r="E149" s="30"/>
      <c r="F149" s="23">
        <f>IFERROR(VLOOKUP($C149,'World Cup Players'!B:X,9,FALSE),0)</f>
        <v>570</v>
      </c>
      <c r="G149" s="23">
        <f>IFERROR(VLOOKUP($C149,'World Cup Players'!B:X,11,FALSE),0)</f>
        <v>1</v>
      </c>
      <c r="H149" s="23">
        <f>IFERROR(VLOOKUP($C149,'World Cup Players'!B:X,12,FALSE),0)</f>
        <v>2</v>
      </c>
      <c r="I149" s="23">
        <f>IFERROR(VLOOKUP($C149,'GAME WINNING GOALS'!A:B,2,FALSE),0)</f>
        <v>0</v>
      </c>
      <c r="J149" s="23">
        <f>IFERROR(VLOOKUP($C149,'World Cup Players'!B:X,17,FALSE),0)</f>
        <v>1</v>
      </c>
      <c r="K149" s="23">
        <f>IFERROR(VLOOKUP($C149,'World Cup Players'!B:X,18,FALSE),0)</f>
        <v>0</v>
      </c>
      <c r="L149" s="44">
        <f>IFERROR(VLOOKUP($C149,'World Cup GK'!B:AE,16,FALSE),0)</f>
        <v>0</v>
      </c>
      <c r="M149" s="44">
        <f>IFERROR(VLOOKUP($C149,'World Cup GK'!B:AE,19,FALSE),0)</f>
        <v>0</v>
      </c>
      <c r="N149" s="44">
        <f>IFERROR(VLOOKUP($C149,'World Cup GK'!B:AE,14,FALSE),0)</f>
        <v>0</v>
      </c>
      <c r="O149" s="44">
        <f>IFERROR(VLOOKUP($C149,'World Cup GK'!B:AE,11,FALSE),0)</f>
        <v>0</v>
      </c>
      <c r="P149" s="43">
        <f t="shared" si="60"/>
        <v>7.4809999999999999</v>
      </c>
      <c r="T149" s="20"/>
    </row>
    <row r="150" spans="2:20" ht="12" customHeight="1" thickBot="1" x14ac:dyDescent="0.25">
      <c r="B150" s="24"/>
      <c r="C150" s="270" t="s">
        <v>539</v>
      </c>
      <c r="D150" s="23" t="str">
        <f>IFERROR(VLOOKUP($C150,'World Cup Players'!B:X,3,FALSE),0)</f>
        <v>fr France</v>
      </c>
      <c r="E150" s="30"/>
      <c r="F150" s="23">
        <f>IFERROR(VLOOKUP($C150,'World Cup Players'!B:X,9,FALSE),0)</f>
        <v>479</v>
      </c>
      <c r="G150" s="23">
        <f>IFERROR(VLOOKUP($C150,'World Cup Players'!B:X,11,FALSE),0)</f>
        <v>0</v>
      </c>
      <c r="H150" s="23">
        <f>IFERROR(VLOOKUP($C150,'World Cup Players'!B:X,12,FALSE),0)</f>
        <v>0</v>
      </c>
      <c r="I150" s="41">
        <f>IFERROR(VLOOKUP($C150,'GAME WINNING GOALS'!A:B,2,FALSE),0)</f>
        <v>0</v>
      </c>
      <c r="J150" s="23">
        <f>IFERROR(VLOOKUP($C150,'World Cup Players'!B:X,17,FALSE),0)</f>
        <v>0</v>
      </c>
      <c r="K150" s="23">
        <f>IFERROR(VLOOKUP($C150,'World Cup Players'!B:X,18,FALSE),0)</f>
        <v>0</v>
      </c>
      <c r="L150" s="44">
        <f>IFERROR(VLOOKUP($C150,'World Cup GK'!B:AE,16,FALSE),0)</f>
        <v>0</v>
      </c>
      <c r="M150" s="44">
        <f>IFERROR(VLOOKUP($C150,'World Cup GK'!B:AE,19,FALSE),0)</f>
        <v>0</v>
      </c>
      <c r="N150" s="44">
        <f>IFERROR(VLOOKUP($C150,'World Cup GK'!B:AE,14,FALSE),0)</f>
        <v>0</v>
      </c>
      <c r="O150" s="44">
        <f>IFERROR(VLOOKUP($C150,'World Cup GK'!B:AE,11,FALSE),0)</f>
        <v>0</v>
      </c>
      <c r="P150" s="43">
        <f t="shared" si="60"/>
        <v>3.9757000000000002</v>
      </c>
      <c r="T150" s="20"/>
    </row>
    <row r="151" spans="2:20" ht="12" customHeight="1" thickBot="1" x14ac:dyDescent="0.25">
      <c r="B151" s="24"/>
      <c r="C151" s="271" t="s">
        <v>758</v>
      </c>
      <c r="D151" s="23" t="str">
        <f>IFERROR(VLOOKUP($C151,'World Cup Players'!B:X,3,FALSE),0)</f>
        <v>br Brazil</v>
      </c>
      <c r="E151" s="30"/>
      <c r="F151" s="23">
        <f>IFERROR(VLOOKUP($C151,'World Cup Players'!B:X,9,FALSE),0)</f>
        <v>450</v>
      </c>
      <c r="G151" s="23">
        <f>IFERROR(VLOOKUP($C151,'World Cup Players'!B:X,11,FALSE),0)</f>
        <v>0</v>
      </c>
      <c r="H151" s="23">
        <f>IFERROR(VLOOKUP($C151,'World Cup Players'!B:X,12,FALSE),0)</f>
        <v>1</v>
      </c>
      <c r="I151" s="41">
        <f>IFERROR(VLOOKUP($C151,'GAME WINNING GOALS'!A:B,2,FALSE),0)</f>
        <v>0</v>
      </c>
      <c r="J151" s="23">
        <f>IFERROR(VLOOKUP($C151,'World Cup Players'!B:X,17,FALSE),0)</f>
        <v>0</v>
      </c>
      <c r="K151" s="23">
        <f>IFERROR(VLOOKUP($C151,'World Cup Players'!B:X,18,FALSE),0)</f>
        <v>0</v>
      </c>
      <c r="L151" s="44">
        <f>IFERROR(VLOOKUP($C151,'World Cup GK'!B:AE,16,FALSE),0)</f>
        <v>0</v>
      </c>
      <c r="M151" s="44">
        <f>IFERROR(VLOOKUP($C151,'World Cup GK'!B:AE,19,FALSE),0)</f>
        <v>0</v>
      </c>
      <c r="N151" s="44">
        <f>IFERROR(VLOOKUP($C151,'World Cup GK'!B:AE,14,FALSE),0)</f>
        <v>0</v>
      </c>
      <c r="O151" s="44">
        <f>IFERROR(VLOOKUP($C151,'World Cup GK'!B:AE,11,FALSE),0)</f>
        <v>0</v>
      </c>
      <c r="P151" s="43">
        <f t="shared" si="60"/>
        <v>4.7349999999999994</v>
      </c>
      <c r="T151" s="20"/>
    </row>
    <row r="152" spans="2:20" ht="12" customHeight="1" thickBot="1" x14ac:dyDescent="0.25">
      <c r="B152" s="24"/>
      <c r="C152" s="277" t="s">
        <v>226</v>
      </c>
      <c r="D152" s="23" t="str">
        <f>IFERROR(VLOOKUP($C152,'World Cup Players'!B:X,3,FALSE),0)</f>
        <v>br Brazil</v>
      </c>
      <c r="E152" s="30"/>
      <c r="F152" s="23">
        <f>IFERROR(VLOOKUP($C152,'World Cup Players'!B:X,9,FALSE),0)</f>
        <v>450</v>
      </c>
      <c r="G152" s="23">
        <f>IFERROR(VLOOKUP($C152,'World Cup Players'!B:X,11,FALSE),0)</f>
        <v>0</v>
      </c>
      <c r="H152" s="23">
        <f>IFERROR(VLOOKUP($C152,'World Cup Players'!B:X,12,FALSE),0)</f>
        <v>0</v>
      </c>
      <c r="I152" s="41">
        <f>IFERROR(VLOOKUP($C152,'GAME WINNING GOALS'!A:B,2,FALSE),0)</f>
        <v>0</v>
      </c>
      <c r="J152" s="23">
        <f>IFERROR(VLOOKUP($C152,'World Cup Players'!B:X,17,FALSE),0)</f>
        <v>0</v>
      </c>
      <c r="K152" s="23">
        <f>IFERROR(VLOOKUP($C152,'World Cup Players'!B:X,18,FALSE),0)</f>
        <v>0</v>
      </c>
      <c r="L152" s="44">
        <f>IFERROR(VLOOKUP($C152,'World Cup GK'!B:AE,16,FALSE),0)</f>
        <v>3</v>
      </c>
      <c r="M152" s="44">
        <f>IFERROR(VLOOKUP($C152,'World Cup GK'!B:AE,19,FALSE),0)</f>
        <v>2</v>
      </c>
      <c r="N152" s="44">
        <f>IFERROR(VLOOKUP($C152,'World Cup GK'!B:AE,14,FALSE),0)</f>
        <v>14</v>
      </c>
      <c r="O152" s="44">
        <f>IFERROR(VLOOKUP($C152,'World Cup GK'!B:AE,11,FALSE),0)</f>
        <v>4</v>
      </c>
      <c r="P152" s="43">
        <f t="shared" si="60"/>
        <v>10.535</v>
      </c>
      <c r="T152" s="20"/>
    </row>
    <row r="153" spans="2:20" ht="12" customHeight="1" x14ac:dyDescent="0.2">
      <c r="B153" s="24"/>
      <c r="C153" s="277" t="s">
        <v>50</v>
      </c>
      <c r="D153" s="23" t="str">
        <f>IFERROR(VLOOKUP($C153,'World Cup Players'!B:X,3,FALSE),0)</f>
        <v>be Belgium</v>
      </c>
      <c r="E153" s="30"/>
      <c r="F153" s="23">
        <f>IFERROR(VLOOKUP($C153,'World Cup Players'!B:X,9,FALSE),0)</f>
        <v>550</v>
      </c>
      <c r="G153" s="23">
        <f>IFERROR(VLOOKUP($C153,'World Cup Players'!B:X,11,FALSE),0)</f>
        <v>0</v>
      </c>
      <c r="H153" s="23">
        <f>IFERROR(VLOOKUP($C153,'World Cup Players'!B:X,12,FALSE),0)</f>
        <v>0</v>
      </c>
      <c r="I153" s="41">
        <f>IFERROR(VLOOKUP($C153,'GAME WINNING GOALS'!A:B,2,FALSE),0)</f>
        <v>0</v>
      </c>
      <c r="J153" s="23">
        <f>IFERROR(VLOOKUP($C153,'World Cup Players'!B:X,17,FALSE),0)</f>
        <v>0</v>
      </c>
      <c r="K153" s="23">
        <f>IFERROR(VLOOKUP($C153,'World Cup Players'!B:X,18,FALSE),0)</f>
        <v>0</v>
      </c>
      <c r="L153" s="44">
        <f>IFERROR(VLOOKUP($C153,'World Cup GK'!B:AE,16,FALSE),0)</f>
        <v>3</v>
      </c>
      <c r="M153" s="44">
        <f>IFERROR(VLOOKUP($C153,'World Cup GK'!B:AE,19,FALSE),0)</f>
        <v>1</v>
      </c>
      <c r="N153" s="44">
        <f>IFERROR(VLOOKUP($C153,'World Cup GK'!B:AE,14,FALSE),0)</f>
        <v>14</v>
      </c>
      <c r="O153" s="44">
        <f>IFERROR(VLOOKUP($C153,'World Cup GK'!B:AE,11,FALSE),0)</f>
        <v>6</v>
      </c>
      <c r="P153" s="43">
        <f t="shared" si="60"/>
        <v>9.865000000000002</v>
      </c>
      <c r="T153" s="20"/>
    </row>
    <row r="154" spans="2:20" ht="12" customHeight="1" x14ac:dyDescent="0.2">
      <c r="B154" s="24"/>
      <c r="C154" s="264" t="s">
        <v>400</v>
      </c>
      <c r="D154" s="23" t="str">
        <f>IFERROR(VLOOKUP($C154,'World Cup Players'!B:X,3,FALSE),0)</f>
        <v>ma Morocco</v>
      </c>
      <c r="E154" s="30"/>
      <c r="F154" s="23">
        <f>IFERROR(VLOOKUP($C154,'World Cup Players'!B:X,9,FALSE),0)</f>
        <v>570</v>
      </c>
      <c r="G154" s="23">
        <f>IFERROR(VLOOKUP($C154,'World Cup Players'!B:X,11,FALSE),0)</f>
        <v>0</v>
      </c>
      <c r="H154" s="23">
        <f>IFERROR(VLOOKUP($C154,'World Cup Players'!B:X,12,FALSE),0)</f>
        <v>0</v>
      </c>
      <c r="I154" s="23">
        <f>IFERROR(VLOOKUP($C154,'GAME WINNING GOALS'!A:B,2,FALSE),0)</f>
        <v>0</v>
      </c>
      <c r="J154" s="23">
        <f>IFERROR(VLOOKUP($C154,'World Cup Players'!B:X,17,FALSE),0)</f>
        <v>0</v>
      </c>
      <c r="K154" s="23">
        <f>IFERROR(VLOOKUP($C154,'World Cup Players'!B:X,18,FALSE),0)</f>
        <v>0</v>
      </c>
      <c r="L154" s="44">
        <f>IFERROR(VLOOKUP($C154,'World Cup GK'!B:AE,16,FALSE),0)</f>
        <v>3</v>
      </c>
      <c r="M154" s="44">
        <f>IFERROR(VLOOKUP($C154,'World Cup GK'!B:AE,19,FALSE),0)</f>
        <v>2</v>
      </c>
      <c r="N154" s="44">
        <f>IFERROR(VLOOKUP($C154,'World Cup GK'!B:AE,14,FALSE),0)</f>
        <v>14</v>
      </c>
      <c r="O154" s="44">
        <f>IFERROR(VLOOKUP($C154,'World Cup GK'!B:AE,11,FALSE),0)</f>
        <v>6</v>
      </c>
      <c r="P154" s="43">
        <f t="shared" si="60"/>
        <v>11.031000000000001</v>
      </c>
      <c r="T154" s="20"/>
    </row>
    <row r="155" spans="2:20" ht="12" customHeight="1" x14ac:dyDescent="0.2">
      <c r="B155" s="24"/>
      <c r="C155" s="264" t="s">
        <v>762</v>
      </c>
      <c r="D155" s="23" t="str">
        <f>IFERROR(VLOOKUP($C155,'World Cup Players'!B:X,3,FALSE),0)</f>
        <v>za South Africa</v>
      </c>
      <c r="E155" s="30"/>
      <c r="F155" s="23">
        <f>IFERROR(VLOOKUP($C155,'World Cup Players'!B:X,9,FALSE),0)</f>
        <v>360</v>
      </c>
      <c r="G155" s="23">
        <f>IFERROR(VLOOKUP($C155,'World Cup Players'!B:X,11,FALSE),0)</f>
        <v>0</v>
      </c>
      <c r="H155" s="23">
        <f>IFERROR(VLOOKUP($C155,'World Cup Players'!B:X,12,FALSE),0)</f>
        <v>0</v>
      </c>
      <c r="I155" s="23">
        <f>IFERROR(VLOOKUP($C155,'GAME WINNING GOALS'!A:B,2,FALSE),0)</f>
        <v>0</v>
      </c>
      <c r="J155" s="23">
        <f>IFERROR(VLOOKUP($C155,'World Cup Players'!B:X,17,FALSE),0)</f>
        <v>0</v>
      </c>
      <c r="K155" s="23">
        <f>IFERROR(VLOOKUP($C155,'World Cup Players'!B:X,18,FALSE),0)</f>
        <v>0</v>
      </c>
      <c r="L155" s="44">
        <f>IFERROR(VLOOKUP($C155,'World Cup GK'!B:AE,16,FALSE),0)</f>
        <v>1</v>
      </c>
      <c r="M155" s="44">
        <f>IFERROR(VLOOKUP($C155,'World Cup GK'!B:AE,19,FALSE),0)</f>
        <v>1</v>
      </c>
      <c r="N155" s="44">
        <f>IFERROR(VLOOKUP($C155,'World Cup GK'!B:AE,14,FALSE),0)</f>
        <v>11</v>
      </c>
      <c r="O155" s="44">
        <f>IFERROR(VLOOKUP($C155,'World Cup GK'!B:AE,11,FALSE),0)</f>
        <v>4</v>
      </c>
      <c r="P155" s="43">
        <f t="shared" si="60"/>
        <v>6.1879999999999997</v>
      </c>
      <c r="T155" s="20"/>
    </row>
    <row r="156" spans="2:20" ht="12" customHeight="1" x14ac:dyDescent="0.2">
      <c r="B156" s="24"/>
      <c r="C156" s="264" t="s">
        <v>480</v>
      </c>
      <c r="D156" s="23" t="str">
        <f>IFERROR(VLOOKUP($C156,'World Cup Players'!B:X,3,FALSE),0)</f>
        <v>gh Ghana</v>
      </c>
      <c r="E156" s="30"/>
      <c r="F156" s="23">
        <f>IFERROR(VLOOKUP($C156,'World Cup Players'!B:X,9,FALSE),0)</f>
        <v>135</v>
      </c>
      <c r="G156" s="23">
        <f>IFERROR(VLOOKUP($C156,'World Cup Players'!B:X,11,FALSE),0)</f>
        <v>0</v>
      </c>
      <c r="H156" s="23">
        <f>IFERROR(VLOOKUP($C156,'World Cup Players'!B:X,12,FALSE),0)</f>
        <v>0</v>
      </c>
      <c r="I156" s="23">
        <f>IFERROR(VLOOKUP($C156,'GAME WINNING GOALS'!A:B,2,FALSE),0)</f>
        <v>0</v>
      </c>
      <c r="J156" s="23">
        <f>IFERROR(VLOOKUP($C156,'World Cup Players'!B:X,17,FALSE),0)</f>
        <v>0</v>
      </c>
      <c r="K156" s="23">
        <f>IFERROR(VLOOKUP($C156,'World Cup Players'!B:X,18,FALSE),0)</f>
        <v>0</v>
      </c>
      <c r="L156" s="44">
        <f>IFERROR(VLOOKUP($C156,'World Cup GK'!B:AE,16,FALSE),0)</f>
        <v>1</v>
      </c>
      <c r="M156" s="44">
        <f>IFERROR(VLOOKUP($C156,'World Cup GK'!B:AE,19,FALSE),0)</f>
        <v>1</v>
      </c>
      <c r="N156" s="44">
        <f>IFERROR(VLOOKUP($C156,'World Cup GK'!B:AE,14,FALSE),0)</f>
        <v>8</v>
      </c>
      <c r="O156" s="44">
        <f>IFERROR(VLOOKUP($C156,'World Cup GK'!B:AE,11,FALSE),0)</f>
        <v>1</v>
      </c>
      <c r="P156" s="43">
        <f t="shared" si="60"/>
        <v>4.4704999999999995</v>
      </c>
      <c r="T156" s="20"/>
    </row>
    <row r="157" spans="2:20" ht="12" customHeight="1" x14ac:dyDescent="0.2">
      <c r="B157" s="24"/>
      <c r="C157" s="264" t="s">
        <v>308</v>
      </c>
      <c r="D157" s="23">
        <f>IFERROR(VLOOKUP($C157,'World Cup Players'!B:X,3,FALSE),0)</f>
        <v>0</v>
      </c>
      <c r="E157" s="30"/>
      <c r="F157" s="23">
        <f>IFERROR(VLOOKUP($C157,'World Cup Players'!B:X,9,FALSE),0)</f>
        <v>0</v>
      </c>
      <c r="G157" s="23">
        <f>IFERROR(VLOOKUP($C157,'World Cup Players'!B:X,11,FALSE),0)</f>
        <v>0</v>
      </c>
      <c r="H157" s="23">
        <v>2</v>
      </c>
      <c r="I157" s="23">
        <f>IFERROR(VLOOKUP($C157,'GAME WINNING GOALS'!A:B,2,FALSE),0)</f>
        <v>1</v>
      </c>
      <c r="J157" s="23">
        <f>IFERROR(VLOOKUP($C157,'World Cup Players'!B:X,17,FALSE),0)</f>
        <v>0</v>
      </c>
      <c r="K157" s="23">
        <f>IFERROR(VLOOKUP($C157,'World Cup Players'!B:X,18,FALSE),0)</f>
        <v>0</v>
      </c>
      <c r="L157" s="44">
        <f>IFERROR(VLOOKUP($C157,'World Cup GK'!B:AE,16,FALSE),0)</f>
        <v>0</v>
      </c>
      <c r="M157" s="44">
        <f>IFERROR(VLOOKUP($C157,'World Cup GK'!B:AE,19,FALSE),0)</f>
        <v>0</v>
      </c>
      <c r="N157" s="44">
        <f>IFERROR(VLOOKUP($C157,'World Cup GK'!B:AE,14,FALSE),0)</f>
        <v>0</v>
      </c>
      <c r="O157" s="44">
        <f>IFERROR(VLOOKUP($C157,'World Cup GK'!B:AE,11,FALSE),0)</f>
        <v>0</v>
      </c>
      <c r="P157" s="43">
        <f t="shared" si="60"/>
        <v>3</v>
      </c>
      <c r="T157" s="20"/>
    </row>
    <row r="158" spans="2:20" ht="12" customHeight="1" x14ac:dyDescent="0.2">
      <c r="B158" s="24"/>
      <c r="C158" s="265" t="s">
        <v>133</v>
      </c>
      <c r="D158" s="23">
        <f>IFERROR(VLOOKUP($C158,'World Cup Players'!B:X,3,FALSE),0)</f>
        <v>0</v>
      </c>
      <c r="E158" s="30"/>
      <c r="F158" s="23">
        <f>IFERROR(VLOOKUP($C158,'World Cup Players'!B:X,9,FALSE),0)</f>
        <v>0</v>
      </c>
      <c r="G158" s="23">
        <f>IFERROR(VLOOKUP($C158,'World Cup Players'!B:X,11,FALSE),0)</f>
        <v>0</v>
      </c>
      <c r="H158" s="23">
        <f>IFERROR(VLOOKUP($C158,'World Cup Players'!B:X,12,FALSE),0)</f>
        <v>0</v>
      </c>
      <c r="I158" s="23">
        <f>IFERROR(VLOOKUP($C158,'GAME WINNING GOALS'!A:B,2,FALSE),0)</f>
        <v>1</v>
      </c>
      <c r="J158" s="23">
        <f>IFERROR(VLOOKUP($C158,'World Cup Players'!B:X,17,FALSE),0)</f>
        <v>0</v>
      </c>
      <c r="K158" s="23">
        <f>IFERROR(VLOOKUP($C158,'World Cup Players'!B:X,18,FALSE),0)</f>
        <v>0</v>
      </c>
      <c r="L158" s="44">
        <f>IFERROR(VLOOKUP($C158,'World Cup GK'!B:AE,16,FALSE),0)</f>
        <v>0</v>
      </c>
      <c r="M158" s="44">
        <f>IFERROR(VLOOKUP($C158,'World Cup GK'!B:AE,19,FALSE),0)</f>
        <v>0</v>
      </c>
      <c r="N158" s="44">
        <f>IFERROR(VLOOKUP($C158,'World Cup GK'!B:AE,14,FALSE),0)</f>
        <v>0</v>
      </c>
      <c r="O158" s="44">
        <f>IFERROR(VLOOKUP($C158,'World Cup GK'!B:AE,11,FALSE),0)</f>
        <v>0</v>
      </c>
      <c r="P158" s="43">
        <f t="shared" si="60"/>
        <v>1</v>
      </c>
    </row>
    <row r="159" spans="2:20" ht="12" customHeight="1" x14ac:dyDescent="0.2">
      <c r="B159" s="24"/>
      <c r="C159" s="265" t="s">
        <v>159</v>
      </c>
      <c r="D159" s="23">
        <f>IFERROR(VLOOKUP($C159,'World Cup Players'!B:X,3,FALSE),0)</f>
        <v>0</v>
      </c>
      <c r="E159" s="30"/>
      <c r="F159" s="23">
        <f>IFERROR(VLOOKUP($C159,'World Cup Players'!B:X,9,FALSE),0)</f>
        <v>0</v>
      </c>
      <c r="G159" s="23">
        <f>IFERROR(VLOOKUP($C159,'World Cup Players'!B:X,11,FALSE),0)</f>
        <v>0</v>
      </c>
      <c r="H159" s="23">
        <f>IFERROR(VLOOKUP($C159,'World Cup Players'!B:X,12,FALSE),0)</f>
        <v>0</v>
      </c>
      <c r="I159" s="23">
        <f>IFERROR(VLOOKUP($C159,'GAME WINNING GOALS'!A:B,2,FALSE),0)</f>
        <v>0</v>
      </c>
      <c r="J159" s="23">
        <f>IFERROR(VLOOKUP($C159,'World Cup Players'!B:X,17,FALSE),0)</f>
        <v>0</v>
      </c>
      <c r="K159" s="23">
        <f>IFERROR(VLOOKUP($C159,'World Cup Players'!B:X,18,FALSE),0)</f>
        <v>0</v>
      </c>
      <c r="L159" s="44">
        <f>IFERROR(VLOOKUP($C159,'World Cup GK'!B:AE,16,FALSE),0)</f>
        <v>0</v>
      </c>
      <c r="M159" s="44">
        <f>IFERROR(VLOOKUP($C159,'World Cup GK'!B:AE,19,FALSE),0)</f>
        <v>0</v>
      </c>
      <c r="N159" s="44">
        <f>IFERROR(VLOOKUP($C159,'World Cup GK'!B:AE,14,FALSE),0)</f>
        <v>0</v>
      </c>
      <c r="O159" s="44">
        <f>IFERROR(VLOOKUP($C159,'World Cup GK'!B:AE,11,FALSE),0)</f>
        <v>0</v>
      </c>
      <c r="P159" s="43">
        <f t="shared" si="60"/>
        <v>0</v>
      </c>
    </row>
    <row r="160" spans="2:20" ht="12" customHeight="1" x14ac:dyDescent="0.2">
      <c r="B160" s="40" t="str">
        <f>Master!E37</f>
        <v>Michael Formusa</v>
      </c>
      <c r="C160" s="293"/>
      <c r="D160" s="35">
        <f t="shared" ref="D160:E160" si="61">SUM(D161:D190)</f>
        <v>0</v>
      </c>
      <c r="E160" s="35">
        <f t="shared" si="61"/>
        <v>0</v>
      </c>
      <c r="F160" s="35">
        <f>SUM(F161:F190)</f>
        <v>10684</v>
      </c>
      <c r="G160" s="35">
        <f t="shared" ref="G160:O160" si="62">SUM(G161:G190)</f>
        <v>30</v>
      </c>
      <c r="H160" s="35">
        <f>SUM(H161:H190)</f>
        <v>17</v>
      </c>
      <c r="I160" s="35">
        <f>SUM(I161:I190)</f>
        <v>13</v>
      </c>
      <c r="J160" s="35">
        <f>SUM(J161:J190)</f>
        <v>5</v>
      </c>
      <c r="K160" s="35">
        <f t="shared" si="62"/>
        <v>0</v>
      </c>
      <c r="L160" s="35">
        <f>SUM(L161:L190)</f>
        <v>14</v>
      </c>
      <c r="M160" s="35">
        <f t="shared" si="62"/>
        <v>6</v>
      </c>
      <c r="N160" s="35">
        <f t="shared" si="62"/>
        <v>58</v>
      </c>
      <c r="O160" s="35">
        <f t="shared" si="62"/>
        <v>31</v>
      </c>
      <c r="P160" s="43">
        <f t="shared" si="60"/>
        <v>171.27719999999999</v>
      </c>
    </row>
    <row r="161" spans="2:16" ht="12" customHeight="1" x14ac:dyDescent="0.2">
      <c r="B161" s="24"/>
      <c r="C161" s="267" t="s">
        <v>425</v>
      </c>
      <c r="D161" s="23" t="str">
        <f>IFERROR(VLOOKUP($C161,'World Cup Players'!B:X,3,FALSE),0)</f>
        <v>fr France</v>
      </c>
      <c r="E161" s="30"/>
      <c r="F161" s="23">
        <f>IFERROR(VLOOKUP($C161,'World Cup Players'!B:X,9,FALSE),0)</f>
        <v>605</v>
      </c>
      <c r="G161" s="23">
        <f>IFERROR(VLOOKUP($C161,'World Cup Players'!B:X,11,FALSE),0)</f>
        <v>8</v>
      </c>
      <c r="H161" s="23">
        <f>IFERROR(VLOOKUP($C161,'World Cup Players'!B:X,12,FALSE),0)</f>
        <v>3</v>
      </c>
      <c r="I161" s="23">
        <f>IFERROR(VLOOKUP($C161,'GAME WINNING GOALS'!A:B,2,FALSE),0)</f>
        <v>4</v>
      </c>
      <c r="J161" s="23">
        <f>IFERROR(VLOOKUP($C161,'World Cup Players'!B:X,17,FALSE),0)</f>
        <v>1</v>
      </c>
      <c r="K161" s="23">
        <f>IFERROR(VLOOKUP($C161,'World Cup Players'!B:X,18,FALSE),0)</f>
        <v>0</v>
      </c>
      <c r="L161" s="44">
        <f>IFERROR(VLOOKUP($C161,'World Cup GK'!B:AE,16,FALSE),0)</f>
        <v>0</v>
      </c>
      <c r="M161" s="44">
        <f>IFERROR(VLOOKUP($C161,'World Cup GK'!B:AE,19,FALSE),0)</f>
        <v>0</v>
      </c>
      <c r="N161" s="44">
        <f>IFERROR(VLOOKUP($C161,'World Cup GK'!B:AE,14,FALSE),0)</f>
        <v>0</v>
      </c>
      <c r="O161" s="44">
        <f>IFERROR(VLOOKUP($C161,'World Cup GK'!B:AE,11,FALSE),0)</f>
        <v>0</v>
      </c>
      <c r="P161" s="43">
        <f t="shared" si="60"/>
        <v>19.7715</v>
      </c>
    </row>
    <row r="162" spans="2:16" ht="12" customHeight="1" x14ac:dyDescent="0.2">
      <c r="B162" s="24"/>
      <c r="C162" s="265" t="s">
        <v>5</v>
      </c>
      <c r="D162" s="23" t="str">
        <f>IFERROR(VLOOKUP($C162,'World Cup Players'!B:X,3,FALSE),0)</f>
        <v>eng England</v>
      </c>
      <c r="E162" s="30"/>
      <c r="F162" s="23">
        <f>IFERROR(VLOOKUP($C162,'World Cup Players'!B:X,9,FALSE),0)</f>
        <v>652</v>
      </c>
      <c r="G162" s="23">
        <f>IFERROR(VLOOKUP($C162,'World Cup Players'!B:X,11,FALSE),0)</f>
        <v>6</v>
      </c>
      <c r="H162" s="23">
        <f>IFERROR(VLOOKUP($C162,'World Cup Players'!B:X,12,FALSE),0)</f>
        <v>1</v>
      </c>
      <c r="I162" s="23">
        <f>IFERROR(VLOOKUP($C162,'GAME WINNING GOALS'!A:B,2,FALSE),0)</f>
        <v>2</v>
      </c>
      <c r="J162" s="23">
        <f>IFERROR(VLOOKUP($C162,'World Cup Players'!B:X,17,FALSE),0)</f>
        <v>0</v>
      </c>
      <c r="K162" s="23">
        <f>IFERROR(VLOOKUP($C162,'World Cup Players'!B:X,18,FALSE),0)</f>
        <v>0</v>
      </c>
      <c r="L162" s="44">
        <f>IFERROR(VLOOKUP($C162,'World Cup GK'!B:AE,16,FALSE),0)</f>
        <v>0</v>
      </c>
      <c r="M162" s="44">
        <f>IFERROR(VLOOKUP($C162,'World Cup GK'!B:AE,19,FALSE),0)</f>
        <v>0</v>
      </c>
      <c r="N162" s="44">
        <f>IFERROR(VLOOKUP($C162,'World Cup GK'!B:AE,14,FALSE),0)</f>
        <v>0</v>
      </c>
      <c r="O162" s="44">
        <f>IFERROR(VLOOKUP($C162,'World Cup GK'!B:AE,11,FALSE),0)</f>
        <v>0</v>
      </c>
      <c r="P162" s="43">
        <f t="shared" si="60"/>
        <v>14.4116</v>
      </c>
    </row>
    <row r="163" spans="2:16" ht="12" customHeight="1" x14ac:dyDescent="0.2">
      <c r="B163" s="24"/>
      <c r="C163" s="265" t="s">
        <v>689</v>
      </c>
      <c r="D163" s="23" t="str">
        <f>IFERROR(VLOOKUP($C163,'World Cup Players'!B:X,3,FALSE),0)</f>
        <v>no Norway</v>
      </c>
      <c r="E163" s="30"/>
      <c r="F163" s="23">
        <f>IFERROR(VLOOKUP($C163,'World Cup Players'!B:X,9,FALSE),0)</f>
        <v>465</v>
      </c>
      <c r="G163" s="23">
        <f>IFERROR(VLOOKUP($C163,'World Cup Players'!B:X,11,FALSE),0)</f>
        <v>7</v>
      </c>
      <c r="H163" s="23">
        <f>IFERROR(VLOOKUP($C163,'World Cup Players'!B:X,12,FALSE),0)</f>
        <v>0</v>
      </c>
      <c r="I163" s="23">
        <f>IFERROR(VLOOKUP($C163,'GAME WINNING GOALS'!A:B,2,FALSE),0)</f>
        <v>4</v>
      </c>
      <c r="J163" s="23">
        <f>IFERROR(VLOOKUP($C163,'World Cup Players'!B:X,17,FALSE),0)</f>
        <v>0</v>
      </c>
      <c r="K163" s="23">
        <f>IFERROR(VLOOKUP($C163,'World Cup Players'!B:X,18,FALSE),0)</f>
        <v>0</v>
      </c>
      <c r="L163" s="44">
        <f>IFERROR(VLOOKUP($C163,'World Cup GK'!B:AE,16,FALSE),0)</f>
        <v>0</v>
      </c>
      <c r="M163" s="44">
        <f>IFERROR(VLOOKUP($C163,'World Cup GK'!B:AE,19,FALSE),0)</f>
        <v>0</v>
      </c>
      <c r="N163" s="44">
        <f>IFERROR(VLOOKUP($C163,'World Cup GK'!B:AE,14,FALSE),0)</f>
        <v>0</v>
      </c>
      <c r="O163" s="44">
        <f>IFERROR(VLOOKUP($C163,'World Cup GK'!B:AE,11,FALSE),0)</f>
        <v>0</v>
      </c>
      <c r="P163" s="43">
        <f t="shared" si="60"/>
        <v>14.859500000000001</v>
      </c>
    </row>
    <row r="164" spans="2:16" ht="12" customHeight="1" x14ac:dyDescent="0.2">
      <c r="B164" s="24"/>
      <c r="C164" s="265" t="s">
        <v>249</v>
      </c>
      <c r="D164" s="23" t="str">
        <f>IFERROR(VLOOKUP($C164,'World Cup Players'!B:X,3,FALSE),0)</f>
        <v>br Brazil</v>
      </c>
      <c r="E164" s="30"/>
      <c r="F164" s="23">
        <f>IFERROR(VLOOKUP($C164,'World Cup Players'!B:X,9,FALSE),0)</f>
        <v>129</v>
      </c>
      <c r="G164" s="23">
        <f>IFERROR(VLOOKUP($C164,'World Cup Players'!B:X,11,FALSE),0)</f>
        <v>0</v>
      </c>
      <c r="H164" s="23">
        <f>IFERROR(VLOOKUP($C164,'World Cup Players'!B:X,12,FALSE),0)</f>
        <v>0</v>
      </c>
      <c r="I164" s="23">
        <f>IFERROR(VLOOKUP($C164,'GAME WINNING GOALS'!A:B,2,FALSE),0)</f>
        <v>0</v>
      </c>
      <c r="J164" s="23">
        <f>IFERROR(VLOOKUP($C164,'World Cup Players'!B:X,17,FALSE),0)</f>
        <v>0</v>
      </c>
      <c r="K164" s="23">
        <f>IFERROR(VLOOKUP($C164,'World Cup Players'!B:X,18,FALSE),0)</f>
        <v>0</v>
      </c>
      <c r="L164" s="44">
        <f>IFERROR(VLOOKUP($C164,'World Cup GK'!B:AE,16,FALSE),0)</f>
        <v>0</v>
      </c>
      <c r="M164" s="44">
        <f>IFERROR(VLOOKUP($C164,'World Cup GK'!B:AE,19,FALSE),0)</f>
        <v>0</v>
      </c>
      <c r="N164" s="44">
        <f>IFERROR(VLOOKUP($C164,'World Cup GK'!B:AE,14,FALSE),0)</f>
        <v>0</v>
      </c>
      <c r="O164" s="44">
        <f>IFERROR(VLOOKUP($C164,'World Cup GK'!B:AE,11,FALSE),0)</f>
        <v>0</v>
      </c>
      <c r="P164" s="43">
        <f t="shared" si="60"/>
        <v>1.0707</v>
      </c>
    </row>
    <row r="165" spans="2:16" ht="12" customHeight="1" x14ac:dyDescent="0.2">
      <c r="B165" s="24"/>
      <c r="C165" s="267" t="s">
        <v>697</v>
      </c>
      <c r="D165" s="23" t="str">
        <f>IFERROR(VLOOKUP($C165,'World Cup Players'!B:X,3,FALSE),0)</f>
        <v>co Colombia</v>
      </c>
      <c r="E165" s="30"/>
      <c r="F165" s="23">
        <f>IFERROR(VLOOKUP($C165,'World Cup Players'!B:X,9,FALSE),0)</f>
        <v>478</v>
      </c>
      <c r="G165" s="23">
        <f>IFERROR(VLOOKUP($C165,'World Cup Players'!B:X,11,FALSE),0)</f>
        <v>1</v>
      </c>
      <c r="H165" s="23">
        <f>IFERROR(VLOOKUP($C165,'World Cup Players'!B:X,12,FALSE),0)</f>
        <v>1</v>
      </c>
      <c r="I165" s="23">
        <f>IFERROR(VLOOKUP($C165,'GAME WINNING GOALS'!A:B,2,FALSE),0)</f>
        <v>1</v>
      </c>
      <c r="J165" s="23">
        <f>IFERROR(VLOOKUP($C165,'World Cup Players'!B:X,17,FALSE),0)</f>
        <v>0</v>
      </c>
      <c r="K165" s="23">
        <f>IFERROR(VLOOKUP($C165,'World Cup Players'!B:X,18,FALSE),0)</f>
        <v>0</v>
      </c>
      <c r="L165" s="44">
        <f>IFERROR(VLOOKUP($C165,'World Cup GK'!B:AE,16,FALSE),0)</f>
        <v>0</v>
      </c>
      <c r="M165" s="44">
        <f>IFERROR(VLOOKUP($C165,'World Cup GK'!B:AE,19,FALSE),0)</f>
        <v>0</v>
      </c>
      <c r="N165" s="44">
        <f>IFERROR(VLOOKUP($C165,'World Cup GK'!B:AE,14,FALSE),0)</f>
        <v>0</v>
      </c>
      <c r="O165" s="44">
        <f>IFERROR(VLOOKUP($C165,'World Cup GK'!B:AE,11,FALSE),0)</f>
        <v>0</v>
      </c>
      <c r="P165" s="43">
        <f t="shared" si="60"/>
        <v>6.9673999999999996</v>
      </c>
    </row>
    <row r="166" spans="2:16" ht="12" customHeight="1" x14ac:dyDescent="0.2">
      <c r="B166" s="24"/>
      <c r="C166" s="267" t="s">
        <v>467</v>
      </c>
      <c r="D166" s="23" t="str">
        <f>IFERROR(VLOOKUP($C166,'World Cup Players'!B:X,3,FALSE),0)</f>
        <v>es Spain</v>
      </c>
      <c r="E166" s="30"/>
      <c r="F166" s="23">
        <f>IFERROR(VLOOKUP($C166,'World Cup Players'!B:X,9,FALSE),0)</f>
        <v>626</v>
      </c>
      <c r="G166" s="23">
        <f>IFERROR(VLOOKUP($C166,'World Cup Players'!B:X,11,FALSE),0)</f>
        <v>0</v>
      </c>
      <c r="H166" s="23">
        <f>IFERROR(VLOOKUP($C166,'World Cup Players'!B:X,12,FALSE),0)</f>
        <v>0</v>
      </c>
      <c r="I166" s="23">
        <f>IFERROR(VLOOKUP($C166,'GAME WINNING GOALS'!A:B,2,FALSE),0)</f>
        <v>0</v>
      </c>
      <c r="J166" s="23">
        <f>IFERROR(VLOOKUP($C166,'World Cup Players'!B:X,17,FALSE),0)</f>
        <v>0</v>
      </c>
      <c r="K166" s="23">
        <f>IFERROR(VLOOKUP($C166,'World Cup Players'!B:X,18,FALSE),0)</f>
        <v>0</v>
      </c>
      <c r="L166" s="44">
        <f>IFERROR(VLOOKUP($C166,'World Cup GK'!B:AE,16,FALSE),0)</f>
        <v>0</v>
      </c>
      <c r="M166" s="44">
        <f>IFERROR(VLOOKUP($C166,'World Cup GK'!B:AE,19,FALSE),0)</f>
        <v>0</v>
      </c>
      <c r="N166" s="44">
        <f>IFERROR(VLOOKUP($C166,'World Cup GK'!B:AE,14,FALSE),0)</f>
        <v>0</v>
      </c>
      <c r="O166" s="44">
        <f>IFERROR(VLOOKUP($C166,'World Cup GK'!B:AE,11,FALSE),0)</f>
        <v>0</v>
      </c>
      <c r="P166" s="43">
        <f t="shared" si="60"/>
        <v>5.1958000000000002</v>
      </c>
    </row>
    <row r="167" spans="2:16" ht="12" customHeight="1" x14ac:dyDescent="0.2">
      <c r="B167" s="24"/>
      <c r="C167" s="265" t="s">
        <v>491</v>
      </c>
      <c r="D167" s="23" t="str">
        <f>IFERROR(VLOOKUP($C167,'World Cup Players'!B:X,3,FALSE),0)</f>
        <v>pt Portugal</v>
      </c>
      <c r="E167" s="30"/>
      <c r="F167" s="23">
        <f>IFERROR(VLOOKUP($C167,'World Cup Players'!B:X,9,FALSE),0)</f>
        <v>422</v>
      </c>
      <c r="G167" s="23">
        <f>IFERROR(VLOOKUP($C167,'World Cup Players'!B:X,11,FALSE),0)</f>
        <v>0</v>
      </c>
      <c r="H167" s="23">
        <f>IFERROR(VLOOKUP($C167,'World Cup Players'!B:X,12,FALSE),0)</f>
        <v>1</v>
      </c>
      <c r="I167" s="23">
        <f>IFERROR(VLOOKUP($C167,'GAME WINNING GOALS'!A:B,2,FALSE),0)</f>
        <v>0</v>
      </c>
      <c r="J167" s="23">
        <f>IFERROR(VLOOKUP($C167,'World Cup Players'!B:X,17,FALSE),0)</f>
        <v>0</v>
      </c>
      <c r="K167" s="23">
        <f>IFERROR(VLOOKUP($C167,'World Cup Players'!B:X,18,FALSE),0)</f>
        <v>0</v>
      </c>
      <c r="L167" s="44">
        <f>IFERROR(VLOOKUP($C167,'World Cup GK'!B:AE,16,FALSE),0)</f>
        <v>0</v>
      </c>
      <c r="M167" s="44">
        <f>IFERROR(VLOOKUP($C167,'World Cup GK'!B:AE,19,FALSE),0)</f>
        <v>0</v>
      </c>
      <c r="N167" s="44">
        <f>IFERROR(VLOOKUP($C167,'World Cup GK'!B:AE,14,FALSE),0)</f>
        <v>0</v>
      </c>
      <c r="O167" s="44">
        <f>IFERROR(VLOOKUP($C167,'World Cup GK'!B:AE,11,FALSE),0)</f>
        <v>0</v>
      </c>
      <c r="P167" s="43">
        <f t="shared" si="60"/>
        <v>4.5026000000000002</v>
      </c>
    </row>
    <row r="168" spans="2:16" ht="12" customHeight="1" x14ac:dyDescent="0.2">
      <c r="B168" s="24"/>
      <c r="C168" s="265" t="s">
        <v>254</v>
      </c>
      <c r="D168" s="23" t="str">
        <f>IFERROR(VLOOKUP($C168,'World Cup Players'!B:X,3,FALSE),0)</f>
        <v>ca Canada</v>
      </c>
      <c r="E168" s="30"/>
      <c r="F168" s="23">
        <f>IFERROR(VLOOKUP($C168,'World Cup Players'!B:X,9,FALSE),0)</f>
        <v>420</v>
      </c>
      <c r="G168" s="23">
        <f>IFERROR(VLOOKUP($C168,'World Cup Players'!B:X,11,FALSE),0)</f>
        <v>3</v>
      </c>
      <c r="H168" s="23">
        <f>IFERROR(VLOOKUP($C168,'World Cup Players'!B:X,12,FALSE),0)</f>
        <v>0</v>
      </c>
      <c r="I168" s="23">
        <f>IFERROR(VLOOKUP($C168,'GAME WINNING GOALS'!A:B,2,FALSE),0)</f>
        <v>0</v>
      </c>
      <c r="J168" s="23">
        <f>IFERROR(VLOOKUP($C168,'World Cup Players'!B:X,17,FALSE),0)</f>
        <v>1</v>
      </c>
      <c r="K168" s="23">
        <f>IFERROR(VLOOKUP($C168,'World Cup Players'!B:X,18,FALSE),0)</f>
        <v>0</v>
      </c>
      <c r="L168" s="44">
        <f>IFERROR(VLOOKUP($C168,'World Cup GK'!B:AE,16,FALSE),0)</f>
        <v>0</v>
      </c>
      <c r="M168" s="44">
        <f>IFERROR(VLOOKUP($C168,'World Cup GK'!B:AE,19,FALSE),0)</f>
        <v>0</v>
      </c>
      <c r="N168" s="44">
        <f>IFERROR(VLOOKUP($C168,'World Cup GK'!B:AE,14,FALSE),0)</f>
        <v>0</v>
      </c>
      <c r="O168" s="44">
        <f>IFERROR(VLOOKUP($C168,'World Cup GK'!B:AE,11,FALSE),0)</f>
        <v>0</v>
      </c>
      <c r="P168" s="43">
        <f t="shared" si="60"/>
        <v>6.2360000000000007</v>
      </c>
    </row>
    <row r="169" spans="2:16" ht="12" customHeight="1" x14ac:dyDescent="0.2">
      <c r="B169" s="24"/>
      <c r="C169" s="278" t="s">
        <v>707</v>
      </c>
      <c r="D169" s="23" t="str">
        <f>IFERROR(VLOOKUP($C169,'World Cup Players'!B:X,3,FALSE),0)</f>
        <v>eg Egypt</v>
      </c>
      <c r="E169" s="30"/>
      <c r="F169" s="23">
        <f>IFERROR(VLOOKUP($C169,'World Cup Players'!B:X,9,FALSE),0)</f>
        <v>425</v>
      </c>
      <c r="G169" s="23">
        <f>IFERROR(VLOOKUP($C169,'World Cup Players'!B:X,11,FALSE),0)</f>
        <v>1</v>
      </c>
      <c r="H169" s="23">
        <f>IFERROR(VLOOKUP($C169,'World Cup Players'!B:X,12,FALSE),0)</f>
        <v>2</v>
      </c>
      <c r="I169" s="23">
        <f>IFERROR(VLOOKUP($C169,'GAME WINNING GOALS'!A:B,2,FALSE),0)</f>
        <v>1</v>
      </c>
      <c r="J169" s="23">
        <f>IFERROR(VLOOKUP($C169,'World Cup Players'!B:X,17,FALSE),0)</f>
        <v>0</v>
      </c>
      <c r="K169" s="23">
        <f>IFERROR(VLOOKUP($C169,'World Cup Players'!B:X,18,FALSE),0)</f>
        <v>0</v>
      </c>
      <c r="L169" s="44">
        <f>IFERROR(VLOOKUP($C169,'World Cup GK'!B:AE,16,FALSE),0)</f>
        <v>0</v>
      </c>
      <c r="M169" s="44">
        <f>IFERROR(VLOOKUP($C169,'World Cup GK'!B:AE,19,FALSE),0)</f>
        <v>0</v>
      </c>
      <c r="N169" s="44">
        <f>IFERROR(VLOOKUP($C169,'World Cup GK'!B:AE,14,FALSE),0)</f>
        <v>0</v>
      </c>
      <c r="O169" s="44">
        <f>IFERROR(VLOOKUP($C169,'World Cup GK'!B:AE,11,FALSE),0)</f>
        <v>0</v>
      </c>
      <c r="P169" s="43">
        <f t="shared" si="60"/>
        <v>7.5274999999999999</v>
      </c>
    </row>
    <row r="170" spans="2:16" ht="12" customHeight="1" x14ac:dyDescent="0.2">
      <c r="B170" s="24"/>
      <c r="C170" s="269" t="s">
        <v>340</v>
      </c>
      <c r="D170" s="23" t="str">
        <f>IFERROR(VLOOKUP($C170,'World Cup Players'!B:X,3,FALSE),0)</f>
        <v>ec Ecuador</v>
      </c>
      <c r="E170" s="30"/>
      <c r="F170" s="23">
        <f>IFERROR(VLOOKUP($C170,'World Cup Players'!B:X,9,FALSE),0)</f>
        <v>360</v>
      </c>
      <c r="G170" s="23">
        <f>IFERROR(VLOOKUP($C170,'World Cup Players'!B:X,11,FALSE),0)</f>
        <v>0</v>
      </c>
      <c r="H170" s="23">
        <f>IFERROR(VLOOKUP($C170,'World Cup Players'!B:X,12,FALSE),0)</f>
        <v>0</v>
      </c>
      <c r="I170" s="23">
        <f>IFERROR(VLOOKUP($C170,'GAME WINNING GOALS'!A:B,2,FALSE),0)</f>
        <v>0</v>
      </c>
      <c r="J170" s="23">
        <f>IFERROR(VLOOKUP($C170,'World Cup Players'!B:X,17,FALSE),0)</f>
        <v>1</v>
      </c>
      <c r="K170" s="23">
        <f>IFERROR(VLOOKUP($C170,'World Cup Players'!B:X,18,FALSE),0)</f>
        <v>0</v>
      </c>
      <c r="L170" s="44">
        <f>IFERROR(VLOOKUP($C170,'World Cup GK'!B:AE,16,FALSE),0)</f>
        <v>0</v>
      </c>
      <c r="M170" s="44">
        <f>IFERROR(VLOOKUP($C170,'World Cup GK'!B:AE,19,FALSE),0)</f>
        <v>0</v>
      </c>
      <c r="N170" s="44">
        <f>IFERROR(VLOOKUP($C170,'World Cup GK'!B:AE,14,FALSE),0)</f>
        <v>0</v>
      </c>
      <c r="O170" s="44">
        <f>IFERROR(VLOOKUP($C170,'World Cup GK'!B:AE,11,FALSE),0)</f>
        <v>0</v>
      </c>
      <c r="P170" s="43">
        <f t="shared" si="60"/>
        <v>2.738</v>
      </c>
    </row>
    <row r="171" spans="2:16" ht="12" customHeight="1" x14ac:dyDescent="0.2">
      <c r="B171" s="24"/>
      <c r="C171" s="265" t="s">
        <v>720</v>
      </c>
      <c r="D171" s="23" t="str">
        <f>IFERROR(VLOOKUP($C171,'World Cup Players'!B:X,3,FALSE),0)</f>
        <v>fr France</v>
      </c>
      <c r="E171" s="30"/>
      <c r="F171" s="23">
        <f>IFERROR(VLOOKUP($C171,'World Cup Players'!B:X,9,FALSE),0)</f>
        <v>556</v>
      </c>
      <c r="G171" s="23">
        <f>IFERROR(VLOOKUP($C171,'World Cup Players'!B:X,11,FALSE),0)</f>
        <v>0</v>
      </c>
      <c r="H171" s="23">
        <f>IFERROR(VLOOKUP($C171,'World Cup Players'!B:X,12,FALSE),0)</f>
        <v>5</v>
      </c>
      <c r="I171" s="23">
        <f>IFERROR(VLOOKUP($C171,'GAME WINNING GOALS'!A:B,2,FALSE),0)</f>
        <v>0</v>
      </c>
      <c r="J171" s="23">
        <f>IFERROR(VLOOKUP($C171,'World Cup Players'!B:X,17,FALSE),0)</f>
        <v>1</v>
      </c>
      <c r="K171" s="23">
        <f>IFERROR(VLOOKUP($C171,'World Cup Players'!B:X,18,FALSE),0)</f>
        <v>0</v>
      </c>
      <c r="L171" s="44">
        <f>IFERROR(VLOOKUP($C171,'World Cup GK'!B:AE,16,FALSE),0)</f>
        <v>0</v>
      </c>
      <c r="M171" s="44">
        <f>IFERROR(VLOOKUP($C171,'World Cup GK'!B:AE,19,FALSE),0)</f>
        <v>0</v>
      </c>
      <c r="N171" s="44">
        <f>IFERROR(VLOOKUP($C171,'World Cup GK'!B:AE,14,FALSE),0)</f>
        <v>0</v>
      </c>
      <c r="O171" s="44">
        <f>IFERROR(VLOOKUP($C171,'World Cup GK'!B:AE,11,FALSE),0)</f>
        <v>0</v>
      </c>
      <c r="P171" s="43">
        <f t="shared" si="60"/>
        <v>9.3647999999999989</v>
      </c>
    </row>
    <row r="172" spans="2:16" ht="12" customHeight="1" x14ac:dyDescent="0.2">
      <c r="B172" s="24"/>
      <c r="C172" s="278" t="s">
        <v>475</v>
      </c>
      <c r="D172" s="23" t="str">
        <f>IFERROR(VLOOKUP($C172,'World Cup Players'!B:X,3,FALSE),0)</f>
        <v>es Spain</v>
      </c>
      <c r="E172" s="30"/>
      <c r="F172" s="23">
        <f>IFERROR(VLOOKUP($C172,'World Cup Players'!B:X,9,FALSE),0)</f>
        <v>67</v>
      </c>
      <c r="G172" s="23">
        <f>IFERROR(VLOOKUP($C172,'World Cup Players'!B:X,11,FALSE),0)</f>
        <v>0</v>
      </c>
      <c r="H172" s="23">
        <f>IFERROR(VLOOKUP($C172,'World Cup Players'!B:X,12,FALSE),0)</f>
        <v>0</v>
      </c>
      <c r="I172" s="23">
        <f>IFERROR(VLOOKUP($C172,'GAME WINNING GOALS'!A:B,2,FALSE),0)</f>
        <v>0</v>
      </c>
      <c r="J172" s="23">
        <f>IFERROR(VLOOKUP($C172,'World Cup Players'!B:X,17,FALSE),0)</f>
        <v>0</v>
      </c>
      <c r="K172" s="23">
        <f>IFERROR(VLOOKUP($C172,'World Cup Players'!B:X,18,FALSE),0)</f>
        <v>0</v>
      </c>
      <c r="L172" s="44">
        <f>IFERROR(VLOOKUP($C172,'World Cup GK'!B:AE,16,FALSE),0)</f>
        <v>0</v>
      </c>
      <c r="M172" s="44">
        <f>IFERROR(VLOOKUP($C172,'World Cup GK'!B:AE,19,FALSE),0)</f>
        <v>0</v>
      </c>
      <c r="N172" s="44">
        <f>IFERROR(VLOOKUP($C172,'World Cup GK'!B:AE,14,FALSE),0)</f>
        <v>0</v>
      </c>
      <c r="O172" s="44">
        <f>IFERROR(VLOOKUP($C172,'World Cup GK'!B:AE,11,FALSE),0)</f>
        <v>0</v>
      </c>
      <c r="P172" s="43">
        <f t="shared" si="60"/>
        <v>0.55610000000000004</v>
      </c>
    </row>
    <row r="173" spans="2:16" ht="12" customHeight="1" x14ac:dyDescent="0.2">
      <c r="B173" s="24"/>
      <c r="C173" s="267" t="s">
        <v>780</v>
      </c>
      <c r="D173" s="23" t="str">
        <f>IFERROR(VLOOKUP($C173,'World Cup Players'!B:X,3,FALSE),0)</f>
        <v>sn Senegal</v>
      </c>
      <c r="E173" s="30"/>
      <c r="F173" s="23">
        <f>IFERROR(VLOOKUP($C173,'World Cup Players'!B:X,9,FALSE),0)</f>
        <v>362</v>
      </c>
      <c r="G173" s="23">
        <f>IFERROR(VLOOKUP($C173,'World Cup Players'!B:X,11,FALSE),0)</f>
        <v>0</v>
      </c>
      <c r="H173" s="23">
        <f>IFERROR(VLOOKUP($C173,'World Cup Players'!B:X,12,FALSE),0)</f>
        <v>1</v>
      </c>
      <c r="I173" s="23">
        <f>IFERROR(VLOOKUP($C173,'GAME WINNING GOALS'!A:B,2,FALSE),0)</f>
        <v>0</v>
      </c>
      <c r="J173" s="23">
        <f>IFERROR(VLOOKUP($C173,'World Cup Players'!B:X,17,FALSE),0)</f>
        <v>0</v>
      </c>
      <c r="K173" s="23">
        <f>IFERROR(VLOOKUP($C173,'World Cup Players'!B:X,18,FALSE),0)</f>
        <v>0</v>
      </c>
      <c r="L173" s="44">
        <f>IFERROR(VLOOKUP($C173,'World Cup GK'!B:AE,16,FALSE),0)</f>
        <v>0</v>
      </c>
      <c r="M173" s="44">
        <f>IFERROR(VLOOKUP($C173,'World Cup GK'!B:AE,19,FALSE),0)</f>
        <v>0</v>
      </c>
      <c r="N173" s="44">
        <f>IFERROR(VLOOKUP($C173,'World Cup GK'!B:AE,14,FALSE),0)</f>
        <v>0</v>
      </c>
      <c r="O173" s="44">
        <f>IFERROR(VLOOKUP($C173,'World Cup GK'!B:AE,11,FALSE),0)</f>
        <v>0</v>
      </c>
      <c r="P173" s="43">
        <f t="shared" si="60"/>
        <v>4.0045999999999999</v>
      </c>
    </row>
    <row r="174" spans="2:16" ht="12" customHeight="1" x14ac:dyDescent="0.2">
      <c r="B174" s="24"/>
      <c r="C174" s="269" t="s">
        <v>543</v>
      </c>
      <c r="D174" s="23" t="str">
        <f>IFERROR(VLOOKUP($C174,'World Cup Players'!B:X,3,FALSE),0)</f>
        <v>pt Portugal</v>
      </c>
      <c r="E174" s="30"/>
      <c r="F174" s="23">
        <f>IFERROR(VLOOKUP($C174,'World Cup Players'!B:X,9,FALSE),0)</f>
        <v>376</v>
      </c>
      <c r="G174" s="23">
        <f>IFERROR(VLOOKUP($C174,'World Cup Players'!B:X,11,FALSE),0)</f>
        <v>0</v>
      </c>
      <c r="H174" s="23">
        <f>IFERROR(VLOOKUP($C174,'World Cup Players'!B:X,12,FALSE),0)</f>
        <v>0</v>
      </c>
      <c r="I174" s="23">
        <f>IFERROR(VLOOKUP($C174,'GAME WINNING GOALS'!A:B,2,FALSE),0)</f>
        <v>0</v>
      </c>
      <c r="J174" s="23">
        <f>IFERROR(VLOOKUP($C174,'World Cup Players'!B:X,17,FALSE),0)</f>
        <v>0</v>
      </c>
      <c r="K174" s="23">
        <f>IFERROR(VLOOKUP($C174,'World Cup Players'!B:X,18,FALSE),0)</f>
        <v>0</v>
      </c>
      <c r="L174" s="44">
        <f>IFERROR(VLOOKUP($C174,'World Cup GK'!B:AE,16,FALSE),0)</f>
        <v>0</v>
      </c>
      <c r="M174" s="44">
        <f>IFERROR(VLOOKUP($C174,'World Cup GK'!B:AE,19,FALSE),0)</f>
        <v>0</v>
      </c>
      <c r="N174" s="44">
        <f>IFERROR(VLOOKUP($C174,'World Cup GK'!B:AE,14,FALSE),0)</f>
        <v>0</v>
      </c>
      <c r="O174" s="44">
        <f>IFERROR(VLOOKUP($C174,'World Cup GK'!B:AE,11,FALSE),0)</f>
        <v>0</v>
      </c>
      <c r="P174" s="43">
        <f t="shared" si="60"/>
        <v>3.1208</v>
      </c>
    </row>
    <row r="175" spans="2:16" ht="12" customHeight="1" x14ac:dyDescent="0.2">
      <c r="B175" s="24"/>
      <c r="C175" s="265" t="s">
        <v>381</v>
      </c>
      <c r="D175" s="23" t="str">
        <f>IFERROR(VLOOKUP($C175,'World Cup Players'!B:X,3,FALSE),0)</f>
        <v>sn Senegal</v>
      </c>
      <c r="E175" s="30"/>
      <c r="F175" s="23">
        <f>IFERROR(VLOOKUP($C175,'World Cup Players'!B:X,9,FALSE),0)</f>
        <v>234</v>
      </c>
      <c r="G175" s="23">
        <f>IFERROR(VLOOKUP($C175,'World Cup Players'!B:X,11,FALSE),0)</f>
        <v>0</v>
      </c>
      <c r="H175" s="23">
        <f>IFERROR(VLOOKUP($C175,'World Cup Players'!B:X,12,FALSE),0)</f>
        <v>1</v>
      </c>
      <c r="I175" s="23">
        <f>IFERROR(VLOOKUP($C175,'GAME WINNING GOALS'!A:B,2,FALSE),0)</f>
        <v>0</v>
      </c>
      <c r="J175" s="23">
        <f>IFERROR(VLOOKUP($C175,'World Cup Players'!B:X,17,FALSE),0)</f>
        <v>0</v>
      </c>
      <c r="K175" s="23">
        <f>IFERROR(VLOOKUP($C175,'World Cup Players'!B:X,18,FALSE),0)</f>
        <v>0</v>
      </c>
      <c r="L175" s="44">
        <f>IFERROR(VLOOKUP($C175,'World Cup GK'!B:AE,16,FALSE),0)</f>
        <v>0</v>
      </c>
      <c r="M175" s="44">
        <f>IFERROR(VLOOKUP($C175,'World Cup GK'!B:AE,19,FALSE),0)</f>
        <v>0</v>
      </c>
      <c r="N175" s="44">
        <f>IFERROR(VLOOKUP($C175,'World Cup GK'!B:AE,14,FALSE),0)</f>
        <v>0</v>
      </c>
      <c r="O175" s="44">
        <f>IFERROR(VLOOKUP($C175,'World Cup GK'!B:AE,11,FALSE),0)</f>
        <v>0</v>
      </c>
      <c r="P175" s="43">
        <f t="shared" si="60"/>
        <v>2.9421999999999997</v>
      </c>
    </row>
    <row r="176" spans="2:16" ht="12" customHeight="1" x14ac:dyDescent="0.2">
      <c r="B176" s="24"/>
      <c r="C176" s="267" t="s">
        <v>747</v>
      </c>
      <c r="D176" s="23" t="str">
        <f>IFERROR(VLOOKUP($C176,'World Cup Players'!B:X,3,FALSE),0)</f>
        <v>cd Congo DR</v>
      </c>
      <c r="E176" s="30"/>
      <c r="F176" s="23">
        <f>IFERROR(VLOOKUP($C176,'World Cup Players'!B:X,9,FALSE),0)</f>
        <v>360</v>
      </c>
      <c r="G176" s="23">
        <f>IFERROR(VLOOKUP($C176,'World Cup Players'!B:X,11,FALSE),0)</f>
        <v>3</v>
      </c>
      <c r="H176" s="23">
        <f>IFERROR(VLOOKUP($C176,'World Cup Players'!B:X,12,FALSE),0)</f>
        <v>0</v>
      </c>
      <c r="I176" s="23">
        <f>IFERROR(VLOOKUP($C176,'GAME WINNING GOALS'!A:B,2,FALSE),0)</f>
        <v>0</v>
      </c>
      <c r="J176" s="23">
        <f>IFERROR(VLOOKUP($C176,'World Cup Players'!B:X,17,FALSE),0)</f>
        <v>0</v>
      </c>
      <c r="K176" s="23">
        <f>IFERROR(VLOOKUP($C176,'World Cup Players'!B:X,18,FALSE),0)</f>
        <v>0</v>
      </c>
      <c r="L176" s="44">
        <f>IFERROR(VLOOKUP($C176,'World Cup GK'!B:AE,16,FALSE),0)</f>
        <v>0</v>
      </c>
      <c r="M176" s="44">
        <f>IFERROR(VLOOKUP($C176,'World Cup GK'!B:AE,19,FALSE),0)</f>
        <v>0</v>
      </c>
      <c r="N176" s="44">
        <f>IFERROR(VLOOKUP($C176,'World Cup GK'!B:AE,14,FALSE),0)</f>
        <v>0</v>
      </c>
      <c r="O176" s="44">
        <f>IFERROR(VLOOKUP($C176,'World Cup GK'!B:AE,11,FALSE),0)</f>
        <v>0</v>
      </c>
      <c r="P176" s="43">
        <f t="shared" si="60"/>
        <v>5.9879999999999995</v>
      </c>
    </row>
    <row r="177" spans="2:16" ht="12" customHeight="1" x14ac:dyDescent="0.2">
      <c r="B177" s="24"/>
      <c r="C177" s="265" t="s">
        <v>411</v>
      </c>
      <c r="D177" s="23" t="str">
        <f>IFERROR(VLOOKUP($C177,'World Cup Players'!B:X,3,FALSE),0)</f>
        <v>au Australia</v>
      </c>
      <c r="E177" s="30"/>
      <c r="F177" s="23">
        <f>IFERROR(VLOOKUP($C177,'World Cup Players'!B:X,9,FALSE),0)</f>
        <v>223</v>
      </c>
      <c r="G177" s="23">
        <f>IFERROR(VLOOKUP($C177,'World Cup Players'!B:X,11,FALSE),0)</f>
        <v>0</v>
      </c>
      <c r="H177" s="23">
        <f>IFERROR(VLOOKUP($C177,'World Cup Players'!B:X,12,FALSE),0)</f>
        <v>0</v>
      </c>
      <c r="I177" s="23">
        <f>IFERROR(VLOOKUP($C177,'GAME WINNING GOALS'!A:B,2,FALSE),0)</f>
        <v>0</v>
      </c>
      <c r="J177" s="23">
        <f>IFERROR(VLOOKUP($C177,'World Cup Players'!B:X,17,FALSE),0)</f>
        <v>1</v>
      </c>
      <c r="K177" s="23">
        <f>IFERROR(VLOOKUP($C177,'World Cup Players'!B:X,18,FALSE),0)</f>
        <v>0</v>
      </c>
      <c r="L177" s="44">
        <f>IFERROR(VLOOKUP($C177,'World Cup GK'!B:AE,16,FALSE),0)</f>
        <v>0</v>
      </c>
      <c r="M177" s="44">
        <f>IFERROR(VLOOKUP($C177,'World Cup GK'!B:AE,19,FALSE),0)</f>
        <v>0</v>
      </c>
      <c r="N177" s="44">
        <f>IFERROR(VLOOKUP($C177,'World Cup GK'!B:AE,14,FALSE),0)</f>
        <v>0</v>
      </c>
      <c r="O177" s="44">
        <f>IFERROR(VLOOKUP($C177,'World Cup GK'!B:AE,11,FALSE),0)</f>
        <v>0</v>
      </c>
      <c r="P177" s="43">
        <f t="shared" si="60"/>
        <v>1.6009</v>
      </c>
    </row>
    <row r="178" spans="2:16" ht="12" customHeight="1" x14ac:dyDescent="0.2">
      <c r="B178" s="24"/>
      <c r="C178" s="267" t="s">
        <v>593</v>
      </c>
      <c r="D178" s="23" t="str">
        <f>IFERROR(VLOOKUP($C178,'World Cup Players'!B:X,3,FALSE),0)</f>
        <v>tr Türkiye</v>
      </c>
      <c r="E178" s="30"/>
      <c r="F178" s="23">
        <f>IFERROR(VLOOKUP($C178,'World Cup Players'!B:X,9,FALSE),0)</f>
        <v>180</v>
      </c>
      <c r="G178" s="23">
        <f>IFERROR(VLOOKUP($C178,'World Cup Players'!B:X,11,FALSE),0)</f>
        <v>0</v>
      </c>
      <c r="H178" s="23">
        <f>IFERROR(VLOOKUP($C178,'World Cup Players'!B:X,12,FALSE),0)</f>
        <v>0</v>
      </c>
      <c r="I178" s="23">
        <f>IFERROR(VLOOKUP($C178,'GAME WINNING GOALS'!A:B,2,FALSE),0)</f>
        <v>0</v>
      </c>
      <c r="J178" s="23">
        <f>IFERROR(VLOOKUP($C178,'World Cup Players'!B:X,17,FALSE),0)</f>
        <v>0</v>
      </c>
      <c r="K178" s="23">
        <f>IFERROR(VLOOKUP($C178,'World Cup Players'!B:X,18,FALSE),0)</f>
        <v>0</v>
      </c>
      <c r="L178" s="44">
        <f>IFERROR(VLOOKUP($C178,'World Cup GK'!B:AE,16,FALSE),0)</f>
        <v>0</v>
      </c>
      <c r="M178" s="44">
        <f>IFERROR(VLOOKUP($C178,'World Cup GK'!B:AE,19,FALSE),0)</f>
        <v>0</v>
      </c>
      <c r="N178" s="44">
        <f>IFERROR(VLOOKUP($C178,'World Cup GK'!B:AE,14,FALSE),0)</f>
        <v>0</v>
      </c>
      <c r="O178" s="44">
        <f>IFERROR(VLOOKUP($C178,'World Cup GK'!B:AE,11,FALSE),0)</f>
        <v>0</v>
      </c>
      <c r="P178" s="43">
        <f t="shared" si="60"/>
        <v>1.494</v>
      </c>
    </row>
    <row r="179" spans="2:16" ht="12" customHeight="1" x14ac:dyDescent="0.2">
      <c r="B179" s="24"/>
      <c r="C179" s="265" t="s">
        <v>282</v>
      </c>
      <c r="D179" s="23" t="str">
        <f>IFERROR(VLOOKUP($C179,'World Cup Players'!B:X,3,FALSE),0)</f>
        <v>br Brazil</v>
      </c>
      <c r="E179" s="30"/>
      <c r="F179" s="23">
        <f>IFERROR(VLOOKUP($C179,'World Cup Players'!B:X,9,FALSE),0)</f>
        <v>450</v>
      </c>
      <c r="G179" s="23">
        <f>IFERROR(VLOOKUP($C179,'World Cup Players'!B:X,11,FALSE),0)</f>
        <v>0</v>
      </c>
      <c r="H179" s="23">
        <f>IFERROR(VLOOKUP($C179,'World Cup Players'!B:X,12,FALSE),0)</f>
        <v>0</v>
      </c>
      <c r="I179" s="23">
        <f>IFERROR(VLOOKUP($C179,'GAME WINNING GOALS'!A:B,2,FALSE),0)</f>
        <v>0</v>
      </c>
      <c r="J179" s="23">
        <f>IFERROR(VLOOKUP($C179,'World Cup Players'!B:X,17,FALSE),0)</f>
        <v>0</v>
      </c>
      <c r="K179" s="23">
        <f>IFERROR(VLOOKUP($C179,'World Cup Players'!B:X,18,FALSE),0)</f>
        <v>0</v>
      </c>
      <c r="L179" s="44">
        <f>IFERROR(VLOOKUP($C179,'World Cup GK'!B:AE,16,FALSE),0)</f>
        <v>0</v>
      </c>
      <c r="M179" s="44">
        <f>IFERROR(VLOOKUP($C179,'World Cup GK'!B:AE,19,FALSE),0)</f>
        <v>0</v>
      </c>
      <c r="N179" s="44">
        <f>IFERROR(VLOOKUP($C179,'World Cup GK'!B:AE,14,FALSE),0)</f>
        <v>0</v>
      </c>
      <c r="O179" s="44">
        <f>IFERROR(VLOOKUP($C179,'World Cup GK'!B:AE,11,FALSE),0)</f>
        <v>0</v>
      </c>
      <c r="P179" s="43">
        <f t="shared" si="60"/>
        <v>3.7349999999999999</v>
      </c>
    </row>
    <row r="180" spans="2:16" ht="12" customHeight="1" thickBot="1" x14ac:dyDescent="0.25">
      <c r="B180" s="24"/>
      <c r="C180" s="267" t="s">
        <v>217</v>
      </c>
      <c r="D180" s="23" t="str">
        <f>IFERROR(VLOOKUP($C180,'World Cup Players'!B:X,3,FALSE),0)</f>
        <v>nl Netherlands</v>
      </c>
      <c r="E180" s="30"/>
      <c r="F180" s="23">
        <f>IFERROR(VLOOKUP($C180,'World Cup Players'!B:X,9,FALSE),0)</f>
        <v>390</v>
      </c>
      <c r="G180" s="23">
        <f>IFERROR(VLOOKUP($C180,'World Cup Players'!B:X,11,FALSE),0)</f>
        <v>1</v>
      </c>
      <c r="H180" s="23">
        <f>IFERROR(VLOOKUP($C180,'World Cup Players'!B:X,12,FALSE),0)</f>
        <v>1</v>
      </c>
      <c r="I180" s="23">
        <f>IFERROR(VLOOKUP($C180,'GAME WINNING GOALS'!A:B,2,FALSE),0)</f>
        <v>0</v>
      </c>
      <c r="J180" s="23">
        <f>IFERROR(VLOOKUP($C180,'World Cup Players'!B:X,17,FALSE),0)</f>
        <v>0</v>
      </c>
      <c r="K180" s="23">
        <f>IFERROR(VLOOKUP($C180,'World Cup Players'!B:X,18,FALSE),0)</f>
        <v>0</v>
      </c>
      <c r="L180" s="44">
        <f>IFERROR(VLOOKUP($C180,'World Cup GK'!B:AE,16,FALSE),0)</f>
        <v>0</v>
      </c>
      <c r="M180" s="44">
        <f>IFERROR(VLOOKUP($C180,'World Cup GK'!B:AE,19,FALSE),0)</f>
        <v>0</v>
      </c>
      <c r="N180" s="44">
        <f>IFERROR(VLOOKUP($C180,'World Cup GK'!B:AE,14,FALSE),0)</f>
        <v>0</v>
      </c>
      <c r="O180" s="44">
        <f>IFERROR(VLOOKUP($C180,'World Cup GK'!B:AE,11,FALSE),0)</f>
        <v>0</v>
      </c>
      <c r="P180" s="43">
        <f t="shared" si="60"/>
        <v>5.2370000000000001</v>
      </c>
    </row>
    <row r="181" spans="2:16" ht="12" customHeight="1" x14ac:dyDescent="0.2">
      <c r="B181" s="24"/>
      <c r="C181" s="277" t="s">
        <v>101</v>
      </c>
      <c r="D181" s="23" t="str">
        <f>IFERROR(VLOOKUP($C181,'World Cup Players'!B:X,3,FALSE),0)</f>
        <v>de Germany</v>
      </c>
      <c r="E181" s="30"/>
      <c r="F181" s="23">
        <f>IFERROR(VLOOKUP($C181,'World Cup Players'!B:X,9,FALSE),0)</f>
        <v>262</v>
      </c>
      <c r="G181" s="23">
        <f>IFERROR(VLOOKUP($C181,'World Cup Players'!B:X,11,FALSE),0)</f>
        <v>0</v>
      </c>
      <c r="H181" s="23">
        <f>IFERROR(VLOOKUP($C181,'World Cup Players'!B:X,12,FALSE),0)</f>
        <v>0</v>
      </c>
      <c r="I181" s="41">
        <f>IFERROR(VLOOKUP($C181,'GAME WINNING GOALS'!A:B,2,FALSE),0)</f>
        <v>0</v>
      </c>
      <c r="J181" s="23">
        <f>IFERROR(VLOOKUP($C181,'World Cup Players'!B:X,17,FALSE),0)</f>
        <v>0</v>
      </c>
      <c r="K181" s="23">
        <f>IFERROR(VLOOKUP($C181,'World Cup Players'!B:X,18,FALSE),0)</f>
        <v>0</v>
      </c>
      <c r="L181" s="44">
        <f>IFERROR(VLOOKUP($C181,'World Cup GK'!B:AE,16,FALSE),0)</f>
        <v>0</v>
      </c>
      <c r="M181" s="44">
        <f>IFERROR(VLOOKUP($C181,'World Cup GK'!B:AE,19,FALSE),0)</f>
        <v>0</v>
      </c>
      <c r="N181" s="44">
        <f>IFERROR(VLOOKUP($C181,'World Cup GK'!B:AE,14,FALSE),0)</f>
        <v>0</v>
      </c>
      <c r="O181" s="44">
        <f>IFERROR(VLOOKUP($C181,'World Cup GK'!B:AE,11,FALSE),0)</f>
        <v>0</v>
      </c>
      <c r="P181" s="43">
        <f t="shared" si="60"/>
        <v>2.1745999999999999</v>
      </c>
    </row>
    <row r="182" spans="2:16" ht="12" customHeight="1" x14ac:dyDescent="0.2">
      <c r="B182" s="24"/>
      <c r="C182" s="266" t="s">
        <v>758</v>
      </c>
      <c r="D182" s="23" t="str">
        <f>IFERROR(VLOOKUP($C182,'World Cup Players'!B:X,3,FALSE),0)</f>
        <v>br Brazil</v>
      </c>
      <c r="E182" s="30"/>
      <c r="F182" s="23">
        <f>IFERROR(VLOOKUP($C182,'World Cup Players'!B:X,9,FALSE),0)</f>
        <v>450</v>
      </c>
      <c r="G182" s="23">
        <f>IFERROR(VLOOKUP($C182,'World Cup Players'!B:X,11,FALSE),0)</f>
        <v>0</v>
      </c>
      <c r="H182" s="23">
        <f>IFERROR(VLOOKUP($C182,'World Cup Players'!B:X,12,FALSE),0)</f>
        <v>1</v>
      </c>
      <c r="I182" s="41">
        <f>IFERROR(VLOOKUP($C182,'GAME WINNING GOALS'!A:B,2,FALSE),0)</f>
        <v>0</v>
      </c>
      <c r="J182" s="23">
        <f>IFERROR(VLOOKUP($C182,'World Cup Players'!B:X,17,FALSE),0)</f>
        <v>0</v>
      </c>
      <c r="K182" s="23">
        <f>IFERROR(VLOOKUP($C182,'World Cup Players'!B:X,18,FALSE),0)</f>
        <v>0</v>
      </c>
      <c r="L182" s="44">
        <f>IFERROR(VLOOKUP($C182,'World Cup GK'!B:AE,16,FALSE),0)</f>
        <v>0</v>
      </c>
      <c r="M182" s="44">
        <f>IFERROR(VLOOKUP($C182,'World Cup GK'!B:AE,19,FALSE),0)</f>
        <v>0</v>
      </c>
      <c r="N182" s="44">
        <f>IFERROR(VLOOKUP($C182,'World Cup GK'!B:AE,14,FALSE),0)</f>
        <v>0</v>
      </c>
      <c r="O182" s="44">
        <f>IFERROR(VLOOKUP($C182,'World Cup GK'!B:AE,11,FALSE),0)</f>
        <v>0</v>
      </c>
      <c r="P182" s="43">
        <f t="shared" si="60"/>
        <v>4.7349999999999994</v>
      </c>
    </row>
    <row r="183" spans="2:16" ht="12" customHeight="1" thickBot="1" x14ac:dyDescent="0.25">
      <c r="B183" s="24"/>
      <c r="C183" s="270" t="s">
        <v>226</v>
      </c>
      <c r="D183" s="23" t="str">
        <f>IFERROR(VLOOKUP($C183,'World Cup Players'!B:X,3,FALSE),0)</f>
        <v>br Brazil</v>
      </c>
      <c r="E183" s="30"/>
      <c r="F183" s="23">
        <f>IFERROR(VLOOKUP($C183,'World Cup Players'!B:X,9,FALSE),0)</f>
        <v>450</v>
      </c>
      <c r="G183" s="23">
        <f>IFERROR(VLOOKUP($C183,'World Cup Players'!B:X,11,FALSE),0)</f>
        <v>0</v>
      </c>
      <c r="H183" s="23">
        <f>IFERROR(VLOOKUP($C183,'World Cup Players'!B:X,12,FALSE),0)</f>
        <v>0</v>
      </c>
      <c r="I183" s="41">
        <f>IFERROR(VLOOKUP($C183,'GAME WINNING GOALS'!A:B,2,FALSE),0)</f>
        <v>0</v>
      </c>
      <c r="J183" s="23">
        <f>IFERROR(VLOOKUP($C183,'World Cup Players'!B:X,17,FALSE),0)</f>
        <v>0</v>
      </c>
      <c r="K183" s="23">
        <f>IFERROR(VLOOKUP($C183,'World Cup Players'!B:X,18,FALSE),0)</f>
        <v>0</v>
      </c>
      <c r="L183" s="44">
        <f>IFERROR(VLOOKUP($C183,'World Cup GK'!B:AE,16,FALSE),0)</f>
        <v>3</v>
      </c>
      <c r="M183" s="44">
        <f>IFERROR(VLOOKUP($C183,'World Cup GK'!B:AE,19,FALSE),0)</f>
        <v>2</v>
      </c>
      <c r="N183" s="44">
        <f>IFERROR(VLOOKUP($C183,'World Cup GK'!B:AE,14,FALSE),0)</f>
        <v>14</v>
      </c>
      <c r="O183" s="44">
        <f>IFERROR(VLOOKUP($C183,'World Cup GK'!B:AE,11,FALSE),0)</f>
        <v>4</v>
      </c>
      <c r="P183" s="43">
        <f t="shared" si="60"/>
        <v>10.535</v>
      </c>
    </row>
    <row r="184" spans="2:16" ht="12" customHeight="1" x14ac:dyDescent="0.2">
      <c r="B184" s="24"/>
      <c r="C184" s="277" t="s">
        <v>45</v>
      </c>
      <c r="D184" s="23" t="str">
        <f>IFERROR(VLOOKUP($C184,'World Cup Players'!B:X,3,FALSE),0)</f>
        <v>eng England</v>
      </c>
      <c r="E184" s="30"/>
      <c r="F184" s="23">
        <f>IFERROR(VLOOKUP($C184,'World Cup Players'!B:X,9,FALSE),0)</f>
        <v>660</v>
      </c>
      <c r="G184" s="23">
        <f>IFERROR(VLOOKUP($C184,'World Cup Players'!B:X,11,FALSE),0)</f>
        <v>0</v>
      </c>
      <c r="H184" s="23">
        <f>IFERROR(VLOOKUP($C184,'World Cup Players'!B:X,12,FALSE),0)</f>
        <v>0</v>
      </c>
      <c r="I184" s="41">
        <f>IFERROR(VLOOKUP($C184,'GAME WINNING GOALS'!A:B,2,FALSE),0)</f>
        <v>0</v>
      </c>
      <c r="J184" s="23">
        <f>IFERROR(VLOOKUP($C184,'World Cup Players'!B:X,17,FALSE),0)</f>
        <v>0</v>
      </c>
      <c r="K184" s="23">
        <f>IFERROR(VLOOKUP($C184,'World Cup Players'!B:X,18,FALSE),0)</f>
        <v>0</v>
      </c>
      <c r="L184" s="44">
        <f>IFERROR(VLOOKUP($C184,'World Cup GK'!B:AE,16,FALSE),0)</f>
        <v>5</v>
      </c>
      <c r="M184" s="44">
        <f>IFERROR(VLOOKUP($C184,'World Cup GK'!B:AE,19,FALSE),0)</f>
        <v>2</v>
      </c>
      <c r="N184" s="44">
        <f>IFERROR(VLOOKUP($C184,'World Cup GK'!B:AE,14,FALSE),0)</f>
        <v>15</v>
      </c>
      <c r="O184" s="44">
        <f>IFERROR(VLOOKUP($C184,'World Cup GK'!B:AE,11,FALSE),0)</f>
        <v>8</v>
      </c>
      <c r="P184" s="43">
        <f t="shared" si="60"/>
        <v>13.478</v>
      </c>
    </row>
    <row r="185" spans="2:16" ht="12" customHeight="1" x14ac:dyDescent="0.2">
      <c r="B185" s="24"/>
      <c r="C185" s="267" t="s">
        <v>1487</v>
      </c>
      <c r="D185" s="23" t="str">
        <f>IFERROR(VLOOKUP($C185,'World Cup Players'!B:X,3,FALSE),0)</f>
        <v>sn Senegal</v>
      </c>
      <c r="E185" s="30"/>
      <c r="F185" s="23">
        <f>IFERROR(VLOOKUP($C185,'World Cup Players'!B:X,9,FALSE),0)</f>
        <v>152</v>
      </c>
      <c r="G185" s="23">
        <f>IFERROR(VLOOKUP($C185,'World Cup Players'!B:X,11,FALSE),0)</f>
        <v>0</v>
      </c>
      <c r="H185" s="23">
        <f>IFERROR(VLOOKUP($C185,'World Cup Players'!B:X,12,FALSE),0)</f>
        <v>0</v>
      </c>
      <c r="I185" s="23">
        <f>IFERROR(VLOOKUP($C185,'GAME WINNING GOALS'!A:B,2,FALSE),0)</f>
        <v>0</v>
      </c>
      <c r="J185" s="23">
        <f>IFERROR(VLOOKUP($C185,'World Cup Players'!B:X,17,FALSE),0)</f>
        <v>0</v>
      </c>
      <c r="K185" s="23">
        <f>IFERROR(VLOOKUP($C185,'World Cup Players'!B:X,18,FALSE),0)</f>
        <v>0</v>
      </c>
      <c r="L185" s="44">
        <f>IFERROR(VLOOKUP($C185,'World Cup GK'!B:AE,16,FALSE),0)</f>
        <v>0</v>
      </c>
      <c r="M185" s="44">
        <f>IFERROR(VLOOKUP($C185,'World Cup GK'!B:AE,19,FALSE),0)</f>
        <v>0</v>
      </c>
      <c r="N185" s="44">
        <f>IFERROR(VLOOKUP($C185,'World Cup GK'!B:AE,14,FALSE),0)</f>
        <v>8</v>
      </c>
      <c r="O185" s="44">
        <f>IFERROR(VLOOKUP($C185,'World Cup GK'!B:AE,11,FALSE),0)</f>
        <v>6</v>
      </c>
      <c r="P185" s="43">
        <f t="shared" si="60"/>
        <v>1.3616000000000001</v>
      </c>
    </row>
    <row r="186" spans="2:16" ht="12" customHeight="1" x14ac:dyDescent="0.2">
      <c r="B186" s="24"/>
      <c r="C186" s="267" t="s">
        <v>765</v>
      </c>
      <c r="D186" s="23" t="str">
        <f>IFERROR(VLOOKUP($C186,'World Cup Players'!B:X,3,FALSE),0)</f>
        <v>no Norway</v>
      </c>
      <c r="E186" s="30"/>
      <c r="F186" s="23">
        <f>IFERROR(VLOOKUP($C186,'World Cup Players'!B:X,9,FALSE),0)</f>
        <v>480</v>
      </c>
      <c r="G186" s="23">
        <f>IFERROR(VLOOKUP($C186,'World Cup Players'!B:X,11,FALSE),0)</f>
        <v>0</v>
      </c>
      <c r="I186" s="23">
        <f>IFERROR(VLOOKUP($C186,'GAME WINNING GOALS'!A:B,2,FALSE),0)</f>
        <v>0</v>
      </c>
      <c r="J186" s="23">
        <f>IFERROR(VLOOKUP($C186,'World Cup Players'!B:X,17,FALSE),0)</f>
        <v>0</v>
      </c>
      <c r="K186" s="23">
        <f>IFERROR(VLOOKUP($C186,'World Cup Players'!B:X,18,FALSE),0)</f>
        <v>0</v>
      </c>
      <c r="L186" s="44">
        <f>IFERROR(VLOOKUP($C186,'World Cup GK'!B:AE,16,FALSE),0)</f>
        <v>4</v>
      </c>
      <c r="M186" s="44">
        <f>IFERROR(VLOOKUP($C186,'World Cup GK'!B:AE,19,FALSE),0)</f>
        <v>0</v>
      </c>
      <c r="N186" s="44">
        <f>IFERROR(VLOOKUP($C186,'World Cup GK'!B:AE,14,FALSE),0)</f>
        <v>15</v>
      </c>
      <c r="O186" s="44">
        <f>IFERROR(VLOOKUP($C186,'World Cup GK'!B:AE,11,FALSE),0)</f>
        <v>7</v>
      </c>
      <c r="P186" s="43">
        <f t="shared" si="60"/>
        <v>9.234</v>
      </c>
    </row>
    <row r="187" spans="2:16" ht="12" customHeight="1" x14ac:dyDescent="0.2">
      <c r="B187" s="24"/>
      <c r="C187" s="267" t="s">
        <v>764</v>
      </c>
      <c r="D187" s="23" t="str">
        <f>IFERROR(VLOOKUP($C187,'World Cup Players'!B:X,3,FALSE),0)</f>
        <v>ca Canada</v>
      </c>
      <c r="E187" s="30"/>
      <c r="F187" s="23">
        <f>IFERROR(VLOOKUP($C187,'World Cup Players'!B:X,9,FALSE),0)</f>
        <v>450</v>
      </c>
      <c r="G187" s="23">
        <f>IFERROR(VLOOKUP($C187,'World Cup Players'!B:X,11,FALSE),0)</f>
        <v>0</v>
      </c>
      <c r="H187" s="23">
        <f>IFERROR(VLOOKUP($C187,'World Cup Players'!#REF!,11,FALSE),0)</f>
        <v>0</v>
      </c>
      <c r="I187" s="23">
        <f>IFERROR(VLOOKUP($C187,'GAME WINNING GOALS'!A:B,2,FALSE),0)</f>
        <v>0</v>
      </c>
      <c r="J187" s="23">
        <f>IFERROR(VLOOKUP($C187,'World Cup Players'!#REF!,16,FALSE),0)</f>
        <v>0</v>
      </c>
      <c r="K187" s="23">
        <f>IFERROR(VLOOKUP($C187,'World Cup Players'!#REF!,16,FALSE),0)</f>
        <v>0</v>
      </c>
      <c r="L187" s="44">
        <f>IFERROR(VLOOKUP($C187,'World Cup GK'!B:AE,16,FALSE),0)</f>
        <v>2</v>
      </c>
      <c r="M187" s="44">
        <f>IFERROR(VLOOKUP($C187,'World Cup GK'!B:AE,19,FALSE),0)</f>
        <v>2</v>
      </c>
      <c r="N187" s="44">
        <f>IFERROR(VLOOKUP($C187,'World Cup GK'!B:AE,14,FALSE),0)</f>
        <v>6</v>
      </c>
      <c r="O187" s="44">
        <f>IFERROR(VLOOKUP($C187,'World Cup GK'!B:AE,11,FALSE),0)</f>
        <v>6</v>
      </c>
      <c r="P187" s="43">
        <f t="shared" si="60"/>
        <v>7.4349999999999987</v>
      </c>
    </row>
    <row r="188" spans="2:16" ht="12" customHeight="1" x14ac:dyDescent="0.2">
      <c r="B188" s="24"/>
      <c r="C188" s="267" t="s">
        <v>155</v>
      </c>
      <c r="D188" s="23">
        <f>IFERROR(VLOOKUP($C188,'World Cup Players'!B:X,3,FALSE),0)</f>
        <v>0</v>
      </c>
      <c r="E188" s="30"/>
      <c r="F188" s="23">
        <f>IFERROR(VLOOKUP($C188,'World Cup Players'!B:X,9,FALSE),0)</f>
        <v>0</v>
      </c>
      <c r="G188" s="23">
        <f>IFERROR(VLOOKUP($C188,'World Cup Players'!B:X,11,FALSE),0)</f>
        <v>0</v>
      </c>
      <c r="H188" s="23">
        <f>IFERROR(VLOOKUP($C188,'World Cup Players'!#REF!,11,FALSE),0)</f>
        <v>0</v>
      </c>
      <c r="I188" s="23">
        <f>IFERROR(VLOOKUP($C188,'GAME WINNING GOALS'!A:B,2,FALSE),0)</f>
        <v>1</v>
      </c>
      <c r="J188" s="23">
        <f>IFERROR(VLOOKUP($C188,'World Cup Players'!#REF!,16,FALSE),0)</f>
        <v>0</v>
      </c>
      <c r="K188" s="23">
        <f>IFERROR(VLOOKUP($C188,'World Cup Players'!#REF!,16,FALSE),0)</f>
        <v>0</v>
      </c>
      <c r="L188" s="44">
        <f>IFERROR(VLOOKUP($C188,'World Cup GK'!B:AE,16,FALSE),0)</f>
        <v>0</v>
      </c>
      <c r="M188" s="44">
        <f>IFERROR(VLOOKUP($C188,'World Cup GK'!B:AE,19,FALSE),0)</f>
        <v>0</v>
      </c>
      <c r="N188" s="44">
        <f>IFERROR(VLOOKUP($C188,'World Cup GK'!B:AE,14,FALSE),0)</f>
        <v>0</v>
      </c>
      <c r="O188" s="44">
        <f>IFERROR(VLOOKUP($C188,'World Cup GK'!B:AE,11,FALSE),0)</f>
        <v>0</v>
      </c>
      <c r="P188" s="43">
        <f t="shared" si="60"/>
        <v>1</v>
      </c>
    </row>
    <row r="189" spans="2:16" ht="12" customHeight="1" x14ac:dyDescent="0.2">
      <c r="B189" s="24"/>
      <c r="C189" s="265" t="s">
        <v>304</v>
      </c>
      <c r="D189" s="23">
        <f>IFERROR(VLOOKUP($C189,'World Cup Players'!B:X,3,FALSE),0)</f>
        <v>0</v>
      </c>
      <c r="E189" s="30"/>
      <c r="F189" s="23">
        <f>IFERROR(VLOOKUP($C189,'World Cup Players'!B:X,9,FALSE),0)</f>
        <v>0</v>
      </c>
      <c r="G189" s="23">
        <f>IFERROR(VLOOKUP($C189,'World Cup Players'!B:X,11,FALSE),0)</f>
        <v>0</v>
      </c>
      <c r="H189" s="23">
        <f>IFERROR(VLOOKUP($C189,'World Cup Players'!#REF!,11,FALSE),0)</f>
        <v>0</v>
      </c>
      <c r="I189" s="23">
        <f>IFERROR(VLOOKUP($C189,'GAME WINNING GOALS'!A:B,2,FALSE),0)</f>
        <v>0</v>
      </c>
      <c r="J189" s="23">
        <f>IFERROR(VLOOKUP($C189,'World Cup Players'!#REF!,16,FALSE),0)</f>
        <v>0</v>
      </c>
      <c r="K189" s="23">
        <f>IFERROR(VLOOKUP($C189,'World Cup Players'!#REF!,16,FALSE),0)</f>
        <v>0</v>
      </c>
      <c r="L189" s="44">
        <f>IFERROR(VLOOKUP($C189,'World Cup GK'!B:AE,16,FALSE),0)</f>
        <v>0</v>
      </c>
      <c r="M189" s="44">
        <f>IFERROR(VLOOKUP($C189,'World Cup GK'!B:AE,19,FALSE),0)</f>
        <v>0</v>
      </c>
      <c r="N189" s="44">
        <f>IFERROR(VLOOKUP($C189,'World Cup GK'!B:AE,14,FALSE),0)</f>
        <v>0</v>
      </c>
      <c r="O189" s="44">
        <f>IFERROR(VLOOKUP($C189,'World Cup GK'!B:AE,11,FALSE),0)</f>
        <v>0</v>
      </c>
      <c r="P189" s="43">
        <f t="shared" si="60"/>
        <v>0</v>
      </c>
    </row>
    <row r="190" spans="2:16" ht="12" customHeight="1" x14ac:dyDescent="0.2">
      <c r="B190" s="24"/>
      <c r="C190" s="265" t="s">
        <v>794</v>
      </c>
      <c r="D190" s="23">
        <f>IFERROR(VLOOKUP($C190,'World Cup Players'!B:X,3,FALSE),0)</f>
        <v>0</v>
      </c>
      <c r="E190" s="30"/>
      <c r="F190" s="23">
        <f>IFERROR(VLOOKUP($C190,'World Cup Players'!B:X,9,FALSE),0)</f>
        <v>0</v>
      </c>
      <c r="G190" s="23">
        <f>IFERROR(VLOOKUP($C190,'World Cup Players'!B:X,11,FALSE),0)</f>
        <v>0</v>
      </c>
      <c r="H190" s="23">
        <f>IFERROR(VLOOKUP($C190,'World Cup Players'!#REF!,11,FALSE),0)</f>
        <v>0</v>
      </c>
      <c r="I190" s="23">
        <f>IFERROR(VLOOKUP($C190,'GAME WINNING GOALS'!A:B,2,FALSE),0)</f>
        <v>0</v>
      </c>
      <c r="J190" s="23">
        <f>IFERROR(VLOOKUP($C190,'World Cup Players'!#REF!,16,FALSE),0)</f>
        <v>0</v>
      </c>
      <c r="K190" s="23">
        <f>IFERROR(VLOOKUP($C190,'World Cup Players'!#REF!,16,FALSE),0)</f>
        <v>0</v>
      </c>
      <c r="L190" s="44">
        <f>IFERROR(VLOOKUP($C190,'World Cup GK'!B:AE,16,FALSE),0)</f>
        <v>0</v>
      </c>
      <c r="M190" s="44">
        <f>IFERROR(VLOOKUP($C190,'World Cup GK'!B:AE,19,FALSE),0)</f>
        <v>0</v>
      </c>
      <c r="N190" s="44">
        <f>IFERROR(VLOOKUP($C190,'World Cup GK'!B:AE,14,FALSE),0)</f>
        <v>0</v>
      </c>
      <c r="O190" s="44">
        <f>IFERROR(VLOOKUP($C190,'World Cup GK'!B:AE,11,FALSE),0)</f>
        <v>0</v>
      </c>
      <c r="P190" s="43">
        <f t="shared" si="60"/>
        <v>0</v>
      </c>
    </row>
    <row r="191" spans="2:16" ht="12" customHeight="1" x14ac:dyDescent="0.2">
      <c r="B191" s="40" t="s">
        <v>798</v>
      </c>
      <c r="C191" s="293"/>
      <c r="D191" s="23">
        <f>IFERROR(VLOOKUP($C191,'World Cup Players'!B:X,3,FALSE),0)</f>
        <v>0</v>
      </c>
      <c r="E191" s="35">
        <f t="shared" ref="E191" si="63">SUM(E192:E216)</f>
        <v>0</v>
      </c>
      <c r="F191" s="35">
        <f>SUM(F192:F221)</f>
        <v>10111</v>
      </c>
      <c r="G191" s="35">
        <f t="shared" ref="G191:O191" si="64">SUM(G192:G221)</f>
        <v>35</v>
      </c>
      <c r="H191" s="35">
        <f>SUM(H192:H221)</f>
        <v>22</v>
      </c>
      <c r="I191" s="35">
        <f>SUM(I192:I221)</f>
        <v>20</v>
      </c>
      <c r="J191" s="35">
        <f>SUM(J192:J221)</f>
        <v>4</v>
      </c>
      <c r="K191" s="35">
        <f t="shared" si="64"/>
        <v>1</v>
      </c>
      <c r="L191" s="35">
        <f>SUM(L192:L221)</f>
        <v>15</v>
      </c>
      <c r="M191" s="35">
        <f t="shared" si="64"/>
        <v>7</v>
      </c>
      <c r="N191" s="35">
        <f t="shared" si="64"/>
        <v>51</v>
      </c>
      <c r="O191" s="35">
        <f t="shared" si="64"/>
        <v>28</v>
      </c>
      <c r="P191" s="43">
        <f>SUM((F191*0.0083)+G191+H191+I191+L191+M191+(N191*0.2))-((J191*0.25)+(K191*0.5))-(O191*0.25)</f>
        <v>184.62129999999999</v>
      </c>
    </row>
    <row r="192" spans="2:16" ht="12" customHeight="1" x14ac:dyDescent="0.2">
      <c r="B192" s="24"/>
      <c r="C192" s="265" t="s">
        <v>425</v>
      </c>
      <c r="D192" s="23" t="str">
        <f>IFERROR(VLOOKUP($C192,'World Cup Players'!B:X,3,FALSE),0)</f>
        <v>fr France</v>
      </c>
      <c r="E192" s="30"/>
      <c r="F192" s="23">
        <f>IFERROR(VLOOKUP($C192,'World Cup Players'!B:X,9,FALSE),0)</f>
        <v>605</v>
      </c>
      <c r="G192" s="23">
        <f>IFERROR(VLOOKUP($C192,'World Cup Players'!B:X,11,FALSE),0)</f>
        <v>8</v>
      </c>
      <c r="H192" s="23">
        <f>IFERROR(VLOOKUP($C192,'World Cup Players'!B:X,12,FALSE),0)</f>
        <v>3</v>
      </c>
      <c r="I192" s="23">
        <f>IFERROR(VLOOKUP($C192,'GAME WINNING GOALS'!A:B,2,FALSE),0)</f>
        <v>4</v>
      </c>
      <c r="J192" s="23">
        <f>IFERROR(VLOOKUP($C192,'World Cup Players'!B:X,17,FALSE),0)</f>
        <v>1</v>
      </c>
      <c r="K192" s="23">
        <f>IFERROR(VLOOKUP($C192,'World Cup Players'!B:X,18,FALSE),0)</f>
        <v>0</v>
      </c>
      <c r="L192" s="44">
        <f>IFERROR(VLOOKUP($C192,'World Cup GK'!B:AE,16,FALSE),0)</f>
        <v>0</v>
      </c>
      <c r="M192" s="44">
        <f>IFERROR(VLOOKUP($C192,'World Cup GK'!B:AE,19,FALSE),0)</f>
        <v>0</v>
      </c>
      <c r="N192" s="44">
        <f>IFERROR(VLOOKUP($C192,'World Cup GK'!B:AE,14,FALSE),0)</f>
        <v>0</v>
      </c>
      <c r="O192" s="44">
        <f>IFERROR(VLOOKUP($C192,'World Cup GK'!B:AE,11,FALSE),0)</f>
        <v>0</v>
      </c>
      <c r="P192" s="43">
        <f t="shared" si="60"/>
        <v>19.7715</v>
      </c>
    </row>
    <row r="193" spans="2:16" ht="12" customHeight="1" x14ac:dyDescent="0.2">
      <c r="B193" s="24"/>
      <c r="C193" s="265" t="s">
        <v>213</v>
      </c>
      <c r="D193" s="23" t="str">
        <f>IFERROR(VLOOKUP($C193,'World Cup Players'!B:X,3,FALSE),0)</f>
        <v>br Brazil</v>
      </c>
      <c r="E193" s="30"/>
      <c r="F193" s="23">
        <f>IFERROR(VLOOKUP($C193,'World Cup Players'!B:X,9,FALSE),0)</f>
        <v>440</v>
      </c>
      <c r="G193" s="23">
        <f>IFERROR(VLOOKUP($C193,'World Cup Players'!B:X,11,FALSE),0)</f>
        <v>4</v>
      </c>
      <c r="H193" s="23">
        <f>IFERROR(VLOOKUP($C193,'World Cup Players'!B:X,12,FALSE),0)</f>
        <v>1</v>
      </c>
      <c r="I193" s="23">
        <f>IFERROR(VLOOKUP($C193,'GAME WINNING GOALS'!A:B,2,FALSE),0)</f>
        <v>1</v>
      </c>
      <c r="J193" s="23">
        <f>IFERROR(VLOOKUP($C193,'World Cup Players'!B:X,17,FALSE),0)</f>
        <v>0</v>
      </c>
      <c r="K193" s="23">
        <f>IFERROR(VLOOKUP($C193,'World Cup Players'!B:X,18,FALSE),0)</f>
        <v>0</v>
      </c>
      <c r="L193" s="44">
        <f>IFERROR(VLOOKUP($C193,'World Cup GK'!B:AE,16,FALSE),0)</f>
        <v>0</v>
      </c>
      <c r="M193" s="44">
        <f>IFERROR(VLOOKUP($C193,'World Cup GK'!B:AE,19,FALSE),0)</f>
        <v>0</v>
      </c>
      <c r="N193" s="44">
        <f>IFERROR(VLOOKUP($C193,'World Cup GK'!B:AE,14,FALSE),0)</f>
        <v>0</v>
      </c>
      <c r="O193" s="44">
        <f>IFERROR(VLOOKUP($C193,'World Cup GK'!B:AE,11,FALSE),0)</f>
        <v>0</v>
      </c>
      <c r="P193" s="43">
        <f t="shared" si="60"/>
        <v>9.652000000000001</v>
      </c>
    </row>
    <row r="194" spans="2:16" ht="12" customHeight="1" x14ac:dyDescent="0.2">
      <c r="B194" s="24"/>
      <c r="C194" s="265" t="s">
        <v>689</v>
      </c>
      <c r="D194" s="23" t="str">
        <f>IFERROR(VLOOKUP($C194,'World Cup Players'!B:X,3,FALSE),0)</f>
        <v>no Norway</v>
      </c>
      <c r="E194" s="30"/>
      <c r="F194" s="23">
        <f>IFERROR(VLOOKUP($C194,'World Cup Players'!B:X,9,FALSE),0)</f>
        <v>465</v>
      </c>
      <c r="G194" s="23">
        <f>IFERROR(VLOOKUP($C194,'World Cup Players'!B:X,11,FALSE),0)</f>
        <v>7</v>
      </c>
      <c r="H194" s="23">
        <f>IFERROR(VLOOKUP($C194,'World Cup Players'!B:X,12,FALSE),0)</f>
        <v>0</v>
      </c>
      <c r="I194" s="23">
        <f>IFERROR(VLOOKUP($C194,'GAME WINNING GOALS'!A:B,2,FALSE),0)</f>
        <v>4</v>
      </c>
      <c r="J194" s="23">
        <f>IFERROR(VLOOKUP($C194,'World Cup Players'!B:X,17,FALSE),0)</f>
        <v>0</v>
      </c>
      <c r="K194" s="23">
        <f>IFERROR(VLOOKUP($C194,'World Cup Players'!B:X,18,FALSE),0)</f>
        <v>0</v>
      </c>
      <c r="L194" s="44">
        <f>IFERROR(VLOOKUP($C194,'World Cup GK'!B:AE,16,FALSE),0)</f>
        <v>0</v>
      </c>
      <c r="M194" s="44">
        <f>IFERROR(VLOOKUP($C194,'World Cup GK'!B:AE,19,FALSE),0)</f>
        <v>0</v>
      </c>
      <c r="N194" s="44">
        <f>IFERROR(VLOOKUP($C194,'World Cup GK'!B:AE,14,FALSE),0)</f>
        <v>0</v>
      </c>
      <c r="O194" s="44">
        <f>IFERROR(VLOOKUP($C194,'World Cup GK'!B:AE,11,FALSE),0)</f>
        <v>0</v>
      </c>
      <c r="P194" s="43">
        <f t="shared" si="60"/>
        <v>14.859500000000001</v>
      </c>
    </row>
    <row r="195" spans="2:16" ht="12" customHeight="1" x14ac:dyDescent="0.2">
      <c r="B195" s="24"/>
      <c r="C195" s="265" t="s">
        <v>247</v>
      </c>
      <c r="D195" s="23" t="str">
        <f>IFERROR(VLOOKUP($C195,'World Cup Players'!B:X,3,FALSE),0)</f>
        <v>nl Netherlands</v>
      </c>
      <c r="E195" s="30"/>
      <c r="F195" s="23">
        <f>IFERROR(VLOOKUP($C195,'World Cup Players'!B:X,9,FALSE),0)</f>
        <v>368</v>
      </c>
      <c r="G195" s="23">
        <f>IFERROR(VLOOKUP($C195,'World Cup Players'!B:X,11,FALSE),0)</f>
        <v>3</v>
      </c>
      <c r="H195" s="23">
        <f>IFERROR(VLOOKUP($C195,'World Cup Players'!B:X,12,FALSE),0)</f>
        <v>1</v>
      </c>
      <c r="I195" s="23">
        <f>IFERROR(VLOOKUP($C195,'GAME WINNING GOALS'!A:B,2,FALSE),0)</f>
        <v>0</v>
      </c>
      <c r="J195" s="23">
        <f>IFERROR(VLOOKUP($C195,'World Cup Players'!B:X,17,FALSE),0)</f>
        <v>0</v>
      </c>
      <c r="K195" s="23">
        <f>IFERROR(VLOOKUP($C195,'World Cup Players'!B:X,18,FALSE),0)</f>
        <v>0</v>
      </c>
      <c r="L195" s="44">
        <f>IFERROR(VLOOKUP($C195,'World Cup GK'!B:AE,16,FALSE),0)</f>
        <v>0</v>
      </c>
      <c r="M195" s="44">
        <f>IFERROR(VLOOKUP($C195,'World Cup GK'!B:AE,19,FALSE),0)</f>
        <v>0</v>
      </c>
      <c r="N195" s="44">
        <f>IFERROR(VLOOKUP($C195,'World Cup GK'!B:AE,14,FALSE),0)</f>
        <v>0</v>
      </c>
      <c r="O195" s="44">
        <f>IFERROR(VLOOKUP($C195,'World Cup GK'!B:AE,11,FALSE),0)</f>
        <v>0</v>
      </c>
      <c r="P195" s="43">
        <f t="shared" si="60"/>
        <v>7.0544000000000002</v>
      </c>
    </row>
    <row r="196" spans="2:16" ht="12" customHeight="1" x14ac:dyDescent="0.2">
      <c r="B196" s="24"/>
      <c r="C196" s="265" t="s">
        <v>697</v>
      </c>
      <c r="D196" s="23" t="str">
        <f>IFERROR(VLOOKUP($C196,'World Cup Players'!B:X,3,FALSE),0)</f>
        <v>co Colombia</v>
      </c>
      <c r="E196" s="30"/>
      <c r="F196" s="23">
        <f>IFERROR(VLOOKUP($C196,'World Cup Players'!B:X,9,FALSE),0)</f>
        <v>478</v>
      </c>
      <c r="G196" s="23">
        <f>IFERROR(VLOOKUP($C196,'World Cup Players'!B:X,11,FALSE),0)</f>
        <v>1</v>
      </c>
      <c r="H196" s="23">
        <f>IFERROR(VLOOKUP($C196,'World Cup Players'!B:X,12,FALSE),0)</f>
        <v>1</v>
      </c>
      <c r="I196" s="23">
        <f>IFERROR(VLOOKUP($C196,'GAME WINNING GOALS'!A:B,2,FALSE),0)</f>
        <v>1</v>
      </c>
      <c r="J196" s="23">
        <f>IFERROR(VLOOKUP($C196,'World Cup Players'!B:X,17,FALSE),0)</f>
        <v>0</v>
      </c>
      <c r="K196" s="23">
        <f>IFERROR(VLOOKUP($C196,'World Cup Players'!B:X,18,FALSE),0)</f>
        <v>0</v>
      </c>
      <c r="L196" s="44">
        <f>IFERROR(VLOOKUP($C196,'World Cup GK'!B:AE,16,FALSE),0)</f>
        <v>0</v>
      </c>
      <c r="M196" s="44">
        <f>IFERROR(VLOOKUP($C196,'World Cup GK'!B:AE,19,FALSE),0)</f>
        <v>0</v>
      </c>
      <c r="N196" s="44">
        <f>IFERROR(VLOOKUP($C196,'World Cup GK'!B:AE,14,FALSE),0)</f>
        <v>0</v>
      </c>
      <c r="O196" s="44">
        <f>IFERROR(VLOOKUP($C196,'World Cup GK'!B:AE,11,FALSE),0)</f>
        <v>0</v>
      </c>
      <c r="P196" s="43">
        <f t="shared" si="60"/>
        <v>6.9673999999999996</v>
      </c>
    </row>
    <row r="197" spans="2:16" ht="12" customHeight="1" x14ac:dyDescent="0.2">
      <c r="B197" s="24"/>
      <c r="C197" s="265" t="s">
        <v>467</v>
      </c>
      <c r="D197" s="23" t="str">
        <f>IFERROR(VLOOKUP($C197,'World Cup Players'!B:X,3,FALSE),0)</f>
        <v>es Spain</v>
      </c>
      <c r="E197" s="30"/>
      <c r="F197" s="23">
        <f>IFERROR(VLOOKUP($C197,'World Cup Players'!B:X,9,FALSE),0)</f>
        <v>626</v>
      </c>
      <c r="G197" s="23">
        <f>IFERROR(VLOOKUP($C197,'World Cup Players'!B:X,11,FALSE),0)</f>
        <v>0</v>
      </c>
      <c r="H197" s="23">
        <f>IFERROR(VLOOKUP($C197,'World Cup Players'!B:X,12,FALSE),0)</f>
        <v>0</v>
      </c>
      <c r="I197" s="23">
        <f>IFERROR(VLOOKUP($C197,'GAME WINNING GOALS'!A:B,2,FALSE),0)</f>
        <v>0</v>
      </c>
      <c r="J197" s="23">
        <f>IFERROR(VLOOKUP($C197,'World Cup Players'!B:X,17,FALSE),0)</f>
        <v>0</v>
      </c>
      <c r="K197" s="23">
        <f>IFERROR(VLOOKUP($C197,'World Cup Players'!B:X,18,FALSE),0)</f>
        <v>0</v>
      </c>
      <c r="L197" s="44">
        <f>IFERROR(VLOOKUP($C197,'World Cup GK'!B:AE,16,FALSE),0)</f>
        <v>0</v>
      </c>
      <c r="M197" s="44">
        <f>IFERROR(VLOOKUP($C197,'World Cup GK'!B:AE,19,FALSE),0)</f>
        <v>0</v>
      </c>
      <c r="N197" s="44">
        <f>IFERROR(VLOOKUP($C197,'World Cup GK'!B:AE,14,FALSE),0)</f>
        <v>0</v>
      </c>
      <c r="O197" s="44">
        <f>IFERROR(VLOOKUP($C197,'World Cup GK'!B:AE,11,FALSE),0)</f>
        <v>0</v>
      </c>
      <c r="P197" s="43">
        <f t="shared" si="60"/>
        <v>5.1958000000000002</v>
      </c>
    </row>
    <row r="198" spans="2:16" ht="12" customHeight="1" x14ac:dyDescent="0.2">
      <c r="B198" s="24"/>
      <c r="C198" s="265" t="s">
        <v>491</v>
      </c>
      <c r="D198" s="23" t="str">
        <f>IFERROR(VLOOKUP($C198,'World Cup Players'!B:X,3,FALSE),0)</f>
        <v>pt Portugal</v>
      </c>
      <c r="E198" s="30"/>
      <c r="F198" s="23">
        <f>IFERROR(VLOOKUP($C198,'World Cup Players'!B:X,9,FALSE),0)</f>
        <v>422</v>
      </c>
      <c r="G198" s="23">
        <f>IFERROR(VLOOKUP($C198,'World Cup Players'!B:X,11,FALSE),0)</f>
        <v>0</v>
      </c>
      <c r="H198" s="23">
        <f>IFERROR(VLOOKUP($C198,'World Cup Players'!B:X,12,FALSE),0)</f>
        <v>1</v>
      </c>
      <c r="I198" s="23">
        <f>IFERROR(VLOOKUP($C198,'GAME WINNING GOALS'!A:B,2,FALSE),0)</f>
        <v>0</v>
      </c>
      <c r="J198" s="23">
        <f>IFERROR(VLOOKUP($C198,'World Cup Players'!B:X,17,FALSE),0)</f>
        <v>0</v>
      </c>
      <c r="K198" s="23">
        <f>IFERROR(VLOOKUP($C198,'World Cup Players'!B:X,18,FALSE),0)</f>
        <v>0</v>
      </c>
      <c r="L198" s="44">
        <f>IFERROR(VLOOKUP($C198,'World Cup GK'!B:AE,16,FALSE),0)</f>
        <v>0</v>
      </c>
      <c r="M198" s="44">
        <f>IFERROR(VLOOKUP($C198,'World Cup GK'!B:AE,19,FALSE),0)</f>
        <v>0</v>
      </c>
      <c r="N198" s="44">
        <f>IFERROR(VLOOKUP($C198,'World Cup GK'!B:AE,14,FALSE),0)</f>
        <v>0</v>
      </c>
      <c r="O198" s="44">
        <f>IFERROR(VLOOKUP($C198,'World Cup GK'!B:AE,11,FALSE),0)</f>
        <v>0</v>
      </c>
      <c r="P198" s="43">
        <f t="shared" si="60"/>
        <v>4.5026000000000002</v>
      </c>
    </row>
    <row r="199" spans="2:16" ht="12" customHeight="1" x14ac:dyDescent="0.2">
      <c r="B199" s="24"/>
      <c r="C199" s="265" t="s">
        <v>42</v>
      </c>
      <c r="D199" s="23" t="str">
        <f>IFERROR(VLOOKUP($C199,'World Cup Players'!B:X,3,FALSE),0)</f>
        <v>se Sweden</v>
      </c>
      <c r="E199" s="30"/>
      <c r="F199" s="23">
        <f>IFERROR(VLOOKUP($C199,'World Cup Players'!B:X,9,FALSE),0)</f>
        <v>357</v>
      </c>
      <c r="G199" s="23">
        <f>IFERROR(VLOOKUP($C199,'World Cup Players'!B:X,11,FALSE),0)</f>
        <v>1</v>
      </c>
      <c r="H199" s="23">
        <f>IFERROR(VLOOKUP($C199,'World Cup Players'!B:X,12,FALSE),0)</f>
        <v>3</v>
      </c>
      <c r="I199" s="23">
        <f>IFERROR(VLOOKUP($C199,'GAME WINNING GOALS'!A:B,2,FALSE),0)</f>
        <v>1</v>
      </c>
      <c r="J199" s="23">
        <f>IFERROR(VLOOKUP($C199,'World Cup Players'!B:X,17,FALSE),0)</f>
        <v>0</v>
      </c>
      <c r="K199" s="23">
        <f>IFERROR(VLOOKUP($C199,'World Cup Players'!B:X,18,FALSE),0)</f>
        <v>0</v>
      </c>
      <c r="L199" s="44">
        <f>IFERROR(VLOOKUP($C199,'World Cup GK'!B:AE,16,FALSE),0)</f>
        <v>0</v>
      </c>
      <c r="M199" s="44">
        <f>IFERROR(VLOOKUP($C199,'World Cup GK'!B:AE,19,FALSE),0)</f>
        <v>0</v>
      </c>
      <c r="N199" s="44">
        <f>IFERROR(VLOOKUP($C199,'World Cup GK'!B:AE,14,FALSE),0)</f>
        <v>0</v>
      </c>
      <c r="O199" s="44">
        <f>IFERROR(VLOOKUP($C199,'World Cup GK'!B:AE,11,FALSE),0)</f>
        <v>0</v>
      </c>
      <c r="P199" s="43">
        <f t="shared" si="60"/>
        <v>7.9630999999999998</v>
      </c>
    </row>
    <row r="200" spans="2:16" ht="12" customHeight="1" x14ac:dyDescent="0.2">
      <c r="B200" s="24"/>
      <c r="C200" s="265" t="s">
        <v>707</v>
      </c>
      <c r="D200" s="23" t="str">
        <f>IFERROR(VLOOKUP($C200,'World Cup Players'!B:X,3,FALSE),0)</f>
        <v>eg Egypt</v>
      </c>
      <c r="E200" s="30"/>
      <c r="F200" s="23">
        <f>IFERROR(VLOOKUP($C200,'World Cup Players'!B:X,9,FALSE),0)</f>
        <v>425</v>
      </c>
      <c r="G200" s="23">
        <f>IFERROR(VLOOKUP($C200,'World Cup Players'!B:X,11,FALSE),0)</f>
        <v>1</v>
      </c>
      <c r="H200" s="23">
        <f>IFERROR(VLOOKUP($C200,'World Cup Players'!B:X,12,FALSE),0)</f>
        <v>2</v>
      </c>
      <c r="I200" s="23">
        <f>IFERROR(VLOOKUP($C200,'GAME WINNING GOALS'!A:B,2,FALSE),0)</f>
        <v>1</v>
      </c>
      <c r="J200" s="23">
        <f>IFERROR(VLOOKUP($C200,'World Cup Players'!B:X,17,FALSE),0)</f>
        <v>0</v>
      </c>
      <c r="K200" s="23">
        <f>IFERROR(VLOOKUP($C200,'World Cup Players'!B:X,18,FALSE),0)</f>
        <v>0</v>
      </c>
      <c r="L200" s="44">
        <f>IFERROR(VLOOKUP($C200,'World Cup GK'!B:AE,16,FALSE),0)</f>
        <v>0</v>
      </c>
      <c r="M200" s="44">
        <f>IFERROR(VLOOKUP($C200,'World Cup GK'!B:AE,19,FALSE),0)</f>
        <v>0</v>
      </c>
      <c r="N200" s="44">
        <f>IFERROR(VLOOKUP($C200,'World Cup GK'!B:AE,14,FALSE),0)</f>
        <v>0</v>
      </c>
      <c r="O200" s="44">
        <f>IFERROR(VLOOKUP($C200,'World Cup GK'!B:AE,11,FALSE),0)</f>
        <v>0</v>
      </c>
      <c r="P200" s="43">
        <f t="shared" si="60"/>
        <v>7.5274999999999999</v>
      </c>
    </row>
    <row r="201" spans="2:16" ht="12" customHeight="1" x14ac:dyDescent="0.2">
      <c r="B201" s="24"/>
      <c r="C201" s="265" t="s">
        <v>225</v>
      </c>
      <c r="D201" s="23" t="str">
        <f>IFERROR(VLOOKUP($C201,'World Cup Players'!B:X,3,FALSE),0)</f>
        <v>eng England</v>
      </c>
      <c r="E201" s="30"/>
      <c r="F201" s="23">
        <f>IFERROR(VLOOKUP($C201,'World Cup Players'!B:X,9,FALSE),0)</f>
        <v>602</v>
      </c>
      <c r="G201" s="23">
        <f>IFERROR(VLOOKUP($C201,'World Cup Players'!B:X,11,FALSE),0)</f>
        <v>6</v>
      </c>
      <c r="H201" s="23">
        <f>IFERROR(VLOOKUP($C201,'World Cup Players'!B:X,12,FALSE),0)</f>
        <v>1</v>
      </c>
      <c r="I201" s="23">
        <f>IFERROR(VLOOKUP($C201,'GAME WINNING GOALS'!A:B,2,FALSE),0)</f>
        <v>3</v>
      </c>
      <c r="J201" s="23">
        <f>IFERROR(VLOOKUP($C201,'World Cup Players'!B:X,17,FALSE),0)</f>
        <v>1</v>
      </c>
      <c r="K201" s="23">
        <f>IFERROR(VLOOKUP($C201,'World Cup Players'!B:X,18,FALSE),0)</f>
        <v>0</v>
      </c>
      <c r="L201" s="44">
        <f>IFERROR(VLOOKUP($C201,'World Cup GK'!B:AE,16,FALSE),0)</f>
        <v>0</v>
      </c>
      <c r="M201" s="44">
        <f>IFERROR(VLOOKUP($C201,'World Cup GK'!B:AE,19,FALSE),0)</f>
        <v>0</v>
      </c>
      <c r="N201" s="44">
        <f>IFERROR(VLOOKUP($C201,'World Cup GK'!B:AE,14,FALSE),0)</f>
        <v>0</v>
      </c>
      <c r="O201" s="44">
        <f>IFERROR(VLOOKUP($C201,'World Cup GK'!B:AE,11,FALSE),0)</f>
        <v>0</v>
      </c>
      <c r="P201" s="43">
        <f t="shared" si="60"/>
        <v>14.746600000000001</v>
      </c>
    </row>
    <row r="202" spans="2:16" ht="12" customHeight="1" x14ac:dyDescent="0.2">
      <c r="B202" s="24"/>
      <c r="C202" s="265" t="s">
        <v>422</v>
      </c>
      <c r="D202" s="23" t="str">
        <f>IFERROR(VLOOKUP($C202,'World Cup Players'!B:X,3,FALSE),0)</f>
        <v>ar Argentina</v>
      </c>
      <c r="E202" s="30"/>
      <c r="F202" s="23">
        <f>IFERROR(VLOOKUP($C202,'World Cup Players'!B:X,9,FALSE),0)</f>
        <v>310</v>
      </c>
      <c r="G202" s="23">
        <f>IFERROR(VLOOKUP($C202,'World Cup Players'!B:X,11,FALSE),0)</f>
        <v>3</v>
      </c>
      <c r="H202" s="23">
        <f>IFERROR(VLOOKUP($C202,'World Cup Players'!B:X,12,FALSE),0)</f>
        <v>1</v>
      </c>
      <c r="I202" s="23">
        <f>IFERROR(VLOOKUP($C202,'GAME WINNING GOALS'!A:B,2,FALSE),0)</f>
        <v>2</v>
      </c>
      <c r="J202" s="23">
        <f>IFERROR(VLOOKUP($C202,'World Cup Players'!B:X,17,FALSE),0)</f>
        <v>1</v>
      </c>
      <c r="K202" s="23">
        <f>IFERROR(VLOOKUP($C202,'World Cup Players'!B:X,18,FALSE),0)</f>
        <v>0</v>
      </c>
      <c r="L202" s="44">
        <f>IFERROR(VLOOKUP($C202,'World Cup GK'!B:AE,16,FALSE),0)</f>
        <v>0</v>
      </c>
      <c r="M202" s="44">
        <f>IFERROR(VLOOKUP($C202,'World Cup GK'!B:AE,19,FALSE),0)</f>
        <v>0</v>
      </c>
      <c r="N202" s="44">
        <f>IFERROR(VLOOKUP($C202,'World Cup GK'!B:AE,14,FALSE),0)</f>
        <v>0</v>
      </c>
      <c r="O202" s="44">
        <f>IFERROR(VLOOKUP($C202,'World Cup GK'!B:AE,11,FALSE),0)</f>
        <v>0</v>
      </c>
      <c r="P202" s="43">
        <f t="shared" si="60"/>
        <v>8.3230000000000004</v>
      </c>
    </row>
    <row r="203" spans="2:16" ht="12" customHeight="1" x14ac:dyDescent="0.2">
      <c r="B203" s="24"/>
      <c r="C203" s="265" t="s">
        <v>475</v>
      </c>
      <c r="D203" s="23" t="str">
        <f>IFERROR(VLOOKUP($C203,'World Cup Players'!B:X,3,FALSE),0)</f>
        <v>es Spain</v>
      </c>
      <c r="E203" s="30"/>
      <c r="F203" s="23">
        <f>IFERROR(VLOOKUP($C203,'World Cup Players'!B:X,9,FALSE),0)</f>
        <v>67</v>
      </c>
      <c r="G203" s="23">
        <f>IFERROR(VLOOKUP($C203,'World Cup Players'!B:X,11,FALSE),0)</f>
        <v>0</v>
      </c>
      <c r="H203" s="23">
        <f>IFERROR(VLOOKUP($C203,'World Cup Players'!B:X,12,FALSE),0)</f>
        <v>0</v>
      </c>
      <c r="I203" s="23">
        <f>IFERROR(VLOOKUP($C203,'GAME WINNING GOALS'!A:B,2,FALSE),0)</f>
        <v>0</v>
      </c>
      <c r="J203" s="23">
        <f>IFERROR(VLOOKUP($C203,'World Cup Players'!B:X,17,FALSE),0)</f>
        <v>0</v>
      </c>
      <c r="K203" s="23">
        <f>IFERROR(VLOOKUP($C203,'World Cup Players'!B:X,18,FALSE),0)</f>
        <v>0</v>
      </c>
      <c r="L203" s="44">
        <f>IFERROR(VLOOKUP($C203,'World Cup GK'!B:AE,16,FALSE),0)</f>
        <v>0</v>
      </c>
      <c r="M203" s="44">
        <f>IFERROR(VLOOKUP($C203,'World Cup GK'!B:AE,19,FALSE),0)</f>
        <v>0</v>
      </c>
      <c r="N203" s="44">
        <f>IFERROR(VLOOKUP($C203,'World Cup GK'!B:AE,14,FALSE),0)</f>
        <v>0</v>
      </c>
      <c r="O203" s="44">
        <f>IFERROR(VLOOKUP($C203,'World Cup GK'!B:AE,11,FALSE),0)</f>
        <v>0</v>
      </c>
      <c r="P203" s="43">
        <f t="shared" si="60"/>
        <v>0.55610000000000004</v>
      </c>
    </row>
    <row r="204" spans="2:16" ht="12" customHeight="1" x14ac:dyDescent="0.2">
      <c r="B204" s="24"/>
      <c r="C204" s="265" t="s">
        <v>427</v>
      </c>
      <c r="D204" s="23" t="str">
        <f>IFERROR(VLOOKUP($C204,'World Cup Players'!B:X,3,FALSE),0)</f>
        <v>hr Croatia</v>
      </c>
      <c r="E204" s="30"/>
      <c r="F204" s="23">
        <f>IFERROR(VLOOKUP($C204,'World Cup Players'!B:X,9,FALSE),0)</f>
        <v>317</v>
      </c>
      <c r="G204" s="23">
        <f>IFERROR(VLOOKUP($C204,'World Cup Players'!B:X,11,FALSE),0)</f>
        <v>0</v>
      </c>
      <c r="H204" s="23">
        <f>IFERROR(VLOOKUP($C204,'World Cup Players'!B:X,12,FALSE),0)</f>
        <v>1</v>
      </c>
      <c r="I204" s="23">
        <f>IFERROR(VLOOKUP($C204,'GAME WINNING GOALS'!A:B,2,FALSE),0)</f>
        <v>0</v>
      </c>
      <c r="J204" s="23">
        <f>IFERROR(VLOOKUP($C204,'World Cup Players'!B:X,17,FALSE),0)</f>
        <v>1</v>
      </c>
      <c r="K204" s="23">
        <f>IFERROR(VLOOKUP($C204,'World Cup Players'!B:X,18,FALSE),0)</f>
        <v>0</v>
      </c>
      <c r="L204" s="44">
        <f>IFERROR(VLOOKUP($C204,'World Cup GK'!B:AE,16,FALSE),0)</f>
        <v>0</v>
      </c>
      <c r="M204" s="44">
        <f>IFERROR(VLOOKUP($C204,'World Cup GK'!B:AE,19,FALSE),0)</f>
        <v>0</v>
      </c>
      <c r="N204" s="44">
        <f>IFERROR(VLOOKUP($C204,'World Cup GK'!B:AE,14,FALSE),0)</f>
        <v>0</v>
      </c>
      <c r="O204" s="44">
        <f>IFERROR(VLOOKUP($C204,'World Cup GK'!B:AE,11,FALSE),0)</f>
        <v>0</v>
      </c>
      <c r="P204" s="43">
        <f t="shared" ref="P204:P269" si="65">SUM((F204*0.0083)+G204+H204+I204+L204+M204+(N204*0.2))-((J204*0.25)+(K204*0.5))-(O204*0.25)</f>
        <v>3.3811</v>
      </c>
    </row>
    <row r="205" spans="2:16" ht="12" customHeight="1" x14ac:dyDescent="0.2">
      <c r="B205" s="24"/>
      <c r="C205" s="278" t="s">
        <v>219</v>
      </c>
      <c r="D205" s="23" t="str">
        <f>IFERROR(VLOOKUP($C205,'World Cup Players'!B:X,3,FALSE),0)</f>
        <v>us United States</v>
      </c>
      <c r="E205" s="30"/>
      <c r="F205" s="23">
        <f>IFERROR(VLOOKUP($C205,'World Cup Players'!B:X,9,FALSE),0)</f>
        <v>223</v>
      </c>
      <c r="G205" s="23">
        <f>IFERROR(VLOOKUP($C205,'World Cup Players'!B:X,11,FALSE),0)</f>
        <v>0</v>
      </c>
      <c r="H205" s="23">
        <f>IFERROR(VLOOKUP($C205,'World Cup Players'!B:X,12,FALSE),0)</f>
        <v>1</v>
      </c>
      <c r="I205" s="23">
        <f>IFERROR(VLOOKUP($C205,'GAME WINNING GOALS'!A:B,2,FALSE),0)</f>
        <v>0</v>
      </c>
      <c r="J205" s="23">
        <f>IFERROR(VLOOKUP($C205,'World Cup Players'!B:X,17,FALSE),0)</f>
        <v>0</v>
      </c>
      <c r="K205" s="23">
        <f>IFERROR(VLOOKUP($C205,'World Cup Players'!B:X,18,FALSE),0)</f>
        <v>0</v>
      </c>
      <c r="L205" s="44">
        <f>IFERROR(VLOOKUP($C205,'World Cup GK'!B:AE,16,FALSE),0)</f>
        <v>0</v>
      </c>
      <c r="M205" s="44">
        <f>IFERROR(VLOOKUP($C205,'World Cup GK'!B:AE,19,FALSE),0)</f>
        <v>0</v>
      </c>
      <c r="N205" s="44">
        <f>IFERROR(VLOOKUP($C205,'World Cup GK'!B:AE,14,FALSE),0)</f>
        <v>0</v>
      </c>
      <c r="O205" s="44">
        <f>IFERROR(VLOOKUP($C205,'World Cup GK'!B:AE,11,FALSE),0)</f>
        <v>0</v>
      </c>
      <c r="P205" s="43">
        <f t="shared" si="65"/>
        <v>2.8509000000000002</v>
      </c>
    </row>
    <row r="206" spans="2:16" ht="12" customHeight="1" x14ac:dyDescent="0.2">
      <c r="B206" s="24"/>
      <c r="C206" s="281" t="s">
        <v>381</v>
      </c>
      <c r="D206" s="23" t="str">
        <f>IFERROR(VLOOKUP($C206,'World Cup Players'!B:X,3,FALSE),0)</f>
        <v>sn Senegal</v>
      </c>
      <c r="E206" s="30"/>
      <c r="F206" s="23">
        <f>IFERROR(VLOOKUP($C206,'World Cup Players'!B:X,9,FALSE),0)</f>
        <v>234</v>
      </c>
      <c r="G206" s="23">
        <f>IFERROR(VLOOKUP($C206,'World Cup Players'!B:X,11,FALSE),0)</f>
        <v>0</v>
      </c>
      <c r="H206" s="23">
        <f>IFERROR(VLOOKUP($C206,'World Cup Players'!B:X,12,FALSE),0)</f>
        <v>1</v>
      </c>
      <c r="I206" s="23">
        <f>IFERROR(VLOOKUP($C206,'GAME WINNING GOALS'!A:B,2,FALSE),0)</f>
        <v>0</v>
      </c>
      <c r="J206" s="23">
        <f>IFERROR(VLOOKUP($C206,'World Cup Players'!B:X,17,FALSE),0)</f>
        <v>0</v>
      </c>
      <c r="K206" s="23">
        <f>IFERROR(VLOOKUP($C206,'World Cup Players'!B:X,18,FALSE),0)</f>
        <v>0</v>
      </c>
      <c r="L206" s="44">
        <f>IFERROR(VLOOKUP($C206,'World Cup GK'!B:AE,16,FALSE),0)</f>
        <v>0</v>
      </c>
      <c r="M206" s="44">
        <f>IFERROR(VLOOKUP($C206,'World Cup GK'!B:AE,19,FALSE),0)</f>
        <v>0</v>
      </c>
      <c r="N206" s="44">
        <f>IFERROR(VLOOKUP($C206,'World Cup GK'!B:AE,14,FALSE),0)</f>
        <v>0</v>
      </c>
      <c r="O206" s="44">
        <f>IFERROR(VLOOKUP($C206,'World Cup GK'!B:AE,11,FALSE),0)</f>
        <v>0</v>
      </c>
      <c r="P206" s="43">
        <f t="shared" si="65"/>
        <v>2.9421999999999997</v>
      </c>
    </row>
    <row r="207" spans="2:16" ht="12" customHeight="1" x14ac:dyDescent="0.2">
      <c r="B207" s="24"/>
      <c r="C207" s="265" t="s">
        <v>360</v>
      </c>
      <c r="D207" s="23" t="str">
        <f>IFERROR(VLOOKUP($C207,'World Cup Players'!B:X,3,FALSE),0)</f>
        <v>ir IR Iran</v>
      </c>
      <c r="E207" s="30"/>
      <c r="F207" s="23">
        <f>IFERROR(VLOOKUP($C207,'World Cup Players'!B:X,9,FALSE),0)</f>
        <v>259</v>
      </c>
      <c r="G207" s="23">
        <f>IFERROR(VLOOKUP($C207,'World Cup Players'!B:X,11,FALSE),0)</f>
        <v>0</v>
      </c>
      <c r="H207" s="23">
        <f>IFERROR(VLOOKUP($C207,'World Cup Players'!B:X,12,FALSE),0)</f>
        <v>0</v>
      </c>
      <c r="I207" s="23">
        <f>IFERROR(VLOOKUP($C207,'GAME WINNING GOALS'!A:B,2,FALSE),0)</f>
        <v>0</v>
      </c>
      <c r="J207" s="23">
        <f>IFERROR(VLOOKUP($C207,'World Cup Players'!B:X,17,FALSE),0)</f>
        <v>0</v>
      </c>
      <c r="K207" s="23">
        <f>IFERROR(VLOOKUP($C207,'World Cup Players'!B:X,18,FALSE),0)</f>
        <v>0</v>
      </c>
      <c r="L207" s="44">
        <f>IFERROR(VLOOKUP($C207,'World Cup GK'!B:AE,16,FALSE),0)</f>
        <v>0</v>
      </c>
      <c r="M207" s="44">
        <f>IFERROR(VLOOKUP($C207,'World Cup GK'!B:AE,19,FALSE),0)</f>
        <v>0</v>
      </c>
      <c r="N207" s="44">
        <f>IFERROR(VLOOKUP($C207,'World Cup GK'!B:AE,14,FALSE),0)</f>
        <v>0</v>
      </c>
      <c r="O207" s="44">
        <f>IFERROR(VLOOKUP($C207,'World Cup GK'!B:AE,11,FALSE),0)</f>
        <v>0</v>
      </c>
      <c r="P207" s="43">
        <f t="shared" si="65"/>
        <v>2.1497000000000002</v>
      </c>
    </row>
    <row r="208" spans="2:16" ht="12" customHeight="1" x14ac:dyDescent="0.2">
      <c r="B208" s="24"/>
      <c r="C208" s="265" t="s">
        <v>740</v>
      </c>
      <c r="D208" s="23" t="str">
        <f>IFERROR(VLOOKUP($C208,'World Cup Players'!B:X,3,FALSE),0)</f>
        <v>za South Africa</v>
      </c>
      <c r="E208" s="30"/>
      <c r="F208" s="23">
        <f>IFERROR(VLOOKUP($C208,'World Cup Players'!B:X,9,FALSE),0)</f>
        <v>23</v>
      </c>
      <c r="G208" s="23">
        <f>IFERROR(VLOOKUP($C208,'World Cup Players'!B:X,11,FALSE),0)</f>
        <v>0</v>
      </c>
      <c r="H208" s="23">
        <f>IFERROR(VLOOKUP($C208,'World Cup Players'!B:X,12,FALSE),0)</f>
        <v>0</v>
      </c>
      <c r="I208" s="23">
        <f>IFERROR(VLOOKUP($C208,'GAME WINNING GOALS'!A:B,2,FALSE),0)</f>
        <v>0</v>
      </c>
      <c r="J208" s="23">
        <f>IFERROR(VLOOKUP($C208,'World Cup Players'!B:X,17,FALSE),0)</f>
        <v>0</v>
      </c>
      <c r="K208" s="23">
        <f>IFERROR(VLOOKUP($C208,'World Cup Players'!B:X,18,FALSE),0)</f>
        <v>1</v>
      </c>
      <c r="L208" s="44">
        <f>IFERROR(VLOOKUP($C208,'World Cup GK'!B:AE,16,FALSE),0)</f>
        <v>0</v>
      </c>
      <c r="M208" s="44">
        <f>IFERROR(VLOOKUP($C208,'World Cup GK'!B:AE,19,FALSE),0)</f>
        <v>0</v>
      </c>
      <c r="N208" s="44">
        <f>IFERROR(VLOOKUP($C208,'World Cup GK'!B:AE,14,FALSE),0)</f>
        <v>0</v>
      </c>
      <c r="O208" s="44">
        <f>IFERROR(VLOOKUP($C208,'World Cup GK'!B:AE,11,FALSE),0)</f>
        <v>0</v>
      </c>
      <c r="P208" s="43">
        <f t="shared" si="65"/>
        <v>-0.30909999999999999</v>
      </c>
    </row>
    <row r="209" spans="2:16" ht="12" customHeight="1" x14ac:dyDescent="0.2">
      <c r="B209" s="24"/>
      <c r="C209" s="265" t="s">
        <v>593</v>
      </c>
      <c r="D209" s="23" t="str">
        <f>IFERROR(VLOOKUP($C209,'World Cup Players'!B:X,3,FALSE),0)</f>
        <v>tr Türkiye</v>
      </c>
      <c r="E209" s="30"/>
      <c r="F209" s="23">
        <f>IFERROR(VLOOKUP($C209,'World Cup Players'!B:X,9,FALSE),0)</f>
        <v>180</v>
      </c>
      <c r="G209" s="23">
        <f>IFERROR(VLOOKUP($C209,'World Cup Players'!B:X,11,FALSE),0)</f>
        <v>0</v>
      </c>
      <c r="H209" s="23">
        <f>IFERROR(VLOOKUP($C209,'World Cup Players'!B:X,12,FALSE),0)</f>
        <v>0</v>
      </c>
      <c r="I209" s="23">
        <f>IFERROR(VLOOKUP($C209,'GAME WINNING GOALS'!A:B,2,FALSE),0)</f>
        <v>0</v>
      </c>
      <c r="J209" s="23">
        <f>IFERROR(VLOOKUP($C209,'World Cup Players'!B:X,17,FALSE),0)</f>
        <v>0</v>
      </c>
      <c r="K209" s="23">
        <f>IFERROR(VLOOKUP($C209,'World Cup Players'!B:X,18,FALSE),0)</f>
        <v>0</v>
      </c>
      <c r="L209" s="44">
        <f>IFERROR(VLOOKUP($C209,'World Cup GK'!B:AE,16,FALSE),0)</f>
        <v>0</v>
      </c>
      <c r="M209" s="44">
        <f>IFERROR(VLOOKUP($C209,'World Cup GK'!B:AE,19,FALSE),0)</f>
        <v>0</v>
      </c>
      <c r="N209" s="44">
        <f>IFERROR(VLOOKUP($C209,'World Cup GK'!B:AE,14,FALSE),0)</f>
        <v>0</v>
      </c>
      <c r="O209" s="44">
        <f>IFERROR(VLOOKUP($C209,'World Cup GK'!B:AE,11,FALSE),0)</f>
        <v>0</v>
      </c>
      <c r="P209" s="43">
        <f t="shared" si="65"/>
        <v>1.494</v>
      </c>
    </row>
    <row r="210" spans="2:16" ht="12" customHeight="1" x14ac:dyDescent="0.2">
      <c r="B210" s="24"/>
      <c r="C210" s="265" t="s">
        <v>102</v>
      </c>
      <c r="D210" s="23" t="str">
        <f>IFERROR(VLOOKUP($C210,'World Cup Players'!B:X,3,FALSE),0)</f>
        <v>de Germany</v>
      </c>
      <c r="E210" s="30"/>
      <c r="F210" s="23">
        <f>IFERROR(VLOOKUP($C210,'World Cup Players'!B:X,9,FALSE),0)</f>
        <v>351</v>
      </c>
      <c r="G210" s="23">
        <f>IFERROR(VLOOKUP($C210,'World Cup Players'!B:X,11,FALSE),0)</f>
        <v>0</v>
      </c>
      <c r="H210" s="23">
        <f>IFERROR(VLOOKUP($C210,'World Cup Players'!B:X,12,FALSE),0)</f>
        <v>2</v>
      </c>
      <c r="I210" s="23">
        <f>IFERROR(VLOOKUP($C210,'GAME WINNING GOALS'!A:B,2,FALSE),0)</f>
        <v>0</v>
      </c>
      <c r="J210" s="23">
        <f>IFERROR(VLOOKUP($C210,'World Cup Players'!B:X,17,FALSE),0)</f>
        <v>0</v>
      </c>
      <c r="K210" s="23">
        <f>IFERROR(VLOOKUP($C210,'World Cup Players'!B:X,18,FALSE),0)</f>
        <v>0</v>
      </c>
      <c r="L210" s="44">
        <f>IFERROR(VLOOKUP($C210,'World Cup GK'!B:AE,16,FALSE),0)</f>
        <v>0</v>
      </c>
      <c r="M210" s="44">
        <f>IFERROR(VLOOKUP($C210,'World Cup GK'!B:AE,19,FALSE),0)</f>
        <v>0</v>
      </c>
      <c r="N210" s="44">
        <f>IFERROR(VLOOKUP($C210,'World Cup GK'!B:AE,14,FALSE),0)</f>
        <v>0</v>
      </c>
      <c r="O210" s="44">
        <f>IFERROR(VLOOKUP($C210,'World Cup GK'!B:AE,11,FALSE),0)</f>
        <v>0</v>
      </c>
      <c r="P210" s="43">
        <f t="shared" si="65"/>
        <v>4.9132999999999996</v>
      </c>
    </row>
    <row r="211" spans="2:16" ht="12" customHeight="1" x14ac:dyDescent="0.2">
      <c r="B211" s="24"/>
      <c r="C211" s="265" t="s">
        <v>217</v>
      </c>
      <c r="D211" s="23" t="str">
        <f>IFERROR(VLOOKUP($C211,'World Cup Players'!B:X,3,FALSE),0)</f>
        <v>nl Netherlands</v>
      </c>
      <c r="E211" s="30"/>
      <c r="F211" s="23">
        <f>IFERROR(VLOOKUP($C211,'World Cup Players'!B:X,9,FALSE),0)</f>
        <v>390</v>
      </c>
      <c r="G211" s="23">
        <f>IFERROR(VLOOKUP($C211,'World Cup Players'!B:X,11,FALSE),0)</f>
        <v>1</v>
      </c>
      <c r="H211" s="23">
        <f>IFERROR(VLOOKUP($C211,'World Cup Players'!B:X,12,FALSE),0)</f>
        <v>1</v>
      </c>
      <c r="I211" s="23">
        <f>IFERROR(VLOOKUP($C211,'GAME WINNING GOALS'!A:B,2,FALSE),0)</f>
        <v>0</v>
      </c>
      <c r="J211" s="23">
        <f>IFERROR(VLOOKUP($C211,'World Cup Players'!B:X,17,FALSE),0)</f>
        <v>0</v>
      </c>
      <c r="K211" s="23">
        <f>IFERROR(VLOOKUP($C211,'World Cup Players'!B:X,18,FALSE),0)</f>
        <v>0</v>
      </c>
      <c r="L211" s="44">
        <f>IFERROR(VLOOKUP($C211,'World Cup GK'!B:AE,16,FALSE),0)</f>
        <v>0</v>
      </c>
      <c r="M211" s="44">
        <f>IFERROR(VLOOKUP($C211,'World Cup GK'!B:AE,19,FALSE),0)</f>
        <v>0</v>
      </c>
      <c r="N211" s="44">
        <f>IFERROR(VLOOKUP($C211,'World Cup GK'!B:AE,14,FALSE),0)</f>
        <v>0</v>
      </c>
      <c r="O211" s="44">
        <f>IFERROR(VLOOKUP($C211,'World Cup GK'!B:AE,11,FALSE),0)</f>
        <v>0</v>
      </c>
      <c r="P211" s="43">
        <f t="shared" si="65"/>
        <v>5.2370000000000001</v>
      </c>
    </row>
    <row r="212" spans="2:16" ht="12" customHeight="1" x14ac:dyDescent="0.2">
      <c r="B212" s="24"/>
      <c r="C212" s="265" t="s">
        <v>539</v>
      </c>
      <c r="D212" s="23" t="str">
        <f>IFERROR(VLOOKUP($C212,'World Cup Players'!B:X,3,FALSE),0)</f>
        <v>fr France</v>
      </c>
      <c r="E212" s="30"/>
      <c r="F212" s="23">
        <f>IFERROR(VLOOKUP($C212,'World Cup Players'!B:X,9,FALSE),0)</f>
        <v>479</v>
      </c>
      <c r="G212" s="23">
        <f>IFERROR(VLOOKUP($C212,'World Cup Players'!B:X,11,FALSE),0)</f>
        <v>0</v>
      </c>
      <c r="H212" s="23">
        <f>IFERROR(VLOOKUP($C212,'World Cup Players'!B:X,12,FALSE),0)</f>
        <v>0</v>
      </c>
      <c r="I212" s="41">
        <f>IFERROR(VLOOKUP($C212,'GAME WINNING GOALS'!A:B,2,FALSE),0)</f>
        <v>0</v>
      </c>
      <c r="J212" s="23">
        <f>IFERROR(VLOOKUP($C212,'World Cup Players'!B:X,17,FALSE),0)</f>
        <v>0</v>
      </c>
      <c r="K212" s="23">
        <f>IFERROR(VLOOKUP($C212,'World Cup Players'!B:X,18,FALSE),0)</f>
        <v>0</v>
      </c>
      <c r="L212" s="44">
        <f>IFERROR(VLOOKUP($C212,'World Cup GK'!B:AE,16,FALSE),0)</f>
        <v>0</v>
      </c>
      <c r="M212" s="44">
        <f>IFERROR(VLOOKUP($C212,'World Cup GK'!B:AE,19,FALSE),0)</f>
        <v>0</v>
      </c>
      <c r="N212" s="44">
        <f>IFERROR(VLOOKUP($C212,'World Cup GK'!B:AE,14,FALSE),0)</f>
        <v>0</v>
      </c>
      <c r="O212" s="44">
        <f>IFERROR(VLOOKUP($C212,'World Cup GK'!B:AE,11,FALSE),0)</f>
        <v>0</v>
      </c>
      <c r="P212" s="43">
        <f t="shared" si="65"/>
        <v>3.9757000000000002</v>
      </c>
    </row>
    <row r="213" spans="2:16" ht="12" customHeight="1" thickBot="1" x14ac:dyDescent="0.25">
      <c r="B213" s="24"/>
      <c r="C213" s="267" t="s">
        <v>756</v>
      </c>
      <c r="D213" s="23">
        <f>IFERROR(VLOOKUP($C213,'World Cup Players'!B:X,3,FALSE),0)</f>
        <v>0</v>
      </c>
      <c r="E213" s="30"/>
      <c r="F213" s="23">
        <f>IFERROR(VLOOKUP($C213,'World Cup Players'!B:X,9,FALSE),0)</f>
        <v>0</v>
      </c>
      <c r="G213" s="23">
        <f>IFERROR(VLOOKUP($C213,'World Cup Players'!B:X,11,FALSE),0)</f>
        <v>0</v>
      </c>
      <c r="H213" s="23">
        <f>IFERROR(VLOOKUP($C213,'World Cup Players'!B:X,12,FALSE),0)</f>
        <v>0</v>
      </c>
      <c r="I213" s="41">
        <f>IFERROR(VLOOKUP($C213,'GAME WINNING GOALS'!A:B,2,FALSE),0)</f>
        <v>0</v>
      </c>
      <c r="J213" s="23">
        <f>IFERROR(VLOOKUP($C213,'World Cup Players'!B:X,17,FALSE),0)</f>
        <v>0</v>
      </c>
      <c r="K213" s="23">
        <f>IFERROR(VLOOKUP($C213,'World Cup Players'!B:X,18,FALSE),0)</f>
        <v>0</v>
      </c>
      <c r="L213" s="44">
        <f>IFERROR(VLOOKUP($C213,'World Cup GK'!B:AE,16,FALSE),0)</f>
        <v>0</v>
      </c>
      <c r="M213" s="44">
        <f>IFERROR(VLOOKUP($C213,'World Cup GK'!B:AE,19,FALSE),0)</f>
        <v>0</v>
      </c>
      <c r="N213" s="44">
        <f>IFERROR(VLOOKUP($C213,'World Cup GK'!B:AE,14,FALSE),0)</f>
        <v>0</v>
      </c>
      <c r="O213" s="44">
        <f>IFERROR(VLOOKUP($C213,'World Cup GK'!B:AE,11,FALSE),0)</f>
        <v>0</v>
      </c>
      <c r="P213" s="43">
        <f t="shared" si="65"/>
        <v>0</v>
      </c>
    </row>
    <row r="214" spans="2:16" ht="12" customHeight="1" thickBot="1" x14ac:dyDescent="0.25">
      <c r="B214" s="24"/>
      <c r="C214" s="277" t="s">
        <v>421</v>
      </c>
      <c r="D214" s="23" t="str">
        <f>IFERROR(VLOOKUP($C214,'World Cup Players'!B:X,3,FALSE),0)</f>
        <v>ar Argentina</v>
      </c>
      <c r="E214" s="30"/>
      <c r="F214" s="23">
        <f>IFERROR(VLOOKUP($C214,'World Cup Players'!B:X,9,FALSE),0)</f>
        <v>690</v>
      </c>
      <c r="G214" s="23">
        <f>IFERROR(VLOOKUP($C214,'World Cup Players'!B:X,11,FALSE),0)</f>
        <v>0</v>
      </c>
      <c r="H214" s="23">
        <f>IFERROR(VLOOKUP($C214,'World Cup Players'!B:X,12,FALSE),0)</f>
        <v>0</v>
      </c>
      <c r="I214" s="41">
        <f>IFERROR(VLOOKUP($C214,'GAME WINNING GOALS'!A:B,2,FALSE),0)</f>
        <v>0</v>
      </c>
      <c r="J214" s="23">
        <f>IFERROR(VLOOKUP($C214,'World Cup Players'!B:X,17,FALSE),0)</f>
        <v>0</v>
      </c>
      <c r="K214" s="23">
        <f>IFERROR(VLOOKUP($C214,'World Cup Players'!B:X,18,FALSE),0)</f>
        <v>0</v>
      </c>
      <c r="L214" s="44">
        <f>IFERROR(VLOOKUP($C214,'World Cup GK'!B:AE,16,FALSE),0)</f>
        <v>7</v>
      </c>
      <c r="M214" s="44">
        <f>IFERROR(VLOOKUP($C214,'World Cup GK'!B:AE,19,FALSE),0)</f>
        <v>2</v>
      </c>
      <c r="N214" s="44">
        <f>IFERROR(VLOOKUP($C214,'World Cup GK'!B:AE,14,FALSE),0)</f>
        <v>9</v>
      </c>
      <c r="O214" s="44">
        <f>IFERROR(VLOOKUP($C214,'World Cup GK'!B:AE,11,FALSE),0)</f>
        <v>7</v>
      </c>
      <c r="P214" s="43">
        <f t="shared" si="65"/>
        <v>14.777000000000001</v>
      </c>
    </row>
    <row r="215" spans="2:16" ht="12" customHeight="1" thickBot="1" x14ac:dyDescent="0.25">
      <c r="B215" s="24"/>
      <c r="C215" s="277" t="s">
        <v>51</v>
      </c>
      <c r="D215" s="23" t="str">
        <f>IFERROR(VLOOKUP($C215,'World Cup Players'!B:X,3,FALSE),0)</f>
        <v>de Germany</v>
      </c>
      <c r="E215" s="30"/>
      <c r="F215" s="23">
        <f>IFERROR(VLOOKUP($C215,'World Cup Players'!B:X,9,FALSE),0)</f>
        <v>390</v>
      </c>
      <c r="G215" s="23">
        <f>IFERROR(VLOOKUP($C215,'World Cup Players'!B:X,11,FALSE),0)</f>
        <v>0</v>
      </c>
      <c r="H215" s="23">
        <f>IFERROR(VLOOKUP($C215,'World Cup Players'!B:X,12,FALSE),0)</f>
        <v>0</v>
      </c>
      <c r="I215" s="41">
        <f>IFERROR(VLOOKUP($C215,'GAME WINNING GOALS'!A:B,2,FALSE),0)</f>
        <v>0</v>
      </c>
      <c r="J215" s="23">
        <f>IFERROR(VLOOKUP($C215,'World Cup Players'!B:X,17,FALSE),0)</f>
        <v>0</v>
      </c>
      <c r="K215" s="23">
        <f>IFERROR(VLOOKUP($C215,'World Cup Players'!B:X,18,FALSE),0)</f>
        <v>0</v>
      </c>
      <c r="L215" s="44">
        <f>IFERROR(VLOOKUP($C215,'World Cup GK'!B:AE,16,FALSE),0)</f>
        <v>2</v>
      </c>
      <c r="M215" s="44">
        <f>IFERROR(VLOOKUP($C215,'World Cup GK'!B:AE,19,FALSE),0)</f>
        <v>0</v>
      </c>
      <c r="N215" s="44">
        <f>IFERROR(VLOOKUP($C215,'World Cup GK'!B:AE,14,FALSE),0)</f>
        <v>5</v>
      </c>
      <c r="O215" s="44">
        <f>IFERROR(VLOOKUP($C215,'World Cup GK'!B:AE,11,FALSE),0)</f>
        <v>5</v>
      </c>
      <c r="P215" s="43">
        <f t="shared" si="65"/>
        <v>4.9870000000000001</v>
      </c>
    </row>
    <row r="216" spans="2:16" ht="12" customHeight="1" x14ac:dyDescent="0.2">
      <c r="B216" s="24"/>
      <c r="C216" s="271" t="s">
        <v>789</v>
      </c>
      <c r="D216" s="23" t="str">
        <f>IFERROR(VLOOKUP($C216,'World Cup Players'!B:X,3,FALSE),0)</f>
        <v>ch Switzerland</v>
      </c>
      <c r="E216" s="30"/>
      <c r="F216" s="23">
        <f>IFERROR(VLOOKUP($C216,'World Cup Players'!B:X,9,FALSE),0)</f>
        <v>600</v>
      </c>
      <c r="G216" s="23">
        <f>IFERROR(VLOOKUP($C216,'World Cup Players'!B:X,11,FALSE),0)</f>
        <v>0</v>
      </c>
      <c r="H216" s="23">
        <f>IFERROR(VLOOKUP($C216,'World Cup Players'!B:X,12,FALSE),0)</f>
        <v>0</v>
      </c>
      <c r="I216" s="23">
        <f>IFERROR(VLOOKUP($C216,'GAME WINNING GOALS'!A:B,2,FALSE),0)</f>
        <v>0</v>
      </c>
      <c r="J216" s="23">
        <f>IFERROR(VLOOKUP($C216,'World Cup Players'!B:X,17,FALSE),0)</f>
        <v>0</v>
      </c>
      <c r="K216" s="23">
        <f>IFERROR(VLOOKUP($C216,'World Cup Players'!B:X,18,FALSE),0)</f>
        <v>0</v>
      </c>
      <c r="L216" s="44">
        <f>IFERROR(VLOOKUP($C216,'World Cup GK'!B:AE,16,FALSE),0)</f>
        <v>3</v>
      </c>
      <c r="M216" s="44">
        <f>IFERROR(VLOOKUP($C216,'World Cup GK'!B:AE,19,FALSE),0)</f>
        <v>2</v>
      </c>
      <c r="N216" s="44">
        <f>IFERROR(VLOOKUP($C216,'World Cup GK'!B:AE,14,FALSE),0)</f>
        <v>20</v>
      </c>
      <c r="O216" s="44">
        <f>IFERROR(VLOOKUP($C216,'World Cup GK'!B:AE,11,FALSE),0)</f>
        <v>6</v>
      </c>
      <c r="P216" s="43">
        <f t="shared" si="65"/>
        <v>12.48</v>
      </c>
    </row>
    <row r="217" spans="2:16" ht="12" customHeight="1" x14ac:dyDescent="0.2">
      <c r="B217" s="24"/>
      <c r="C217" s="266" t="s">
        <v>762</v>
      </c>
      <c r="D217" s="23" t="str">
        <f>IFERROR(VLOOKUP($C217,'World Cup Players'!B:X,3,FALSE),0)</f>
        <v>za South Africa</v>
      </c>
      <c r="E217" s="30"/>
      <c r="F217" s="23">
        <f>IFERROR(VLOOKUP($C217,'World Cup Players'!B:X,9,FALSE),0)</f>
        <v>360</v>
      </c>
      <c r="G217" s="23">
        <f>IFERROR(VLOOKUP($C217,'World Cup Players'!B:X,11,FALSE),0)</f>
        <v>0</v>
      </c>
      <c r="H217" s="23">
        <f>IFERROR(VLOOKUP($C217,'World Cup Players'!B:X,12,FALSE),0)</f>
        <v>0</v>
      </c>
      <c r="I217" s="23">
        <f>IFERROR(VLOOKUP($C217,'GAME WINNING GOALS'!A:B,2,FALSE),0)</f>
        <v>0</v>
      </c>
      <c r="J217" s="23">
        <f>IFERROR(VLOOKUP($C217,'World Cup Players'!B:X,17,FALSE),0)</f>
        <v>0</v>
      </c>
      <c r="K217" s="23">
        <f>IFERROR(VLOOKUP($C217,'World Cup Players'!B:X,18,FALSE),0)</f>
        <v>0</v>
      </c>
      <c r="L217" s="44">
        <f>IFERROR(VLOOKUP($C217,'World Cup GK'!B:AE,16,FALSE),0)</f>
        <v>1</v>
      </c>
      <c r="M217" s="44">
        <f>IFERROR(VLOOKUP($C217,'World Cup GK'!B:AE,19,FALSE),0)</f>
        <v>1</v>
      </c>
      <c r="N217" s="44">
        <f>IFERROR(VLOOKUP($C217,'World Cup GK'!B:AE,14,FALSE),0)</f>
        <v>11</v>
      </c>
      <c r="O217" s="44">
        <f>IFERROR(VLOOKUP($C217,'World Cup GK'!B:AE,11,FALSE),0)</f>
        <v>4</v>
      </c>
      <c r="P217" s="43">
        <f t="shared" si="65"/>
        <v>6.1879999999999997</v>
      </c>
    </row>
    <row r="218" spans="2:16" ht="12" customHeight="1" x14ac:dyDescent="0.2">
      <c r="B218" s="24"/>
      <c r="C218" s="294" t="s">
        <v>764</v>
      </c>
      <c r="D218" s="23" t="str">
        <f>IFERROR(VLOOKUP($C218,'World Cup Players'!B:X,3,FALSE),0)</f>
        <v>ca Canada</v>
      </c>
      <c r="E218" s="30"/>
      <c r="F218" s="23">
        <f>IFERROR(VLOOKUP($C218,'World Cup Players'!B:X,9,FALSE),0)</f>
        <v>450</v>
      </c>
      <c r="G218" s="23">
        <f>IFERROR(VLOOKUP($C218,'World Cup Players'!B:X,11,FALSE),0)</f>
        <v>0</v>
      </c>
      <c r="H218" s="23">
        <f>IFERROR(VLOOKUP($C218,'World Cup Players'!B:X,12,FALSE),0)</f>
        <v>0</v>
      </c>
      <c r="I218" s="23">
        <f>IFERROR(VLOOKUP($C218,'GAME WINNING GOALS'!A:B,2,FALSE),0)</f>
        <v>0</v>
      </c>
      <c r="J218" s="23">
        <f>IFERROR(VLOOKUP($C218,'World Cup Players'!#REF!,16,FALSE),0)</f>
        <v>0</v>
      </c>
      <c r="K218" s="23">
        <f>IFERROR(VLOOKUP($C218,'World Cup Players'!#REF!,16,FALSE),0)</f>
        <v>0</v>
      </c>
      <c r="L218" s="44">
        <f>IFERROR(VLOOKUP($C218,'World Cup GK'!B:AE,16,FALSE),0)</f>
        <v>2</v>
      </c>
      <c r="M218" s="44">
        <f>IFERROR(VLOOKUP($C218,'World Cup GK'!B:AE,19,FALSE),0)</f>
        <v>2</v>
      </c>
      <c r="N218" s="44">
        <f>IFERROR(VLOOKUP($C218,'World Cup GK'!B:AE,14,FALSE),0)</f>
        <v>6</v>
      </c>
      <c r="O218" s="44">
        <f>IFERROR(VLOOKUP($C218,'World Cup GK'!B:AE,11,FALSE),0)</f>
        <v>6</v>
      </c>
      <c r="P218" s="43">
        <f t="shared" si="65"/>
        <v>7.4349999999999987</v>
      </c>
    </row>
    <row r="219" spans="2:16" ht="12" customHeight="1" x14ac:dyDescent="0.2">
      <c r="B219" s="24"/>
      <c r="C219" s="265" t="s">
        <v>307</v>
      </c>
      <c r="D219" s="23">
        <f>IFERROR(VLOOKUP($C219,'World Cup Players'!B:X,3,FALSE),0)</f>
        <v>0</v>
      </c>
      <c r="E219" s="30"/>
      <c r="F219" s="23">
        <f>IFERROR(VLOOKUP($C219,'World Cup Players'!B:X,9,FALSE),0)</f>
        <v>0</v>
      </c>
      <c r="G219" s="23">
        <f>IFERROR(VLOOKUP($C219,'World Cup Players'!B:X,11,FALSE),0)</f>
        <v>0</v>
      </c>
      <c r="H219" s="23">
        <v>2</v>
      </c>
      <c r="I219" s="23">
        <f>IFERROR(VLOOKUP($C219,'GAME WINNING GOALS'!A:B,2,FALSE),0)</f>
        <v>1</v>
      </c>
      <c r="J219" s="23">
        <f>IFERROR(VLOOKUP($C219,'World Cup Players'!#REF!,16,FALSE),0)</f>
        <v>0</v>
      </c>
      <c r="K219" s="23">
        <f>IFERROR(VLOOKUP($C219,'World Cup Players'!#REF!,16,FALSE),0)</f>
        <v>0</v>
      </c>
      <c r="L219" s="44">
        <f>IFERROR(VLOOKUP($C219,'World Cup GK'!B:AE,16,FALSE),0)</f>
        <v>0</v>
      </c>
      <c r="M219" s="44">
        <f>IFERROR(VLOOKUP($C219,'World Cup GK'!B:AE,19,FALSE),0)</f>
        <v>0</v>
      </c>
      <c r="N219" s="44">
        <f>IFERROR(VLOOKUP($C219,'World Cup GK'!B:AE,14,FALSE),0)</f>
        <v>0</v>
      </c>
      <c r="O219" s="44">
        <f>IFERROR(VLOOKUP($C219,'World Cup GK'!B:AE,11,FALSE),0)</f>
        <v>0</v>
      </c>
      <c r="P219" s="43">
        <f t="shared" si="65"/>
        <v>3</v>
      </c>
    </row>
    <row r="220" spans="2:16" ht="12" customHeight="1" x14ac:dyDescent="0.2">
      <c r="B220" s="24"/>
      <c r="C220" s="265" t="s">
        <v>609</v>
      </c>
      <c r="D220" s="23">
        <f>IFERROR(VLOOKUP($C220,'World Cup Players'!B:X,3,FALSE),0)</f>
        <v>0</v>
      </c>
      <c r="E220" s="30"/>
      <c r="F220" s="23">
        <f>IFERROR(VLOOKUP($C220,'World Cup Players'!B:X,9,FALSE),0)</f>
        <v>0</v>
      </c>
      <c r="G220" s="23">
        <f>IFERROR(VLOOKUP($C220,'World Cup Players'!B:X,11,FALSE),0)</f>
        <v>0</v>
      </c>
      <c r="H220" s="23">
        <f>IFERROR(VLOOKUP($C220,'World Cup Players'!#REF!,11,FALSE),0)</f>
        <v>0</v>
      </c>
      <c r="I220" s="23">
        <f>IFERROR(VLOOKUP($C220,'GAME WINNING GOALS'!A:B,2,FALSE),0)</f>
        <v>1</v>
      </c>
      <c r="J220" s="23">
        <f>IFERROR(VLOOKUP($C220,'World Cup Players'!#REF!,16,FALSE),0)</f>
        <v>0</v>
      </c>
      <c r="K220" s="23">
        <f>IFERROR(VLOOKUP($C220,'World Cup Players'!#REF!,16,FALSE),0)</f>
        <v>0</v>
      </c>
      <c r="L220" s="44">
        <f>IFERROR(VLOOKUP($C220,'World Cup GK'!B:AE,16,FALSE),0)</f>
        <v>0</v>
      </c>
      <c r="M220" s="44">
        <f>IFERROR(VLOOKUP($C220,'World Cup GK'!B:AE,19,FALSE),0)</f>
        <v>0</v>
      </c>
      <c r="N220" s="44">
        <f>IFERROR(VLOOKUP($C220,'World Cup GK'!B:AE,14,FALSE),0)</f>
        <v>0</v>
      </c>
      <c r="O220" s="44">
        <f>IFERROR(VLOOKUP($C220,'World Cup GK'!B:AE,11,FALSE),0)</f>
        <v>0</v>
      </c>
      <c r="P220" s="43">
        <f t="shared" si="65"/>
        <v>1</v>
      </c>
    </row>
    <row r="221" spans="2:16" ht="12" customHeight="1" x14ac:dyDescent="0.2">
      <c r="B221" s="24"/>
      <c r="C221" s="265" t="s">
        <v>303</v>
      </c>
      <c r="D221" s="23">
        <f>IFERROR(VLOOKUP($C221,'World Cup Players'!B:X,3,FALSE),0)</f>
        <v>0</v>
      </c>
      <c r="E221" s="30"/>
      <c r="F221" s="23">
        <f>IFERROR(VLOOKUP($C221,'World Cup Players'!B:X,9,FALSE),0)</f>
        <v>0</v>
      </c>
      <c r="G221" s="23">
        <f>IFERROR(VLOOKUP($C221,'World Cup Players'!B:X,11,FALSE),0)</f>
        <v>0</v>
      </c>
      <c r="H221" s="23">
        <f>IFERROR(VLOOKUP($C221,'World Cup Players'!#REF!,11,FALSE),0)</f>
        <v>0</v>
      </c>
      <c r="I221" s="23">
        <f>IFERROR(VLOOKUP($C221,'GAME WINNING GOALS'!A:B,2,FALSE),0)</f>
        <v>1</v>
      </c>
      <c r="J221" s="23">
        <f>IFERROR(VLOOKUP($C221,'World Cup Players'!#REF!,16,FALSE),0)</f>
        <v>0</v>
      </c>
      <c r="K221" s="23">
        <f>IFERROR(VLOOKUP($C221,'World Cup Players'!#REF!,16,FALSE),0)</f>
        <v>0</v>
      </c>
      <c r="L221" s="44">
        <f>IFERROR(VLOOKUP($C221,'World Cup GK'!B:AE,16,FALSE),0)</f>
        <v>0</v>
      </c>
      <c r="M221" s="44">
        <f>IFERROR(VLOOKUP($C221,'World Cup GK'!B:AE,19,FALSE),0)</f>
        <v>0</v>
      </c>
      <c r="N221" s="44">
        <f>IFERROR(VLOOKUP($C221,'World Cup GK'!B:AE,14,FALSE),0)</f>
        <v>0</v>
      </c>
      <c r="O221" s="44">
        <f>IFERROR(VLOOKUP($C221,'World Cup GK'!B:AE,11,FALSE),0)</f>
        <v>0</v>
      </c>
      <c r="P221" s="43">
        <f t="shared" si="65"/>
        <v>1</v>
      </c>
    </row>
    <row r="222" spans="2:16" ht="12" customHeight="1" x14ac:dyDescent="0.2">
      <c r="B222" s="40" t="s">
        <v>630</v>
      </c>
      <c r="C222" s="293"/>
      <c r="D222" s="35">
        <f t="shared" ref="D222:E222" si="66">SUM(D223:D247)</f>
        <v>0</v>
      </c>
      <c r="E222" s="35">
        <f t="shared" si="66"/>
        <v>0</v>
      </c>
      <c r="F222" s="35">
        <f>SUM(F223:F252)</f>
        <v>10479</v>
      </c>
      <c r="G222" s="35">
        <f t="shared" ref="G222:O222" si="67">SUM(G223:G252)</f>
        <v>39</v>
      </c>
      <c r="H222" s="35">
        <f>SUM(H223:H252)</f>
        <v>26</v>
      </c>
      <c r="I222" s="35">
        <f>SUM(I223:I252)</f>
        <v>19</v>
      </c>
      <c r="J222" s="35">
        <f>SUM(J223:J252)</f>
        <v>5</v>
      </c>
      <c r="K222" s="35">
        <f t="shared" si="67"/>
        <v>0</v>
      </c>
      <c r="L222" s="35">
        <f>SUM(L223:L252)</f>
        <v>16</v>
      </c>
      <c r="M222" s="35">
        <f t="shared" si="67"/>
        <v>9</v>
      </c>
      <c r="N222" s="35">
        <f t="shared" si="67"/>
        <v>65</v>
      </c>
      <c r="O222" s="35">
        <f t="shared" si="67"/>
        <v>24</v>
      </c>
      <c r="P222" s="43">
        <f t="shared" si="65"/>
        <v>201.72570000000002</v>
      </c>
    </row>
    <row r="223" spans="2:16" ht="12" customHeight="1" x14ac:dyDescent="0.2">
      <c r="B223" s="24"/>
      <c r="C223" s="295" t="s">
        <v>425</v>
      </c>
      <c r="D223" s="23" t="str">
        <f>IFERROR(VLOOKUP($C223,'World Cup Players'!B:X,3,FALSE),0)</f>
        <v>fr France</v>
      </c>
      <c r="E223" s="30"/>
      <c r="F223" s="23">
        <f>IFERROR(VLOOKUP($C223,'World Cup Players'!B:X,9,FALSE),0)</f>
        <v>605</v>
      </c>
      <c r="G223" s="23">
        <f>IFERROR(VLOOKUP($C223,'World Cup Players'!B:X,11,FALSE),0)</f>
        <v>8</v>
      </c>
      <c r="H223" s="23">
        <f>IFERROR(VLOOKUP($C223,'World Cup Players'!B:X,12,FALSE),0)</f>
        <v>3</v>
      </c>
      <c r="I223" s="23">
        <f>IFERROR(VLOOKUP($C223,'GAME WINNING GOALS'!A:B,2,FALSE),0)</f>
        <v>4</v>
      </c>
      <c r="J223" s="23">
        <f>IFERROR(VLOOKUP($C223,'World Cup Players'!B:X,17,FALSE),0)</f>
        <v>1</v>
      </c>
      <c r="K223" s="23">
        <f>IFERROR(VLOOKUP($C223,'World Cup Players'!B:X,18,FALSE),0)</f>
        <v>0</v>
      </c>
      <c r="L223" s="44">
        <f>IFERROR(VLOOKUP($C223,'World Cup GK'!B:AE,16,FALSE),0)</f>
        <v>0</v>
      </c>
      <c r="M223" s="44">
        <f>IFERROR(VLOOKUP($C223,'World Cup GK'!B:AE,19,FALSE),0)</f>
        <v>0</v>
      </c>
      <c r="N223" s="44">
        <f>IFERROR(VLOOKUP($C223,'World Cup GK'!B:AE,14,FALSE),0)</f>
        <v>0</v>
      </c>
      <c r="O223" s="44">
        <f>IFERROR(VLOOKUP($C223,'World Cup GK'!B:AE,11,FALSE),0)</f>
        <v>0</v>
      </c>
      <c r="P223" s="43">
        <f t="shared" si="65"/>
        <v>19.7715</v>
      </c>
    </row>
    <row r="224" spans="2:16" ht="12" customHeight="1" x14ac:dyDescent="0.2">
      <c r="B224" s="24"/>
      <c r="C224" s="295" t="s">
        <v>5</v>
      </c>
      <c r="D224" s="23" t="str">
        <f>IFERROR(VLOOKUP($C224,'World Cup Players'!B:X,3,FALSE),0)</f>
        <v>eng England</v>
      </c>
      <c r="E224" s="30"/>
      <c r="F224" s="23">
        <f>IFERROR(VLOOKUP($C224,'World Cup Players'!B:X,9,FALSE),0)</f>
        <v>652</v>
      </c>
      <c r="G224" s="23">
        <f>IFERROR(VLOOKUP($C224,'World Cup Players'!B:X,11,FALSE),0)</f>
        <v>6</v>
      </c>
      <c r="H224" s="23">
        <f>IFERROR(VLOOKUP($C224,'World Cup Players'!B:X,12,FALSE),0)</f>
        <v>1</v>
      </c>
      <c r="I224" s="23">
        <f>IFERROR(VLOOKUP($C224,'GAME WINNING GOALS'!A:B,2,FALSE),0)</f>
        <v>2</v>
      </c>
      <c r="J224" s="23">
        <f>IFERROR(VLOOKUP($C224,'World Cup Players'!B:X,17,FALSE),0)</f>
        <v>0</v>
      </c>
      <c r="K224" s="23">
        <f>IFERROR(VLOOKUP($C224,'World Cup Players'!B:X,18,FALSE),0)</f>
        <v>0</v>
      </c>
      <c r="L224" s="44">
        <f>IFERROR(VLOOKUP($C224,'World Cup GK'!B:AE,16,FALSE),0)</f>
        <v>0</v>
      </c>
      <c r="M224" s="44">
        <f>IFERROR(VLOOKUP($C224,'World Cup GK'!B:AE,19,FALSE),0)</f>
        <v>0</v>
      </c>
      <c r="N224" s="44">
        <f>IFERROR(VLOOKUP($C224,'World Cup GK'!B:AE,14,FALSE),0)</f>
        <v>0</v>
      </c>
      <c r="O224" s="44">
        <f>IFERROR(VLOOKUP($C224,'World Cup GK'!B:AE,11,FALSE),0)</f>
        <v>0</v>
      </c>
      <c r="P224" s="43">
        <f t="shared" si="65"/>
        <v>14.4116</v>
      </c>
    </row>
    <row r="225" spans="2:16" ht="12" customHeight="1" x14ac:dyDescent="0.2">
      <c r="B225" s="24"/>
      <c r="C225" s="295" t="s">
        <v>689</v>
      </c>
      <c r="D225" s="23" t="str">
        <f>IFERROR(VLOOKUP($C225,'World Cup Players'!B:X,3,FALSE),0)</f>
        <v>no Norway</v>
      </c>
      <c r="E225" s="30"/>
      <c r="F225" s="23">
        <f>IFERROR(VLOOKUP($C225,'World Cup Players'!B:X,9,FALSE),0)</f>
        <v>465</v>
      </c>
      <c r="G225" s="23">
        <f>IFERROR(VLOOKUP($C225,'World Cup Players'!B:X,11,FALSE),0)</f>
        <v>7</v>
      </c>
      <c r="H225" s="23">
        <f>IFERROR(VLOOKUP($C225,'World Cup Players'!B:X,12,FALSE),0)</f>
        <v>0</v>
      </c>
      <c r="I225" s="23">
        <f>IFERROR(VLOOKUP($C225,'GAME WINNING GOALS'!A:B,2,FALSE),0)</f>
        <v>4</v>
      </c>
      <c r="J225" s="23">
        <f>IFERROR(VLOOKUP($C225,'World Cup Players'!B:X,17,FALSE),0)</f>
        <v>0</v>
      </c>
      <c r="K225" s="23">
        <f>IFERROR(VLOOKUP($C225,'World Cup Players'!B:X,18,FALSE),0)</f>
        <v>0</v>
      </c>
      <c r="L225" s="44">
        <f>IFERROR(VLOOKUP($C225,'World Cup GK'!B:AE,16,FALSE),0)</f>
        <v>0</v>
      </c>
      <c r="M225" s="44">
        <f>IFERROR(VLOOKUP($C225,'World Cup GK'!B:AE,19,FALSE),0)</f>
        <v>0</v>
      </c>
      <c r="N225" s="44">
        <f>IFERROR(VLOOKUP($C225,'World Cup GK'!B:AE,14,FALSE),0)</f>
        <v>0</v>
      </c>
      <c r="O225" s="44">
        <f>IFERROR(VLOOKUP($C225,'World Cup GK'!B:AE,11,FALSE),0)</f>
        <v>0</v>
      </c>
      <c r="P225" s="43">
        <f t="shared" si="65"/>
        <v>14.859500000000001</v>
      </c>
    </row>
    <row r="226" spans="2:16" ht="12" customHeight="1" x14ac:dyDescent="0.2">
      <c r="B226" s="24"/>
      <c r="C226" s="295" t="s">
        <v>249</v>
      </c>
      <c r="D226" s="23" t="str">
        <f>IFERROR(VLOOKUP($C226,'World Cup Players'!B:X,3,FALSE),0)</f>
        <v>br Brazil</v>
      </c>
      <c r="E226" s="30"/>
      <c r="F226" s="23">
        <f>IFERROR(VLOOKUP($C226,'World Cup Players'!B:X,9,FALSE),0)</f>
        <v>129</v>
      </c>
      <c r="G226" s="23">
        <f>IFERROR(VLOOKUP($C226,'World Cup Players'!B:X,11,FALSE),0)</f>
        <v>0</v>
      </c>
      <c r="H226" s="23">
        <f>IFERROR(VLOOKUP($C226,'World Cup Players'!B:X,12,FALSE),0)</f>
        <v>0</v>
      </c>
      <c r="I226" s="23">
        <f>IFERROR(VLOOKUP($C226,'GAME WINNING GOALS'!A:B,2,FALSE),0)</f>
        <v>0</v>
      </c>
      <c r="J226" s="23">
        <f>IFERROR(VLOOKUP($C226,'World Cup Players'!B:X,17,FALSE),0)</f>
        <v>0</v>
      </c>
      <c r="K226" s="23">
        <f>IFERROR(VLOOKUP($C226,'World Cup Players'!B:X,18,FALSE),0)</f>
        <v>0</v>
      </c>
      <c r="L226" s="44">
        <f>IFERROR(VLOOKUP($C226,'World Cup GK'!B:AE,16,FALSE),0)</f>
        <v>0</v>
      </c>
      <c r="M226" s="44">
        <f>IFERROR(VLOOKUP($C226,'World Cup GK'!B:AE,19,FALSE),0)</f>
        <v>0</v>
      </c>
      <c r="N226" s="44">
        <f>IFERROR(VLOOKUP($C226,'World Cup GK'!B:AE,14,FALSE),0)</f>
        <v>0</v>
      </c>
      <c r="O226" s="44">
        <f>IFERROR(VLOOKUP($C226,'World Cup GK'!B:AE,11,FALSE),0)</f>
        <v>0</v>
      </c>
      <c r="P226" s="43">
        <f t="shared" si="65"/>
        <v>1.0707</v>
      </c>
    </row>
    <row r="227" spans="2:16" ht="12" customHeight="1" x14ac:dyDescent="0.2">
      <c r="B227" s="24"/>
      <c r="C227" s="295" t="s">
        <v>645</v>
      </c>
      <c r="D227" s="23" t="str">
        <f>IFERROR(VLOOKUP($C227,'World Cup Players'!B:X,3,FALSE),0)</f>
        <v>es Spain</v>
      </c>
      <c r="E227" s="30"/>
      <c r="F227" s="23">
        <f>IFERROR(VLOOKUP($C227,'World Cup Players'!B:X,9,FALSE),0)</f>
        <v>540</v>
      </c>
      <c r="G227" s="23">
        <f>IFERROR(VLOOKUP($C227,'World Cup Players'!B:X,11,FALSE),0)</f>
        <v>5</v>
      </c>
      <c r="H227" s="23">
        <f>IFERROR(VLOOKUP($C227,'World Cup Players'!B:X,12,FALSE),0)</f>
        <v>1</v>
      </c>
      <c r="I227" s="23">
        <f>IFERROR(VLOOKUP($C227,'GAME WINNING GOALS'!A:B,2,FALSE),0)</f>
        <v>2</v>
      </c>
      <c r="J227" s="23">
        <f>IFERROR(VLOOKUP($C227,'World Cup Players'!B:X,17,FALSE),0)</f>
        <v>0</v>
      </c>
      <c r="K227" s="23">
        <f>IFERROR(VLOOKUP($C227,'World Cup Players'!B:X,18,FALSE),0)</f>
        <v>0</v>
      </c>
      <c r="L227" s="44">
        <f>IFERROR(VLOOKUP($C227,'World Cup GK'!B:AE,16,FALSE),0)</f>
        <v>0</v>
      </c>
      <c r="M227" s="44">
        <f>IFERROR(VLOOKUP($C227,'World Cup GK'!B:AE,19,FALSE),0)</f>
        <v>0</v>
      </c>
      <c r="N227" s="44">
        <f>IFERROR(VLOOKUP($C227,'World Cup GK'!B:AE,14,FALSE),0)</f>
        <v>0</v>
      </c>
      <c r="O227" s="44">
        <f>IFERROR(VLOOKUP($C227,'World Cup GK'!B:AE,11,FALSE),0)</f>
        <v>0</v>
      </c>
      <c r="P227" s="43">
        <f t="shared" si="65"/>
        <v>12.481999999999999</v>
      </c>
    </row>
    <row r="228" spans="2:16" ht="12" customHeight="1" x14ac:dyDescent="0.2">
      <c r="B228" s="24"/>
      <c r="C228" s="295" t="s">
        <v>649</v>
      </c>
      <c r="D228" s="23" t="str">
        <f>IFERROR(VLOOKUP($C228,'World Cup Players'!B:X,3,FALSE),0)</f>
        <v>nl Netherlands</v>
      </c>
      <c r="E228" s="30"/>
      <c r="F228" s="23">
        <f>IFERROR(VLOOKUP($C228,'World Cup Players'!B:X,9,FALSE),0)</f>
        <v>185</v>
      </c>
      <c r="G228" s="23">
        <f>IFERROR(VLOOKUP($C228,'World Cup Players'!B:X,11,FALSE),0)</f>
        <v>0</v>
      </c>
      <c r="H228" s="23">
        <f>IFERROR(VLOOKUP($C228,'World Cup Players'!B:X,12,FALSE),0)</f>
        <v>0</v>
      </c>
      <c r="I228" s="23">
        <f>IFERROR(VLOOKUP($C228,'GAME WINNING GOALS'!A:B,2,FALSE),0)</f>
        <v>0</v>
      </c>
      <c r="J228" s="23">
        <f>IFERROR(VLOOKUP($C228,'World Cup Players'!B:X,17,FALSE),0)</f>
        <v>0</v>
      </c>
      <c r="K228" s="23">
        <f>IFERROR(VLOOKUP($C228,'World Cup Players'!B:X,18,FALSE),0)</f>
        <v>0</v>
      </c>
      <c r="L228" s="44">
        <f>IFERROR(VLOOKUP($C228,'World Cup GK'!B:AE,16,FALSE),0)</f>
        <v>0</v>
      </c>
      <c r="M228" s="44">
        <f>IFERROR(VLOOKUP($C228,'World Cup GK'!B:AE,19,FALSE),0)</f>
        <v>0</v>
      </c>
      <c r="N228" s="44">
        <f>IFERROR(VLOOKUP($C228,'World Cup GK'!B:AE,14,FALSE),0)</f>
        <v>0</v>
      </c>
      <c r="O228" s="44">
        <f>IFERROR(VLOOKUP($C228,'World Cup GK'!B:AE,11,FALSE),0)</f>
        <v>0</v>
      </c>
      <c r="P228" s="43">
        <f t="shared" si="65"/>
        <v>1.5355000000000001</v>
      </c>
    </row>
    <row r="229" spans="2:16" ht="12" customHeight="1" x14ac:dyDescent="0.2">
      <c r="B229" s="24"/>
      <c r="C229" s="295" t="s">
        <v>491</v>
      </c>
      <c r="D229" s="23" t="str">
        <f>IFERROR(VLOOKUP($C229,'World Cup Players'!B:X,3,FALSE),0)</f>
        <v>pt Portugal</v>
      </c>
      <c r="E229" s="30"/>
      <c r="F229" s="23">
        <f>IFERROR(VLOOKUP($C229,'World Cup Players'!B:X,9,FALSE),0)</f>
        <v>422</v>
      </c>
      <c r="G229" s="23">
        <f>IFERROR(VLOOKUP($C229,'World Cup Players'!B:X,11,FALSE),0)</f>
        <v>0</v>
      </c>
      <c r="H229" s="23">
        <f>IFERROR(VLOOKUP($C229,'World Cup Players'!B:X,12,FALSE),0)</f>
        <v>1</v>
      </c>
      <c r="I229" s="23">
        <f>IFERROR(VLOOKUP($C229,'GAME WINNING GOALS'!A:B,2,FALSE),0)</f>
        <v>0</v>
      </c>
      <c r="J229" s="23">
        <f>IFERROR(VLOOKUP($C229,'World Cup Players'!B:X,17,FALSE),0)</f>
        <v>0</v>
      </c>
      <c r="K229" s="23">
        <f>IFERROR(VLOOKUP($C229,'World Cup Players'!B:X,18,FALSE),0)</f>
        <v>0</v>
      </c>
      <c r="L229" s="44">
        <f>IFERROR(VLOOKUP($C229,'World Cup GK'!B:AE,16,FALSE),0)</f>
        <v>0</v>
      </c>
      <c r="M229" s="44">
        <f>IFERROR(VLOOKUP($C229,'World Cup GK'!B:AE,19,FALSE),0)</f>
        <v>0</v>
      </c>
      <c r="N229" s="44">
        <f>IFERROR(VLOOKUP($C229,'World Cup GK'!B:AE,14,FALSE),0)</f>
        <v>0</v>
      </c>
      <c r="O229" s="44">
        <f>IFERROR(VLOOKUP($C229,'World Cup GK'!B:AE,11,FALSE),0)</f>
        <v>0</v>
      </c>
      <c r="P229" s="43">
        <f t="shared" si="65"/>
        <v>4.5026000000000002</v>
      </c>
    </row>
    <row r="230" spans="2:16" ht="12" customHeight="1" x14ac:dyDescent="0.2">
      <c r="B230" s="24"/>
      <c r="C230" s="295" t="s">
        <v>706</v>
      </c>
      <c r="D230" s="23" t="str">
        <f>IFERROR(VLOOKUP($C230,'World Cup Players'!B:X,3,FALSE),0)</f>
        <v>ar Argentina</v>
      </c>
      <c r="E230" s="30"/>
      <c r="F230" s="23">
        <f>IFERROR(VLOOKUP($C230,'World Cup Players'!B:X,9,FALSE),0)</f>
        <v>630</v>
      </c>
      <c r="G230" s="23">
        <f>IFERROR(VLOOKUP($C230,'World Cup Players'!B:X,11,FALSE),0)</f>
        <v>1</v>
      </c>
      <c r="H230" s="23">
        <f>IFERROR(VLOOKUP($C230,'World Cup Players'!B:X,12,FALSE),0)</f>
        <v>1</v>
      </c>
      <c r="I230" s="23">
        <f>IFERROR(VLOOKUP($C230,'GAME WINNING GOALS'!A:B,2,FALSE),0)</f>
        <v>0</v>
      </c>
      <c r="J230" s="23">
        <f>IFERROR(VLOOKUP($C230,'World Cup Players'!B:X,17,FALSE),0)</f>
        <v>0</v>
      </c>
      <c r="K230" s="23">
        <f>IFERROR(VLOOKUP($C230,'World Cup Players'!B:X,18,FALSE),0)</f>
        <v>0</v>
      </c>
      <c r="L230" s="44">
        <f>IFERROR(VLOOKUP($C230,'World Cup GK'!B:AE,16,FALSE),0)</f>
        <v>0</v>
      </c>
      <c r="M230" s="44">
        <f>IFERROR(VLOOKUP($C230,'World Cup GK'!B:AE,19,FALSE),0)</f>
        <v>0</v>
      </c>
      <c r="N230" s="44">
        <f>IFERROR(VLOOKUP($C230,'World Cup GK'!B:AE,14,FALSE),0)</f>
        <v>0</v>
      </c>
      <c r="O230" s="44">
        <f>IFERROR(VLOOKUP($C230,'World Cup GK'!B:AE,11,FALSE),0)</f>
        <v>0</v>
      </c>
      <c r="P230" s="43">
        <f t="shared" si="65"/>
        <v>7.2290000000000001</v>
      </c>
    </row>
    <row r="231" spans="2:16" ht="12" customHeight="1" x14ac:dyDescent="0.2">
      <c r="B231" s="24"/>
      <c r="C231" s="295" t="s">
        <v>707</v>
      </c>
      <c r="D231" s="23" t="str">
        <f>IFERROR(VLOOKUP($C231,'World Cup Players'!B:X,3,FALSE),0)</f>
        <v>eg Egypt</v>
      </c>
      <c r="E231" s="30"/>
      <c r="F231" s="23">
        <f>IFERROR(VLOOKUP($C231,'World Cup Players'!B:X,9,FALSE),0)</f>
        <v>425</v>
      </c>
      <c r="G231" s="23">
        <f>IFERROR(VLOOKUP($C231,'World Cup Players'!B:X,11,FALSE),0)</f>
        <v>1</v>
      </c>
      <c r="H231" s="23">
        <f>IFERROR(VLOOKUP($C231,'World Cup Players'!B:X,12,FALSE),0)</f>
        <v>2</v>
      </c>
      <c r="I231" s="23">
        <f>IFERROR(VLOOKUP($C231,'GAME WINNING GOALS'!A:B,2,FALSE),0)</f>
        <v>1</v>
      </c>
      <c r="J231" s="23">
        <f>IFERROR(VLOOKUP($C231,'World Cup Players'!B:X,17,FALSE),0)</f>
        <v>0</v>
      </c>
      <c r="K231" s="23">
        <f>IFERROR(VLOOKUP($C231,'World Cup Players'!B:X,18,FALSE),0)</f>
        <v>0</v>
      </c>
      <c r="L231" s="44">
        <f>IFERROR(VLOOKUP($C231,'World Cup GK'!B:AE,16,FALSE),0)</f>
        <v>0</v>
      </c>
      <c r="M231" s="44">
        <f>IFERROR(VLOOKUP($C231,'World Cup GK'!B:AE,19,FALSE),0)</f>
        <v>0</v>
      </c>
      <c r="N231" s="44">
        <f>IFERROR(VLOOKUP($C231,'World Cup GK'!B:AE,14,FALSE),0)</f>
        <v>0</v>
      </c>
      <c r="O231" s="44">
        <f>IFERROR(VLOOKUP($C231,'World Cup GK'!B:AE,11,FALSE),0)</f>
        <v>0</v>
      </c>
      <c r="P231" s="43">
        <f t="shared" si="65"/>
        <v>7.5274999999999999</v>
      </c>
    </row>
    <row r="232" spans="2:16" ht="12" customHeight="1" x14ac:dyDescent="0.2">
      <c r="B232" s="24"/>
      <c r="C232" s="295" t="s">
        <v>225</v>
      </c>
      <c r="D232" s="23" t="str">
        <f>IFERROR(VLOOKUP($C232,'World Cup Players'!B:X,3,FALSE),0)</f>
        <v>eng England</v>
      </c>
      <c r="E232" s="30"/>
      <c r="F232" s="23">
        <f>IFERROR(VLOOKUP($C232,'World Cup Players'!B:X,9,FALSE),0)</f>
        <v>602</v>
      </c>
      <c r="G232" s="23">
        <f>IFERROR(VLOOKUP($C232,'World Cup Players'!B:X,11,FALSE),0)</f>
        <v>6</v>
      </c>
      <c r="H232" s="23">
        <f>IFERROR(VLOOKUP($C232,'World Cup Players'!B:X,12,FALSE),0)</f>
        <v>1</v>
      </c>
      <c r="I232" s="23">
        <f>IFERROR(VLOOKUP($C232,'GAME WINNING GOALS'!A:B,2,FALSE),0)</f>
        <v>3</v>
      </c>
      <c r="J232" s="23">
        <f>IFERROR(VLOOKUP($C232,'World Cup Players'!B:X,17,FALSE),0)</f>
        <v>1</v>
      </c>
      <c r="K232" s="23">
        <f>IFERROR(VLOOKUP($C232,'World Cup Players'!B:X,18,FALSE),0)</f>
        <v>0</v>
      </c>
      <c r="L232" s="44">
        <f>IFERROR(VLOOKUP($C232,'World Cup GK'!B:AE,16,FALSE),0)</f>
        <v>0</v>
      </c>
      <c r="M232" s="44">
        <f>IFERROR(VLOOKUP($C232,'World Cup GK'!B:AE,19,FALSE),0)</f>
        <v>0</v>
      </c>
      <c r="N232" s="44">
        <f>IFERROR(VLOOKUP($C232,'World Cup GK'!B:AE,14,FALSE),0)</f>
        <v>0</v>
      </c>
      <c r="O232" s="44">
        <f>IFERROR(VLOOKUP($C232,'World Cup GK'!B:AE,11,FALSE),0)</f>
        <v>0</v>
      </c>
      <c r="P232" s="43">
        <f t="shared" si="65"/>
        <v>14.746600000000001</v>
      </c>
    </row>
    <row r="233" spans="2:16" ht="12" customHeight="1" x14ac:dyDescent="0.2">
      <c r="B233" s="24"/>
      <c r="C233" s="295" t="s">
        <v>720</v>
      </c>
      <c r="D233" s="23" t="str">
        <f>IFERROR(VLOOKUP($C233,'World Cup Players'!B:X,3,FALSE),0)</f>
        <v>fr France</v>
      </c>
      <c r="E233" s="30"/>
      <c r="F233" s="23">
        <f>IFERROR(VLOOKUP($C233,'World Cup Players'!B:X,9,FALSE),0)</f>
        <v>556</v>
      </c>
      <c r="G233" s="23">
        <f>IFERROR(VLOOKUP($C233,'World Cup Players'!B:X,11,FALSE),0)</f>
        <v>0</v>
      </c>
      <c r="H233" s="23">
        <f>IFERROR(VLOOKUP($C233,'World Cup Players'!B:X,12,FALSE),0)</f>
        <v>5</v>
      </c>
      <c r="I233" s="23">
        <f>IFERROR(VLOOKUP($C233,'GAME WINNING GOALS'!A:B,2,FALSE),0)</f>
        <v>0</v>
      </c>
      <c r="J233" s="23">
        <f>IFERROR(VLOOKUP($C233,'World Cup Players'!B:X,17,FALSE),0)</f>
        <v>1</v>
      </c>
      <c r="K233" s="23">
        <f>IFERROR(VLOOKUP($C233,'World Cup Players'!B:X,18,FALSE),0)</f>
        <v>0</v>
      </c>
      <c r="L233" s="44">
        <f>IFERROR(VLOOKUP($C233,'World Cup GK'!B:AE,16,FALSE),0)</f>
        <v>0</v>
      </c>
      <c r="M233" s="44">
        <f>IFERROR(VLOOKUP($C233,'World Cup GK'!B:AE,19,FALSE),0)</f>
        <v>0</v>
      </c>
      <c r="N233" s="44">
        <f>IFERROR(VLOOKUP($C233,'World Cup GK'!B:AE,14,FALSE),0)</f>
        <v>0</v>
      </c>
      <c r="O233" s="44">
        <f>IFERROR(VLOOKUP($C233,'World Cup GK'!B:AE,11,FALSE),0)</f>
        <v>0</v>
      </c>
      <c r="P233" s="43">
        <f t="shared" si="65"/>
        <v>9.3647999999999989</v>
      </c>
    </row>
    <row r="234" spans="2:16" ht="12" customHeight="1" x14ac:dyDescent="0.2">
      <c r="B234" s="24"/>
      <c r="C234" s="295" t="s">
        <v>475</v>
      </c>
      <c r="D234" s="23" t="str">
        <f>IFERROR(VLOOKUP($C234,'World Cup Players'!B:X,3,FALSE),0)</f>
        <v>es Spain</v>
      </c>
      <c r="E234" s="30"/>
      <c r="F234" s="23">
        <f>IFERROR(VLOOKUP($C234,'World Cup Players'!B:X,9,FALSE),0)</f>
        <v>67</v>
      </c>
      <c r="G234" s="23">
        <f>IFERROR(VLOOKUP($C234,'World Cup Players'!B:X,11,FALSE),0)</f>
        <v>0</v>
      </c>
      <c r="H234" s="23">
        <f>IFERROR(VLOOKUP($C234,'World Cup Players'!B:X,12,FALSE),0)</f>
        <v>0</v>
      </c>
      <c r="I234" s="23">
        <f>IFERROR(VLOOKUP($C234,'GAME WINNING GOALS'!A:B,2,FALSE),0)</f>
        <v>0</v>
      </c>
      <c r="J234" s="23">
        <f>IFERROR(VLOOKUP($C234,'World Cup Players'!B:X,17,FALSE),0)</f>
        <v>0</v>
      </c>
      <c r="K234" s="23">
        <f>IFERROR(VLOOKUP($C234,'World Cup Players'!B:X,18,FALSE),0)</f>
        <v>0</v>
      </c>
      <c r="L234" s="44">
        <f>IFERROR(VLOOKUP($C234,'World Cup GK'!B:AE,16,FALSE),0)</f>
        <v>0</v>
      </c>
      <c r="M234" s="44">
        <f>IFERROR(VLOOKUP($C234,'World Cup GK'!B:AE,19,FALSE),0)</f>
        <v>0</v>
      </c>
      <c r="N234" s="44">
        <f>IFERROR(VLOOKUP($C234,'World Cup GK'!B:AE,14,FALSE),0)</f>
        <v>0</v>
      </c>
      <c r="O234" s="44">
        <f>IFERROR(VLOOKUP($C234,'World Cup GK'!B:AE,11,FALSE),0)</f>
        <v>0</v>
      </c>
      <c r="P234" s="43">
        <f t="shared" si="65"/>
        <v>0.55610000000000004</v>
      </c>
    </row>
    <row r="235" spans="2:16" ht="12" customHeight="1" x14ac:dyDescent="0.2">
      <c r="B235" s="24"/>
      <c r="C235" s="295" t="s">
        <v>734</v>
      </c>
      <c r="D235" s="23" t="str">
        <f>IFERROR(VLOOKUP($C235,'World Cup Players'!B:X,3,FALSE),0)</f>
        <v>no Norway</v>
      </c>
      <c r="E235" s="30"/>
      <c r="F235" s="23">
        <f>IFERROR(VLOOKUP($C235,'World Cup Players'!B:X,9,FALSE),0)</f>
        <v>470</v>
      </c>
      <c r="G235" s="23">
        <f>IFERROR(VLOOKUP($C235,'World Cup Players'!B:X,11,FALSE),0)</f>
        <v>0</v>
      </c>
      <c r="H235" s="23">
        <f>IFERROR(VLOOKUP($C235,'World Cup Players'!B:X,12,FALSE),0)</f>
        <v>4</v>
      </c>
      <c r="I235" s="23">
        <f>IFERROR(VLOOKUP($C235,'GAME WINNING GOALS'!A:B,2,FALSE),0)</f>
        <v>0</v>
      </c>
      <c r="J235" s="23">
        <f>IFERROR(VLOOKUP($C235,'World Cup Players'!B:X,17,FALSE),0)</f>
        <v>0</v>
      </c>
      <c r="K235" s="23">
        <f>IFERROR(VLOOKUP($C235,'World Cup Players'!B:X,18,FALSE),0)</f>
        <v>0</v>
      </c>
      <c r="L235" s="44">
        <f>IFERROR(VLOOKUP($C235,'World Cup GK'!B:AE,16,FALSE),0)</f>
        <v>0</v>
      </c>
      <c r="M235" s="44">
        <f>IFERROR(VLOOKUP($C235,'World Cup GK'!B:AE,19,FALSE),0)</f>
        <v>0</v>
      </c>
      <c r="N235" s="44">
        <f>IFERROR(VLOOKUP($C235,'World Cup GK'!B:AE,14,FALSE),0)</f>
        <v>0</v>
      </c>
      <c r="O235" s="44">
        <f>IFERROR(VLOOKUP($C235,'World Cup GK'!B:AE,11,FALSE),0)</f>
        <v>0</v>
      </c>
      <c r="P235" s="43">
        <f t="shared" si="65"/>
        <v>7.9009999999999998</v>
      </c>
    </row>
    <row r="236" spans="2:16" ht="12" customHeight="1" x14ac:dyDescent="0.2">
      <c r="B236" s="24"/>
      <c r="C236" s="295" t="s">
        <v>412</v>
      </c>
      <c r="D236" s="23" t="str">
        <f>IFERROR(VLOOKUP($C236,'World Cup Players'!B:X,3,FALSE),0)</f>
        <v>mx Mexico</v>
      </c>
      <c r="E236" s="30"/>
      <c r="F236" s="23">
        <f>IFERROR(VLOOKUP($C236,'World Cup Players'!B:X,9,FALSE),0)</f>
        <v>317</v>
      </c>
      <c r="G236" s="23">
        <f>IFERROR(VLOOKUP($C236,'World Cup Players'!B:X,11,FALSE),0)</f>
        <v>3</v>
      </c>
      <c r="H236" s="23">
        <f>IFERROR(VLOOKUP($C236,'World Cup Players'!B:X,12,FALSE),0)</f>
        <v>0</v>
      </c>
      <c r="I236" s="23">
        <f>IFERROR(VLOOKUP($C236,'GAME WINNING GOALS'!A:B,2,FALSE),0)</f>
        <v>0</v>
      </c>
      <c r="J236" s="23">
        <f>IFERROR(VLOOKUP($C236,'World Cup Players'!B:X,17,FALSE),0)</f>
        <v>0</v>
      </c>
      <c r="K236" s="23">
        <f>IFERROR(VLOOKUP($C236,'World Cup Players'!B:X,18,FALSE),0)</f>
        <v>0</v>
      </c>
      <c r="L236" s="44">
        <f>IFERROR(VLOOKUP($C236,'World Cup GK'!B:AE,16,FALSE),0)</f>
        <v>0</v>
      </c>
      <c r="M236" s="44">
        <f>IFERROR(VLOOKUP($C236,'World Cup GK'!B:AE,19,FALSE),0)</f>
        <v>0</v>
      </c>
      <c r="N236" s="44">
        <f>IFERROR(VLOOKUP($C236,'World Cup GK'!B:AE,14,FALSE),0)</f>
        <v>0</v>
      </c>
      <c r="O236" s="44">
        <f>IFERROR(VLOOKUP($C236,'World Cup GK'!B:AE,11,FALSE),0)</f>
        <v>0</v>
      </c>
      <c r="P236" s="43">
        <f t="shared" si="65"/>
        <v>5.6311</v>
      </c>
    </row>
    <row r="237" spans="2:16" ht="12" customHeight="1" x14ac:dyDescent="0.2">
      <c r="B237" s="24"/>
      <c r="C237" s="295" t="s">
        <v>805</v>
      </c>
      <c r="D237" s="23" t="str">
        <f>IFERROR(VLOOKUP($C237,'World Cup Players'!B:X,3,FALSE),0)</f>
        <v>fr France</v>
      </c>
      <c r="E237" s="30"/>
      <c r="F237" s="23">
        <f>IFERROR(VLOOKUP($C237,'World Cup Players'!B:X,9,FALSE),0)</f>
        <v>85</v>
      </c>
      <c r="G237" s="23">
        <f>IFERROR(VLOOKUP($C237,'World Cup Players'!B:X,11,FALSE),0)</f>
        <v>0</v>
      </c>
      <c r="H237" s="23">
        <f>IFERROR(VLOOKUP($C237,'World Cup Players'!B:X,12,FALSE),0)</f>
        <v>0</v>
      </c>
      <c r="I237" s="23">
        <f>IFERROR(VLOOKUP($C237,'GAME WINNING GOALS'!A:B,2,FALSE),0)</f>
        <v>0</v>
      </c>
      <c r="J237" s="23">
        <f>IFERROR(VLOOKUP($C237,'World Cup Players'!B:X,17,FALSE),0)</f>
        <v>0</v>
      </c>
      <c r="K237" s="23">
        <f>IFERROR(VLOOKUP($C237,'World Cup Players'!B:X,18,FALSE),0)</f>
        <v>0</v>
      </c>
      <c r="L237" s="44">
        <f>IFERROR(VLOOKUP($C237,'World Cup GK'!B:AE,16,FALSE),0)</f>
        <v>0</v>
      </c>
      <c r="M237" s="44">
        <f>IFERROR(VLOOKUP($C237,'World Cup GK'!B:AE,19,FALSE),0)</f>
        <v>0</v>
      </c>
      <c r="N237" s="44">
        <f>IFERROR(VLOOKUP($C237,'World Cup GK'!B:AE,14,FALSE),0)</f>
        <v>0</v>
      </c>
      <c r="O237" s="44">
        <f>IFERROR(VLOOKUP($C237,'World Cup GK'!B:AE,11,FALSE),0)</f>
        <v>0</v>
      </c>
      <c r="P237" s="43">
        <f t="shared" si="65"/>
        <v>0.70550000000000002</v>
      </c>
    </row>
    <row r="238" spans="2:16" ht="12" customHeight="1" x14ac:dyDescent="0.2">
      <c r="B238" s="24"/>
      <c r="C238" s="295" t="s">
        <v>360</v>
      </c>
      <c r="D238" s="23" t="str">
        <f>IFERROR(VLOOKUP($C238,'World Cup Players'!B:X,3,FALSE),0)</f>
        <v>ir IR Iran</v>
      </c>
      <c r="E238" s="30"/>
      <c r="F238" s="23">
        <f>IFERROR(VLOOKUP($C238,'World Cup Players'!B:X,9,FALSE),0)</f>
        <v>259</v>
      </c>
      <c r="G238" s="23">
        <f>IFERROR(VLOOKUP($C238,'World Cup Players'!B:X,11,FALSE),0)</f>
        <v>0</v>
      </c>
      <c r="H238" s="23">
        <f>IFERROR(VLOOKUP($C238,'World Cup Players'!B:X,12,FALSE),0)</f>
        <v>0</v>
      </c>
      <c r="I238" s="23">
        <f>IFERROR(VLOOKUP($C238,'GAME WINNING GOALS'!A:B,2,FALSE),0)</f>
        <v>0</v>
      </c>
      <c r="J238" s="23">
        <f>IFERROR(VLOOKUP($C238,'World Cup Players'!B:X,17,FALSE),0)</f>
        <v>0</v>
      </c>
      <c r="K238" s="23">
        <f>IFERROR(VLOOKUP($C238,'World Cup Players'!B:X,18,FALSE),0)</f>
        <v>0</v>
      </c>
      <c r="L238" s="44">
        <f>IFERROR(VLOOKUP($C238,'World Cup GK'!B:AE,16,FALSE),0)</f>
        <v>0</v>
      </c>
      <c r="M238" s="44">
        <f>IFERROR(VLOOKUP($C238,'World Cup GK'!B:AE,19,FALSE),0)</f>
        <v>0</v>
      </c>
      <c r="N238" s="44">
        <f>IFERROR(VLOOKUP($C238,'World Cup GK'!B:AE,14,FALSE),0)</f>
        <v>0</v>
      </c>
      <c r="O238" s="44">
        <f>IFERROR(VLOOKUP($C238,'World Cup GK'!B:AE,11,FALSE),0)</f>
        <v>0</v>
      </c>
      <c r="P238" s="43">
        <f t="shared" si="65"/>
        <v>2.1497000000000002</v>
      </c>
    </row>
    <row r="239" spans="2:16" ht="12" customHeight="1" x14ac:dyDescent="0.2">
      <c r="B239" s="24"/>
      <c r="C239" s="295" t="s">
        <v>338</v>
      </c>
      <c r="D239" s="23" t="str">
        <f>IFERROR(VLOOKUP($C239,'World Cup Players'!B:X,3,FALSE),0)</f>
        <v>qa Qatar</v>
      </c>
      <c r="E239" s="30"/>
      <c r="F239" s="23">
        <f>IFERROR(VLOOKUP($C239,'World Cup Players'!B:X,9,FALSE),0)</f>
        <v>19</v>
      </c>
      <c r="G239" s="23">
        <f>IFERROR(VLOOKUP($C239,'World Cup Players'!B:X,11,FALSE),0)</f>
        <v>0</v>
      </c>
      <c r="H239" s="23">
        <f>IFERROR(VLOOKUP($C239,'World Cup Players'!B:X,12,FALSE),0)</f>
        <v>0</v>
      </c>
      <c r="I239" s="23">
        <f>IFERROR(VLOOKUP($C239,'GAME WINNING GOALS'!A:B,2,FALSE),0)</f>
        <v>0</v>
      </c>
      <c r="J239" s="23">
        <f>IFERROR(VLOOKUP($C239,'World Cup Players'!B:X,17,FALSE),0)</f>
        <v>0</v>
      </c>
      <c r="K239" s="23">
        <f>IFERROR(VLOOKUP($C239,'World Cup Players'!B:X,18,FALSE),0)</f>
        <v>0</v>
      </c>
      <c r="L239" s="44">
        <f>IFERROR(VLOOKUP($C239,'World Cup GK'!B:AE,16,FALSE),0)</f>
        <v>0</v>
      </c>
      <c r="M239" s="44">
        <f>IFERROR(VLOOKUP($C239,'World Cup GK'!B:AE,19,FALSE),0)</f>
        <v>0</v>
      </c>
      <c r="N239" s="44">
        <f>IFERROR(VLOOKUP($C239,'World Cup GK'!B:AE,14,FALSE),0)</f>
        <v>0</v>
      </c>
      <c r="O239" s="44">
        <f>IFERROR(VLOOKUP($C239,'World Cup GK'!B:AE,11,FALSE),0)</f>
        <v>0</v>
      </c>
      <c r="P239" s="43">
        <f t="shared" si="65"/>
        <v>0.15770000000000001</v>
      </c>
    </row>
    <row r="240" spans="2:16" ht="12" customHeight="1" x14ac:dyDescent="0.2">
      <c r="B240" s="24"/>
      <c r="C240" s="295" t="s">
        <v>216</v>
      </c>
      <c r="D240" s="23" t="str">
        <f>IFERROR(VLOOKUP($C240,'World Cup Players'!B:X,3,FALSE),0)</f>
        <v>es Spain</v>
      </c>
      <c r="E240" s="30"/>
      <c r="F240" s="23">
        <f>IFERROR(VLOOKUP($C240,'World Cup Players'!B:X,9,FALSE),0)</f>
        <v>229</v>
      </c>
      <c r="G240" s="23">
        <f>IFERROR(VLOOKUP($C240,'World Cup Players'!B:X,11,FALSE),0)</f>
        <v>0</v>
      </c>
      <c r="H240" s="23">
        <f>IFERROR(VLOOKUP($C240,'World Cup Players'!B:X,12,FALSE),0)</f>
        <v>1</v>
      </c>
      <c r="I240" s="23">
        <f>IFERROR(VLOOKUP($C240,'GAME WINNING GOALS'!A:B,2,FALSE),0)</f>
        <v>0</v>
      </c>
      <c r="J240" s="23">
        <f>IFERROR(VLOOKUP($C240,'World Cup Players'!B:X,17,FALSE),0)</f>
        <v>1</v>
      </c>
      <c r="K240" s="23">
        <f>IFERROR(VLOOKUP($C240,'World Cup Players'!B:X,18,FALSE),0)</f>
        <v>0</v>
      </c>
      <c r="L240" s="44">
        <f>IFERROR(VLOOKUP($C240,'World Cup GK'!B:AE,16,FALSE),0)</f>
        <v>0</v>
      </c>
      <c r="M240" s="44">
        <f>IFERROR(VLOOKUP($C240,'World Cup GK'!B:AE,19,FALSE),0)</f>
        <v>0</v>
      </c>
      <c r="N240" s="44">
        <f>IFERROR(VLOOKUP($C240,'World Cup GK'!B:AE,14,FALSE),0)</f>
        <v>0</v>
      </c>
      <c r="O240" s="44">
        <f>IFERROR(VLOOKUP($C240,'World Cup GK'!B:AE,11,FALSE),0)</f>
        <v>0</v>
      </c>
      <c r="P240" s="43">
        <f t="shared" si="65"/>
        <v>2.6507000000000001</v>
      </c>
    </row>
    <row r="241" spans="2:16" ht="12" customHeight="1" x14ac:dyDescent="0.2">
      <c r="B241" s="24"/>
      <c r="C241" s="295" t="s">
        <v>102</v>
      </c>
      <c r="D241" s="23" t="str">
        <f>IFERROR(VLOOKUP($C241,'World Cup Players'!B:X,3,FALSE),0)</f>
        <v>de Germany</v>
      </c>
      <c r="E241" s="30"/>
      <c r="F241" s="23">
        <f>IFERROR(VLOOKUP($C241,'World Cup Players'!B:X,9,FALSE),0)</f>
        <v>351</v>
      </c>
      <c r="G241" s="23">
        <f>IFERROR(VLOOKUP($C241,'World Cup Players'!B:X,11,FALSE),0)</f>
        <v>0</v>
      </c>
      <c r="H241" s="23">
        <f>IFERROR(VLOOKUP($C241,'World Cup Players'!B:X,12,FALSE),0)</f>
        <v>2</v>
      </c>
      <c r="I241" s="23">
        <f>IFERROR(VLOOKUP($C241,'GAME WINNING GOALS'!A:B,2,FALSE),0)</f>
        <v>0</v>
      </c>
      <c r="J241" s="23">
        <f>IFERROR(VLOOKUP($C241,'World Cup Players'!B:X,17,FALSE),0)</f>
        <v>0</v>
      </c>
      <c r="K241" s="23">
        <f>IFERROR(VLOOKUP($C241,'World Cup Players'!B:X,18,FALSE),0)</f>
        <v>0</v>
      </c>
      <c r="L241" s="44">
        <f>IFERROR(VLOOKUP($C241,'World Cup GK'!B:AE,16,FALSE),0)</f>
        <v>0</v>
      </c>
      <c r="M241" s="44">
        <f>IFERROR(VLOOKUP($C241,'World Cup GK'!B:AE,19,FALSE),0)</f>
        <v>0</v>
      </c>
      <c r="N241" s="44">
        <f>IFERROR(VLOOKUP($C241,'World Cup GK'!B:AE,14,FALSE),0)</f>
        <v>0</v>
      </c>
      <c r="O241" s="44">
        <f>IFERROR(VLOOKUP($C241,'World Cup GK'!B:AE,11,FALSE),0)</f>
        <v>0</v>
      </c>
      <c r="P241" s="43">
        <f t="shared" si="65"/>
        <v>4.9132999999999996</v>
      </c>
    </row>
    <row r="242" spans="2:16" ht="12" customHeight="1" x14ac:dyDescent="0.2">
      <c r="B242" s="24"/>
      <c r="C242" s="295" t="s">
        <v>233</v>
      </c>
      <c r="D242" s="23" t="str">
        <f>IFERROR(VLOOKUP($C242,'World Cup Players'!B:X,3,FALSE),0)</f>
        <v>ma Morocco</v>
      </c>
      <c r="E242" s="30"/>
      <c r="F242" s="23">
        <f>IFERROR(VLOOKUP($C242,'World Cup Players'!B:X,9,FALSE),0)</f>
        <v>570</v>
      </c>
      <c r="G242" s="23">
        <f>IFERROR(VLOOKUP($C242,'World Cup Players'!B:X,11,FALSE),0)</f>
        <v>1</v>
      </c>
      <c r="H242" s="23">
        <f>IFERROR(VLOOKUP($C242,'World Cup Players'!B:X,12,FALSE),0)</f>
        <v>2</v>
      </c>
      <c r="I242" s="23">
        <f>IFERROR(VLOOKUP($C242,'GAME WINNING GOALS'!A:B,2,FALSE),0)</f>
        <v>0</v>
      </c>
      <c r="J242" s="23">
        <f>IFERROR(VLOOKUP($C242,'World Cup Players'!B:X,17,FALSE),0)</f>
        <v>1</v>
      </c>
      <c r="K242" s="23">
        <f>IFERROR(VLOOKUP($C242,'World Cup Players'!B:X,18,FALSE),0)</f>
        <v>0</v>
      </c>
      <c r="L242" s="44">
        <f>IFERROR(VLOOKUP($C242,'World Cup GK'!B:AE,16,FALSE),0)</f>
        <v>0</v>
      </c>
      <c r="M242" s="44">
        <f>IFERROR(VLOOKUP($C242,'World Cup GK'!B:AE,19,FALSE),0)</f>
        <v>0</v>
      </c>
      <c r="N242" s="44">
        <f>IFERROR(VLOOKUP($C242,'World Cup GK'!B:AE,14,FALSE),0)</f>
        <v>0</v>
      </c>
      <c r="O242" s="44">
        <f>IFERROR(VLOOKUP($C242,'World Cup GK'!B:AE,11,FALSE),0)</f>
        <v>0</v>
      </c>
      <c r="P242" s="43">
        <f t="shared" si="65"/>
        <v>7.4809999999999999</v>
      </c>
    </row>
    <row r="243" spans="2:16" ht="12" customHeight="1" x14ac:dyDescent="0.2">
      <c r="B243" s="24"/>
      <c r="C243" s="295" t="s">
        <v>253</v>
      </c>
      <c r="D243" s="23" t="str">
        <f>IFERROR(VLOOKUP($C243,'World Cup Players'!B:X,3,FALSE),0)</f>
        <v>ca Canada</v>
      </c>
      <c r="E243" s="30"/>
      <c r="F243" s="23">
        <f>IFERROR(VLOOKUP($C243,'World Cup Players'!B:X,9,FALSE),0)</f>
        <v>16</v>
      </c>
      <c r="G243" s="23">
        <f>IFERROR(VLOOKUP($C243,'World Cup Players'!B:X,11,FALSE),0)</f>
        <v>0</v>
      </c>
      <c r="H243" s="23">
        <f>IFERROR(VLOOKUP($C243,'World Cup Players'!B:X,12,FALSE),0)</f>
        <v>0</v>
      </c>
      <c r="I243" s="41">
        <f>IFERROR(VLOOKUP($C243,'GAME WINNING GOALS'!A:B,2,FALSE),0)</f>
        <v>0</v>
      </c>
      <c r="J243" s="23">
        <f>IFERROR(VLOOKUP($C243,'World Cup Players'!B:X,17,FALSE),0)</f>
        <v>0</v>
      </c>
      <c r="K243" s="23">
        <f>IFERROR(VLOOKUP($C243,'World Cup Players'!B:X,18,FALSE),0)</f>
        <v>0</v>
      </c>
      <c r="L243" s="44">
        <f>IFERROR(VLOOKUP($C243,'World Cup GK'!B:AE,16,FALSE),0)</f>
        <v>0</v>
      </c>
      <c r="M243" s="44">
        <f>IFERROR(VLOOKUP($C243,'World Cup GK'!B:AE,19,FALSE),0)</f>
        <v>0</v>
      </c>
      <c r="N243" s="44">
        <f>IFERROR(VLOOKUP($C243,'World Cup GK'!B:AE,14,FALSE),0)</f>
        <v>0</v>
      </c>
      <c r="O243" s="44">
        <f>IFERROR(VLOOKUP($C243,'World Cup GK'!B:AE,11,FALSE),0)</f>
        <v>0</v>
      </c>
      <c r="P243" s="43">
        <f t="shared" si="65"/>
        <v>0.1328</v>
      </c>
    </row>
    <row r="244" spans="2:16" ht="12" customHeight="1" x14ac:dyDescent="0.2">
      <c r="B244" s="24"/>
      <c r="C244" s="295" t="s">
        <v>537</v>
      </c>
      <c r="D244" s="23" t="str">
        <f>IFERROR(VLOOKUP($C244,'World Cup Players'!B:X,3,FALSE),0)</f>
        <v>pt Portugal</v>
      </c>
      <c r="E244" s="30"/>
      <c r="F244" s="23">
        <f>IFERROR(VLOOKUP($C244,'World Cup Players'!B:X,9,FALSE),0)</f>
        <v>395</v>
      </c>
      <c r="G244" s="23">
        <f>IFERROR(VLOOKUP($C244,'World Cup Players'!B:X,11,FALSE),0)</f>
        <v>1</v>
      </c>
      <c r="H244" s="23">
        <f>IFERROR(VLOOKUP($C244,'World Cup Players'!B:X,12,FALSE),0)</f>
        <v>0</v>
      </c>
      <c r="I244" s="41">
        <f>IFERROR(VLOOKUP($C244,'GAME WINNING GOALS'!A:B,2,FALSE),0)</f>
        <v>0</v>
      </c>
      <c r="J244" s="23">
        <f>IFERROR(VLOOKUP($C244,'World Cup Players'!B:X,17,FALSE),0)</f>
        <v>0</v>
      </c>
      <c r="K244" s="23">
        <f>IFERROR(VLOOKUP($C244,'World Cup Players'!B:X,18,FALSE),0)</f>
        <v>0</v>
      </c>
      <c r="L244" s="44">
        <f>IFERROR(VLOOKUP($C244,'World Cup GK'!B:AE,16,FALSE),0)</f>
        <v>0</v>
      </c>
      <c r="M244" s="44">
        <f>IFERROR(VLOOKUP($C244,'World Cup GK'!B:AE,19,FALSE),0)</f>
        <v>0</v>
      </c>
      <c r="N244" s="44">
        <f>IFERROR(VLOOKUP($C244,'World Cup GK'!B:AE,14,FALSE),0)</f>
        <v>0</v>
      </c>
      <c r="O244" s="44">
        <f>IFERROR(VLOOKUP($C244,'World Cup GK'!B:AE,11,FALSE),0)</f>
        <v>0</v>
      </c>
      <c r="P244" s="43">
        <f t="shared" si="65"/>
        <v>4.2785000000000002</v>
      </c>
    </row>
    <row r="245" spans="2:16" ht="12" customHeight="1" x14ac:dyDescent="0.2">
      <c r="B245" s="24"/>
      <c r="C245" s="295" t="s">
        <v>558</v>
      </c>
      <c r="D245" s="23" t="str">
        <f>IFERROR(VLOOKUP($C245,'World Cup Players'!B:X,3,FALSE),0)</f>
        <v>fr France</v>
      </c>
      <c r="E245" s="30"/>
      <c r="F245" s="23">
        <f>IFERROR(VLOOKUP($C245,'World Cup Players'!B:X,9,FALSE),0)</f>
        <v>630</v>
      </c>
      <c r="G245" s="23">
        <f>IFERROR(VLOOKUP($C245,'World Cup Players'!B:X,11,FALSE),0)</f>
        <v>0</v>
      </c>
      <c r="H245" s="23">
        <f>IFERROR(VLOOKUP($C245,'World Cup Players'!B:X,12,FALSE),0)</f>
        <v>0</v>
      </c>
      <c r="I245" s="41">
        <f>IFERROR(VLOOKUP($C245,'GAME WINNING GOALS'!A:B,2,FALSE),0)</f>
        <v>0</v>
      </c>
      <c r="J245" s="23">
        <f>IFERROR(VLOOKUP($C245,'World Cup Players'!B:X,17,FALSE),0)</f>
        <v>0</v>
      </c>
      <c r="K245" s="23">
        <f>IFERROR(VLOOKUP($C245,'World Cup Players'!B:X,18,FALSE),0)</f>
        <v>0</v>
      </c>
      <c r="L245" s="44">
        <f>IFERROR(VLOOKUP($C245,'World Cup GK'!B:AE,16,FALSE),0)</f>
        <v>6</v>
      </c>
      <c r="M245" s="44">
        <f>IFERROR(VLOOKUP($C245,'World Cup GK'!B:AE,19,FALSE),0)</f>
        <v>4</v>
      </c>
      <c r="N245" s="44">
        <f>IFERROR(VLOOKUP($C245,'World Cup GK'!B:AE,14,FALSE),0)</f>
        <v>8</v>
      </c>
      <c r="O245" s="44">
        <f>IFERROR(VLOOKUP($C245,'World Cup GK'!B:AE,11,FALSE),0)</f>
        <v>4</v>
      </c>
      <c r="P245" s="43">
        <f t="shared" si="65"/>
        <v>15.829000000000001</v>
      </c>
    </row>
    <row r="246" spans="2:16" ht="12" customHeight="1" x14ac:dyDescent="0.2">
      <c r="B246" s="24"/>
      <c r="C246" s="295" t="s">
        <v>269</v>
      </c>
      <c r="D246" s="23" t="str">
        <f>IFERROR(VLOOKUP($C246,'World Cup Players'!B:X,3,FALSE),0)</f>
        <v>pt Portugal</v>
      </c>
      <c r="E246" s="30"/>
      <c r="F246" s="23">
        <f>IFERROR(VLOOKUP($C246,'World Cup Players'!B:X,9,FALSE),0)</f>
        <v>450</v>
      </c>
      <c r="G246" s="23">
        <f>IFERROR(VLOOKUP($C246,'World Cup Players'!B:X,11,FALSE),0)</f>
        <v>0</v>
      </c>
      <c r="H246" s="23">
        <f>IFERROR(VLOOKUP($C246,'World Cup Players'!B:X,12,FALSE),0)</f>
        <v>0</v>
      </c>
      <c r="I246" s="41">
        <f>IFERROR(VLOOKUP($C246,'GAME WINNING GOALS'!A:B,2,FALSE),0)</f>
        <v>0</v>
      </c>
      <c r="J246" s="23">
        <f>IFERROR(VLOOKUP($C246,'World Cup Players'!B:X,17,FALSE),0)</f>
        <v>0</v>
      </c>
      <c r="K246" s="23">
        <f>IFERROR(VLOOKUP($C246,'World Cup Players'!B:X,18,FALSE),0)</f>
        <v>0</v>
      </c>
      <c r="L246" s="44">
        <f>IFERROR(VLOOKUP($C246,'World Cup GK'!B:AE,16,FALSE),0)</f>
        <v>2</v>
      </c>
      <c r="M246" s="44">
        <f>IFERROR(VLOOKUP($C246,'World Cup GK'!B:AE,19,FALSE),0)</f>
        <v>2</v>
      </c>
      <c r="N246" s="44">
        <f>IFERROR(VLOOKUP($C246,'World Cup GK'!B:AE,14,FALSE),0)</f>
        <v>19</v>
      </c>
      <c r="O246" s="44">
        <f>IFERROR(VLOOKUP($C246,'World Cup GK'!B:AE,11,FALSE),0)</f>
        <v>3</v>
      </c>
      <c r="P246" s="43">
        <f t="shared" si="65"/>
        <v>10.785</v>
      </c>
    </row>
    <row r="247" spans="2:16" ht="12" customHeight="1" x14ac:dyDescent="0.2">
      <c r="B247" s="24"/>
      <c r="C247" s="295" t="s">
        <v>400</v>
      </c>
      <c r="D247" s="23" t="str">
        <f>IFERROR(VLOOKUP($C247,'World Cup Players'!B:X,3,FALSE),0)</f>
        <v>ma Morocco</v>
      </c>
      <c r="E247" s="30"/>
      <c r="F247" s="23">
        <f>IFERROR(VLOOKUP($C247,'World Cup Players'!B:X,9,FALSE),0)</f>
        <v>570</v>
      </c>
      <c r="G247" s="23">
        <f>IFERROR(VLOOKUP($C247,'World Cup Players'!B:X,11,FALSE),0)</f>
        <v>0</v>
      </c>
      <c r="H247" s="23">
        <f>IFERROR(VLOOKUP($C247,'World Cup Players'!B:X,12,FALSE),0)</f>
        <v>0</v>
      </c>
      <c r="I247" s="23">
        <f>IFERROR(VLOOKUP($C247,'GAME WINNING GOALS'!A:B,2,FALSE),0)</f>
        <v>0</v>
      </c>
      <c r="J247" s="23">
        <f>IFERROR(VLOOKUP($C247,'World Cup Players'!B:X,17,FALSE),0)</f>
        <v>0</v>
      </c>
      <c r="K247" s="23">
        <f>IFERROR(VLOOKUP($C247,'World Cup Players'!B:X,18,FALSE),0)</f>
        <v>0</v>
      </c>
      <c r="L247" s="44">
        <f>IFERROR(VLOOKUP($C247,'World Cup GK'!B:AE,16,FALSE),0)</f>
        <v>3</v>
      </c>
      <c r="M247" s="44">
        <f>IFERROR(VLOOKUP($C247,'World Cup GK'!B:AE,19,FALSE),0)</f>
        <v>2</v>
      </c>
      <c r="N247" s="44">
        <f>IFERROR(VLOOKUP($C247,'World Cup GK'!B:AE,14,FALSE),0)</f>
        <v>14</v>
      </c>
      <c r="O247" s="44">
        <f>IFERROR(VLOOKUP($C247,'World Cup GK'!B:AE,11,FALSE),0)</f>
        <v>6</v>
      </c>
      <c r="P247" s="43">
        <f t="shared" si="65"/>
        <v>11.031000000000001</v>
      </c>
    </row>
    <row r="248" spans="2:16" ht="12" customHeight="1" x14ac:dyDescent="0.2">
      <c r="B248" s="24"/>
      <c r="C248" s="295" t="s">
        <v>765</v>
      </c>
      <c r="D248" s="23" t="str">
        <f>IFERROR(VLOOKUP($C248,'World Cup Players'!B:X,3,FALSE),0)</f>
        <v>no Norway</v>
      </c>
      <c r="E248" s="30"/>
      <c r="F248" s="23">
        <f>IFERROR(VLOOKUP($C248,'World Cup Players'!B:X,9,FALSE),0)</f>
        <v>480</v>
      </c>
      <c r="G248" s="23">
        <f>IFERROR(VLOOKUP($C248,'World Cup Players'!B:X,11,FALSE),0)</f>
        <v>0</v>
      </c>
      <c r="H248" s="23">
        <f>IFERROR(VLOOKUP($C248,'World Cup Players'!B:X,12,FALSE),0)</f>
        <v>0</v>
      </c>
      <c r="I248" s="23">
        <f>IFERROR(VLOOKUP($C248,'GAME WINNING GOALS'!A:B,2,FALSE),0)</f>
        <v>0</v>
      </c>
      <c r="J248" s="23">
        <f>IFERROR(VLOOKUP($C248,'World Cup Players'!B:X,17,FALSE),0)</f>
        <v>0</v>
      </c>
      <c r="K248" s="23">
        <f>IFERROR(VLOOKUP($C248,'World Cup Players'!B:X,18,FALSE),0)</f>
        <v>0</v>
      </c>
      <c r="L248" s="44">
        <f>IFERROR(VLOOKUP($C248,'World Cup GK'!B:AE,16,FALSE),0)</f>
        <v>4</v>
      </c>
      <c r="M248" s="44">
        <f>IFERROR(VLOOKUP($C248,'World Cup GK'!B:AE,19,FALSE),0)</f>
        <v>0</v>
      </c>
      <c r="N248" s="44">
        <f>IFERROR(VLOOKUP($C248,'World Cup GK'!B:AE,14,FALSE),0)</f>
        <v>15</v>
      </c>
      <c r="O248" s="44">
        <f>IFERROR(VLOOKUP($C248,'World Cup GK'!B:AE,11,FALSE),0)</f>
        <v>7</v>
      </c>
      <c r="P248" s="43">
        <f t="shared" si="65"/>
        <v>9.234</v>
      </c>
    </row>
    <row r="249" spans="2:16" ht="12" customHeight="1" x14ac:dyDescent="0.2">
      <c r="B249" s="24"/>
      <c r="C249" s="295" t="s">
        <v>343</v>
      </c>
      <c r="D249" s="23" t="str">
        <f>IFERROR(VLOOKUP($C249,'World Cup Players'!B:X,3,FALSE),0)</f>
        <v>ec Ecuador</v>
      </c>
      <c r="E249" s="30"/>
      <c r="F249" s="23">
        <f>IFERROR(VLOOKUP($C249,'World Cup Players'!B:X,9,FALSE),0)</f>
        <v>360</v>
      </c>
      <c r="G249" s="23">
        <f>IFERROR(VLOOKUP($C249,'World Cup Players'!B:X,11,FALSE),0)</f>
        <v>0</v>
      </c>
      <c r="H249" s="23">
        <f>IFERROR(VLOOKUP($C249,'World Cup Players'!B:X,12,FALSE),0)</f>
        <v>0</v>
      </c>
      <c r="I249" s="23">
        <f>IFERROR(VLOOKUP($C249,'GAME WINNING GOALS'!A:B,2,FALSE),0)</f>
        <v>0</v>
      </c>
      <c r="J249" s="23">
        <f>IFERROR(VLOOKUP($C249,'World Cup Players'!#REF!,16,FALSE),0)</f>
        <v>0</v>
      </c>
      <c r="K249" s="23">
        <f>IFERROR(VLOOKUP($C249,'World Cup Players'!#REF!,16,FALSE),0)</f>
        <v>0</v>
      </c>
      <c r="L249" s="44">
        <f>IFERROR(VLOOKUP($C249,'World Cup GK'!B:AE,16,FALSE),0)</f>
        <v>1</v>
      </c>
      <c r="M249" s="44">
        <f>IFERROR(VLOOKUP($C249,'World Cup GK'!B:AE,19,FALSE),0)</f>
        <v>1</v>
      </c>
      <c r="N249" s="44">
        <f>IFERROR(VLOOKUP($C249,'World Cup GK'!B:AE,14,FALSE),0)</f>
        <v>9</v>
      </c>
      <c r="O249" s="44">
        <f>IFERROR(VLOOKUP($C249,'World Cup GK'!B:AE,11,FALSE),0)</f>
        <v>4</v>
      </c>
      <c r="P249" s="43">
        <f t="shared" si="65"/>
        <v>5.7879999999999994</v>
      </c>
    </row>
    <row r="250" spans="2:16" ht="12" customHeight="1" x14ac:dyDescent="0.2">
      <c r="B250" s="24"/>
      <c r="C250" s="295" t="s">
        <v>609</v>
      </c>
      <c r="D250" s="23">
        <f>IFERROR(VLOOKUP($C250,'World Cup Players'!B:X,3,FALSE),0)</f>
        <v>0</v>
      </c>
      <c r="E250" s="30"/>
      <c r="F250" s="23">
        <f>IFERROR(VLOOKUP($C250,'World Cup Players'!B:X,9,FALSE),0)</f>
        <v>0</v>
      </c>
      <c r="G250" s="23">
        <f>IFERROR(VLOOKUP($C250,'World Cup Players'!B:X,11,FALSE),0)</f>
        <v>0</v>
      </c>
      <c r="H250" s="23">
        <f>IFERROR(VLOOKUP($C250,'World Cup Players'!#REF!,11,FALSE),0)</f>
        <v>0</v>
      </c>
      <c r="I250" s="23">
        <f>IFERROR(VLOOKUP($C250,'GAME WINNING GOALS'!A:B,2,FALSE),0)</f>
        <v>1</v>
      </c>
      <c r="J250" s="23">
        <f>IFERROR(VLOOKUP($C250,'World Cup Players'!#REF!,16,FALSE),0)</f>
        <v>0</v>
      </c>
      <c r="K250" s="23">
        <f>IFERROR(VLOOKUP($C250,'World Cup Players'!#REF!,16,FALSE),0)</f>
        <v>0</v>
      </c>
      <c r="L250" s="44">
        <f>IFERROR(VLOOKUP($C250,'World Cup GK'!B:AE,16,FALSE),0)</f>
        <v>0</v>
      </c>
      <c r="M250" s="44">
        <f>IFERROR(VLOOKUP($C250,'World Cup GK'!B:AE,19,FALSE),0)</f>
        <v>0</v>
      </c>
      <c r="N250" s="44">
        <f>IFERROR(VLOOKUP($C250,'World Cup GK'!B:AE,14,FALSE),0)</f>
        <v>0</v>
      </c>
      <c r="O250" s="44">
        <f>IFERROR(VLOOKUP($C250,'World Cup GK'!B:AE,11,FALSE),0)</f>
        <v>0</v>
      </c>
      <c r="P250" s="43">
        <f t="shared" si="65"/>
        <v>1</v>
      </c>
    </row>
    <row r="251" spans="2:16" ht="12" customHeight="1" x14ac:dyDescent="0.2">
      <c r="B251" s="24"/>
      <c r="C251" s="265" t="s">
        <v>307</v>
      </c>
      <c r="D251" s="23">
        <f>IFERROR(VLOOKUP($C251,'World Cup Players'!B:X,3,FALSE),0)</f>
        <v>0</v>
      </c>
      <c r="E251" s="30"/>
      <c r="F251" s="23">
        <f>IFERROR(VLOOKUP($C251,'World Cup Players'!B:X,9,FALSE),0)</f>
        <v>0</v>
      </c>
      <c r="G251" s="23">
        <f>IFERROR(VLOOKUP($C251,'World Cup Players'!B:X,11,FALSE),0)</f>
        <v>0</v>
      </c>
      <c r="H251" s="23">
        <v>2</v>
      </c>
      <c r="I251" s="23">
        <f>IFERROR(VLOOKUP($C251,'GAME WINNING GOALS'!A:B,2,FALSE),0)</f>
        <v>1</v>
      </c>
      <c r="J251" s="23">
        <f>IFERROR(VLOOKUP($C251,'World Cup Players'!#REF!,16,FALSE),0)</f>
        <v>0</v>
      </c>
      <c r="K251" s="23">
        <f>IFERROR(VLOOKUP($C251,'World Cup Players'!#REF!,16,FALSE),0)</f>
        <v>0</v>
      </c>
      <c r="L251" s="44">
        <f>IFERROR(VLOOKUP($C251,'World Cup GK'!B:AE,16,FALSE),0)</f>
        <v>0</v>
      </c>
      <c r="M251" s="44">
        <f>IFERROR(VLOOKUP($C251,'World Cup GK'!B:AE,19,FALSE),0)</f>
        <v>0</v>
      </c>
      <c r="N251" s="44">
        <f>IFERROR(VLOOKUP($C251,'World Cup GK'!B:AE,14,FALSE),0)</f>
        <v>0</v>
      </c>
      <c r="O251" s="44">
        <f>IFERROR(VLOOKUP($C251,'World Cup GK'!B:AE,11,FALSE),0)</f>
        <v>0</v>
      </c>
      <c r="P251" s="43">
        <f t="shared" si="65"/>
        <v>3</v>
      </c>
    </row>
    <row r="252" spans="2:16" ht="12" customHeight="1" x14ac:dyDescent="0.2">
      <c r="B252" s="24"/>
      <c r="C252" s="265" t="s">
        <v>303</v>
      </c>
      <c r="D252" s="23">
        <f>IFERROR(VLOOKUP($C252,'World Cup Players'!B:X,3,FALSE),0)</f>
        <v>0</v>
      </c>
      <c r="E252" s="30"/>
      <c r="F252" s="23">
        <f>IFERROR(VLOOKUP($C252,'World Cup Players'!B:X,9,FALSE),0)</f>
        <v>0</v>
      </c>
      <c r="G252" s="23">
        <f>IFERROR(VLOOKUP($C252,'World Cup Players'!B:X,11,FALSE),0)</f>
        <v>0</v>
      </c>
      <c r="H252" s="23">
        <f>IFERROR(VLOOKUP($C252,'World Cup Players'!#REF!,11,FALSE),0)</f>
        <v>0</v>
      </c>
      <c r="I252" s="23">
        <f>IFERROR(VLOOKUP($C252,'GAME WINNING GOALS'!A:B,2,FALSE),0)</f>
        <v>1</v>
      </c>
      <c r="J252" s="23">
        <f>IFERROR(VLOOKUP($C252,'World Cup Players'!#REF!,16,FALSE),0)</f>
        <v>0</v>
      </c>
      <c r="K252" s="23">
        <f>IFERROR(VLOOKUP($C252,'World Cup Players'!#REF!,16,FALSE),0)</f>
        <v>0</v>
      </c>
      <c r="L252" s="44">
        <f>IFERROR(VLOOKUP($C252,'World Cup GK'!B:AE,16,FALSE),0)</f>
        <v>0</v>
      </c>
      <c r="M252" s="44">
        <f>IFERROR(VLOOKUP($C252,'World Cup GK'!B:AE,19,FALSE),0)</f>
        <v>0</v>
      </c>
      <c r="N252" s="44">
        <f>IFERROR(VLOOKUP($C252,'World Cup GK'!B:AE,14,FALSE),0)</f>
        <v>0</v>
      </c>
      <c r="O252" s="44">
        <f>IFERROR(VLOOKUP($C252,'World Cup GK'!B:AE,11,FALSE),0)</f>
        <v>0</v>
      </c>
      <c r="P252" s="43">
        <f t="shared" si="65"/>
        <v>1</v>
      </c>
    </row>
    <row r="253" spans="2:16" ht="12" customHeight="1" x14ac:dyDescent="0.2">
      <c r="B253" s="40" t="s">
        <v>149</v>
      </c>
      <c r="C253" s="293"/>
      <c r="D253" s="35">
        <f t="shared" ref="D253:E253" si="68">SUM(D254:D278)</f>
        <v>0</v>
      </c>
      <c r="E253" s="35">
        <f t="shared" si="68"/>
        <v>0</v>
      </c>
      <c r="F253" s="35">
        <f>SUM(F254:F283)</f>
        <v>12256</v>
      </c>
      <c r="G253" s="35">
        <f t="shared" ref="G253:O253" si="69">SUM(G254:G283)</f>
        <v>41</v>
      </c>
      <c r="H253" s="35">
        <f>SUM(H254:H283)</f>
        <v>22</v>
      </c>
      <c r="I253" s="35">
        <f>SUM(I254:I283)</f>
        <v>20</v>
      </c>
      <c r="J253" s="35">
        <f>SUM(J254:J283)</f>
        <v>7</v>
      </c>
      <c r="K253" s="35">
        <f t="shared" si="69"/>
        <v>0</v>
      </c>
      <c r="L253" s="35">
        <f>SUM(L254:L283)</f>
        <v>19</v>
      </c>
      <c r="M253" s="35">
        <f t="shared" si="69"/>
        <v>8</v>
      </c>
      <c r="N253" s="35">
        <f t="shared" si="69"/>
        <v>60</v>
      </c>
      <c r="O253" s="35">
        <f t="shared" si="69"/>
        <v>31</v>
      </c>
      <c r="P253" s="43">
        <f t="shared" si="65"/>
        <v>214.22480000000002</v>
      </c>
    </row>
    <row r="254" spans="2:16" ht="12" customHeight="1" x14ac:dyDescent="0.2">
      <c r="B254" s="24"/>
      <c r="C254" s="265" t="s">
        <v>425</v>
      </c>
      <c r="D254" s="23" t="str">
        <f>IFERROR(VLOOKUP($C254,'World Cup Players'!B:X,3,FALSE),0)</f>
        <v>fr France</v>
      </c>
      <c r="E254" s="30"/>
      <c r="F254" s="23">
        <f>IFERROR(VLOOKUP($C254,'World Cup Players'!B:X,9,FALSE),0)</f>
        <v>605</v>
      </c>
      <c r="G254" s="23">
        <f>IFERROR(VLOOKUP($C254,'World Cup Players'!B:X,11,FALSE),0)</f>
        <v>8</v>
      </c>
      <c r="H254" s="23">
        <f>IFERROR(VLOOKUP($C254,'World Cup Players'!B:X,12,FALSE),0)</f>
        <v>3</v>
      </c>
      <c r="I254" s="23">
        <f>IFERROR(VLOOKUP($C254,'GAME WINNING GOALS'!A:B,2,FALSE),0)</f>
        <v>4</v>
      </c>
      <c r="J254" s="23">
        <f>IFERROR(VLOOKUP($C254,'World Cup Players'!B:X,17,FALSE),0)</f>
        <v>1</v>
      </c>
      <c r="K254" s="23">
        <f>IFERROR(VLOOKUP($C254,'World Cup Players'!B:X,18,FALSE),0)</f>
        <v>0</v>
      </c>
      <c r="L254" s="44">
        <f>IFERROR(VLOOKUP($C254,'World Cup GK'!B:AE,16,FALSE),0)</f>
        <v>0</v>
      </c>
      <c r="M254" s="44">
        <f>IFERROR(VLOOKUP($C254,'World Cup GK'!B:AE,19,FALSE),0)</f>
        <v>0</v>
      </c>
      <c r="N254" s="44">
        <f>IFERROR(VLOOKUP($C254,'World Cup GK'!B:AE,14,FALSE),0)</f>
        <v>0</v>
      </c>
      <c r="O254" s="44">
        <f>IFERROR(VLOOKUP($C254,'World Cup GK'!B:AE,11,FALSE),0)</f>
        <v>0</v>
      </c>
      <c r="P254" s="43">
        <f t="shared" si="65"/>
        <v>19.7715</v>
      </c>
    </row>
    <row r="255" spans="2:16" ht="12" customHeight="1" x14ac:dyDescent="0.2">
      <c r="B255" s="24"/>
      <c r="C255" s="265" t="s">
        <v>5</v>
      </c>
      <c r="D255" s="23" t="str">
        <f>IFERROR(VLOOKUP($C255,'World Cup Players'!B:X,3,FALSE),0)</f>
        <v>eng England</v>
      </c>
      <c r="E255" s="30"/>
      <c r="F255" s="23">
        <f>IFERROR(VLOOKUP($C255,'World Cup Players'!B:X,9,FALSE),0)</f>
        <v>652</v>
      </c>
      <c r="G255" s="23">
        <f>IFERROR(VLOOKUP($C255,'World Cup Players'!B:X,11,FALSE),0)</f>
        <v>6</v>
      </c>
      <c r="H255" s="23">
        <f>IFERROR(VLOOKUP($C255,'World Cup Players'!B:X,12,FALSE),0)</f>
        <v>1</v>
      </c>
      <c r="I255" s="23">
        <f>IFERROR(VLOOKUP($C255,'GAME WINNING GOALS'!A:B,2,FALSE),0)</f>
        <v>2</v>
      </c>
      <c r="J255" s="23">
        <f>IFERROR(VLOOKUP($C255,'World Cup Players'!B:X,17,FALSE),0)</f>
        <v>0</v>
      </c>
      <c r="K255" s="23">
        <f>IFERROR(VLOOKUP($C255,'World Cup Players'!B:X,18,FALSE),0)</f>
        <v>0</v>
      </c>
      <c r="L255" s="44">
        <f>IFERROR(VLOOKUP($C255,'World Cup GK'!B:AE,16,FALSE),0)</f>
        <v>0</v>
      </c>
      <c r="M255" s="44">
        <f>IFERROR(VLOOKUP($C255,'World Cup GK'!B:AE,19,FALSE),0)</f>
        <v>0</v>
      </c>
      <c r="N255" s="44">
        <f>IFERROR(VLOOKUP($C255,'World Cup GK'!B:AE,14,FALSE),0)</f>
        <v>0</v>
      </c>
      <c r="O255" s="44">
        <f>IFERROR(VLOOKUP($C255,'World Cup GK'!B:AE,11,FALSE),0)</f>
        <v>0</v>
      </c>
      <c r="P255" s="43">
        <f t="shared" si="65"/>
        <v>14.4116</v>
      </c>
    </row>
    <row r="256" spans="2:16" ht="12" customHeight="1" x14ac:dyDescent="0.2">
      <c r="B256" s="24"/>
      <c r="C256" s="268" t="s">
        <v>689</v>
      </c>
      <c r="D256" s="23" t="str">
        <f>IFERROR(VLOOKUP($C256,'World Cup Players'!B:X,3,FALSE),0)</f>
        <v>no Norway</v>
      </c>
      <c r="E256" s="30"/>
      <c r="F256" s="23">
        <f>IFERROR(VLOOKUP($C256,'World Cup Players'!B:X,9,FALSE),0)</f>
        <v>465</v>
      </c>
      <c r="G256" s="23">
        <f>IFERROR(VLOOKUP($C256,'World Cup Players'!B:X,11,FALSE),0)</f>
        <v>7</v>
      </c>
      <c r="H256" s="23">
        <f>IFERROR(VLOOKUP($C256,'World Cup Players'!B:X,12,FALSE),0)</f>
        <v>0</v>
      </c>
      <c r="I256" s="23">
        <f>IFERROR(VLOOKUP($C256,'GAME WINNING GOALS'!A:B,2,FALSE),0)</f>
        <v>4</v>
      </c>
      <c r="J256" s="23">
        <f>IFERROR(VLOOKUP($C256,'World Cup Players'!B:X,17,FALSE),0)</f>
        <v>0</v>
      </c>
      <c r="K256" s="23">
        <f>IFERROR(VLOOKUP($C256,'World Cup Players'!B:X,18,FALSE),0)</f>
        <v>0</v>
      </c>
      <c r="L256" s="44">
        <f>IFERROR(VLOOKUP($C256,'World Cup GK'!B:AE,16,FALSE),0)</f>
        <v>0</v>
      </c>
      <c r="M256" s="44">
        <f>IFERROR(VLOOKUP($C256,'World Cup GK'!B:AE,19,FALSE),0)</f>
        <v>0</v>
      </c>
      <c r="N256" s="44">
        <f>IFERROR(VLOOKUP($C256,'World Cup GK'!B:AE,14,FALSE),0)</f>
        <v>0</v>
      </c>
      <c r="O256" s="44">
        <f>IFERROR(VLOOKUP($C256,'World Cup GK'!B:AE,11,FALSE),0)</f>
        <v>0</v>
      </c>
      <c r="P256" s="43">
        <f t="shared" si="65"/>
        <v>14.859500000000001</v>
      </c>
    </row>
    <row r="257" spans="2:16" ht="12" customHeight="1" x14ac:dyDescent="0.2">
      <c r="B257" s="24"/>
      <c r="C257" s="265" t="s">
        <v>405</v>
      </c>
      <c r="D257" s="23" t="str">
        <f>IFERROR(VLOOKUP($C257,'World Cup Players'!B:X,3,FALSE),0)</f>
        <v>fr France</v>
      </c>
      <c r="E257" s="30"/>
      <c r="F257" s="23">
        <f>IFERROR(VLOOKUP($C257,'World Cup Players'!B:X,9,FALSE),0)</f>
        <v>547</v>
      </c>
      <c r="G257" s="23">
        <f>IFERROR(VLOOKUP($C257,'World Cup Players'!B:X,11,FALSE),0)</f>
        <v>5</v>
      </c>
      <c r="H257" s="23">
        <f>IFERROR(VLOOKUP($C257,'World Cup Players'!B:X,12,FALSE),0)</f>
        <v>2</v>
      </c>
      <c r="I257" s="23">
        <f>IFERROR(VLOOKUP($C257,'GAME WINNING GOALS'!A:B,2,FALSE),0)</f>
        <v>1</v>
      </c>
      <c r="J257" s="23">
        <f>IFERROR(VLOOKUP($C257,'World Cup Players'!B:X,17,FALSE),0)</f>
        <v>0</v>
      </c>
      <c r="K257" s="23">
        <f>IFERROR(VLOOKUP($C257,'World Cup Players'!B:X,18,FALSE),0)</f>
        <v>0</v>
      </c>
      <c r="L257" s="44">
        <f>IFERROR(VLOOKUP($C257,'World Cup GK'!B:AE,16,FALSE),0)</f>
        <v>0</v>
      </c>
      <c r="M257" s="44">
        <f>IFERROR(VLOOKUP($C257,'World Cup GK'!B:AE,19,FALSE),0)</f>
        <v>0</v>
      </c>
      <c r="N257" s="44">
        <f>IFERROR(VLOOKUP($C257,'World Cup GK'!B:AE,14,FALSE),0)</f>
        <v>0</v>
      </c>
      <c r="O257" s="44">
        <f>IFERROR(VLOOKUP($C257,'World Cup GK'!B:AE,11,FALSE),0)</f>
        <v>0</v>
      </c>
      <c r="P257" s="43">
        <f t="shared" si="65"/>
        <v>12.540099999999999</v>
      </c>
    </row>
    <row r="258" spans="2:16" ht="12" customHeight="1" x14ac:dyDescent="0.2">
      <c r="B258" s="24"/>
      <c r="C258" s="265" t="s">
        <v>697</v>
      </c>
      <c r="D258" s="23" t="str">
        <f>IFERROR(VLOOKUP($C258,'World Cup Players'!B:X,3,FALSE),0)</f>
        <v>co Colombia</v>
      </c>
      <c r="E258" s="30"/>
      <c r="F258" s="23">
        <f>IFERROR(VLOOKUP($C258,'World Cup Players'!B:X,9,FALSE),0)</f>
        <v>478</v>
      </c>
      <c r="G258" s="23">
        <f>IFERROR(VLOOKUP($C258,'World Cup Players'!B:X,11,FALSE),0)</f>
        <v>1</v>
      </c>
      <c r="H258" s="23">
        <f>IFERROR(VLOOKUP($C258,'World Cup Players'!B:X,12,FALSE),0)</f>
        <v>1</v>
      </c>
      <c r="I258" s="23">
        <f>IFERROR(VLOOKUP($C258,'GAME WINNING GOALS'!A:B,2,FALSE),0)</f>
        <v>1</v>
      </c>
      <c r="J258" s="23">
        <f>IFERROR(VLOOKUP($C258,'World Cup Players'!B:X,17,FALSE),0)</f>
        <v>0</v>
      </c>
      <c r="K258" s="23">
        <f>IFERROR(VLOOKUP($C258,'World Cup Players'!B:X,18,FALSE),0)</f>
        <v>0</v>
      </c>
      <c r="L258" s="44">
        <f>IFERROR(VLOOKUP($C258,'World Cup GK'!B:AE,16,FALSE),0)</f>
        <v>0</v>
      </c>
      <c r="M258" s="44">
        <f>IFERROR(VLOOKUP($C258,'World Cup GK'!B:AE,19,FALSE),0)</f>
        <v>0</v>
      </c>
      <c r="N258" s="44">
        <f>IFERROR(VLOOKUP($C258,'World Cup GK'!B:AE,14,FALSE),0)</f>
        <v>0</v>
      </c>
      <c r="O258" s="44">
        <f>IFERROR(VLOOKUP($C258,'World Cup GK'!B:AE,11,FALSE),0)</f>
        <v>0</v>
      </c>
      <c r="P258" s="43">
        <f t="shared" si="65"/>
        <v>6.9673999999999996</v>
      </c>
    </row>
    <row r="259" spans="2:16" ht="12" customHeight="1" x14ac:dyDescent="0.2">
      <c r="B259" s="24"/>
      <c r="C259" s="265" t="s">
        <v>693</v>
      </c>
      <c r="D259" s="23" t="str">
        <f>IFERROR(VLOOKUP($C259,'World Cup Players'!B:X,3,FALSE),0)</f>
        <v>ma Morocco</v>
      </c>
      <c r="E259" s="30"/>
      <c r="F259" s="23">
        <f>IFERROR(VLOOKUP($C259,'World Cup Players'!B:X,9,FALSE),0)</f>
        <v>381</v>
      </c>
      <c r="G259" s="23">
        <f>IFERROR(VLOOKUP($C259,'World Cup Players'!B:X,11,FALSE),0)</f>
        <v>3</v>
      </c>
      <c r="H259" s="23">
        <f>IFERROR(VLOOKUP($C259,'World Cup Players'!B:X,12,FALSE),0)</f>
        <v>0</v>
      </c>
      <c r="I259" s="23">
        <f>IFERROR(VLOOKUP($C259,'GAME WINNING GOALS'!A:B,2,FALSE),0)</f>
        <v>1</v>
      </c>
      <c r="J259" s="23">
        <f>IFERROR(VLOOKUP($C259,'World Cup Players'!B:X,17,FALSE),0)</f>
        <v>0</v>
      </c>
      <c r="K259" s="23">
        <f>IFERROR(VLOOKUP($C259,'World Cup Players'!B:X,18,FALSE),0)</f>
        <v>0</v>
      </c>
      <c r="L259" s="44">
        <f>IFERROR(VLOOKUP($C259,'World Cup GK'!B:AE,16,FALSE),0)</f>
        <v>0</v>
      </c>
      <c r="M259" s="44">
        <f>IFERROR(VLOOKUP($C259,'World Cup GK'!B:AE,19,FALSE),0)</f>
        <v>0</v>
      </c>
      <c r="N259" s="44">
        <f>IFERROR(VLOOKUP($C259,'World Cup GK'!B:AE,14,FALSE),0)</f>
        <v>0</v>
      </c>
      <c r="O259" s="44">
        <f>IFERROR(VLOOKUP($C259,'World Cup GK'!B:AE,11,FALSE),0)</f>
        <v>0</v>
      </c>
      <c r="P259" s="43">
        <f t="shared" si="65"/>
        <v>7.1623000000000001</v>
      </c>
    </row>
    <row r="260" spans="2:16" ht="12" customHeight="1" x14ac:dyDescent="0.2">
      <c r="B260" s="24"/>
      <c r="C260" s="265" t="s">
        <v>491</v>
      </c>
      <c r="D260" s="23" t="str">
        <f>IFERROR(VLOOKUP($C260,'World Cup Players'!B:X,3,FALSE),0)</f>
        <v>pt Portugal</v>
      </c>
      <c r="E260" s="30"/>
      <c r="F260" s="23">
        <f>IFERROR(VLOOKUP($C260,'World Cup Players'!B:X,9,FALSE),0)</f>
        <v>422</v>
      </c>
      <c r="G260" s="23">
        <f>IFERROR(VLOOKUP($C260,'World Cup Players'!B:X,11,FALSE),0)</f>
        <v>0</v>
      </c>
      <c r="H260" s="23">
        <f>IFERROR(VLOOKUP($C260,'World Cup Players'!B:X,12,FALSE),0)</f>
        <v>1</v>
      </c>
      <c r="I260" s="23">
        <f>IFERROR(VLOOKUP($C260,'GAME WINNING GOALS'!A:B,2,FALSE),0)</f>
        <v>0</v>
      </c>
      <c r="J260" s="23">
        <f>IFERROR(VLOOKUP($C260,'World Cup Players'!B:X,17,FALSE),0)</f>
        <v>0</v>
      </c>
      <c r="K260" s="23">
        <f>IFERROR(VLOOKUP($C260,'World Cup Players'!B:X,18,FALSE),0)</f>
        <v>0</v>
      </c>
      <c r="L260" s="44">
        <f>IFERROR(VLOOKUP($C260,'World Cup GK'!B:AE,16,FALSE),0)</f>
        <v>0</v>
      </c>
      <c r="M260" s="44">
        <f>IFERROR(VLOOKUP($C260,'World Cup GK'!B:AE,19,FALSE),0)</f>
        <v>0</v>
      </c>
      <c r="N260" s="44">
        <f>IFERROR(VLOOKUP($C260,'World Cup GK'!B:AE,14,FALSE),0)</f>
        <v>0</v>
      </c>
      <c r="O260" s="44">
        <f>IFERROR(VLOOKUP($C260,'World Cup GK'!B:AE,11,FALSE),0)</f>
        <v>0</v>
      </c>
      <c r="P260" s="43">
        <f t="shared" si="65"/>
        <v>4.5026000000000002</v>
      </c>
    </row>
    <row r="261" spans="2:16" ht="12" customHeight="1" x14ac:dyDescent="0.2">
      <c r="B261" s="24"/>
      <c r="C261" s="265" t="s">
        <v>706</v>
      </c>
      <c r="D261" s="23" t="str">
        <f>IFERROR(VLOOKUP($C261,'World Cup Players'!B:X,3,FALSE),0)</f>
        <v>ar Argentina</v>
      </c>
      <c r="E261" s="30"/>
      <c r="F261" s="23">
        <f>IFERROR(VLOOKUP($C261,'World Cup Players'!B:X,9,FALSE),0)</f>
        <v>630</v>
      </c>
      <c r="G261" s="23">
        <f>IFERROR(VLOOKUP($C261,'World Cup Players'!B:X,11,FALSE),0)</f>
        <v>1</v>
      </c>
      <c r="H261" s="23">
        <f>IFERROR(VLOOKUP($C261,'World Cup Players'!B:X,12,FALSE),0)</f>
        <v>1</v>
      </c>
      <c r="I261" s="23">
        <f>IFERROR(VLOOKUP($C261,'GAME WINNING GOALS'!A:B,2,FALSE),0)</f>
        <v>0</v>
      </c>
      <c r="J261" s="23">
        <f>IFERROR(VLOOKUP($C261,'World Cup Players'!B:X,17,FALSE),0)</f>
        <v>0</v>
      </c>
      <c r="K261" s="23">
        <f>IFERROR(VLOOKUP($C261,'World Cup Players'!B:X,18,FALSE),0)</f>
        <v>0</v>
      </c>
      <c r="L261" s="44">
        <f>IFERROR(VLOOKUP($C261,'World Cup GK'!B:AE,16,FALSE),0)</f>
        <v>0</v>
      </c>
      <c r="M261" s="44">
        <f>IFERROR(VLOOKUP($C261,'World Cup GK'!B:AE,19,FALSE),0)</f>
        <v>0</v>
      </c>
      <c r="N261" s="44">
        <f>IFERROR(VLOOKUP($C261,'World Cup GK'!B:AE,14,FALSE),0)</f>
        <v>0</v>
      </c>
      <c r="O261" s="44">
        <f>IFERROR(VLOOKUP($C261,'World Cup GK'!B:AE,11,FALSE),0)</f>
        <v>0</v>
      </c>
      <c r="P261" s="43">
        <f t="shared" si="65"/>
        <v>7.2290000000000001</v>
      </c>
    </row>
    <row r="262" spans="2:16" ht="12" customHeight="1" x14ac:dyDescent="0.2">
      <c r="B262" s="24"/>
      <c r="C262" s="265" t="s">
        <v>594</v>
      </c>
      <c r="D262" s="23" t="str">
        <f>IFERROR(VLOOKUP($C262,'World Cup Players'!B:X,3,FALSE),0)</f>
        <v>tr Türkiye</v>
      </c>
      <c r="E262" s="30"/>
      <c r="F262" s="23">
        <f>IFERROR(VLOOKUP($C262,'World Cup Players'!B:X,9,FALSE),0)</f>
        <v>270</v>
      </c>
      <c r="G262" s="23">
        <f>IFERROR(VLOOKUP($C262,'World Cup Players'!B:X,11,FALSE),0)</f>
        <v>1</v>
      </c>
      <c r="H262" s="23">
        <f>IFERROR(VLOOKUP($C262,'World Cup Players'!B:X,12,FALSE),0)</f>
        <v>0</v>
      </c>
      <c r="I262" s="23">
        <f>IFERROR(VLOOKUP($C262,'GAME WINNING GOALS'!A:B,2,FALSE),0)</f>
        <v>0</v>
      </c>
      <c r="J262" s="23">
        <f>IFERROR(VLOOKUP($C262,'World Cup Players'!B:X,17,FALSE),0)</f>
        <v>0</v>
      </c>
      <c r="K262" s="23">
        <f>IFERROR(VLOOKUP($C262,'World Cup Players'!B:X,18,FALSE),0)</f>
        <v>0</v>
      </c>
      <c r="L262" s="44">
        <f>IFERROR(VLOOKUP($C262,'World Cup GK'!B:AE,16,FALSE),0)</f>
        <v>0</v>
      </c>
      <c r="M262" s="44">
        <f>IFERROR(VLOOKUP($C262,'World Cup GK'!B:AE,19,FALSE),0)</f>
        <v>0</v>
      </c>
      <c r="N262" s="44">
        <f>IFERROR(VLOOKUP($C262,'World Cup GK'!B:AE,14,FALSE),0)</f>
        <v>0</v>
      </c>
      <c r="O262" s="44">
        <f>IFERROR(VLOOKUP($C262,'World Cup GK'!B:AE,11,FALSE),0)</f>
        <v>0</v>
      </c>
      <c r="P262" s="43">
        <f t="shared" si="65"/>
        <v>3.2410000000000001</v>
      </c>
    </row>
    <row r="263" spans="2:16" ht="12" customHeight="1" x14ac:dyDescent="0.2">
      <c r="B263" s="24"/>
      <c r="C263" s="265" t="s">
        <v>225</v>
      </c>
      <c r="D263" s="23" t="str">
        <f>IFERROR(VLOOKUP($C263,'World Cup Players'!B:X,3,FALSE),0)</f>
        <v>eng England</v>
      </c>
      <c r="E263" s="30"/>
      <c r="F263" s="23">
        <f>IFERROR(VLOOKUP($C263,'World Cup Players'!B:X,9,FALSE),0)</f>
        <v>602</v>
      </c>
      <c r="G263" s="23">
        <f>IFERROR(VLOOKUP($C263,'World Cup Players'!B:X,11,FALSE),0)</f>
        <v>6</v>
      </c>
      <c r="H263" s="23">
        <f>IFERROR(VLOOKUP($C263,'World Cup Players'!B:X,12,FALSE),0)</f>
        <v>1</v>
      </c>
      <c r="I263" s="23">
        <f>IFERROR(VLOOKUP($C263,'GAME WINNING GOALS'!A:B,2,FALSE),0)</f>
        <v>3</v>
      </c>
      <c r="J263" s="23">
        <f>IFERROR(VLOOKUP($C263,'World Cup Players'!B:X,17,FALSE),0)</f>
        <v>1</v>
      </c>
      <c r="K263" s="23">
        <f>IFERROR(VLOOKUP($C263,'World Cup Players'!B:X,18,FALSE),0)</f>
        <v>0</v>
      </c>
      <c r="L263" s="44">
        <f>IFERROR(VLOOKUP($C263,'World Cup GK'!B:AE,16,FALSE),0)</f>
        <v>0</v>
      </c>
      <c r="M263" s="44">
        <f>IFERROR(VLOOKUP($C263,'World Cup GK'!B:AE,19,FALSE),0)</f>
        <v>0</v>
      </c>
      <c r="N263" s="44">
        <f>IFERROR(VLOOKUP($C263,'World Cup GK'!B:AE,14,FALSE),0)</f>
        <v>0</v>
      </c>
      <c r="O263" s="44">
        <f>IFERROR(VLOOKUP($C263,'World Cup GK'!B:AE,11,FALSE),0)</f>
        <v>0</v>
      </c>
      <c r="P263" s="43">
        <f t="shared" si="65"/>
        <v>14.746600000000001</v>
      </c>
    </row>
    <row r="264" spans="2:16" ht="12" customHeight="1" x14ac:dyDescent="0.2">
      <c r="B264" s="24"/>
      <c r="C264" s="265" t="s">
        <v>720</v>
      </c>
      <c r="D264" s="23" t="str">
        <f>IFERROR(VLOOKUP($C264,'World Cup Players'!B:X,3,FALSE),0)</f>
        <v>fr France</v>
      </c>
      <c r="E264" s="30"/>
      <c r="F264" s="23">
        <f>IFERROR(VLOOKUP($C264,'World Cup Players'!B:X,9,FALSE),0)</f>
        <v>556</v>
      </c>
      <c r="G264" s="23">
        <f>IFERROR(VLOOKUP($C264,'World Cup Players'!B:X,11,FALSE),0)</f>
        <v>0</v>
      </c>
      <c r="H264" s="23">
        <f>IFERROR(VLOOKUP($C264,'World Cup Players'!B:X,12,FALSE),0)</f>
        <v>5</v>
      </c>
      <c r="I264" s="23">
        <f>IFERROR(VLOOKUP($C264,'GAME WINNING GOALS'!A:B,2,FALSE),0)</f>
        <v>0</v>
      </c>
      <c r="J264" s="23">
        <f>IFERROR(VLOOKUP($C264,'World Cup Players'!B:X,17,FALSE),0)</f>
        <v>1</v>
      </c>
      <c r="K264" s="23">
        <f>IFERROR(VLOOKUP($C264,'World Cup Players'!B:X,18,FALSE),0)</f>
        <v>0</v>
      </c>
      <c r="L264" s="44">
        <f>IFERROR(VLOOKUP($C264,'World Cup GK'!B:AE,16,FALSE),0)</f>
        <v>0</v>
      </c>
      <c r="M264" s="44">
        <f>IFERROR(VLOOKUP($C264,'World Cup GK'!B:AE,19,FALSE),0)</f>
        <v>0</v>
      </c>
      <c r="N264" s="44">
        <f>IFERROR(VLOOKUP($C264,'World Cup GK'!B:AE,14,FALSE),0)</f>
        <v>0</v>
      </c>
      <c r="O264" s="44">
        <f>IFERROR(VLOOKUP($C264,'World Cup GK'!B:AE,11,FALSE),0)</f>
        <v>0</v>
      </c>
      <c r="P264" s="43">
        <f t="shared" si="65"/>
        <v>9.3647999999999989</v>
      </c>
    </row>
    <row r="265" spans="2:16" ht="12" customHeight="1" x14ac:dyDescent="0.2">
      <c r="B265" s="24"/>
      <c r="C265" s="265" t="s">
        <v>38</v>
      </c>
      <c r="D265" s="23" t="str">
        <f>IFERROR(VLOOKUP($C265,'World Cup Players'!B:X,3,FALSE),0)</f>
        <v>eng England</v>
      </c>
      <c r="E265" s="30"/>
      <c r="F265" s="23">
        <f>IFERROR(VLOOKUP($C265,'World Cup Players'!B:X,9,FALSE),0)</f>
        <v>178</v>
      </c>
      <c r="G265" s="23">
        <f>IFERROR(VLOOKUP($C265,'World Cup Players'!B:X,11,FALSE),0)</f>
        <v>1</v>
      </c>
      <c r="H265" s="23">
        <f>IFERROR(VLOOKUP($C265,'World Cup Players'!B:X,12,FALSE),0)</f>
        <v>0</v>
      </c>
      <c r="I265" s="23">
        <f>IFERROR(VLOOKUP($C265,'GAME WINNING GOALS'!A:B,2,FALSE),0)</f>
        <v>0</v>
      </c>
      <c r="J265" s="23">
        <f>IFERROR(VLOOKUP($C265,'World Cup Players'!B:X,17,FALSE),0)</f>
        <v>0</v>
      </c>
      <c r="K265" s="23">
        <f>IFERROR(VLOOKUP($C265,'World Cup Players'!B:X,18,FALSE),0)</f>
        <v>0</v>
      </c>
      <c r="L265" s="44">
        <f>IFERROR(VLOOKUP($C265,'World Cup GK'!B:AE,16,FALSE),0)</f>
        <v>0</v>
      </c>
      <c r="M265" s="44">
        <f>IFERROR(VLOOKUP($C265,'World Cup GK'!B:AE,19,FALSE),0)</f>
        <v>0</v>
      </c>
      <c r="N265" s="44">
        <f>IFERROR(VLOOKUP($C265,'World Cup GK'!B:AE,14,FALSE),0)</f>
        <v>0</v>
      </c>
      <c r="O265" s="44">
        <f>IFERROR(VLOOKUP($C265,'World Cup GK'!B:AE,11,FALSE),0)</f>
        <v>0</v>
      </c>
      <c r="P265" s="43">
        <f t="shared" si="65"/>
        <v>2.4774000000000003</v>
      </c>
    </row>
    <row r="266" spans="2:16" ht="12" customHeight="1" x14ac:dyDescent="0.2">
      <c r="B266" s="24"/>
      <c r="C266" s="265" t="s">
        <v>734</v>
      </c>
      <c r="D266" s="23" t="str">
        <f>IFERROR(VLOOKUP($C266,'World Cup Players'!B:X,3,FALSE),0)</f>
        <v>no Norway</v>
      </c>
      <c r="E266" s="30"/>
      <c r="F266" s="23">
        <f>IFERROR(VLOOKUP($C266,'World Cup Players'!B:X,9,FALSE),0)</f>
        <v>470</v>
      </c>
      <c r="G266" s="23">
        <f>IFERROR(VLOOKUP($C266,'World Cup Players'!B:X,11,FALSE),0)</f>
        <v>0</v>
      </c>
      <c r="H266" s="23">
        <f>IFERROR(VLOOKUP($C266,'World Cup Players'!B:X,12,FALSE),0)</f>
        <v>4</v>
      </c>
      <c r="I266" s="23">
        <f>IFERROR(VLOOKUP($C266,'GAME WINNING GOALS'!A:B,2,FALSE),0)</f>
        <v>0</v>
      </c>
      <c r="J266" s="23">
        <f>IFERROR(VLOOKUP($C266,'World Cup Players'!B:X,17,FALSE),0)</f>
        <v>0</v>
      </c>
      <c r="K266" s="23">
        <f>IFERROR(VLOOKUP($C266,'World Cup Players'!B:X,18,FALSE),0)</f>
        <v>0</v>
      </c>
      <c r="L266" s="44">
        <f>IFERROR(VLOOKUP($C266,'World Cup GK'!B:AE,16,FALSE),0)</f>
        <v>0</v>
      </c>
      <c r="M266" s="44">
        <f>IFERROR(VLOOKUP($C266,'World Cup GK'!B:AE,19,FALSE),0)</f>
        <v>0</v>
      </c>
      <c r="N266" s="44">
        <f>IFERROR(VLOOKUP($C266,'World Cup GK'!B:AE,14,FALSE),0)</f>
        <v>0</v>
      </c>
      <c r="O266" s="44">
        <f>IFERROR(VLOOKUP($C266,'World Cup GK'!B:AE,11,FALSE),0)</f>
        <v>0</v>
      </c>
      <c r="P266" s="43">
        <f t="shared" si="65"/>
        <v>7.9009999999999998</v>
      </c>
    </row>
    <row r="267" spans="2:16" ht="12" customHeight="1" x14ac:dyDescent="0.2">
      <c r="B267" s="24"/>
      <c r="C267" s="265" t="s">
        <v>543</v>
      </c>
      <c r="D267" s="23" t="str">
        <f>IFERROR(VLOOKUP($C267,'World Cup Players'!B:X,3,FALSE),0)</f>
        <v>pt Portugal</v>
      </c>
      <c r="E267" s="30"/>
      <c r="F267" s="23">
        <f>IFERROR(VLOOKUP($C267,'World Cup Players'!B:X,9,FALSE),0)</f>
        <v>376</v>
      </c>
      <c r="G267" s="23">
        <f>IFERROR(VLOOKUP($C267,'World Cup Players'!B:X,11,FALSE),0)</f>
        <v>0</v>
      </c>
      <c r="H267" s="23">
        <f>IFERROR(VLOOKUP($C267,'World Cup Players'!B:X,12,FALSE),0)</f>
        <v>0</v>
      </c>
      <c r="I267" s="23">
        <f>IFERROR(VLOOKUP($C267,'GAME WINNING GOALS'!A:B,2,FALSE),0)</f>
        <v>0</v>
      </c>
      <c r="J267" s="23">
        <f>IFERROR(VLOOKUP($C267,'World Cup Players'!B:X,17,FALSE),0)</f>
        <v>0</v>
      </c>
      <c r="K267" s="23">
        <f>IFERROR(VLOOKUP($C267,'World Cup Players'!B:X,18,FALSE),0)</f>
        <v>0</v>
      </c>
      <c r="L267" s="44">
        <f>IFERROR(VLOOKUP($C267,'World Cup GK'!B:AE,16,FALSE),0)</f>
        <v>0</v>
      </c>
      <c r="M267" s="44">
        <f>IFERROR(VLOOKUP($C267,'World Cup GK'!B:AE,19,FALSE),0)</f>
        <v>0</v>
      </c>
      <c r="N267" s="44">
        <f>IFERROR(VLOOKUP($C267,'World Cup GK'!B:AE,14,FALSE),0)</f>
        <v>0</v>
      </c>
      <c r="O267" s="44">
        <f>IFERROR(VLOOKUP($C267,'World Cup GK'!B:AE,11,FALSE),0)</f>
        <v>0</v>
      </c>
      <c r="P267" s="43">
        <f t="shared" si="65"/>
        <v>3.1208</v>
      </c>
    </row>
    <row r="268" spans="2:16" ht="12" customHeight="1" x14ac:dyDescent="0.2">
      <c r="B268" s="24"/>
      <c r="C268" s="265" t="s">
        <v>733</v>
      </c>
      <c r="D268" s="23" t="str">
        <f>IFERROR(VLOOKUP($C268,'World Cup Players'!B:X,3,FALSE),0)</f>
        <v>dz Algeria</v>
      </c>
      <c r="E268" s="30"/>
      <c r="F268" s="23">
        <f>IFERROR(VLOOKUP($C268,'World Cup Players'!B:X,9,FALSE),0)</f>
        <v>251</v>
      </c>
      <c r="G268" s="23">
        <f>IFERROR(VLOOKUP($C268,'World Cup Players'!B:X,11,FALSE),0)</f>
        <v>1</v>
      </c>
      <c r="H268" s="23">
        <f>IFERROR(VLOOKUP($C268,'World Cup Players'!B:X,12,FALSE),0)</f>
        <v>0</v>
      </c>
      <c r="I268" s="23">
        <f>IFERROR(VLOOKUP($C268,'GAME WINNING GOALS'!A:B,2,FALSE),0)</f>
        <v>1</v>
      </c>
      <c r="J268" s="23">
        <f>IFERROR(VLOOKUP($C268,'World Cup Players'!B:X,17,FALSE),0)</f>
        <v>0</v>
      </c>
      <c r="K268" s="23">
        <f>IFERROR(VLOOKUP($C268,'World Cup Players'!B:X,18,FALSE),0)</f>
        <v>0</v>
      </c>
      <c r="L268" s="44">
        <f>IFERROR(VLOOKUP($C268,'World Cup GK'!B:AE,16,FALSE),0)</f>
        <v>0</v>
      </c>
      <c r="M268" s="44">
        <f>IFERROR(VLOOKUP($C268,'World Cup GK'!B:AE,19,FALSE),0)</f>
        <v>0</v>
      </c>
      <c r="N268" s="44">
        <f>IFERROR(VLOOKUP($C268,'World Cup GK'!B:AE,14,FALSE),0)</f>
        <v>0</v>
      </c>
      <c r="O268" s="44">
        <f>IFERROR(VLOOKUP($C268,'World Cup GK'!B:AE,11,FALSE),0)</f>
        <v>0</v>
      </c>
      <c r="P268" s="43">
        <f t="shared" si="65"/>
        <v>4.0832999999999995</v>
      </c>
    </row>
    <row r="269" spans="2:16" ht="12" customHeight="1" x14ac:dyDescent="0.2">
      <c r="B269" s="24"/>
      <c r="C269" s="265" t="s">
        <v>360</v>
      </c>
      <c r="D269" s="23" t="str">
        <f>IFERROR(VLOOKUP($C269,'World Cup Players'!B:X,3,FALSE),0)</f>
        <v>ir IR Iran</v>
      </c>
      <c r="E269" s="30"/>
      <c r="F269" s="23">
        <f>IFERROR(VLOOKUP($C269,'World Cup Players'!B:X,9,FALSE),0)</f>
        <v>259</v>
      </c>
      <c r="G269" s="23">
        <f>IFERROR(VLOOKUP($C269,'World Cup Players'!B:X,11,FALSE),0)</f>
        <v>0</v>
      </c>
      <c r="H269" s="23">
        <f>IFERROR(VLOOKUP($C269,'World Cup Players'!B:X,12,FALSE),0)</f>
        <v>0</v>
      </c>
      <c r="I269" s="23">
        <f>IFERROR(VLOOKUP($C269,'GAME WINNING GOALS'!A:B,2,FALSE),0)</f>
        <v>0</v>
      </c>
      <c r="J269" s="23">
        <f>IFERROR(VLOOKUP($C269,'World Cup Players'!B:X,17,FALSE),0)</f>
        <v>0</v>
      </c>
      <c r="K269" s="23">
        <f>IFERROR(VLOOKUP($C269,'World Cup Players'!B:X,18,FALSE),0)</f>
        <v>0</v>
      </c>
      <c r="L269" s="44">
        <f>IFERROR(VLOOKUP($C269,'World Cup GK'!B:AE,16,FALSE),0)</f>
        <v>0</v>
      </c>
      <c r="M269" s="44">
        <f>IFERROR(VLOOKUP($C269,'World Cup GK'!B:AE,19,FALSE),0)</f>
        <v>0</v>
      </c>
      <c r="N269" s="44">
        <f>IFERROR(VLOOKUP($C269,'World Cup GK'!B:AE,14,FALSE),0)</f>
        <v>0</v>
      </c>
      <c r="O269" s="44">
        <f>IFERROR(VLOOKUP($C269,'World Cup GK'!B:AE,11,FALSE),0)</f>
        <v>0</v>
      </c>
      <c r="P269" s="43">
        <f t="shared" si="65"/>
        <v>2.1497000000000002</v>
      </c>
    </row>
    <row r="270" spans="2:16" ht="12" customHeight="1" x14ac:dyDescent="0.2">
      <c r="B270" s="24"/>
      <c r="C270" s="265" t="s">
        <v>646</v>
      </c>
      <c r="D270" s="23" t="str">
        <f>IFERROR(VLOOKUP($C270,'World Cup Players'!B:X,3,FALSE),0)</f>
        <v>sct Scotland</v>
      </c>
      <c r="E270" s="30"/>
      <c r="F270" s="23">
        <f>IFERROR(VLOOKUP($C270,'World Cup Players'!B:X,9,FALSE),0)</f>
        <v>171</v>
      </c>
      <c r="G270" s="23">
        <f>IFERROR(VLOOKUP($C270,'World Cup Players'!B:X,11,FALSE),0)</f>
        <v>0</v>
      </c>
      <c r="H270" s="23">
        <f>IFERROR(VLOOKUP($C270,'World Cup Players'!B:X,12,FALSE),0)</f>
        <v>0</v>
      </c>
      <c r="I270" s="23">
        <f>IFERROR(VLOOKUP($C270,'GAME WINNING GOALS'!A:B,2,FALSE),0)</f>
        <v>0</v>
      </c>
      <c r="J270" s="23">
        <f>IFERROR(VLOOKUP($C270,'World Cup Players'!B:X,17,FALSE),0)</f>
        <v>0</v>
      </c>
      <c r="K270" s="23">
        <f>IFERROR(VLOOKUP($C270,'World Cup Players'!B:X,18,FALSE),0)</f>
        <v>0</v>
      </c>
      <c r="L270" s="44">
        <f>IFERROR(VLOOKUP($C270,'World Cup GK'!B:AE,16,FALSE),0)</f>
        <v>0</v>
      </c>
      <c r="M270" s="44">
        <f>IFERROR(VLOOKUP($C270,'World Cup GK'!B:AE,19,FALSE),0)</f>
        <v>0</v>
      </c>
      <c r="N270" s="44">
        <f>IFERROR(VLOOKUP($C270,'World Cup GK'!B:AE,14,FALSE),0)</f>
        <v>0</v>
      </c>
      <c r="O270" s="44">
        <f>IFERROR(VLOOKUP($C270,'World Cup GK'!B:AE,11,FALSE),0)</f>
        <v>0</v>
      </c>
      <c r="P270" s="43">
        <f t="shared" ref="P270:P335" si="70">SUM((F270*0.0083)+G270+H270+I270+L270+M270+(N270*0.2))-((J270*0.25)+(K270*0.5))-(O270*0.25)</f>
        <v>1.4193</v>
      </c>
    </row>
    <row r="271" spans="2:16" ht="12" customHeight="1" x14ac:dyDescent="0.2">
      <c r="B271" s="24"/>
      <c r="C271" s="268" t="s">
        <v>216</v>
      </c>
      <c r="D271" s="23" t="str">
        <f>IFERROR(VLOOKUP($C271,'World Cup Players'!B:X,3,FALSE),0)</f>
        <v>es Spain</v>
      </c>
      <c r="E271" s="30"/>
      <c r="F271" s="23">
        <f>IFERROR(VLOOKUP($C271,'World Cup Players'!B:X,9,FALSE),0)</f>
        <v>229</v>
      </c>
      <c r="G271" s="23">
        <f>IFERROR(VLOOKUP($C271,'World Cup Players'!B:X,11,FALSE),0)</f>
        <v>0</v>
      </c>
      <c r="H271" s="23">
        <f>IFERROR(VLOOKUP($C271,'World Cup Players'!B:X,12,FALSE),0)</f>
        <v>1</v>
      </c>
      <c r="I271" s="23">
        <f>IFERROR(VLOOKUP($C271,'GAME WINNING GOALS'!A:B,2,FALSE),0)</f>
        <v>0</v>
      </c>
      <c r="J271" s="23">
        <f>IFERROR(VLOOKUP($C271,'World Cup Players'!B:X,17,FALSE),0)</f>
        <v>1</v>
      </c>
      <c r="K271" s="23">
        <f>IFERROR(VLOOKUP($C271,'World Cup Players'!B:X,18,FALSE),0)</f>
        <v>0</v>
      </c>
      <c r="L271" s="44">
        <f>IFERROR(VLOOKUP($C271,'World Cup GK'!B:AE,16,FALSE),0)</f>
        <v>0</v>
      </c>
      <c r="M271" s="44">
        <f>IFERROR(VLOOKUP($C271,'World Cup GK'!B:AE,19,FALSE),0)</f>
        <v>0</v>
      </c>
      <c r="N271" s="44">
        <f>IFERROR(VLOOKUP($C271,'World Cup GK'!B:AE,14,FALSE),0)</f>
        <v>0</v>
      </c>
      <c r="O271" s="44">
        <f>IFERROR(VLOOKUP($C271,'World Cup GK'!B:AE,11,FALSE),0)</f>
        <v>0</v>
      </c>
      <c r="P271" s="43">
        <f t="shared" si="70"/>
        <v>2.6507000000000001</v>
      </c>
    </row>
    <row r="272" spans="2:16" ht="12" customHeight="1" x14ac:dyDescent="0.2">
      <c r="B272" s="24"/>
      <c r="C272" s="265" t="s">
        <v>755</v>
      </c>
      <c r="D272" s="23" t="str">
        <f>IFERROR(VLOOKUP($C272,'World Cup Players'!B:X,3,FALSE),0)</f>
        <v>es Spain</v>
      </c>
      <c r="E272" s="30"/>
      <c r="F272" s="23">
        <f>IFERROR(VLOOKUP($C272,'World Cup Players'!B:X,9,FALSE),0)</f>
        <v>630</v>
      </c>
      <c r="G272" s="23">
        <f>IFERROR(VLOOKUP($C272,'World Cup Players'!B:X,11,FALSE),0)</f>
        <v>0</v>
      </c>
      <c r="H272" s="23">
        <f>IFERROR(VLOOKUP($C272,'World Cup Players'!B:X,12,FALSE),0)</f>
        <v>0</v>
      </c>
      <c r="I272" s="23">
        <f>IFERROR(VLOOKUP($C272,'GAME WINNING GOALS'!A:B,2,FALSE),0)</f>
        <v>0</v>
      </c>
      <c r="J272" s="23">
        <f>IFERROR(VLOOKUP($C272,'World Cup Players'!B:X,17,FALSE),0)</f>
        <v>1</v>
      </c>
      <c r="K272" s="23">
        <f>IFERROR(VLOOKUP($C272,'World Cup Players'!B:X,18,FALSE),0)</f>
        <v>0</v>
      </c>
      <c r="L272" s="44">
        <f>IFERROR(VLOOKUP($C272,'World Cup GK'!B:AE,16,FALSE),0)</f>
        <v>0</v>
      </c>
      <c r="M272" s="44">
        <f>IFERROR(VLOOKUP($C272,'World Cup GK'!B:AE,19,FALSE),0)</f>
        <v>0</v>
      </c>
      <c r="N272" s="44">
        <f>IFERROR(VLOOKUP($C272,'World Cup GK'!B:AE,14,FALSE),0)</f>
        <v>0</v>
      </c>
      <c r="O272" s="44">
        <f>IFERROR(VLOOKUP($C272,'World Cup GK'!B:AE,11,FALSE),0)</f>
        <v>0</v>
      </c>
      <c r="P272" s="43">
        <f t="shared" si="70"/>
        <v>4.9790000000000001</v>
      </c>
    </row>
    <row r="273" spans="2:16" ht="12" customHeight="1" thickBot="1" x14ac:dyDescent="0.25">
      <c r="B273" s="24"/>
      <c r="C273" s="273" t="s">
        <v>233</v>
      </c>
      <c r="D273" s="23" t="str">
        <f>IFERROR(VLOOKUP($C273,'World Cup Players'!B:X,3,FALSE),0)</f>
        <v>ma Morocco</v>
      </c>
      <c r="E273" s="30"/>
      <c r="F273" s="23">
        <f>IFERROR(VLOOKUP($C273,'World Cup Players'!B:X,9,FALSE),0)</f>
        <v>570</v>
      </c>
      <c r="G273" s="23">
        <f>IFERROR(VLOOKUP($C273,'World Cup Players'!B:X,11,FALSE),0)</f>
        <v>1</v>
      </c>
      <c r="H273" s="23">
        <f>IFERROR(VLOOKUP($C273,'World Cup Players'!B:X,12,FALSE),0)</f>
        <v>2</v>
      </c>
      <c r="I273" s="23">
        <f>IFERROR(VLOOKUP($C273,'GAME WINNING GOALS'!A:B,2,FALSE),0)</f>
        <v>0</v>
      </c>
      <c r="J273" s="23">
        <f>IFERROR(VLOOKUP($C273,'World Cup Players'!B:X,17,FALSE),0)</f>
        <v>1</v>
      </c>
      <c r="K273" s="23">
        <f>IFERROR(VLOOKUP($C273,'World Cup Players'!B:X,18,FALSE),0)</f>
        <v>0</v>
      </c>
      <c r="L273" s="44">
        <f>IFERROR(VLOOKUP($C273,'World Cup GK'!B:AE,16,FALSE),0)</f>
        <v>0</v>
      </c>
      <c r="M273" s="44">
        <f>IFERROR(VLOOKUP($C273,'World Cup GK'!B:AE,19,FALSE),0)</f>
        <v>0</v>
      </c>
      <c r="N273" s="44">
        <f>IFERROR(VLOOKUP($C273,'World Cup GK'!B:AE,14,FALSE),0)</f>
        <v>0</v>
      </c>
      <c r="O273" s="44">
        <f>IFERROR(VLOOKUP($C273,'World Cup GK'!B:AE,11,FALSE),0)</f>
        <v>0</v>
      </c>
      <c r="P273" s="43">
        <f t="shared" si="70"/>
        <v>7.4809999999999999</v>
      </c>
    </row>
    <row r="274" spans="2:16" ht="12" customHeight="1" x14ac:dyDescent="0.2">
      <c r="B274" s="24"/>
      <c r="C274" s="274" t="s">
        <v>112</v>
      </c>
      <c r="D274" s="23" t="str">
        <f>IFERROR(VLOOKUP($C274,'World Cup Players'!B:X,3,FALSE),0)</f>
        <v>eng England</v>
      </c>
      <c r="E274" s="30"/>
      <c r="F274" s="23">
        <f>IFERROR(VLOOKUP($C274,'World Cup Players'!B:X,9,FALSE),0)</f>
        <v>330</v>
      </c>
      <c r="G274" s="23">
        <f>IFERROR(VLOOKUP($C274,'World Cup Players'!B:X,11,FALSE),0)</f>
        <v>0</v>
      </c>
      <c r="H274" s="23">
        <f>IFERROR(VLOOKUP($C274,'World Cup Players'!B:X,12,FALSE),0)</f>
        <v>0</v>
      </c>
      <c r="I274" s="41">
        <f>IFERROR(VLOOKUP($C274,'GAME WINNING GOALS'!A:B,2,FALSE),0)</f>
        <v>0</v>
      </c>
      <c r="J274" s="23">
        <f>IFERROR(VLOOKUP($C274,'World Cup Players'!B:X,17,FALSE),0)</f>
        <v>0</v>
      </c>
      <c r="K274" s="23">
        <f>IFERROR(VLOOKUP($C274,'World Cup Players'!B:X,18,FALSE),0)</f>
        <v>0</v>
      </c>
      <c r="L274" s="44">
        <f>IFERROR(VLOOKUP($C274,'World Cup GK'!B:AE,16,FALSE),0)</f>
        <v>0</v>
      </c>
      <c r="M274" s="44">
        <f>IFERROR(VLOOKUP($C274,'World Cup GK'!B:AE,19,FALSE),0)</f>
        <v>0</v>
      </c>
      <c r="N274" s="44">
        <f>IFERROR(VLOOKUP($C274,'World Cup GK'!B:AE,14,FALSE),0)</f>
        <v>0</v>
      </c>
      <c r="O274" s="44">
        <f>IFERROR(VLOOKUP($C274,'World Cup GK'!B:AE,11,FALSE),0)</f>
        <v>0</v>
      </c>
      <c r="P274" s="43">
        <f t="shared" si="70"/>
        <v>2.7389999999999999</v>
      </c>
    </row>
    <row r="275" spans="2:16" ht="12" customHeight="1" x14ac:dyDescent="0.2">
      <c r="B275" s="24"/>
      <c r="C275" s="265" t="s">
        <v>648</v>
      </c>
      <c r="D275" s="23" t="str">
        <f>IFERROR(VLOOKUP($C275,'World Cup Players'!B:X,3,FALSE),0)</f>
        <v>eng England</v>
      </c>
      <c r="E275" s="30"/>
      <c r="F275" s="23">
        <f>IFERROR(VLOOKUP($C275,'World Cup Players'!B:X,9,FALSE),0)</f>
        <v>574</v>
      </c>
      <c r="G275" s="23">
        <f>IFERROR(VLOOKUP($C275,'World Cup Players'!B:X,11,FALSE),0)</f>
        <v>0</v>
      </c>
      <c r="H275" s="23">
        <f>IFERROR(VLOOKUP($C275,'World Cup Players'!B:X,12,FALSE),0)</f>
        <v>0</v>
      </c>
      <c r="I275" s="41">
        <f>IFERROR(VLOOKUP($C275,'GAME WINNING GOALS'!A:B,2,FALSE),0)</f>
        <v>0</v>
      </c>
      <c r="J275" s="23">
        <f>IFERROR(VLOOKUP($C275,'World Cup Players'!B:X,17,FALSE),0)</f>
        <v>1</v>
      </c>
      <c r="K275" s="23">
        <f>IFERROR(VLOOKUP($C275,'World Cup Players'!B:X,18,FALSE),0)</f>
        <v>0</v>
      </c>
      <c r="L275" s="44">
        <f>IFERROR(VLOOKUP($C275,'World Cup GK'!B:AE,16,FALSE),0)</f>
        <v>0</v>
      </c>
      <c r="M275" s="44">
        <f>IFERROR(VLOOKUP($C275,'World Cup GK'!B:AE,19,FALSE),0)</f>
        <v>0</v>
      </c>
      <c r="N275" s="44">
        <f>IFERROR(VLOOKUP($C275,'World Cup GK'!B:AE,14,FALSE),0)</f>
        <v>0</v>
      </c>
      <c r="O275" s="44">
        <f>IFERROR(VLOOKUP($C275,'World Cup GK'!B:AE,11,FALSE),0)</f>
        <v>0</v>
      </c>
      <c r="P275" s="43">
        <f t="shared" si="70"/>
        <v>4.5141999999999998</v>
      </c>
    </row>
    <row r="276" spans="2:16" ht="12" customHeight="1" x14ac:dyDescent="0.2">
      <c r="B276" s="24"/>
      <c r="C276" s="265" t="s">
        <v>558</v>
      </c>
      <c r="D276" s="23" t="str">
        <f>IFERROR(VLOOKUP($C276,'World Cup Players'!B:X,3,FALSE),0)</f>
        <v>fr France</v>
      </c>
      <c r="E276" s="30"/>
      <c r="F276" s="23">
        <f>IFERROR(VLOOKUP($C276,'World Cup Players'!B:X,9,FALSE),0)</f>
        <v>630</v>
      </c>
      <c r="G276" s="23">
        <f>IFERROR(VLOOKUP($C276,'World Cup Players'!B:X,11,FALSE),0)</f>
        <v>0</v>
      </c>
      <c r="H276" s="23">
        <f>IFERROR(VLOOKUP($C276,'World Cup Players'!B:X,12,FALSE),0)</f>
        <v>0</v>
      </c>
      <c r="I276" s="41">
        <f>IFERROR(VLOOKUP($C276,'GAME WINNING GOALS'!A:B,2,FALSE),0)</f>
        <v>0</v>
      </c>
      <c r="J276" s="23">
        <f>IFERROR(VLOOKUP($C276,'World Cup Players'!B:X,17,FALSE),0)</f>
        <v>0</v>
      </c>
      <c r="K276" s="23">
        <f>IFERROR(VLOOKUP($C276,'World Cup Players'!B:X,18,FALSE),0)</f>
        <v>0</v>
      </c>
      <c r="L276" s="44">
        <f>IFERROR(VLOOKUP($C276,'World Cup GK'!B:AE,16,FALSE),0)</f>
        <v>6</v>
      </c>
      <c r="M276" s="44">
        <f>IFERROR(VLOOKUP($C276,'World Cup GK'!B:AE,19,FALSE),0)</f>
        <v>4</v>
      </c>
      <c r="N276" s="44">
        <f>IFERROR(VLOOKUP($C276,'World Cup GK'!B:AE,14,FALSE),0)</f>
        <v>8</v>
      </c>
      <c r="O276" s="44">
        <f>IFERROR(VLOOKUP($C276,'World Cup GK'!B:AE,11,FALSE),0)</f>
        <v>4</v>
      </c>
      <c r="P276" s="43">
        <f t="shared" si="70"/>
        <v>15.829000000000001</v>
      </c>
    </row>
    <row r="277" spans="2:16" ht="12" customHeight="1" thickBot="1" x14ac:dyDescent="0.25">
      <c r="B277" s="24"/>
      <c r="C277" s="275" t="s">
        <v>45</v>
      </c>
      <c r="D277" s="23" t="str">
        <f>IFERROR(VLOOKUP($C277,'World Cup Players'!B:X,3,FALSE),0)</f>
        <v>eng England</v>
      </c>
      <c r="E277" s="30"/>
      <c r="F277" s="23">
        <f>IFERROR(VLOOKUP($C277,'World Cup Players'!B:X,9,FALSE),0)</f>
        <v>660</v>
      </c>
      <c r="G277" s="23">
        <f>IFERROR(VLOOKUP($C277,'World Cup Players'!B:X,11,FALSE),0)</f>
        <v>0</v>
      </c>
      <c r="H277" s="23">
        <f>IFERROR(VLOOKUP($C277,'World Cup Players'!B:X,12,FALSE),0)</f>
        <v>0</v>
      </c>
      <c r="I277" s="41">
        <f>IFERROR(VLOOKUP($C277,'GAME WINNING GOALS'!A:B,2,FALSE),0)</f>
        <v>0</v>
      </c>
      <c r="J277" s="23">
        <f>IFERROR(VLOOKUP($C277,'World Cup Players'!B:X,17,FALSE),0)</f>
        <v>0</v>
      </c>
      <c r="K277" s="23">
        <f>IFERROR(VLOOKUP($C277,'World Cup Players'!B:X,18,FALSE),0)</f>
        <v>0</v>
      </c>
      <c r="L277" s="44">
        <f>IFERROR(VLOOKUP($C277,'World Cup GK'!B:AE,16,FALSE),0)</f>
        <v>5</v>
      </c>
      <c r="M277" s="44">
        <f>IFERROR(VLOOKUP($C277,'World Cup GK'!B:AE,19,FALSE),0)</f>
        <v>2</v>
      </c>
      <c r="N277" s="44">
        <f>IFERROR(VLOOKUP($C277,'World Cup GK'!B:AE,14,FALSE),0)</f>
        <v>15</v>
      </c>
      <c r="O277" s="44">
        <f>IFERROR(VLOOKUP($C277,'World Cup GK'!B:AE,11,FALSE),0)</f>
        <v>8</v>
      </c>
      <c r="P277" s="43">
        <f t="shared" si="70"/>
        <v>13.478</v>
      </c>
    </row>
    <row r="278" spans="2:16" ht="12" customHeight="1" x14ac:dyDescent="0.2">
      <c r="B278" s="24"/>
      <c r="C278" s="281" t="s">
        <v>400</v>
      </c>
      <c r="D278" s="23" t="str">
        <f>IFERROR(VLOOKUP($C278,'World Cup Players'!B:X,3,FALSE),0)</f>
        <v>ma Morocco</v>
      </c>
      <c r="E278" s="30"/>
      <c r="F278" s="23">
        <f>IFERROR(VLOOKUP($C278,'World Cup Players'!B:X,9,FALSE),0)</f>
        <v>570</v>
      </c>
      <c r="G278" s="23">
        <f>IFERROR(VLOOKUP($C278,'World Cup Players'!B:X,11,FALSE),0)</f>
        <v>0</v>
      </c>
      <c r="H278" s="23">
        <f>IFERROR(VLOOKUP($C278,'World Cup Players'!B:X,12,FALSE),0)</f>
        <v>0</v>
      </c>
      <c r="I278" s="23">
        <f>IFERROR(VLOOKUP($C278,'GAME WINNING GOALS'!A:B,2,FALSE),0)</f>
        <v>0</v>
      </c>
      <c r="J278" s="23">
        <f>IFERROR(VLOOKUP($C278,'World Cup Players'!B:X,17,FALSE),0)</f>
        <v>0</v>
      </c>
      <c r="K278" s="23">
        <f>IFERROR(VLOOKUP($C278,'World Cup Players'!B:X,18,FALSE),0)</f>
        <v>0</v>
      </c>
      <c r="L278" s="44">
        <f>IFERROR(VLOOKUP($C278,'World Cup GK'!B:AE,16,FALSE),0)</f>
        <v>3</v>
      </c>
      <c r="M278" s="44">
        <f>IFERROR(VLOOKUP($C278,'World Cup GK'!B:AE,19,FALSE),0)</f>
        <v>2</v>
      </c>
      <c r="N278" s="44">
        <f>IFERROR(VLOOKUP($C278,'World Cup GK'!B:AE,14,FALSE),0)</f>
        <v>14</v>
      </c>
      <c r="O278" s="44">
        <f>IFERROR(VLOOKUP($C278,'World Cup GK'!B:AE,11,FALSE),0)</f>
        <v>6</v>
      </c>
      <c r="P278" s="43">
        <f t="shared" si="70"/>
        <v>11.031000000000001</v>
      </c>
    </row>
    <row r="279" spans="2:16" ht="12" customHeight="1" x14ac:dyDescent="0.2">
      <c r="B279" s="24"/>
      <c r="C279" s="265" t="s">
        <v>765</v>
      </c>
      <c r="D279" s="23" t="str">
        <f>IFERROR(VLOOKUP($C279,'World Cup Players'!B:X,3,FALSE),0)</f>
        <v>no Norway</v>
      </c>
      <c r="E279" s="30"/>
      <c r="F279" s="23">
        <f>IFERROR(VLOOKUP($C279,'World Cup Players'!B:X,9,FALSE),0)</f>
        <v>480</v>
      </c>
      <c r="G279" s="23">
        <f>IFERROR(VLOOKUP($C279,'World Cup Players'!B:X,11,FALSE),0)</f>
        <v>0</v>
      </c>
      <c r="H279" s="23">
        <f>IFERROR(VLOOKUP($C279,'World Cup Players'!B:X,12,FALSE),0)</f>
        <v>0</v>
      </c>
      <c r="I279" s="23">
        <f>IFERROR(VLOOKUP($C279,'GAME WINNING GOALS'!A:B,2,FALSE),0)</f>
        <v>0</v>
      </c>
      <c r="J279" s="23">
        <f>IFERROR(VLOOKUP($C279,'World Cup Players'!B:X,17,FALSE),0)</f>
        <v>0</v>
      </c>
      <c r="K279" s="23">
        <f>IFERROR(VLOOKUP($C279,'World Cup Players'!B:X,18,FALSE),0)</f>
        <v>0</v>
      </c>
      <c r="L279" s="44">
        <f>IFERROR(VLOOKUP($C279,'World Cup GK'!B:AE,16,FALSE),0)</f>
        <v>4</v>
      </c>
      <c r="M279" s="44">
        <f>IFERROR(VLOOKUP($C279,'World Cup GK'!B:AE,19,FALSE),0)</f>
        <v>0</v>
      </c>
      <c r="N279" s="44">
        <f>IFERROR(VLOOKUP($C279,'World Cup GK'!B:AE,14,FALSE),0)</f>
        <v>15</v>
      </c>
      <c r="O279" s="44">
        <f>IFERROR(VLOOKUP($C279,'World Cup GK'!B:AE,11,FALSE),0)</f>
        <v>7</v>
      </c>
      <c r="P279" s="43">
        <f t="shared" si="70"/>
        <v>9.234</v>
      </c>
    </row>
    <row r="280" spans="2:16" ht="12" customHeight="1" x14ac:dyDescent="0.2">
      <c r="B280" s="24"/>
      <c r="C280" s="265" t="s">
        <v>1527</v>
      </c>
      <c r="D280" s="23" t="str">
        <f>IFERROR(VLOOKUP($C280,'World Cup Players'!B:X,3,FALSE),0)</f>
        <v>dz Algeria</v>
      </c>
      <c r="E280" s="30"/>
      <c r="F280" s="23">
        <f>IFERROR(VLOOKUP($C280,'World Cup Players'!B:X,9,FALSE),0)</f>
        <v>270</v>
      </c>
      <c r="G280" s="23">
        <f>IFERROR(VLOOKUP($C280,'World Cup Players'!B:X,11,FALSE),0)</f>
        <v>0</v>
      </c>
      <c r="H280" s="23">
        <f>IFERROR(VLOOKUP($C280,'World Cup Players'!B:X,12,FALSE),0)</f>
        <v>0</v>
      </c>
      <c r="I280" s="23">
        <f>IFERROR(VLOOKUP($C280,'GAME WINNING GOALS'!A:B,2,FALSE),0)</f>
        <v>0</v>
      </c>
      <c r="J280" s="23">
        <f>IFERROR(VLOOKUP($C280,'World Cup Players'!#REF!,16,FALSE),0)</f>
        <v>0</v>
      </c>
      <c r="K280" s="23">
        <f>IFERROR(VLOOKUP($C280,'World Cup Players'!#REF!,16,FALSE),0)</f>
        <v>0</v>
      </c>
      <c r="L280" s="44">
        <f>IFERROR(VLOOKUP($C280,'World Cup GK'!B:AE,16,FALSE),0)</f>
        <v>1</v>
      </c>
      <c r="M280" s="44">
        <f>IFERROR(VLOOKUP($C280,'World Cup GK'!B:AE,19,FALSE),0)</f>
        <v>0</v>
      </c>
      <c r="N280" s="44">
        <f>IFERROR(VLOOKUP($C280,'World Cup GK'!B:AE,14,FALSE),0)</f>
        <v>8</v>
      </c>
      <c r="O280" s="44">
        <f>IFERROR(VLOOKUP($C280,'World Cup GK'!B:AE,11,FALSE),0)</f>
        <v>6</v>
      </c>
      <c r="P280" s="43">
        <f t="shared" si="70"/>
        <v>3.3410000000000002</v>
      </c>
    </row>
    <row r="281" spans="2:16" ht="12" customHeight="1" x14ac:dyDescent="0.2">
      <c r="B281" s="24"/>
      <c r="C281" s="265" t="s">
        <v>609</v>
      </c>
      <c r="D281" s="23">
        <f>IFERROR(VLOOKUP($C281,'World Cup Players'!B:X,3,FALSE),0)</f>
        <v>0</v>
      </c>
      <c r="E281" s="30"/>
      <c r="F281" s="23">
        <f>IFERROR(VLOOKUP($C281,'World Cup Players'!B:X,9,FALSE),0)</f>
        <v>0</v>
      </c>
      <c r="G281" s="23">
        <f>IFERROR(VLOOKUP($C281,'World Cup Players'!B:X,11,FALSE),0)</f>
        <v>0</v>
      </c>
      <c r="H281" s="23">
        <f>IFERROR(VLOOKUP($C281,'World Cup Players'!#REF!,11,FALSE),0)</f>
        <v>0</v>
      </c>
      <c r="I281" s="23">
        <f>IFERROR(VLOOKUP($C281,'GAME WINNING GOALS'!A:B,2,FALSE),0)</f>
        <v>1</v>
      </c>
      <c r="J281" s="23">
        <f>IFERROR(VLOOKUP($C281,'World Cup Players'!#REF!,16,FALSE),0)</f>
        <v>0</v>
      </c>
      <c r="K281" s="23">
        <f>IFERROR(VLOOKUP($C281,'World Cup Players'!#REF!,16,FALSE),0)</f>
        <v>0</v>
      </c>
      <c r="L281" s="44">
        <f>IFERROR(VLOOKUP($C281,'World Cup GK'!B:AE,16,FALSE),0)</f>
        <v>0</v>
      </c>
      <c r="M281" s="44">
        <f>IFERROR(VLOOKUP($C281,'World Cup GK'!B:AE,19,FALSE),0)</f>
        <v>0</v>
      </c>
      <c r="N281" s="44">
        <f>IFERROR(VLOOKUP($C281,'World Cup GK'!B:AE,14,FALSE),0)</f>
        <v>0</v>
      </c>
      <c r="O281" s="44">
        <f>IFERROR(VLOOKUP($C281,'World Cup GK'!B:AE,11,FALSE),0)</f>
        <v>0</v>
      </c>
      <c r="P281" s="43">
        <f t="shared" si="70"/>
        <v>1</v>
      </c>
    </row>
    <row r="282" spans="2:16" ht="12" customHeight="1" x14ac:dyDescent="0.2">
      <c r="B282" s="24"/>
      <c r="C282" s="265" t="s">
        <v>303</v>
      </c>
      <c r="D282" s="23">
        <f>IFERROR(VLOOKUP($C282,'World Cup Players'!B:X,3,FALSE),0)</f>
        <v>0</v>
      </c>
      <c r="E282" s="30"/>
      <c r="F282" s="23">
        <f>IFERROR(VLOOKUP($C282,'World Cup Players'!B:X,9,FALSE),0)</f>
        <v>0</v>
      </c>
      <c r="G282" s="23">
        <f>IFERROR(VLOOKUP($C282,'World Cup Players'!B:X,11,FALSE),0)</f>
        <v>0</v>
      </c>
      <c r="H282" s="23">
        <f>IFERROR(VLOOKUP($C282,'World Cup Players'!#REF!,11,FALSE),0)</f>
        <v>0</v>
      </c>
      <c r="I282" s="23">
        <f>IFERROR(VLOOKUP($C282,'GAME WINNING GOALS'!A:B,2,FALSE),0)</f>
        <v>1</v>
      </c>
      <c r="J282" s="23">
        <f>IFERROR(VLOOKUP($C282,'World Cup Players'!#REF!,16,FALSE),0)</f>
        <v>0</v>
      </c>
      <c r="K282" s="23">
        <f>IFERROR(VLOOKUP($C282,'World Cup Players'!#REF!,16,FALSE),0)</f>
        <v>0</v>
      </c>
      <c r="L282" s="44">
        <f>IFERROR(VLOOKUP($C282,'World Cup GK'!B:AE,16,FALSE),0)</f>
        <v>0</v>
      </c>
      <c r="M282" s="44">
        <f>IFERROR(VLOOKUP($C282,'World Cup GK'!B:AE,19,FALSE),0)</f>
        <v>0</v>
      </c>
      <c r="N282" s="44">
        <f>IFERROR(VLOOKUP($C282,'World Cup GK'!B:AE,14,FALSE),0)</f>
        <v>0</v>
      </c>
      <c r="O282" s="44">
        <f>IFERROR(VLOOKUP($C282,'World Cup GK'!B:AE,11,FALSE),0)</f>
        <v>0</v>
      </c>
      <c r="P282" s="43">
        <f t="shared" si="70"/>
        <v>1</v>
      </c>
    </row>
    <row r="283" spans="2:16" ht="12" customHeight="1" x14ac:dyDescent="0.2">
      <c r="B283" s="24"/>
      <c r="C283" s="265" t="s">
        <v>307</v>
      </c>
      <c r="D283" s="23">
        <f>IFERROR(VLOOKUP($C283,'World Cup Players'!B:X,3,FALSE),0)</f>
        <v>0</v>
      </c>
      <c r="E283" s="30"/>
      <c r="F283" s="23">
        <f>IFERROR(VLOOKUP($C283,'World Cup Players'!B:X,9,FALSE),0)</f>
        <v>0</v>
      </c>
      <c r="G283" s="23">
        <f>IFERROR(VLOOKUP($C283,'World Cup Players'!B:X,11,FALSE),0)</f>
        <v>0</v>
      </c>
      <c r="H283" s="23">
        <f>IFERROR(VLOOKUP($C283,'World Cup Players'!#REF!,11,FALSE),0)</f>
        <v>0</v>
      </c>
      <c r="I283" s="23">
        <f>IFERROR(VLOOKUP($C283,'GAME WINNING GOALS'!A:B,2,FALSE),0)</f>
        <v>1</v>
      </c>
      <c r="J283" s="23">
        <f>IFERROR(VLOOKUP($C283,'World Cup Players'!#REF!,16,FALSE),0)</f>
        <v>0</v>
      </c>
      <c r="K283" s="23">
        <f>IFERROR(VLOOKUP($C283,'World Cup Players'!#REF!,16,FALSE),0)</f>
        <v>0</v>
      </c>
      <c r="L283" s="44">
        <f>IFERROR(VLOOKUP($C283,'World Cup GK'!B:AE,16,FALSE),0)</f>
        <v>0</v>
      </c>
      <c r="M283" s="44">
        <f>IFERROR(VLOOKUP($C283,'World Cup GK'!B:AE,19,FALSE),0)</f>
        <v>0</v>
      </c>
      <c r="N283" s="44">
        <f>IFERROR(VLOOKUP($C283,'World Cup GK'!B:AE,14,FALSE),0)</f>
        <v>0</v>
      </c>
      <c r="O283" s="44">
        <f>IFERROR(VLOOKUP($C283,'World Cup GK'!B:AE,11,FALSE),0)</f>
        <v>0</v>
      </c>
      <c r="P283" s="43">
        <f t="shared" si="70"/>
        <v>1</v>
      </c>
    </row>
    <row r="284" spans="2:16" ht="12" customHeight="1" x14ac:dyDescent="0.2">
      <c r="B284" s="40" t="str">
        <f>Master!E157</f>
        <v>Mark Mullrooney</v>
      </c>
      <c r="C284" s="293"/>
      <c r="D284" s="35">
        <f t="shared" ref="D284:E284" si="71">SUM(D285:D309)</f>
        <v>0</v>
      </c>
      <c r="E284" s="35">
        <f t="shared" si="71"/>
        <v>0</v>
      </c>
      <c r="F284" s="35">
        <f>SUM(F285:F314)</f>
        <v>11092</v>
      </c>
      <c r="G284" s="35">
        <f t="shared" ref="G284:O284" si="72">SUM(G285:G314)</f>
        <v>24</v>
      </c>
      <c r="H284" s="35">
        <f>SUM(H285:H314)</f>
        <v>25</v>
      </c>
      <c r="I284" s="35">
        <f>SUM(I285:I314)</f>
        <v>12</v>
      </c>
      <c r="J284" s="35">
        <f>SUM(J285:J314)</f>
        <v>5</v>
      </c>
      <c r="K284" s="35">
        <f t="shared" si="72"/>
        <v>0</v>
      </c>
      <c r="L284" s="35">
        <f>SUM(L285:L314)</f>
        <v>17</v>
      </c>
      <c r="M284" s="35">
        <f t="shared" si="72"/>
        <v>10</v>
      </c>
      <c r="N284" s="35">
        <f t="shared" si="72"/>
        <v>51</v>
      </c>
      <c r="O284" s="35">
        <f t="shared" si="72"/>
        <v>29</v>
      </c>
      <c r="P284" s="43">
        <f t="shared" si="70"/>
        <v>181.7636</v>
      </c>
    </row>
    <row r="285" spans="2:16" ht="12" customHeight="1" x14ac:dyDescent="0.2">
      <c r="B285" s="24"/>
      <c r="C285" s="265" t="s">
        <v>425</v>
      </c>
      <c r="D285" s="23" t="str">
        <f>IFERROR(VLOOKUP($C285,'World Cup Players'!B:X,3,FALSE),0)</f>
        <v>fr France</v>
      </c>
      <c r="E285" s="30"/>
      <c r="F285" s="23">
        <f>IFERROR(VLOOKUP($C285,'World Cup Players'!B:X,9,FALSE),0)</f>
        <v>605</v>
      </c>
      <c r="G285" s="23">
        <f>IFERROR(VLOOKUP($C285,'World Cup Players'!B:X,11,FALSE),0)</f>
        <v>8</v>
      </c>
      <c r="H285" s="23">
        <f>IFERROR(VLOOKUP($C285,'World Cup Players'!B:X,12,FALSE),0)</f>
        <v>3</v>
      </c>
      <c r="I285" s="23">
        <f>IFERROR(VLOOKUP($C285,'GAME WINNING GOALS'!A:B,2,FALSE),0)</f>
        <v>4</v>
      </c>
      <c r="J285" s="23">
        <f>IFERROR(VLOOKUP($C285,'World Cup Players'!B:X,17,FALSE),0)</f>
        <v>1</v>
      </c>
      <c r="K285" s="23">
        <f>IFERROR(VLOOKUP($C285,'World Cup Players'!B:X,18,FALSE),0)</f>
        <v>0</v>
      </c>
      <c r="L285" s="44">
        <f>IFERROR(VLOOKUP($C285,'World Cup GK'!B:AE,16,FALSE),0)</f>
        <v>0</v>
      </c>
      <c r="M285" s="44">
        <f>IFERROR(VLOOKUP($C285,'World Cup GK'!B:AE,19,FALSE),0)</f>
        <v>0</v>
      </c>
      <c r="N285" s="44">
        <f>IFERROR(VLOOKUP($C285,'World Cup GK'!B:AE,14,FALSE),0)</f>
        <v>0</v>
      </c>
      <c r="O285" s="44">
        <f>IFERROR(VLOOKUP($C285,'World Cup GK'!B:AE,11,FALSE),0)</f>
        <v>0</v>
      </c>
      <c r="P285" s="43">
        <f t="shared" si="70"/>
        <v>19.7715</v>
      </c>
    </row>
    <row r="286" spans="2:16" ht="12" customHeight="1" x14ac:dyDescent="0.2">
      <c r="B286" s="24"/>
      <c r="C286" s="265" t="s">
        <v>213</v>
      </c>
      <c r="D286" s="23" t="str">
        <f>IFERROR(VLOOKUP($C286,'World Cup Players'!B:X,3,FALSE),0)</f>
        <v>br Brazil</v>
      </c>
      <c r="E286" s="30"/>
      <c r="F286" s="23">
        <f>IFERROR(VLOOKUP($C286,'World Cup Players'!B:X,9,FALSE),0)</f>
        <v>440</v>
      </c>
      <c r="G286" s="23">
        <f>IFERROR(VLOOKUP($C286,'World Cup Players'!B:X,11,FALSE),0)</f>
        <v>4</v>
      </c>
      <c r="H286" s="23">
        <f>IFERROR(VLOOKUP($C286,'World Cup Players'!B:X,12,FALSE),0)</f>
        <v>1</v>
      </c>
      <c r="I286" s="23">
        <f>IFERROR(VLOOKUP($C286,'GAME WINNING GOALS'!A:B,2,FALSE),0)</f>
        <v>1</v>
      </c>
      <c r="J286" s="23">
        <f>IFERROR(VLOOKUP($C286,'World Cup Players'!B:X,17,FALSE),0)</f>
        <v>0</v>
      </c>
      <c r="K286" s="23">
        <f>IFERROR(VLOOKUP($C286,'World Cup Players'!B:X,18,FALSE),0)</f>
        <v>0</v>
      </c>
      <c r="L286" s="44">
        <f>IFERROR(VLOOKUP($C286,'World Cup GK'!B:AE,16,FALSE),0)</f>
        <v>0</v>
      </c>
      <c r="M286" s="44">
        <f>IFERROR(VLOOKUP($C286,'World Cup GK'!B:AE,19,FALSE),0)</f>
        <v>0</v>
      </c>
      <c r="N286" s="44">
        <f>IFERROR(VLOOKUP($C286,'World Cup GK'!B:AE,14,FALSE),0)</f>
        <v>0</v>
      </c>
      <c r="O286" s="44">
        <f>IFERROR(VLOOKUP($C286,'World Cup GK'!B:AE,11,FALSE),0)</f>
        <v>0</v>
      </c>
      <c r="P286" s="43">
        <f t="shared" si="70"/>
        <v>9.652000000000001</v>
      </c>
    </row>
    <row r="287" spans="2:16" ht="12" customHeight="1" x14ac:dyDescent="0.2">
      <c r="B287" s="24"/>
      <c r="C287" s="265" t="s">
        <v>613</v>
      </c>
      <c r="D287" s="23" t="str">
        <f>IFERROR(VLOOKUP($C287,'World Cup Players'!B:X,3,FALSE),0)</f>
        <v>de Germany</v>
      </c>
      <c r="E287" s="30"/>
      <c r="F287" s="23">
        <f>IFERROR(VLOOKUP($C287,'World Cup Players'!B:X,9,FALSE),0)</f>
        <v>361</v>
      </c>
      <c r="G287" s="23">
        <f>IFERROR(VLOOKUP($C287,'World Cup Players'!B:X,11,FALSE),0)</f>
        <v>0</v>
      </c>
      <c r="H287" s="23">
        <f>IFERROR(VLOOKUP($C287,'World Cup Players'!B:X,12,FALSE),0)</f>
        <v>3</v>
      </c>
      <c r="I287" s="23">
        <f>IFERROR(VLOOKUP($C287,'GAME WINNING GOALS'!A:B,2,FALSE),0)</f>
        <v>0</v>
      </c>
      <c r="J287" s="23">
        <f>IFERROR(VLOOKUP($C287,'World Cup Players'!B:X,17,FALSE),0)</f>
        <v>0</v>
      </c>
      <c r="K287" s="23">
        <f>IFERROR(VLOOKUP($C287,'World Cup Players'!B:X,18,FALSE),0)</f>
        <v>0</v>
      </c>
      <c r="L287" s="44">
        <f>IFERROR(VLOOKUP($C287,'World Cup GK'!B:AE,16,FALSE),0)</f>
        <v>0</v>
      </c>
      <c r="M287" s="44">
        <f>IFERROR(VLOOKUP($C287,'World Cup GK'!B:AE,19,FALSE),0)</f>
        <v>0</v>
      </c>
      <c r="N287" s="44">
        <f>IFERROR(VLOOKUP($C287,'World Cup GK'!B:AE,14,FALSE),0)</f>
        <v>0</v>
      </c>
      <c r="O287" s="44">
        <f>IFERROR(VLOOKUP($C287,'World Cup GK'!B:AE,11,FALSE),0)</f>
        <v>0</v>
      </c>
      <c r="P287" s="43">
        <f t="shared" si="70"/>
        <v>5.9962999999999997</v>
      </c>
    </row>
    <row r="288" spans="2:16" ht="12" customHeight="1" x14ac:dyDescent="0.2">
      <c r="B288" s="24"/>
      <c r="C288" s="265" t="s">
        <v>247</v>
      </c>
      <c r="D288" s="23" t="str">
        <f>IFERROR(VLOOKUP($C288,'World Cup Players'!B:X,3,FALSE),0)</f>
        <v>nl Netherlands</v>
      </c>
      <c r="E288" s="30"/>
      <c r="F288" s="23">
        <f>IFERROR(VLOOKUP($C288,'World Cup Players'!B:X,9,FALSE),0)</f>
        <v>368</v>
      </c>
      <c r="G288" s="23">
        <f>IFERROR(VLOOKUP($C288,'World Cup Players'!B:X,11,FALSE),0)</f>
        <v>3</v>
      </c>
      <c r="H288" s="23">
        <f>IFERROR(VLOOKUP($C288,'World Cup Players'!B:X,12,FALSE),0)</f>
        <v>1</v>
      </c>
      <c r="I288" s="23">
        <f>IFERROR(VLOOKUP($C288,'GAME WINNING GOALS'!A:B,2,FALSE),0)</f>
        <v>0</v>
      </c>
      <c r="J288" s="23">
        <f>IFERROR(VLOOKUP($C288,'World Cup Players'!B:X,17,FALSE),0)</f>
        <v>0</v>
      </c>
      <c r="K288" s="23">
        <f>IFERROR(VLOOKUP($C288,'World Cup Players'!B:X,18,FALSE),0)</f>
        <v>0</v>
      </c>
      <c r="L288" s="44">
        <f>IFERROR(VLOOKUP($C288,'World Cup GK'!B:AE,16,FALSE),0)</f>
        <v>0</v>
      </c>
      <c r="M288" s="44">
        <f>IFERROR(VLOOKUP($C288,'World Cup GK'!B:AE,19,FALSE),0)</f>
        <v>0</v>
      </c>
      <c r="N288" s="44">
        <f>IFERROR(VLOOKUP($C288,'World Cup GK'!B:AE,14,FALSE),0)</f>
        <v>0</v>
      </c>
      <c r="O288" s="44">
        <f>IFERROR(VLOOKUP($C288,'World Cup GK'!B:AE,11,FALSE),0)</f>
        <v>0</v>
      </c>
      <c r="P288" s="43">
        <f t="shared" si="70"/>
        <v>7.0544000000000002</v>
      </c>
    </row>
    <row r="289" spans="2:16" ht="12" customHeight="1" x14ac:dyDescent="0.2">
      <c r="B289" s="24"/>
      <c r="C289" s="265" t="s">
        <v>224</v>
      </c>
      <c r="D289" s="23" t="str">
        <f>IFERROR(VLOOKUP($C289,'World Cup Players'!B:X,3,FALSE),0)</f>
        <v>uy Uruguay</v>
      </c>
      <c r="E289" s="30"/>
      <c r="F289" s="23">
        <f>IFERROR(VLOOKUP($C289,'World Cup Players'!B:X,9,FALSE),0)</f>
        <v>236</v>
      </c>
      <c r="G289" s="23">
        <f>IFERROR(VLOOKUP($C289,'World Cup Players'!B:X,11,FALSE),0)</f>
        <v>0</v>
      </c>
      <c r="H289" s="23">
        <f>IFERROR(VLOOKUP($C289,'World Cup Players'!B:X,12,FALSE),0)</f>
        <v>0</v>
      </c>
      <c r="I289" s="23">
        <f>IFERROR(VLOOKUP($C289,'GAME WINNING GOALS'!A:B,2,FALSE),0)</f>
        <v>0</v>
      </c>
      <c r="J289" s="23">
        <f>IFERROR(VLOOKUP($C289,'World Cup Players'!B:X,17,FALSE),0)</f>
        <v>0</v>
      </c>
      <c r="K289" s="23">
        <f>IFERROR(VLOOKUP($C289,'World Cup Players'!B:X,18,FALSE),0)</f>
        <v>0</v>
      </c>
      <c r="L289" s="44">
        <f>IFERROR(VLOOKUP($C289,'World Cup GK'!B:AE,16,FALSE),0)</f>
        <v>0</v>
      </c>
      <c r="M289" s="44">
        <f>IFERROR(VLOOKUP($C289,'World Cup GK'!B:AE,19,FALSE),0)</f>
        <v>0</v>
      </c>
      <c r="N289" s="44">
        <f>IFERROR(VLOOKUP($C289,'World Cup GK'!B:AE,14,FALSE),0)</f>
        <v>0</v>
      </c>
      <c r="O289" s="44">
        <f>IFERROR(VLOOKUP($C289,'World Cup GK'!B:AE,11,FALSE),0)</f>
        <v>0</v>
      </c>
      <c r="P289" s="43">
        <f t="shared" si="70"/>
        <v>1.9588000000000001</v>
      </c>
    </row>
    <row r="290" spans="2:16" ht="12" customHeight="1" x14ac:dyDescent="0.2">
      <c r="B290" s="24"/>
      <c r="C290" s="265" t="s">
        <v>467</v>
      </c>
      <c r="D290" s="23" t="str">
        <f>IFERROR(VLOOKUP($C290,'World Cup Players'!B:X,3,FALSE),0)</f>
        <v>es Spain</v>
      </c>
      <c r="E290" s="30"/>
      <c r="F290" s="23">
        <f>IFERROR(VLOOKUP($C290,'World Cup Players'!B:X,9,FALSE),0)</f>
        <v>626</v>
      </c>
      <c r="G290" s="23">
        <f>IFERROR(VLOOKUP($C290,'World Cup Players'!B:X,11,FALSE),0)</f>
        <v>0</v>
      </c>
      <c r="H290" s="23">
        <f>IFERROR(VLOOKUP($C290,'World Cup Players'!B:X,12,FALSE),0)</f>
        <v>0</v>
      </c>
      <c r="I290" s="23">
        <f>IFERROR(VLOOKUP($C290,'GAME WINNING GOALS'!A:B,2,FALSE),0)</f>
        <v>0</v>
      </c>
      <c r="J290" s="23">
        <f>IFERROR(VLOOKUP($C290,'World Cup Players'!B:X,17,FALSE),0)</f>
        <v>0</v>
      </c>
      <c r="K290" s="23">
        <f>IFERROR(VLOOKUP($C290,'World Cup Players'!B:X,18,FALSE),0)</f>
        <v>0</v>
      </c>
      <c r="L290" s="44">
        <f>IFERROR(VLOOKUP($C290,'World Cup GK'!B:AE,16,FALSE),0)</f>
        <v>0</v>
      </c>
      <c r="M290" s="44">
        <f>IFERROR(VLOOKUP($C290,'World Cup GK'!B:AE,19,FALSE),0)</f>
        <v>0</v>
      </c>
      <c r="N290" s="44">
        <f>IFERROR(VLOOKUP($C290,'World Cup GK'!B:AE,14,FALSE),0)</f>
        <v>0</v>
      </c>
      <c r="O290" s="44">
        <f>IFERROR(VLOOKUP($C290,'World Cup GK'!B:AE,11,FALSE),0)</f>
        <v>0</v>
      </c>
      <c r="P290" s="43">
        <f t="shared" si="70"/>
        <v>5.1958000000000002</v>
      </c>
    </row>
    <row r="291" spans="2:16" ht="12" customHeight="1" x14ac:dyDescent="0.2">
      <c r="B291" s="24"/>
      <c r="C291" s="265" t="s">
        <v>491</v>
      </c>
      <c r="D291" s="23" t="str">
        <f>IFERROR(VLOOKUP($C291,'World Cup Players'!B:X,3,FALSE),0)</f>
        <v>pt Portugal</v>
      </c>
      <c r="E291" s="30"/>
      <c r="F291" s="23">
        <f>IFERROR(VLOOKUP($C291,'World Cup Players'!B:X,9,FALSE),0)</f>
        <v>422</v>
      </c>
      <c r="G291" s="23">
        <f>IFERROR(VLOOKUP($C291,'World Cup Players'!B:X,11,FALSE),0)</f>
        <v>0</v>
      </c>
      <c r="H291" s="23">
        <f>IFERROR(VLOOKUP($C291,'World Cup Players'!B:X,12,FALSE),0)</f>
        <v>1</v>
      </c>
      <c r="I291" s="23">
        <f>IFERROR(VLOOKUP($C291,'GAME WINNING GOALS'!A:B,2,FALSE),0)</f>
        <v>0</v>
      </c>
      <c r="J291" s="23">
        <f>IFERROR(VLOOKUP($C291,'World Cup Players'!B:X,17,FALSE),0)</f>
        <v>0</v>
      </c>
      <c r="K291" s="23">
        <f>IFERROR(VLOOKUP($C291,'World Cup Players'!B:X,18,FALSE),0)</f>
        <v>0</v>
      </c>
      <c r="L291" s="44">
        <f>IFERROR(VLOOKUP($C291,'World Cup GK'!B:AE,16,FALSE),0)</f>
        <v>0</v>
      </c>
      <c r="M291" s="44">
        <f>IFERROR(VLOOKUP($C291,'World Cup GK'!B:AE,19,FALSE),0)</f>
        <v>0</v>
      </c>
      <c r="N291" s="44">
        <f>IFERROR(VLOOKUP($C291,'World Cup GK'!B:AE,14,FALSE),0)</f>
        <v>0</v>
      </c>
      <c r="O291" s="44">
        <f>IFERROR(VLOOKUP($C291,'World Cup GK'!B:AE,11,FALSE),0)</f>
        <v>0</v>
      </c>
      <c r="P291" s="43">
        <f t="shared" si="70"/>
        <v>4.5026000000000002</v>
      </c>
    </row>
    <row r="292" spans="2:16" ht="12" customHeight="1" x14ac:dyDescent="0.2">
      <c r="B292" s="24"/>
      <c r="C292" s="265" t="s">
        <v>706</v>
      </c>
      <c r="D292" s="23" t="str">
        <f>IFERROR(VLOOKUP($C292,'World Cup Players'!B:X,3,FALSE),0)</f>
        <v>ar Argentina</v>
      </c>
      <c r="E292" s="30"/>
      <c r="F292" s="23">
        <f>IFERROR(VLOOKUP($C292,'World Cup Players'!B:X,9,FALSE),0)</f>
        <v>630</v>
      </c>
      <c r="G292" s="23">
        <f>IFERROR(VLOOKUP($C292,'World Cup Players'!B:X,11,FALSE),0)</f>
        <v>1</v>
      </c>
      <c r="H292" s="23">
        <f>IFERROR(VLOOKUP($C292,'World Cup Players'!B:X,12,FALSE),0)</f>
        <v>1</v>
      </c>
      <c r="I292" s="23">
        <f>IFERROR(VLOOKUP($C292,'GAME WINNING GOALS'!A:B,2,FALSE),0)</f>
        <v>0</v>
      </c>
      <c r="J292" s="23">
        <f>IFERROR(VLOOKUP($C292,'World Cup Players'!B:X,17,FALSE),0)</f>
        <v>0</v>
      </c>
      <c r="K292" s="23">
        <f>IFERROR(VLOOKUP($C292,'World Cup Players'!B:X,18,FALSE),0)</f>
        <v>0</v>
      </c>
      <c r="L292" s="44">
        <f>IFERROR(VLOOKUP($C292,'World Cup GK'!B:AE,16,FALSE),0)</f>
        <v>0</v>
      </c>
      <c r="M292" s="44">
        <f>IFERROR(VLOOKUP($C292,'World Cup GK'!B:AE,19,FALSE),0)</f>
        <v>0</v>
      </c>
      <c r="N292" s="44">
        <f>IFERROR(VLOOKUP($C292,'World Cup GK'!B:AE,14,FALSE),0)</f>
        <v>0</v>
      </c>
      <c r="O292" s="44">
        <f>IFERROR(VLOOKUP($C292,'World Cup GK'!B:AE,11,FALSE),0)</f>
        <v>0</v>
      </c>
      <c r="P292" s="43">
        <f t="shared" si="70"/>
        <v>7.2290000000000001</v>
      </c>
    </row>
    <row r="293" spans="2:16" ht="12" customHeight="1" x14ac:dyDescent="0.2">
      <c r="B293" s="24"/>
      <c r="C293" s="268" t="s">
        <v>707</v>
      </c>
      <c r="D293" s="23" t="str">
        <f>IFERROR(VLOOKUP($C293,'World Cup Players'!B:X,3,FALSE),0)</f>
        <v>eg Egypt</v>
      </c>
      <c r="E293" s="30"/>
      <c r="F293" s="23">
        <f>IFERROR(VLOOKUP($C293,'World Cup Players'!B:X,9,FALSE),0)</f>
        <v>425</v>
      </c>
      <c r="G293" s="23">
        <f>IFERROR(VLOOKUP($C293,'World Cup Players'!B:X,11,FALSE),0)</f>
        <v>1</v>
      </c>
      <c r="H293" s="23">
        <f>IFERROR(VLOOKUP($C293,'World Cup Players'!B:X,12,FALSE),0)</f>
        <v>2</v>
      </c>
      <c r="I293" s="23">
        <f>IFERROR(VLOOKUP($C293,'GAME WINNING GOALS'!A:B,2,FALSE),0)</f>
        <v>1</v>
      </c>
      <c r="J293" s="23">
        <f>IFERROR(VLOOKUP($C293,'World Cup Players'!B:X,17,FALSE),0)</f>
        <v>0</v>
      </c>
      <c r="K293" s="23">
        <f>IFERROR(VLOOKUP($C293,'World Cup Players'!B:X,18,FALSE),0)</f>
        <v>0</v>
      </c>
      <c r="L293" s="44">
        <f>IFERROR(VLOOKUP($C293,'World Cup GK'!B:AE,16,FALSE),0)</f>
        <v>0</v>
      </c>
      <c r="M293" s="44">
        <f>IFERROR(VLOOKUP($C293,'World Cup GK'!B:AE,19,FALSE),0)</f>
        <v>0</v>
      </c>
      <c r="N293" s="44">
        <f>IFERROR(VLOOKUP($C293,'World Cup GK'!B:AE,14,FALSE),0)</f>
        <v>0</v>
      </c>
      <c r="O293" s="44">
        <f>IFERROR(VLOOKUP($C293,'World Cup GK'!B:AE,11,FALSE),0)</f>
        <v>0</v>
      </c>
      <c r="P293" s="43">
        <f t="shared" si="70"/>
        <v>7.5274999999999999</v>
      </c>
    </row>
    <row r="294" spans="2:16" ht="12" customHeight="1" x14ac:dyDescent="0.2">
      <c r="B294" s="24"/>
      <c r="C294" s="265" t="s">
        <v>225</v>
      </c>
      <c r="D294" s="23" t="str">
        <f>IFERROR(VLOOKUP($C294,'World Cup Players'!B:X,3,FALSE),0)</f>
        <v>eng England</v>
      </c>
      <c r="E294" s="30"/>
      <c r="F294" s="23">
        <f>IFERROR(VLOOKUP($C294,'World Cup Players'!B:X,9,FALSE),0)</f>
        <v>602</v>
      </c>
      <c r="G294" s="23">
        <f>IFERROR(VLOOKUP($C294,'World Cup Players'!B:X,11,FALSE),0)</f>
        <v>6</v>
      </c>
      <c r="H294" s="23">
        <f>IFERROR(VLOOKUP($C294,'World Cup Players'!B:X,12,FALSE),0)</f>
        <v>1</v>
      </c>
      <c r="I294" s="23">
        <f>IFERROR(VLOOKUP($C294,'GAME WINNING GOALS'!A:B,2,FALSE),0)</f>
        <v>3</v>
      </c>
      <c r="J294" s="23">
        <f>IFERROR(VLOOKUP($C294,'World Cup Players'!B:X,17,FALSE),0)</f>
        <v>1</v>
      </c>
      <c r="K294" s="23">
        <f>IFERROR(VLOOKUP($C294,'World Cup Players'!B:X,18,FALSE),0)</f>
        <v>0</v>
      </c>
      <c r="L294" s="44">
        <f>IFERROR(VLOOKUP($C294,'World Cup GK'!B:AE,16,FALSE),0)</f>
        <v>0</v>
      </c>
      <c r="M294" s="44">
        <f>IFERROR(VLOOKUP($C294,'World Cup GK'!B:AE,19,FALSE),0)</f>
        <v>0</v>
      </c>
      <c r="N294" s="44">
        <f>IFERROR(VLOOKUP($C294,'World Cup GK'!B:AE,14,FALSE),0)</f>
        <v>0</v>
      </c>
      <c r="O294" s="44">
        <f>IFERROR(VLOOKUP($C294,'World Cup GK'!B:AE,11,FALSE),0)</f>
        <v>0</v>
      </c>
      <c r="P294" s="43">
        <f t="shared" si="70"/>
        <v>14.746600000000001</v>
      </c>
    </row>
    <row r="295" spans="2:16" ht="12" customHeight="1" x14ac:dyDescent="0.2">
      <c r="B295" s="24"/>
      <c r="C295" s="268" t="s">
        <v>358</v>
      </c>
      <c r="D295" s="23" t="str">
        <f>IFERROR(VLOOKUP($C295,'World Cup Players'!B:X,3,FALSE),0)</f>
        <v>eng England</v>
      </c>
      <c r="E295" s="30"/>
      <c r="F295" s="23">
        <f>IFERROR(VLOOKUP($C295,'World Cup Players'!B:X,9,FALSE),0)</f>
        <v>467</v>
      </c>
      <c r="G295" s="23">
        <f>IFERROR(VLOOKUP($C295,'World Cup Players'!B:X,11,FALSE),0)</f>
        <v>0</v>
      </c>
      <c r="H295" s="23">
        <f>IFERROR(VLOOKUP($C295,'World Cup Players'!B:X,12,FALSE),0)</f>
        <v>1</v>
      </c>
      <c r="I295" s="23">
        <f>IFERROR(VLOOKUP($C295,'GAME WINNING GOALS'!A:B,2,FALSE),0)</f>
        <v>0</v>
      </c>
      <c r="J295" s="23">
        <f>IFERROR(VLOOKUP($C295,'World Cup Players'!B:X,17,FALSE),0)</f>
        <v>2</v>
      </c>
      <c r="K295" s="23">
        <f>IFERROR(VLOOKUP($C295,'World Cup Players'!B:X,18,FALSE),0)</f>
        <v>0</v>
      </c>
      <c r="L295" s="44">
        <f>IFERROR(VLOOKUP($C295,'World Cup GK'!B:AE,16,FALSE),0)</f>
        <v>0</v>
      </c>
      <c r="M295" s="44">
        <f>IFERROR(VLOOKUP($C295,'World Cup GK'!B:AE,19,FALSE),0)</f>
        <v>0</v>
      </c>
      <c r="N295" s="44">
        <f>IFERROR(VLOOKUP($C295,'World Cup GK'!B:AE,14,FALSE),0)</f>
        <v>0</v>
      </c>
      <c r="O295" s="44">
        <f>IFERROR(VLOOKUP($C295,'World Cup GK'!B:AE,11,FALSE),0)</f>
        <v>0</v>
      </c>
      <c r="P295" s="43">
        <f t="shared" si="70"/>
        <v>4.3761000000000001</v>
      </c>
    </row>
    <row r="296" spans="2:16" ht="12" customHeight="1" x14ac:dyDescent="0.2">
      <c r="B296" s="24"/>
      <c r="C296" s="265" t="s">
        <v>475</v>
      </c>
      <c r="D296" s="23" t="str">
        <f>IFERROR(VLOOKUP($C296,'World Cup Players'!B:X,3,FALSE),0)</f>
        <v>es Spain</v>
      </c>
      <c r="E296" s="30"/>
      <c r="F296" s="23">
        <f>IFERROR(VLOOKUP($C296,'World Cup Players'!B:X,9,FALSE),0)</f>
        <v>67</v>
      </c>
      <c r="G296" s="23">
        <f>IFERROR(VLOOKUP($C296,'World Cup Players'!B:X,11,FALSE),0)</f>
        <v>0</v>
      </c>
      <c r="H296" s="23">
        <f>IFERROR(VLOOKUP($C296,'World Cup Players'!B:X,12,FALSE),0)</f>
        <v>0</v>
      </c>
      <c r="I296" s="23">
        <f>IFERROR(VLOOKUP($C296,'GAME WINNING GOALS'!A:B,2,FALSE),0)</f>
        <v>0</v>
      </c>
      <c r="J296" s="23">
        <f>IFERROR(VLOOKUP($C296,'World Cup Players'!B:X,17,FALSE),0)</f>
        <v>0</v>
      </c>
      <c r="K296" s="23">
        <f>IFERROR(VLOOKUP($C296,'World Cup Players'!B:X,18,FALSE),0)</f>
        <v>0</v>
      </c>
      <c r="L296" s="44">
        <f>IFERROR(VLOOKUP($C296,'World Cup GK'!B:AE,16,FALSE),0)</f>
        <v>0</v>
      </c>
      <c r="M296" s="44">
        <f>IFERROR(VLOOKUP($C296,'World Cup GK'!B:AE,19,FALSE),0)</f>
        <v>0</v>
      </c>
      <c r="N296" s="44">
        <f>IFERROR(VLOOKUP($C296,'World Cup GK'!B:AE,14,FALSE),0)</f>
        <v>0</v>
      </c>
      <c r="O296" s="44">
        <f>IFERROR(VLOOKUP($C296,'World Cup GK'!B:AE,11,FALSE),0)</f>
        <v>0</v>
      </c>
      <c r="P296" s="43">
        <f t="shared" si="70"/>
        <v>0.55610000000000004</v>
      </c>
    </row>
    <row r="297" spans="2:16" ht="12" customHeight="1" x14ac:dyDescent="0.2">
      <c r="B297" s="24"/>
      <c r="C297" s="265" t="s">
        <v>734</v>
      </c>
      <c r="D297" s="23" t="str">
        <f>IFERROR(VLOOKUP($C297,'World Cup Players'!B:X,3,FALSE),0)</f>
        <v>no Norway</v>
      </c>
      <c r="E297" s="30"/>
      <c r="F297" s="23">
        <f>IFERROR(VLOOKUP($C297,'World Cup Players'!B:X,9,FALSE),0)</f>
        <v>470</v>
      </c>
      <c r="G297" s="23">
        <f>IFERROR(VLOOKUP($C297,'World Cup Players'!B:X,11,FALSE),0)</f>
        <v>0</v>
      </c>
      <c r="H297" s="23">
        <f>IFERROR(VLOOKUP($C297,'World Cup Players'!B:X,12,FALSE),0)</f>
        <v>4</v>
      </c>
      <c r="I297" s="23">
        <f>IFERROR(VLOOKUP($C297,'GAME WINNING GOALS'!A:B,2,FALSE),0)</f>
        <v>0</v>
      </c>
      <c r="J297" s="23">
        <f>IFERROR(VLOOKUP($C297,'World Cup Players'!B:X,17,FALSE),0)</f>
        <v>0</v>
      </c>
      <c r="K297" s="23">
        <f>IFERROR(VLOOKUP($C297,'World Cup Players'!B:X,18,FALSE),0)</f>
        <v>0</v>
      </c>
      <c r="L297" s="44">
        <f>IFERROR(VLOOKUP($C297,'World Cup GK'!B:AE,16,FALSE),0)</f>
        <v>0</v>
      </c>
      <c r="M297" s="44">
        <f>IFERROR(VLOOKUP($C297,'World Cup GK'!B:AE,19,FALSE),0)</f>
        <v>0</v>
      </c>
      <c r="N297" s="44">
        <f>IFERROR(VLOOKUP($C297,'World Cup GK'!B:AE,14,FALSE),0)</f>
        <v>0</v>
      </c>
      <c r="O297" s="44">
        <f>IFERROR(VLOOKUP($C297,'World Cup GK'!B:AE,11,FALSE),0)</f>
        <v>0</v>
      </c>
      <c r="P297" s="43">
        <f t="shared" si="70"/>
        <v>7.9009999999999998</v>
      </c>
    </row>
    <row r="298" spans="2:16" ht="12" customHeight="1" x14ac:dyDescent="0.2">
      <c r="B298" s="24"/>
      <c r="C298" s="265" t="s">
        <v>543</v>
      </c>
      <c r="D298" s="23" t="str">
        <f>IFERROR(VLOOKUP($C298,'World Cup Players'!B:X,3,FALSE),0)</f>
        <v>pt Portugal</v>
      </c>
      <c r="E298" s="30"/>
      <c r="F298" s="23">
        <f>IFERROR(VLOOKUP($C298,'World Cup Players'!B:X,9,FALSE),0)</f>
        <v>376</v>
      </c>
      <c r="G298" s="23">
        <f>IFERROR(VLOOKUP($C298,'World Cup Players'!B:X,11,FALSE),0)</f>
        <v>0</v>
      </c>
      <c r="H298" s="23">
        <f>IFERROR(VLOOKUP($C298,'World Cup Players'!B:X,12,FALSE),0)</f>
        <v>0</v>
      </c>
      <c r="I298" s="23">
        <f>IFERROR(VLOOKUP($C298,'GAME WINNING GOALS'!A:B,2,FALSE),0)</f>
        <v>0</v>
      </c>
      <c r="J298" s="23">
        <f>IFERROR(VLOOKUP($C298,'World Cup Players'!B:X,17,FALSE),0)</f>
        <v>0</v>
      </c>
      <c r="K298" s="23">
        <f>IFERROR(VLOOKUP($C298,'World Cup Players'!B:X,18,FALSE),0)</f>
        <v>0</v>
      </c>
      <c r="L298" s="44">
        <f>IFERROR(VLOOKUP($C298,'World Cup GK'!B:AE,16,FALSE),0)</f>
        <v>0</v>
      </c>
      <c r="M298" s="44">
        <f>IFERROR(VLOOKUP($C298,'World Cup GK'!B:AE,19,FALSE),0)</f>
        <v>0</v>
      </c>
      <c r="N298" s="44">
        <f>IFERROR(VLOOKUP($C298,'World Cup GK'!B:AE,14,FALSE),0)</f>
        <v>0</v>
      </c>
      <c r="O298" s="44">
        <f>IFERROR(VLOOKUP($C298,'World Cup GK'!B:AE,11,FALSE),0)</f>
        <v>0</v>
      </c>
      <c r="P298" s="43">
        <f t="shared" si="70"/>
        <v>3.1208</v>
      </c>
    </row>
    <row r="299" spans="2:16" ht="12" customHeight="1" x14ac:dyDescent="0.2">
      <c r="B299" s="24"/>
      <c r="C299" s="265" t="s">
        <v>381</v>
      </c>
      <c r="D299" s="23" t="str">
        <f>IFERROR(VLOOKUP($C299,'World Cup Players'!B:X,3,FALSE),0)</f>
        <v>sn Senegal</v>
      </c>
      <c r="E299" s="30"/>
      <c r="F299" s="23">
        <f>IFERROR(VLOOKUP($C299,'World Cup Players'!B:X,9,FALSE),0)</f>
        <v>234</v>
      </c>
      <c r="G299" s="23">
        <f>IFERROR(VLOOKUP($C299,'World Cup Players'!B:X,11,FALSE),0)</f>
        <v>0</v>
      </c>
      <c r="H299" s="23">
        <f>IFERROR(VLOOKUP($C299,'World Cup Players'!B:X,12,FALSE),0)</f>
        <v>1</v>
      </c>
      <c r="I299" s="23">
        <f>IFERROR(VLOOKUP($C299,'GAME WINNING GOALS'!A:B,2,FALSE),0)</f>
        <v>0</v>
      </c>
      <c r="J299" s="23">
        <f>IFERROR(VLOOKUP($C299,'World Cup Players'!B:X,17,FALSE),0)</f>
        <v>0</v>
      </c>
      <c r="K299" s="23">
        <f>IFERROR(VLOOKUP($C299,'World Cup Players'!B:X,18,FALSE),0)</f>
        <v>0</v>
      </c>
      <c r="L299" s="44">
        <f>IFERROR(VLOOKUP($C299,'World Cup GK'!B:AE,16,FALSE),0)</f>
        <v>0</v>
      </c>
      <c r="M299" s="44">
        <f>IFERROR(VLOOKUP($C299,'World Cup GK'!B:AE,19,FALSE),0)</f>
        <v>0</v>
      </c>
      <c r="N299" s="44">
        <f>IFERROR(VLOOKUP($C299,'World Cup GK'!B:AE,14,FALSE),0)</f>
        <v>0</v>
      </c>
      <c r="O299" s="44">
        <f>IFERROR(VLOOKUP($C299,'World Cup GK'!B:AE,11,FALSE),0)</f>
        <v>0</v>
      </c>
      <c r="P299" s="43">
        <f t="shared" si="70"/>
        <v>2.9421999999999997</v>
      </c>
    </row>
    <row r="300" spans="2:16" ht="12" customHeight="1" x14ac:dyDescent="0.2">
      <c r="B300" s="24"/>
      <c r="C300" s="265" t="s">
        <v>360</v>
      </c>
      <c r="D300" s="23" t="str">
        <f>IFERROR(VLOOKUP($C300,'World Cup Players'!B:X,3,FALSE),0)</f>
        <v>ir IR Iran</v>
      </c>
      <c r="E300" s="30"/>
      <c r="F300" s="23">
        <f>IFERROR(VLOOKUP($C300,'World Cup Players'!B:X,9,FALSE),0)</f>
        <v>259</v>
      </c>
      <c r="G300" s="23">
        <f>IFERROR(VLOOKUP($C300,'World Cup Players'!B:X,11,FALSE),0)</f>
        <v>0</v>
      </c>
      <c r="H300" s="23">
        <f>IFERROR(VLOOKUP($C300,'World Cup Players'!B:X,12,FALSE),0)</f>
        <v>0</v>
      </c>
      <c r="I300" s="23">
        <f>IFERROR(VLOOKUP($C300,'GAME WINNING GOALS'!A:B,2,FALSE),0)</f>
        <v>0</v>
      </c>
      <c r="J300" s="23">
        <f>IFERROR(VLOOKUP($C300,'World Cup Players'!B:X,17,FALSE),0)</f>
        <v>0</v>
      </c>
      <c r="K300" s="23">
        <f>IFERROR(VLOOKUP($C300,'World Cup Players'!B:X,18,FALSE),0)</f>
        <v>0</v>
      </c>
      <c r="L300" s="44">
        <f>IFERROR(VLOOKUP($C300,'World Cup GK'!B:AE,16,FALSE),0)</f>
        <v>0</v>
      </c>
      <c r="M300" s="44">
        <f>IFERROR(VLOOKUP($C300,'World Cup GK'!B:AE,19,FALSE),0)</f>
        <v>0</v>
      </c>
      <c r="N300" s="44">
        <f>IFERROR(VLOOKUP($C300,'World Cup GK'!B:AE,14,FALSE),0)</f>
        <v>0</v>
      </c>
      <c r="O300" s="44">
        <f>IFERROR(VLOOKUP($C300,'World Cup GK'!B:AE,11,FALSE),0)</f>
        <v>0</v>
      </c>
      <c r="P300" s="43">
        <f t="shared" si="70"/>
        <v>2.1497000000000002</v>
      </c>
    </row>
    <row r="301" spans="2:16" ht="12" customHeight="1" x14ac:dyDescent="0.2">
      <c r="B301" s="24"/>
      <c r="C301" s="268" t="s">
        <v>411</v>
      </c>
      <c r="D301" s="23" t="str">
        <f>IFERROR(VLOOKUP($C301,'World Cup Players'!B:X,3,FALSE),0)</f>
        <v>au Australia</v>
      </c>
      <c r="E301" s="30"/>
      <c r="F301" s="23">
        <f>IFERROR(VLOOKUP($C301,'World Cup Players'!B:X,9,FALSE),0)</f>
        <v>223</v>
      </c>
      <c r="G301" s="23">
        <f>IFERROR(VLOOKUP($C301,'World Cup Players'!B:X,11,FALSE),0)</f>
        <v>0</v>
      </c>
      <c r="H301" s="23">
        <f>IFERROR(VLOOKUP($C301,'World Cup Players'!B:X,12,FALSE),0)</f>
        <v>0</v>
      </c>
      <c r="I301" s="23">
        <f>IFERROR(VLOOKUP($C301,'GAME WINNING GOALS'!A:B,2,FALSE),0)</f>
        <v>0</v>
      </c>
      <c r="J301" s="23">
        <f>IFERROR(VLOOKUP($C301,'World Cup Players'!B:X,17,FALSE),0)</f>
        <v>1</v>
      </c>
      <c r="K301" s="23">
        <f>IFERROR(VLOOKUP($C301,'World Cup Players'!B:X,18,FALSE),0)</f>
        <v>0</v>
      </c>
      <c r="L301" s="44">
        <f>IFERROR(VLOOKUP($C301,'World Cup GK'!B:AE,16,FALSE),0)</f>
        <v>0</v>
      </c>
      <c r="M301" s="44">
        <f>IFERROR(VLOOKUP($C301,'World Cup GK'!B:AE,19,FALSE),0)</f>
        <v>0</v>
      </c>
      <c r="N301" s="44">
        <f>IFERROR(VLOOKUP($C301,'World Cup GK'!B:AE,14,FALSE),0)</f>
        <v>0</v>
      </c>
      <c r="O301" s="44">
        <f>IFERROR(VLOOKUP($C301,'World Cup GK'!B:AE,11,FALSE),0)</f>
        <v>0</v>
      </c>
      <c r="P301" s="43">
        <f t="shared" si="70"/>
        <v>1.6009</v>
      </c>
    </row>
    <row r="302" spans="2:16" ht="12" customHeight="1" x14ac:dyDescent="0.2">
      <c r="B302" s="24"/>
      <c r="C302" s="265" t="s">
        <v>593</v>
      </c>
      <c r="D302" s="23" t="str">
        <f>IFERROR(VLOOKUP($C302,'World Cup Players'!B:X,3,FALSE),0)</f>
        <v>tr Türkiye</v>
      </c>
      <c r="E302" s="30"/>
      <c r="F302" s="23">
        <f>IFERROR(VLOOKUP($C302,'World Cup Players'!B:X,9,FALSE),0)</f>
        <v>180</v>
      </c>
      <c r="G302" s="23">
        <f>IFERROR(VLOOKUP($C302,'World Cup Players'!B:X,11,FALSE),0)</f>
        <v>0</v>
      </c>
      <c r="H302" s="23">
        <f>IFERROR(VLOOKUP($C302,'World Cup Players'!B:X,12,FALSE),0)</f>
        <v>0</v>
      </c>
      <c r="I302" s="23">
        <f>IFERROR(VLOOKUP($C302,'GAME WINNING GOALS'!A:B,2,FALSE),0)</f>
        <v>0</v>
      </c>
      <c r="J302" s="23">
        <f>IFERROR(VLOOKUP($C302,'World Cup Players'!B:X,17,FALSE),0)</f>
        <v>0</v>
      </c>
      <c r="K302" s="23">
        <f>IFERROR(VLOOKUP($C302,'World Cup Players'!B:X,18,FALSE),0)</f>
        <v>0</v>
      </c>
      <c r="L302" s="44">
        <f>IFERROR(VLOOKUP($C302,'World Cup GK'!B:AE,16,FALSE),0)</f>
        <v>0</v>
      </c>
      <c r="M302" s="44">
        <f>IFERROR(VLOOKUP($C302,'World Cup GK'!B:AE,19,FALSE),0)</f>
        <v>0</v>
      </c>
      <c r="N302" s="44">
        <f>IFERROR(VLOOKUP($C302,'World Cup GK'!B:AE,14,FALSE),0)</f>
        <v>0</v>
      </c>
      <c r="O302" s="44">
        <f>IFERROR(VLOOKUP($C302,'World Cup GK'!B:AE,11,FALSE),0)</f>
        <v>0</v>
      </c>
      <c r="P302" s="43">
        <f t="shared" si="70"/>
        <v>1.494</v>
      </c>
    </row>
    <row r="303" spans="2:16" ht="12" customHeight="1" thickBot="1" x14ac:dyDescent="0.25">
      <c r="B303" s="24"/>
      <c r="C303" s="273" t="s">
        <v>102</v>
      </c>
      <c r="D303" s="23" t="str">
        <f>IFERROR(VLOOKUP($C303,'World Cup Players'!B:X,3,FALSE),0)</f>
        <v>de Germany</v>
      </c>
      <c r="E303" s="30"/>
      <c r="F303" s="23">
        <f>IFERROR(VLOOKUP($C303,'World Cup Players'!B:X,9,FALSE),0)</f>
        <v>351</v>
      </c>
      <c r="G303" s="23">
        <f>IFERROR(VLOOKUP($C303,'World Cup Players'!B:X,11,FALSE),0)</f>
        <v>0</v>
      </c>
      <c r="H303" s="23">
        <f>IFERROR(VLOOKUP($C303,'World Cup Players'!B:X,12,FALSE),0)</f>
        <v>2</v>
      </c>
      <c r="I303" s="23">
        <f>IFERROR(VLOOKUP($C303,'GAME WINNING GOALS'!A:B,2,FALSE),0)</f>
        <v>0</v>
      </c>
      <c r="J303" s="23">
        <f>IFERROR(VLOOKUP($C303,'World Cup Players'!B:X,17,FALSE),0)</f>
        <v>0</v>
      </c>
      <c r="K303" s="23">
        <f>IFERROR(VLOOKUP($C303,'World Cup Players'!B:X,18,FALSE),0)</f>
        <v>0</v>
      </c>
      <c r="L303" s="44">
        <f>IFERROR(VLOOKUP($C303,'World Cup GK'!B:AE,16,FALSE),0)</f>
        <v>0</v>
      </c>
      <c r="M303" s="44">
        <f>IFERROR(VLOOKUP($C303,'World Cup GK'!B:AE,19,FALSE),0)</f>
        <v>0</v>
      </c>
      <c r="N303" s="44">
        <f>IFERROR(VLOOKUP($C303,'World Cup GK'!B:AE,14,FALSE),0)</f>
        <v>0</v>
      </c>
      <c r="O303" s="44">
        <f>IFERROR(VLOOKUP($C303,'World Cup GK'!B:AE,11,FALSE),0)</f>
        <v>0</v>
      </c>
      <c r="P303" s="43">
        <f t="shared" si="70"/>
        <v>4.9132999999999996</v>
      </c>
    </row>
    <row r="304" spans="2:16" ht="12" customHeight="1" x14ac:dyDescent="0.2">
      <c r="B304" s="24"/>
      <c r="C304" s="274" t="s">
        <v>217</v>
      </c>
      <c r="D304" s="23" t="str">
        <f>IFERROR(VLOOKUP($C304,'World Cup Players'!B:X,3,FALSE),0)</f>
        <v>nl Netherlands</v>
      </c>
      <c r="E304" s="30"/>
      <c r="F304" s="23">
        <f>IFERROR(VLOOKUP($C304,'World Cup Players'!B:X,9,FALSE),0)</f>
        <v>390</v>
      </c>
      <c r="G304" s="23">
        <f>IFERROR(VLOOKUP($C304,'World Cup Players'!B:X,11,FALSE),0)</f>
        <v>1</v>
      </c>
      <c r="H304" s="23">
        <f>IFERROR(VLOOKUP($C304,'World Cup Players'!B:X,12,FALSE),0)</f>
        <v>1</v>
      </c>
      <c r="I304" s="23">
        <f>IFERROR(VLOOKUP($C304,'GAME WINNING GOALS'!A:B,2,FALSE),0)</f>
        <v>0</v>
      </c>
      <c r="J304" s="23">
        <f>IFERROR(VLOOKUP($C304,'World Cup Players'!B:X,17,FALSE),0)</f>
        <v>0</v>
      </c>
      <c r="K304" s="23">
        <f>IFERROR(VLOOKUP($C304,'World Cup Players'!B:X,18,FALSE),0)</f>
        <v>0</v>
      </c>
      <c r="L304" s="44">
        <f>IFERROR(VLOOKUP($C304,'World Cup GK'!B:AE,16,FALSE),0)</f>
        <v>0</v>
      </c>
      <c r="M304" s="44">
        <f>IFERROR(VLOOKUP($C304,'World Cup GK'!B:AE,19,FALSE),0)</f>
        <v>0</v>
      </c>
      <c r="N304" s="44">
        <f>IFERROR(VLOOKUP($C304,'World Cup GK'!B:AE,14,FALSE),0)</f>
        <v>0</v>
      </c>
      <c r="O304" s="44">
        <f>IFERROR(VLOOKUP($C304,'World Cup GK'!B:AE,11,FALSE),0)</f>
        <v>0</v>
      </c>
      <c r="P304" s="43">
        <f t="shared" si="70"/>
        <v>5.2370000000000001</v>
      </c>
    </row>
    <row r="305" spans="2:16" ht="12" customHeight="1" x14ac:dyDescent="0.2">
      <c r="B305" s="24"/>
      <c r="C305" s="265" t="s">
        <v>112</v>
      </c>
      <c r="D305" s="23" t="str">
        <f>IFERROR(VLOOKUP($C305,'World Cup Players'!B:X,3,FALSE),0)</f>
        <v>eng England</v>
      </c>
      <c r="E305" s="30"/>
      <c r="F305" s="23">
        <f>IFERROR(VLOOKUP($C305,'World Cup Players'!B:X,9,FALSE),0)</f>
        <v>330</v>
      </c>
      <c r="G305" s="23">
        <f>IFERROR(VLOOKUP($C305,'World Cup Players'!B:X,11,FALSE),0)</f>
        <v>0</v>
      </c>
      <c r="H305" s="23">
        <f>IFERROR(VLOOKUP($C305,'World Cup Players'!B:X,12,FALSE),0)</f>
        <v>0</v>
      </c>
      <c r="I305" s="41">
        <f>IFERROR(VLOOKUP($C305,'GAME WINNING GOALS'!A:B,2,FALSE),0)</f>
        <v>0</v>
      </c>
      <c r="J305" s="23">
        <f>IFERROR(VLOOKUP($C305,'World Cup Players'!B:X,17,FALSE),0)</f>
        <v>0</v>
      </c>
      <c r="K305" s="23">
        <f>IFERROR(VLOOKUP($C305,'World Cup Players'!B:X,18,FALSE),0)</f>
        <v>0</v>
      </c>
      <c r="L305" s="44">
        <f>IFERROR(VLOOKUP($C305,'World Cup GK'!B:AE,16,FALSE),0)</f>
        <v>0</v>
      </c>
      <c r="M305" s="44">
        <f>IFERROR(VLOOKUP($C305,'World Cup GK'!B:AE,19,FALSE),0)</f>
        <v>0</v>
      </c>
      <c r="N305" s="44">
        <f>IFERROR(VLOOKUP($C305,'World Cup GK'!B:AE,14,FALSE),0)</f>
        <v>0</v>
      </c>
      <c r="O305" s="44">
        <f>IFERROR(VLOOKUP($C305,'World Cup GK'!B:AE,11,FALSE),0)</f>
        <v>0</v>
      </c>
      <c r="P305" s="43">
        <f t="shared" si="70"/>
        <v>2.7389999999999999</v>
      </c>
    </row>
    <row r="306" spans="2:16" ht="12" customHeight="1" x14ac:dyDescent="0.2">
      <c r="B306" s="24"/>
      <c r="C306" s="265" t="s">
        <v>758</v>
      </c>
      <c r="D306" s="23" t="str">
        <f>IFERROR(VLOOKUP($C306,'World Cup Players'!B:X,3,FALSE),0)</f>
        <v>br Brazil</v>
      </c>
      <c r="E306" s="30"/>
      <c r="F306" s="23">
        <f>IFERROR(VLOOKUP($C306,'World Cup Players'!B:X,9,FALSE),0)</f>
        <v>450</v>
      </c>
      <c r="G306" s="23">
        <f>IFERROR(VLOOKUP($C306,'World Cup Players'!B:X,11,FALSE),0)</f>
        <v>0</v>
      </c>
      <c r="H306" s="23">
        <f>IFERROR(VLOOKUP($C306,'World Cup Players'!B:X,12,FALSE),0)</f>
        <v>1</v>
      </c>
      <c r="I306" s="41">
        <f>IFERROR(VLOOKUP($C306,'GAME WINNING GOALS'!A:B,2,FALSE),0)</f>
        <v>0</v>
      </c>
      <c r="J306" s="23">
        <f>IFERROR(VLOOKUP($C306,'World Cup Players'!B:X,17,FALSE),0)</f>
        <v>0</v>
      </c>
      <c r="K306" s="23">
        <f>IFERROR(VLOOKUP($C306,'World Cup Players'!B:X,18,FALSE),0)</f>
        <v>0</v>
      </c>
      <c r="L306" s="44">
        <f>IFERROR(VLOOKUP($C306,'World Cup GK'!B:AE,16,FALSE),0)</f>
        <v>0</v>
      </c>
      <c r="M306" s="44">
        <f>IFERROR(VLOOKUP($C306,'World Cup GK'!B:AE,19,FALSE),0)</f>
        <v>0</v>
      </c>
      <c r="N306" s="44">
        <f>IFERROR(VLOOKUP($C306,'World Cup GK'!B:AE,14,FALSE),0)</f>
        <v>0</v>
      </c>
      <c r="O306" s="44">
        <f>IFERROR(VLOOKUP($C306,'World Cup GK'!B:AE,11,FALSE),0)</f>
        <v>0</v>
      </c>
      <c r="P306" s="43">
        <f t="shared" si="70"/>
        <v>4.7349999999999994</v>
      </c>
    </row>
    <row r="307" spans="2:16" ht="12" customHeight="1" thickBot="1" x14ac:dyDescent="0.25">
      <c r="B307" s="24"/>
      <c r="C307" s="275" t="s">
        <v>558</v>
      </c>
      <c r="D307" s="23" t="str">
        <f>IFERROR(VLOOKUP($C307,'World Cup Players'!B:X,3,FALSE),0)</f>
        <v>fr France</v>
      </c>
      <c r="E307" s="30"/>
      <c r="F307" s="23">
        <f>IFERROR(VLOOKUP($C307,'World Cup Players'!B:X,9,FALSE),0)</f>
        <v>630</v>
      </c>
      <c r="G307" s="23">
        <f>IFERROR(VLOOKUP($C307,'World Cup Players'!B:X,11,FALSE),0)</f>
        <v>0</v>
      </c>
      <c r="H307" s="23">
        <f>IFERROR(VLOOKUP($C307,'World Cup Players'!B:X,12,FALSE),0)</f>
        <v>0</v>
      </c>
      <c r="I307" s="41">
        <f>IFERROR(VLOOKUP($C307,'GAME WINNING GOALS'!A:B,2,FALSE),0)</f>
        <v>0</v>
      </c>
      <c r="J307" s="23">
        <f>IFERROR(VLOOKUP($C307,'World Cup Players'!B:X,17,FALSE),0)</f>
        <v>0</v>
      </c>
      <c r="K307" s="23">
        <f>IFERROR(VLOOKUP($C307,'World Cup Players'!B:X,18,FALSE),0)</f>
        <v>0</v>
      </c>
      <c r="L307" s="44">
        <f>IFERROR(VLOOKUP($C307,'World Cup GK'!B:AE,16,FALSE),0)</f>
        <v>6</v>
      </c>
      <c r="M307" s="44">
        <f>IFERROR(VLOOKUP($C307,'World Cup GK'!B:AE,19,FALSE),0)</f>
        <v>4</v>
      </c>
      <c r="N307" s="44">
        <f>IFERROR(VLOOKUP($C307,'World Cup GK'!B:AE,14,FALSE),0)</f>
        <v>8</v>
      </c>
      <c r="O307" s="44">
        <f>IFERROR(VLOOKUP($C307,'World Cup GK'!B:AE,11,FALSE),0)</f>
        <v>4</v>
      </c>
      <c r="P307" s="43">
        <f t="shared" si="70"/>
        <v>15.829000000000001</v>
      </c>
    </row>
    <row r="308" spans="2:16" ht="12" customHeight="1" x14ac:dyDescent="0.2">
      <c r="B308" s="24"/>
      <c r="C308" s="281" t="s">
        <v>45</v>
      </c>
      <c r="D308" s="23" t="str">
        <f>IFERROR(VLOOKUP($C308,'World Cup Players'!B:X,3,FALSE),0)</f>
        <v>eng England</v>
      </c>
      <c r="E308" s="30"/>
      <c r="F308" s="23">
        <f>IFERROR(VLOOKUP($C308,'World Cup Players'!B:X,9,FALSE),0)</f>
        <v>660</v>
      </c>
      <c r="G308" s="23">
        <f>IFERROR(VLOOKUP($C308,'World Cup Players'!B:X,11,FALSE),0)</f>
        <v>0</v>
      </c>
      <c r="H308" s="23">
        <f>IFERROR(VLOOKUP($C308,'World Cup Players'!B:X,12,FALSE),0)</f>
        <v>0</v>
      </c>
      <c r="I308" s="41">
        <f>IFERROR(VLOOKUP($C308,'GAME WINNING GOALS'!A:B,2,FALSE),0)</f>
        <v>0</v>
      </c>
      <c r="J308" s="23">
        <f>IFERROR(VLOOKUP($C308,'World Cup Players'!B:X,17,FALSE),0)</f>
        <v>0</v>
      </c>
      <c r="K308" s="23">
        <f>IFERROR(VLOOKUP($C308,'World Cup Players'!B:X,18,FALSE),0)</f>
        <v>0</v>
      </c>
      <c r="L308" s="44">
        <f>IFERROR(VLOOKUP($C308,'World Cup GK'!B:AE,16,FALSE),0)</f>
        <v>5</v>
      </c>
      <c r="M308" s="44">
        <f>IFERROR(VLOOKUP($C308,'World Cup GK'!B:AE,19,FALSE),0)</f>
        <v>2</v>
      </c>
      <c r="N308" s="44">
        <f>IFERROR(VLOOKUP($C308,'World Cup GK'!B:AE,14,FALSE),0)</f>
        <v>15</v>
      </c>
      <c r="O308" s="44">
        <f>IFERROR(VLOOKUP($C308,'World Cup GK'!B:AE,11,FALSE),0)</f>
        <v>8</v>
      </c>
      <c r="P308" s="43">
        <f t="shared" si="70"/>
        <v>13.478</v>
      </c>
    </row>
    <row r="309" spans="2:16" ht="12" customHeight="1" x14ac:dyDescent="0.2">
      <c r="B309" s="24"/>
      <c r="C309" s="265" t="s">
        <v>400</v>
      </c>
      <c r="D309" s="23" t="str">
        <f>IFERROR(VLOOKUP($C309,'World Cup Players'!B:X,3,FALSE),0)</f>
        <v>ma Morocco</v>
      </c>
      <c r="E309" s="30"/>
      <c r="F309" s="23">
        <f>IFERROR(VLOOKUP($C309,'World Cup Players'!B:X,9,FALSE),0)</f>
        <v>570</v>
      </c>
      <c r="G309" s="23">
        <f>IFERROR(VLOOKUP($C309,'World Cup Players'!B:X,11,FALSE),0)</f>
        <v>0</v>
      </c>
      <c r="H309" s="23">
        <f>IFERROR(VLOOKUP($C309,'World Cup Players'!B:X,12,FALSE),0)</f>
        <v>0</v>
      </c>
      <c r="I309" s="23">
        <f>IFERROR(VLOOKUP($C309,'GAME WINNING GOALS'!A:B,2,FALSE),0)</f>
        <v>0</v>
      </c>
      <c r="J309" s="23">
        <f>IFERROR(VLOOKUP($C309,'World Cup Players'!B:X,17,FALSE),0)</f>
        <v>0</v>
      </c>
      <c r="K309" s="23">
        <f>IFERROR(VLOOKUP($C309,'World Cup Players'!B:X,18,FALSE),0)</f>
        <v>0</v>
      </c>
      <c r="L309" s="44">
        <f>IFERROR(VLOOKUP($C309,'World Cup GK'!B:AE,16,FALSE),0)</f>
        <v>3</v>
      </c>
      <c r="M309" s="44">
        <f>IFERROR(VLOOKUP($C309,'World Cup GK'!B:AE,19,FALSE),0)</f>
        <v>2</v>
      </c>
      <c r="N309" s="44">
        <f>IFERROR(VLOOKUP($C309,'World Cup GK'!B:AE,14,FALSE),0)</f>
        <v>14</v>
      </c>
      <c r="O309" s="44">
        <f>IFERROR(VLOOKUP($C309,'World Cup GK'!B:AE,11,FALSE),0)</f>
        <v>6</v>
      </c>
      <c r="P309" s="43">
        <f t="shared" si="70"/>
        <v>11.031000000000001</v>
      </c>
    </row>
    <row r="310" spans="2:16" ht="12" customHeight="1" x14ac:dyDescent="0.2">
      <c r="B310" s="24"/>
      <c r="C310" s="265" t="s">
        <v>788</v>
      </c>
      <c r="D310" s="23" t="str">
        <f>IFERROR(VLOOKUP($C310,'World Cup Players'!B:X,3,FALSE),0)</f>
        <v>tr Türkiye</v>
      </c>
      <c r="E310" s="30"/>
      <c r="F310" s="23">
        <f>IFERROR(VLOOKUP($C310,'World Cup Players'!B:X,9,FALSE),0)</f>
        <v>270</v>
      </c>
      <c r="G310" s="23">
        <f>IFERROR(VLOOKUP($C310,'World Cup Players'!B:X,11,FALSE),0)</f>
        <v>0</v>
      </c>
      <c r="H310" s="23">
        <f>IFERROR(VLOOKUP($C310,'World Cup Players'!B:X,12,FALSE),0)</f>
        <v>0</v>
      </c>
      <c r="I310" s="23">
        <f>IFERROR(VLOOKUP($C310,'GAME WINNING GOALS'!A:B,2,FALSE),0)</f>
        <v>0</v>
      </c>
      <c r="J310" s="23">
        <f>IFERROR(VLOOKUP($C310,'World Cup Players'!B:X,17,FALSE),0)</f>
        <v>0</v>
      </c>
      <c r="K310" s="23">
        <f>IFERROR(VLOOKUP($C310,'World Cup Players'!B:X,18,FALSE),0)</f>
        <v>0</v>
      </c>
      <c r="L310" s="44">
        <f>IFERROR(VLOOKUP($C310,'World Cup GK'!B:AE,16,FALSE),0)</f>
        <v>1</v>
      </c>
      <c r="M310" s="44">
        <f>IFERROR(VLOOKUP($C310,'World Cup GK'!B:AE,19,FALSE),0)</f>
        <v>0</v>
      </c>
      <c r="N310" s="44">
        <f>IFERROR(VLOOKUP($C310,'World Cup GK'!B:AE,14,FALSE),0)</f>
        <v>8</v>
      </c>
      <c r="O310" s="44">
        <f>IFERROR(VLOOKUP($C310,'World Cup GK'!B:AE,11,FALSE),0)</f>
        <v>5</v>
      </c>
      <c r="P310" s="43">
        <f t="shared" si="70"/>
        <v>3.5910000000000002</v>
      </c>
    </row>
    <row r="311" spans="2:16" ht="12" customHeight="1" x14ac:dyDescent="0.2">
      <c r="B311" s="24"/>
      <c r="C311" s="294" t="s">
        <v>764</v>
      </c>
      <c r="D311" s="23" t="str">
        <f>IFERROR(VLOOKUP($C311,'World Cup Players'!B:X,3,FALSE),0)</f>
        <v>ca Canada</v>
      </c>
      <c r="E311" s="30"/>
      <c r="F311" s="23">
        <f>IFERROR(VLOOKUP($C311,'World Cup Players'!B:X,9,FALSE),0)</f>
        <v>450</v>
      </c>
      <c r="G311" s="23">
        <f>IFERROR(VLOOKUP($C311,'World Cup Players'!B:X,11,FALSE),0)</f>
        <v>0</v>
      </c>
      <c r="H311" s="23">
        <f>IFERROR(VLOOKUP($C311,'World Cup Players'!B:X,12,FALSE),0)</f>
        <v>0</v>
      </c>
      <c r="I311" s="23">
        <f>IFERROR(VLOOKUP($C311,'GAME WINNING GOALS'!A:B,2,FALSE),0)</f>
        <v>0</v>
      </c>
      <c r="J311" s="23">
        <f>IFERROR(VLOOKUP($C311,'World Cup Players'!#REF!,16,FALSE),0)</f>
        <v>0</v>
      </c>
      <c r="K311" s="23">
        <f>IFERROR(VLOOKUP($C311,'World Cup Players'!#REF!,16,FALSE),0)</f>
        <v>0</v>
      </c>
      <c r="L311" s="44">
        <f>IFERROR(VLOOKUP($C311,'World Cup GK'!B:AE,16,FALSE),0)</f>
        <v>2</v>
      </c>
      <c r="M311" s="44">
        <f>IFERROR(VLOOKUP($C311,'World Cup GK'!B:AE,19,FALSE),0)</f>
        <v>2</v>
      </c>
      <c r="N311" s="44">
        <f>IFERROR(VLOOKUP($C311,'World Cup GK'!B:AE,14,FALSE),0)</f>
        <v>6</v>
      </c>
      <c r="O311" s="44">
        <f>IFERROR(VLOOKUP($C311,'World Cup GK'!B:AE,11,FALSE),0)</f>
        <v>6</v>
      </c>
      <c r="P311" s="43">
        <f t="shared" si="70"/>
        <v>7.4349999999999987</v>
      </c>
    </row>
    <row r="312" spans="2:16" ht="12" customHeight="1" x14ac:dyDescent="0.2">
      <c r="B312" s="24"/>
      <c r="C312" s="273" t="s">
        <v>303</v>
      </c>
      <c r="D312" s="23">
        <f>IFERROR(VLOOKUP($C312,'World Cup Players'!B:X,3,FALSE),0)</f>
        <v>0</v>
      </c>
      <c r="E312" s="30"/>
      <c r="F312" s="23">
        <f>IFERROR(VLOOKUP($C312,'World Cup Players'!B:X,9,FALSE),0)</f>
        <v>0</v>
      </c>
      <c r="G312" s="23">
        <f>IFERROR(VLOOKUP($C312,'World Cup Players'!B:X,11,FALSE),0)</f>
        <v>0</v>
      </c>
      <c r="H312" s="23">
        <f>IFERROR(VLOOKUP($C312,'World Cup Players'!B:X,12,FALSE),0)</f>
        <v>0</v>
      </c>
      <c r="I312" s="23">
        <f>IFERROR(VLOOKUP($C312,'GAME WINNING GOALS'!A:B,2,FALSE),0)</f>
        <v>1</v>
      </c>
      <c r="J312" s="23">
        <f>IFERROR(VLOOKUP($C312,'World Cup Players'!#REF!,16,FALSE),0)</f>
        <v>0</v>
      </c>
      <c r="K312" s="23">
        <f>IFERROR(VLOOKUP($C312,'World Cup Players'!#REF!,16,FALSE),0)</f>
        <v>0</v>
      </c>
      <c r="L312" s="44">
        <f>IFERROR(VLOOKUP($C312,'World Cup GK'!B:AE,16,FALSE),0)</f>
        <v>0</v>
      </c>
      <c r="M312" s="44">
        <f>IFERROR(VLOOKUP($C312,'World Cup GK'!B:AE,19,FALSE),0)</f>
        <v>0</v>
      </c>
      <c r="N312" s="44">
        <f>IFERROR(VLOOKUP($C312,'World Cup GK'!B:AE,14,FALSE),0)</f>
        <v>0</v>
      </c>
      <c r="O312" s="44">
        <f>IFERROR(VLOOKUP($C312,'World Cup GK'!B:AE,11,FALSE),0)</f>
        <v>0</v>
      </c>
      <c r="P312" s="43">
        <f t="shared" si="70"/>
        <v>1</v>
      </c>
    </row>
    <row r="313" spans="2:16" ht="12" customHeight="1" x14ac:dyDescent="0.2">
      <c r="B313" s="24"/>
      <c r="C313" s="265" t="s">
        <v>307</v>
      </c>
      <c r="D313" s="23">
        <f>IFERROR(VLOOKUP($C313,'World Cup Players'!B:X,3,FALSE),0)</f>
        <v>0</v>
      </c>
      <c r="E313" s="30"/>
      <c r="F313" s="23">
        <f>IFERROR(VLOOKUP($C313,'World Cup Players'!B:X,9,FALSE),0)</f>
        <v>0</v>
      </c>
      <c r="G313" s="23">
        <f>IFERROR(VLOOKUP($C313,'World Cup Players'!B:X,11,FALSE),0)</f>
        <v>0</v>
      </c>
      <c r="H313" s="23">
        <v>2</v>
      </c>
      <c r="I313" s="23">
        <f>IFERROR(VLOOKUP($C313,'GAME WINNING GOALS'!A:B,2,FALSE),0)</f>
        <v>1</v>
      </c>
      <c r="J313" s="23">
        <f>IFERROR(VLOOKUP($C313,'World Cup Players'!#REF!,16,FALSE),0)</f>
        <v>0</v>
      </c>
      <c r="K313" s="23">
        <f>IFERROR(VLOOKUP($C313,'World Cup Players'!#REF!,16,FALSE),0)</f>
        <v>0</v>
      </c>
      <c r="L313" s="44">
        <f>IFERROR(VLOOKUP($C313,'World Cup GK'!B:AE,16,FALSE),0)</f>
        <v>0</v>
      </c>
      <c r="M313" s="44">
        <f>IFERROR(VLOOKUP($C313,'World Cup GK'!B:AE,19,FALSE),0)</f>
        <v>0</v>
      </c>
      <c r="N313" s="44">
        <f>IFERROR(VLOOKUP($C313,'World Cup GK'!B:AE,14,FALSE),0)</f>
        <v>0</v>
      </c>
      <c r="O313" s="44">
        <f>IFERROR(VLOOKUP($C313,'World Cup GK'!B:AE,11,FALSE),0)</f>
        <v>0</v>
      </c>
      <c r="P313" s="43">
        <f t="shared" si="70"/>
        <v>3</v>
      </c>
    </row>
    <row r="314" spans="2:16" ht="12" customHeight="1" x14ac:dyDescent="0.2">
      <c r="B314" s="24"/>
      <c r="C314" s="265" t="s">
        <v>609</v>
      </c>
      <c r="D314" s="23">
        <f>IFERROR(VLOOKUP($C314,'World Cup Players'!B:X,3,FALSE),0)</f>
        <v>0</v>
      </c>
      <c r="E314" s="30"/>
      <c r="F314" s="23">
        <f>IFERROR(VLOOKUP($C314,'World Cup Players'!B:X,9,FALSE),0)</f>
        <v>0</v>
      </c>
      <c r="G314" s="23">
        <f>IFERROR(VLOOKUP($C314,'World Cup Players'!B:X,11,FALSE),0)</f>
        <v>0</v>
      </c>
      <c r="H314" s="23">
        <f>IFERROR(VLOOKUP($C314,'World Cup Players'!#REF!,11,FALSE),0)</f>
        <v>0</v>
      </c>
      <c r="I314" s="23">
        <f>IFERROR(VLOOKUP($C314,'GAME WINNING GOALS'!A:B,2,FALSE),0)</f>
        <v>1</v>
      </c>
      <c r="J314" s="23">
        <f>IFERROR(VLOOKUP($C314,'World Cup Players'!#REF!,16,FALSE),0)</f>
        <v>0</v>
      </c>
      <c r="K314" s="23">
        <f>IFERROR(VLOOKUP($C314,'World Cup Players'!#REF!,16,FALSE),0)</f>
        <v>0</v>
      </c>
      <c r="L314" s="44">
        <f>IFERROR(VLOOKUP($C314,'World Cup GK'!B:AE,16,FALSE),0)</f>
        <v>0</v>
      </c>
      <c r="M314" s="44">
        <f>IFERROR(VLOOKUP($C314,'World Cup GK'!B:AE,19,FALSE),0)</f>
        <v>0</v>
      </c>
      <c r="N314" s="44">
        <f>IFERROR(VLOOKUP($C314,'World Cup GK'!B:AE,14,FALSE),0)</f>
        <v>0</v>
      </c>
      <c r="O314" s="44">
        <f>IFERROR(VLOOKUP($C314,'World Cup GK'!B:AE,11,FALSE),0)</f>
        <v>0</v>
      </c>
      <c r="P314" s="43">
        <f t="shared" si="70"/>
        <v>1</v>
      </c>
    </row>
    <row r="315" spans="2:16" ht="12" customHeight="1" x14ac:dyDescent="0.2">
      <c r="B315" s="40" t="str">
        <f>Master!K7</f>
        <v>Paddy McConvey</v>
      </c>
      <c r="C315" s="293"/>
      <c r="D315" s="35">
        <f t="shared" ref="D315:E315" si="73">SUM(D316:D340)</f>
        <v>0</v>
      </c>
      <c r="E315" s="35">
        <f t="shared" si="73"/>
        <v>0</v>
      </c>
      <c r="F315" s="35">
        <f>SUM(F316:F345)</f>
        <v>10346</v>
      </c>
      <c r="G315" s="35">
        <f t="shared" ref="G315:O315" si="74">SUM(G316:G345)</f>
        <v>34</v>
      </c>
      <c r="H315" s="35">
        <f>SUM(H316:H345)</f>
        <v>22</v>
      </c>
      <c r="I315" s="35">
        <f>SUM(I316:I345)</f>
        <v>12</v>
      </c>
      <c r="J315" s="35">
        <f>SUM(J316:J345)</f>
        <v>4</v>
      </c>
      <c r="K315" s="35">
        <f t="shared" si="74"/>
        <v>0</v>
      </c>
      <c r="L315" s="35">
        <f>SUM(L316:L345)</f>
        <v>13</v>
      </c>
      <c r="M315" s="35">
        <f t="shared" si="74"/>
        <v>9</v>
      </c>
      <c r="N315" s="35">
        <f t="shared" si="74"/>
        <v>45</v>
      </c>
      <c r="O315" s="35">
        <f t="shared" si="74"/>
        <v>22</v>
      </c>
      <c r="P315" s="43">
        <f t="shared" si="70"/>
        <v>178.37180000000001</v>
      </c>
    </row>
    <row r="316" spans="2:16" ht="12" customHeight="1" x14ac:dyDescent="0.2">
      <c r="B316" s="24"/>
      <c r="C316" s="265" t="s">
        <v>425</v>
      </c>
      <c r="D316" s="23" t="str">
        <f>IFERROR(VLOOKUP($C316,'World Cup Players'!B:X,3,FALSE),0)</f>
        <v>fr France</v>
      </c>
      <c r="E316" s="30"/>
      <c r="F316" s="23">
        <f>IFERROR(VLOOKUP($C316,'World Cup Players'!B:X,9,FALSE),0)</f>
        <v>605</v>
      </c>
      <c r="G316" s="23">
        <f>IFERROR(VLOOKUP($C316,'World Cup Players'!B:X,11,FALSE),0)</f>
        <v>8</v>
      </c>
      <c r="H316" s="23">
        <f>IFERROR(VLOOKUP($C316,'World Cup Players'!B:X,12,FALSE),0)</f>
        <v>3</v>
      </c>
      <c r="I316" s="23">
        <f>IFERROR(VLOOKUP($C316,'GAME WINNING GOALS'!A:B,2,FALSE),0)</f>
        <v>4</v>
      </c>
      <c r="J316" s="23">
        <f>IFERROR(VLOOKUP($C316,'World Cup Players'!B:X,17,FALSE),0)</f>
        <v>1</v>
      </c>
      <c r="K316" s="23">
        <f>IFERROR(VLOOKUP($C316,'World Cup Players'!B:X,18,FALSE),0)</f>
        <v>0</v>
      </c>
      <c r="L316" s="44">
        <f>IFERROR(VLOOKUP($C316,'World Cup GK'!B:AE,16,FALSE),0)</f>
        <v>0</v>
      </c>
      <c r="M316" s="44">
        <f>IFERROR(VLOOKUP($C316,'World Cup GK'!B:AE,19,FALSE),0)</f>
        <v>0</v>
      </c>
      <c r="N316" s="44">
        <f>IFERROR(VLOOKUP($C316,'World Cup GK'!B:AE,14,FALSE),0)</f>
        <v>0</v>
      </c>
      <c r="O316" s="44">
        <f>IFERROR(VLOOKUP($C316,'World Cup GK'!B:AE,11,FALSE),0)</f>
        <v>0</v>
      </c>
      <c r="P316" s="43">
        <f t="shared" si="70"/>
        <v>19.7715</v>
      </c>
    </row>
    <row r="317" spans="2:16" ht="12" customHeight="1" x14ac:dyDescent="0.2">
      <c r="B317" s="24"/>
      <c r="C317" s="268" t="s">
        <v>5</v>
      </c>
      <c r="D317" s="23" t="str">
        <f>IFERROR(VLOOKUP($C317,'World Cup Players'!B:X,3,FALSE),0)</f>
        <v>eng England</v>
      </c>
      <c r="E317" s="30"/>
      <c r="F317" s="23">
        <f>IFERROR(VLOOKUP($C317,'World Cup Players'!B:X,9,FALSE),0)</f>
        <v>652</v>
      </c>
      <c r="G317" s="23">
        <f>IFERROR(VLOOKUP($C317,'World Cup Players'!B:X,11,FALSE),0)</f>
        <v>6</v>
      </c>
      <c r="H317" s="23">
        <f>IFERROR(VLOOKUP($C317,'World Cup Players'!B:X,12,FALSE),0)</f>
        <v>1</v>
      </c>
      <c r="I317" s="23">
        <f>IFERROR(VLOOKUP($C317,'GAME WINNING GOALS'!A:B,2,FALSE),0)</f>
        <v>2</v>
      </c>
      <c r="J317" s="23">
        <f>IFERROR(VLOOKUP($C317,'World Cup Players'!B:X,17,FALSE),0)</f>
        <v>0</v>
      </c>
      <c r="K317" s="23">
        <f>IFERROR(VLOOKUP($C317,'World Cup Players'!B:X,18,FALSE),0)</f>
        <v>0</v>
      </c>
      <c r="L317" s="44">
        <f>IFERROR(VLOOKUP($C317,'World Cup GK'!B:AE,16,FALSE),0)</f>
        <v>0</v>
      </c>
      <c r="M317" s="44">
        <f>IFERROR(VLOOKUP($C317,'World Cup GK'!B:AE,19,FALSE),0)</f>
        <v>0</v>
      </c>
      <c r="N317" s="44">
        <f>IFERROR(VLOOKUP($C317,'World Cup GK'!B:AE,14,FALSE),0)</f>
        <v>0</v>
      </c>
      <c r="O317" s="44">
        <f>IFERROR(VLOOKUP($C317,'World Cup GK'!B:AE,11,FALSE),0)</f>
        <v>0</v>
      </c>
      <c r="P317" s="43">
        <f t="shared" si="70"/>
        <v>14.4116</v>
      </c>
    </row>
    <row r="318" spans="2:16" ht="12" customHeight="1" x14ac:dyDescent="0.2">
      <c r="B318" s="24"/>
      <c r="C318" s="268" t="s">
        <v>689</v>
      </c>
      <c r="D318" s="23" t="str">
        <f>IFERROR(VLOOKUP($C318,'World Cup Players'!B:X,3,FALSE),0)</f>
        <v>no Norway</v>
      </c>
      <c r="E318" s="30"/>
      <c r="F318" s="23">
        <f>IFERROR(VLOOKUP($C318,'World Cup Players'!B:X,9,FALSE),0)</f>
        <v>465</v>
      </c>
      <c r="G318" s="23">
        <f>IFERROR(VLOOKUP($C318,'World Cup Players'!B:X,11,FALSE),0)</f>
        <v>7</v>
      </c>
      <c r="H318" s="23">
        <f>IFERROR(VLOOKUP($C318,'World Cup Players'!B:X,12,FALSE),0)</f>
        <v>0</v>
      </c>
      <c r="I318" s="23">
        <f>IFERROR(VLOOKUP($C318,'GAME WINNING GOALS'!A:B,2,FALSE),0)</f>
        <v>4</v>
      </c>
      <c r="J318" s="23">
        <f>IFERROR(VLOOKUP($C318,'World Cup Players'!B:X,17,FALSE),0)</f>
        <v>0</v>
      </c>
      <c r="K318" s="23">
        <f>IFERROR(VLOOKUP($C318,'World Cup Players'!B:X,18,FALSE),0)</f>
        <v>0</v>
      </c>
      <c r="L318" s="44">
        <f>IFERROR(VLOOKUP($C318,'World Cup GK'!B:AE,16,FALSE),0)</f>
        <v>0</v>
      </c>
      <c r="M318" s="44">
        <f>IFERROR(VLOOKUP($C318,'World Cup GK'!B:AE,19,FALSE),0)</f>
        <v>0</v>
      </c>
      <c r="N318" s="44">
        <f>IFERROR(VLOOKUP($C318,'World Cup GK'!B:AE,14,FALSE),0)</f>
        <v>0</v>
      </c>
      <c r="O318" s="44">
        <f>IFERROR(VLOOKUP($C318,'World Cup GK'!B:AE,11,FALSE),0)</f>
        <v>0</v>
      </c>
      <c r="P318" s="43">
        <f t="shared" si="70"/>
        <v>14.859500000000001</v>
      </c>
    </row>
    <row r="319" spans="2:16" ht="12" customHeight="1" x14ac:dyDescent="0.2">
      <c r="B319" s="24"/>
      <c r="C319" s="265" t="s">
        <v>247</v>
      </c>
      <c r="D319" s="23" t="str">
        <f>IFERROR(VLOOKUP($C319,'World Cup Players'!B:X,3,FALSE),0)</f>
        <v>nl Netherlands</v>
      </c>
      <c r="E319" s="30"/>
      <c r="F319" s="23">
        <f>IFERROR(VLOOKUP($C319,'World Cup Players'!B:X,9,FALSE),0)</f>
        <v>368</v>
      </c>
      <c r="G319" s="23">
        <f>IFERROR(VLOOKUP($C319,'World Cup Players'!B:X,11,FALSE),0)</f>
        <v>3</v>
      </c>
      <c r="H319" s="23">
        <f>IFERROR(VLOOKUP($C319,'World Cup Players'!B:X,12,FALSE),0)</f>
        <v>1</v>
      </c>
      <c r="I319" s="23">
        <f>IFERROR(VLOOKUP($C319,'GAME WINNING GOALS'!A:B,2,FALSE),0)</f>
        <v>0</v>
      </c>
      <c r="J319" s="23">
        <f>IFERROR(VLOOKUP($C319,'World Cup Players'!B:X,17,FALSE),0)</f>
        <v>0</v>
      </c>
      <c r="K319" s="23">
        <f>IFERROR(VLOOKUP($C319,'World Cup Players'!B:X,18,FALSE),0)</f>
        <v>0</v>
      </c>
      <c r="L319" s="44">
        <f>IFERROR(VLOOKUP($C319,'World Cup GK'!B:AE,16,FALSE),0)</f>
        <v>0</v>
      </c>
      <c r="M319" s="44">
        <f>IFERROR(VLOOKUP($C319,'World Cup GK'!B:AE,19,FALSE),0)</f>
        <v>0</v>
      </c>
      <c r="N319" s="44">
        <f>IFERROR(VLOOKUP($C319,'World Cup GK'!B:AE,14,FALSE),0)</f>
        <v>0</v>
      </c>
      <c r="O319" s="44">
        <f>IFERROR(VLOOKUP($C319,'World Cup GK'!B:AE,11,FALSE),0)</f>
        <v>0</v>
      </c>
      <c r="P319" s="43">
        <f t="shared" si="70"/>
        <v>7.0544000000000002</v>
      </c>
    </row>
    <row r="320" spans="2:16" ht="12" customHeight="1" x14ac:dyDescent="0.2">
      <c r="B320" s="24"/>
      <c r="C320" s="265" t="s">
        <v>224</v>
      </c>
      <c r="D320" s="23" t="str">
        <f>IFERROR(VLOOKUP($C320,'World Cup Players'!B:X,3,FALSE),0)</f>
        <v>uy Uruguay</v>
      </c>
      <c r="E320" s="30"/>
      <c r="F320" s="23">
        <f>IFERROR(VLOOKUP($C320,'World Cup Players'!B:X,9,FALSE),0)</f>
        <v>236</v>
      </c>
      <c r="G320" s="23">
        <f>IFERROR(VLOOKUP($C320,'World Cup Players'!B:X,11,FALSE),0)</f>
        <v>0</v>
      </c>
      <c r="H320" s="23">
        <f>IFERROR(VLOOKUP($C320,'World Cup Players'!B:X,12,FALSE),0)</f>
        <v>0</v>
      </c>
      <c r="I320" s="23">
        <f>IFERROR(VLOOKUP($C320,'GAME WINNING GOALS'!A:B,2,FALSE),0)</f>
        <v>0</v>
      </c>
      <c r="J320" s="23">
        <f>IFERROR(VLOOKUP($C320,'World Cup Players'!B:X,17,FALSE),0)</f>
        <v>0</v>
      </c>
      <c r="K320" s="23">
        <f>IFERROR(VLOOKUP($C320,'World Cup Players'!B:X,18,FALSE),0)</f>
        <v>0</v>
      </c>
      <c r="L320" s="44">
        <f>IFERROR(VLOOKUP($C320,'World Cup GK'!B:AE,16,FALSE),0)</f>
        <v>0</v>
      </c>
      <c r="M320" s="44">
        <f>IFERROR(VLOOKUP($C320,'World Cup GK'!B:AE,19,FALSE),0)</f>
        <v>0</v>
      </c>
      <c r="N320" s="44">
        <f>IFERROR(VLOOKUP($C320,'World Cup GK'!B:AE,14,FALSE),0)</f>
        <v>0</v>
      </c>
      <c r="O320" s="44">
        <f>IFERROR(VLOOKUP($C320,'World Cup GK'!B:AE,11,FALSE),0)</f>
        <v>0</v>
      </c>
      <c r="P320" s="43">
        <f t="shared" si="70"/>
        <v>1.9588000000000001</v>
      </c>
    </row>
    <row r="321" spans="2:16" ht="12" customHeight="1" x14ac:dyDescent="0.2">
      <c r="B321" s="24"/>
      <c r="C321" s="265" t="s">
        <v>699</v>
      </c>
      <c r="D321" s="23" t="str">
        <f>IFERROR(VLOOKUP($C321,'World Cup Players'!B:X,3,FALSE),0)</f>
        <v>se Sweden</v>
      </c>
      <c r="E321" s="30"/>
      <c r="F321" s="23">
        <f>IFERROR(VLOOKUP($C321,'World Cup Players'!B:X,9,FALSE),0)</f>
        <v>360</v>
      </c>
      <c r="G321" s="23">
        <f>IFERROR(VLOOKUP($C321,'World Cup Players'!B:X,11,FALSE),0)</f>
        <v>1</v>
      </c>
      <c r="H321" s="23">
        <f>IFERROR(VLOOKUP($C321,'World Cup Players'!B:X,12,FALSE),0)</f>
        <v>2</v>
      </c>
      <c r="I321" s="23">
        <f>IFERROR(VLOOKUP($C321,'GAME WINNING GOALS'!A:B,2,FALSE),0)</f>
        <v>0</v>
      </c>
      <c r="J321" s="23">
        <f>IFERROR(VLOOKUP($C321,'World Cup Players'!B:X,17,FALSE),0)</f>
        <v>1</v>
      </c>
      <c r="K321" s="23">
        <f>IFERROR(VLOOKUP($C321,'World Cup Players'!B:X,18,FALSE),0)</f>
        <v>0</v>
      </c>
      <c r="L321" s="44">
        <f>IFERROR(VLOOKUP($C321,'World Cup GK'!B:AE,16,FALSE),0)</f>
        <v>0</v>
      </c>
      <c r="M321" s="44">
        <f>IFERROR(VLOOKUP($C321,'World Cup GK'!B:AE,19,FALSE),0)</f>
        <v>0</v>
      </c>
      <c r="N321" s="44">
        <f>IFERROR(VLOOKUP($C321,'World Cup GK'!B:AE,14,FALSE),0)</f>
        <v>0</v>
      </c>
      <c r="O321" s="44">
        <f>IFERROR(VLOOKUP($C321,'World Cup GK'!B:AE,11,FALSE),0)</f>
        <v>0</v>
      </c>
      <c r="P321" s="43">
        <f t="shared" si="70"/>
        <v>5.7379999999999995</v>
      </c>
    </row>
    <row r="322" spans="2:16" ht="12" customHeight="1" x14ac:dyDescent="0.2">
      <c r="B322" s="24"/>
      <c r="C322" s="265" t="s">
        <v>491</v>
      </c>
      <c r="D322" s="23" t="str">
        <f>IFERROR(VLOOKUP($C322,'World Cup Players'!B:X,3,FALSE),0)</f>
        <v>pt Portugal</v>
      </c>
      <c r="E322" s="30"/>
      <c r="F322" s="23">
        <f>IFERROR(VLOOKUP($C322,'World Cup Players'!B:X,9,FALSE),0)</f>
        <v>422</v>
      </c>
      <c r="G322" s="23">
        <f>IFERROR(VLOOKUP($C322,'World Cup Players'!B:X,11,FALSE),0)</f>
        <v>0</v>
      </c>
      <c r="H322" s="23">
        <f>IFERROR(VLOOKUP($C322,'World Cup Players'!B:X,12,FALSE),0)</f>
        <v>1</v>
      </c>
      <c r="I322" s="23">
        <f>IFERROR(VLOOKUP($C322,'GAME WINNING GOALS'!A:B,2,FALSE),0)</f>
        <v>0</v>
      </c>
      <c r="J322" s="23">
        <f>IFERROR(VLOOKUP($C322,'World Cup Players'!B:X,17,FALSE),0)</f>
        <v>0</v>
      </c>
      <c r="K322" s="23">
        <f>IFERROR(VLOOKUP($C322,'World Cup Players'!B:X,18,FALSE),0)</f>
        <v>0</v>
      </c>
      <c r="L322" s="44">
        <f>IFERROR(VLOOKUP($C322,'World Cup GK'!B:AE,16,FALSE),0)</f>
        <v>0</v>
      </c>
      <c r="M322" s="44">
        <f>IFERROR(VLOOKUP($C322,'World Cup GK'!B:AE,19,FALSE),0)</f>
        <v>0</v>
      </c>
      <c r="N322" s="44">
        <f>IFERROR(VLOOKUP($C322,'World Cup GK'!B:AE,14,FALSE),0)</f>
        <v>0</v>
      </c>
      <c r="O322" s="44">
        <f>IFERROR(VLOOKUP($C322,'World Cup GK'!B:AE,11,FALSE),0)</f>
        <v>0</v>
      </c>
      <c r="P322" s="43">
        <f t="shared" si="70"/>
        <v>4.5026000000000002</v>
      </c>
    </row>
    <row r="323" spans="2:16" ht="12" customHeight="1" x14ac:dyDescent="0.2">
      <c r="B323" s="24"/>
      <c r="C323" s="265" t="s">
        <v>254</v>
      </c>
      <c r="D323" s="23" t="str">
        <f>IFERROR(VLOOKUP($C323,'World Cup Players'!B:X,3,FALSE),0)</f>
        <v>ca Canada</v>
      </c>
      <c r="E323" s="30"/>
      <c r="F323" s="23">
        <f>IFERROR(VLOOKUP($C323,'World Cup Players'!B:X,9,FALSE),0)</f>
        <v>420</v>
      </c>
      <c r="G323" s="23">
        <f>IFERROR(VLOOKUP($C323,'World Cup Players'!B:X,11,FALSE),0)</f>
        <v>3</v>
      </c>
      <c r="H323" s="23">
        <f>IFERROR(VLOOKUP($C323,'World Cup Players'!B:X,12,FALSE),0)</f>
        <v>0</v>
      </c>
      <c r="I323" s="23">
        <f>IFERROR(VLOOKUP($C323,'GAME WINNING GOALS'!A:B,2,FALSE),0)</f>
        <v>0</v>
      </c>
      <c r="J323" s="23">
        <f>IFERROR(VLOOKUP($C323,'World Cup Players'!B:X,17,FALSE),0)</f>
        <v>1</v>
      </c>
      <c r="K323" s="23">
        <f>IFERROR(VLOOKUP($C323,'World Cup Players'!B:X,18,FALSE),0)</f>
        <v>0</v>
      </c>
      <c r="L323" s="44">
        <f>IFERROR(VLOOKUP($C323,'World Cup GK'!B:AE,16,FALSE),0)</f>
        <v>0</v>
      </c>
      <c r="M323" s="44">
        <f>IFERROR(VLOOKUP($C323,'World Cup GK'!B:AE,19,FALSE),0)</f>
        <v>0</v>
      </c>
      <c r="N323" s="44">
        <f>IFERROR(VLOOKUP($C323,'World Cup GK'!B:AE,14,FALSE),0)</f>
        <v>0</v>
      </c>
      <c r="O323" s="44">
        <f>IFERROR(VLOOKUP($C323,'World Cup GK'!B:AE,11,FALSE),0)</f>
        <v>0</v>
      </c>
      <c r="P323" s="43">
        <f t="shared" si="70"/>
        <v>6.2360000000000007</v>
      </c>
    </row>
    <row r="324" spans="2:16" ht="12" customHeight="1" x14ac:dyDescent="0.2">
      <c r="B324" s="24"/>
      <c r="C324" s="265" t="s">
        <v>594</v>
      </c>
      <c r="D324" s="23" t="str">
        <f>IFERROR(VLOOKUP($C324,'World Cup Players'!B:X,3,FALSE),0)</f>
        <v>tr Türkiye</v>
      </c>
      <c r="E324" s="30"/>
      <c r="F324" s="23">
        <f>IFERROR(VLOOKUP($C324,'World Cup Players'!B:X,9,FALSE),0)</f>
        <v>270</v>
      </c>
      <c r="G324" s="23">
        <f>IFERROR(VLOOKUP($C324,'World Cup Players'!B:X,11,FALSE),0)</f>
        <v>1</v>
      </c>
      <c r="H324" s="23">
        <f>IFERROR(VLOOKUP($C324,'World Cup Players'!B:X,12,FALSE),0)</f>
        <v>0</v>
      </c>
      <c r="I324" s="23">
        <f>IFERROR(VLOOKUP($C324,'GAME WINNING GOALS'!A:B,2,FALSE),0)</f>
        <v>0</v>
      </c>
      <c r="J324" s="23">
        <f>IFERROR(VLOOKUP($C324,'World Cup Players'!B:X,17,FALSE),0)</f>
        <v>0</v>
      </c>
      <c r="K324" s="23">
        <f>IFERROR(VLOOKUP($C324,'World Cup Players'!B:X,18,FALSE),0)</f>
        <v>0</v>
      </c>
      <c r="L324" s="44">
        <f>IFERROR(VLOOKUP($C324,'World Cup GK'!B:AE,16,FALSE),0)</f>
        <v>0</v>
      </c>
      <c r="M324" s="44">
        <f>IFERROR(VLOOKUP($C324,'World Cup GK'!B:AE,19,FALSE),0)</f>
        <v>0</v>
      </c>
      <c r="N324" s="44">
        <f>IFERROR(VLOOKUP($C324,'World Cup GK'!B:AE,14,FALSE),0)</f>
        <v>0</v>
      </c>
      <c r="O324" s="44">
        <f>IFERROR(VLOOKUP($C324,'World Cup GK'!B:AE,11,FALSE),0)</f>
        <v>0</v>
      </c>
      <c r="P324" s="43">
        <f t="shared" si="70"/>
        <v>3.2410000000000001</v>
      </c>
    </row>
    <row r="325" spans="2:16" ht="12" customHeight="1" x14ac:dyDescent="0.2">
      <c r="B325" s="24"/>
      <c r="C325" s="268" t="s">
        <v>719</v>
      </c>
      <c r="D325" s="23" t="str">
        <f>IFERROR(VLOOKUP($C325,'World Cup Players'!B:X,3,FALSE),0)</f>
        <v>eg Egypt</v>
      </c>
      <c r="E325" s="30"/>
      <c r="F325" s="23">
        <f>IFERROR(VLOOKUP($C325,'World Cup Players'!B:X,9,FALSE),0)</f>
        <v>326</v>
      </c>
      <c r="G325" s="23">
        <f>IFERROR(VLOOKUP($C325,'World Cup Players'!B:X,11,FALSE),0)</f>
        <v>0</v>
      </c>
      <c r="H325" s="23">
        <f>IFERROR(VLOOKUP($C325,'World Cup Players'!B:X,12,FALSE),0)</f>
        <v>0</v>
      </c>
      <c r="I325" s="23">
        <f>IFERROR(VLOOKUP($C325,'GAME WINNING GOALS'!A:B,2,FALSE),0)</f>
        <v>0</v>
      </c>
      <c r="J325" s="23">
        <f>IFERROR(VLOOKUP($C325,'World Cup Players'!B:X,17,FALSE),0)</f>
        <v>0</v>
      </c>
      <c r="K325" s="23">
        <f>IFERROR(VLOOKUP($C325,'World Cup Players'!B:X,18,FALSE),0)</f>
        <v>0</v>
      </c>
      <c r="L325" s="44">
        <f>IFERROR(VLOOKUP($C325,'World Cup GK'!B:AE,16,FALSE),0)</f>
        <v>0</v>
      </c>
      <c r="M325" s="44">
        <f>IFERROR(VLOOKUP($C325,'World Cup GK'!B:AE,19,FALSE),0)</f>
        <v>0</v>
      </c>
      <c r="N325" s="44">
        <f>IFERROR(VLOOKUP($C325,'World Cup GK'!B:AE,14,FALSE),0)</f>
        <v>0</v>
      </c>
      <c r="O325" s="44">
        <f>IFERROR(VLOOKUP($C325,'World Cup GK'!B:AE,11,FALSE),0)</f>
        <v>0</v>
      </c>
      <c r="P325" s="43">
        <f t="shared" si="70"/>
        <v>2.7058</v>
      </c>
    </row>
    <row r="326" spans="2:16" ht="12" customHeight="1" x14ac:dyDescent="0.2">
      <c r="B326" s="24"/>
      <c r="C326" s="265" t="s">
        <v>720</v>
      </c>
      <c r="D326" s="23" t="str">
        <f>IFERROR(VLOOKUP($C326,'World Cup Players'!B:X,3,FALSE),0)</f>
        <v>fr France</v>
      </c>
      <c r="E326" s="30"/>
      <c r="F326" s="23">
        <f>IFERROR(VLOOKUP($C326,'World Cup Players'!B:X,9,FALSE),0)</f>
        <v>556</v>
      </c>
      <c r="G326" s="23">
        <f>IFERROR(VLOOKUP($C326,'World Cup Players'!B:X,11,FALSE),0)</f>
        <v>0</v>
      </c>
      <c r="H326" s="23">
        <f>IFERROR(VLOOKUP($C326,'World Cup Players'!B:X,12,FALSE),0)</f>
        <v>5</v>
      </c>
      <c r="I326" s="23">
        <f>IFERROR(VLOOKUP($C326,'GAME WINNING GOALS'!A:B,2,FALSE),0)</f>
        <v>0</v>
      </c>
      <c r="J326" s="23">
        <f>IFERROR(VLOOKUP($C326,'World Cup Players'!B:X,17,FALSE),0)</f>
        <v>1</v>
      </c>
      <c r="K326" s="23">
        <f>IFERROR(VLOOKUP($C326,'World Cup Players'!B:X,18,FALSE),0)</f>
        <v>0</v>
      </c>
      <c r="L326" s="44">
        <f>IFERROR(VLOOKUP($C326,'World Cup GK'!B:AE,16,FALSE),0)</f>
        <v>0</v>
      </c>
      <c r="M326" s="44">
        <f>IFERROR(VLOOKUP($C326,'World Cup GK'!B:AE,19,FALSE),0)</f>
        <v>0</v>
      </c>
      <c r="N326" s="44">
        <f>IFERROR(VLOOKUP($C326,'World Cup GK'!B:AE,14,FALSE),0)</f>
        <v>0</v>
      </c>
      <c r="O326" s="44">
        <f>IFERROR(VLOOKUP($C326,'World Cup GK'!B:AE,11,FALSE),0)</f>
        <v>0</v>
      </c>
      <c r="P326" s="43">
        <f t="shared" si="70"/>
        <v>9.3647999999999989</v>
      </c>
    </row>
    <row r="327" spans="2:16" ht="12" customHeight="1" x14ac:dyDescent="0.2">
      <c r="B327" s="24"/>
      <c r="C327" s="265" t="s">
        <v>38</v>
      </c>
      <c r="D327" s="23" t="str">
        <f>IFERROR(VLOOKUP($C327,'World Cup Players'!B:X,3,FALSE),0)</f>
        <v>eng England</v>
      </c>
      <c r="E327" s="30"/>
      <c r="F327" s="23">
        <f>IFERROR(VLOOKUP($C327,'World Cup Players'!B:X,9,FALSE),0)</f>
        <v>178</v>
      </c>
      <c r="G327" s="23">
        <f>IFERROR(VLOOKUP($C327,'World Cup Players'!B:X,11,FALSE),0)</f>
        <v>1</v>
      </c>
      <c r="H327" s="23">
        <f>IFERROR(VLOOKUP($C327,'World Cup Players'!B:X,12,FALSE),0)</f>
        <v>0</v>
      </c>
      <c r="I327" s="23">
        <f>IFERROR(VLOOKUP($C327,'GAME WINNING GOALS'!A:B,2,FALSE),0)</f>
        <v>0</v>
      </c>
      <c r="J327" s="23">
        <f>IFERROR(VLOOKUP($C327,'World Cup Players'!B:X,17,FALSE),0)</f>
        <v>0</v>
      </c>
      <c r="K327" s="23">
        <f>IFERROR(VLOOKUP($C327,'World Cup Players'!B:X,18,FALSE),0)</f>
        <v>0</v>
      </c>
      <c r="L327" s="44">
        <f>IFERROR(VLOOKUP($C327,'World Cup GK'!B:AE,16,FALSE),0)</f>
        <v>0</v>
      </c>
      <c r="M327" s="44">
        <f>IFERROR(VLOOKUP($C327,'World Cup GK'!B:AE,19,FALSE),0)</f>
        <v>0</v>
      </c>
      <c r="N327" s="44">
        <f>IFERROR(VLOOKUP($C327,'World Cup GK'!B:AE,14,FALSE),0)</f>
        <v>0</v>
      </c>
      <c r="O327" s="44">
        <f>IFERROR(VLOOKUP($C327,'World Cup GK'!B:AE,11,FALSE),0)</f>
        <v>0</v>
      </c>
      <c r="P327" s="43">
        <f t="shared" si="70"/>
        <v>2.4774000000000003</v>
      </c>
    </row>
    <row r="328" spans="2:16" ht="12" customHeight="1" x14ac:dyDescent="0.2">
      <c r="B328" s="24"/>
      <c r="C328" s="265" t="s">
        <v>734</v>
      </c>
      <c r="D328" s="23" t="str">
        <f>IFERROR(VLOOKUP($C328,'World Cup Players'!B:X,3,FALSE),0)</f>
        <v>no Norway</v>
      </c>
      <c r="E328" s="30"/>
      <c r="F328" s="23">
        <f>IFERROR(VLOOKUP($C328,'World Cup Players'!B:X,9,FALSE),0)</f>
        <v>470</v>
      </c>
      <c r="G328" s="23">
        <f>IFERROR(VLOOKUP($C328,'World Cup Players'!B:X,11,FALSE),0)</f>
        <v>0</v>
      </c>
      <c r="H328" s="23">
        <f>IFERROR(VLOOKUP($C328,'World Cup Players'!B:X,12,FALSE),0)</f>
        <v>4</v>
      </c>
      <c r="I328" s="23">
        <f>IFERROR(VLOOKUP($C328,'GAME WINNING GOALS'!A:B,2,FALSE),0)</f>
        <v>0</v>
      </c>
      <c r="J328" s="23">
        <f>IFERROR(VLOOKUP($C328,'World Cup Players'!B:X,17,FALSE),0)</f>
        <v>0</v>
      </c>
      <c r="K328" s="23">
        <f>IFERROR(VLOOKUP($C328,'World Cup Players'!B:X,18,FALSE),0)</f>
        <v>0</v>
      </c>
      <c r="L328" s="44">
        <f>IFERROR(VLOOKUP($C328,'World Cup GK'!B:AE,16,FALSE),0)</f>
        <v>0</v>
      </c>
      <c r="M328" s="44">
        <f>IFERROR(VLOOKUP($C328,'World Cup GK'!B:AE,19,FALSE),0)</f>
        <v>0</v>
      </c>
      <c r="N328" s="44">
        <f>IFERROR(VLOOKUP($C328,'World Cup GK'!B:AE,14,FALSE),0)</f>
        <v>0</v>
      </c>
      <c r="O328" s="44">
        <f>IFERROR(VLOOKUP($C328,'World Cup GK'!B:AE,11,FALSE),0)</f>
        <v>0</v>
      </c>
      <c r="P328" s="43">
        <f t="shared" si="70"/>
        <v>7.9009999999999998</v>
      </c>
    </row>
    <row r="329" spans="2:16" ht="12" customHeight="1" x14ac:dyDescent="0.2">
      <c r="B329" s="24"/>
      <c r="C329" s="265" t="s">
        <v>543</v>
      </c>
      <c r="D329" s="23" t="str">
        <f>IFERROR(VLOOKUP($C329,'World Cup Players'!B:X,3,FALSE),0)</f>
        <v>pt Portugal</v>
      </c>
      <c r="E329" s="30"/>
      <c r="F329" s="23">
        <f>IFERROR(VLOOKUP($C329,'World Cup Players'!B:X,9,FALSE),0)</f>
        <v>376</v>
      </c>
      <c r="G329" s="23">
        <f>IFERROR(VLOOKUP($C329,'World Cup Players'!B:X,11,FALSE),0)</f>
        <v>0</v>
      </c>
      <c r="H329" s="23">
        <f>IFERROR(VLOOKUP($C329,'World Cup Players'!B:X,12,FALSE),0)</f>
        <v>0</v>
      </c>
      <c r="I329" s="23">
        <f>IFERROR(VLOOKUP($C329,'GAME WINNING GOALS'!A:B,2,FALSE),0)</f>
        <v>0</v>
      </c>
      <c r="J329" s="23">
        <f>IFERROR(VLOOKUP($C329,'World Cup Players'!B:X,17,FALSE),0)</f>
        <v>0</v>
      </c>
      <c r="K329" s="23">
        <f>IFERROR(VLOOKUP($C329,'World Cup Players'!B:X,18,FALSE),0)</f>
        <v>0</v>
      </c>
      <c r="L329" s="44">
        <f>IFERROR(VLOOKUP($C329,'World Cup GK'!B:AE,16,FALSE),0)</f>
        <v>0</v>
      </c>
      <c r="M329" s="44">
        <f>IFERROR(VLOOKUP($C329,'World Cup GK'!B:AE,19,FALSE),0)</f>
        <v>0</v>
      </c>
      <c r="N329" s="44">
        <f>IFERROR(VLOOKUP($C329,'World Cup GK'!B:AE,14,FALSE),0)</f>
        <v>0</v>
      </c>
      <c r="O329" s="44">
        <f>IFERROR(VLOOKUP($C329,'World Cup GK'!B:AE,11,FALSE),0)</f>
        <v>0</v>
      </c>
      <c r="P329" s="43">
        <f t="shared" si="70"/>
        <v>3.1208</v>
      </c>
    </row>
    <row r="330" spans="2:16" ht="12" customHeight="1" x14ac:dyDescent="0.2">
      <c r="B330" s="24"/>
      <c r="C330" s="265" t="s">
        <v>381</v>
      </c>
      <c r="D330" s="23" t="str">
        <f>IFERROR(VLOOKUP($C330,'World Cup Players'!B:X,3,FALSE),0)</f>
        <v>sn Senegal</v>
      </c>
      <c r="E330" s="30"/>
      <c r="F330" s="23">
        <f>IFERROR(VLOOKUP($C330,'World Cup Players'!B:X,9,FALSE),0)</f>
        <v>234</v>
      </c>
      <c r="G330" s="23">
        <f>IFERROR(VLOOKUP($C330,'World Cup Players'!B:X,11,FALSE),0)</f>
        <v>0</v>
      </c>
      <c r="H330" s="23">
        <f>IFERROR(VLOOKUP($C330,'World Cup Players'!B:X,12,FALSE),0)</f>
        <v>1</v>
      </c>
      <c r="I330" s="23">
        <f>IFERROR(VLOOKUP($C330,'GAME WINNING GOALS'!A:B,2,FALSE),0)</f>
        <v>0</v>
      </c>
      <c r="J330" s="23">
        <f>IFERROR(VLOOKUP($C330,'World Cup Players'!B:X,17,FALSE),0)</f>
        <v>0</v>
      </c>
      <c r="K330" s="23">
        <f>IFERROR(VLOOKUP($C330,'World Cup Players'!B:X,18,FALSE),0)</f>
        <v>0</v>
      </c>
      <c r="L330" s="44">
        <f>IFERROR(VLOOKUP($C330,'World Cup GK'!B:AE,16,FALSE),0)</f>
        <v>0</v>
      </c>
      <c r="M330" s="44">
        <f>IFERROR(VLOOKUP($C330,'World Cup GK'!B:AE,19,FALSE),0)</f>
        <v>0</v>
      </c>
      <c r="N330" s="44">
        <f>IFERROR(VLOOKUP($C330,'World Cup GK'!B:AE,14,FALSE),0)</f>
        <v>0</v>
      </c>
      <c r="O330" s="44">
        <f>IFERROR(VLOOKUP($C330,'World Cup GK'!B:AE,11,FALSE),0)</f>
        <v>0</v>
      </c>
      <c r="P330" s="43">
        <f t="shared" si="70"/>
        <v>2.9421999999999997</v>
      </c>
    </row>
    <row r="331" spans="2:16" ht="12" customHeight="1" x14ac:dyDescent="0.2">
      <c r="B331" s="24"/>
      <c r="C331" s="265" t="s">
        <v>747</v>
      </c>
      <c r="D331" s="23" t="str">
        <f>IFERROR(VLOOKUP($C331,'World Cup Players'!B:X,3,FALSE),0)</f>
        <v>cd Congo DR</v>
      </c>
      <c r="E331" s="30"/>
      <c r="F331" s="23">
        <f>IFERROR(VLOOKUP($C331,'World Cup Players'!B:X,9,FALSE),0)</f>
        <v>360</v>
      </c>
      <c r="G331" s="23">
        <f>IFERROR(VLOOKUP($C331,'World Cup Players'!B:X,11,FALSE),0)</f>
        <v>3</v>
      </c>
      <c r="H331" s="23">
        <f>IFERROR(VLOOKUP($C331,'World Cup Players'!B:X,12,FALSE),0)</f>
        <v>0</v>
      </c>
      <c r="I331" s="23">
        <f>IFERROR(VLOOKUP($C331,'GAME WINNING GOALS'!A:B,2,FALSE),0)</f>
        <v>0</v>
      </c>
      <c r="J331" s="23">
        <f>IFERROR(VLOOKUP($C331,'World Cup Players'!B:X,17,FALSE),0)</f>
        <v>0</v>
      </c>
      <c r="K331" s="23">
        <f>IFERROR(VLOOKUP($C331,'World Cup Players'!B:X,18,FALSE),0)</f>
        <v>0</v>
      </c>
      <c r="L331" s="44">
        <f>IFERROR(VLOOKUP($C331,'World Cup GK'!B:AE,16,FALSE),0)</f>
        <v>0</v>
      </c>
      <c r="M331" s="44">
        <f>IFERROR(VLOOKUP($C331,'World Cup GK'!B:AE,19,FALSE),0)</f>
        <v>0</v>
      </c>
      <c r="N331" s="44">
        <f>IFERROR(VLOOKUP($C331,'World Cup GK'!B:AE,14,FALSE),0)</f>
        <v>0</v>
      </c>
      <c r="O331" s="44">
        <f>IFERROR(VLOOKUP($C331,'World Cup GK'!B:AE,11,FALSE),0)</f>
        <v>0</v>
      </c>
      <c r="P331" s="43">
        <f t="shared" si="70"/>
        <v>5.9879999999999995</v>
      </c>
    </row>
    <row r="332" spans="2:16" ht="12" customHeight="1" x14ac:dyDescent="0.2">
      <c r="B332" s="24"/>
      <c r="C332" s="265" t="s">
        <v>646</v>
      </c>
      <c r="D332" s="23" t="str">
        <f>IFERROR(VLOOKUP($C332,'World Cup Players'!B:X,3,FALSE),0)</f>
        <v>sct Scotland</v>
      </c>
      <c r="E332" s="30"/>
      <c r="F332" s="23">
        <f>IFERROR(VLOOKUP($C332,'World Cup Players'!B:X,9,FALSE),0)</f>
        <v>171</v>
      </c>
      <c r="G332" s="23">
        <f>IFERROR(VLOOKUP($C332,'World Cup Players'!B:X,11,FALSE),0)</f>
        <v>0</v>
      </c>
      <c r="H332" s="23">
        <f>IFERROR(VLOOKUP($C332,'World Cup Players'!B:X,12,FALSE),0)</f>
        <v>0</v>
      </c>
      <c r="I332" s="23">
        <f>IFERROR(VLOOKUP($C332,'GAME WINNING GOALS'!A:B,2,FALSE),0)</f>
        <v>0</v>
      </c>
      <c r="J332" s="23">
        <f>IFERROR(VLOOKUP($C332,'World Cup Players'!B:X,17,FALSE),0)</f>
        <v>0</v>
      </c>
      <c r="K332" s="23">
        <f>IFERROR(VLOOKUP($C332,'World Cup Players'!B:X,18,FALSE),0)</f>
        <v>0</v>
      </c>
      <c r="L332" s="44">
        <f>IFERROR(VLOOKUP($C332,'World Cup GK'!B:AE,16,FALSE),0)</f>
        <v>0</v>
      </c>
      <c r="M332" s="44">
        <f>IFERROR(VLOOKUP($C332,'World Cup GK'!B:AE,19,FALSE),0)</f>
        <v>0</v>
      </c>
      <c r="N332" s="44">
        <f>IFERROR(VLOOKUP($C332,'World Cup GK'!B:AE,14,FALSE),0)</f>
        <v>0</v>
      </c>
      <c r="O332" s="44">
        <f>IFERROR(VLOOKUP($C332,'World Cup GK'!B:AE,11,FALSE),0)</f>
        <v>0</v>
      </c>
      <c r="P332" s="43">
        <f t="shared" si="70"/>
        <v>1.4193</v>
      </c>
    </row>
    <row r="333" spans="2:16" ht="12" customHeight="1" x14ac:dyDescent="0.2">
      <c r="B333" s="24"/>
      <c r="C333" s="265" t="s">
        <v>593</v>
      </c>
      <c r="D333" s="23" t="str">
        <f>IFERROR(VLOOKUP($C333,'World Cup Players'!B:X,3,FALSE),0)</f>
        <v>tr Türkiye</v>
      </c>
      <c r="E333" s="30"/>
      <c r="F333" s="23">
        <f>IFERROR(VLOOKUP($C333,'World Cup Players'!B:X,9,FALSE),0)</f>
        <v>180</v>
      </c>
      <c r="G333" s="23">
        <f>IFERROR(VLOOKUP($C333,'World Cup Players'!B:X,11,FALSE),0)</f>
        <v>0</v>
      </c>
      <c r="H333" s="23">
        <f>IFERROR(VLOOKUP($C333,'World Cup Players'!B:X,12,FALSE),0)</f>
        <v>0</v>
      </c>
      <c r="I333" s="23">
        <f>IFERROR(VLOOKUP($C333,'GAME WINNING GOALS'!A:B,2,FALSE),0)</f>
        <v>0</v>
      </c>
      <c r="J333" s="23">
        <f>IFERROR(VLOOKUP($C333,'World Cup Players'!B:X,17,FALSE),0)</f>
        <v>0</v>
      </c>
      <c r="K333" s="23">
        <f>IFERROR(VLOOKUP($C333,'World Cup Players'!B:X,18,FALSE),0)</f>
        <v>0</v>
      </c>
      <c r="L333" s="44">
        <f>IFERROR(VLOOKUP($C333,'World Cup GK'!B:AE,16,FALSE),0)</f>
        <v>0</v>
      </c>
      <c r="M333" s="44">
        <f>IFERROR(VLOOKUP($C333,'World Cup GK'!B:AE,19,FALSE),0)</f>
        <v>0</v>
      </c>
      <c r="N333" s="44">
        <f>IFERROR(VLOOKUP($C333,'World Cup GK'!B:AE,14,FALSE),0)</f>
        <v>0</v>
      </c>
      <c r="O333" s="44">
        <f>IFERROR(VLOOKUP($C333,'World Cup GK'!B:AE,11,FALSE),0)</f>
        <v>0</v>
      </c>
      <c r="P333" s="43">
        <f t="shared" si="70"/>
        <v>1.494</v>
      </c>
    </row>
    <row r="334" spans="2:16" ht="12" customHeight="1" x14ac:dyDescent="0.2">
      <c r="B334" s="24"/>
      <c r="C334" s="265" t="s">
        <v>282</v>
      </c>
      <c r="D334" s="23" t="str">
        <f>IFERROR(VLOOKUP($C334,'World Cup Players'!B:X,3,FALSE),0)</f>
        <v>br Brazil</v>
      </c>
      <c r="E334" s="30"/>
      <c r="F334" s="23">
        <f>IFERROR(VLOOKUP($C334,'World Cup Players'!B:X,9,FALSE),0)</f>
        <v>450</v>
      </c>
      <c r="G334" s="23">
        <f>IFERROR(VLOOKUP($C334,'World Cup Players'!B:X,11,FALSE),0)</f>
        <v>0</v>
      </c>
      <c r="H334" s="23">
        <f>IFERROR(VLOOKUP($C334,'World Cup Players'!B:X,12,FALSE),0)</f>
        <v>0</v>
      </c>
      <c r="I334" s="23">
        <f>IFERROR(VLOOKUP($C334,'GAME WINNING GOALS'!A:B,2,FALSE),0)</f>
        <v>0</v>
      </c>
      <c r="J334" s="23">
        <f>IFERROR(VLOOKUP($C334,'World Cup Players'!B:X,17,FALSE),0)</f>
        <v>0</v>
      </c>
      <c r="K334" s="23">
        <f>IFERROR(VLOOKUP($C334,'World Cup Players'!B:X,18,FALSE),0)</f>
        <v>0</v>
      </c>
      <c r="L334" s="44">
        <f>IFERROR(VLOOKUP($C334,'World Cup GK'!B:AE,16,FALSE),0)</f>
        <v>0</v>
      </c>
      <c r="M334" s="44">
        <f>IFERROR(VLOOKUP($C334,'World Cup GK'!B:AE,19,FALSE),0)</f>
        <v>0</v>
      </c>
      <c r="N334" s="44">
        <f>IFERROR(VLOOKUP($C334,'World Cup GK'!B:AE,14,FALSE),0)</f>
        <v>0</v>
      </c>
      <c r="O334" s="44">
        <f>IFERROR(VLOOKUP($C334,'World Cup GK'!B:AE,11,FALSE),0)</f>
        <v>0</v>
      </c>
      <c r="P334" s="43">
        <f t="shared" si="70"/>
        <v>3.7349999999999999</v>
      </c>
    </row>
    <row r="335" spans="2:16" ht="12" customHeight="1" thickBot="1" x14ac:dyDescent="0.25">
      <c r="B335" s="24"/>
      <c r="C335" s="273" t="s">
        <v>217</v>
      </c>
      <c r="D335" s="23" t="str">
        <f>IFERROR(VLOOKUP($C335,'World Cup Players'!B:X,3,FALSE),0)</f>
        <v>nl Netherlands</v>
      </c>
      <c r="E335" s="30"/>
      <c r="F335" s="23">
        <f>IFERROR(VLOOKUP($C335,'World Cup Players'!B:X,9,FALSE),0)</f>
        <v>390</v>
      </c>
      <c r="G335" s="23">
        <f>IFERROR(VLOOKUP($C335,'World Cup Players'!B:X,11,FALSE),0)</f>
        <v>1</v>
      </c>
      <c r="H335" s="23">
        <f>IFERROR(VLOOKUP($C335,'World Cup Players'!B:X,12,FALSE),0)</f>
        <v>1</v>
      </c>
      <c r="I335" s="23">
        <f>IFERROR(VLOOKUP($C335,'GAME WINNING GOALS'!A:B,2,FALSE),0)</f>
        <v>0</v>
      </c>
      <c r="J335" s="23">
        <f>IFERROR(VLOOKUP($C335,'World Cup Players'!B:X,17,FALSE),0)</f>
        <v>0</v>
      </c>
      <c r="K335" s="23">
        <f>IFERROR(VLOOKUP($C335,'World Cup Players'!B:X,18,FALSE),0)</f>
        <v>0</v>
      </c>
      <c r="L335" s="44">
        <f>IFERROR(VLOOKUP($C335,'World Cup GK'!B:AE,16,FALSE),0)</f>
        <v>0</v>
      </c>
      <c r="M335" s="44">
        <f>IFERROR(VLOOKUP($C335,'World Cup GK'!B:AE,19,FALSE),0)</f>
        <v>0</v>
      </c>
      <c r="N335" s="44">
        <f>IFERROR(VLOOKUP($C335,'World Cup GK'!B:AE,14,FALSE),0)</f>
        <v>0</v>
      </c>
      <c r="O335" s="44">
        <f>IFERROR(VLOOKUP($C335,'World Cup GK'!B:AE,11,FALSE),0)</f>
        <v>0</v>
      </c>
      <c r="P335" s="43">
        <f t="shared" si="70"/>
        <v>5.2370000000000001</v>
      </c>
    </row>
    <row r="336" spans="2:16" ht="12" customHeight="1" x14ac:dyDescent="0.2">
      <c r="B336" s="24"/>
      <c r="C336" s="274" t="s">
        <v>101</v>
      </c>
      <c r="D336" s="23" t="str">
        <f>IFERROR(VLOOKUP($C336,'World Cup Players'!B:X,3,FALSE),0)</f>
        <v>de Germany</v>
      </c>
      <c r="E336" s="30"/>
      <c r="F336" s="23">
        <f>IFERROR(VLOOKUP($C336,'World Cup Players'!B:X,9,FALSE),0)</f>
        <v>262</v>
      </c>
      <c r="G336" s="23">
        <f>IFERROR(VLOOKUP($C336,'World Cup Players'!B:X,11,FALSE),0)</f>
        <v>0</v>
      </c>
      <c r="H336" s="23">
        <f>IFERROR(VLOOKUP($C336,'World Cup Players'!B:X,12,FALSE),0)</f>
        <v>0</v>
      </c>
      <c r="I336" s="41">
        <f>IFERROR(VLOOKUP($C336,'GAME WINNING GOALS'!A:B,2,FALSE),0)</f>
        <v>0</v>
      </c>
      <c r="J336" s="23">
        <f>IFERROR(VLOOKUP($C336,'World Cup Players'!B:X,17,FALSE),0)</f>
        <v>0</v>
      </c>
      <c r="K336" s="23">
        <f>IFERROR(VLOOKUP($C336,'World Cup Players'!B:X,18,FALSE),0)</f>
        <v>0</v>
      </c>
      <c r="L336" s="44">
        <f>IFERROR(VLOOKUP($C336,'World Cup GK'!B:AE,16,FALSE),0)</f>
        <v>0</v>
      </c>
      <c r="M336" s="44">
        <f>IFERROR(VLOOKUP($C336,'World Cup GK'!B:AE,19,FALSE),0)</f>
        <v>0</v>
      </c>
      <c r="N336" s="44">
        <f>IFERROR(VLOOKUP($C336,'World Cup GK'!B:AE,14,FALSE),0)</f>
        <v>0</v>
      </c>
      <c r="O336" s="44">
        <f>IFERROR(VLOOKUP($C336,'World Cup GK'!B:AE,11,FALSE),0)</f>
        <v>0</v>
      </c>
      <c r="P336" s="43">
        <f t="shared" ref="P336:P401" si="75">SUM((F336*0.0083)+G336+H336+I336+L336+M336+(N336*0.2))-((J336*0.25)+(K336*0.5))-(O336*0.25)</f>
        <v>2.1745999999999999</v>
      </c>
    </row>
    <row r="337" spans="2:16" ht="12" customHeight="1" x14ac:dyDescent="0.2">
      <c r="B337" s="24"/>
      <c r="C337" s="265" t="s">
        <v>758</v>
      </c>
      <c r="D337" s="23" t="str">
        <f>IFERROR(VLOOKUP($C337,'World Cup Players'!B:X,3,FALSE),0)</f>
        <v>br Brazil</v>
      </c>
      <c r="E337" s="30"/>
      <c r="F337" s="23">
        <f>IFERROR(VLOOKUP($C337,'World Cup Players'!B:X,9,FALSE),0)</f>
        <v>450</v>
      </c>
      <c r="G337" s="23">
        <f>IFERROR(VLOOKUP($C337,'World Cup Players'!B:X,11,FALSE),0)</f>
        <v>0</v>
      </c>
      <c r="H337" s="23">
        <f>IFERROR(VLOOKUP($C337,'World Cup Players'!B:X,12,FALSE),0)</f>
        <v>1</v>
      </c>
      <c r="I337" s="41">
        <f>IFERROR(VLOOKUP($C337,'GAME WINNING GOALS'!A:B,2,FALSE),0)</f>
        <v>0</v>
      </c>
      <c r="J337" s="23">
        <f>IFERROR(VLOOKUP($C337,'World Cup Players'!B:X,17,FALSE),0)</f>
        <v>0</v>
      </c>
      <c r="K337" s="23">
        <f>IFERROR(VLOOKUP($C337,'World Cup Players'!B:X,18,FALSE),0)</f>
        <v>0</v>
      </c>
      <c r="L337" s="44">
        <f>IFERROR(VLOOKUP($C337,'World Cup GK'!B:AE,16,FALSE),0)</f>
        <v>0</v>
      </c>
      <c r="M337" s="44">
        <f>IFERROR(VLOOKUP($C337,'World Cup GK'!B:AE,19,FALSE),0)</f>
        <v>0</v>
      </c>
      <c r="N337" s="44">
        <f>IFERROR(VLOOKUP($C337,'World Cup GK'!B:AE,14,FALSE),0)</f>
        <v>0</v>
      </c>
      <c r="O337" s="44">
        <f>IFERROR(VLOOKUP($C337,'World Cup GK'!B:AE,11,FALSE),0)</f>
        <v>0</v>
      </c>
      <c r="P337" s="43">
        <f t="shared" si="75"/>
        <v>4.7349999999999994</v>
      </c>
    </row>
    <row r="338" spans="2:16" ht="12" customHeight="1" x14ac:dyDescent="0.2">
      <c r="B338" s="24"/>
      <c r="C338" s="265" t="s">
        <v>469</v>
      </c>
      <c r="D338" s="23" t="str">
        <f>IFERROR(VLOOKUP($C338,'World Cup Players'!B:X,3,FALSE),0)</f>
        <v>es Spain</v>
      </c>
      <c r="E338" s="30"/>
      <c r="F338" s="23">
        <f>IFERROR(VLOOKUP($C338,'World Cup Players'!B:X,9,FALSE),0)</f>
        <v>630</v>
      </c>
      <c r="G338" s="23">
        <f>IFERROR(VLOOKUP($C338,'World Cup Players'!B:X,11,FALSE),0)</f>
        <v>0</v>
      </c>
      <c r="H338" s="23">
        <f>IFERROR(VLOOKUP($C338,'World Cup Players'!B:X,12,FALSE),0)</f>
        <v>0</v>
      </c>
      <c r="I338" s="41">
        <f>IFERROR(VLOOKUP($C338,'GAME WINNING GOALS'!A:B,2,FALSE),0)</f>
        <v>0</v>
      </c>
      <c r="J338" s="23">
        <f>IFERROR(VLOOKUP($C338,'World Cup Players'!B:X,17,FALSE),0)</f>
        <v>0</v>
      </c>
      <c r="K338" s="23">
        <f>IFERROR(VLOOKUP($C338,'World Cup Players'!B:X,18,FALSE),0)</f>
        <v>0</v>
      </c>
      <c r="L338" s="44">
        <f>IFERROR(VLOOKUP($C338,'World Cup GK'!B:AE,16,FALSE),0)</f>
        <v>6</v>
      </c>
      <c r="M338" s="44">
        <f>IFERROR(VLOOKUP($C338,'World Cup GK'!B:AE,19,FALSE),0)</f>
        <v>6</v>
      </c>
      <c r="N338" s="44">
        <f>IFERROR(VLOOKUP($C338,'World Cup GK'!B:AE,14,FALSE),0)</f>
        <v>9</v>
      </c>
      <c r="O338" s="44">
        <f>IFERROR(VLOOKUP($C338,'World Cup GK'!B:AE,11,FALSE),0)</f>
        <v>1</v>
      </c>
      <c r="P338" s="43">
        <f t="shared" si="75"/>
        <v>18.779</v>
      </c>
    </row>
    <row r="339" spans="2:16" ht="12" customHeight="1" thickBot="1" x14ac:dyDescent="0.25">
      <c r="B339" s="24"/>
      <c r="C339" s="275" t="s">
        <v>45</v>
      </c>
      <c r="D339" s="23" t="str">
        <f>IFERROR(VLOOKUP($C339,'World Cup Players'!B:X,3,FALSE),0)</f>
        <v>eng England</v>
      </c>
      <c r="E339" s="30"/>
      <c r="F339" s="23">
        <f>IFERROR(VLOOKUP($C339,'World Cup Players'!B:X,9,FALSE),0)</f>
        <v>660</v>
      </c>
      <c r="G339" s="23">
        <f>IFERROR(VLOOKUP($C339,'World Cup Players'!B:X,11,FALSE),0)</f>
        <v>0</v>
      </c>
      <c r="H339" s="23">
        <f>IFERROR(VLOOKUP($C339,'World Cup Players'!B:X,12,FALSE),0)</f>
        <v>0</v>
      </c>
      <c r="I339" s="41">
        <f>IFERROR(VLOOKUP($C339,'GAME WINNING GOALS'!A:B,2,FALSE),0)</f>
        <v>0</v>
      </c>
      <c r="J339" s="23">
        <f>IFERROR(VLOOKUP($C339,'World Cup Players'!B:X,17,FALSE),0)</f>
        <v>0</v>
      </c>
      <c r="K339" s="23">
        <f>IFERROR(VLOOKUP($C339,'World Cup Players'!B:X,18,FALSE),0)</f>
        <v>0</v>
      </c>
      <c r="L339" s="44">
        <f>IFERROR(VLOOKUP($C339,'World Cup GK'!B:AE,16,FALSE),0)</f>
        <v>5</v>
      </c>
      <c r="M339" s="44">
        <f>IFERROR(VLOOKUP($C339,'World Cup GK'!B:AE,19,FALSE),0)</f>
        <v>2</v>
      </c>
      <c r="N339" s="44">
        <f>IFERROR(VLOOKUP($C339,'World Cup GK'!B:AE,14,FALSE),0)</f>
        <v>15</v>
      </c>
      <c r="O339" s="44">
        <f>IFERROR(VLOOKUP($C339,'World Cup GK'!B:AE,11,FALSE),0)</f>
        <v>8</v>
      </c>
      <c r="P339" s="43">
        <f t="shared" si="75"/>
        <v>13.478</v>
      </c>
    </row>
    <row r="340" spans="2:16" ht="12" customHeight="1" x14ac:dyDescent="0.2">
      <c r="B340" s="24"/>
      <c r="C340" s="281" t="s">
        <v>268</v>
      </c>
      <c r="D340" s="23" t="str">
        <f>IFERROR(VLOOKUP($C340,'World Cup Players'!B:X,3,FALSE),0)</f>
        <v>uy Uruguay</v>
      </c>
      <c r="E340" s="30"/>
      <c r="F340" s="23">
        <f>IFERROR(VLOOKUP($C340,'World Cup Players'!B:X,9,FALSE),0)</f>
        <v>225</v>
      </c>
      <c r="G340" s="23">
        <f>IFERROR(VLOOKUP($C340,'World Cup Players'!B:X,11,FALSE),0)</f>
        <v>0</v>
      </c>
      <c r="H340" s="23">
        <f>IFERROR(VLOOKUP($C340,'World Cup Players'!B:X,12,FALSE),0)</f>
        <v>0</v>
      </c>
      <c r="I340" s="23">
        <f>IFERROR(VLOOKUP($C340,'GAME WINNING GOALS'!A:B,2,FALSE),0)</f>
        <v>0</v>
      </c>
      <c r="J340" s="23">
        <f>IFERROR(VLOOKUP($C340,'World Cup Players'!B:X,17,FALSE),0)</f>
        <v>0</v>
      </c>
      <c r="K340" s="23">
        <f>IFERROR(VLOOKUP($C340,'World Cup Players'!B:X,18,FALSE),0)</f>
        <v>0</v>
      </c>
      <c r="L340" s="44">
        <f>IFERROR(VLOOKUP($C340,'World Cup GK'!B:AE,16,FALSE),0)</f>
        <v>0</v>
      </c>
      <c r="M340" s="44">
        <f>IFERROR(VLOOKUP($C340,'World Cup GK'!B:AE,19,FALSE),0)</f>
        <v>0</v>
      </c>
      <c r="N340" s="44">
        <f>IFERROR(VLOOKUP($C340,'World Cup GK'!B:AE,14,FALSE),0)</f>
        <v>4</v>
      </c>
      <c r="O340" s="44">
        <f>IFERROR(VLOOKUP($C340,'World Cup GK'!B:AE,11,FALSE),0)</f>
        <v>4</v>
      </c>
      <c r="P340" s="43">
        <f t="shared" si="75"/>
        <v>1.6675</v>
      </c>
    </row>
    <row r="341" spans="2:16" ht="12" customHeight="1" x14ac:dyDescent="0.2">
      <c r="B341" s="24"/>
      <c r="C341" s="265" t="s">
        <v>788</v>
      </c>
      <c r="D341" s="23" t="str">
        <f>IFERROR(VLOOKUP($C341,'World Cup Players'!B:X,3,FALSE),0)</f>
        <v>tr Türkiye</v>
      </c>
      <c r="E341" s="30"/>
      <c r="F341" s="23">
        <f>IFERROR(VLOOKUP($C341,'World Cup Players'!B:X,9,FALSE),0)</f>
        <v>270</v>
      </c>
      <c r="G341" s="23">
        <f>IFERROR(VLOOKUP($C341,'World Cup Players'!B:X,11,FALSE),0)</f>
        <v>0</v>
      </c>
      <c r="H341" s="23">
        <f>IFERROR(VLOOKUP($C341,'World Cup Players'!B:X,12,FALSE),0)</f>
        <v>0</v>
      </c>
      <c r="I341" s="23">
        <f>IFERROR(VLOOKUP($C341,'GAME WINNING GOALS'!A:B,2,FALSE),0)</f>
        <v>0</v>
      </c>
      <c r="J341" s="23">
        <f>IFERROR(VLOOKUP($C341,'World Cup Players'!B:X,17,FALSE),0)</f>
        <v>0</v>
      </c>
      <c r="K341" s="23">
        <f>IFERROR(VLOOKUP($C341,'World Cup Players'!B:X,18,FALSE),0)</f>
        <v>0</v>
      </c>
      <c r="L341" s="44">
        <f>IFERROR(VLOOKUP($C341,'World Cup GK'!B:AE,16,FALSE),0)</f>
        <v>1</v>
      </c>
      <c r="M341" s="44">
        <f>IFERROR(VLOOKUP($C341,'World Cup GK'!B:AE,19,FALSE),0)</f>
        <v>0</v>
      </c>
      <c r="N341" s="44">
        <f>IFERROR(VLOOKUP($C341,'World Cup GK'!B:AE,14,FALSE),0)</f>
        <v>8</v>
      </c>
      <c r="O341" s="44">
        <f>IFERROR(VLOOKUP($C341,'World Cup GK'!B:AE,11,FALSE),0)</f>
        <v>5</v>
      </c>
      <c r="P341" s="43">
        <f t="shared" si="75"/>
        <v>3.5910000000000002</v>
      </c>
    </row>
    <row r="342" spans="2:16" ht="12" customHeight="1" x14ac:dyDescent="0.2">
      <c r="B342" s="24"/>
      <c r="C342" s="265" t="s">
        <v>343</v>
      </c>
      <c r="D342" s="23" t="str">
        <f>IFERROR(VLOOKUP($C342,'World Cup Players'!B:X,3,FALSE),0)</f>
        <v>ec Ecuador</v>
      </c>
      <c r="E342" s="30"/>
      <c r="F342" s="23">
        <f>IFERROR(VLOOKUP($C342,'World Cup Players'!B:X,9,FALSE),0)</f>
        <v>360</v>
      </c>
      <c r="G342" s="23">
        <f>IFERROR(VLOOKUP($C342,'World Cup Players'!B:X,11,FALSE),0)</f>
        <v>0</v>
      </c>
      <c r="H342" s="23">
        <f>IFERROR(VLOOKUP($C342,'World Cup Players'!#REF!,11,FALSE),0)</f>
        <v>0</v>
      </c>
      <c r="I342" s="23">
        <f>IFERROR(VLOOKUP($C342,'GAME WINNING GOALS'!A:B,2,FALSE),0)</f>
        <v>0</v>
      </c>
      <c r="J342" s="23">
        <f>IFERROR(VLOOKUP($C342,'World Cup Players'!#REF!,16,FALSE),0)</f>
        <v>0</v>
      </c>
      <c r="K342" s="23">
        <f>IFERROR(VLOOKUP($C342,'World Cup Players'!#REF!,16,FALSE),0)</f>
        <v>0</v>
      </c>
      <c r="L342" s="44">
        <f>IFERROR(VLOOKUP($C342,'World Cup GK'!B:AE,16,FALSE),0)</f>
        <v>1</v>
      </c>
      <c r="M342" s="44">
        <f>IFERROR(VLOOKUP($C342,'World Cup GK'!B:AE,19,FALSE),0)</f>
        <v>1</v>
      </c>
      <c r="N342" s="44">
        <f>IFERROR(VLOOKUP($C342,'World Cup GK'!B:AE,14,FALSE),0)</f>
        <v>9</v>
      </c>
      <c r="O342" s="44">
        <f>IFERROR(VLOOKUP($C342,'World Cup GK'!B:AE,11,FALSE),0)</f>
        <v>4</v>
      </c>
      <c r="P342" s="43">
        <f t="shared" si="75"/>
        <v>5.7879999999999994</v>
      </c>
    </row>
    <row r="343" spans="2:16" ht="12" customHeight="1" x14ac:dyDescent="0.2">
      <c r="B343" s="24"/>
      <c r="C343" s="265" t="s">
        <v>133</v>
      </c>
      <c r="D343" s="23">
        <f>IFERROR(VLOOKUP($C343,'World Cup Players'!B:X,3,FALSE),0)</f>
        <v>0</v>
      </c>
      <c r="E343" s="30"/>
      <c r="F343" s="23">
        <f>IFERROR(VLOOKUP($C343,'World Cup Players'!B:X,9,FALSE),0)</f>
        <v>0</v>
      </c>
      <c r="G343" s="23">
        <f>IFERROR(VLOOKUP($C343,'World Cup Players'!B:X,11,FALSE),0)</f>
        <v>0</v>
      </c>
      <c r="H343" s="23">
        <f>IFERROR(VLOOKUP($C343,'World Cup Players'!#REF!,11,FALSE),0)</f>
        <v>0</v>
      </c>
      <c r="I343" s="23">
        <f>IFERROR(VLOOKUP($C343,'GAME WINNING GOALS'!A:B,2,FALSE),0)</f>
        <v>1</v>
      </c>
      <c r="J343" s="23">
        <f>IFERROR(VLOOKUP($C343,'World Cup Players'!#REF!,16,FALSE),0)</f>
        <v>0</v>
      </c>
      <c r="K343" s="23">
        <f>IFERROR(VLOOKUP($C343,'World Cup Players'!#REF!,16,FALSE),0)</f>
        <v>0</v>
      </c>
      <c r="L343" s="44">
        <f>IFERROR(VLOOKUP($C343,'World Cup GK'!B:AE,16,FALSE),0)</f>
        <v>0</v>
      </c>
      <c r="M343" s="44">
        <f>IFERROR(VLOOKUP($C343,'World Cup GK'!B:AE,19,FALSE),0)</f>
        <v>0</v>
      </c>
      <c r="N343" s="44">
        <f>IFERROR(VLOOKUP($C343,'World Cup GK'!B:AE,14,FALSE),0)</f>
        <v>0</v>
      </c>
      <c r="O343" s="44">
        <f>IFERROR(VLOOKUP($C343,'World Cup GK'!B:AE,11,FALSE),0)</f>
        <v>0</v>
      </c>
      <c r="P343" s="43">
        <f t="shared" si="75"/>
        <v>1</v>
      </c>
    </row>
    <row r="344" spans="2:16" ht="12" customHeight="1" x14ac:dyDescent="0.2">
      <c r="B344" s="24"/>
      <c r="C344" s="265" t="s">
        <v>158</v>
      </c>
      <c r="D344" s="23">
        <f>IFERROR(VLOOKUP($C344,'World Cup Players'!B:X,3,FALSE),0)</f>
        <v>0</v>
      </c>
      <c r="E344" s="30"/>
      <c r="F344" s="23">
        <f>IFERROR(VLOOKUP($C344,'World Cup Players'!B:X,9,FALSE),0)</f>
        <v>0</v>
      </c>
      <c r="G344" s="23">
        <f>IFERROR(VLOOKUP($C344,'World Cup Players'!B:X,11,FALSE),0)</f>
        <v>0</v>
      </c>
      <c r="H344" s="23">
        <v>2</v>
      </c>
      <c r="I344" s="23">
        <f>IFERROR(VLOOKUP($C344,'GAME WINNING GOALS'!A:B,2,FALSE),0)</f>
        <v>1</v>
      </c>
      <c r="J344" s="23">
        <f>IFERROR(VLOOKUP($C344,'World Cup Players'!#REF!,16,FALSE),0)</f>
        <v>0</v>
      </c>
      <c r="K344" s="23">
        <f>IFERROR(VLOOKUP($C344,'World Cup Players'!#REF!,16,FALSE),0)</f>
        <v>0</v>
      </c>
      <c r="L344" s="44">
        <f>IFERROR(VLOOKUP($C344,'World Cup GK'!B:AE,16,FALSE),0)</f>
        <v>0</v>
      </c>
      <c r="M344" s="44">
        <f>IFERROR(VLOOKUP($C344,'World Cup GK'!B:AE,19,FALSE),0)</f>
        <v>0</v>
      </c>
      <c r="N344" s="44">
        <f>IFERROR(VLOOKUP($C344,'World Cup GK'!B:AE,14,FALSE),0)</f>
        <v>0</v>
      </c>
      <c r="O344" s="44">
        <f>IFERROR(VLOOKUP($C344,'World Cup GK'!B:AE,11,FALSE),0)</f>
        <v>0</v>
      </c>
      <c r="P344" s="43">
        <f t="shared" si="75"/>
        <v>3</v>
      </c>
    </row>
    <row r="345" spans="2:16" ht="12" customHeight="1" x14ac:dyDescent="0.2">
      <c r="B345" s="24"/>
      <c r="C345" s="265" t="s">
        <v>791</v>
      </c>
      <c r="D345" s="23">
        <f>IFERROR(VLOOKUP($C345,'World Cup Players'!B:X,3,FALSE),0)</f>
        <v>0</v>
      </c>
      <c r="E345" s="30"/>
      <c r="F345" s="23">
        <f>IFERROR(VLOOKUP($C345,'World Cup Players'!B:X,9,FALSE),0)</f>
        <v>0</v>
      </c>
      <c r="G345" s="23">
        <f>IFERROR(VLOOKUP($C345,'World Cup Players'!B:X,11,FALSE),0)</f>
        <v>0</v>
      </c>
      <c r="H345" s="23">
        <f>IFERROR(VLOOKUP($C345,'World Cup Players'!#REF!,11,FALSE),0)</f>
        <v>0</v>
      </c>
      <c r="I345" s="23">
        <f>IFERROR(VLOOKUP($C345,'GAME WINNING GOALS'!A:B,2,FALSE),0)</f>
        <v>0</v>
      </c>
      <c r="J345" s="23">
        <f>IFERROR(VLOOKUP($C345,'World Cup Players'!#REF!,16,FALSE),0)</f>
        <v>0</v>
      </c>
      <c r="K345" s="23">
        <f>IFERROR(VLOOKUP($C345,'World Cup Players'!#REF!,16,FALSE),0)</f>
        <v>0</v>
      </c>
      <c r="L345" s="44">
        <f>IFERROR(VLOOKUP($C345,'World Cup GK'!B:AE,16,FALSE),0)</f>
        <v>0</v>
      </c>
      <c r="M345" s="44">
        <f>IFERROR(VLOOKUP($C345,'World Cup GK'!B:AE,19,FALSE),0)</f>
        <v>0</v>
      </c>
      <c r="N345" s="44">
        <f>IFERROR(VLOOKUP($C345,'World Cup GK'!B:AE,14,FALSE),0)</f>
        <v>0</v>
      </c>
      <c r="O345" s="44">
        <f>IFERROR(VLOOKUP($C345,'World Cup GK'!B:AE,11,FALSE),0)</f>
        <v>0</v>
      </c>
      <c r="P345" s="43">
        <f t="shared" si="75"/>
        <v>0</v>
      </c>
    </row>
    <row r="346" spans="2:16" ht="12" customHeight="1" x14ac:dyDescent="0.2">
      <c r="B346" s="40" t="str">
        <f>Master!K37</f>
        <v>Vishen Maharaj</v>
      </c>
      <c r="C346" s="293"/>
      <c r="D346" s="35">
        <f t="shared" ref="D346:E346" si="76">SUM(D347:D371)</f>
        <v>0</v>
      </c>
      <c r="E346" s="35">
        <f t="shared" si="76"/>
        <v>0</v>
      </c>
      <c r="F346" s="35">
        <f>SUM(F347:F376)</f>
        <v>10799</v>
      </c>
      <c r="G346" s="35">
        <f t="shared" ref="G346:O346" si="77">SUM(G347:G376)</f>
        <v>34</v>
      </c>
      <c r="H346" s="35">
        <f>SUM(H347:H376)</f>
        <v>28</v>
      </c>
      <c r="I346" s="35">
        <f>SUM(I347:I376)</f>
        <v>17</v>
      </c>
      <c r="J346" s="35">
        <f>SUM(J347:J376)</f>
        <v>4</v>
      </c>
      <c r="K346" s="35">
        <f t="shared" si="77"/>
        <v>0</v>
      </c>
      <c r="L346" s="35">
        <f>SUM(L347:L376)</f>
        <v>14</v>
      </c>
      <c r="M346" s="35">
        <f t="shared" si="77"/>
        <v>9</v>
      </c>
      <c r="N346" s="35">
        <f t="shared" si="77"/>
        <v>55</v>
      </c>
      <c r="O346" s="35">
        <f t="shared" si="77"/>
        <v>28</v>
      </c>
      <c r="P346" s="43">
        <f t="shared" si="75"/>
        <v>194.6317</v>
      </c>
    </row>
    <row r="347" spans="2:16" ht="12" customHeight="1" x14ac:dyDescent="0.2">
      <c r="B347" s="24"/>
      <c r="C347" s="296" t="s">
        <v>425</v>
      </c>
      <c r="D347" s="23" t="str">
        <f>IFERROR(VLOOKUP($C347,'World Cup Players'!B:X,3,FALSE),0)</f>
        <v>fr France</v>
      </c>
      <c r="E347" s="30"/>
      <c r="F347" s="23">
        <f>IFERROR(VLOOKUP($C347,'World Cup Players'!B:X,9,FALSE),0)</f>
        <v>605</v>
      </c>
      <c r="G347" s="23">
        <f>IFERROR(VLOOKUP($C347,'World Cup Players'!B:X,11,FALSE),0)</f>
        <v>8</v>
      </c>
      <c r="H347" s="23">
        <f>IFERROR(VLOOKUP($C347,'World Cup Players'!B:X,12,FALSE),0)</f>
        <v>3</v>
      </c>
      <c r="I347" s="23">
        <f>IFERROR(VLOOKUP($C347,'GAME WINNING GOALS'!A:B,2,FALSE),0)</f>
        <v>4</v>
      </c>
      <c r="J347" s="23">
        <f>IFERROR(VLOOKUP($C347,'World Cup Players'!B:X,17,FALSE),0)</f>
        <v>1</v>
      </c>
      <c r="K347" s="23">
        <f>IFERROR(VLOOKUP($C347,'World Cup Players'!B:X,18,FALSE),0)</f>
        <v>0</v>
      </c>
      <c r="L347" s="44">
        <f>IFERROR(VLOOKUP($C347,'World Cup GK'!B:AE,16,FALSE),0)</f>
        <v>0</v>
      </c>
      <c r="M347" s="44">
        <f>IFERROR(VLOOKUP($C347,'World Cup GK'!B:AE,19,FALSE),0)</f>
        <v>0</v>
      </c>
      <c r="N347" s="44">
        <f>IFERROR(VLOOKUP($C347,'World Cup GK'!B:AE,14,FALSE),0)</f>
        <v>0</v>
      </c>
      <c r="O347" s="44">
        <f>IFERROR(VLOOKUP($C347,'World Cup GK'!B:AE,11,FALSE),0)</f>
        <v>0</v>
      </c>
      <c r="P347" s="43">
        <f t="shared" si="75"/>
        <v>19.7715</v>
      </c>
    </row>
    <row r="348" spans="2:16" ht="12" customHeight="1" x14ac:dyDescent="0.2">
      <c r="B348" s="24"/>
      <c r="C348" s="296" t="s">
        <v>213</v>
      </c>
      <c r="D348" s="23" t="str">
        <f>IFERROR(VLOOKUP($C348,'World Cup Players'!B:X,3,FALSE),0)</f>
        <v>br Brazil</v>
      </c>
      <c r="E348" s="30"/>
      <c r="F348" s="23">
        <f>IFERROR(VLOOKUP($C348,'World Cup Players'!B:X,9,FALSE),0)</f>
        <v>440</v>
      </c>
      <c r="G348" s="23">
        <f>IFERROR(VLOOKUP($C348,'World Cup Players'!B:X,11,FALSE),0)</f>
        <v>4</v>
      </c>
      <c r="H348" s="23">
        <f>IFERROR(VLOOKUP($C348,'World Cup Players'!B:X,12,FALSE),0)</f>
        <v>1</v>
      </c>
      <c r="I348" s="23">
        <f>IFERROR(VLOOKUP($C348,'GAME WINNING GOALS'!A:B,2,FALSE),0)</f>
        <v>1</v>
      </c>
      <c r="J348" s="23">
        <f>IFERROR(VLOOKUP($C348,'World Cup Players'!B:X,17,FALSE),0)</f>
        <v>0</v>
      </c>
      <c r="K348" s="23">
        <f>IFERROR(VLOOKUP($C348,'World Cup Players'!B:X,18,FALSE),0)</f>
        <v>0</v>
      </c>
      <c r="L348" s="44">
        <f>IFERROR(VLOOKUP($C348,'World Cup GK'!B:AE,16,FALSE),0)</f>
        <v>0</v>
      </c>
      <c r="M348" s="44">
        <f>IFERROR(VLOOKUP($C348,'World Cup GK'!B:AE,19,FALSE),0)</f>
        <v>0</v>
      </c>
      <c r="N348" s="44">
        <f>IFERROR(VLOOKUP($C348,'World Cup GK'!B:AE,14,FALSE),0)</f>
        <v>0</v>
      </c>
      <c r="O348" s="44">
        <f>IFERROR(VLOOKUP($C348,'World Cup GK'!B:AE,11,FALSE),0)</f>
        <v>0</v>
      </c>
      <c r="P348" s="43">
        <f t="shared" si="75"/>
        <v>9.652000000000001</v>
      </c>
    </row>
    <row r="349" spans="2:16" ht="12" customHeight="1" x14ac:dyDescent="0.2">
      <c r="B349" s="24"/>
      <c r="C349" s="296" t="s">
        <v>613</v>
      </c>
      <c r="D349" s="23" t="str">
        <f>IFERROR(VLOOKUP($C349,'World Cup Players'!B:X,3,FALSE),0)</f>
        <v>de Germany</v>
      </c>
      <c r="E349" s="30"/>
      <c r="F349" s="23">
        <f>IFERROR(VLOOKUP($C349,'World Cup Players'!B:X,9,FALSE),0)</f>
        <v>361</v>
      </c>
      <c r="G349" s="23">
        <f>IFERROR(VLOOKUP($C349,'World Cup Players'!B:X,11,FALSE),0)</f>
        <v>0</v>
      </c>
      <c r="H349" s="23">
        <f>IFERROR(VLOOKUP($C349,'World Cup Players'!B:X,12,FALSE),0)</f>
        <v>3</v>
      </c>
      <c r="I349" s="23">
        <f>IFERROR(VLOOKUP($C349,'GAME WINNING GOALS'!A:B,2,FALSE),0)</f>
        <v>0</v>
      </c>
      <c r="J349" s="23">
        <f>IFERROR(VLOOKUP($C349,'World Cup Players'!B:X,17,FALSE),0)</f>
        <v>0</v>
      </c>
      <c r="K349" s="23">
        <f>IFERROR(VLOOKUP($C349,'World Cup Players'!B:X,18,FALSE),0)</f>
        <v>0</v>
      </c>
      <c r="L349" s="44">
        <f>IFERROR(VLOOKUP($C349,'World Cup GK'!B:AE,16,FALSE),0)</f>
        <v>0</v>
      </c>
      <c r="M349" s="44">
        <f>IFERROR(VLOOKUP($C349,'World Cup GK'!B:AE,19,FALSE),0)</f>
        <v>0</v>
      </c>
      <c r="N349" s="44">
        <f>IFERROR(VLOOKUP($C349,'World Cup GK'!B:AE,14,FALSE),0)</f>
        <v>0</v>
      </c>
      <c r="O349" s="44">
        <f>IFERROR(VLOOKUP($C349,'World Cup GK'!B:AE,11,FALSE),0)</f>
        <v>0</v>
      </c>
      <c r="P349" s="43">
        <f t="shared" si="75"/>
        <v>5.9962999999999997</v>
      </c>
    </row>
    <row r="350" spans="2:16" ht="12" customHeight="1" x14ac:dyDescent="0.2">
      <c r="B350" s="24"/>
      <c r="C350" s="296" t="s">
        <v>405</v>
      </c>
      <c r="D350" s="23" t="str">
        <f>IFERROR(VLOOKUP($C350,'World Cup Players'!B:X,3,FALSE),0)</f>
        <v>fr France</v>
      </c>
      <c r="E350" s="30"/>
      <c r="F350" s="23">
        <f>IFERROR(VLOOKUP($C350,'World Cup Players'!B:X,9,FALSE),0)</f>
        <v>547</v>
      </c>
      <c r="G350" s="23">
        <f>IFERROR(VLOOKUP($C350,'World Cup Players'!B:X,11,FALSE),0)</f>
        <v>5</v>
      </c>
      <c r="H350" s="23">
        <f>IFERROR(VLOOKUP($C350,'World Cup Players'!B:X,12,FALSE),0)</f>
        <v>2</v>
      </c>
      <c r="I350" s="23">
        <f>IFERROR(VLOOKUP($C350,'GAME WINNING GOALS'!A:B,2,FALSE),0)</f>
        <v>1</v>
      </c>
      <c r="J350" s="23">
        <f>IFERROR(VLOOKUP($C350,'World Cup Players'!B:X,17,FALSE),0)</f>
        <v>0</v>
      </c>
      <c r="K350" s="23">
        <f>IFERROR(VLOOKUP($C350,'World Cup Players'!B:X,18,FALSE),0)</f>
        <v>0</v>
      </c>
      <c r="L350" s="44">
        <f>IFERROR(VLOOKUP($C350,'World Cup GK'!B:AE,16,FALSE),0)</f>
        <v>0</v>
      </c>
      <c r="M350" s="44">
        <f>IFERROR(VLOOKUP($C350,'World Cup GK'!B:AE,19,FALSE),0)</f>
        <v>0</v>
      </c>
      <c r="N350" s="44">
        <f>IFERROR(VLOOKUP($C350,'World Cup GK'!B:AE,14,FALSE),0)</f>
        <v>0</v>
      </c>
      <c r="O350" s="44">
        <f>IFERROR(VLOOKUP($C350,'World Cup GK'!B:AE,11,FALSE),0)</f>
        <v>0</v>
      </c>
      <c r="P350" s="43">
        <f t="shared" si="75"/>
        <v>12.540099999999999</v>
      </c>
    </row>
    <row r="351" spans="2:16" ht="12" customHeight="1" x14ac:dyDescent="0.2">
      <c r="B351" s="24"/>
      <c r="C351" s="296" t="s">
        <v>645</v>
      </c>
      <c r="D351" s="23" t="str">
        <f>IFERROR(VLOOKUP($C351,'World Cup Players'!B:X,3,FALSE),0)</f>
        <v>es Spain</v>
      </c>
      <c r="E351" s="30"/>
      <c r="F351" s="23">
        <f>IFERROR(VLOOKUP($C351,'World Cup Players'!B:X,9,FALSE),0)</f>
        <v>540</v>
      </c>
      <c r="G351" s="23">
        <f>IFERROR(VLOOKUP($C351,'World Cup Players'!B:X,11,FALSE),0)</f>
        <v>5</v>
      </c>
      <c r="H351" s="23">
        <f>IFERROR(VLOOKUP($C351,'World Cup Players'!B:X,12,FALSE),0)</f>
        <v>1</v>
      </c>
      <c r="I351" s="23">
        <f>IFERROR(VLOOKUP($C351,'GAME WINNING GOALS'!A:B,2,FALSE),0)</f>
        <v>2</v>
      </c>
      <c r="J351" s="23">
        <f>IFERROR(VLOOKUP($C351,'World Cup Players'!B:X,17,FALSE),0)</f>
        <v>0</v>
      </c>
      <c r="K351" s="23">
        <f>IFERROR(VLOOKUP($C351,'World Cup Players'!B:X,18,FALSE),0)</f>
        <v>0</v>
      </c>
      <c r="L351" s="44">
        <f>IFERROR(VLOOKUP($C351,'World Cup GK'!B:AE,16,FALSE),0)</f>
        <v>0</v>
      </c>
      <c r="M351" s="44">
        <f>IFERROR(VLOOKUP($C351,'World Cup GK'!B:AE,19,FALSE),0)</f>
        <v>0</v>
      </c>
      <c r="N351" s="44">
        <f>IFERROR(VLOOKUP($C351,'World Cup GK'!B:AE,14,FALSE),0)</f>
        <v>0</v>
      </c>
      <c r="O351" s="44">
        <f>IFERROR(VLOOKUP($C351,'World Cup GK'!B:AE,11,FALSE),0)</f>
        <v>0</v>
      </c>
      <c r="P351" s="43">
        <f t="shared" si="75"/>
        <v>12.481999999999999</v>
      </c>
    </row>
    <row r="352" spans="2:16" ht="12" customHeight="1" x14ac:dyDescent="0.2">
      <c r="B352" s="24"/>
      <c r="C352" s="296" t="s">
        <v>467</v>
      </c>
      <c r="D352" s="23" t="str">
        <f>IFERROR(VLOOKUP($C352,'World Cup Players'!B:X,3,FALSE),0)</f>
        <v>es Spain</v>
      </c>
      <c r="E352" s="30"/>
      <c r="F352" s="23">
        <f>IFERROR(VLOOKUP($C352,'World Cup Players'!B:X,9,FALSE),0)</f>
        <v>626</v>
      </c>
      <c r="G352" s="23">
        <f>IFERROR(VLOOKUP($C352,'World Cup Players'!B:X,11,FALSE),0)</f>
        <v>0</v>
      </c>
      <c r="H352" s="23">
        <f>IFERROR(VLOOKUP($C352,'World Cup Players'!B:X,12,FALSE),0)</f>
        <v>0</v>
      </c>
      <c r="I352" s="23">
        <f>IFERROR(VLOOKUP($C352,'GAME WINNING GOALS'!A:B,2,FALSE),0)</f>
        <v>0</v>
      </c>
      <c r="J352" s="23">
        <f>IFERROR(VLOOKUP($C352,'World Cup Players'!B:X,17,FALSE),0)</f>
        <v>0</v>
      </c>
      <c r="K352" s="23">
        <f>IFERROR(VLOOKUP($C352,'World Cup Players'!B:X,18,FALSE),0)</f>
        <v>0</v>
      </c>
      <c r="L352" s="44">
        <f>IFERROR(VLOOKUP($C352,'World Cup GK'!B:AE,16,FALSE),0)</f>
        <v>0</v>
      </c>
      <c r="M352" s="44">
        <f>IFERROR(VLOOKUP($C352,'World Cup GK'!B:AE,19,FALSE),0)</f>
        <v>0</v>
      </c>
      <c r="N352" s="44">
        <f>IFERROR(VLOOKUP($C352,'World Cup GK'!B:AE,14,FALSE),0)</f>
        <v>0</v>
      </c>
      <c r="O352" s="44">
        <f>IFERROR(VLOOKUP($C352,'World Cup GK'!B:AE,11,FALSE),0)</f>
        <v>0</v>
      </c>
      <c r="P352" s="43">
        <f t="shared" si="75"/>
        <v>5.1958000000000002</v>
      </c>
    </row>
    <row r="353" spans="2:16" ht="12" customHeight="1" x14ac:dyDescent="0.2">
      <c r="B353" s="24"/>
      <c r="C353" s="296" t="s">
        <v>491</v>
      </c>
      <c r="D353" s="23" t="str">
        <f>IFERROR(VLOOKUP($C353,'World Cup Players'!B:X,3,FALSE),0)</f>
        <v>pt Portugal</v>
      </c>
      <c r="E353" s="30"/>
      <c r="F353" s="23">
        <f>IFERROR(VLOOKUP($C353,'World Cup Players'!B:X,9,FALSE),0)</f>
        <v>422</v>
      </c>
      <c r="G353" s="23">
        <f>IFERROR(VLOOKUP($C353,'World Cup Players'!B:X,11,FALSE),0)</f>
        <v>0</v>
      </c>
      <c r="H353" s="23">
        <f>IFERROR(VLOOKUP($C353,'World Cup Players'!B:X,12,FALSE),0)</f>
        <v>1</v>
      </c>
      <c r="I353" s="23">
        <f>IFERROR(VLOOKUP($C353,'GAME WINNING GOALS'!A:B,2,FALSE),0)</f>
        <v>0</v>
      </c>
      <c r="J353" s="23">
        <f>IFERROR(VLOOKUP($C353,'World Cup Players'!B:X,17,FALSE),0)</f>
        <v>0</v>
      </c>
      <c r="K353" s="23">
        <f>IFERROR(VLOOKUP($C353,'World Cup Players'!B:X,18,FALSE),0)</f>
        <v>0</v>
      </c>
      <c r="L353" s="44">
        <f>IFERROR(VLOOKUP($C353,'World Cup GK'!B:AE,16,FALSE),0)</f>
        <v>0</v>
      </c>
      <c r="M353" s="44">
        <f>IFERROR(VLOOKUP($C353,'World Cup GK'!B:AE,19,FALSE),0)</f>
        <v>0</v>
      </c>
      <c r="N353" s="44">
        <f>IFERROR(VLOOKUP($C353,'World Cup GK'!B:AE,14,FALSE),0)</f>
        <v>0</v>
      </c>
      <c r="O353" s="44">
        <f>IFERROR(VLOOKUP($C353,'World Cup GK'!B:AE,11,FALSE),0)</f>
        <v>0</v>
      </c>
      <c r="P353" s="43">
        <f t="shared" si="75"/>
        <v>4.5026000000000002</v>
      </c>
    </row>
    <row r="354" spans="2:16" ht="12" customHeight="1" x14ac:dyDescent="0.2">
      <c r="B354" s="24"/>
      <c r="C354" s="296" t="s">
        <v>42</v>
      </c>
      <c r="D354" s="23" t="str">
        <f>IFERROR(VLOOKUP($C354,'World Cup Players'!B:X,3,FALSE),0)</f>
        <v>se Sweden</v>
      </c>
      <c r="E354" s="30"/>
      <c r="F354" s="23">
        <f>IFERROR(VLOOKUP($C354,'World Cup Players'!B:X,9,FALSE),0)</f>
        <v>357</v>
      </c>
      <c r="G354" s="23">
        <f>IFERROR(VLOOKUP($C354,'World Cup Players'!B:X,11,FALSE),0)</f>
        <v>1</v>
      </c>
      <c r="H354" s="23">
        <f>IFERROR(VLOOKUP($C354,'World Cup Players'!B:X,12,FALSE),0)</f>
        <v>3</v>
      </c>
      <c r="I354" s="23">
        <f>IFERROR(VLOOKUP($C354,'GAME WINNING GOALS'!A:B,2,FALSE),0)</f>
        <v>1</v>
      </c>
      <c r="J354" s="23">
        <f>IFERROR(VLOOKUP($C354,'World Cup Players'!B:X,17,FALSE),0)</f>
        <v>0</v>
      </c>
      <c r="K354" s="23">
        <f>IFERROR(VLOOKUP($C354,'World Cup Players'!B:X,18,FALSE),0)</f>
        <v>0</v>
      </c>
      <c r="L354" s="44">
        <f>IFERROR(VLOOKUP($C354,'World Cup GK'!B:AE,16,FALSE),0)</f>
        <v>0</v>
      </c>
      <c r="M354" s="44">
        <f>IFERROR(VLOOKUP($C354,'World Cup GK'!B:AE,19,FALSE),0)</f>
        <v>0</v>
      </c>
      <c r="N354" s="44">
        <f>IFERROR(VLOOKUP($C354,'World Cup GK'!B:AE,14,FALSE),0)</f>
        <v>0</v>
      </c>
      <c r="O354" s="44">
        <f>IFERROR(VLOOKUP($C354,'World Cup GK'!B:AE,11,FALSE),0)</f>
        <v>0</v>
      </c>
      <c r="P354" s="43">
        <f t="shared" si="75"/>
        <v>7.9630999999999998</v>
      </c>
    </row>
    <row r="355" spans="2:16" ht="12" customHeight="1" x14ac:dyDescent="0.2">
      <c r="B355" s="24"/>
      <c r="C355" s="296" t="s">
        <v>707</v>
      </c>
      <c r="D355" s="23" t="str">
        <f>IFERROR(VLOOKUP($C355,'World Cup Players'!B:X,3,FALSE),0)</f>
        <v>eg Egypt</v>
      </c>
      <c r="E355" s="30"/>
      <c r="F355" s="23">
        <f>IFERROR(VLOOKUP($C355,'World Cup Players'!B:X,9,FALSE),0)</f>
        <v>425</v>
      </c>
      <c r="G355" s="23">
        <f>IFERROR(VLOOKUP($C355,'World Cup Players'!B:X,11,FALSE),0)</f>
        <v>1</v>
      </c>
      <c r="H355" s="23">
        <f>IFERROR(VLOOKUP($C355,'World Cup Players'!B:X,12,FALSE),0)</f>
        <v>2</v>
      </c>
      <c r="I355" s="23">
        <f>IFERROR(VLOOKUP($C355,'GAME WINNING GOALS'!A:B,2,FALSE),0)</f>
        <v>1</v>
      </c>
      <c r="J355" s="23">
        <f>IFERROR(VLOOKUP($C355,'World Cup Players'!B:X,17,FALSE),0)</f>
        <v>0</v>
      </c>
      <c r="K355" s="23">
        <f>IFERROR(VLOOKUP($C355,'World Cup Players'!B:X,18,FALSE),0)</f>
        <v>0</v>
      </c>
      <c r="L355" s="44">
        <f>IFERROR(VLOOKUP($C355,'World Cup GK'!B:AE,16,FALSE),0)</f>
        <v>0</v>
      </c>
      <c r="M355" s="44">
        <f>IFERROR(VLOOKUP($C355,'World Cup GK'!B:AE,19,FALSE),0)</f>
        <v>0</v>
      </c>
      <c r="N355" s="44">
        <f>IFERROR(VLOOKUP($C355,'World Cup GK'!B:AE,14,FALSE),0)</f>
        <v>0</v>
      </c>
      <c r="O355" s="44">
        <f>IFERROR(VLOOKUP($C355,'World Cup GK'!B:AE,11,FALSE),0)</f>
        <v>0</v>
      </c>
      <c r="P355" s="43">
        <f t="shared" si="75"/>
        <v>7.5274999999999999</v>
      </c>
    </row>
    <row r="356" spans="2:16" ht="12" customHeight="1" x14ac:dyDescent="0.2">
      <c r="B356" s="24"/>
      <c r="C356" s="296" t="s">
        <v>225</v>
      </c>
      <c r="D356" s="23" t="str">
        <f>IFERROR(VLOOKUP($C356,'World Cup Players'!B:X,3,FALSE),0)</f>
        <v>eng England</v>
      </c>
      <c r="E356" s="30"/>
      <c r="F356" s="23">
        <f>IFERROR(VLOOKUP($C356,'World Cup Players'!B:X,9,FALSE),0)</f>
        <v>602</v>
      </c>
      <c r="G356" s="23">
        <f>IFERROR(VLOOKUP($C356,'World Cup Players'!B:X,11,FALSE),0)</f>
        <v>6</v>
      </c>
      <c r="H356" s="23">
        <f>IFERROR(VLOOKUP($C356,'World Cup Players'!B:X,12,FALSE),0)</f>
        <v>1</v>
      </c>
      <c r="I356" s="23">
        <f>IFERROR(VLOOKUP($C356,'GAME WINNING GOALS'!A:B,2,FALSE),0)</f>
        <v>3</v>
      </c>
      <c r="J356" s="23">
        <f>IFERROR(VLOOKUP($C356,'World Cup Players'!B:X,17,FALSE),0)</f>
        <v>1</v>
      </c>
      <c r="K356" s="23">
        <f>IFERROR(VLOOKUP($C356,'World Cup Players'!B:X,18,FALSE),0)</f>
        <v>0</v>
      </c>
      <c r="L356" s="44">
        <f>IFERROR(VLOOKUP($C356,'World Cup GK'!B:AE,16,FALSE),0)</f>
        <v>0</v>
      </c>
      <c r="M356" s="44">
        <f>IFERROR(VLOOKUP($C356,'World Cup GK'!B:AE,19,FALSE),0)</f>
        <v>0</v>
      </c>
      <c r="N356" s="44">
        <f>IFERROR(VLOOKUP($C356,'World Cup GK'!B:AE,14,FALSE),0)</f>
        <v>0</v>
      </c>
      <c r="O356" s="44">
        <f>IFERROR(VLOOKUP($C356,'World Cup GK'!B:AE,11,FALSE),0)</f>
        <v>0</v>
      </c>
      <c r="P356" s="43">
        <f t="shared" si="75"/>
        <v>14.746600000000001</v>
      </c>
    </row>
    <row r="357" spans="2:16" ht="12" customHeight="1" x14ac:dyDescent="0.2">
      <c r="B357" s="24"/>
      <c r="C357" s="296" t="s">
        <v>422</v>
      </c>
      <c r="D357" s="23" t="str">
        <f>IFERROR(VLOOKUP($C357,'World Cup Players'!B:X,3,FALSE),0)</f>
        <v>ar Argentina</v>
      </c>
      <c r="E357" s="30"/>
      <c r="F357" s="23">
        <f>IFERROR(VLOOKUP($C357,'World Cup Players'!B:X,9,FALSE),0)</f>
        <v>310</v>
      </c>
      <c r="G357" s="23">
        <f>IFERROR(VLOOKUP($C357,'World Cup Players'!B:X,11,FALSE),0)</f>
        <v>3</v>
      </c>
      <c r="H357" s="23">
        <f>IFERROR(VLOOKUP($C357,'World Cup Players'!B:X,12,FALSE),0)</f>
        <v>1</v>
      </c>
      <c r="I357" s="23">
        <f>IFERROR(VLOOKUP($C357,'GAME WINNING GOALS'!A:B,2,FALSE),0)</f>
        <v>2</v>
      </c>
      <c r="J357" s="23">
        <f>IFERROR(VLOOKUP($C357,'World Cup Players'!B:X,17,FALSE),0)</f>
        <v>1</v>
      </c>
      <c r="K357" s="23">
        <f>IFERROR(VLOOKUP($C357,'World Cup Players'!B:X,18,FALSE),0)</f>
        <v>0</v>
      </c>
      <c r="L357" s="44">
        <f>IFERROR(VLOOKUP($C357,'World Cup GK'!B:AE,16,FALSE),0)</f>
        <v>0</v>
      </c>
      <c r="M357" s="44">
        <f>IFERROR(VLOOKUP($C357,'World Cup GK'!B:AE,19,FALSE),0)</f>
        <v>0</v>
      </c>
      <c r="N357" s="44">
        <f>IFERROR(VLOOKUP($C357,'World Cup GK'!B:AE,14,FALSE),0)</f>
        <v>0</v>
      </c>
      <c r="O357" s="44">
        <f>IFERROR(VLOOKUP($C357,'World Cup GK'!B:AE,11,FALSE),0)</f>
        <v>0</v>
      </c>
      <c r="P357" s="43">
        <f t="shared" si="75"/>
        <v>8.3230000000000004</v>
      </c>
    </row>
    <row r="358" spans="2:16" ht="12" customHeight="1" x14ac:dyDescent="0.2">
      <c r="B358" s="24"/>
      <c r="C358" s="296" t="s">
        <v>475</v>
      </c>
      <c r="D358" s="23" t="str">
        <f>IFERROR(VLOOKUP($C358,'World Cup Players'!B:X,3,FALSE),0)</f>
        <v>es Spain</v>
      </c>
      <c r="E358" s="30"/>
      <c r="F358" s="23">
        <f>IFERROR(VLOOKUP($C358,'World Cup Players'!B:X,9,FALSE),0)</f>
        <v>67</v>
      </c>
      <c r="G358" s="23">
        <f>IFERROR(VLOOKUP($C358,'World Cup Players'!B:X,11,FALSE),0)</f>
        <v>0</v>
      </c>
      <c r="H358" s="23">
        <f>IFERROR(VLOOKUP($C358,'World Cup Players'!B:X,12,FALSE),0)</f>
        <v>0</v>
      </c>
      <c r="I358" s="23">
        <f>IFERROR(VLOOKUP($C358,'GAME WINNING GOALS'!A:B,2,FALSE),0)</f>
        <v>0</v>
      </c>
      <c r="J358" s="23">
        <f>IFERROR(VLOOKUP($C358,'World Cup Players'!B:X,17,FALSE),0)</f>
        <v>0</v>
      </c>
      <c r="K358" s="23">
        <f>IFERROR(VLOOKUP($C358,'World Cup Players'!B:X,18,FALSE),0)</f>
        <v>0</v>
      </c>
      <c r="L358" s="44">
        <f>IFERROR(VLOOKUP($C358,'World Cup GK'!B:AE,16,FALSE),0)</f>
        <v>0</v>
      </c>
      <c r="M358" s="44">
        <f>IFERROR(VLOOKUP($C358,'World Cup GK'!B:AE,19,FALSE),0)</f>
        <v>0</v>
      </c>
      <c r="N358" s="44">
        <f>IFERROR(VLOOKUP($C358,'World Cup GK'!B:AE,14,FALSE),0)</f>
        <v>0</v>
      </c>
      <c r="O358" s="44">
        <f>IFERROR(VLOOKUP($C358,'World Cup GK'!B:AE,11,FALSE),0)</f>
        <v>0</v>
      </c>
      <c r="P358" s="43">
        <f t="shared" si="75"/>
        <v>0.55610000000000004</v>
      </c>
    </row>
    <row r="359" spans="2:16" ht="12" customHeight="1" x14ac:dyDescent="0.2">
      <c r="B359" s="24"/>
      <c r="C359" s="296" t="s">
        <v>734</v>
      </c>
      <c r="D359" s="23" t="str">
        <f>IFERROR(VLOOKUP($C359,'World Cup Players'!B:X,3,FALSE),0)</f>
        <v>no Norway</v>
      </c>
      <c r="E359" s="30"/>
      <c r="F359" s="23">
        <f>IFERROR(VLOOKUP($C359,'World Cup Players'!B:X,9,FALSE),0)</f>
        <v>470</v>
      </c>
      <c r="G359" s="23">
        <f>IFERROR(VLOOKUP($C359,'World Cup Players'!B:X,11,FALSE),0)</f>
        <v>0</v>
      </c>
      <c r="H359" s="23">
        <f>IFERROR(VLOOKUP($C359,'World Cup Players'!B:X,12,FALSE),0)</f>
        <v>4</v>
      </c>
      <c r="I359" s="23">
        <f>IFERROR(VLOOKUP($C359,'GAME WINNING GOALS'!A:B,2,FALSE),0)</f>
        <v>0</v>
      </c>
      <c r="J359" s="23">
        <f>IFERROR(VLOOKUP($C359,'World Cup Players'!B:X,17,FALSE),0)</f>
        <v>0</v>
      </c>
      <c r="K359" s="23">
        <f>IFERROR(VLOOKUP($C359,'World Cup Players'!B:X,18,FALSE),0)</f>
        <v>0</v>
      </c>
      <c r="L359" s="44">
        <f>IFERROR(VLOOKUP($C359,'World Cup GK'!B:AE,16,FALSE),0)</f>
        <v>0</v>
      </c>
      <c r="M359" s="44">
        <f>IFERROR(VLOOKUP($C359,'World Cup GK'!B:AE,19,FALSE),0)</f>
        <v>0</v>
      </c>
      <c r="N359" s="44">
        <f>IFERROR(VLOOKUP($C359,'World Cup GK'!B:AE,14,FALSE),0)</f>
        <v>0</v>
      </c>
      <c r="O359" s="44">
        <f>IFERROR(VLOOKUP($C359,'World Cup GK'!B:AE,11,FALSE),0)</f>
        <v>0</v>
      </c>
      <c r="P359" s="43">
        <f t="shared" si="75"/>
        <v>7.9009999999999998</v>
      </c>
    </row>
    <row r="360" spans="2:16" ht="12" customHeight="1" x14ac:dyDescent="0.2">
      <c r="B360" s="24"/>
      <c r="C360" s="296" t="s">
        <v>219</v>
      </c>
      <c r="D360" s="23" t="str">
        <f>IFERROR(VLOOKUP($C360,'World Cup Players'!B:X,3,FALSE),0)</f>
        <v>us United States</v>
      </c>
      <c r="E360" s="30"/>
      <c r="F360" s="23">
        <f>IFERROR(VLOOKUP($C360,'World Cup Players'!B:X,9,FALSE),0)</f>
        <v>223</v>
      </c>
      <c r="G360" s="23">
        <f>IFERROR(VLOOKUP($C360,'World Cup Players'!B:X,11,FALSE),0)</f>
        <v>0</v>
      </c>
      <c r="H360" s="23">
        <f>IFERROR(VLOOKUP($C360,'World Cup Players'!B:X,12,FALSE),0)</f>
        <v>1</v>
      </c>
      <c r="I360" s="23">
        <f>IFERROR(VLOOKUP($C360,'GAME WINNING GOALS'!A:B,2,FALSE),0)</f>
        <v>0</v>
      </c>
      <c r="J360" s="23">
        <f>IFERROR(VLOOKUP($C360,'World Cup Players'!B:X,17,FALSE),0)</f>
        <v>0</v>
      </c>
      <c r="K360" s="23">
        <f>IFERROR(VLOOKUP($C360,'World Cup Players'!B:X,18,FALSE),0)</f>
        <v>0</v>
      </c>
      <c r="L360" s="44">
        <f>IFERROR(VLOOKUP($C360,'World Cup GK'!B:AE,16,FALSE),0)</f>
        <v>0</v>
      </c>
      <c r="M360" s="44">
        <f>IFERROR(VLOOKUP($C360,'World Cup GK'!B:AE,19,FALSE),0)</f>
        <v>0</v>
      </c>
      <c r="N360" s="44">
        <f>IFERROR(VLOOKUP($C360,'World Cup GK'!B:AE,14,FALSE),0)</f>
        <v>0</v>
      </c>
      <c r="O360" s="44">
        <f>IFERROR(VLOOKUP($C360,'World Cup GK'!B:AE,11,FALSE),0)</f>
        <v>0</v>
      </c>
      <c r="P360" s="43">
        <f t="shared" si="75"/>
        <v>2.8509000000000002</v>
      </c>
    </row>
    <row r="361" spans="2:16" ht="12" customHeight="1" x14ac:dyDescent="0.2">
      <c r="B361" s="24"/>
      <c r="C361" s="296" t="s">
        <v>805</v>
      </c>
      <c r="D361" s="23" t="str">
        <f>IFERROR(VLOOKUP($C361,'World Cup Players'!B:X,3,FALSE),0)</f>
        <v>fr France</v>
      </c>
      <c r="E361" s="30"/>
      <c r="F361" s="23">
        <f>IFERROR(VLOOKUP($C361,'World Cup Players'!B:X,9,FALSE),0)</f>
        <v>85</v>
      </c>
      <c r="G361" s="23">
        <f>IFERROR(VLOOKUP($C361,'World Cup Players'!B:X,11,FALSE),0)</f>
        <v>0</v>
      </c>
      <c r="H361" s="23">
        <f>IFERROR(VLOOKUP($C361,'World Cup Players'!B:X,12,FALSE),0)</f>
        <v>0</v>
      </c>
      <c r="I361" s="23">
        <f>IFERROR(VLOOKUP($C361,'GAME WINNING GOALS'!A:B,2,FALSE),0)</f>
        <v>0</v>
      </c>
      <c r="J361" s="23">
        <f>IFERROR(VLOOKUP($C361,'World Cup Players'!B:X,17,FALSE),0)</f>
        <v>0</v>
      </c>
      <c r="K361" s="23">
        <f>IFERROR(VLOOKUP($C361,'World Cup Players'!B:X,18,FALSE),0)</f>
        <v>0</v>
      </c>
      <c r="L361" s="44">
        <f>IFERROR(VLOOKUP($C361,'World Cup GK'!B:AE,16,FALSE),0)</f>
        <v>0</v>
      </c>
      <c r="M361" s="44">
        <f>IFERROR(VLOOKUP($C361,'World Cup GK'!B:AE,19,FALSE),0)</f>
        <v>0</v>
      </c>
      <c r="N361" s="44">
        <f>IFERROR(VLOOKUP($C361,'World Cup GK'!B:AE,14,FALSE),0)</f>
        <v>0</v>
      </c>
      <c r="O361" s="44">
        <f>IFERROR(VLOOKUP($C361,'World Cup GK'!B:AE,11,FALSE),0)</f>
        <v>0</v>
      </c>
      <c r="P361" s="43">
        <f t="shared" si="75"/>
        <v>0.70550000000000002</v>
      </c>
    </row>
    <row r="362" spans="2:16" ht="12" customHeight="1" x14ac:dyDescent="0.2">
      <c r="B362" s="24"/>
      <c r="C362" s="296" t="s">
        <v>745</v>
      </c>
      <c r="D362" s="23" t="str">
        <f>IFERROR(VLOOKUP($C362,'World Cup Players'!B:X,3,FALSE),0)</f>
        <v>nz New Zealand</v>
      </c>
      <c r="E362" s="30"/>
      <c r="F362" s="23">
        <f>IFERROR(VLOOKUP($C362,'World Cup Players'!B:X,9,FALSE),0)</f>
        <v>270</v>
      </c>
      <c r="G362" s="23">
        <f>IFERROR(VLOOKUP($C362,'World Cup Players'!B:X,11,FALSE),0)</f>
        <v>0</v>
      </c>
      <c r="H362" s="23">
        <f>IFERROR(VLOOKUP($C362,'World Cup Players'!B:X,12,FALSE),0)</f>
        <v>2</v>
      </c>
      <c r="I362" s="23">
        <f>IFERROR(VLOOKUP($C362,'GAME WINNING GOALS'!A:B,2,FALSE),0)</f>
        <v>0</v>
      </c>
      <c r="J362" s="23">
        <f>IFERROR(VLOOKUP($C362,'World Cup Players'!B:X,17,FALSE),0)</f>
        <v>0</v>
      </c>
      <c r="K362" s="23">
        <f>IFERROR(VLOOKUP($C362,'World Cup Players'!B:X,18,FALSE),0)</f>
        <v>0</v>
      </c>
      <c r="L362" s="44">
        <f>IFERROR(VLOOKUP($C362,'World Cup GK'!B:AE,16,FALSE),0)</f>
        <v>0</v>
      </c>
      <c r="M362" s="44">
        <f>IFERROR(VLOOKUP($C362,'World Cup GK'!B:AE,19,FALSE),0)</f>
        <v>0</v>
      </c>
      <c r="N362" s="44">
        <f>IFERROR(VLOOKUP($C362,'World Cup GK'!B:AE,14,FALSE),0)</f>
        <v>0</v>
      </c>
      <c r="O362" s="44">
        <f>IFERROR(VLOOKUP($C362,'World Cup GK'!B:AE,11,FALSE),0)</f>
        <v>0</v>
      </c>
      <c r="P362" s="43">
        <f t="shared" si="75"/>
        <v>4.2409999999999997</v>
      </c>
    </row>
    <row r="363" spans="2:16" ht="12" customHeight="1" x14ac:dyDescent="0.2">
      <c r="B363" s="24"/>
      <c r="C363" s="296" t="s">
        <v>646</v>
      </c>
      <c r="D363" s="23" t="str">
        <f>IFERROR(VLOOKUP($C363,'World Cup Players'!B:X,3,FALSE),0)</f>
        <v>sct Scotland</v>
      </c>
      <c r="E363" s="30"/>
      <c r="F363" s="23">
        <f>IFERROR(VLOOKUP($C363,'World Cup Players'!B:X,9,FALSE),0)</f>
        <v>171</v>
      </c>
      <c r="G363" s="23">
        <f>IFERROR(VLOOKUP($C363,'World Cup Players'!B:X,11,FALSE),0)</f>
        <v>0</v>
      </c>
      <c r="H363" s="23">
        <f>IFERROR(VLOOKUP($C363,'World Cup Players'!B:X,12,FALSE),0)</f>
        <v>0</v>
      </c>
      <c r="I363" s="23">
        <f>IFERROR(VLOOKUP($C363,'GAME WINNING GOALS'!A:B,2,FALSE),0)</f>
        <v>0</v>
      </c>
      <c r="J363" s="23">
        <f>IFERROR(VLOOKUP($C363,'World Cup Players'!B:X,17,FALSE),0)</f>
        <v>0</v>
      </c>
      <c r="K363" s="23">
        <f>IFERROR(VLOOKUP($C363,'World Cup Players'!B:X,18,FALSE),0)</f>
        <v>0</v>
      </c>
      <c r="L363" s="44">
        <f>IFERROR(VLOOKUP($C363,'World Cup GK'!B:AE,16,FALSE),0)</f>
        <v>0</v>
      </c>
      <c r="M363" s="44">
        <f>IFERROR(VLOOKUP($C363,'World Cup GK'!B:AE,19,FALSE),0)</f>
        <v>0</v>
      </c>
      <c r="N363" s="44">
        <f>IFERROR(VLOOKUP($C363,'World Cup GK'!B:AE,14,FALSE),0)</f>
        <v>0</v>
      </c>
      <c r="O363" s="44">
        <f>IFERROR(VLOOKUP($C363,'World Cup GK'!B:AE,11,FALSE),0)</f>
        <v>0</v>
      </c>
      <c r="P363" s="43">
        <f t="shared" si="75"/>
        <v>1.4193</v>
      </c>
    </row>
    <row r="364" spans="2:16" ht="12" customHeight="1" x14ac:dyDescent="0.2">
      <c r="B364" s="24"/>
      <c r="C364" s="296" t="s">
        <v>216</v>
      </c>
      <c r="D364" s="23" t="str">
        <f>IFERROR(VLOOKUP($C364,'World Cup Players'!B:X,3,FALSE),0)</f>
        <v>es Spain</v>
      </c>
      <c r="E364" s="30"/>
      <c r="F364" s="23">
        <f>IFERROR(VLOOKUP($C364,'World Cup Players'!B:X,9,FALSE),0)</f>
        <v>229</v>
      </c>
      <c r="G364" s="23">
        <f>IFERROR(VLOOKUP($C364,'World Cup Players'!B:X,11,FALSE),0)</f>
        <v>0</v>
      </c>
      <c r="H364" s="23">
        <f>IFERROR(VLOOKUP($C364,'World Cup Players'!B:X,12,FALSE),0)</f>
        <v>1</v>
      </c>
      <c r="I364" s="23">
        <f>IFERROR(VLOOKUP($C364,'GAME WINNING GOALS'!A:B,2,FALSE),0)</f>
        <v>0</v>
      </c>
      <c r="J364" s="23">
        <f>IFERROR(VLOOKUP($C364,'World Cup Players'!B:X,17,FALSE),0)</f>
        <v>1</v>
      </c>
      <c r="K364" s="23">
        <f>IFERROR(VLOOKUP($C364,'World Cup Players'!B:X,18,FALSE),0)</f>
        <v>0</v>
      </c>
      <c r="L364" s="44">
        <f>IFERROR(VLOOKUP($C364,'World Cup GK'!B:AE,16,FALSE),0)</f>
        <v>0</v>
      </c>
      <c r="M364" s="44">
        <f>IFERROR(VLOOKUP($C364,'World Cup GK'!B:AE,19,FALSE),0)</f>
        <v>0</v>
      </c>
      <c r="N364" s="44">
        <f>IFERROR(VLOOKUP($C364,'World Cup GK'!B:AE,14,FALSE),0)</f>
        <v>0</v>
      </c>
      <c r="O364" s="44">
        <f>IFERROR(VLOOKUP($C364,'World Cup GK'!B:AE,11,FALSE),0)</f>
        <v>0</v>
      </c>
      <c r="P364" s="43">
        <f t="shared" si="75"/>
        <v>2.6507000000000001</v>
      </c>
    </row>
    <row r="365" spans="2:16" ht="12" customHeight="1" x14ac:dyDescent="0.2">
      <c r="B365" s="24"/>
      <c r="C365" s="296" t="s">
        <v>282</v>
      </c>
      <c r="D365" s="23" t="str">
        <f>IFERROR(VLOOKUP($C365,'World Cup Players'!B:X,3,FALSE),0)</f>
        <v>br Brazil</v>
      </c>
      <c r="E365" s="30"/>
      <c r="F365" s="23">
        <f>IFERROR(VLOOKUP($C365,'World Cup Players'!B:X,9,FALSE),0)</f>
        <v>450</v>
      </c>
      <c r="G365" s="23">
        <f>IFERROR(VLOOKUP($C365,'World Cup Players'!B:X,11,FALSE),0)</f>
        <v>0</v>
      </c>
      <c r="H365" s="23">
        <f>IFERROR(VLOOKUP($C365,'World Cup Players'!B:X,12,FALSE),0)</f>
        <v>0</v>
      </c>
      <c r="I365" s="23">
        <f>IFERROR(VLOOKUP($C365,'GAME WINNING GOALS'!A:B,2,FALSE),0)</f>
        <v>0</v>
      </c>
      <c r="J365" s="23">
        <f>IFERROR(VLOOKUP($C365,'World Cup Players'!B:X,17,FALSE),0)</f>
        <v>0</v>
      </c>
      <c r="K365" s="23">
        <f>IFERROR(VLOOKUP($C365,'World Cup Players'!B:X,18,FALSE),0)</f>
        <v>0</v>
      </c>
      <c r="L365" s="44">
        <f>IFERROR(VLOOKUP($C365,'World Cup GK'!B:AE,16,FALSE),0)</f>
        <v>0</v>
      </c>
      <c r="M365" s="44">
        <f>IFERROR(VLOOKUP($C365,'World Cup GK'!B:AE,19,FALSE),0)</f>
        <v>0</v>
      </c>
      <c r="N365" s="44">
        <f>IFERROR(VLOOKUP($C365,'World Cup GK'!B:AE,14,FALSE),0)</f>
        <v>0</v>
      </c>
      <c r="O365" s="44">
        <f>IFERROR(VLOOKUP($C365,'World Cup GK'!B:AE,11,FALSE),0)</f>
        <v>0</v>
      </c>
      <c r="P365" s="43">
        <f t="shared" si="75"/>
        <v>3.7349999999999999</v>
      </c>
    </row>
    <row r="366" spans="2:16" ht="12" customHeight="1" x14ac:dyDescent="0.2">
      <c r="B366" s="24"/>
      <c r="C366" s="296" t="s">
        <v>217</v>
      </c>
      <c r="D366" s="23" t="str">
        <f>IFERROR(VLOOKUP($C366,'World Cup Players'!B:X,3,FALSE),0)</f>
        <v>nl Netherlands</v>
      </c>
      <c r="E366" s="30"/>
      <c r="F366" s="23">
        <f>IFERROR(VLOOKUP($C366,'World Cup Players'!B:X,9,FALSE),0)</f>
        <v>390</v>
      </c>
      <c r="G366" s="23">
        <f>IFERROR(VLOOKUP($C366,'World Cup Players'!B:X,11,FALSE),0)</f>
        <v>1</v>
      </c>
      <c r="H366" s="23">
        <f>IFERROR(VLOOKUP($C366,'World Cup Players'!B:X,12,FALSE),0)</f>
        <v>1</v>
      </c>
      <c r="I366" s="23">
        <f>IFERROR(VLOOKUP($C366,'GAME WINNING GOALS'!A:B,2,FALSE),0)</f>
        <v>0</v>
      </c>
      <c r="J366" s="23">
        <f>IFERROR(VLOOKUP($C366,'World Cup Players'!B:X,17,FALSE),0)</f>
        <v>0</v>
      </c>
      <c r="K366" s="23">
        <f>IFERROR(VLOOKUP($C366,'World Cup Players'!B:X,18,FALSE),0)</f>
        <v>0</v>
      </c>
      <c r="L366" s="44">
        <f>IFERROR(VLOOKUP($C366,'World Cup GK'!B:AE,16,FALSE),0)</f>
        <v>0</v>
      </c>
      <c r="M366" s="44">
        <f>IFERROR(VLOOKUP($C366,'World Cup GK'!B:AE,19,FALSE),0)</f>
        <v>0</v>
      </c>
      <c r="N366" s="44">
        <f>IFERROR(VLOOKUP($C366,'World Cup GK'!B:AE,14,FALSE),0)</f>
        <v>0</v>
      </c>
      <c r="O366" s="44">
        <f>IFERROR(VLOOKUP($C366,'World Cup GK'!B:AE,11,FALSE),0)</f>
        <v>0</v>
      </c>
      <c r="P366" s="43">
        <f t="shared" si="75"/>
        <v>5.2370000000000001</v>
      </c>
    </row>
    <row r="367" spans="2:16" ht="12" customHeight="1" x14ac:dyDescent="0.2">
      <c r="B367" s="24"/>
      <c r="C367" s="296" t="s">
        <v>539</v>
      </c>
      <c r="D367" s="23" t="str">
        <f>IFERROR(VLOOKUP($C367,'World Cup Players'!B:X,3,FALSE),0)</f>
        <v>fr France</v>
      </c>
      <c r="E367" s="30"/>
      <c r="F367" s="23">
        <f>IFERROR(VLOOKUP($C367,'World Cup Players'!B:X,9,FALSE),0)</f>
        <v>479</v>
      </c>
      <c r="G367" s="23">
        <f>IFERROR(VLOOKUP($C367,'World Cup Players'!B:X,11,FALSE),0)</f>
        <v>0</v>
      </c>
      <c r="H367" s="23">
        <f>IFERROR(VLOOKUP($C367,'World Cup Players'!B:X,12,FALSE),0)</f>
        <v>0</v>
      </c>
      <c r="I367" s="41">
        <f>IFERROR(VLOOKUP($C367,'GAME WINNING GOALS'!A:B,2,FALSE),0)</f>
        <v>0</v>
      </c>
      <c r="J367" s="23">
        <f>IFERROR(VLOOKUP($C367,'World Cup Players'!B:X,17,FALSE),0)</f>
        <v>0</v>
      </c>
      <c r="K367" s="23">
        <f>IFERROR(VLOOKUP($C367,'World Cup Players'!B:X,18,FALSE),0)</f>
        <v>0</v>
      </c>
      <c r="L367" s="44">
        <f>IFERROR(VLOOKUP($C367,'World Cup GK'!B:AE,16,FALSE),0)</f>
        <v>0</v>
      </c>
      <c r="M367" s="44">
        <f>IFERROR(VLOOKUP($C367,'World Cup GK'!B:AE,19,FALSE),0)</f>
        <v>0</v>
      </c>
      <c r="N367" s="44">
        <f>IFERROR(VLOOKUP($C367,'World Cup GK'!B:AE,14,FALSE),0)</f>
        <v>0</v>
      </c>
      <c r="O367" s="44">
        <f>IFERROR(VLOOKUP($C367,'World Cup GK'!B:AE,11,FALSE),0)</f>
        <v>0</v>
      </c>
      <c r="P367" s="43">
        <f t="shared" si="75"/>
        <v>3.9757000000000002</v>
      </c>
    </row>
    <row r="368" spans="2:16" ht="12" customHeight="1" x14ac:dyDescent="0.2">
      <c r="B368" s="24"/>
      <c r="C368" s="296" t="s">
        <v>758</v>
      </c>
      <c r="D368" s="23" t="str">
        <f>IFERROR(VLOOKUP($C368,'World Cup Players'!B:X,3,FALSE),0)</f>
        <v>br Brazil</v>
      </c>
      <c r="E368" s="30"/>
      <c r="F368" s="23">
        <f>IFERROR(VLOOKUP($C368,'World Cup Players'!B:X,9,FALSE),0)</f>
        <v>450</v>
      </c>
      <c r="G368" s="23">
        <f>IFERROR(VLOOKUP($C368,'World Cup Players'!B:X,11,FALSE),0)</f>
        <v>0</v>
      </c>
      <c r="H368" s="23">
        <f>IFERROR(VLOOKUP($C368,'World Cup Players'!B:X,12,FALSE),0)</f>
        <v>1</v>
      </c>
      <c r="I368" s="41">
        <f>IFERROR(VLOOKUP($C368,'GAME WINNING GOALS'!A:B,2,FALSE),0)</f>
        <v>0</v>
      </c>
      <c r="J368" s="23">
        <f>IFERROR(VLOOKUP($C368,'World Cup Players'!B:X,17,FALSE),0)</f>
        <v>0</v>
      </c>
      <c r="K368" s="23">
        <f>IFERROR(VLOOKUP($C368,'World Cup Players'!B:X,18,FALSE),0)</f>
        <v>0</v>
      </c>
      <c r="L368" s="44">
        <f>IFERROR(VLOOKUP($C368,'World Cup GK'!B:AE,16,FALSE),0)</f>
        <v>0</v>
      </c>
      <c r="M368" s="44">
        <f>IFERROR(VLOOKUP($C368,'World Cup GK'!B:AE,19,FALSE),0)</f>
        <v>0</v>
      </c>
      <c r="N368" s="44">
        <f>IFERROR(VLOOKUP($C368,'World Cup GK'!B:AE,14,FALSE),0)</f>
        <v>0</v>
      </c>
      <c r="O368" s="44">
        <f>IFERROR(VLOOKUP($C368,'World Cup GK'!B:AE,11,FALSE),0)</f>
        <v>0</v>
      </c>
      <c r="P368" s="43">
        <f t="shared" si="75"/>
        <v>4.7349999999999994</v>
      </c>
    </row>
    <row r="369" spans="2:16" ht="12" customHeight="1" x14ac:dyDescent="0.2">
      <c r="B369" s="24"/>
      <c r="C369" s="296" t="s">
        <v>226</v>
      </c>
      <c r="D369" s="23" t="str">
        <f>IFERROR(VLOOKUP($C369,'World Cup Players'!B:X,3,FALSE),0)</f>
        <v>br Brazil</v>
      </c>
      <c r="E369" s="30"/>
      <c r="F369" s="23">
        <f>IFERROR(VLOOKUP($C369,'World Cup Players'!B:X,9,FALSE),0)</f>
        <v>450</v>
      </c>
      <c r="G369" s="23">
        <f>IFERROR(VLOOKUP($C369,'World Cup Players'!B:X,11,FALSE),0)</f>
        <v>0</v>
      </c>
      <c r="H369" s="23">
        <f>IFERROR(VLOOKUP($C369,'World Cup Players'!B:X,12,FALSE),0)</f>
        <v>0</v>
      </c>
      <c r="I369" s="41">
        <f>IFERROR(VLOOKUP($C369,'GAME WINNING GOALS'!A:B,2,FALSE),0)</f>
        <v>0</v>
      </c>
      <c r="J369" s="23">
        <f>IFERROR(VLOOKUP($C369,'World Cup Players'!B:X,17,FALSE),0)</f>
        <v>0</v>
      </c>
      <c r="K369" s="23">
        <f>IFERROR(VLOOKUP($C369,'World Cup Players'!B:X,18,FALSE),0)</f>
        <v>0</v>
      </c>
      <c r="L369" s="44">
        <f>IFERROR(VLOOKUP($C369,'World Cup GK'!B:AE,16,FALSE),0)</f>
        <v>3</v>
      </c>
      <c r="M369" s="44">
        <f>IFERROR(VLOOKUP($C369,'World Cup GK'!B:AE,19,FALSE),0)</f>
        <v>2</v>
      </c>
      <c r="N369" s="44">
        <f>IFERROR(VLOOKUP($C369,'World Cup GK'!B:AE,14,FALSE),0)</f>
        <v>14</v>
      </c>
      <c r="O369" s="44">
        <f>IFERROR(VLOOKUP($C369,'World Cup GK'!B:AE,11,FALSE),0)</f>
        <v>4</v>
      </c>
      <c r="P369" s="43">
        <f t="shared" si="75"/>
        <v>10.535</v>
      </c>
    </row>
    <row r="370" spans="2:16" ht="12" customHeight="1" x14ac:dyDescent="0.2">
      <c r="B370" s="24"/>
      <c r="C370" s="296" t="s">
        <v>45</v>
      </c>
      <c r="D370" s="23" t="str">
        <f>IFERROR(VLOOKUP($C370,'World Cup Players'!B:X,3,FALSE),0)</f>
        <v>eng England</v>
      </c>
      <c r="E370" s="30"/>
      <c r="F370" s="23">
        <f>IFERROR(VLOOKUP($C370,'World Cup Players'!B:X,9,FALSE),0)</f>
        <v>660</v>
      </c>
      <c r="G370" s="23">
        <f>IFERROR(VLOOKUP($C370,'World Cup Players'!B:X,11,FALSE),0)</f>
        <v>0</v>
      </c>
      <c r="H370" s="23">
        <f>IFERROR(VLOOKUP($C370,'World Cup Players'!B:X,12,FALSE),0)</f>
        <v>0</v>
      </c>
      <c r="I370" s="41">
        <f>IFERROR(VLOOKUP($C370,'GAME WINNING GOALS'!A:B,2,FALSE),0)</f>
        <v>0</v>
      </c>
      <c r="J370" s="23">
        <f>IFERROR(VLOOKUP($C370,'World Cup Players'!B:X,17,FALSE),0)</f>
        <v>0</v>
      </c>
      <c r="K370" s="23">
        <f>IFERROR(VLOOKUP($C370,'World Cup Players'!B:X,18,FALSE),0)</f>
        <v>0</v>
      </c>
      <c r="L370" s="44">
        <f>IFERROR(VLOOKUP($C370,'World Cup GK'!B:AE,16,FALSE),0)</f>
        <v>5</v>
      </c>
      <c r="M370" s="44">
        <f>IFERROR(VLOOKUP($C370,'World Cup GK'!B:AE,19,FALSE),0)</f>
        <v>2</v>
      </c>
      <c r="N370" s="44">
        <f>IFERROR(VLOOKUP($C370,'World Cup GK'!B:AE,14,FALSE),0)</f>
        <v>15</v>
      </c>
      <c r="O370" s="44">
        <f>IFERROR(VLOOKUP($C370,'World Cup GK'!B:AE,11,FALSE),0)</f>
        <v>8</v>
      </c>
      <c r="P370" s="43">
        <f t="shared" si="75"/>
        <v>13.478</v>
      </c>
    </row>
    <row r="371" spans="2:16" ht="12" customHeight="1" x14ac:dyDescent="0.2">
      <c r="B371" s="24"/>
      <c r="C371" s="296" t="s">
        <v>761</v>
      </c>
      <c r="D371" s="23" t="str">
        <f>IFERROR(VLOOKUP($C371,'World Cup Players'!B:X,3,FALSE),0)</f>
        <v>jp Japan</v>
      </c>
      <c r="E371" s="30"/>
      <c r="F371" s="23">
        <f>IFERROR(VLOOKUP($C371,'World Cup Players'!B:X,9,FALSE),0)</f>
        <v>360</v>
      </c>
      <c r="G371" s="23">
        <f>IFERROR(VLOOKUP($C371,'World Cup Players'!B:X,11,FALSE),0)</f>
        <v>0</v>
      </c>
      <c r="H371" s="23">
        <f>IFERROR(VLOOKUP($C371,'World Cup Players'!B:X,12,FALSE),0)</f>
        <v>0</v>
      </c>
      <c r="I371" s="23">
        <f>IFERROR(VLOOKUP($C371,'GAME WINNING GOALS'!A:B,2,FALSE),0)</f>
        <v>0</v>
      </c>
      <c r="J371" s="23">
        <f>IFERROR(VLOOKUP($C371,'World Cup Players'!B:X,17,FALSE),0)</f>
        <v>0</v>
      </c>
      <c r="K371" s="23">
        <f>IFERROR(VLOOKUP($C371,'World Cup Players'!B:X,18,FALSE),0)</f>
        <v>0</v>
      </c>
      <c r="L371" s="44">
        <f>IFERROR(VLOOKUP($C371,'World Cup GK'!B:AE,16,FALSE),0)</f>
        <v>1</v>
      </c>
      <c r="M371" s="44">
        <f>IFERROR(VLOOKUP($C371,'World Cup GK'!B:AE,19,FALSE),0)</f>
        <v>1</v>
      </c>
      <c r="N371" s="44">
        <f>IFERROR(VLOOKUP($C371,'World Cup GK'!B:AE,14,FALSE),0)</f>
        <v>12</v>
      </c>
      <c r="O371" s="44">
        <f>IFERROR(VLOOKUP($C371,'World Cup GK'!B:AE,11,FALSE),0)</f>
        <v>5</v>
      </c>
      <c r="P371" s="43">
        <f t="shared" si="75"/>
        <v>6.1379999999999999</v>
      </c>
    </row>
    <row r="372" spans="2:16" ht="12" customHeight="1" x14ac:dyDescent="0.2">
      <c r="B372" s="24"/>
      <c r="C372" s="296" t="s">
        <v>760</v>
      </c>
      <c r="D372" s="23" t="str">
        <f>IFERROR(VLOOKUP($C372,'World Cup Players'!B:X,3,FALSE),0)</f>
        <v>us United States</v>
      </c>
      <c r="E372" s="30"/>
      <c r="F372" s="23">
        <f>IFERROR(VLOOKUP($C372,'World Cup Players'!B:X,9,FALSE),0)</f>
        <v>360</v>
      </c>
      <c r="G372" s="23">
        <f>IFERROR(VLOOKUP($C372,'World Cup Players'!B:X,11,FALSE),0)</f>
        <v>0</v>
      </c>
      <c r="H372" s="23">
        <f>IFERROR(VLOOKUP($C372,'World Cup Players'!B:X,12,FALSE),0)</f>
        <v>0</v>
      </c>
      <c r="I372" s="23">
        <f>IFERROR(VLOOKUP($C372,'GAME WINNING GOALS'!A:B,2,FALSE),0)</f>
        <v>0</v>
      </c>
      <c r="J372" s="23">
        <f>IFERROR(VLOOKUP($C372,'World Cup Players'!B:X,17,FALSE),0)</f>
        <v>0</v>
      </c>
      <c r="K372" s="23">
        <f>IFERROR(VLOOKUP($C372,'World Cup Players'!B:X,18,FALSE),0)</f>
        <v>0</v>
      </c>
      <c r="L372" s="44">
        <f>IFERROR(VLOOKUP($C372,'World Cup GK'!B:AE,16,FALSE),0)</f>
        <v>3</v>
      </c>
      <c r="M372" s="44">
        <f>IFERROR(VLOOKUP($C372,'World Cup GK'!B:AE,19,FALSE),0)</f>
        <v>2</v>
      </c>
      <c r="N372" s="44">
        <f>IFERROR(VLOOKUP($C372,'World Cup GK'!B:AE,14,FALSE),0)</f>
        <v>8</v>
      </c>
      <c r="O372" s="44">
        <f>IFERROR(VLOOKUP($C372,'World Cup GK'!B:AE,11,FALSE),0)</f>
        <v>5</v>
      </c>
      <c r="P372" s="43">
        <f t="shared" si="75"/>
        <v>8.3379999999999992</v>
      </c>
    </row>
    <row r="373" spans="2:16" ht="12" customHeight="1" x14ac:dyDescent="0.2">
      <c r="B373" s="24"/>
      <c r="C373" s="296" t="s">
        <v>764</v>
      </c>
      <c r="D373" s="23" t="str">
        <f>IFERROR(VLOOKUP($C373,'World Cup Players'!B:X,3,FALSE),0)</f>
        <v>ca Canada</v>
      </c>
      <c r="E373" s="30"/>
      <c r="F373" s="23">
        <f>IFERROR(VLOOKUP($C373,'World Cup Players'!B:X,9,FALSE),0)</f>
        <v>450</v>
      </c>
      <c r="G373" s="23">
        <f>IFERROR(VLOOKUP($C373,'World Cup Players'!B:X,11,FALSE),0)</f>
        <v>0</v>
      </c>
      <c r="H373" s="23">
        <f>IFERROR(VLOOKUP($C373,'World Cup Players'!B:X,12,FALSE),0)</f>
        <v>0</v>
      </c>
      <c r="I373" s="23">
        <f>IFERROR(VLOOKUP($C373,'GAME WINNING GOALS'!A:B,2,FALSE),0)</f>
        <v>0</v>
      </c>
      <c r="J373" s="23">
        <f>IFERROR(VLOOKUP($C373,'World Cup Players'!#REF!,16,FALSE),0)</f>
        <v>0</v>
      </c>
      <c r="K373" s="23">
        <f>IFERROR(VLOOKUP($C373,'World Cup Players'!#REF!,16,FALSE),0)</f>
        <v>0</v>
      </c>
      <c r="L373" s="44">
        <f>IFERROR(VLOOKUP($C373,'World Cup GK'!B:AE,16,FALSE),0)</f>
        <v>2</v>
      </c>
      <c r="M373" s="44">
        <f>IFERROR(VLOOKUP($C373,'World Cup GK'!B:AE,19,FALSE),0)</f>
        <v>2</v>
      </c>
      <c r="N373" s="44">
        <f>IFERROR(VLOOKUP($C373,'World Cup GK'!B:AE,14,FALSE),0)</f>
        <v>6</v>
      </c>
      <c r="O373" s="44">
        <f>IFERROR(VLOOKUP($C373,'World Cup GK'!B:AE,11,FALSE),0)</f>
        <v>6</v>
      </c>
      <c r="P373" s="43">
        <f t="shared" si="75"/>
        <v>7.4349999999999987</v>
      </c>
    </row>
    <row r="374" spans="2:16" ht="12" customHeight="1" x14ac:dyDescent="0.2">
      <c r="B374" s="24"/>
      <c r="C374" s="265" t="s">
        <v>303</v>
      </c>
      <c r="D374" s="23">
        <f>IFERROR(VLOOKUP($C374,'World Cup Players'!B:X,3,FALSE),0)</f>
        <v>0</v>
      </c>
      <c r="E374" s="30"/>
      <c r="F374" s="23">
        <f>IFERROR(VLOOKUP($C374,'World Cup Players'!B:X,9,FALSE),0)</f>
        <v>0</v>
      </c>
      <c r="G374" s="23">
        <f>IFERROR(VLOOKUP($C374,'World Cup Players'!B:X,11,FALSE),0)</f>
        <v>0</v>
      </c>
      <c r="H374" s="23">
        <f>IFERROR(VLOOKUP($C374,'World Cup Players'!B:X,12,FALSE),0)</f>
        <v>0</v>
      </c>
      <c r="I374" s="23">
        <f>IFERROR(VLOOKUP($C374,'GAME WINNING GOALS'!A:B,2,FALSE),0)</f>
        <v>1</v>
      </c>
      <c r="J374" s="23">
        <f>IFERROR(VLOOKUP($C374,'World Cup Players'!#REF!,16,FALSE),0)</f>
        <v>0</v>
      </c>
      <c r="K374" s="23">
        <f>IFERROR(VLOOKUP($C374,'World Cup Players'!#REF!,16,FALSE),0)</f>
        <v>0</v>
      </c>
      <c r="L374" s="44">
        <f>IFERROR(VLOOKUP($C374,'World Cup GK'!B:AE,16,FALSE),0)</f>
        <v>0</v>
      </c>
      <c r="M374" s="44">
        <f>IFERROR(VLOOKUP($C374,'World Cup GK'!B:AE,19,FALSE),0)</f>
        <v>0</v>
      </c>
      <c r="N374" s="44">
        <f>IFERROR(VLOOKUP($C374,'World Cup GK'!B:AE,14,FALSE),0)</f>
        <v>0</v>
      </c>
      <c r="O374" s="44">
        <f>IFERROR(VLOOKUP($C374,'World Cup GK'!B:AE,11,FALSE),0)</f>
        <v>0</v>
      </c>
      <c r="P374" s="43">
        <f t="shared" si="75"/>
        <v>1</v>
      </c>
    </row>
    <row r="375" spans="2:16" ht="12" customHeight="1" x14ac:dyDescent="0.2">
      <c r="B375" s="24"/>
      <c r="C375" s="265" t="s">
        <v>609</v>
      </c>
      <c r="D375" s="23">
        <f>IFERROR(VLOOKUP($C375,'World Cup Players'!B:X,3,FALSE),0)</f>
        <v>0</v>
      </c>
      <c r="E375" s="30"/>
      <c r="F375" s="23">
        <f>IFERROR(VLOOKUP($C375,'World Cup Players'!B:X,9,FALSE),0)</f>
        <v>0</v>
      </c>
      <c r="G375" s="23">
        <f>IFERROR(VLOOKUP($C375,'World Cup Players'!B:X,11,FALSE),0)</f>
        <v>0</v>
      </c>
      <c r="H375" s="23">
        <f>IFERROR(VLOOKUP($C375,'World Cup Players'!#REF!,11,FALSE),0)</f>
        <v>0</v>
      </c>
      <c r="I375" s="23">
        <f>IFERROR(VLOOKUP($C375,'GAME WINNING GOALS'!A:B,2,FALSE),0)</f>
        <v>1</v>
      </c>
      <c r="J375" s="23">
        <f>IFERROR(VLOOKUP($C375,'World Cup Players'!#REF!,16,FALSE),0)</f>
        <v>0</v>
      </c>
      <c r="K375" s="23">
        <f>IFERROR(VLOOKUP($C375,'World Cup Players'!#REF!,16,FALSE),0)</f>
        <v>0</v>
      </c>
      <c r="L375" s="44">
        <f>IFERROR(VLOOKUP($C375,'World Cup GK'!B:AE,16,FALSE),0)</f>
        <v>0</v>
      </c>
      <c r="M375" s="44">
        <f>IFERROR(VLOOKUP($C375,'World Cup GK'!B:AE,19,FALSE),0)</f>
        <v>0</v>
      </c>
      <c r="N375" s="44">
        <f>IFERROR(VLOOKUP($C375,'World Cup GK'!B:AE,14,FALSE),0)</f>
        <v>0</v>
      </c>
      <c r="O375" s="44">
        <f>IFERROR(VLOOKUP($C375,'World Cup GK'!B:AE,11,FALSE),0)</f>
        <v>0</v>
      </c>
      <c r="P375" s="43">
        <f t="shared" si="75"/>
        <v>1</v>
      </c>
    </row>
    <row r="376" spans="2:16" ht="12" customHeight="1" x14ac:dyDescent="0.2">
      <c r="B376" s="24"/>
      <c r="C376" s="265" t="s">
        <v>299</v>
      </c>
      <c r="D376" s="23">
        <f>IFERROR(VLOOKUP($C376,'World Cup Players'!B:X,3,FALSE),0)</f>
        <v>0</v>
      </c>
      <c r="E376" s="30"/>
      <c r="F376" s="23">
        <f>IFERROR(VLOOKUP($C376,'World Cup Players'!B:X,9,FALSE),0)</f>
        <v>0</v>
      </c>
      <c r="G376" s="23">
        <f>IFERROR(VLOOKUP($C376,'World Cup Players'!B:X,11,FALSE),0)</f>
        <v>0</v>
      </c>
      <c r="H376" s="23">
        <f>IFERROR(VLOOKUP($C376,'World Cup Players'!#REF!,11,FALSE),0)</f>
        <v>0</v>
      </c>
      <c r="I376" s="23">
        <f>IFERROR(VLOOKUP($C376,'GAME WINNING GOALS'!A:B,2,FALSE),0)</f>
        <v>0</v>
      </c>
      <c r="J376" s="23">
        <f>IFERROR(VLOOKUP($C376,'World Cup Players'!#REF!,16,FALSE),0)</f>
        <v>0</v>
      </c>
      <c r="K376" s="23">
        <f>IFERROR(VLOOKUP($C376,'World Cup Players'!#REF!,16,FALSE),0)</f>
        <v>0</v>
      </c>
      <c r="L376" s="44">
        <f>IFERROR(VLOOKUP($C376,'World Cup GK'!B:AE,16,FALSE),0)</f>
        <v>0</v>
      </c>
      <c r="M376" s="44">
        <f>IFERROR(VLOOKUP($C376,'World Cup GK'!B:AE,19,FALSE),0)</f>
        <v>0</v>
      </c>
      <c r="N376" s="44">
        <f>IFERROR(VLOOKUP($C376,'World Cup GK'!B:AE,14,FALSE),0)</f>
        <v>0</v>
      </c>
      <c r="O376" s="44">
        <f>IFERROR(VLOOKUP($C376,'World Cup GK'!B:AE,11,FALSE),0)</f>
        <v>0</v>
      </c>
      <c r="P376" s="43">
        <f t="shared" si="75"/>
        <v>0</v>
      </c>
    </row>
    <row r="377" spans="2:16" ht="12" customHeight="1" x14ac:dyDescent="0.2">
      <c r="B377" s="40" t="str">
        <f>Master!K67</f>
        <v>Naveen Maharaj</v>
      </c>
      <c r="C377" s="263">
        <f t="shared" ref="C377:E377" si="78">SUM(C378:C402)</f>
        <v>0</v>
      </c>
      <c r="D377" s="35">
        <f t="shared" si="78"/>
        <v>0</v>
      </c>
      <c r="E377" s="35">
        <f t="shared" si="78"/>
        <v>0</v>
      </c>
      <c r="F377" s="35">
        <f>SUM(F378:F407)</f>
        <v>10308</v>
      </c>
      <c r="G377" s="35">
        <f t="shared" ref="G377:O377" si="79">SUM(G378:G407)</f>
        <v>26</v>
      </c>
      <c r="H377" s="35">
        <f>SUM(H378:H407)</f>
        <v>25</v>
      </c>
      <c r="I377" s="35">
        <f>SUM(I378:I407)</f>
        <v>11</v>
      </c>
      <c r="J377" s="35">
        <f>SUM(J378:J407)</f>
        <v>6</v>
      </c>
      <c r="K377" s="35">
        <f t="shared" si="79"/>
        <v>1</v>
      </c>
      <c r="L377" s="35">
        <f>SUM(L378:L407)</f>
        <v>14</v>
      </c>
      <c r="M377" s="35">
        <f t="shared" si="79"/>
        <v>11</v>
      </c>
      <c r="N377" s="35">
        <f t="shared" si="79"/>
        <v>67</v>
      </c>
      <c r="O377" s="35">
        <f t="shared" si="79"/>
        <v>21</v>
      </c>
      <c r="P377" s="43">
        <f t="shared" si="75"/>
        <v>178.7064</v>
      </c>
    </row>
    <row r="378" spans="2:16" ht="12" customHeight="1" x14ac:dyDescent="0.2">
      <c r="B378" s="24"/>
      <c r="C378" s="265" t="s">
        <v>425</v>
      </c>
      <c r="D378" s="23" t="str">
        <f>IFERROR(VLOOKUP($C378,'World Cup Players'!B:X,3,FALSE),0)</f>
        <v>fr France</v>
      </c>
      <c r="E378" s="30"/>
      <c r="F378" s="23">
        <f>IFERROR(VLOOKUP($C378,'World Cup Players'!B:X,9,FALSE),0)</f>
        <v>605</v>
      </c>
      <c r="G378" s="23">
        <f>IFERROR(VLOOKUP($C378,'World Cup Players'!B:X,11,FALSE),0)</f>
        <v>8</v>
      </c>
      <c r="H378" s="23">
        <f>IFERROR(VLOOKUP($C378,'World Cup Players'!B:X,12,FALSE),0)</f>
        <v>3</v>
      </c>
      <c r="I378" s="23">
        <f>IFERROR(VLOOKUP($C378,'GAME WINNING GOALS'!A:B,2,FALSE),0)</f>
        <v>4</v>
      </c>
      <c r="J378" s="23">
        <f>IFERROR(VLOOKUP($C378,'World Cup Players'!B:X,17,FALSE),0)</f>
        <v>1</v>
      </c>
      <c r="K378" s="23">
        <f>IFERROR(VLOOKUP($C378,'World Cup Players'!B:X,18,FALSE),0)</f>
        <v>0</v>
      </c>
      <c r="L378" s="44">
        <f>IFERROR(VLOOKUP($C378,'World Cup GK'!B:AE,16,FALSE),0)</f>
        <v>0</v>
      </c>
      <c r="M378" s="44">
        <f>IFERROR(VLOOKUP($C378,'World Cup GK'!B:AE,19,FALSE),0)</f>
        <v>0</v>
      </c>
      <c r="N378" s="44">
        <f>IFERROR(VLOOKUP($C378,'World Cup GK'!B:AE,14,FALSE),0)</f>
        <v>0</v>
      </c>
      <c r="O378" s="44">
        <f>IFERROR(VLOOKUP($C378,'World Cup GK'!B:AE,11,FALSE),0)</f>
        <v>0</v>
      </c>
      <c r="P378" s="43">
        <f t="shared" si="75"/>
        <v>19.7715</v>
      </c>
    </row>
    <row r="379" spans="2:16" ht="12" customHeight="1" x14ac:dyDescent="0.2">
      <c r="B379" s="24"/>
      <c r="C379" s="265" t="s">
        <v>213</v>
      </c>
      <c r="D379" s="23" t="str">
        <f>IFERROR(VLOOKUP($C379,'World Cup Players'!B:X,3,FALSE),0)</f>
        <v>br Brazil</v>
      </c>
      <c r="E379" s="30"/>
      <c r="F379" s="23">
        <f>IFERROR(VLOOKUP($C379,'World Cup Players'!B:X,9,FALSE),0)</f>
        <v>440</v>
      </c>
      <c r="G379" s="23">
        <f>IFERROR(VLOOKUP($C379,'World Cup Players'!B:X,11,FALSE),0)</f>
        <v>4</v>
      </c>
      <c r="H379" s="23">
        <f>IFERROR(VLOOKUP($C379,'World Cup Players'!B:X,12,FALSE),0)</f>
        <v>1</v>
      </c>
      <c r="I379" s="23">
        <f>IFERROR(VLOOKUP($C379,'GAME WINNING GOALS'!A:B,2,FALSE),0)</f>
        <v>1</v>
      </c>
      <c r="J379" s="23">
        <f>IFERROR(VLOOKUP($C379,'World Cup Players'!B:X,17,FALSE),0)</f>
        <v>0</v>
      </c>
      <c r="K379" s="23">
        <f>IFERROR(VLOOKUP($C379,'World Cup Players'!B:X,18,FALSE),0)</f>
        <v>0</v>
      </c>
      <c r="L379" s="44">
        <f>IFERROR(VLOOKUP($C379,'World Cup GK'!B:AE,16,FALSE),0)</f>
        <v>0</v>
      </c>
      <c r="M379" s="44">
        <f>IFERROR(VLOOKUP($C379,'World Cup GK'!B:AE,19,FALSE),0)</f>
        <v>0</v>
      </c>
      <c r="N379" s="44">
        <f>IFERROR(VLOOKUP($C379,'World Cup GK'!B:AE,14,FALSE),0)</f>
        <v>0</v>
      </c>
      <c r="O379" s="44">
        <f>IFERROR(VLOOKUP($C379,'World Cup GK'!B:AE,11,FALSE),0)</f>
        <v>0</v>
      </c>
      <c r="P379" s="43">
        <f t="shared" si="75"/>
        <v>9.652000000000001</v>
      </c>
    </row>
    <row r="380" spans="2:16" ht="12" customHeight="1" x14ac:dyDescent="0.2">
      <c r="B380" s="24"/>
      <c r="C380" s="265" t="s">
        <v>613</v>
      </c>
      <c r="D380" s="23" t="str">
        <f>IFERROR(VLOOKUP($C380,'World Cup Players'!B:X,3,FALSE),0)</f>
        <v>de Germany</v>
      </c>
      <c r="E380" s="30"/>
      <c r="F380" s="23">
        <f>IFERROR(VLOOKUP($C380,'World Cup Players'!B:X,9,FALSE),0)</f>
        <v>361</v>
      </c>
      <c r="G380" s="23">
        <f>IFERROR(VLOOKUP($C380,'World Cup Players'!B:X,11,FALSE),0)</f>
        <v>0</v>
      </c>
      <c r="H380" s="23">
        <f>IFERROR(VLOOKUP($C380,'World Cup Players'!B:X,12,FALSE),0)</f>
        <v>3</v>
      </c>
      <c r="I380" s="23">
        <f>IFERROR(VLOOKUP($C380,'GAME WINNING GOALS'!A:B,2,FALSE),0)</f>
        <v>0</v>
      </c>
      <c r="J380" s="23">
        <f>IFERROR(VLOOKUP($C380,'World Cup Players'!B:X,17,FALSE),0)</f>
        <v>0</v>
      </c>
      <c r="K380" s="23">
        <f>IFERROR(VLOOKUP($C380,'World Cup Players'!B:X,18,FALSE),0)</f>
        <v>0</v>
      </c>
      <c r="L380" s="44">
        <f>IFERROR(VLOOKUP($C380,'World Cup GK'!B:AE,16,FALSE),0)</f>
        <v>0</v>
      </c>
      <c r="M380" s="44">
        <f>IFERROR(VLOOKUP($C380,'World Cup GK'!B:AE,19,FALSE),0)</f>
        <v>0</v>
      </c>
      <c r="N380" s="44">
        <f>IFERROR(VLOOKUP($C380,'World Cup GK'!B:AE,14,FALSE),0)</f>
        <v>0</v>
      </c>
      <c r="O380" s="44">
        <f>IFERROR(VLOOKUP($C380,'World Cup GK'!B:AE,11,FALSE),0)</f>
        <v>0</v>
      </c>
      <c r="P380" s="43">
        <f t="shared" si="75"/>
        <v>5.9962999999999997</v>
      </c>
    </row>
    <row r="381" spans="2:16" ht="12" customHeight="1" x14ac:dyDescent="0.2">
      <c r="B381" s="24"/>
      <c r="C381" s="265" t="s">
        <v>405</v>
      </c>
      <c r="D381" s="23" t="str">
        <f>IFERROR(VLOOKUP($C381,'World Cup Players'!B:X,3,FALSE),0)</f>
        <v>fr France</v>
      </c>
      <c r="E381" s="30"/>
      <c r="F381" s="23">
        <f>IFERROR(VLOOKUP($C381,'World Cup Players'!B:X,9,FALSE),0)</f>
        <v>547</v>
      </c>
      <c r="G381" s="23">
        <f>IFERROR(VLOOKUP($C381,'World Cup Players'!B:X,11,FALSE),0)</f>
        <v>5</v>
      </c>
      <c r="H381" s="23">
        <f>IFERROR(VLOOKUP($C381,'World Cup Players'!B:X,12,FALSE),0)</f>
        <v>2</v>
      </c>
      <c r="I381" s="23">
        <f>IFERROR(VLOOKUP($C381,'GAME WINNING GOALS'!A:B,2,FALSE),0)</f>
        <v>1</v>
      </c>
      <c r="J381" s="23">
        <f>IFERROR(VLOOKUP($C381,'World Cup Players'!B:X,17,FALSE),0)</f>
        <v>0</v>
      </c>
      <c r="K381" s="23">
        <f>IFERROR(VLOOKUP($C381,'World Cup Players'!B:X,18,FALSE),0)</f>
        <v>0</v>
      </c>
      <c r="L381" s="44">
        <f>IFERROR(VLOOKUP($C381,'World Cup GK'!B:AE,16,FALSE),0)</f>
        <v>0</v>
      </c>
      <c r="M381" s="44">
        <f>IFERROR(VLOOKUP($C381,'World Cup GK'!B:AE,19,FALSE),0)</f>
        <v>0</v>
      </c>
      <c r="N381" s="44">
        <f>IFERROR(VLOOKUP($C381,'World Cup GK'!B:AE,14,FALSE),0)</f>
        <v>0</v>
      </c>
      <c r="O381" s="44">
        <f>IFERROR(VLOOKUP($C381,'World Cup GK'!B:AE,11,FALSE),0)</f>
        <v>0</v>
      </c>
      <c r="P381" s="43">
        <f t="shared" si="75"/>
        <v>12.540099999999999</v>
      </c>
    </row>
    <row r="382" spans="2:16" ht="12" customHeight="1" x14ac:dyDescent="0.2">
      <c r="B382" s="24"/>
      <c r="C382" s="265" t="s">
        <v>359</v>
      </c>
      <c r="D382" s="23" t="str">
        <f>IFERROR(VLOOKUP($C382,'World Cup Players'!B:X,3,FALSE),0)</f>
        <v>eng England</v>
      </c>
      <c r="E382" s="30"/>
      <c r="F382" s="23">
        <f>IFERROR(VLOOKUP($C382,'World Cup Players'!B:X,9,FALSE),0)</f>
        <v>268</v>
      </c>
      <c r="G382" s="23">
        <f>IFERROR(VLOOKUP($C382,'World Cup Players'!B:X,11,FALSE),0)</f>
        <v>0</v>
      </c>
      <c r="H382" s="23">
        <f>IFERROR(VLOOKUP($C382,'World Cup Players'!B:X,12,FALSE),0)</f>
        <v>3</v>
      </c>
      <c r="I382" s="23">
        <f>IFERROR(VLOOKUP($C382,'GAME WINNING GOALS'!A:B,2,FALSE),0)</f>
        <v>0</v>
      </c>
      <c r="J382" s="23">
        <f>IFERROR(VLOOKUP($C382,'World Cup Players'!B:X,17,FALSE),0)</f>
        <v>0</v>
      </c>
      <c r="K382" s="23">
        <f>IFERROR(VLOOKUP($C382,'World Cup Players'!B:X,18,FALSE),0)</f>
        <v>0</v>
      </c>
      <c r="L382" s="44">
        <f>IFERROR(VLOOKUP($C382,'World Cup GK'!B:AE,16,FALSE),0)</f>
        <v>0</v>
      </c>
      <c r="M382" s="44">
        <f>IFERROR(VLOOKUP($C382,'World Cup GK'!B:AE,19,FALSE),0)</f>
        <v>0</v>
      </c>
      <c r="N382" s="44">
        <f>IFERROR(VLOOKUP($C382,'World Cup GK'!B:AE,14,FALSE),0)</f>
        <v>0</v>
      </c>
      <c r="O382" s="44">
        <f>IFERROR(VLOOKUP($C382,'World Cup GK'!B:AE,11,FALSE),0)</f>
        <v>0</v>
      </c>
      <c r="P382" s="43">
        <f t="shared" si="75"/>
        <v>5.2244000000000002</v>
      </c>
    </row>
    <row r="383" spans="2:16" ht="12" customHeight="1" x14ac:dyDescent="0.2">
      <c r="B383" s="24"/>
      <c r="C383" s="265" t="s">
        <v>649</v>
      </c>
      <c r="D383" s="23" t="str">
        <f>IFERROR(VLOOKUP($C383,'World Cup Players'!B:X,3,FALSE),0)</f>
        <v>nl Netherlands</v>
      </c>
      <c r="E383" s="30"/>
      <c r="F383" s="23">
        <f>IFERROR(VLOOKUP($C383,'World Cup Players'!B:X,9,FALSE),0)</f>
        <v>185</v>
      </c>
      <c r="G383" s="23">
        <f>IFERROR(VLOOKUP($C383,'World Cup Players'!B:X,11,FALSE),0)</f>
        <v>0</v>
      </c>
      <c r="H383" s="23">
        <f>IFERROR(VLOOKUP($C383,'World Cup Players'!B:X,12,FALSE),0)</f>
        <v>0</v>
      </c>
      <c r="I383" s="23">
        <f>IFERROR(VLOOKUP($C383,'GAME WINNING GOALS'!A:B,2,FALSE),0)</f>
        <v>0</v>
      </c>
      <c r="J383" s="23">
        <f>IFERROR(VLOOKUP($C383,'World Cup Players'!B:X,17,FALSE),0)</f>
        <v>0</v>
      </c>
      <c r="K383" s="23">
        <f>IFERROR(VLOOKUP($C383,'World Cup Players'!B:X,18,FALSE),0)</f>
        <v>0</v>
      </c>
      <c r="L383" s="44">
        <f>IFERROR(VLOOKUP($C383,'World Cup GK'!B:AE,16,FALSE),0)</f>
        <v>0</v>
      </c>
      <c r="M383" s="44">
        <f>IFERROR(VLOOKUP($C383,'World Cup GK'!B:AE,19,FALSE),0)</f>
        <v>0</v>
      </c>
      <c r="N383" s="44">
        <f>IFERROR(VLOOKUP($C383,'World Cup GK'!B:AE,14,FALSE),0)</f>
        <v>0</v>
      </c>
      <c r="O383" s="44">
        <f>IFERROR(VLOOKUP($C383,'World Cup GK'!B:AE,11,FALSE),0)</f>
        <v>0</v>
      </c>
      <c r="P383" s="43">
        <f t="shared" si="75"/>
        <v>1.5355000000000001</v>
      </c>
    </row>
    <row r="384" spans="2:16" ht="12" customHeight="1" x14ac:dyDescent="0.2">
      <c r="B384" s="24"/>
      <c r="C384" s="265" t="s">
        <v>491</v>
      </c>
      <c r="D384" s="23" t="str">
        <f>IFERROR(VLOOKUP($C384,'World Cup Players'!B:X,3,FALSE),0)</f>
        <v>pt Portugal</v>
      </c>
      <c r="E384" s="30"/>
      <c r="F384" s="23">
        <f>IFERROR(VLOOKUP($C384,'World Cup Players'!B:X,9,FALSE),0)</f>
        <v>422</v>
      </c>
      <c r="G384" s="23">
        <f>IFERROR(VLOOKUP($C384,'World Cup Players'!B:X,11,FALSE),0)</f>
        <v>0</v>
      </c>
      <c r="H384" s="23">
        <f>IFERROR(VLOOKUP($C384,'World Cup Players'!B:X,12,FALSE),0)</f>
        <v>1</v>
      </c>
      <c r="I384" s="23">
        <f>IFERROR(VLOOKUP($C384,'GAME WINNING GOALS'!A:B,2,FALSE),0)</f>
        <v>0</v>
      </c>
      <c r="J384" s="23">
        <f>IFERROR(VLOOKUP($C384,'World Cup Players'!B:X,17,FALSE),0)</f>
        <v>0</v>
      </c>
      <c r="K384" s="23">
        <f>IFERROR(VLOOKUP($C384,'World Cup Players'!B:X,18,FALSE),0)</f>
        <v>0</v>
      </c>
      <c r="L384" s="44">
        <f>IFERROR(VLOOKUP($C384,'World Cup GK'!B:AE,16,FALSE),0)</f>
        <v>0</v>
      </c>
      <c r="M384" s="44">
        <f>IFERROR(VLOOKUP($C384,'World Cup GK'!B:AE,19,FALSE),0)</f>
        <v>0</v>
      </c>
      <c r="N384" s="44">
        <f>IFERROR(VLOOKUP($C384,'World Cup GK'!B:AE,14,FALSE),0)</f>
        <v>0</v>
      </c>
      <c r="O384" s="44">
        <f>IFERROR(VLOOKUP($C384,'World Cup GK'!B:AE,11,FALSE),0)</f>
        <v>0</v>
      </c>
      <c r="P384" s="43">
        <f t="shared" si="75"/>
        <v>4.5026000000000002</v>
      </c>
    </row>
    <row r="385" spans="2:16" ht="12" customHeight="1" x14ac:dyDescent="0.2">
      <c r="B385" s="24"/>
      <c r="C385" s="265" t="s">
        <v>706</v>
      </c>
      <c r="D385" s="23" t="str">
        <f>IFERROR(VLOOKUP($C385,'World Cup Players'!B:X,3,FALSE),0)</f>
        <v>ar Argentina</v>
      </c>
      <c r="E385" s="30"/>
      <c r="F385" s="23">
        <f>IFERROR(VLOOKUP($C385,'World Cup Players'!B:X,9,FALSE),0)</f>
        <v>630</v>
      </c>
      <c r="G385" s="23">
        <f>IFERROR(VLOOKUP($C385,'World Cup Players'!B:X,11,FALSE),0)</f>
        <v>1</v>
      </c>
      <c r="H385" s="23">
        <f>IFERROR(VLOOKUP($C385,'World Cup Players'!B:X,12,FALSE),0)</f>
        <v>1</v>
      </c>
      <c r="I385" s="23">
        <f>IFERROR(VLOOKUP($C385,'GAME WINNING GOALS'!A:B,2,FALSE),0)</f>
        <v>0</v>
      </c>
      <c r="J385" s="23">
        <f>IFERROR(VLOOKUP($C385,'World Cup Players'!B:X,17,FALSE),0)</f>
        <v>0</v>
      </c>
      <c r="K385" s="23">
        <f>IFERROR(VLOOKUP($C385,'World Cup Players'!B:X,18,FALSE),0)</f>
        <v>0</v>
      </c>
      <c r="L385" s="44">
        <f>IFERROR(VLOOKUP($C385,'World Cup GK'!B:AE,16,FALSE),0)</f>
        <v>0</v>
      </c>
      <c r="M385" s="44">
        <f>IFERROR(VLOOKUP($C385,'World Cup GK'!B:AE,19,FALSE),0)</f>
        <v>0</v>
      </c>
      <c r="N385" s="44">
        <f>IFERROR(VLOOKUP($C385,'World Cup GK'!B:AE,14,FALSE),0)</f>
        <v>0</v>
      </c>
      <c r="O385" s="44">
        <f>IFERROR(VLOOKUP($C385,'World Cup GK'!B:AE,11,FALSE),0)</f>
        <v>0</v>
      </c>
      <c r="P385" s="43">
        <f t="shared" si="75"/>
        <v>7.2290000000000001</v>
      </c>
    </row>
    <row r="386" spans="2:16" ht="12" customHeight="1" x14ac:dyDescent="0.2">
      <c r="B386" s="24"/>
      <c r="C386" s="265" t="s">
        <v>594</v>
      </c>
      <c r="D386" s="23" t="str">
        <f>IFERROR(VLOOKUP($C386,'World Cup Players'!B:X,3,FALSE),0)</f>
        <v>tr Türkiye</v>
      </c>
      <c r="E386" s="30"/>
      <c r="F386" s="23">
        <f>IFERROR(VLOOKUP($C386,'World Cup Players'!B:X,9,FALSE),0)</f>
        <v>270</v>
      </c>
      <c r="G386" s="23">
        <f>IFERROR(VLOOKUP($C386,'World Cup Players'!B:X,11,FALSE),0)</f>
        <v>1</v>
      </c>
      <c r="H386" s="23">
        <f>IFERROR(VLOOKUP($C386,'World Cup Players'!B:X,12,FALSE),0)</f>
        <v>0</v>
      </c>
      <c r="I386" s="23">
        <f>IFERROR(VLOOKUP($C386,'GAME WINNING GOALS'!A:B,2,FALSE),0)</f>
        <v>0</v>
      </c>
      <c r="J386" s="23">
        <f>IFERROR(VLOOKUP($C386,'World Cup Players'!B:X,17,FALSE),0)</f>
        <v>0</v>
      </c>
      <c r="K386" s="23">
        <f>IFERROR(VLOOKUP($C386,'World Cup Players'!B:X,18,FALSE),0)</f>
        <v>0</v>
      </c>
      <c r="L386" s="44">
        <f>IFERROR(VLOOKUP($C386,'World Cup GK'!B:AE,16,FALSE),0)</f>
        <v>0</v>
      </c>
      <c r="M386" s="44">
        <f>IFERROR(VLOOKUP($C386,'World Cup GK'!B:AE,19,FALSE),0)</f>
        <v>0</v>
      </c>
      <c r="N386" s="44">
        <f>IFERROR(VLOOKUP($C386,'World Cup GK'!B:AE,14,FALSE),0)</f>
        <v>0</v>
      </c>
      <c r="O386" s="44">
        <f>IFERROR(VLOOKUP($C386,'World Cup GK'!B:AE,11,FALSE),0)</f>
        <v>0</v>
      </c>
      <c r="P386" s="43">
        <f t="shared" si="75"/>
        <v>3.2410000000000001</v>
      </c>
    </row>
    <row r="387" spans="2:16" ht="12" customHeight="1" x14ac:dyDescent="0.2">
      <c r="B387" s="24"/>
      <c r="C387" s="278" t="s">
        <v>225</v>
      </c>
      <c r="D387" s="23" t="str">
        <f>IFERROR(VLOOKUP($C387,'World Cup Players'!B:X,3,FALSE),0)</f>
        <v>eng England</v>
      </c>
      <c r="E387" s="30"/>
      <c r="F387" s="23">
        <f>IFERROR(VLOOKUP($C387,'World Cup Players'!B:X,9,FALSE),0)</f>
        <v>602</v>
      </c>
      <c r="G387" s="23">
        <f>IFERROR(VLOOKUP($C387,'World Cup Players'!B:X,11,FALSE),0)</f>
        <v>6</v>
      </c>
      <c r="H387" s="23">
        <f>IFERROR(VLOOKUP($C387,'World Cup Players'!B:X,12,FALSE),0)</f>
        <v>1</v>
      </c>
      <c r="I387" s="23">
        <f>IFERROR(VLOOKUP($C387,'GAME WINNING GOALS'!A:B,2,FALSE),0)</f>
        <v>3</v>
      </c>
      <c r="J387" s="23">
        <f>IFERROR(VLOOKUP($C387,'World Cup Players'!B:X,17,FALSE),0)</f>
        <v>1</v>
      </c>
      <c r="K387" s="23">
        <f>IFERROR(VLOOKUP($C387,'World Cup Players'!B:X,18,FALSE),0)</f>
        <v>0</v>
      </c>
      <c r="L387" s="44">
        <f>IFERROR(VLOOKUP($C387,'World Cup GK'!B:AE,16,FALSE),0)</f>
        <v>0</v>
      </c>
      <c r="M387" s="44">
        <f>IFERROR(VLOOKUP($C387,'World Cup GK'!B:AE,19,FALSE),0)</f>
        <v>0</v>
      </c>
      <c r="N387" s="44">
        <f>IFERROR(VLOOKUP($C387,'World Cup GK'!B:AE,14,FALSE),0)</f>
        <v>0</v>
      </c>
      <c r="O387" s="44">
        <f>IFERROR(VLOOKUP($C387,'World Cup GK'!B:AE,11,FALSE),0)</f>
        <v>0</v>
      </c>
      <c r="P387" s="43">
        <f t="shared" si="75"/>
        <v>14.746600000000001</v>
      </c>
    </row>
    <row r="388" spans="2:16" ht="12" customHeight="1" x14ac:dyDescent="0.2">
      <c r="B388" s="24"/>
      <c r="C388" s="265" t="s">
        <v>720</v>
      </c>
      <c r="D388" s="23" t="str">
        <f>IFERROR(VLOOKUP($C388,'World Cup Players'!B:X,3,FALSE),0)</f>
        <v>fr France</v>
      </c>
      <c r="E388" s="30"/>
      <c r="F388" s="23">
        <f>IFERROR(VLOOKUP($C388,'World Cup Players'!B:X,9,FALSE),0)</f>
        <v>556</v>
      </c>
      <c r="G388" s="23">
        <f>IFERROR(VLOOKUP($C388,'World Cup Players'!B:X,11,FALSE),0)</f>
        <v>0</v>
      </c>
      <c r="H388" s="23">
        <f>IFERROR(VLOOKUP($C388,'World Cup Players'!B:X,12,FALSE),0)</f>
        <v>5</v>
      </c>
      <c r="I388" s="23">
        <f>IFERROR(VLOOKUP($C388,'GAME WINNING GOALS'!A:B,2,FALSE),0)</f>
        <v>0</v>
      </c>
      <c r="J388" s="23">
        <f>IFERROR(VLOOKUP($C388,'World Cup Players'!B:X,17,FALSE),0)</f>
        <v>1</v>
      </c>
      <c r="K388" s="23">
        <f>IFERROR(VLOOKUP($C388,'World Cup Players'!B:X,18,FALSE),0)</f>
        <v>0</v>
      </c>
      <c r="L388" s="44">
        <f>IFERROR(VLOOKUP($C388,'World Cup GK'!B:AE,16,FALSE),0)</f>
        <v>0</v>
      </c>
      <c r="M388" s="44">
        <f>IFERROR(VLOOKUP($C388,'World Cup GK'!B:AE,19,FALSE),0)</f>
        <v>0</v>
      </c>
      <c r="N388" s="44">
        <f>IFERROR(VLOOKUP($C388,'World Cup GK'!B:AE,14,FALSE),0)</f>
        <v>0</v>
      </c>
      <c r="O388" s="44">
        <f>IFERROR(VLOOKUP($C388,'World Cup GK'!B:AE,11,FALSE),0)</f>
        <v>0</v>
      </c>
      <c r="P388" s="43">
        <f t="shared" si="75"/>
        <v>9.3647999999999989</v>
      </c>
    </row>
    <row r="389" spans="2:16" ht="12" customHeight="1" x14ac:dyDescent="0.2">
      <c r="B389" s="24"/>
      <c r="C389" s="265" t="s">
        <v>475</v>
      </c>
      <c r="D389" s="23" t="str">
        <f>IFERROR(VLOOKUP($C389,'World Cup Players'!B:X,3,FALSE),0)</f>
        <v>es Spain</v>
      </c>
      <c r="E389" s="30"/>
      <c r="F389" s="23">
        <f>IFERROR(VLOOKUP($C389,'World Cup Players'!B:X,9,FALSE),0)</f>
        <v>67</v>
      </c>
      <c r="G389" s="23">
        <f>IFERROR(VLOOKUP($C389,'World Cup Players'!B:X,11,FALSE),0)</f>
        <v>0</v>
      </c>
      <c r="H389" s="23">
        <f>IFERROR(VLOOKUP($C389,'World Cup Players'!B:X,12,FALSE),0)</f>
        <v>0</v>
      </c>
      <c r="I389" s="23">
        <f>IFERROR(VLOOKUP($C389,'GAME WINNING GOALS'!A:B,2,FALSE),0)</f>
        <v>0</v>
      </c>
      <c r="J389" s="23">
        <f>IFERROR(VLOOKUP($C389,'World Cup Players'!B:X,17,FALSE),0)</f>
        <v>0</v>
      </c>
      <c r="K389" s="23">
        <f>IFERROR(VLOOKUP($C389,'World Cup Players'!B:X,18,FALSE),0)</f>
        <v>0</v>
      </c>
      <c r="L389" s="44">
        <f>IFERROR(VLOOKUP($C389,'World Cup GK'!B:AE,16,FALSE),0)</f>
        <v>0</v>
      </c>
      <c r="M389" s="44">
        <f>IFERROR(VLOOKUP($C389,'World Cup GK'!B:AE,19,FALSE),0)</f>
        <v>0</v>
      </c>
      <c r="N389" s="44">
        <f>IFERROR(VLOOKUP($C389,'World Cup GK'!B:AE,14,FALSE),0)</f>
        <v>0</v>
      </c>
      <c r="O389" s="44">
        <f>IFERROR(VLOOKUP($C389,'World Cup GK'!B:AE,11,FALSE),0)</f>
        <v>0</v>
      </c>
      <c r="P389" s="43">
        <f t="shared" si="75"/>
        <v>0.55610000000000004</v>
      </c>
    </row>
    <row r="390" spans="2:16" ht="12" customHeight="1" x14ac:dyDescent="0.2">
      <c r="B390" s="24"/>
      <c r="C390" s="278" t="s">
        <v>427</v>
      </c>
      <c r="D390" s="23" t="str">
        <f>IFERROR(VLOOKUP($C390,'World Cup Players'!B:X,3,FALSE),0)</f>
        <v>hr Croatia</v>
      </c>
      <c r="E390" s="30"/>
      <c r="F390" s="23">
        <f>IFERROR(VLOOKUP($C390,'World Cup Players'!B:X,9,FALSE),0)</f>
        <v>317</v>
      </c>
      <c r="G390" s="23">
        <f>IFERROR(VLOOKUP($C390,'World Cup Players'!B:X,11,FALSE),0)</f>
        <v>0</v>
      </c>
      <c r="H390" s="23">
        <f>IFERROR(VLOOKUP($C390,'World Cup Players'!B:X,12,FALSE),0)</f>
        <v>1</v>
      </c>
      <c r="I390" s="23">
        <f>IFERROR(VLOOKUP($C390,'GAME WINNING GOALS'!A:B,2,FALSE),0)</f>
        <v>0</v>
      </c>
      <c r="J390" s="23">
        <f>IFERROR(VLOOKUP($C390,'World Cup Players'!B:X,17,FALSE),0)</f>
        <v>1</v>
      </c>
      <c r="K390" s="23">
        <f>IFERROR(VLOOKUP($C390,'World Cup Players'!B:X,18,FALSE),0)</f>
        <v>0</v>
      </c>
      <c r="L390" s="44">
        <f>IFERROR(VLOOKUP($C390,'World Cup GK'!B:AE,16,FALSE),0)</f>
        <v>0</v>
      </c>
      <c r="M390" s="44">
        <f>IFERROR(VLOOKUP($C390,'World Cup GK'!B:AE,19,FALSE),0)</f>
        <v>0</v>
      </c>
      <c r="N390" s="44">
        <f>IFERROR(VLOOKUP($C390,'World Cup GK'!B:AE,14,FALSE),0)</f>
        <v>0</v>
      </c>
      <c r="O390" s="44">
        <f>IFERROR(VLOOKUP($C390,'World Cup GK'!B:AE,11,FALSE),0)</f>
        <v>0</v>
      </c>
      <c r="P390" s="43">
        <f t="shared" si="75"/>
        <v>3.3811</v>
      </c>
    </row>
    <row r="391" spans="2:16" ht="12" customHeight="1" x14ac:dyDescent="0.2">
      <c r="B391" s="24"/>
      <c r="C391" s="268" t="s">
        <v>543</v>
      </c>
      <c r="D391" s="23" t="str">
        <f>IFERROR(VLOOKUP($C391,'World Cup Players'!B:X,3,FALSE),0)</f>
        <v>pt Portugal</v>
      </c>
      <c r="E391" s="30"/>
      <c r="F391" s="23">
        <f>IFERROR(VLOOKUP($C391,'World Cup Players'!B:X,9,FALSE),0)</f>
        <v>376</v>
      </c>
      <c r="G391" s="23">
        <f>IFERROR(VLOOKUP($C391,'World Cup Players'!B:X,11,FALSE),0)</f>
        <v>0</v>
      </c>
      <c r="H391" s="23">
        <f>IFERROR(VLOOKUP($C391,'World Cup Players'!B:X,12,FALSE),0)</f>
        <v>0</v>
      </c>
      <c r="I391" s="23">
        <f>IFERROR(VLOOKUP($C391,'GAME WINNING GOALS'!A:B,2,FALSE),0)</f>
        <v>0</v>
      </c>
      <c r="J391" s="23">
        <f>IFERROR(VLOOKUP($C391,'World Cup Players'!B:X,17,FALSE),0)</f>
        <v>0</v>
      </c>
      <c r="K391" s="23">
        <f>IFERROR(VLOOKUP($C391,'World Cup Players'!B:X,18,FALSE),0)</f>
        <v>0</v>
      </c>
      <c r="L391" s="44">
        <f>IFERROR(VLOOKUP($C391,'World Cup GK'!B:AE,16,FALSE),0)</f>
        <v>0</v>
      </c>
      <c r="M391" s="44">
        <f>IFERROR(VLOOKUP($C391,'World Cup GK'!B:AE,19,FALSE),0)</f>
        <v>0</v>
      </c>
      <c r="N391" s="44">
        <f>IFERROR(VLOOKUP($C391,'World Cup GK'!B:AE,14,FALSE),0)</f>
        <v>0</v>
      </c>
      <c r="O391" s="44">
        <f>IFERROR(VLOOKUP($C391,'World Cup GK'!B:AE,11,FALSE),0)</f>
        <v>0</v>
      </c>
      <c r="P391" s="43">
        <f t="shared" si="75"/>
        <v>3.1208</v>
      </c>
    </row>
    <row r="392" spans="2:16" ht="12" customHeight="1" x14ac:dyDescent="0.2">
      <c r="B392" s="24"/>
      <c r="C392" s="265" t="s">
        <v>805</v>
      </c>
      <c r="D392" s="23" t="str">
        <f>IFERROR(VLOOKUP($C392,'World Cup Players'!B:X,3,FALSE),0)</f>
        <v>fr France</v>
      </c>
      <c r="E392" s="30"/>
      <c r="F392" s="23">
        <f>IFERROR(VLOOKUP($C392,'World Cup Players'!B:X,9,FALSE),0)</f>
        <v>85</v>
      </c>
      <c r="G392" s="23">
        <f>IFERROR(VLOOKUP($C392,'World Cup Players'!B:X,11,FALSE),0)</f>
        <v>0</v>
      </c>
      <c r="H392" s="23">
        <f>IFERROR(VLOOKUP($C392,'World Cup Players'!B:X,12,FALSE),0)</f>
        <v>0</v>
      </c>
      <c r="I392" s="23">
        <f>IFERROR(VLOOKUP($C392,'GAME WINNING GOALS'!A:B,2,FALSE),0)</f>
        <v>0</v>
      </c>
      <c r="J392" s="23">
        <f>IFERROR(VLOOKUP($C392,'World Cup Players'!B:X,17,FALSE),0)</f>
        <v>0</v>
      </c>
      <c r="K392" s="23">
        <f>IFERROR(VLOOKUP($C392,'World Cup Players'!B:X,18,FALSE),0)</f>
        <v>0</v>
      </c>
      <c r="L392" s="44">
        <f>IFERROR(VLOOKUP($C392,'World Cup GK'!B:AE,16,FALSE),0)</f>
        <v>0</v>
      </c>
      <c r="M392" s="44">
        <f>IFERROR(VLOOKUP($C392,'World Cup GK'!B:AE,19,FALSE),0)</f>
        <v>0</v>
      </c>
      <c r="N392" s="44">
        <f>IFERROR(VLOOKUP($C392,'World Cup GK'!B:AE,14,FALSE),0)</f>
        <v>0</v>
      </c>
      <c r="O392" s="44">
        <f>IFERROR(VLOOKUP($C392,'World Cup GK'!B:AE,11,FALSE),0)</f>
        <v>0</v>
      </c>
      <c r="P392" s="43">
        <f t="shared" si="75"/>
        <v>0.70550000000000002</v>
      </c>
    </row>
    <row r="393" spans="2:16" ht="12" customHeight="1" x14ac:dyDescent="0.2">
      <c r="B393" s="24"/>
      <c r="C393" s="265" t="s">
        <v>745</v>
      </c>
      <c r="D393" s="23" t="str">
        <f>IFERROR(VLOOKUP($C393,'World Cup Players'!B:X,3,FALSE),0)</f>
        <v>nz New Zealand</v>
      </c>
      <c r="E393" s="30"/>
      <c r="F393" s="23">
        <f>IFERROR(VLOOKUP($C393,'World Cup Players'!B:X,9,FALSE),0)</f>
        <v>270</v>
      </c>
      <c r="G393" s="23">
        <f>IFERROR(VLOOKUP($C393,'World Cup Players'!B:X,11,FALSE),0)</f>
        <v>0</v>
      </c>
      <c r="H393" s="23">
        <f>IFERROR(VLOOKUP($C393,'World Cup Players'!B:X,12,FALSE),0)</f>
        <v>2</v>
      </c>
      <c r="I393" s="23">
        <f>IFERROR(VLOOKUP($C393,'GAME WINNING GOALS'!A:B,2,FALSE),0)</f>
        <v>0</v>
      </c>
      <c r="J393" s="23">
        <f>IFERROR(VLOOKUP($C393,'World Cup Players'!B:X,17,FALSE),0)</f>
        <v>0</v>
      </c>
      <c r="K393" s="23">
        <f>IFERROR(VLOOKUP($C393,'World Cup Players'!B:X,18,FALSE),0)</f>
        <v>0</v>
      </c>
      <c r="L393" s="44">
        <f>IFERROR(VLOOKUP($C393,'World Cup GK'!B:AE,16,FALSE),0)</f>
        <v>0</v>
      </c>
      <c r="M393" s="44">
        <f>IFERROR(VLOOKUP($C393,'World Cup GK'!B:AE,19,FALSE),0)</f>
        <v>0</v>
      </c>
      <c r="N393" s="44">
        <f>IFERROR(VLOOKUP($C393,'World Cup GK'!B:AE,14,FALSE),0)</f>
        <v>0</v>
      </c>
      <c r="O393" s="44">
        <f>IFERROR(VLOOKUP($C393,'World Cup GK'!B:AE,11,FALSE),0)</f>
        <v>0</v>
      </c>
      <c r="P393" s="43">
        <f t="shared" si="75"/>
        <v>4.2409999999999997</v>
      </c>
    </row>
    <row r="394" spans="2:16" ht="12" customHeight="1" x14ac:dyDescent="0.2">
      <c r="B394" s="24"/>
      <c r="C394" s="265" t="s">
        <v>740</v>
      </c>
      <c r="D394" s="23" t="str">
        <f>IFERROR(VLOOKUP($C394,'World Cup Players'!B:X,3,FALSE),0)</f>
        <v>za South Africa</v>
      </c>
      <c r="E394" s="30"/>
      <c r="F394" s="23">
        <f>IFERROR(VLOOKUP($C394,'World Cup Players'!B:X,9,FALSE),0)</f>
        <v>23</v>
      </c>
      <c r="G394" s="23">
        <f>IFERROR(VLOOKUP($C394,'World Cup Players'!B:X,11,FALSE),0)</f>
        <v>0</v>
      </c>
      <c r="H394" s="23">
        <f>IFERROR(VLOOKUP($C394,'World Cup Players'!B:X,12,FALSE),0)</f>
        <v>0</v>
      </c>
      <c r="I394" s="23">
        <f>IFERROR(VLOOKUP($C394,'GAME WINNING GOALS'!A:B,2,FALSE),0)</f>
        <v>0</v>
      </c>
      <c r="J394" s="23">
        <f>IFERROR(VLOOKUP($C394,'World Cup Players'!B:X,17,FALSE),0)</f>
        <v>0</v>
      </c>
      <c r="K394" s="23">
        <f>IFERROR(VLOOKUP($C394,'World Cup Players'!B:X,18,FALSE),0)</f>
        <v>1</v>
      </c>
      <c r="L394" s="44">
        <f>IFERROR(VLOOKUP($C394,'World Cup GK'!B:AE,16,FALSE),0)</f>
        <v>0</v>
      </c>
      <c r="M394" s="44">
        <f>IFERROR(VLOOKUP($C394,'World Cup GK'!B:AE,19,FALSE),0)</f>
        <v>0</v>
      </c>
      <c r="N394" s="44">
        <f>IFERROR(VLOOKUP($C394,'World Cup GK'!B:AE,14,FALSE),0)</f>
        <v>0</v>
      </c>
      <c r="O394" s="44">
        <f>IFERROR(VLOOKUP($C394,'World Cup GK'!B:AE,11,FALSE),0)</f>
        <v>0</v>
      </c>
      <c r="P394" s="43">
        <f t="shared" si="75"/>
        <v>-0.30909999999999999</v>
      </c>
    </row>
    <row r="395" spans="2:16" ht="12" customHeight="1" x14ac:dyDescent="0.2">
      <c r="B395" s="24"/>
      <c r="C395" s="265" t="s">
        <v>216</v>
      </c>
      <c r="D395" s="23" t="str">
        <f>IFERROR(VLOOKUP($C395,'World Cup Players'!B:X,3,FALSE),0)</f>
        <v>es Spain</v>
      </c>
      <c r="E395" s="30"/>
      <c r="F395" s="23">
        <f>IFERROR(VLOOKUP($C395,'World Cup Players'!B:X,9,FALSE),0)</f>
        <v>229</v>
      </c>
      <c r="G395" s="23">
        <f>IFERROR(VLOOKUP($C395,'World Cup Players'!B:X,11,FALSE),0)</f>
        <v>0</v>
      </c>
      <c r="H395" s="23">
        <f>IFERROR(VLOOKUP($C395,'World Cup Players'!B:X,12,FALSE),0)</f>
        <v>1</v>
      </c>
      <c r="I395" s="23">
        <f>IFERROR(VLOOKUP($C395,'GAME WINNING GOALS'!A:B,2,FALSE),0)</f>
        <v>0</v>
      </c>
      <c r="J395" s="23">
        <f>IFERROR(VLOOKUP($C395,'World Cup Players'!B:X,17,FALSE),0)</f>
        <v>1</v>
      </c>
      <c r="K395" s="23">
        <f>IFERROR(VLOOKUP($C395,'World Cup Players'!B:X,18,FALSE),0)</f>
        <v>0</v>
      </c>
      <c r="L395" s="44">
        <f>IFERROR(VLOOKUP($C395,'World Cup GK'!B:AE,16,FALSE),0)</f>
        <v>0</v>
      </c>
      <c r="M395" s="44">
        <f>IFERROR(VLOOKUP($C395,'World Cup GK'!B:AE,19,FALSE),0)</f>
        <v>0</v>
      </c>
      <c r="N395" s="44">
        <f>IFERROR(VLOOKUP($C395,'World Cup GK'!B:AE,14,FALSE),0)</f>
        <v>0</v>
      </c>
      <c r="O395" s="44">
        <f>IFERROR(VLOOKUP($C395,'World Cup GK'!B:AE,11,FALSE),0)</f>
        <v>0</v>
      </c>
      <c r="P395" s="43">
        <f t="shared" si="75"/>
        <v>2.6507000000000001</v>
      </c>
    </row>
    <row r="396" spans="2:16" ht="12" customHeight="1" x14ac:dyDescent="0.2">
      <c r="B396" s="24"/>
      <c r="C396" s="278" t="s">
        <v>410</v>
      </c>
      <c r="D396" s="23" t="str">
        <f>IFERROR(VLOOKUP($C396,'World Cup Players'!B:X,3,FALSE),0)</f>
        <v>fr France</v>
      </c>
      <c r="E396" s="30"/>
      <c r="F396" s="23">
        <f>IFERROR(VLOOKUP($C396,'World Cup Players'!B:X,9,FALSE),0)</f>
        <v>212</v>
      </c>
      <c r="G396" s="23">
        <f>IFERROR(VLOOKUP($C396,'World Cup Players'!B:X,11,FALSE),0)</f>
        <v>0</v>
      </c>
      <c r="H396" s="23">
        <f>IFERROR(VLOOKUP($C396,'World Cup Players'!B:X,12,FALSE),0)</f>
        <v>0</v>
      </c>
      <c r="I396" s="23">
        <f>IFERROR(VLOOKUP($C396,'GAME WINNING GOALS'!A:B,2,FALSE),0)</f>
        <v>0</v>
      </c>
      <c r="J396" s="23">
        <f>IFERROR(VLOOKUP($C396,'World Cup Players'!B:X,17,FALSE),0)</f>
        <v>0</v>
      </c>
      <c r="K396" s="23">
        <f>IFERROR(VLOOKUP($C396,'World Cup Players'!B:X,18,FALSE),0)</f>
        <v>0</v>
      </c>
      <c r="L396" s="44">
        <f>IFERROR(VLOOKUP($C396,'World Cup GK'!B:AE,16,FALSE),0)</f>
        <v>0</v>
      </c>
      <c r="M396" s="44">
        <f>IFERROR(VLOOKUP($C396,'World Cup GK'!B:AE,19,FALSE),0)</f>
        <v>0</v>
      </c>
      <c r="N396" s="44">
        <f>IFERROR(VLOOKUP($C396,'World Cup GK'!B:AE,14,FALSE),0)</f>
        <v>0</v>
      </c>
      <c r="O396" s="44">
        <f>IFERROR(VLOOKUP($C396,'World Cup GK'!B:AE,11,FALSE),0)</f>
        <v>0</v>
      </c>
      <c r="P396" s="43">
        <f t="shared" si="75"/>
        <v>1.7596000000000001</v>
      </c>
    </row>
    <row r="397" spans="2:16" ht="12" customHeight="1" x14ac:dyDescent="0.2">
      <c r="B397" s="24"/>
      <c r="C397" s="265" t="s">
        <v>217</v>
      </c>
      <c r="D397" s="23" t="str">
        <f>IFERROR(VLOOKUP($C397,'World Cup Players'!B:X,3,FALSE),0)</f>
        <v>nl Netherlands</v>
      </c>
      <c r="E397" s="30"/>
      <c r="F397" s="23">
        <f>IFERROR(VLOOKUP($C397,'World Cup Players'!B:X,9,FALSE),0)</f>
        <v>390</v>
      </c>
      <c r="G397" s="23">
        <f>IFERROR(VLOOKUP($C397,'World Cup Players'!B:X,11,FALSE),0)</f>
        <v>1</v>
      </c>
      <c r="H397" s="23">
        <f>IFERROR(VLOOKUP($C397,'World Cup Players'!B:X,12,FALSE),0)</f>
        <v>1</v>
      </c>
      <c r="I397" s="23">
        <f>IFERROR(VLOOKUP($C397,'GAME WINNING GOALS'!A:B,2,FALSE),0)</f>
        <v>0</v>
      </c>
      <c r="J397" s="23">
        <f>IFERROR(VLOOKUP($C397,'World Cup Players'!B:X,17,FALSE),0)</f>
        <v>0</v>
      </c>
      <c r="K397" s="23">
        <f>IFERROR(VLOOKUP($C397,'World Cup Players'!B:X,18,FALSE),0)</f>
        <v>0</v>
      </c>
      <c r="L397" s="44">
        <f>IFERROR(VLOOKUP($C397,'World Cup GK'!B:AE,16,FALSE),0)</f>
        <v>0</v>
      </c>
      <c r="M397" s="44">
        <f>IFERROR(VLOOKUP($C397,'World Cup GK'!B:AE,19,FALSE),0)</f>
        <v>0</v>
      </c>
      <c r="N397" s="44">
        <f>IFERROR(VLOOKUP($C397,'World Cup GK'!B:AE,14,FALSE),0)</f>
        <v>0</v>
      </c>
      <c r="O397" s="44">
        <f>IFERROR(VLOOKUP($C397,'World Cup GK'!B:AE,11,FALSE),0)</f>
        <v>0</v>
      </c>
      <c r="P397" s="43">
        <f t="shared" si="75"/>
        <v>5.2370000000000001</v>
      </c>
    </row>
    <row r="398" spans="2:16" ht="12" customHeight="1" thickBot="1" x14ac:dyDescent="0.25">
      <c r="B398" s="24"/>
      <c r="C398" s="276" t="s">
        <v>539</v>
      </c>
      <c r="D398" s="23" t="str">
        <f>IFERROR(VLOOKUP($C398,'World Cup Players'!B:X,3,FALSE),0)</f>
        <v>fr France</v>
      </c>
      <c r="E398" s="30"/>
      <c r="F398" s="23">
        <f>IFERROR(VLOOKUP($C398,'World Cup Players'!B:X,9,FALSE),0)</f>
        <v>479</v>
      </c>
      <c r="G398" s="23">
        <f>IFERROR(VLOOKUP($C398,'World Cup Players'!B:X,11,FALSE),0)</f>
        <v>0</v>
      </c>
      <c r="H398" s="23">
        <f>IFERROR(VLOOKUP($C398,'World Cup Players'!B:X,12,FALSE),0)</f>
        <v>0</v>
      </c>
      <c r="I398" s="41">
        <f>IFERROR(VLOOKUP($C398,'GAME WINNING GOALS'!A:B,2,FALSE),0)</f>
        <v>0</v>
      </c>
      <c r="J398" s="23">
        <f>IFERROR(VLOOKUP($C398,'World Cup Players'!B:X,17,FALSE),0)</f>
        <v>0</v>
      </c>
      <c r="K398" s="23">
        <f>IFERROR(VLOOKUP($C398,'World Cup Players'!B:X,18,FALSE),0)</f>
        <v>0</v>
      </c>
      <c r="L398" s="44">
        <f>IFERROR(VLOOKUP($C398,'World Cup GK'!B:AE,16,FALSE),0)</f>
        <v>0</v>
      </c>
      <c r="M398" s="44">
        <f>IFERROR(VLOOKUP($C398,'World Cup GK'!B:AE,19,FALSE),0)</f>
        <v>0</v>
      </c>
      <c r="N398" s="44">
        <f>IFERROR(VLOOKUP($C398,'World Cup GK'!B:AE,14,FALSE),0)</f>
        <v>0</v>
      </c>
      <c r="O398" s="44">
        <f>IFERROR(VLOOKUP($C398,'World Cup GK'!B:AE,11,FALSE),0)</f>
        <v>0</v>
      </c>
      <c r="P398" s="43">
        <f t="shared" si="75"/>
        <v>3.9757000000000002</v>
      </c>
    </row>
    <row r="399" spans="2:16" ht="12" customHeight="1" x14ac:dyDescent="0.2">
      <c r="B399" s="24"/>
      <c r="C399" s="277" t="s">
        <v>648</v>
      </c>
      <c r="D399" s="23" t="str">
        <f>IFERROR(VLOOKUP($C399,'World Cup Players'!B:X,3,FALSE),0)</f>
        <v>eng England</v>
      </c>
      <c r="E399" s="30"/>
      <c r="F399" s="23">
        <f>IFERROR(VLOOKUP($C399,'World Cup Players'!B:X,9,FALSE),0)</f>
        <v>574</v>
      </c>
      <c r="G399" s="23">
        <f>IFERROR(VLOOKUP($C399,'World Cup Players'!B:X,11,FALSE),0)</f>
        <v>0</v>
      </c>
      <c r="H399" s="23">
        <f>IFERROR(VLOOKUP($C399,'World Cup Players'!B:X,12,FALSE),0)</f>
        <v>0</v>
      </c>
      <c r="I399" s="41">
        <f>IFERROR(VLOOKUP($C399,'GAME WINNING GOALS'!A:B,2,FALSE),0)</f>
        <v>0</v>
      </c>
      <c r="J399" s="23">
        <f>IFERROR(VLOOKUP($C399,'World Cup Players'!B:X,17,FALSE),0)</f>
        <v>1</v>
      </c>
      <c r="K399" s="23">
        <f>IFERROR(VLOOKUP($C399,'World Cup Players'!B:X,18,FALSE),0)</f>
        <v>0</v>
      </c>
      <c r="L399" s="44">
        <f>IFERROR(VLOOKUP($C399,'World Cup GK'!B:AE,16,FALSE),0)</f>
        <v>0</v>
      </c>
      <c r="M399" s="44">
        <f>IFERROR(VLOOKUP($C399,'World Cup GK'!B:AE,19,FALSE),0)</f>
        <v>0</v>
      </c>
      <c r="N399" s="44">
        <f>IFERROR(VLOOKUP($C399,'World Cup GK'!B:AE,14,FALSE),0)</f>
        <v>0</v>
      </c>
      <c r="O399" s="44">
        <f>IFERROR(VLOOKUP($C399,'World Cup GK'!B:AE,11,FALSE),0)</f>
        <v>0</v>
      </c>
      <c r="P399" s="43">
        <f t="shared" si="75"/>
        <v>4.5141999999999998</v>
      </c>
    </row>
    <row r="400" spans="2:16" ht="12" customHeight="1" x14ac:dyDescent="0.2">
      <c r="B400" s="24"/>
      <c r="C400" s="266" t="s">
        <v>558</v>
      </c>
      <c r="D400" s="23" t="str">
        <f>IFERROR(VLOOKUP($C400,'World Cup Players'!B:X,3,FALSE),0)</f>
        <v>fr France</v>
      </c>
      <c r="E400" s="30"/>
      <c r="F400" s="23">
        <f>IFERROR(VLOOKUP($C400,'World Cup Players'!B:X,9,FALSE),0)</f>
        <v>630</v>
      </c>
      <c r="G400" s="23">
        <f>IFERROR(VLOOKUP($C400,'World Cup Players'!B:X,11,FALSE),0)</f>
        <v>0</v>
      </c>
      <c r="H400" s="23">
        <f>IFERROR(VLOOKUP($C400,'World Cup Players'!B:X,12,FALSE),0)</f>
        <v>0</v>
      </c>
      <c r="I400" s="41">
        <f>IFERROR(VLOOKUP($C400,'GAME WINNING GOALS'!A:B,2,FALSE),0)</f>
        <v>0</v>
      </c>
      <c r="J400" s="23">
        <f>IFERROR(VLOOKUP($C400,'World Cup Players'!B:X,17,FALSE),0)</f>
        <v>0</v>
      </c>
      <c r="K400" s="23">
        <f>IFERROR(VLOOKUP($C400,'World Cup Players'!B:X,18,FALSE),0)</f>
        <v>0</v>
      </c>
      <c r="L400" s="44">
        <f>IFERROR(VLOOKUP($C400,'World Cup GK'!B:AE,16,FALSE),0)</f>
        <v>6</v>
      </c>
      <c r="M400" s="44">
        <f>IFERROR(VLOOKUP($C400,'World Cup GK'!B:AE,19,FALSE),0)</f>
        <v>4</v>
      </c>
      <c r="N400" s="44">
        <f>IFERROR(VLOOKUP($C400,'World Cup GK'!B:AE,14,FALSE),0)</f>
        <v>8</v>
      </c>
      <c r="O400" s="44">
        <f>IFERROR(VLOOKUP($C400,'World Cup GK'!B:AE,11,FALSE),0)</f>
        <v>4</v>
      </c>
      <c r="P400" s="43">
        <f t="shared" si="75"/>
        <v>15.829000000000001</v>
      </c>
    </row>
    <row r="401" spans="2:16" ht="12" customHeight="1" x14ac:dyDescent="0.2">
      <c r="B401" s="24"/>
      <c r="C401" s="266" t="s">
        <v>269</v>
      </c>
      <c r="D401" s="23" t="str">
        <f>IFERROR(VLOOKUP($C401,'World Cup Players'!B:X,3,FALSE),0)</f>
        <v>pt Portugal</v>
      </c>
      <c r="E401" s="30"/>
      <c r="F401" s="23">
        <f>IFERROR(VLOOKUP($C401,'World Cup Players'!B:X,9,FALSE),0)</f>
        <v>450</v>
      </c>
      <c r="G401" s="23">
        <f>IFERROR(VLOOKUP($C401,'World Cup Players'!B:X,11,FALSE),0)</f>
        <v>0</v>
      </c>
      <c r="H401" s="23">
        <f>IFERROR(VLOOKUP($C401,'World Cup Players'!B:X,12,FALSE),0)</f>
        <v>0</v>
      </c>
      <c r="I401" s="41">
        <f>IFERROR(VLOOKUP($C401,'GAME WINNING GOALS'!A:B,2,FALSE),0)</f>
        <v>0</v>
      </c>
      <c r="J401" s="23">
        <f>IFERROR(VLOOKUP($C401,'World Cup Players'!B:X,17,FALSE),0)</f>
        <v>0</v>
      </c>
      <c r="K401" s="23">
        <f>IFERROR(VLOOKUP($C401,'World Cup Players'!B:X,18,FALSE),0)</f>
        <v>0</v>
      </c>
      <c r="L401" s="44">
        <f>IFERROR(VLOOKUP($C401,'World Cup GK'!B:AE,16,FALSE),0)</f>
        <v>2</v>
      </c>
      <c r="M401" s="44">
        <f>IFERROR(VLOOKUP($C401,'World Cup GK'!B:AE,19,FALSE),0)</f>
        <v>2</v>
      </c>
      <c r="N401" s="44">
        <f>IFERROR(VLOOKUP($C401,'World Cup GK'!B:AE,14,FALSE),0)</f>
        <v>19</v>
      </c>
      <c r="O401" s="44">
        <f>IFERROR(VLOOKUP($C401,'World Cup GK'!B:AE,11,FALSE),0)</f>
        <v>3</v>
      </c>
      <c r="P401" s="43">
        <f t="shared" si="75"/>
        <v>10.785</v>
      </c>
    </row>
    <row r="402" spans="2:16" ht="12" customHeight="1" x14ac:dyDescent="0.2">
      <c r="B402" s="24"/>
      <c r="C402" s="265" t="s">
        <v>789</v>
      </c>
      <c r="D402" s="23" t="str">
        <f>IFERROR(VLOOKUP($C402,'World Cup Players'!B:X,3,FALSE),0)</f>
        <v>ch Switzerland</v>
      </c>
      <c r="E402" s="30"/>
      <c r="F402" s="23">
        <f>IFERROR(VLOOKUP($C402,'World Cup Players'!B:X,9,FALSE),0)</f>
        <v>600</v>
      </c>
      <c r="G402" s="23">
        <f>IFERROR(VLOOKUP($C402,'World Cup Players'!B:X,11,FALSE),0)</f>
        <v>0</v>
      </c>
      <c r="H402" s="23">
        <f>IFERROR(VLOOKUP($C402,'World Cup Players'!B:X,12,FALSE),0)</f>
        <v>0</v>
      </c>
      <c r="I402" s="23">
        <f>IFERROR(VLOOKUP($C402,'GAME WINNING GOALS'!A:B,2,FALSE),0)</f>
        <v>0</v>
      </c>
      <c r="J402" s="23">
        <f>IFERROR(VLOOKUP($C402,'World Cup Players'!B:X,17,FALSE),0)</f>
        <v>0</v>
      </c>
      <c r="K402" s="23">
        <f>IFERROR(VLOOKUP($C402,'World Cup Players'!B:X,18,FALSE),0)</f>
        <v>0</v>
      </c>
      <c r="L402" s="44">
        <f>IFERROR(VLOOKUP($C402,'World Cup GK'!B:AE,16,FALSE),0)</f>
        <v>3</v>
      </c>
      <c r="M402" s="44">
        <f>IFERROR(VLOOKUP($C402,'World Cup GK'!B:AE,19,FALSE),0)</f>
        <v>2</v>
      </c>
      <c r="N402" s="44">
        <f>IFERROR(VLOOKUP($C402,'World Cup GK'!B:AE,14,FALSE),0)</f>
        <v>20</v>
      </c>
      <c r="O402" s="44">
        <f>IFERROR(VLOOKUP($C402,'World Cup GK'!B:AE,11,FALSE),0)</f>
        <v>6</v>
      </c>
      <c r="P402" s="43">
        <f t="shared" ref="P402:P468" si="80">SUM((F402*0.0083)+G402+H402+I402+L402+M402+(N402*0.2))-((J402*0.25)+(K402*0.5))-(O402*0.25)</f>
        <v>12.48</v>
      </c>
    </row>
    <row r="403" spans="2:16" ht="12" customHeight="1" x14ac:dyDescent="0.2">
      <c r="B403" s="24"/>
      <c r="C403" s="265" t="s">
        <v>762</v>
      </c>
      <c r="D403" s="23" t="str">
        <f>IFERROR(VLOOKUP($C403,'World Cup Players'!B:X,3,FALSE),0)</f>
        <v>za South Africa</v>
      </c>
      <c r="E403" s="30"/>
      <c r="F403" s="23">
        <f>IFERROR(VLOOKUP($C403,'World Cup Players'!B:X,9,FALSE),0)</f>
        <v>360</v>
      </c>
      <c r="G403" s="23">
        <f>IFERROR(VLOOKUP($C403,'World Cup Players'!B:X,11,FALSE),0)</f>
        <v>0</v>
      </c>
      <c r="H403" s="23">
        <f>IFERROR(VLOOKUP($C403,'World Cup Players'!B:X,12,FALSE),0)</f>
        <v>0</v>
      </c>
      <c r="I403" s="23">
        <f>IFERROR(VLOOKUP($C403,'GAME WINNING GOALS'!A:B,2,FALSE),0)</f>
        <v>0</v>
      </c>
      <c r="J403" s="23">
        <f>IFERROR(VLOOKUP($C403,'World Cup Players'!B:X,17,FALSE),0)</f>
        <v>0</v>
      </c>
      <c r="K403" s="23">
        <f>IFERROR(VLOOKUP($C403,'World Cup Players'!B:X,18,FALSE),0)</f>
        <v>0</v>
      </c>
      <c r="L403" s="44">
        <f>IFERROR(VLOOKUP($C403,'World Cup GK'!B:AE,16,FALSE),0)</f>
        <v>1</v>
      </c>
      <c r="M403" s="44">
        <f>IFERROR(VLOOKUP($C403,'World Cup GK'!B:AE,19,FALSE),0)</f>
        <v>1</v>
      </c>
      <c r="N403" s="44">
        <f>IFERROR(VLOOKUP($C403,'World Cup GK'!B:AE,14,FALSE),0)</f>
        <v>11</v>
      </c>
      <c r="O403" s="44">
        <f>IFERROR(VLOOKUP($C403,'World Cup GK'!B:AE,11,FALSE),0)</f>
        <v>4</v>
      </c>
      <c r="P403" s="43">
        <f t="shared" si="80"/>
        <v>6.1879999999999997</v>
      </c>
    </row>
    <row r="404" spans="2:16" ht="12" customHeight="1" x14ac:dyDescent="0.2">
      <c r="B404" s="24"/>
      <c r="C404" s="265" t="s">
        <v>763</v>
      </c>
      <c r="D404" s="23" t="str">
        <f>IFERROR(VLOOKUP($C404,'World Cup Players'!B:X,3,FALSE),0)</f>
        <v>ci Côte d'Ivoire</v>
      </c>
      <c r="E404" s="30"/>
      <c r="F404" s="23">
        <f>IFERROR(VLOOKUP($C404,'World Cup Players'!B:X,9,FALSE),0)</f>
        <v>360</v>
      </c>
      <c r="G404" s="23">
        <f>IFERROR(VLOOKUP($C404,'World Cup Players'!B:X,11,FALSE),0)</f>
        <v>0</v>
      </c>
      <c r="H404" s="23">
        <f>IFERROR(VLOOKUP($C404,'World Cup Players'!#REF!,11,FALSE),0)</f>
        <v>0</v>
      </c>
      <c r="I404" s="23">
        <f>IFERROR(VLOOKUP($C404,'GAME WINNING GOALS'!A:B,2,FALSE),0)</f>
        <v>0</v>
      </c>
      <c r="J404" s="23">
        <f>IFERROR(VLOOKUP($C404,'World Cup Players'!#REF!,16,FALSE),0)</f>
        <v>0</v>
      </c>
      <c r="K404" s="23">
        <f>IFERROR(VLOOKUP($C404,'World Cup Players'!#REF!,16,FALSE),0)</f>
        <v>0</v>
      </c>
      <c r="L404" s="44">
        <f>IFERROR(VLOOKUP($C404,'World Cup GK'!B:AE,16,FALSE),0)</f>
        <v>2</v>
      </c>
      <c r="M404" s="44">
        <f>IFERROR(VLOOKUP($C404,'World Cup GK'!B:AE,19,FALSE),0)</f>
        <v>2</v>
      </c>
      <c r="N404" s="44">
        <f>IFERROR(VLOOKUP($C404,'World Cup GK'!B:AE,14,FALSE),0)</f>
        <v>9</v>
      </c>
      <c r="O404" s="44">
        <f>IFERROR(VLOOKUP($C404,'World Cup GK'!B:AE,11,FALSE),0)</f>
        <v>4</v>
      </c>
      <c r="P404" s="43">
        <f t="shared" si="80"/>
        <v>7.7880000000000003</v>
      </c>
    </row>
    <row r="405" spans="2:16" ht="12" customHeight="1" x14ac:dyDescent="0.2">
      <c r="B405" s="24"/>
      <c r="C405" s="265" t="s">
        <v>155</v>
      </c>
      <c r="D405" s="23">
        <f>IFERROR(VLOOKUP($C405,'World Cup Players'!B:X,3,FALSE),0)</f>
        <v>0</v>
      </c>
      <c r="E405" s="30"/>
      <c r="F405" s="23">
        <f>IFERROR(VLOOKUP($C405,'World Cup Players'!B:X,9,FALSE),0)</f>
        <v>0</v>
      </c>
      <c r="G405" s="23">
        <f>IFERROR(VLOOKUP($C405,'World Cup Players'!B:X,11,FALSE),0)</f>
        <v>0</v>
      </c>
      <c r="H405" s="23">
        <f>IFERROR(VLOOKUP($C405,'World Cup Players'!#REF!,11,FALSE),0)</f>
        <v>0</v>
      </c>
      <c r="I405" s="23">
        <f>IFERROR(VLOOKUP($C405,'GAME WINNING GOALS'!A:B,2,FALSE),0)</f>
        <v>1</v>
      </c>
      <c r="J405" s="23">
        <f>IFERROR(VLOOKUP($C405,'World Cup Players'!#REF!,16,FALSE),0)</f>
        <v>0</v>
      </c>
      <c r="K405" s="23">
        <f>IFERROR(VLOOKUP($C405,'World Cup Players'!#REF!,16,FALSE),0)</f>
        <v>0</v>
      </c>
      <c r="L405" s="44">
        <f>IFERROR(VLOOKUP($C405,'World Cup GK'!B:AE,16,FALSE),0)</f>
        <v>0</v>
      </c>
      <c r="M405" s="44">
        <f>IFERROR(VLOOKUP($C405,'World Cup GK'!B:AE,19,FALSE),0)</f>
        <v>0</v>
      </c>
      <c r="N405" s="44">
        <f>IFERROR(VLOOKUP($C405,'World Cup GK'!B:AE,14,FALSE),0)</f>
        <v>0</v>
      </c>
      <c r="O405" s="44">
        <f>IFERROR(VLOOKUP($C405,'World Cup GK'!B:AE,11,FALSE),0)</f>
        <v>0</v>
      </c>
      <c r="P405" s="43">
        <f t="shared" si="80"/>
        <v>1</v>
      </c>
    </row>
    <row r="406" spans="2:16" ht="12" customHeight="1" x14ac:dyDescent="0.2">
      <c r="B406" s="24"/>
      <c r="C406" s="265" t="s">
        <v>314</v>
      </c>
      <c r="D406" s="23">
        <f>IFERROR(VLOOKUP($C406,'World Cup Players'!B:X,3,FALSE),0)</f>
        <v>0</v>
      </c>
      <c r="E406" s="30"/>
      <c r="F406" s="23">
        <f>IFERROR(VLOOKUP($C406,'World Cup Players'!B:X,9,FALSE),0)</f>
        <v>0</v>
      </c>
      <c r="G406" s="23">
        <f>IFERROR(VLOOKUP($C406,'World Cup Players'!B:X,11,FALSE),0)</f>
        <v>0</v>
      </c>
      <c r="H406" s="23">
        <f>IFERROR(VLOOKUP($C406,'World Cup Players'!#REF!,11,FALSE),0)</f>
        <v>0</v>
      </c>
      <c r="I406" s="23">
        <f>IFERROR(VLOOKUP($C406,'GAME WINNING GOALS'!A:B,2,FALSE),0)</f>
        <v>0</v>
      </c>
      <c r="J406" s="23">
        <f>IFERROR(VLOOKUP($C406,'World Cup Players'!#REF!,16,FALSE),0)</f>
        <v>0</v>
      </c>
      <c r="K406" s="23">
        <f>IFERROR(VLOOKUP($C406,'World Cup Players'!#REF!,16,FALSE),0)</f>
        <v>0</v>
      </c>
      <c r="L406" s="44">
        <f>IFERROR(VLOOKUP($C406,'World Cup GK'!B:AE,16,FALSE),0)</f>
        <v>0</v>
      </c>
      <c r="M406" s="44">
        <f>IFERROR(VLOOKUP($C406,'World Cup GK'!B:AE,19,FALSE),0)</f>
        <v>0</v>
      </c>
      <c r="N406" s="44">
        <f>IFERROR(VLOOKUP($C406,'World Cup GK'!B:AE,14,FALSE),0)</f>
        <v>0</v>
      </c>
      <c r="O406" s="44">
        <f>IFERROR(VLOOKUP($C406,'World Cup GK'!B:AE,11,FALSE),0)</f>
        <v>0</v>
      </c>
      <c r="P406" s="43">
        <f t="shared" si="80"/>
        <v>0</v>
      </c>
    </row>
    <row r="407" spans="2:16" ht="12" customHeight="1" x14ac:dyDescent="0.2">
      <c r="B407" s="24"/>
      <c r="C407" s="265" t="s">
        <v>158</v>
      </c>
      <c r="D407" s="23">
        <f>IFERROR(VLOOKUP($C407,'World Cup Players'!B:X,3,FALSE),0)</f>
        <v>0</v>
      </c>
      <c r="E407" s="30"/>
      <c r="F407" s="23">
        <f>IFERROR(VLOOKUP($C407,'World Cup Players'!B:X,9,FALSE),0)</f>
        <v>0</v>
      </c>
      <c r="G407" s="23">
        <f>IFERROR(VLOOKUP($C407,'World Cup Players'!B:X,11,FALSE),0)</f>
        <v>0</v>
      </c>
      <c r="H407" s="23">
        <f>IFERROR(VLOOKUP($C407,'World Cup Players'!#REF!,11,FALSE),0)</f>
        <v>0</v>
      </c>
      <c r="I407" s="23">
        <f>IFERROR(VLOOKUP($C407,'GAME WINNING GOALS'!A:B,2,FALSE),0)</f>
        <v>1</v>
      </c>
      <c r="J407" s="23">
        <f>IFERROR(VLOOKUP($C407,'World Cup Players'!#REF!,16,FALSE),0)</f>
        <v>0</v>
      </c>
      <c r="K407" s="23">
        <f>IFERROR(VLOOKUP($C407,'World Cup Players'!#REF!,16,FALSE),0)</f>
        <v>0</v>
      </c>
      <c r="L407" s="44">
        <f>IFERROR(VLOOKUP($C407,'World Cup GK'!B:AE,16,FALSE),0)</f>
        <v>0</v>
      </c>
      <c r="M407" s="44">
        <f>IFERROR(VLOOKUP($C407,'World Cup GK'!B:AE,19,FALSE),0)</f>
        <v>0</v>
      </c>
      <c r="N407" s="44">
        <f>IFERROR(VLOOKUP($C407,'World Cup GK'!B:AE,14,FALSE),0)</f>
        <v>0</v>
      </c>
      <c r="O407" s="44">
        <f>IFERROR(VLOOKUP($C407,'World Cup GK'!B:AE,11,FALSE),0)</f>
        <v>0</v>
      </c>
      <c r="P407" s="43">
        <f t="shared" si="80"/>
        <v>1</v>
      </c>
    </row>
    <row r="408" spans="2:16" ht="12" customHeight="1" x14ac:dyDescent="0.2">
      <c r="B408" s="40" t="str">
        <f>Master!K97</f>
        <v>Ivan Cajic</v>
      </c>
      <c r="C408" s="293"/>
      <c r="D408" s="35">
        <f t="shared" ref="D408:E408" si="81">SUM(D409:D433)</f>
        <v>0</v>
      </c>
      <c r="E408" s="35">
        <f t="shared" si="81"/>
        <v>0</v>
      </c>
      <c r="F408" s="35">
        <f>SUM(F409:F438)</f>
        <v>10551</v>
      </c>
      <c r="G408" s="35">
        <f t="shared" ref="G408:O408" si="82">SUM(G409:G438)</f>
        <v>22</v>
      </c>
      <c r="H408" s="35">
        <f>SUM(H409:H438)</f>
        <v>26</v>
      </c>
      <c r="I408" s="35">
        <f>SUM(I409:I438)</f>
        <v>13</v>
      </c>
      <c r="J408" s="35">
        <f>SUM(J409:J438)</f>
        <v>6</v>
      </c>
      <c r="K408" s="35">
        <f t="shared" si="82"/>
        <v>0</v>
      </c>
      <c r="L408" s="35">
        <f>SUM(L409:L438)</f>
        <v>15</v>
      </c>
      <c r="M408" s="35">
        <f t="shared" si="82"/>
        <v>9</v>
      </c>
      <c r="N408" s="35">
        <f t="shared" si="82"/>
        <v>59</v>
      </c>
      <c r="O408" s="35">
        <f t="shared" si="82"/>
        <v>26</v>
      </c>
      <c r="P408" s="43">
        <f t="shared" si="80"/>
        <v>176.37330000000003</v>
      </c>
    </row>
    <row r="409" spans="2:16" ht="12" customHeight="1" x14ac:dyDescent="0.2">
      <c r="B409" s="24"/>
      <c r="C409" s="265" t="s">
        <v>425</v>
      </c>
      <c r="D409" s="23" t="str">
        <f>IFERROR(VLOOKUP($C409,'World Cup Players'!B:X,3,FALSE),0)</f>
        <v>fr France</v>
      </c>
      <c r="E409" s="30"/>
      <c r="F409" s="23">
        <f>IFERROR(VLOOKUP($C409,'World Cup Players'!B:X,9,FALSE),0)</f>
        <v>605</v>
      </c>
      <c r="G409" s="23">
        <f>IFERROR(VLOOKUP($C409,'World Cup Players'!B:X,11,FALSE),0)</f>
        <v>8</v>
      </c>
      <c r="H409" s="23">
        <f>IFERROR(VLOOKUP($C409,'World Cup Players'!B:X,12,FALSE),0)</f>
        <v>3</v>
      </c>
      <c r="I409" s="23">
        <f>IFERROR(VLOOKUP($C409,'GAME WINNING GOALS'!A:B,2,FALSE),0)</f>
        <v>4</v>
      </c>
      <c r="J409" s="23">
        <f>IFERROR(VLOOKUP($C409,'World Cup Players'!B:X,17,FALSE),0)</f>
        <v>1</v>
      </c>
      <c r="K409" s="23">
        <f>IFERROR(VLOOKUP($C409,'World Cup Players'!B:X,18,FALSE),0)</f>
        <v>0</v>
      </c>
      <c r="L409" s="44">
        <f>IFERROR(VLOOKUP($C409,'World Cup GK'!B:AE,16,FALSE),0)</f>
        <v>0</v>
      </c>
      <c r="M409" s="44">
        <f>IFERROR(VLOOKUP($C409,'World Cup GK'!B:AE,19,FALSE),0)</f>
        <v>0</v>
      </c>
      <c r="N409" s="44">
        <f>IFERROR(VLOOKUP($C409,'World Cup GK'!B:AE,14,FALSE),0)</f>
        <v>0</v>
      </c>
      <c r="O409" s="44">
        <f>IFERROR(VLOOKUP($C409,'World Cup GK'!B:AE,11,FALSE),0)</f>
        <v>0</v>
      </c>
      <c r="P409" s="43">
        <f t="shared" si="80"/>
        <v>19.7715</v>
      </c>
    </row>
    <row r="410" spans="2:16" ht="12" customHeight="1" x14ac:dyDescent="0.2">
      <c r="B410" s="24"/>
      <c r="C410" s="265" t="s">
        <v>555</v>
      </c>
      <c r="D410" s="23" t="str">
        <f>IFERROR(VLOOKUP($C410,'World Cup Players'!B:X,3,FALSE),0)</f>
        <v>es Spain</v>
      </c>
      <c r="E410" s="30"/>
      <c r="F410" s="23">
        <f>IFERROR(VLOOKUP($C410,'World Cup Players'!B:X,9,FALSE),0)</f>
        <v>494</v>
      </c>
      <c r="G410" s="23">
        <f>IFERROR(VLOOKUP($C410,'World Cup Players'!B:X,11,FALSE),0)</f>
        <v>1</v>
      </c>
      <c r="H410" s="23">
        <f>IFERROR(VLOOKUP($C410,'World Cup Players'!B:X,12,FALSE),0)</f>
        <v>0</v>
      </c>
      <c r="I410" s="23">
        <f>IFERROR(VLOOKUP($C410,'GAME WINNING GOALS'!A:B,2,FALSE),0)</f>
        <v>1</v>
      </c>
      <c r="J410" s="23">
        <f>IFERROR(VLOOKUP($C410,'World Cup Players'!B:X,17,FALSE),0)</f>
        <v>0</v>
      </c>
      <c r="K410" s="23">
        <f>IFERROR(VLOOKUP($C410,'World Cup Players'!B:X,18,FALSE),0)</f>
        <v>0</v>
      </c>
      <c r="L410" s="44">
        <f>IFERROR(VLOOKUP($C410,'World Cup GK'!B:AE,16,FALSE),0)</f>
        <v>0</v>
      </c>
      <c r="M410" s="44">
        <f>IFERROR(VLOOKUP($C410,'World Cup GK'!B:AE,19,FALSE),0)</f>
        <v>0</v>
      </c>
      <c r="N410" s="44">
        <f>IFERROR(VLOOKUP($C410,'World Cup GK'!B:AE,14,FALSE),0)</f>
        <v>0</v>
      </c>
      <c r="O410" s="44">
        <f>IFERROR(VLOOKUP($C410,'World Cup GK'!B:AE,11,FALSE),0)</f>
        <v>0</v>
      </c>
      <c r="P410" s="43">
        <f t="shared" si="80"/>
        <v>6.1002000000000001</v>
      </c>
    </row>
    <row r="411" spans="2:16" ht="12" customHeight="1" x14ac:dyDescent="0.2">
      <c r="B411" s="24"/>
      <c r="C411" s="265" t="s">
        <v>613</v>
      </c>
      <c r="D411" s="23" t="str">
        <f>IFERROR(VLOOKUP($C411,'World Cup Players'!B:X,3,FALSE),0)</f>
        <v>de Germany</v>
      </c>
      <c r="E411" s="30"/>
      <c r="F411" s="23">
        <f>IFERROR(VLOOKUP($C411,'World Cup Players'!B:X,9,FALSE),0)</f>
        <v>361</v>
      </c>
      <c r="G411" s="23">
        <f>IFERROR(VLOOKUP($C411,'World Cup Players'!B:X,11,FALSE),0)</f>
        <v>0</v>
      </c>
      <c r="H411" s="23">
        <f>IFERROR(VLOOKUP($C411,'World Cup Players'!B:X,12,FALSE),0)</f>
        <v>3</v>
      </c>
      <c r="I411" s="23">
        <f>IFERROR(VLOOKUP($C411,'GAME WINNING GOALS'!A:B,2,FALSE),0)</f>
        <v>0</v>
      </c>
      <c r="J411" s="23">
        <f>IFERROR(VLOOKUP($C411,'World Cup Players'!B:X,17,FALSE),0)</f>
        <v>0</v>
      </c>
      <c r="K411" s="23">
        <f>IFERROR(VLOOKUP($C411,'World Cup Players'!B:X,18,FALSE),0)</f>
        <v>0</v>
      </c>
      <c r="L411" s="44">
        <f>IFERROR(VLOOKUP($C411,'World Cup GK'!B:AE,16,FALSE),0)</f>
        <v>0</v>
      </c>
      <c r="M411" s="44">
        <f>IFERROR(VLOOKUP($C411,'World Cup GK'!B:AE,19,FALSE),0)</f>
        <v>0</v>
      </c>
      <c r="N411" s="44">
        <f>IFERROR(VLOOKUP($C411,'World Cup GK'!B:AE,14,FALSE),0)</f>
        <v>0</v>
      </c>
      <c r="O411" s="44">
        <f>IFERROR(VLOOKUP($C411,'World Cup GK'!B:AE,11,FALSE),0)</f>
        <v>0</v>
      </c>
      <c r="P411" s="43">
        <f t="shared" si="80"/>
        <v>5.9962999999999997</v>
      </c>
    </row>
    <row r="412" spans="2:16" ht="12" customHeight="1" x14ac:dyDescent="0.2">
      <c r="B412" s="24"/>
      <c r="C412" s="265" t="s">
        <v>249</v>
      </c>
      <c r="D412" s="23" t="str">
        <f>IFERROR(VLOOKUP($C412,'World Cup Players'!B:X,3,FALSE),0)</f>
        <v>br Brazil</v>
      </c>
      <c r="E412" s="30"/>
      <c r="F412" s="23">
        <f>IFERROR(VLOOKUP($C412,'World Cup Players'!B:X,9,FALSE),0)</f>
        <v>129</v>
      </c>
      <c r="G412" s="23">
        <f>IFERROR(VLOOKUP($C412,'World Cup Players'!B:X,11,FALSE),0)</f>
        <v>0</v>
      </c>
      <c r="H412" s="23">
        <f>IFERROR(VLOOKUP($C412,'World Cup Players'!B:X,12,FALSE),0)</f>
        <v>0</v>
      </c>
      <c r="I412" s="23">
        <f>IFERROR(VLOOKUP($C412,'GAME WINNING GOALS'!A:B,2,FALSE),0)</f>
        <v>0</v>
      </c>
      <c r="J412" s="23">
        <f>IFERROR(VLOOKUP($C412,'World Cup Players'!B:X,17,FALSE),0)</f>
        <v>0</v>
      </c>
      <c r="K412" s="23">
        <f>IFERROR(VLOOKUP($C412,'World Cup Players'!B:X,18,FALSE),0)</f>
        <v>0</v>
      </c>
      <c r="L412" s="44">
        <f>IFERROR(VLOOKUP($C412,'World Cup GK'!B:AE,16,FALSE),0)</f>
        <v>0</v>
      </c>
      <c r="M412" s="44">
        <f>IFERROR(VLOOKUP($C412,'World Cup GK'!B:AE,19,FALSE),0)</f>
        <v>0</v>
      </c>
      <c r="N412" s="44">
        <f>IFERROR(VLOOKUP($C412,'World Cup GK'!B:AE,14,FALSE),0)</f>
        <v>0</v>
      </c>
      <c r="O412" s="44">
        <f>IFERROR(VLOOKUP($C412,'World Cup GK'!B:AE,11,FALSE),0)</f>
        <v>0</v>
      </c>
      <c r="P412" s="43">
        <f t="shared" si="80"/>
        <v>1.0707</v>
      </c>
    </row>
    <row r="413" spans="2:16" ht="12" customHeight="1" x14ac:dyDescent="0.2">
      <c r="B413" s="24"/>
      <c r="C413" s="265" t="s">
        <v>359</v>
      </c>
      <c r="D413" s="23" t="str">
        <f>IFERROR(VLOOKUP($C413,'World Cup Players'!B:X,3,FALSE),0)</f>
        <v>eng England</v>
      </c>
      <c r="E413" s="30"/>
      <c r="F413" s="23">
        <f>IFERROR(VLOOKUP($C413,'World Cup Players'!B:X,9,FALSE),0)</f>
        <v>268</v>
      </c>
      <c r="G413" s="23">
        <f>IFERROR(VLOOKUP($C413,'World Cup Players'!B:X,11,FALSE),0)</f>
        <v>0</v>
      </c>
      <c r="H413" s="23">
        <f>IFERROR(VLOOKUP($C413,'World Cup Players'!B:X,12,FALSE),0)</f>
        <v>3</v>
      </c>
      <c r="I413" s="23">
        <f>IFERROR(VLOOKUP($C413,'GAME WINNING GOALS'!A:B,2,FALSE),0)</f>
        <v>0</v>
      </c>
      <c r="J413" s="23">
        <f>IFERROR(VLOOKUP($C413,'World Cup Players'!B:X,17,FALSE),0)</f>
        <v>0</v>
      </c>
      <c r="K413" s="23">
        <f>IFERROR(VLOOKUP($C413,'World Cup Players'!B:X,18,FALSE),0)</f>
        <v>0</v>
      </c>
      <c r="L413" s="44">
        <f>IFERROR(VLOOKUP($C413,'World Cup GK'!B:AE,16,FALSE),0)</f>
        <v>0</v>
      </c>
      <c r="M413" s="44">
        <f>IFERROR(VLOOKUP($C413,'World Cup GK'!B:AE,19,FALSE),0)</f>
        <v>0</v>
      </c>
      <c r="N413" s="44">
        <f>IFERROR(VLOOKUP($C413,'World Cup GK'!B:AE,14,FALSE),0)</f>
        <v>0</v>
      </c>
      <c r="O413" s="44">
        <f>IFERROR(VLOOKUP($C413,'World Cup GK'!B:AE,11,FALSE),0)</f>
        <v>0</v>
      </c>
      <c r="P413" s="43">
        <f t="shared" si="80"/>
        <v>5.2244000000000002</v>
      </c>
    </row>
    <row r="414" spans="2:16" ht="12" customHeight="1" x14ac:dyDescent="0.2">
      <c r="B414" s="24"/>
      <c r="C414" s="265" t="s">
        <v>467</v>
      </c>
      <c r="D414" s="23" t="str">
        <f>IFERROR(VLOOKUP($C414,'World Cup Players'!B:X,3,FALSE),0)</f>
        <v>es Spain</v>
      </c>
      <c r="E414" s="30"/>
      <c r="F414" s="23">
        <f>IFERROR(VLOOKUP($C414,'World Cup Players'!B:X,9,FALSE),0)</f>
        <v>626</v>
      </c>
      <c r="G414" s="23">
        <f>IFERROR(VLOOKUP($C414,'World Cup Players'!B:X,11,FALSE),0)</f>
        <v>0</v>
      </c>
      <c r="H414" s="23">
        <f>IFERROR(VLOOKUP($C414,'World Cup Players'!B:X,12,FALSE),0)</f>
        <v>0</v>
      </c>
      <c r="I414" s="23">
        <f>IFERROR(VLOOKUP($C414,'GAME WINNING GOALS'!A:B,2,FALSE),0)</f>
        <v>0</v>
      </c>
      <c r="J414" s="23">
        <f>IFERROR(VLOOKUP($C414,'World Cup Players'!B:X,17,FALSE),0)</f>
        <v>0</v>
      </c>
      <c r="K414" s="23">
        <f>IFERROR(VLOOKUP($C414,'World Cup Players'!B:X,18,FALSE),0)</f>
        <v>0</v>
      </c>
      <c r="L414" s="44">
        <f>IFERROR(VLOOKUP($C414,'World Cup GK'!B:AE,16,FALSE),0)</f>
        <v>0</v>
      </c>
      <c r="M414" s="44">
        <f>IFERROR(VLOOKUP($C414,'World Cup GK'!B:AE,19,FALSE),0)</f>
        <v>0</v>
      </c>
      <c r="N414" s="44">
        <f>IFERROR(VLOOKUP($C414,'World Cup GK'!B:AE,14,FALSE),0)</f>
        <v>0</v>
      </c>
      <c r="O414" s="44">
        <f>IFERROR(VLOOKUP($C414,'World Cup GK'!B:AE,11,FALSE),0)</f>
        <v>0</v>
      </c>
      <c r="P414" s="43">
        <f t="shared" si="80"/>
        <v>5.1958000000000002</v>
      </c>
    </row>
    <row r="415" spans="2:16" ht="12" customHeight="1" x14ac:dyDescent="0.2">
      <c r="B415" s="24"/>
      <c r="C415" s="265" t="s">
        <v>491</v>
      </c>
      <c r="D415" s="23" t="str">
        <f>IFERROR(VLOOKUP($C415,'World Cup Players'!B:X,3,FALSE),0)</f>
        <v>pt Portugal</v>
      </c>
      <c r="E415" s="30"/>
      <c r="F415" s="23">
        <f>IFERROR(VLOOKUP($C415,'World Cup Players'!B:X,9,FALSE),0)</f>
        <v>422</v>
      </c>
      <c r="G415" s="23">
        <f>IFERROR(VLOOKUP($C415,'World Cup Players'!B:X,11,FALSE),0)</f>
        <v>0</v>
      </c>
      <c r="H415" s="23">
        <f>IFERROR(VLOOKUP($C415,'World Cup Players'!B:X,12,FALSE),0)</f>
        <v>1</v>
      </c>
      <c r="I415" s="23">
        <f>IFERROR(VLOOKUP($C415,'GAME WINNING GOALS'!A:B,2,FALSE),0)</f>
        <v>0</v>
      </c>
      <c r="J415" s="23">
        <f>IFERROR(VLOOKUP($C415,'World Cup Players'!B:X,17,FALSE),0)</f>
        <v>0</v>
      </c>
      <c r="K415" s="23">
        <f>IFERROR(VLOOKUP($C415,'World Cup Players'!B:X,18,FALSE),0)</f>
        <v>0</v>
      </c>
      <c r="L415" s="44">
        <f>IFERROR(VLOOKUP($C415,'World Cup GK'!B:AE,16,FALSE),0)</f>
        <v>0</v>
      </c>
      <c r="M415" s="44">
        <f>IFERROR(VLOOKUP($C415,'World Cup GK'!B:AE,19,FALSE),0)</f>
        <v>0</v>
      </c>
      <c r="N415" s="44">
        <f>IFERROR(VLOOKUP($C415,'World Cup GK'!B:AE,14,FALSE),0)</f>
        <v>0</v>
      </c>
      <c r="O415" s="44">
        <f>IFERROR(VLOOKUP($C415,'World Cup GK'!B:AE,11,FALSE),0)</f>
        <v>0</v>
      </c>
      <c r="P415" s="43">
        <f t="shared" si="80"/>
        <v>4.5026000000000002</v>
      </c>
    </row>
    <row r="416" spans="2:16" ht="12" customHeight="1" x14ac:dyDescent="0.2">
      <c r="B416" s="24"/>
      <c r="C416" s="265" t="s">
        <v>706</v>
      </c>
      <c r="D416" s="23" t="str">
        <f>IFERROR(VLOOKUP($C416,'World Cup Players'!B:X,3,FALSE),0)</f>
        <v>ar Argentina</v>
      </c>
      <c r="E416" s="30"/>
      <c r="F416" s="23">
        <f>IFERROR(VLOOKUP($C416,'World Cup Players'!B:X,9,FALSE),0)</f>
        <v>630</v>
      </c>
      <c r="G416" s="23">
        <f>IFERROR(VLOOKUP($C416,'World Cup Players'!B:X,11,FALSE),0)</f>
        <v>1</v>
      </c>
      <c r="H416" s="23">
        <f>IFERROR(VLOOKUP($C416,'World Cup Players'!B:X,12,FALSE),0)</f>
        <v>1</v>
      </c>
      <c r="I416" s="23">
        <f>IFERROR(VLOOKUP($C416,'GAME WINNING GOALS'!A:B,2,FALSE),0)</f>
        <v>0</v>
      </c>
      <c r="J416" s="23">
        <f>IFERROR(VLOOKUP($C416,'World Cup Players'!B:X,17,FALSE),0)</f>
        <v>0</v>
      </c>
      <c r="K416" s="23">
        <f>IFERROR(VLOOKUP($C416,'World Cup Players'!B:X,18,FALSE),0)</f>
        <v>0</v>
      </c>
      <c r="L416" s="44">
        <f>IFERROR(VLOOKUP($C416,'World Cup GK'!B:AE,16,FALSE),0)</f>
        <v>0</v>
      </c>
      <c r="M416" s="44">
        <f>IFERROR(VLOOKUP($C416,'World Cup GK'!B:AE,19,FALSE),0)</f>
        <v>0</v>
      </c>
      <c r="N416" s="44">
        <f>IFERROR(VLOOKUP($C416,'World Cup GK'!B:AE,14,FALSE),0)</f>
        <v>0</v>
      </c>
      <c r="O416" s="44">
        <f>IFERROR(VLOOKUP($C416,'World Cup GK'!B:AE,11,FALSE),0)</f>
        <v>0</v>
      </c>
      <c r="P416" s="43">
        <f t="shared" si="80"/>
        <v>7.2290000000000001</v>
      </c>
    </row>
    <row r="417" spans="2:16" ht="12" customHeight="1" x14ac:dyDescent="0.2">
      <c r="B417" s="24"/>
      <c r="C417" s="265" t="s">
        <v>707</v>
      </c>
      <c r="D417" s="23" t="str">
        <f>IFERROR(VLOOKUP($C417,'World Cup Players'!B:X,3,FALSE),0)</f>
        <v>eg Egypt</v>
      </c>
      <c r="E417" s="30"/>
      <c r="F417" s="23">
        <f>IFERROR(VLOOKUP($C417,'World Cup Players'!B:X,9,FALSE),0)</f>
        <v>425</v>
      </c>
      <c r="G417" s="23">
        <f>IFERROR(VLOOKUP($C417,'World Cup Players'!B:X,11,FALSE),0)</f>
        <v>1</v>
      </c>
      <c r="H417" s="23">
        <f>IFERROR(VLOOKUP($C417,'World Cup Players'!B:X,12,FALSE),0)</f>
        <v>2</v>
      </c>
      <c r="I417" s="23">
        <f>IFERROR(VLOOKUP($C417,'GAME WINNING GOALS'!A:B,2,FALSE),0)</f>
        <v>1</v>
      </c>
      <c r="J417" s="23">
        <f>IFERROR(VLOOKUP($C417,'World Cup Players'!B:X,17,FALSE),0)</f>
        <v>0</v>
      </c>
      <c r="K417" s="23">
        <f>IFERROR(VLOOKUP($C417,'World Cup Players'!B:X,18,FALSE),0)</f>
        <v>0</v>
      </c>
      <c r="L417" s="44">
        <f>IFERROR(VLOOKUP($C417,'World Cup GK'!B:AE,16,FALSE),0)</f>
        <v>0</v>
      </c>
      <c r="M417" s="44">
        <f>IFERROR(VLOOKUP($C417,'World Cup GK'!B:AE,19,FALSE),0)</f>
        <v>0</v>
      </c>
      <c r="N417" s="44">
        <f>IFERROR(VLOOKUP($C417,'World Cup GK'!B:AE,14,FALSE),0)</f>
        <v>0</v>
      </c>
      <c r="O417" s="44">
        <f>IFERROR(VLOOKUP($C417,'World Cup GK'!B:AE,11,FALSE),0)</f>
        <v>0</v>
      </c>
      <c r="P417" s="43">
        <f t="shared" si="80"/>
        <v>7.5274999999999999</v>
      </c>
    </row>
    <row r="418" spans="2:16" ht="12" customHeight="1" x14ac:dyDescent="0.2">
      <c r="B418" s="24"/>
      <c r="C418" s="265" t="s">
        <v>225</v>
      </c>
      <c r="D418" s="23" t="str">
        <f>IFERROR(VLOOKUP($C418,'World Cup Players'!B:X,3,FALSE),0)</f>
        <v>eng England</v>
      </c>
      <c r="E418" s="30"/>
      <c r="F418" s="23">
        <f>IFERROR(VLOOKUP($C418,'World Cup Players'!B:X,9,FALSE),0)</f>
        <v>602</v>
      </c>
      <c r="G418" s="23">
        <f>IFERROR(VLOOKUP($C418,'World Cup Players'!B:X,11,FALSE),0)</f>
        <v>6</v>
      </c>
      <c r="H418" s="23">
        <f>IFERROR(VLOOKUP($C418,'World Cup Players'!B:X,12,FALSE),0)</f>
        <v>1</v>
      </c>
      <c r="I418" s="23">
        <f>IFERROR(VLOOKUP($C418,'GAME WINNING GOALS'!A:B,2,FALSE),0)</f>
        <v>3</v>
      </c>
      <c r="J418" s="23">
        <f>IFERROR(VLOOKUP($C418,'World Cup Players'!B:X,17,FALSE),0)</f>
        <v>1</v>
      </c>
      <c r="K418" s="23">
        <f>IFERROR(VLOOKUP($C418,'World Cup Players'!B:X,18,FALSE),0)</f>
        <v>0</v>
      </c>
      <c r="L418" s="44">
        <f>IFERROR(VLOOKUP($C418,'World Cup GK'!B:AE,16,FALSE),0)</f>
        <v>0</v>
      </c>
      <c r="M418" s="44">
        <f>IFERROR(VLOOKUP($C418,'World Cup GK'!B:AE,19,FALSE),0)</f>
        <v>0</v>
      </c>
      <c r="N418" s="44">
        <f>IFERROR(VLOOKUP($C418,'World Cup GK'!B:AE,14,FALSE),0)</f>
        <v>0</v>
      </c>
      <c r="O418" s="44">
        <f>IFERROR(VLOOKUP($C418,'World Cup GK'!B:AE,11,FALSE),0)</f>
        <v>0</v>
      </c>
      <c r="P418" s="43">
        <f t="shared" si="80"/>
        <v>14.746600000000001</v>
      </c>
    </row>
    <row r="419" spans="2:16" ht="12" customHeight="1" x14ac:dyDescent="0.2">
      <c r="B419" s="24"/>
      <c r="C419" s="265" t="s">
        <v>422</v>
      </c>
      <c r="D419" s="23" t="str">
        <f>IFERROR(VLOOKUP($C419,'World Cup Players'!B:X,3,FALSE),0)</f>
        <v>ar Argentina</v>
      </c>
      <c r="E419" s="30"/>
      <c r="F419" s="23">
        <f>IFERROR(VLOOKUP($C419,'World Cup Players'!B:X,9,FALSE),0)</f>
        <v>310</v>
      </c>
      <c r="G419" s="23">
        <f>IFERROR(VLOOKUP($C419,'World Cup Players'!B:X,11,FALSE),0)</f>
        <v>3</v>
      </c>
      <c r="H419" s="23">
        <f>IFERROR(VLOOKUP($C419,'World Cup Players'!B:X,12,FALSE),0)</f>
        <v>1</v>
      </c>
      <c r="I419" s="23">
        <f>IFERROR(VLOOKUP($C419,'GAME WINNING GOALS'!A:B,2,FALSE),0)</f>
        <v>2</v>
      </c>
      <c r="J419" s="23">
        <f>IFERROR(VLOOKUP($C419,'World Cup Players'!B:X,17,FALSE),0)</f>
        <v>1</v>
      </c>
      <c r="K419" s="23">
        <f>IFERROR(VLOOKUP($C419,'World Cup Players'!B:X,18,FALSE),0)</f>
        <v>0</v>
      </c>
      <c r="L419" s="44">
        <f>IFERROR(VLOOKUP($C419,'World Cup GK'!B:AE,16,FALSE),0)</f>
        <v>0</v>
      </c>
      <c r="M419" s="44">
        <f>IFERROR(VLOOKUP($C419,'World Cup GK'!B:AE,19,FALSE),0)</f>
        <v>0</v>
      </c>
      <c r="N419" s="44">
        <f>IFERROR(VLOOKUP($C419,'World Cup GK'!B:AE,14,FALSE),0)</f>
        <v>0</v>
      </c>
      <c r="O419" s="44">
        <f>IFERROR(VLOOKUP($C419,'World Cup GK'!B:AE,11,FALSE),0)</f>
        <v>0</v>
      </c>
      <c r="P419" s="43">
        <f t="shared" si="80"/>
        <v>8.3230000000000004</v>
      </c>
    </row>
    <row r="420" spans="2:16" ht="12" customHeight="1" x14ac:dyDescent="0.2">
      <c r="B420" s="24"/>
      <c r="C420" s="268" t="s">
        <v>475</v>
      </c>
      <c r="D420" s="23" t="str">
        <f>IFERROR(VLOOKUP($C420,'World Cup Players'!B:X,3,FALSE),0)</f>
        <v>es Spain</v>
      </c>
      <c r="E420" s="30"/>
      <c r="F420" s="23">
        <f>IFERROR(VLOOKUP($C420,'World Cup Players'!B:X,9,FALSE),0)</f>
        <v>67</v>
      </c>
      <c r="G420" s="23">
        <f>IFERROR(VLOOKUP($C420,'World Cup Players'!B:X,11,FALSE),0)</f>
        <v>0</v>
      </c>
      <c r="H420" s="23">
        <f>IFERROR(VLOOKUP($C420,'World Cup Players'!B:X,12,FALSE),0)</f>
        <v>0</v>
      </c>
      <c r="I420" s="23">
        <f>IFERROR(VLOOKUP($C420,'GAME WINNING GOALS'!A:B,2,FALSE),0)</f>
        <v>0</v>
      </c>
      <c r="J420" s="23">
        <f>IFERROR(VLOOKUP($C420,'World Cup Players'!B:X,17,FALSE),0)</f>
        <v>0</v>
      </c>
      <c r="K420" s="23">
        <f>IFERROR(VLOOKUP($C420,'World Cup Players'!B:X,18,FALSE),0)</f>
        <v>0</v>
      </c>
      <c r="L420" s="44">
        <f>IFERROR(VLOOKUP($C420,'World Cup GK'!B:AE,16,FALSE),0)</f>
        <v>0</v>
      </c>
      <c r="M420" s="44">
        <f>IFERROR(VLOOKUP($C420,'World Cup GK'!B:AE,19,FALSE),0)</f>
        <v>0</v>
      </c>
      <c r="N420" s="44">
        <f>IFERROR(VLOOKUP($C420,'World Cup GK'!B:AE,14,FALSE),0)</f>
        <v>0</v>
      </c>
      <c r="O420" s="44">
        <f>IFERROR(VLOOKUP($C420,'World Cup GK'!B:AE,11,FALSE),0)</f>
        <v>0</v>
      </c>
      <c r="P420" s="43">
        <f t="shared" si="80"/>
        <v>0.55610000000000004</v>
      </c>
    </row>
    <row r="421" spans="2:16" ht="12" customHeight="1" x14ac:dyDescent="0.2">
      <c r="B421" s="24"/>
      <c r="C421" s="265" t="s">
        <v>734</v>
      </c>
      <c r="D421" s="23" t="str">
        <f>IFERROR(VLOOKUP($C421,'World Cup Players'!B:X,3,FALSE),0)</f>
        <v>no Norway</v>
      </c>
      <c r="E421" s="30"/>
      <c r="F421" s="23">
        <f>IFERROR(VLOOKUP($C421,'World Cup Players'!B:X,9,FALSE),0)</f>
        <v>470</v>
      </c>
      <c r="G421" s="23">
        <f>IFERROR(VLOOKUP($C421,'World Cup Players'!B:X,11,FALSE),0)</f>
        <v>0</v>
      </c>
      <c r="H421" s="23">
        <f>IFERROR(VLOOKUP($C421,'World Cup Players'!B:X,12,FALSE),0)</f>
        <v>4</v>
      </c>
      <c r="I421" s="23">
        <f>IFERROR(VLOOKUP($C421,'GAME WINNING GOALS'!A:B,2,FALSE),0)</f>
        <v>0</v>
      </c>
      <c r="J421" s="23">
        <f>IFERROR(VLOOKUP($C421,'World Cup Players'!B:X,17,FALSE),0)</f>
        <v>0</v>
      </c>
      <c r="K421" s="23">
        <f>IFERROR(VLOOKUP($C421,'World Cup Players'!B:X,18,FALSE),0)</f>
        <v>0</v>
      </c>
      <c r="L421" s="44">
        <f>IFERROR(VLOOKUP($C421,'World Cup GK'!B:AE,16,FALSE),0)</f>
        <v>0</v>
      </c>
      <c r="M421" s="44">
        <f>IFERROR(VLOOKUP($C421,'World Cup GK'!B:AE,19,FALSE),0)</f>
        <v>0</v>
      </c>
      <c r="N421" s="44">
        <f>IFERROR(VLOOKUP($C421,'World Cup GK'!B:AE,14,FALSE),0)</f>
        <v>0</v>
      </c>
      <c r="O421" s="44">
        <f>IFERROR(VLOOKUP($C421,'World Cup GK'!B:AE,11,FALSE),0)</f>
        <v>0</v>
      </c>
      <c r="P421" s="43">
        <f t="shared" si="80"/>
        <v>7.9009999999999998</v>
      </c>
    </row>
    <row r="422" spans="2:16" ht="12" customHeight="1" x14ac:dyDescent="0.2">
      <c r="B422" s="24"/>
      <c r="C422" s="265" t="s">
        <v>543</v>
      </c>
      <c r="D422" s="23" t="str">
        <f>IFERROR(VLOOKUP($C422,'World Cup Players'!B:X,3,FALSE),0)</f>
        <v>pt Portugal</v>
      </c>
      <c r="E422" s="30"/>
      <c r="F422" s="23">
        <f>IFERROR(VLOOKUP($C422,'World Cup Players'!B:X,9,FALSE),0)</f>
        <v>376</v>
      </c>
      <c r="G422" s="23">
        <f>IFERROR(VLOOKUP($C422,'World Cup Players'!B:X,11,FALSE),0)</f>
        <v>0</v>
      </c>
      <c r="H422" s="23">
        <f>IFERROR(VLOOKUP($C422,'World Cup Players'!B:X,12,FALSE),0)</f>
        <v>0</v>
      </c>
      <c r="I422" s="23">
        <f>IFERROR(VLOOKUP($C422,'GAME WINNING GOALS'!A:B,2,FALSE),0)</f>
        <v>0</v>
      </c>
      <c r="J422" s="23">
        <f>IFERROR(VLOOKUP($C422,'World Cup Players'!B:X,17,FALSE),0)</f>
        <v>0</v>
      </c>
      <c r="K422" s="23">
        <f>IFERROR(VLOOKUP($C422,'World Cup Players'!B:X,18,FALSE),0)</f>
        <v>0</v>
      </c>
      <c r="L422" s="44">
        <f>IFERROR(VLOOKUP($C422,'World Cup GK'!B:AE,16,FALSE),0)</f>
        <v>0</v>
      </c>
      <c r="M422" s="44">
        <f>IFERROR(VLOOKUP($C422,'World Cup GK'!B:AE,19,FALSE),0)</f>
        <v>0</v>
      </c>
      <c r="N422" s="44">
        <f>IFERROR(VLOOKUP($C422,'World Cup GK'!B:AE,14,FALSE),0)</f>
        <v>0</v>
      </c>
      <c r="O422" s="44">
        <f>IFERROR(VLOOKUP($C422,'World Cup GK'!B:AE,11,FALSE),0)</f>
        <v>0</v>
      </c>
      <c r="P422" s="43">
        <f t="shared" si="80"/>
        <v>3.1208</v>
      </c>
    </row>
    <row r="423" spans="2:16" ht="12" customHeight="1" x14ac:dyDescent="0.2">
      <c r="B423" s="24"/>
      <c r="C423" s="265" t="s">
        <v>805</v>
      </c>
      <c r="D423" s="23" t="str">
        <f>IFERROR(VLOOKUP($C423,'World Cup Players'!B:X,3,FALSE),0)</f>
        <v>fr France</v>
      </c>
      <c r="E423" s="30"/>
      <c r="F423" s="23">
        <f>IFERROR(VLOOKUP($C423,'World Cup Players'!B:X,9,FALSE),0)</f>
        <v>85</v>
      </c>
      <c r="G423" s="23">
        <f>IFERROR(VLOOKUP($C423,'World Cup Players'!B:X,11,FALSE),0)</f>
        <v>0</v>
      </c>
      <c r="H423" s="23">
        <f>IFERROR(VLOOKUP($C423,'World Cup Players'!B:X,12,FALSE),0)</f>
        <v>0</v>
      </c>
      <c r="I423" s="23">
        <f>IFERROR(VLOOKUP($C423,'GAME WINNING GOALS'!A:B,2,FALSE),0)</f>
        <v>0</v>
      </c>
      <c r="J423" s="23">
        <f>IFERROR(VLOOKUP($C423,'World Cup Players'!B:X,17,FALSE),0)</f>
        <v>0</v>
      </c>
      <c r="K423" s="23">
        <f>IFERROR(VLOOKUP($C423,'World Cup Players'!B:X,18,FALSE),0)</f>
        <v>0</v>
      </c>
      <c r="L423" s="44">
        <f>IFERROR(VLOOKUP($C423,'World Cup GK'!B:AE,16,FALSE),0)</f>
        <v>0</v>
      </c>
      <c r="M423" s="44">
        <f>IFERROR(VLOOKUP($C423,'World Cup GK'!B:AE,19,FALSE),0)</f>
        <v>0</v>
      </c>
      <c r="N423" s="44">
        <f>IFERROR(VLOOKUP($C423,'World Cup GK'!B:AE,14,FALSE),0)</f>
        <v>0</v>
      </c>
      <c r="O423" s="44">
        <f>IFERROR(VLOOKUP($C423,'World Cup GK'!B:AE,11,FALSE),0)</f>
        <v>0</v>
      </c>
      <c r="P423" s="43">
        <f t="shared" si="80"/>
        <v>0.70550000000000002</v>
      </c>
    </row>
    <row r="424" spans="2:16" ht="12" customHeight="1" x14ac:dyDescent="0.2">
      <c r="B424" s="24"/>
      <c r="C424" s="265" t="s">
        <v>745</v>
      </c>
      <c r="D424" s="23" t="str">
        <f>IFERROR(VLOOKUP($C424,'World Cup Players'!B:X,3,FALSE),0)</f>
        <v>nz New Zealand</v>
      </c>
      <c r="E424" s="30"/>
      <c r="F424" s="23">
        <f>IFERROR(VLOOKUP($C424,'World Cup Players'!B:X,9,FALSE),0)</f>
        <v>270</v>
      </c>
      <c r="G424" s="23">
        <f>IFERROR(VLOOKUP($C424,'World Cup Players'!B:X,11,FALSE),0)</f>
        <v>0</v>
      </c>
      <c r="H424" s="23">
        <f>IFERROR(VLOOKUP($C424,'World Cup Players'!B:X,12,FALSE),0)</f>
        <v>2</v>
      </c>
      <c r="I424" s="23">
        <f>IFERROR(VLOOKUP($C424,'GAME WINNING GOALS'!A:B,2,FALSE),0)</f>
        <v>0</v>
      </c>
      <c r="J424" s="23">
        <f>IFERROR(VLOOKUP($C424,'World Cup Players'!B:X,17,FALSE),0)</f>
        <v>0</v>
      </c>
      <c r="K424" s="23">
        <f>IFERROR(VLOOKUP($C424,'World Cup Players'!B:X,18,FALSE),0)</f>
        <v>0</v>
      </c>
      <c r="L424" s="44">
        <f>IFERROR(VLOOKUP($C424,'World Cup GK'!B:AE,16,FALSE),0)</f>
        <v>0</v>
      </c>
      <c r="M424" s="44">
        <f>IFERROR(VLOOKUP($C424,'World Cup GK'!B:AE,19,FALSE),0)</f>
        <v>0</v>
      </c>
      <c r="N424" s="44">
        <f>IFERROR(VLOOKUP($C424,'World Cup GK'!B:AE,14,FALSE),0)</f>
        <v>0</v>
      </c>
      <c r="O424" s="44">
        <f>IFERROR(VLOOKUP($C424,'World Cup GK'!B:AE,11,FALSE),0)</f>
        <v>0</v>
      </c>
      <c r="P424" s="43">
        <f t="shared" si="80"/>
        <v>4.2409999999999997</v>
      </c>
    </row>
    <row r="425" spans="2:16" ht="12" customHeight="1" x14ac:dyDescent="0.2">
      <c r="B425" s="24"/>
      <c r="C425" s="265" t="s">
        <v>411</v>
      </c>
      <c r="D425" s="23" t="str">
        <f>IFERROR(VLOOKUP($C425,'World Cup Players'!B:X,3,FALSE),0)</f>
        <v>au Australia</v>
      </c>
      <c r="E425" s="30"/>
      <c r="F425" s="23">
        <f>IFERROR(VLOOKUP($C425,'World Cup Players'!B:X,9,FALSE),0)</f>
        <v>223</v>
      </c>
      <c r="G425" s="23">
        <f>IFERROR(VLOOKUP($C425,'World Cup Players'!B:X,11,FALSE),0)</f>
        <v>0</v>
      </c>
      <c r="H425" s="23">
        <f>IFERROR(VLOOKUP($C425,'World Cup Players'!B:X,12,FALSE),0)</f>
        <v>0</v>
      </c>
      <c r="I425" s="23">
        <f>IFERROR(VLOOKUP($C425,'GAME WINNING GOALS'!A:B,2,FALSE),0)</f>
        <v>0</v>
      </c>
      <c r="J425" s="23">
        <f>IFERROR(VLOOKUP($C425,'World Cup Players'!B:X,17,FALSE),0)</f>
        <v>1</v>
      </c>
      <c r="K425" s="23">
        <f>IFERROR(VLOOKUP($C425,'World Cup Players'!B:X,18,FALSE),0)</f>
        <v>0</v>
      </c>
      <c r="L425" s="44">
        <f>IFERROR(VLOOKUP($C425,'World Cup GK'!B:AE,16,FALSE),0)</f>
        <v>0</v>
      </c>
      <c r="M425" s="44">
        <f>IFERROR(VLOOKUP($C425,'World Cup GK'!B:AE,19,FALSE),0)</f>
        <v>0</v>
      </c>
      <c r="N425" s="44">
        <f>IFERROR(VLOOKUP($C425,'World Cup GK'!B:AE,14,FALSE),0)</f>
        <v>0</v>
      </c>
      <c r="O425" s="44">
        <f>IFERROR(VLOOKUP($C425,'World Cup GK'!B:AE,11,FALSE),0)</f>
        <v>0</v>
      </c>
      <c r="P425" s="43">
        <f t="shared" si="80"/>
        <v>1.6009</v>
      </c>
    </row>
    <row r="426" spans="2:16" ht="12" customHeight="1" x14ac:dyDescent="0.2">
      <c r="B426" s="24"/>
      <c r="C426" s="265" t="s">
        <v>216</v>
      </c>
      <c r="D426" s="23" t="str">
        <f>IFERROR(VLOOKUP($C426,'World Cup Players'!B:X,3,FALSE),0)</f>
        <v>es Spain</v>
      </c>
      <c r="E426" s="30"/>
      <c r="F426" s="23">
        <f>IFERROR(VLOOKUP($C426,'World Cup Players'!B:X,9,FALSE),0)</f>
        <v>229</v>
      </c>
      <c r="G426" s="23">
        <f>IFERROR(VLOOKUP($C426,'World Cup Players'!B:X,11,FALSE),0)</f>
        <v>0</v>
      </c>
      <c r="H426" s="23">
        <f>IFERROR(VLOOKUP($C426,'World Cup Players'!B:X,12,FALSE),0)</f>
        <v>1</v>
      </c>
      <c r="I426" s="23">
        <f>IFERROR(VLOOKUP($C426,'GAME WINNING GOALS'!A:B,2,FALSE),0)</f>
        <v>0</v>
      </c>
      <c r="J426" s="23">
        <f>IFERROR(VLOOKUP($C426,'World Cup Players'!B:X,17,FALSE),0)</f>
        <v>1</v>
      </c>
      <c r="K426" s="23">
        <f>IFERROR(VLOOKUP($C426,'World Cup Players'!B:X,18,FALSE),0)</f>
        <v>0</v>
      </c>
      <c r="L426" s="44">
        <f>IFERROR(VLOOKUP($C426,'World Cup GK'!B:AE,16,FALSE),0)</f>
        <v>0</v>
      </c>
      <c r="M426" s="44">
        <f>IFERROR(VLOOKUP($C426,'World Cup GK'!B:AE,19,FALSE),0)</f>
        <v>0</v>
      </c>
      <c r="N426" s="44">
        <f>IFERROR(VLOOKUP($C426,'World Cup GK'!B:AE,14,FALSE),0)</f>
        <v>0</v>
      </c>
      <c r="O426" s="44">
        <f>IFERROR(VLOOKUP($C426,'World Cup GK'!B:AE,11,FALSE),0)</f>
        <v>0</v>
      </c>
      <c r="P426" s="43">
        <f t="shared" si="80"/>
        <v>2.6507000000000001</v>
      </c>
    </row>
    <row r="427" spans="2:16" ht="12" customHeight="1" x14ac:dyDescent="0.2">
      <c r="B427" s="24"/>
      <c r="C427" s="278" t="s">
        <v>410</v>
      </c>
      <c r="D427" s="23" t="str">
        <f>IFERROR(VLOOKUP($C427,'World Cup Players'!B:X,3,FALSE),0)</f>
        <v>fr France</v>
      </c>
      <c r="E427" s="30"/>
      <c r="F427" s="23">
        <f>IFERROR(VLOOKUP($C427,'World Cup Players'!B:X,9,FALSE),0)</f>
        <v>212</v>
      </c>
      <c r="G427" s="23">
        <f>IFERROR(VLOOKUP($C427,'World Cup Players'!B:X,11,FALSE),0)</f>
        <v>0</v>
      </c>
      <c r="H427" s="23">
        <f>IFERROR(VLOOKUP($C427,'World Cup Players'!B:X,12,FALSE),0)</f>
        <v>0</v>
      </c>
      <c r="I427" s="23">
        <f>IFERROR(VLOOKUP($C427,'GAME WINNING GOALS'!A:B,2,FALSE),0)</f>
        <v>0</v>
      </c>
      <c r="J427" s="23">
        <f>IFERROR(VLOOKUP($C427,'World Cup Players'!B:X,17,FALSE),0)</f>
        <v>0</v>
      </c>
      <c r="K427" s="23">
        <f>IFERROR(VLOOKUP($C427,'World Cup Players'!B:X,18,FALSE),0)</f>
        <v>0</v>
      </c>
      <c r="L427" s="44">
        <f>IFERROR(VLOOKUP($C427,'World Cup GK'!B:AE,16,FALSE),0)</f>
        <v>0</v>
      </c>
      <c r="M427" s="44">
        <f>IFERROR(VLOOKUP($C427,'World Cup GK'!B:AE,19,FALSE),0)</f>
        <v>0</v>
      </c>
      <c r="N427" s="44">
        <f>IFERROR(VLOOKUP($C427,'World Cup GK'!B:AE,14,FALSE),0)</f>
        <v>0</v>
      </c>
      <c r="O427" s="44">
        <f>IFERROR(VLOOKUP($C427,'World Cup GK'!B:AE,11,FALSE),0)</f>
        <v>0</v>
      </c>
      <c r="P427" s="43">
        <f t="shared" si="80"/>
        <v>1.7596000000000001</v>
      </c>
    </row>
    <row r="428" spans="2:16" ht="12" customHeight="1" thickBot="1" x14ac:dyDescent="0.25">
      <c r="B428" s="24"/>
      <c r="C428" s="273" t="s">
        <v>233</v>
      </c>
      <c r="D428" s="23" t="str">
        <f>IFERROR(VLOOKUP($C428,'World Cup Players'!B:X,3,FALSE),0)</f>
        <v>ma Morocco</v>
      </c>
      <c r="E428" s="30"/>
      <c r="F428" s="23">
        <f>IFERROR(VLOOKUP($C428,'World Cup Players'!B:X,9,FALSE),0)</f>
        <v>570</v>
      </c>
      <c r="G428" s="23">
        <f>IFERROR(VLOOKUP($C428,'World Cup Players'!B:X,11,FALSE),0)</f>
        <v>1</v>
      </c>
      <c r="H428" s="23">
        <f>IFERROR(VLOOKUP($C428,'World Cup Players'!B:X,12,FALSE),0)</f>
        <v>2</v>
      </c>
      <c r="I428" s="23">
        <f>IFERROR(VLOOKUP($C428,'GAME WINNING GOALS'!A:B,2,FALSE),0)</f>
        <v>0</v>
      </c>
      <c r="J428" s="23">
        <f>IFERROR(VLOOKUP($C428,'World Cup Players'!B:X,17,FALSE),0)</f>
        <v>1</v>
      </c>
      <c r="K428" s="23">
        <f>IFERROR(VLOOKUP($C428,'World Cup Players'!B:X,18,FALSE),0)</f>
        <v>0</v>
      </c>
      <c r="L428" s="44">
        <f>IFERROR(VLOOKUP($C428,'World Cup GK'!B:AE,16,FALSE),0)</f>
        <v>0</v>
      </c>
      <c r="M428" s="44">
        <f>IFERROR(VLOOKUP($C428,'World Cup GK'!B:AE,19,FALSE),0)</f>
        <v>0</v>
      </c>
      <c r="N428" s="44">
        <f>IFERROR(VLOOKUP($C428,'World Cup GK'!B:AE,14,FALSE),0)</f>
        <v>0</v>
      </c>
      <c r="O428" s="44">
        <f>IFERROR(VLOOKUP($C428,'World Cup GK'!B:AE,11,FALSE),0)</f>
        <v>0</v>
      </c>
      <c r="P428" s="43">
        <f t="shared" si="80"/>
        <v>7.4809999999999999</v>
      </c>
    </row>
    <row r="429" spans="2:16" ht="12" customHeight="1" x14ac:dyDescent="0.2">
      <c r="B429" s="24"/>
      <c r="C429" s="274" t="s">
        <v>101</v>
      </c>
      <c r="D429" s="23" t="str">
        <f>IFERROR(VLOOKUP($C429,'World Cup Players'!B:X,3,FALSE),0)</f>
        <v>de Germany</v>
      </c>
      <c r="E429" s="30"/>
      <c r="F429" s="23">
        <f>IFERROR(VLOOKUP($C429,'World Cup Players'!B:X,9,FALSE),0)</f>
        <v>262</v>
      </c>
      <c r="G429" s="23">
        <f>IFERROR(VLOOKUP($C429,'World Cup Players'!B:X,11,FALSE),0)</f>
        <v>0</v>
      </c>
      <c r="H429" s="23">
        <f>IFERROR(VLOOKUP($C429,'World Cup Players'!B:X,12,FALSE),0)</f>
        <v>0</v>
      </c>
      <c r="I429" s="41">
        <f>IFERROR(VLOOKUP($C429,'GAME WINNING GOALS'!A:B,2,FALSE),0)</f>
        <v>0</v>
      </c>
      <c r="J429" s="23">
        <f>IFERROR(VLOOKUP($C429,'World Cup Players'!B:X,17,FALSE),0)</f>
        <v>0</v>
      </c>
      <c r="K429" s="23">
        <f>IFERROR(VLOOKUP($C429,'World Cup Players'!B:X,18,FALSE),0)</f>
        <v>0</v>
      </c>
      <c r="L429" s="44">
        <f>IFERROR(VLOOKUP($C429,'World Cup GK'!B:AE,16,FALSE),0)</f>
        <v>0</v>
      </c>
      <c r="M429" s="44">
        <f>IFERROR(VLOOKUP($C429,'World Cup GK'!B:AE,19,FALSE),0)</f>
        <v>0</v>
      </c>
      <c r="N429" s="44">
        <f>IFERROR(VLOOKUP($C429,'World Cup GK'!B:AE,14,FALSE),0)</f>
        <v>0</v>
      </c>
      <c r="O429" s="44">
        <f>IFERROR(VLOOKUP($C429,'World Cup GK'!B:AE,11,FALSE),0)</f>
        <v>0</v>
      </c>
      <c r="P429" s="43">
        <f t="shared" si="80"/>
        <v>2.1745999999999999</v>
      </c>
    </row>
    <row r="430" spans="2:16" ht="12" customHeight="1" x14ac:dyDescent="0.2">
      <c r="B430" s="24"/>
      <c r="C430" s="265" t="s">
        <v>537</v>
      </c>
      <c r="D430" s="23" t="str">
        <f>IFERROR(VLOOKUP($C430,'World Cup Players'!B:X,3,FALSE),0)</f>
        <v>pt Portugal</v>
      </c>
      <c r="E430" s="30"/>
      <c r="F430" s="23">
        <f>IFERROR(VLOOKUP($C430,'World Cup Players'!B:X,9,FALSE),0)</f>
        <v>395</v>
      </c>
      <c r="G430" s="23">
        <f>IFERROR(VLOOKUP($C430,'World Cup Players'!B:X,11,FALSE),0)</f>
        <v>1</v>
      </c>
      <c r="H430" s="23">
        <f>IFERROR(VLOOKUP($C430,'World Cup Players'!B:X,12,FALSE),0)</f>
        <v>0</v>
      </c>
      <c r="I430" s="41">
        <f>IFERROR(VLOOKUP($C430,'GAME WINNING GOALS'!A:B,2,FALSE),0)</f>
        <v>0</v>
      </c>
      <c r="J430" s="23">
        <f>IFERROR(VLOOKUP($C430,'World Cup Players'!B:X,17,FALSE),0)</f>
        <v>0</v>
      </c>
      <c r="K430" s="23">
        <f>IFERROR(VLOOKUP($C430,'World Cup Players'!B:X,18,FALSE),0)</f>
        <v>0</v>
      </c>
      <c r="L430" s="44">
        <f>IFERROR(VLOOKUP($C430,'World Cup GK'!B:AE,16,FALSE),0)</f>
        <v>0</v>
      </c>
      <c r="M430" s="44">
        <f>IFERROR(VLOOKUP($C430,'World Cup GK'!B:AE,19,FALSE),0)</f>
        <v>0</v>
      </c>
      <c r="N430" s="44">
        <f>IFERROR(VLOOKUP($C430,'World Cup GK'!B:AE,14,FALSE),0)</f>
        <v>0</v>
      </c>
      <c r="O430" s="44">
        <f>IFERROR(VLOOKUP($C430,'World Cup GK'!B:AE,11,FALSE),0)</f>
        <v>0</v>
      </c>
      <c r="P430" s="43">
        <f t="shared" si="80"/>
        <v>4.2785000000000002</v>
      </c>
    </row>
    <row r="431" spans="2:16" ht="12" customHeight="1" x14ac:dyDescent="0.2">
      <c r="B431" s="24"/>
      <c r="C431" s="265" t="s">
        <v>421</v>
      </c>
      <c r="D431" s="23" t="str">
        <f>IFERROR(VLOOKUP($C431,'World Cup Players'!B:X,3,FALSE),0)</f>
        <v>ar Argentina</v>
      </c>
      <c r="E431" s="30"/>
      <c r="F431" s="23">
        <f>IFERROR(VLOOKUP($C431,'World Cup Players'!B:X,9,FALSE),0)</f>
        <v>690</v>
      </c>
      <c r="G431" s="23">
        <f>IFERROR(VLOOKUP($C431,'World Cup Players'!B:X,11,FALSE),0)</f>
        <v>0</v>
      </c>
      <c r="H431" s="23">
        <f>IFERROR(VLOOKUP($C431,'World Cup Players'!B:X,12,FALSE),0)</f>
        <v>0</v>
      </c>
      <c r="I431" s="41">
        <f>IFERROR(VLOOKUP($C431,'GAME WINNING GOALS'!A:B,2,FALSE),0)</f>
        <v>0</v>
      </c>
      <c r="J431" s="23">
        <f>IFERROR(VLOOKUP($C431,'World Cup Players'!B:X,17,FALSE),0)</f>
        <v>0</v>
      </c>
      <c r="K431" s="23">
        <f>IFERROR(VLOOKUP($C431,'World Cup Players'!B:X,18,FALSE),0)</f>
        <v>0</v>
      </c>
      <c r="L431" s="44">
        <f>IFERROR(VLOOKUP($C431,'World Cup GK'!B:AE,16,FALSE),0)</f>
        <v>7</v>
      </c>
      <c r="M431" s="44">
        <f>IFERROR(VLOOKUP($C431,'World Cup GK'!B:AE,19,FALSE),0)</f>
        <v>2</v>
      </c>
      <c r="N431" s="44">
        <f>IFERROR(VLOOKUP($C431,'World Cup GK'!B:AE,14,FALSE),0)</f>
        <v>9</v>
      </c>
      <c r="O431" s="44">
        <f>IFERROR(VLOOKUP($C431,'World Cup GK'!B:AE,11,FALSE),0)</f>
        <v>7</v>
      </c>
      <c r="P431" s="43">
        <f t="shared" si="80"/>
        <v>14.777000000000001</v>
      </c>
    </row>
    <row r="432" spans="2:16" ht="12" customHeight="1" thickBot="1" x14ac:dyDescent="0.25">
      <c r="B432" s="24"/>
      <c r="C432" s="275" t="s">
        <v>269</v>
      </c>
      <c r="D432" s="23" t="str">
        <f>IFERROR(VLOOKUP($C432,'World Cup Players'!B:X,3,FALSE),0)</f>
        <v>pt Portugal</v>
      </c>
      <c r="E432" s="30"/>
      <c r="F432" s="23">
        <f>IFERROR(VLOOKUP($C432,'World Cup Players'!B:X,9,FALSE),0)</f>
        <v>450</v>
      </c>
      <c r="G432" s="23">
        <f>IFERROR(VLOOKUP($C432,'World Cup Players'!B:X,11,FALSE),0)</f>
        <v>0</v>
      </c>
      <c r="H432" s="23">
        <f>IFERROR(VLOOKUP($C432,'World Cup Players'!B:X,12,FALSE),0)</f>
        <v>0</v>
      </c>
      <c r="I432" s="41">
        <f>IFERROR(VLOOKUP($C432,'GAME WINNING GOALS'!A:B,2,FALSE),0)</f>
        <v>0</v>
      </c>
      <c r="J432" s="23">
        <f>IFERROR(VLOOKUP($C432,'World Cup Players'!B:X,17,FALSE),0)</f>
        <v>0</v>
      </c>
      <c r="K432" s="23">
        <f>IFERROR(VLOOKUP($C432,'World Cup Players'!B:X,18,FALSE),0)</f>
        <v>0</v>
      </c>
      <c r="L432" s="44">
        <f>IFERROR(VLOOKUP($C432,'World Cup GK'!B:AE,16,FALSE),0)</f>
        <v>2</v>
      </c>
      <c r="M432" s="44">
        <f>IFERROR(VLOOKUP($C432,'World Cup GK'!B:AE,19,FALSE),0)</f>
        <v>2</v>
      </c>
      <c r="N432" s="44">
        <f>IFERROR(VLOOKUP($C432,'World Cup GK'!B:AE,14,FALSE),0)</f>
        <v>19</v>
      </c>
      <c r="O432" s="44">
        <f>IFERROR(VLOOKUP($C432,'World Cup GK'!B:AE,11,FALSE),0)</f>
        <v>3</v>
      </c>
      <c r="P432" s="43">
        <f t="shared" si="80"/>
        <v>10.785</v>
      </c>
    </row>
    <row r="433" spans="2:16" ht="12" customHeight="1" x14ac:dyDescent="0.2">
      <c r="B433" s="24"/>
      <c r="C433" s="281" t="s">
        <v>400</v>
      </c>
      <c r="D433" s="23" t="str">
        <f>IFERROR(VLOOKUP($C433,'World Cup Players'!B:X,3,FALSE),0)</f>
        <v>ma Morocco</v>
      </c>
      <c r="E433" s="30"/>
      <c r="F433" s="23">
        <f>IFERROR(VLOOKUP($C433,'World Cup Players'!B:X,9,FALSE),0)</f>
        <v>570</v>
      </c>
      <c r="G433" s="23">
        <f>IFERROR(VLOOKUP($C433,'World Cup Players'!B:X,11,FALSE),0)</f>
        <v>0</v>
      </c>
      <c r="H433" s="23">
        <f>IFERROR(VLOOKUP($C433,'World Cup Players'!B:X,12,FALSE),0)</f>
        <v>0</v>
      </c>
      <c r="I433" s="23">
        <f>IFERROR(VLOOKUP($C433,'GAME WINNING GOALS'!A:B,2,FALSE),0)</f>
        <v>0</v>
      </c>
      <c r="J433" s="23">
        <f>IFERROR(VLOOKUP($C433,'World Cup Players'!B:X,17,FALSE),0)</f>
        <v>0</v>
      </c>
      <c r="K433" s="23">
        <f>IFERROR(VLOOKUP($C433,'World Cup Players'!B:X,18,FALSE),0)</f>
        <v>0</v>
      </c>
      <c r="L433" s="44">
        <f>IFERROR(VLOOKUP($C433,'World Cup GK'!B:AE,16,FALSE),0)</f>
        <v>3</v>
      </c>
      <c r="M433" s="44">
        <f>IFERROR(VLOOKUP($C433,'World Cup GK'!B:AE,19,FALSE),0)</f>
        <v>2</v>
      </c>
      <c r="N433" s="44">
        <f>IFERROR(VLOOKUP($C433,'World Cup GK'!B:AE,14,FALSE),0)</f>
        <v>14</v>
      </c>
      <c r="O433" s="44">
        <f>IFERROR(VLOOKUP($C433,'World Cup GK'!B:AE,11,FALSE),0)</f>
        <v>6</v>
      </c>
      <c r="P433" s="43">
        <f t="shared" si="80"/>
        <v>11.031000000000001</v>
      </c>
    </row>
    <row r="434" spans="2:16" ht="12" customHeight="1" x14ac:dyDescent="0.2">
      <c r="B434" s="24"/>
      <c r="C434" s="265" t="s">
        <v>762</v>
      </c>
      <c r="D434" s="23" t="str">
        <f>IFERROR(VLOOKUP($C434,'World Cup Players'!B:X,3,FALSE),0)</f>
        <v>za South Africa</v>
      </c>
      <c r="E434" s="30"/>
      <c r="F434" s="23">
        <f>IFERROR(VLOOKUP($C434,'World Cup Players'!B:X,9,FALSE),0)</f>
        <v>360</v>
      </c>
      <c r="G434" s="23">
        <f>IFERROR(VLOOKUP($C434,'World Cup Players'!B:X,11,FALSE),0)</f>
        <v>0</v>
      </c>
      <c r="H434" s="23">
        <f>IFERROR(VLOOKUP($C434,'World Cup Players'!B:X,12,FALSE),0)</f>
        <v>0</v>
      </c>
      <c r="I434" s="23">
        <f>IFERROR(VLOOKUP($C434,'GAME WINNING GOALS'!A:B,2,FALSE),0)</f>
        <v>0</v>
      </c>
      <c r="J434" s="23">
        <f>IFERROR(VLOOKUP($C434,'World Cup Players'!B:X,17,FALSE),0)</f>
        <v>0</v>
      </c>
      <c r="K434" s="23">
        <f>IFERROR(VLOOKUP($C434,'World Cup Players'!B:X,18,FALSE),0)</f>
        <v>0</v>
      </c>
      <c r="L434" s="44">
        <f>IFERROR(VLOOKUP($C434,'World Cup GK'!B:AE,16,FALSE),0)</f>
        <v>1</v>
      </c>
      <c r="M434" s="44">
        <f>IFERROR(VLOOKUP($C434,'World Cup GK'!B:AE,19,FALSE),0)</f>
        <v>1</v>
      </c>
      <c r="N434" s="44">
        <f>IFERROR(VLOOKUP($C434,'World Cup GK'!B:AE,14,FALSE),0)</f>
        <v>11</v>
      </c>
      <c r="O434" s="44">
        <f>IFERROR(VLOOKUP($C434,'World Cup GK'!B:AE,11,FALSE),0)</f>
        <v>4</v>
      </c>
      <c r="P434" s="43">
        <f t="shared" si="80"/>
        <v>6.1879999999999997</v>
      </c>
    </row>
    <row r="435" spans="2:16" ht="12" customHeight="1" x14ac:dyDescent="0.2">
      <c r="B435" s="24"/>
      <c r="C435" s="296" t="s">
        <v>764</v>
      </c>
      <c r="D435" s="23" t="str">
        <f>IFERROR(VLOOKUP($C435,'World Cup Players'!B:X,3,FALSE),0)</f>
        <v>ca Canada</v>
      </c>
      <c r="E435" s="30"/>
      <c r="F435" s="23">
        <f>IFERROR(VLOOKUP($C435,'World Cup Players'!B:X,9,FALSE),0)</f>
        <v>450</v>
      </c>
      <c r="G435" s="23">
        <f>IFERROR(VLOOKUP($C435,'World Cup Players'!B:X,11,FALSE),0)</f>
        <v>0</v>
      </c>
      <c r="H435" s="23">
        <f>IFERROR(VLOOKUP($C435,'World Cup Players'!B:X,12,FALSE),0)</f>
        <v>0</v>
      </c>
      <c r="I435" s="23">
        <f>IFERROR(VLOOKUP($C435,'GAME WINNING GOALS'!A:B,2,FALSE),0)</f>
        <v>0</v>
      </c>
      <c r="J435" s="23">
        <f>IFERROR(VLOOKUP($C435,'World Cup Players'!#REF!,16,FALSE),0)</f>
        <v>0</v>
      </c>
      <c r="K435" s="23">
        <f>IFERROR(VLOOKUP($C435,'World Cup Players'!#REF!,16,FALSE),0)</f>
        <v>0</v>
      </c>
      <c r="L435" s="44">
        <f>IFERROR(VLOOKUP($C435,'World Cup GK'!B:AE,16,FALSE),0)</f>
        <v>2</v>
      </c>
      <c r="M435" s="44">
        <f>IFERROR(VLOOKUP($C435,'World Cup GK'!B:AE,19,FALSE),0)</f>
        <v>2</v>
      </c>
      <c r="N435" s="44">
        <f>IFERROR(VLOOKUP($C435,'World Cup GK'!B:AE,14,FALSE),0)</f>
        <v>6</v>
      </c>
      <c r="O435" s="44">
        <f>IFERROR(VLOOKUP($C435,'World Cup GK'!B:AE,11,FALSE),0)</f>
        <v>6</v>
      </c>
      <c r="P435" s="43">
        <f t="shared" si="80"/>
        <v>7.4349999999999987</v>
      </c>
    </row>
    <row r="436" spans="2:16" ht="12" customHeight="1" x14ac:dyDescent="0.2">
      <c r="B436" s="24"/>
      <c r="C436" s="265" t="s">
        <v>158</v>
      </c>
      <c r="D436" s="23">
        <f>IFERROR(VLOOKUP($C436,'World Cup Players'!B:X,3,FALSE),0)</f>
        <v>0</v>
      </c>
      <c r="E436" s="30"/>
      <c r="F436" s="23">
        <f>IFERROR(VLOOKUP($C436,'World Cup Players'!B:X,9,FALSE),0)</f>
        <v>0</v>
      </c>
      <c r="G436" s="23">
        <f>IFERROR(VLOOKUP($C436,'World Cup Players'!B:X,11,FALSE),0)</f>
        <v>0</v>
      </c>
      <c r="H436" s="23">
        <v>2</v>
      </c>
      <c r="I436" s="23">
        <f>IFERROR(VLOOKUP($C436,'GAME WINNING GOALS'!A:B,2,FALSE),0)</f>
        <v>1</v>
      </c>
      <c r="J436" s="23">
        <f>IFERROR(VLOOKUP($C436,'World Cup Players'!#REF!,16,FALSE),0)</f>
        <v>0</v>
      </c>
      <c r="K436" s="23">
        <f>IFERROR(VLOOKUP($C436,'World Cup Players'!#REF!,16,FALSE),0)</f>
        <v>0</v>
      </c>
      <c r="L436" s="44">
        <f>IFERROR(VLOOKUP($C436,'World Cup GK'!B:AE,16,FALSE),0)</f>
        <v>0</v>
      </c>
      <c r="M436" s="44">
        <f>IFERROR(VLOOKUP($C436,'World Cup GK'!B:AE,19,FALSE),0)</f>
        <v>0</v>
      </c>
      <c r="N436" s="44">
        <f>IFERROR(VLOOKUP($C436,'World Cup GK'!B:AE,14,FALSE),0)</f>
        <v>0</v>
      </c>
      <c r="O436" s="44">
        <f>IFERROR(VLOOKUP($C436,'World Cup GK'!B:AE,11,FALSE),0)</f>
        <v>0</v>
      </c>
      <c r="P436" s="43">
        <f t="shared" si="80"/>
        <v>3</v>
      </c>
    </row>
    <row r="437" spans="2:16" ht="12" customHeight="1" x14ac:dyDescent="0.2">
      <c r="B437" s="24"/>
      <c r="C437" s="265" t="s">
        <v>155</v>
      </c>
      <c r="D437" s="23">
        <f>IFERROR(VLOOKUP($C437,'World Cup Players'!B:X,3,FALSE),0)</f>
        <v>0</v>
      </c>
      <c r="E437" s="30"/>
      <c r="F437" s="23">
        <f>IFERROR(VLOOKUP($C437,'World Cup Players'!B:X,9,FALSE),0)</f>
        <v>0</v>
      </c>
      <c r="G437" s="23">
        <f>IFERROR(VLOOKUP($C437,'World Cup Players'!B:X,11,FALSE),0)</f>
        <v>0</v>
      </c>
      <c r="H437" s="23">
        <f>IFERROR(VLOOKUP($C437,'World Cup Players'!#REF!,11,FALSE),0)</f>
        <v>0</v>
      </c>
      <c r="I437" s="23">
        <f>IFERROR(VLOOKUP($C437,'GAME WINNING GOALS'!A:B,2,FALSE),0)</f>
        <v>1</v>
      </c>
      <c r="J437" s="23">
        <f>IFERROR(VLOOKUP($C437,'World Cup Players'!#REF!,16,FALSE),0)</f>
        <v>0</v>
      </c>
      <c r="K437" s="23">
        <f>IFERROR(VLOOKUP($C437,'World Cup Players'!#REF!,16,FALSE),0)</f>
        <v>0</v>
      </c>
      <c r="L437" s="44">
        <f>IFERROR(VLOOKUP($C437,'World Cup GK'!B:AE,16,FALSE),0)</f>
        <v>0</v>
      </c>
      <c r="M437" s="44">
        <f>IFERROR(VLOOKUP($C437,'World Cup GK'!B:AE,19,FALSE),0)</f>
        <v>0</v>
      </c>
      <c r="N437" s="44">
        <f>IFERROR(VLOOKUP($C437,'World Cup GK'!B:AE,14,FALSE),0)</f>
        <v>0</v>
      </c>
      <c r="O437" s="44">
        <f>IFERROR(VLOOKUP($C437,'World Cup GK'!B:AE,11,FALSE),0)</f>
        <v>0</v>
      </c>
      <c r="P437" s="43">
        <f t="shared" si="80"/>
        <v>1</v>
      </c>
    </row>
    <row r="438" spans="2:16" ht="12" customHeight="1" x14ac:dyDescent="0.2">
      <c r="B438" s="24"/>
      <c r="C438" s="265" t="s">
        <v>304</v>
      </c>
      <c r="D438" s="23">
        <f>IFERROR(VLOOKUP($C438,'World Cup Players'!B:X,3,FALSE),0)</f>
        <v>0</v>
      </c>
      <c r="E438" s="30"/>
      <c r="F438" s="23">
        <f>IFERROR(VLOOKUP($C438,'World Cup Players'!B:X,9,FALSE),0)</f>
        <v>0</v>
      </c>
      <c r="G438" s="23">
        <f>IFERROR(VLOOKUP($C438,'World Cup Players'!B:X,11,FALSE),0)</f>
        <v>0</v>
      </c>
      <c r="H438" s="23">
        <f>IFERROR(VLOOKUP($C438,'World Cup Players'!#REF!,11,FALSE),0)</f>
        <v>0</v>
      </c>
      <c r="I438" s="23">
        <f>IFERROR(VLOOKUP($C438,'GAME WINNING GOALS'!A:B,2,FALSE),0)</f>
        <v>0</v>
      </c>
      <c r="J438" s="23">
        <f>IFERROR(VLOOKUP($C438,'World Cup Players'!#REF!,16,FALSE),0)</f>
        <v>0</v>
      </c>
      <c r="K438" s="23">
        <f>IFERROR(VLOOKUP($C438,'World Cup Players'!#REF!,16,FALSE),0)</f>
        <v>0</v>
      </c>
      <c r="L438" s="44">
        <f>IFERROR(VLOOKUP($C438,'World Cup GK'!B:AE,16,FALSE),0)</f>
        <v>0</v>
      </c>
      <c r="M438" s="44">
        <f>IFERROR(VLOOKUP($C438,'World Cup GK'!B:AE,19,FALSE),0)</f>
        <v>0</v>
      </c>
      <c r="N438" s="44">
        <f>IFERROR(VLOOKUP($C438,'World Cup GK'!B:AE,14,FALSE),0)</f>
        <v>0</v>
      </c>
      <c r="O438" s="44">
        <f>IFERROR(VLOOKUP($C438,'World Cup GK'!B:AE,11,FALSE),0)</f>
        <v>0</v>
      </c>
      <c r="P438" s="43">
        <f t="shared" si="80"/>
        <v>0</v>
      </c>
    </row>
    <row r="439" spans="2:16" ht="12" customHeight="1" x14ac:dyDescent="0.2">
      <c r="B439" s="40" t="s">
        <v>883</v>
      </c>
      <c r="C439" s="293"/>
      <c r="D439" s="35">
        <f t="shared" ref="D439:E439" si="83">SUM(D440:D464)</f>
        <v>0</v>
      </c>
      <c r="E439" s="35">
        <f t="shared" si="83"/>
        <v>0</v>
      </c>
      <c r="F439" s="35">
        <f>SUM(F440:F469)</f>
        <v>10205</v>
      </c>
      <c r="G439" s="35">
        <f t="shared" ref="G439:O439" si="84">SUM(G440:G469)</f>
        <v>19</v>
      </c>
      <c r="H439" s="35">
        <f>SUM(H440:H469)</f>
        <v>19</v>
      </c>
      <c r="I439" s="35">
        <f>SUM(I440:I469)</f>
        <v>5</v>
      </c>
      <c r="J439" s="35">
        <f>SUM(J440:J469)</f>
        <v>8</v>
      </c>
      <c r="K439" s="35">
        <f t="shared" si="84"/>
        <v>0</v>
      </c>
      <c r="L439" s="35">
        <f>SUM(L440:L469)</f>
        <v>16</v>
      </c>
      <c r="M439" s="35">
        <f t="shared" si="84"/>
        <v>9</v>
      </c>
      <c r="N439" s="35">
        <f t="shared" si="84"/>
        <v>59</v>
      </c>
      <c r="O439" s="35">
        <f t="shared" si="84"/>
        <v>25</v>
      </c>
      <c r="P439" s="43">
        <f>SUM((F439*0.0083)+G439+H439+I439+L439+M439+(N439*0.2))-((J439*0.25)+(K439*0.5))-(O439*0.25)</f>
        <v>156.25150000000002</v>
      </c>
    </row>
    <row r="440" spans="2:16" ht="12" customHeight="1" x14ac:dyDescent="0.2">
      <c r="B440" s="24"/>
      <c r="C440" s="265" t="s">
        <v>211</v>
      </c>
      <c r="D440" s="23" t="str">
        <f>IFERROR(VLOOKUP($C440,'World Cup Players'!B:X,3,FALSE),0)</f>
        <v>ar Argentina</v>
      </c>
      <c r="E440" s="30"/>
      <c r="F440" s="23">
        <f>IFERROR(VLOOKUP($C440,'World Cup Players'!B:X,9,FALSE),0)</f>
        <v>620</v>
      </c>
      <c r="G440" s="23">
        <f>IFERROR(VLOOKUP($C440,'World Cup Players'!B:X,11,FALSE),0)</f>
        <v>8</v>
      </c>
      <c r="H440" s="23">
        <f>IFERROR(VLOOKUP($C440,'World Cup Players'!B:X,12,FALSE),0)</f>
        <v>4</v>
      </c>
      <c r="I440" s="23">
        <f>IFERROR(VLOOKUP($C440,'GAME WINNING GOALS'!A:B,2,FALSE),0)</f>
        <v>2</v>
      </c>
      <c r="J440" s="23">
        <f>IFERROR(VLOOKUP($C440,'World Cup Players'!B:X,17,FALSE),0)</f>
        <v>0</v>
      </c>
      <c r="K440" s="23">
        <f>IFERROR(VLOOKUP($C440,'World Cup Players'!B:X,18,FALSE),0)</f>
        <v>0</v>
      </c>
      <c r="L440" s="44">
        <f>IFERROR(VLOOKUP($C440,'World Cup GK'!B:AE,16,FALSE),0)</f>
        <v>0</v>
      </c>
      <c r="M440" s="44">
        <f>IFERROR(VLOOKUP($C440,'World Cup GK'!B:AE,19,FALSE),0)</f>
        <v>0</v>
      </c>
      <c r="N440" s="44">
        <f>IFERROR(VLOOKUP($C440,'World Cup GK'!B:AE,14,FALSE),0)</f>
        <v>0</v>
      </c>
      <c r="O440" s="44">
        <f>IFERROR(VLOOKUP($C440,'World Cup GK'!B:AE,11,FALSE),0)</f>
        <v>0</v>
      </c>
      <c r="P440" s="43">
        <f t="shared" si="80"/>
        <v>19.146000000000001</v>
      </c>
    </row>
    <row r="441" spans="2:16" ht="12" customHeight="1" x14ac:dyDescent="0.2">
      <c r="B441" s="24"/>
      <c r="C441" s="265" t="s">
        <v>9</v>
      </c>
      <c r="D441" s="23" t="str">
        <f>IFERROR(VLOOKUP($C441,'World Cup Players'!B:X,3,FALSE),0)</f>
        <v>pt Portugal</v>
      </c>
      <c r="E441" s="30"/>
      <c r="F441" s="23">
        <f>IFERROR(VLOOKUP($C441,'World Cup Players'!B:X,9,FALSE),0)</f>
        <v>440</v>
      </c>
      <c r="G441" s="23">
        <f>IFERROR(VLOOKUP($C441,'World Cup Players'!B:X,11,FALSE),0)</f>
        <v>3</v>
      </c>
      <c r="H441" s="23">
        <f>IFERROR(VLOOKUP($C441,'World Cup Players'!B:X,12,FALSE),0)</f>
        <v>0</v>
      </c>
      <c r="I441" s="23">
        <f>IFERROR(VLOOKUP($C441,'GAME WINNING GOALS'!A:B,2,FALSE),0)</f>
        <v>1</v>
      </c>
      <c r="J441" s="23">
        <f>IFERROR(VLOOKUP($C441,'World Cup Players'!B:X,17,FALSE),0)</f>
        <v>0</v>
      </c>
      <c r="K441" s="23">
        <f>IFERROR(VLOOKUP($C441,'World Cup Players'!B:X,18,FALSE),0)</f>
        <v>0</v>
      </c>
      <c r="L441" s="44">
        <f>IFERROR(VLOOKUP($C441,'World Cup GK'!B:AE,16,FALSE),0)</f>
        <v>0</v>
      </c>
      <c r="M441" s="44">
        <f>IFERROR(VLOOKUP($C441,'World Cup GK'!B:AE,19,FALSE),0)</f>
        <v>0</v>
      </c>
      <c r="N441" s="44">
        <f>IFERROR(VLOOKUP($C441,'World Cup GK'!B:AE,14,FALSE),0)</f>
        <v>0</v>
      </c>
      <c r="O441" s="44">
        <f>IFERROR(VLOOKUP($C441,'World Cup GK'!B:AE,11,FALSE),0)</f>
        <v>0</v>
      </c>
      <c r="P441" s="43">
        <f t="shared" si="80"/>
        <v>7.6520000000000001</v>
      </c>
    </row>
    <row r="442" spans="2:16" ht="12" customHeight="1" x14ac:dyDescent="0.2">
      <c r="B442" s="24"/>
      <c r="C442" s="265" t="s">
        <v>613</v>
      </c>
      <c r="D442" s="23" t="str">
        <f>IFERROR(VLOOKUP($C442,'World Cup Players'!B:X,3,FALSE),0)</f>
        <v>de Germany</v>
      </c>
      <c r="E442" s="30"/>
      <c r="F442" s="23">
        <f>IFERROR(VLOOKUP($C442,'World Cup Players'!B:X,9,FALSE),0)</f>
        <v>361</v>
      </c>
      <c r="G442" s="23">
        <f>IFERROR(VLOOKUP($C442,'World Cup Players'!B:X,11,FALSE),0)</f>
        <v>0</v>
      </c>
      <c r="H442" s="23">
        <f>IFERROR(VLOOKUP($C442,'World Cup Players'!B:X,12,FALSE),0)</f>
        <v>3</v>
      </c>
      <c r="I442" s="23">
        <f>IFERROR(VLOOKUP($C442,'GAME WINNING GOALS'!A:B,2,FALSE),0)</f>
        <v>0</v>
      </c>
      <c r="J442" s="23">
        <f>IFERROR(VLOOKUP($C442,'World Cup Players'!B:X,17,FALSE),0)</f>
        <v>0</v>
      </c>
      <c r="K442" s="23">
        <f>IFERROR(VLOOKUP($C442,'World Cup Players'!B:X,18,FALSE),0)</f>
        <v>0</v>
      </c>
      <c r="L442" s="44">
        <f>IFERROR(VLOOKUP($C442,'World Cup GK'!B:AE,16,FALSE),0)</f>
        <v>0</v>
      </c>
      <c r="M442" s="44">
        <f>IFERROR(VLOOKUP($C442,'World Cup GK'!B:AE,19,FALSE),0)</f>
        <v>0</v>
      </c>
      <c r="N442" s="44">
        <f>IFERROR(VLOOKUP($C442,'World Cup GK'!B:AE,14,FALSE),0)</f>
        <v>0</v>
      </c>
      <c r="O442" s="44">
        <f>IFERROR(VLOOKUP($C442,'World Cup GK'!B:AE,11,FALSE),0)</f>
        <v>0</v>
      </c>
      <c r="P442" s="43">
        <f t="shared" si="80"/>
        <v>5.9962999999999997</v>
      </c>
    </row>
    <row r="443" spans="2:16" ht="12" customHeight="1" x14ac:dyDescent="0.2">
      <c r="B443" s="24"/>
      <c r="C443" s="267" t="s">
        <v>29</v>
      </c>
      <c r="D443" s="23" t="str">
        <f>IFERROR(VLOOKUP($C443,'World Cup Players'!B:X,3,FALSE),0)</f>
        <v>hr Croatia</v>
      </c>
      <c r="E443" s="30"/>
      <c r="F443" s="23">
        <f>IFERROR(VLOOKUP($C443,'World Cup Players'!B:X,9,FALSE),0)</f>
        <v>59</v>
      </c>
      <c r="G443" s="23">
        <f>IFERROR(VLOOKUP($C443,'World Cup Players'!B:X,11,FALSE),0)</f>
        <v>0</v>
      </c>
      <c r="H443" s="23">
        <f>IFERROR(VLOOKUP($C443,'World Cup Players'!B:X,12,FALSE),0)</f>
        <v>0</v>
      </c>
      <c r="I443" s="23">
        <f>IFERROR(VLOOKUP($C443,'GAME WINNING GOALS'!A:B,2,FALSE),0)</f>
        <v>0</v>
      </c>
      <c r="J443" s="23">
        <f>IFERROR(VLOOKUP($C443,'World Cup Players'!B:X,17,FALSE),0)</f>
        <v>0</v>
      </c>
      <c r="K443" s="23">
        <f>IFERROR(VLOOKUP($C443,'World Cup Players'!B:X,18,FALSE),0)</f>
        <v>0</v>
      </c>
      <c r="L443" s="44">
        <f>IFERROR(VLOOKUP($C443,'World Cup GK'!B:AE,16,FALSE),0)</f>
        <v>0</v>
      </c>
      <c r="M443" s="44">
        <f>IFERROR(VLOOKUP($C443,'World Cup GK'!B:AE,19,FALSE),0)</f>
        <v>0</v>
      </c>
      <c r="N443" s="44">
        <f>IFERROR(VLOOKUP($C443,'World Cup GK'!B:AE,14,FALSE),0)</f>
        <v>0</v>
      </c>
      <c r="O443" s="44">
        <f>IFERROR(VLOOKUP($C443,'World Cup GK'!B:AE,11,FALSE),0)</f>
        <v>0</v>
      </c>
      <c r="P443" s="43">
        <f t="shared" si="80"/>
        <v>0.48970000000000002</v>
      </c>
    </row>
    <row r="444" spans="2:16" ht="12" customHeight="1" x14ac:dyDescent="0.2">
      <c r="B444" s="24"/>
      <c r="C444" s="265" t="s">
        <v>224</v>
      </c>
      <c r="D444" s="23" t="str">
        <f>IFERROR(VLOOKUP($C444,'World Cup Players'!B:X,3,FALSE),0)</f>
        <v>uy Uruguay</v>
      </c>
      <c r="E444" s="30"/>
      <c r="F444" s="23">
        <f>IFERROR(VLOOKUP($C444,'World Cup Players'!B:X,9,FALSE),0)</f>
        <v>236</v>
      </c>
      <c r="G444" s="23">
        <f>IFERROR(VLOOKUP($C444,'World Cup Players'!B:X,11,FALSE),0)</f>
        <v>0</v>
      </c>
      <c r="H444" s="23">
        <f>IFERROR(VLOOKUP($C444,'World Cup Players'!B:X,12,FALSE),0)</f>
        <v>0</v>
      </c>
      <c r="I444" s="23">
        <f>IFERROR(VLOOKUP($C444,'GAME WINNING GOALS'!A:B,2,FALSE),0)</f>
        <v>0</v>
      </c>
      <c r="J444" s="23">
        <f>IFERROR(VLOOKUP($C444,'World Cup Players'!B:X,17,FALSE),0)</f>
        <v>0</v>
      </c>
      <c r="K444" s="23">
        <f>IFERROR(VLOOKUP($C444,'World Cup Players'!B:X,18,FALSE),0)</f>
        <v>0</v>
      </c>
      <c r="L444" s="44">
        <f>IFERROR(VLOOKUP($C444,'World Cup GK'!B:AE,16,FALSE),0)</f>
        <v>0</v>
      </c>
      <c r="M444" s="44">
        <f>IFERROR(VLOOKUP($C444,'World Cup GK'!B:AE,19,FALSE),0)</f>
        <v>0</v>
      </c>
      <c r="N444" s="44">
        <f>IFERROR(VLOOKUP($C444,'World Cup GK'!B:AE,14,FALSE),0)</f>
        <v>0</v>
      </c>
      <c r="O444" s="44">
        <f>IFERROR(VLOOKUP($C444,'World Cup GK'!B:AE,11,FALSE),0)</f>
        <v>0</v>
      </c>
      <c r="P444" s="43">
        <f t="shared" si="80"/>
        <v>1.9588000000000001</v>
      </c>
    </row>
    <row r="445" spans="2:16" ht="12" customHeight="1" x14ac:dyDescent="0.2">
      <c r="B445" s="24"/>
      <c r="C445" s="265" t="s">
        <v>385</v>
      </c>
      <c r="D445" s="23" t="str">
        <f>IFERROR(VLOOKUP($C445,'World Cup Players'!B:X,3,FALSE),0)</f>
        <v>us United States</v>
      </c>
      <c r="E445" s="30"/>
      <c r="F445" s="23">
        <f>IFERROR(VLOOKUP($C445,'World Cup Players'!B:X,9,FALSE),0)</f>
        <v>443</v>
      </c>
      <c r="G445" s="23">
        <f>IFERROR(VLOOKUP($C445,'World Cup Players'!B:X,11,FALSE),0)</f>
        <v>0</v>
      </c>
      <c r="H445" s="23">
        <f>IFERROR(VLOOKUP($C445,'World Cup Players'!B:X,12,FALSE),0)</f>
        <v>0</v>
      </c>
      <c r="I445" s="23">
        <f>IFERROR(VLOOKUP($C445,'GAME WINNING GOALS'!A:B,2,FALSE),0)</f>
        <v>0</v>
      </c>
      <c r="J445" s="23">
        <f>IFERROR(VLOOKUP($C445,'World Cup Players'!B:X,17,FALSE),0)</f>
        <v>1</v>
      </c>
      <c r="K445" s="23">
        <f>IFERROR(VLOOKUP($C445,'World Cup Players'!B:X,18,FALSE),0)</f>
        <v>0</v>
      </c>
      <c r="L445" s="44">
        <f>IFERROR(VLOOKUP($C445,'World Cup GK'!B:AE,16,FALSE),0)</f>
        <v>0</v>
      </c>
      <c r="M445" s="44">
        <f>IFERROR(VLOOKUP($C445,'World Cup GK'!B:AE,19,FALSE),0)</f>
        <v>0</v>
      </c>
      <c r="N445" s="44">
        <f>IFERROR(VLOOKUP($C445,'World Cup GK'!B:AE,14,FALSE),0)</f>
        <v>0</v>
      </c>
      <c r="O445" s="44">
        <f>IFERROR(VLOOKUP($C445,'World Cup GK'!B:AE,11,FALSE),0)</f>
        <v>0</v>
      </c>
      <c r="P445" s="43">
        <f t="shared" si="80"/>
        <v>3.4268999999999998</v>
      </c>
    </row>
    <row r="446" spans="2:16" ht="12" customHeight="1" x14ac:dyDescent="0.2">
      <c r="B446" s="24"/>
      <c r="C446" s="265" t="s">
        <v>491</v>
      </c>
      <c r="D446" s="23" t="str">
        <f>IFERROR(VLOOKUP($C446,'World Cup Players'!B:X,3,FALSE),0)</f>
        <v>pt Portugal</v>
      </c>
      <c r="E446" s="30"/>
      <c r="F446" s="23">
        <f>IFERROR(VLOOKUP($C446,'World Cup Players'!B:X,9,FALSE),0)</f>
        <v>422</v>
      </c>
      <c r="G446" s="23">
        <f>IFERROR(VLOOKUP($C446,'World Cup Players'!B:X,11,FALSE),0)</f>
        <v>0</v>
      </c>
      <c r="H446" s="23">
        <f>IFERROR(VLOOKUP($C446,'World Cup Players'!B:X,12,FALSE),0)</f>
        <v>1</v>
      </c>
      <c r="I446" s="23">
        <f>IFERROR(VLOOKUP($C446,'GAME WINNING GOALS'!A:B,2,FALSE),0)</f>
        <v>0</v>
      </c>
      <c r="J446" s="23">
        <f>IFERROR(VLOOKUP($C446,'World Cup Players'!B:X,17,FALSE),0)</f>
        <v>0</v>
      </c>
      <c r="K446" s="23">
        <f>IFERROR(VLOOKUP($C446,'World Cup Players'!B:X,18,FALSE),0)</f>
        <v>0</v>
      </c>
      <c r="L446" s="44">
        <f>IFERROR(VLOOKUP($C446,'World Cup GK'!B:AE,16,FALSE),0)</f>
        <v>0</v>
      </c>
      <c r="M446" s="44">
        <f>IFERROR(VLOOKUP($C446,'World Cup GK'!B:AE,19,FALSE),0)</f>
        <v>0</v>
      </c>
      <c r="N446" s="44">
        <f>IFERROR(VLOOKUP($C446,'World Cup GK'!B:AE,14,FALSE),0)</f>
        <v>0</v>
      </c>
      <c r="O446" s="44">
        <f>IFERROR(VLOOKUP($C446,'World Cup GK'!B:AE,11,FALSE),0)</f>
        <v>0</v>
      </c>
      <c r="P446" s="43">
        <f t="shared" si="80"/>
        <v>4.5026000000000002</v>
      </c>
    </row>
    <row r="447" spans="2:16" ht="12" customHeight="1" x14ac:dyDescent="0.2">
      <c r="B447" s="24"/>
      <c r="C447" s="265" t="s">
        <v>352</v>
      </c>
      <c r="D447" s="23" t="str">
        <f>IFERROR(VLOOKUP($C447,'World Cup Players'!B:X,3,FALSE),0)</f>
        <v>ec Ecuador</v>
      </c>
      <c r="E447" s="30"/>
      <c r="F447" s="23">
        <f>IFERROR(VLOOKUP($C447,'World Cup Players'!B:X,9,FALSE),0)</f>
        <v>287</v>
      </c>
      <c r="G447" s="23">
        <f>IFERROR(VLOOKUP($C447,'World Cup Players'!B:X,11,FALSE),0)</f>
        <v>0</v>
      </c>
      <c r="H447" s="23">
        <f>IFERROR(VLOOKUP($C447,'World Cup Players'!B:X,12,FALSE),0)</f>
        <v>0</v>
      </c>
      <c r="I447" s="23">
        <f>IFERROR(VLOOKUP($C447,'GAME WINNING GOALS'!A:B,2,FALSE),0)</f>
        <v>0</v>
      </c>
      <c r="J447" s="23">
        <f>IFERROR(VLOOKUP($C447,'World Cup Players'!B:X,17,FALSE),0)</f>
        <v>0</v>
      </c>
      <c r="K447" s="23">
        <f>IFERROR(VLOOKUP($C447,'World Cup Players'!B:X,18,FALSE),0)</f>
        <v>0</v>
      </c>
      <c r="L447" s="44">
        <f>IFERROR(VLOOKUP($C447,'World Cup GK'!B:AE,16,FALSE),0)</f>
        <v>0</v>
      </c>
      <c r="M447" s="44">
        <f>IFERROR(VLOOKUP($C447,'World Cup GK'!B:AE,19,FALSE),0)</f>
        <v>0</v>
      </c>
      <c r="N447" s="44">
        <f>IFERROR(VLOOKUP($C447,'World Cup GK'!B:AE,14,FALSE),0)</f>
        <v>0</v>
      </c>
      <c r="O447" s="44">
        <f>IFERROR(VLOOKUP($C447,'World Cup GK'!B:AE,11,FALSE),0)</f>
        <v>0</v>
      </c>
      <c r="P447" s="43">
        <f t="shared" si="80"/>
        <v>2.3820999999999999</v>
      </c>
    </row>
    <row r="448" spans="2:16" ht="12" customHeight="1" x14ac:dyDescent="0.2">
      <c r="B448" s="24"/>
      <c r="C448" s="265" t="s">
        <v>715</v>
      </c>
      <c r="D448" s="23" t="str">
        <f>IFERROR(VLOOKUP($C448,'World Cup Players'!B:X,3,FALSE),0)</f>
        <v>jp Japan</v>
      </c>
      <c r="E448" s="30"/>
      <c r="F448" s="23">
        <f>IFERROR(VLOOKUP($C448,'World Cup Players'!B:X,9,FALSE),0)</f>
        <v>321</v>
      </c>
      <c r="G448" s="23">
        <f>IFERROR(VLOOKUP($C448,'World Cup Players'!B:X,11,FALSE),0)</f>
        <v>2</v>
      </c>
      <c r="H448" s="23">
        <f>IFERROR(VLOOKUP($C448,'World Cup Players'!B:X,12,FALSE),0)</f>
        <v>1</v>
      </c>
      <c r="I448" s="23">
        <f>IFERROR(VLOOKUP($C448,'GAME WINNING GOALS'!A:B,2,FALSE),0)</f>
        <v>0</v>
      </c>
      <c r="J448" s="23">
        <f>IFERROR(VLOOKUP($C448,'World Cup Players'!B:X,17,FALSE),0)</f>
        <v>0</v>
      </c>
      <c r="K448" s="23">
        <f>IFERROR(VLOOKUP($C448,'World Cup Players'!B:X,18,FALSE),0)</f>
        <v>0</v>
      </c>
      <c r="L448" s="44">
        <f>IFERROR(VLOOKUP($C448,'World Cup GK'!B:AE,16,FALSE),0)</f>
        <v>0</v>
      </c>
      <c r="M448" s="44">
        <f>IFERROR(VLOOKUP($C448,'World Cup GK'!B:AE,19,FALSE),0)</f>
        <v>0</v>
      </c>
      <c r="N448" s="44">
        <f>IFERROR(VLOOKUP($C448,'World Cup GK'!B:AE,14,FALSE),0)</f>
        <v>0</v>
      </c>
      <c r="O448" s="44">
        <f>IFERROR(VLOOKUP($C448,'World Cup GK'!B:AE,11,FALSE),0)</f>
        <v>0</v>
      </c>
      <c r="P448" s="43">
        <f t="shared" si="80"/>
        <v>5.6642999999999999</v>
      </c>
    </row>
    <row r="449" spans="2:16" ht="12" customHeight="1" x14ac:dyDescent="0.2">
      <c r="B449" s="24"/>
      <c r="C449" s="265" t="s">
        <v>407</v>
      </c>
      <c r="D449" s="23" t="str">
        <f>IFERROR(VLOOKUP($C449,'World Cup Players'!B:X,3,FALSE),0)</f>
        <v>ar Argentina</v>
      </c>
      <c r="E449" s="30"/>
      <c r="F449" s="23">
        <f>IFERROR(VLOOKUP($C449,'World Cup Players'!B:X,9,FALSE),0)</f>
        <v>570</v>
      </c>
      <c r="G449" s="23">
        <f>IFERROR(VLOOKUP($C449,'World Cup Players'!B:X,11,FALSE),0)</f>
        <v>2</v>
      </c>
      <c r="H449" s="23">
        <f>IFERROR(VLOOKUP($C449,'World Cup Players'!B:X,12,FALSE),0)</f>
        <v>0</v>
      </c>
      <c r="I449" s="23">
        <f>IFERROR(VLOOKUP($C449,'GAME WINNING GOALS'!A:B,2,FALSE),0)</f>
        <v>1</v>
      </c>
      <c r="J449" s="23">
        <f>IFERROR(VLOOKUP($C449,'World Cup Players'!B:X,17,FALSE),0)</f>
        <v>0</v>
      </c>
      <c r="K449" s="23">
        <f>IFERROR(VLOOKUP($C449,'World Cup Players'!B:X,18,FALSE),0)</f>
        <v>0</v>
      </c>
      <c r="L449" s="44">
        <f>IFERROR(VLOOKUP($C449,'World Cup GK'!B:AE,16,FALSE),0)</f>
        <v>0</v>
      </c>
      <c r="M449" s="44">
        <f>IFERROR(VLOOKUP($C449,'World Cup GK'!B:AE,19,FALSE),0)</f>
        <v>0</v>
      </c>
      <c r="N449" s="44">
        <f>IFERROR(VLOOKUP($C449,'World Cup GK'!B:AE,14,FALSE),0)</f>
        <v>0</v>
      </c>
      <c r="O449" s="44">
        <f>IFERROR(VLOOKUP($C449,'World Cup GK'!B:AE,11,FALSE),0)</f>
        <v>0</v>
      </c>
      <c r="P449" s="43">
        <f t="shared" si="80"/>
        <v>7.7309999999999999</v>
      </c>
    </row>
    <row r="450" spans="2:16" ht="12" customHeight="1" x14ac:dyDescent="0.2">
      <c r="B450" s="24"/>
      <c r="C450" s="278" t="s">
        <v>720</v>
      </c>
      <c r="D450" s="23" t="str">
        <f>IFERROR(VLOOKUP($C450,'World Cup Players'!B:X,3,FALSE),0)</f>
        <v>fr France</v>
      </c>
      <c r="E450" s="30"/>
      <c r="F450" s="23">
        <f>IFERROR(VLOOKUP($C450,'World Cup Players'!B:X,9,FALSE),0)</f>
        <v>556</v>
      </c>
      <c r="G450" s="23">
        <f>IFERROR(VLOOKUP($C450,'World Cup Players'!B:X,11,FALSE),0)</f>
        <v>0</v>
      </c>
      <c r="H450" s="23">
        <f>IFERROR(VLOOKUP($C450,'World Cup Players'!B:X,12,FALSE),0)</f>
        <v>5</v>
      </c>
      <c r="I450" s="23">
        <f>IFERROR(VLOOKUP($C450,'GAME WINNING GOALS'!A:B,2,FALSE),0)</f>
        <v>0</v>
      </c>
      <c r="J450" s="23">
        <f>IFERROR(VLOOKUP($C450,'World Cup Players'!B:X,17,FALSE),0)</f>
        <v>1</v>
      </c>
      <c r="K450" s="23">
        <f>IFERROR(VLOOKUP($C450,'World Cup Players'!B:X,18,FALSE),0)</f>
        <v>0</v>
      </c>
      <c r="L450" s="44">
        <f>IFERROR(VLOOKUP($C450,'World Cup GK'!B:AE,16,FALSE),0)</f>
        <v>0</v>
      </c>
      <c r="M450" s="44">
        <f>IFERROR(VLOOKUP($C450,'World Cup GK'!B:AE,19,FALSE),0)</f>
        <v>0</v>
      </c>
      <c r="N450" s="44">
        <f>IFERROR(VLOOKUP($C450,'World Cup GK'!B:AE,14,FALSE),0)</f>
        <v>0</v>
      </c>
      <c r="O450" s="44">
        <f>IFERROR(VLOOKUP($C450,'World Cup GK'!B:AE,11,FALSE),0)</f>
        <v>0</v>
      </c>
      <c r="P450" s="43">
        <f t="shared" si="80"/>
        <v>9.3647999999999989</v>
      </c>
    </row>
    <row r="451" spans="2:16" ht="12" customHeight="1" x14ac:dyDescent="0.2">
      <c r="B451" s="24"/>
      <c r="C451" s="265" t="s">
        <v>725</v>
      </c>
      <c r="D451" s="23" t="str">
        <f>IFERROR(VLOOKUP($C451,'World Cup Players'!B:X,3,FALSE),0)</f>
        <v>ar Argentina</v>
      </c>
      <c r="E451" s="30"/>
      <c r="F451" s="23">
        <f>IFERROR(VLOOKUP($C451,'World Cup Players'!B:X,9,FALSE),0)</f>
        <v>241</v>
      </c>
      <c r="G451" s="23">
        <f>IFERROR(VLOOKUP($C451,'World Cup Players'!B:X,11,FALSE),0)</f>
        <v>0</v>
      </c>
      <c r="H451" s="23">
        <f>IFERROR(VLOOKUP($C451,'World Cup Players'!B:X,12,FALSE),0)</f>
        <v>0</v>
      </c>
      <c r="I451" s="23">
        <f>IFERROR(VLOOKUP($C451,'GAME WINNING GOALS'!A:B,2,FALSE),0)</f>
        <v>0</v>
      </c>
      <c r="J451" s="23">
        <f>IFERROR(VLOOKUP($C451,'World Cup Players'!B:X,17,FALSE),0)</f>
        <v>1</v>
      </c>
      <c r="K451" s="23">
        <f>IFERROR(VLOOKUP($C451,'World Cup Players'!B:X,18,FALSE),0)</f>
        <v>0</v>
      </c>
      <c r="L451" s="44">
        <f>IFERROR(VLOOKUP($C451,'World Cup GK'!B:AE,16,FALSE),0)</f>
        <v>0</v>
      </c>
      <c r="M451" s="44">
        <f>IFERROR(VLOOKUP($C451,'World Cup GK'!B:AE,19,FALSE),0)</f>
        <v>0</v>
      </c>
      <c r="N451" s="44">
        <f>IFERROR(VLOOKUP($C451,'World Cup GK'!B:AE,14,FALSE),0)</f>
        <v>0</v>
      </c>
      <c r="O451" s="44">
        <f>IFERROR(VLOOKUP($C451,'World Cup GK'!B:AE,11,FALSE),0)</f>
        <v>0</v>
      </c>
      <c r="P451" s="43">
        <f t="shared" si="80"/>
        <v>1.7503000000000002</v>
      </c>
    </row>
    <row r="452" spans="2:16" ht="12" customHeight="1" x14ac:dyDescent="0.2">
      <c r="B452" s="24"/>
      <c r="C452" s="265" t="s">
        <v>427</v>
      </c>
      <c r="D452" s="23" t="str">
        <f>IFERROR(VLOOKUP($C452,'World Cup Players'!B:X,3,FALSE),0)</f>
        <v>hr Croatia</v>
      </c>
      <c r="E452" s="30"/>
      <c r="F452" s="23">
        <f>IFERROR(VLOOKUP($C452,'World Cup Players'!B:X,9,FALSE),0)</f>
        <v>317</v>
      </c>
      <c r="G452" s="23">
        <f>IFERROR(VLOOKUP($C452,'World Cup Players'!B:X,11,FALSE),0)</f>
        <v>0</v>
      </c>
      <c r="H452" s="23">
        <f>IFERROR(VLOOKUP($C452,'World Cup Players'!B:X,12,FALSE),0)</f>
        <v>1</v>
      </c>
      <c r="I452" s="23">
        <f>IFERROR(VLOOKUP($C452,'GAME WINNING GOALS'!A:B,2,FALSE),0)</f>
        <v>0</v>
      </c>
      <c r="J452" s="23">
        <f>IFERROR(VLOOKUP($C452,'World Cup Players'!B:X,17,FALSE),0)</f>
        <v>1</v>
      </c>
      <c r="K452" s="23">
        <f>IFERROR(VLOOKUP($C452,'World Cup Players'!B:X,18,FALSE),0)</f>
        <v>0</v>
      </c>
      <c r="L452" s="44">
        <f>IFERROR(VLOOKUP($C452,'World Cup GK'!B:AE,16,FALSE),0)</f>
        <v>0</v>
      </c>
      <c r="M452" s="44">
        <f>IFERROR(VLOOKUP($C452,'World Cup GK'!B:AE,19,FALSE),0)</f>
        <v>0</v>
      </c>
      <c r="N452" s="44">
        <f>IFERROR(VLOOKUP($C452,'World Cup GK'!B:AE,14,FALSE),0)</f>
        <v>0</v>
      </c>
      <c r="O452" s="44">
        <f>IFERROR(VLOOKUP($C452,'World Cup GK'!B:AE,11,FALSE),0)</f>
        <v>0</v>
      </c>
      <c r="P452" s="43">
        <f t="shared" si="80"/>
        <v>3.3811</v>
      </c>
    </row>
    <row r="453" spans="2:16" ht="12" customHeight="1" x14ac:dyDescent="0.2">
      <c r="B453" s="24"/>
      <c r="C453" s="265" t="s">
        <v>543</v>
      </c>
      <c r="D453" s="23" t="str">
        <f>IFERROR(VLOOKUP($C453,'World Cup Players'!B:X,3,FALSE),0)</f>
        <v>pt Portugal</v>
      </c>
      <c r="E453" s="30"/>
      <c r="F453" s="23">
        <f>IFERROR(VLOOKUP($C453,'World Cup Players'!B:X,9,FALSE),0)</f>
        <v>376</v>
      </c>
      <c r="G453" s="23">
        <f>IFERROR(VLOOKUP($C453,'World Cup Players'!B:X,11,FALSE),0)</f>
        <v>0</v>
      </c>
      <c r="H453" s="23">
        <f>IFERROR(VLOOKUP($C453,'World Cup Players'!B:X,12,FALSE),0)</f>
        <v>0</v>
      </c>
      <c r="I453" s="23">
        <f>IFERROR(VLOOKUP($C453,'GAME WINNING GOALS'!A:B,2,FALSE),0)</f>
        <v>0</v>
      </c>
      <c r="J453" s="23">
        <f>IFERROR(VLOOKUP($C453,'World Cup Players'!B:X,17,FALSE),0)</f>
        <v>0</v>
      </c>
      <c r="K453" s="23">
        <f>IFERROR(VLOOKUP($C453,'World Cup Players'!B:X,18,FALSE),0)</f>
        <v>0</v>
      </c>
      <c r="L453" s="44">
        <f>IFERROR(VLOOKUP($C453,'World Cup GK'!B:AE,16,FALSE),0)</f>
        <v>0</v>
      </c>
      <c r="M453" s="44">
        <f>IFERROR(VLOOKUP($C453,'World Cup GK'!B:AE,19,FALSE),0)</f>
        <v>0</v>
      </c>
      <c r="N453" s="44">
        <f>IFERROR(VLOOKUP($C453,'World Cup GK'!B:AE,14,FALSE),0)</f>
        <v>0</v>
      </c>
      <c r="O453" s="44">
        <f>IFERROR(VLOOKUP($C453,'World Cup GK'!B:AE,11,FALSE),0)</f>
        <v>0</v>
      </c>
      <c r="P453" s="43">
        <f t="shared" si="80"/>
        <v>3.1208</v>
      </c>
    </row>
    <row r="454" spans="2:16" ht="12" customHeight="1" x14ac:dyDescent="0.2">
      <c r="B454" s="24"/>
      <c r="C454" s="265" t="s">
        <v>1498</v>
      </c>
      <c r="D454" s="23" t="str">
        <f>IFERROR(VLOOKUP($C454,'World Cup Players'!B:X,3,FALSE),0)</f>
        <v>ar Argentina</v>
      </c>
      <c r="E454" s="30"/>
      <c r="F454" s="23">
        <f>IFERROR(VLOOKUP($C454,'World Cup Players'!B:X,9,FALSE),0)</f>
        <v>71</v>
      </c>
      <c r="G454" s="23">
        <f>IFERROR(VLOOKUP($C454,'World Cup Players'!B:X,11,FALSE),0)</f>
        <v>0</v>
      </c>
      <c r="H454" s="23">
        <f>IFERROR(VLOOKUP($C454,'World Cup Players'!B:X,12,FALSE),0)</f>
        <v>0</v>
      </c>
      <c r="I454" s="23">
        <f>IFERROR(VLOOKUP($C454,'GAME WINNING GOALS'!A:B,2,FALSE),0)</f>
        <v>0</v>
      </c>
      <c r="J454" s="23">
        <f>IFERROR(VLOOKUP($C454,'World Cup Players'!B:X,17,FALSE),0)</f>
        <v>0</v>
      </c>
      <c r="K454" s="23">
        <f>IFERROR(VLOOKUP($C454,'World Cup Players'!B:X,18,FALSE),0)</f>
        <v>0</v>
      </c>
      <c r="L454" s="44">
        <f>IFERROR(VLOOKUP($C454,'World Cup GK'!B:AE,16,FALSE),0)</f>
        <v>0</v>
      </c>
      <c r="M454" s="44">
        <f>IFERROR(VLOOKUP($C454,'World Cup GK'!B:AE,19,FALSE),0)</f>
        <v>0</v>
      </c>
      <c r="N454" s="44">
        <f>IFERROR(VLOOKUP($C454,'World Cup GK'!B:AE,14,FALSE),0)</f>
        <v>0</v>
      </c>
      <c r="O454" s="44">
        <f>IFERROR(VLOOKUP($C454,'World Cup GK'!B:AE,11,FALSE),0)</f>
        <v>0</v>
      </c>
      <c r="P454" s="43">
        <f t="shared" si="80"/>
        <v>0.58930000000000005</v>
      </c>
    </row>
    <row r="455" spans="2:16" ht="12" customHeight="1" x14ac:dyDescent="0.2">
      <c r="B455" s="24"/>
      <c r="C455" s="265" t="s">
        <v>745</v>
      </c>
      <c r="D455" s="23" t="str">
        <f>IFERROR(VLOOKUP($C455,'World Cup Players'!B:X,3,FALSE),0)</f>
        <v>nz New Zealand</v>
      </c>
      <c r="E455" s="30"/>
      <c r="F455" s="23">
        <f>IFERROR(VLOOKUP($C455,'World Cup Players'!B:X,9,FALSE),0)</f>
        <v>270</v>
      </c>
      <c r="G455" s="23">
        <f>IFERROR(VLOOKUP($C455,'World Cup Players'!B:X,11,FALSE),0)</f>
        <v>0</v>
      </c>
      <c r="H455" s="23">
        <f>IFERROR(VLOOKUP($C455,'World Cup Players'!B:X,12,FALSE),0)</f>
        <v>2</v>
      </c>
      <c r="I455" s="23">
        <f>IFERROR(VLOOKUP($C455,'GAME WINNING GOALS'!A:B,2,FALSE),0)</f>
        <v>0</v>
      </c>
      <c r="J455" s="23">
        <f>IFERROR(VLOOKUP($C455,'World Cup Players'!B:X,17,FALSE),0)</f>
        <v>0</v>
      </c>
      <c r="K455" s="23">
        <f>IFERROR(VLOOKUP($C455,'World Cup Players'!B:X,18,FALSE),0)</f>
        <v>0</v>
      </c>
      <c r="L455" s="44">
        <f>IFERROR(VLOOKUP($C455,'World Cup GK'!B:AE,16,FALSE),0)</f>
        <v>0</v>
      </c>
      <c r="M455" s="44">
        <f>IFERROR(VLOOKUP($C455,'World Cup GK'!B:AE,19,FALSE),0)</f>
        <v>0</v>
      </c>
      <c r="N455" s="44">
        <f>IFERROR(VLOOKUP($C455,'World Cup GK'!B:AE,14,FALSE),0)</f>
        <v>0</v>
      </c>
      <c r="O455" s="44">
        <f>IFERROR(VLOOKUP($C455,'World Cup GK'!B:AE,11,FALSE),0)</f>
        <v>0</v>
      </c>
      <c r="P455" s="43">
        <f t="shared" si="80"/>
        <v>4.2409999999999997</v>
      </c>
    </row>
    <row r="456" spans="2:16" ht="12" customHeight="1" x14ac:dyDescent="0.2">
      <c r="B456" s="24"/>
      <c r="C456" s="265" t="s">
        <v>646</v>
      </c>
      <c r="D456" s="23" t="str">
        <f>IFERROR(VLOOKUP($C456,'World Cup Players'!B:X,3,FALSE),0)</f>
        <v>sct Scotland</v>
      </c>
      <c r="E456" s="30"/>
      <c r="F456" s="23">
        <f>IFERROR(VLOOKUP($C456,'World Cup Players'!B:X,9,FALSE),0)</f>
        <v>171</v>
      </c>
      <c r="G456" s="23">
        <f>IFERROR(VLOOKUP($C456,'World Cup Players'!B:X,11,FALSE),0)</f>
        <v>0</v>
      </c>
      <c r="H456" s="23">
        <f>IFERROR(VLOOKUP($C456,'World Cup Players'!B:X,12,FALSE),0)</f>
        <v>0</v>
      </c>
      <c r="I456" s="23">
        <f>IFERROR(VLOOKUP($C456,'GAME WINNING GOALS'!A:B,2,FALSE),0)</f>
        <v>0</v>
      </c>
      <c r="J456" s="23">
        <f>IFERROR(VLOOKUP($C456,'World Cup Players'!B:X,17,FALSE),0)</f>
        <v>0</v>
      </c>
      <c r="K456" s="23">
        <f>IFERROR(VLOOKUP($C456,'World Cup Players'!B:X,18,FALSE),0)</f>
        <v>0</v>
      </c>
      <c r="L456" s="44">
        <f>IFERROR(VLOOKUP($C456,'World Cup GK'!B:AE,16,FALSE),0)</f>
        <v>0</v>
      </c>
      <c r="M456" s="44">
        <f>IFERROR(VLOOKUP($C456,'World Cup GK'!B:AE,19,FALSE),0)</f>
        <v>0</v>
      </c>
      <c r="N456" s="44">
        <f>IFERROR(VLOOKUP($C456,'World Cup GK'!B:AE,14,FALSE),0)</f>
        <v>0</v>
      </c>
      <c r="O456" s="44">
        <f>IFERROR(VLOOKUP($C456,'World Cup GK'!B:AE,11,FALSE),0)</f>
        <v>0</v>
      </c>
      <c r="P456" s="43">
        <f t="shared" si="80"/>
        <v>1.4193</v>
      </c>
    </row>
    <row r="457" spans="2:16" ht="12" customHeight="1" x14ac:dyDescent="0.2">
      <c r="B457" s="24"/>
      <c r="C457" s="265" t="s">
        <v>250</v>
      </c>
      <c r="D457" s="23" t="str">
        <f>IFERROR(VLOOKUP($C457,'World Cup Players'!B:X,3,FALSE),0)</f>
        <v>hr Croatia</v>
      </c>
      <c r="E457" s="30"/>
      <c r="F457" s="23">
        <f>IFERROR(VLOOKUP($C457,'World Cup Players'!B:X,9,FALSE),0)</f>
        <v>360</v>
      </c>
      <c r="G457" s="23">
        <f>IFERROR(VLOOKUP($C457,'World Cup Players'!B:X,11,FALSE),0)</f>
        <v>1</v>
      </c>
      <c r="H457" s="23">
        <f>IFERROR(VLOOKUP($C457,'World Cup Players'!B:X,12,FALSE),0)</f>
        <v>1</v>
      </c>
      <c r="I457" s="23">
        <f>IFERROR(VLOOKUP($C457,'GAME WINNING GOALS'!A:B,2,FALSE),0)</f>
        <v>0</v>
      </c>
      <c r="J457" s="23">
        <f>IFERROR(VLOOKUP($C457,'World Cup Players'!B:X,17,FALSE),0)</f>
        <v>2</v>
      </c>
      <c r="K457" s="23">
        <f>IFERROR(VLOOKUP($C457,'World Cup Players'!B:X,18,FALSE),0)</f>
        <v>0</v>
      </c>
      <c r="L457" s="44">
        <f>IFERROR(VLOOKUP($C457,'World Cup GK'!B:AE,16,FALSE),0)</f>
        <v>0</v>
      </c>
      <c r="M457" s="44">
        <f>IFERROR(VLOOKUP($C457,'World Cup GK'!B:AE,19,FALSE),0)</f>
        <v>0</v>
      </c>
      <c r="N457" s="44">
        <f>IFERROR(VLOOKUP($C457,'World Cup GK'!B:AE,14,FALSE),0)</f>
        <v>0</v>
      </c>
      <c r="O457" s="44">
        <f>IFERROR(VLOOKUP($C457,'World Cup GK'!B:AE,11,FALSE),0)</f>
        <v>0</v>
      </c>
      <c r="P457" s="43">
        <f t="shared" si="80"/>
        <v>4.4879999999999995</v>
      </c>
    </row>
    <row r="458" spans="2:16" ht="12" customHeight="1" x14ac:dyDescent="0.2">
      <c r="B458" s="24"/>
      <c r="C458" s="265" t="s">
        <v>423</v>
      </c>
      <c r="D458" s="23" t="str">
        <f>IFERROR(VLOOKUP($C458,'World Cup Players'!B:X,3,FALSE),0)</f>
        <v>ar Argentina</v>
      </c>
      <c r="E458" s="30"/>
      <c r="F458" s="23">
        <f>IFERROR(VLOOKUP($C458,'World Cup Players'!B:X,9,FALSE),0)</f>
        <v>581</v>
      </c>
      <c r="G458" s="23">
        <f>IFERROR(VLOOKUP($C458,'World Cup Players'!B:X,11,FALSE),0)</f>
        <v>1</v>
      </c>
      <c r="H458" s="23">
        <f>IFERROR(VLOOKUP($C458,'World Cup Players'!B:X,12,FALSE),0)</f>
        <v>1</v>
      </c>
      <c r="I458" s="23">
        <f>IFERROR(VLOOKUP($C458,'GAME WINNING GOALS'!A:B,2,FALSE),0)</f>
        <v>0</v>
      </c>
      <c r="J458" s="23">
        <f>IFERROR(VLOOKUP($C458,'World Cup Players'!B:X,17,FALSE),0)</f>
        <v>1</v>
      </c>
      <c r="K458" s="23">
        <f>IFERROR(VLOOKUP($C458,'World Cup Players'!B:X,18,FALSE),0)</f>
        <v>0</v>
      </c>
      <c r="L458" s="44">
        <f>IFERROR(VLOOKUP($C458,'World Cup GK'!B:AE,16,FALSE),0)</f>
        <v>0</v>
      </c>
      <c r="M458" s="44">
        <f>IFERROR(VLOOKUP($C458,'World Cup GK'!B:AE,19,FALSE),0)</f>
        <v>0</v>
      </c>
      <c r="N458" s="44">
        <f>IFERROR(VLOOKUP($C458,'World Cup GK'!B:AE,14,FALSE),0)</f>
        <v>0</v>
      </c>
      <c r="O458" s="44">
        <f>IFERROR(VLOOKUP($C458,'World Cup GK'!B:AE,11,FALSE),0)</f>
        <v>0</v>
      </c>
      <c r="P458" s="43">
        <f t="shared" si="80"/>
        <v>6.5723000000000003</v>
      </c>
    </row>
    <row r="459" spans="2:16" ht="12" customHeight="1" x14ac:dyDescent="0.2">
      <c r="B459" s="24"/>
      <c r="C459" s="265" t="s">
        <v>409</v>
      </c>
      <c r="D459" s="23" t="str">
        <f>IFERROR(VLOOKUP($C459,'World Cup Players'!B:X,3,FALSE),0)</f>
        <v>hr Croatia</v>
      </c>
      <c r="E459" s="30"/>
      <c r="F459" s="23">
        <f>IFERROR(VLOOKUP($C459,'World Cup Players'!B:X,9,FALSE),0)</f>
        <v>139</v>
      </c>
      <c r="G459" s="23">
        <f>IFERROR(VLOOKUP($C459,'World Cup Players'!B:X,11,FALSE),0)</f>
        <v>0</v>
      </c>
      <c r="H459" s="23">
        <f>IFERROR(VLOOKUP($C459,'World Cup Players'!B:X,12,FALSE),0)</f>
        <v>0</v>
      </c>
      <c r="I459" s="23">
        <f>IFERROR(VLOOKUP($C459,'GAME WINNING GOALS'!A:B,2,FALSE),0)</f>
        <v>0</v>
      </c>
      <c r="J459" s="23">
        <f>IFERROR(VLOOKUP($C459,'World Cup Players'!B:X,17,FALSE),0)</f>
        <v>0</v>
      </c>
      <c r="K459" s="23">
        <f>IFERROR(VLOOKUP($C459,'World Cup Players'!B:X,18,FALSE),0)</f>
        <v>0</v>
      </c>
      <c r="L459" s="44">
        <f>IFERROR(VLOOKUP($C459,'World Cup GK'!B:AE,16,FALSE),0)</f>
        <v>0</v>
      </c>
      <c r="M459" s="44">
        <f>IFERROR(VLOOKUP($C459,'World Cup GK'!B:AE,19,FALSE),0)</f>
        <v>0</v>
      </c>
      <c r="N459" s="44">
        <f>IFERROR(VLOOKUP($C459,'World Cup GK'!B:AE,14,FALSE),0)</f>
        <v>0</v>
      </c>
      <c r="O459" s="44">
        <f>IFERROR(VLOOKUP($C459,'World Cup GK'!B:AE,11,FALSE),0)</f>
        <v>0</v>
      </c>
      <c r="P459" s="43">
        <f t="shared" si="80"/>
        <v>1.1536999999999999</v>
      </c>
    </row>
    <row r="460" spans="2:16" ht="12" customHeight="1" x14ac:dyDescent="0.2">
      <c r="B460" s="24"/>
      <c r="C460" s="267" t="s">
        <v>435</v>
      </c>
      <c r="D460" s="23" t="str">
        <f>IFERROR(VLOOKUP($C460,'World Cup Players'!B:X,3,FALSE),0)</f>
        <v>ar Argentina</v>
      </c>
      <c r="E460" s="30"/>
      <c r="F460" s="23">
        <f>IFERROR(VLOOKUP($C460,'World Cup Players'!B:X,9,FALSE),0)</f>
        <v>539</v>
      </c>
      <c r="G460" s="23">
        <f>IFERROR(VLOOKUP($C460,'World Cup Players'!B:X,11,FALSE),0)</f>
        <v>1</v>
      </c>
      <c r="H460" s="23">
        <f>IFERROR(VLOOKUP($C460,'World Cup Players'!B:X,12,FALSE),0)</f>
        <v>0</v>
      </c>
      <c r="I460" s="41">
        <f>IFERROR(VLOOKUP($C460,'GAME WINNING GOALS'!A:B,2,FALSE),0)</f>
        <v>0</v>
      </c>
      <c r="J460" s="23">
        <f>IFERROR(VLOOKUP($C460,'World Cup Players'!B:X,17,FALSE),0)</f>
        <v>1</v>
      </c>
      <c r="K460" s="23">
        <f>IFERROR(VLOOKUP($C460,'World Cup Players'!B:X,18,FALSE),0)</f>
        <v>0</v>
      </c>
      <c r="L460" s="44">
        <f>IFERROR(VLOOKUP($C460,'World Cup GK'!B:AE,16,FALSE),0)</f>
        <v>0</v>
      </c>
      <c r="M460" s="44">
        <f>IFERROR(VLOOKUP($C460,'World Cup GK'!B:AE,19,FALSE),0)</f>
        <v>0</v>
      </c>
      <c r="N460" s="44">
        <f>IFERROR(VLOOKUP($C460,'World Cup GK'!B:AE,14,FALSE),0)</f>
        <v>0</v>
      </c>
      <c r="O460" s="44">
        <f>IFERROR(VLOOKUP($C460,'World Cup GK'!B:AE,11,FALSE),0)</f>
        <v>0</v>
      </c>
      <c r="P460" s="43">
        <f t="shared" si="80"/>
        <v>5.2237</v>
      </c>
    </row>
    <row r="461" spans="2:16" ht="12" customHeight="1" thickBot="1" x14ac:dyDescent="0.25">
      <c r="B461" s="24"/>
      <c r="C461" s="265" t="s">
        <v>537</v>
      </c>
      <c r="D461" s="23" t="str">
        <f>IFERROR(VLOOKUP($C461,'World Cup Players'!B:X,3,FALSE),0)</f>
        <v>pt Portugal</v>
      </c>
      <c r="E461" s="30"/>
      <c r="F461" s="23">
        <f>IFERROR(VLOOKUP($C461,'World Cup Players'!B:X,9,FALSE),0)</f>
        <v>395</v>
      </c>
      <c r="G461" s="23">
        <f>IFERROR(VLOOKUP($C461,'World Cup Players'!B:X,11,FALSE),0)</f>
        <v>1</v>
      </c>
      <c r="H461" s="23">
        <f>IFERROR(VLOOKUP($C461,'World Cup Players'!B:X,12,FALSE),0)</f>
        <v>0</v>
      </c>
      <c r="I461" s="41">
        <f>IFERROR(VLOOKUP($C461,'GAME WINNING GOALS'!A:B,2,FALSE),0)</f>
        <v>0</v>
      </c>
      <c r="J461" s="23">
        <f>IFERROR(VLOOKUP($C461,'World Cup Players'!B:X,17,FALSE),0)</f>
        <v>0</v>
      </c>
      <c r="K461" s="23">
        <f>IFERROR(VLOOKUP($C461,'World Cup Players'!B:X,18,FALSE),0)</f>
        <v>0</v>
      </c>
      <c r="L461" s="44">
        <f>IFERROR(VLOOKUP($C461,'World Cup GK'!B:AE,16,FALSE),0)</f>
        <v>0</v>
      </c>
      <c r="M461" s="44">
        <f>IFERROR(VLOOKUP($C461,'World Cup GK'!B:AE,19,FALSE),0)</f>
        <v>0</v>
      </c>
      <c r="N461" s="44">
        <f>IFERROR(VLOOKUP($C461,'World Cup GK'!B:AE,14,FALSE),0)</f>
        <v>0</v>
      </c>
      <c r="O461" s="44">
        <f>IFERROR(VLOOKUP($C461,'World Cup GK'!B:AE,11,FALSE),0)</f>
        <v>0</v>
      </c>
      <c r="P461" s="43">
        <f t="shared" si="80"/>
        <v>4.2785000000000002</v>
      </c>
    </row>
    <row r="462" spans="2:16" ht="12" customHeight="1" x14ac:dyDescent="0.2">
      <c r="B462" s="24"/>
      <c r="C462" s="277" t="s">
        <v>421</v>
      </c>
      <c r="D462" s="23" t="str">
        <f>IFERROR(VLOOKUP($C462,'World Cup Players'!B:X,3,FALSE),0)</f>
        <v>ar Argentina</v>
      </c>
      <c r="E462" s="30"/>
      <c r="F462" s="23">
        <f>IFERROR(VLOOKUP($C462,'World Cup Players'!B:X,9,FALSE),0)</f>
        <v>690</v>
      </c>
      <c r="G462" s="23">
        <f>IFERROR(VLOOKUP($C462,'World Cup Players'!B:X,11,FALSE),0)</f>
        <v>0</v>
      </c>
      <c r="H462" s="23">
        <f>IFERROR(VLOOKUP($C462,'World Cup Players'!B:X,12,FALSE),0)</f>
        <v>0</v>
      </c>
      <c r="I462" s="41">
        <f>IFERROR(VLOOKUP($C462,'GAME WINNING GOALS'!A:B,2,FALSE),0)</f>
        <v>0</v>
      </c>
      <c r="J462" s="23">
        <f>IFERROR(VLOOKUP($C462,'World Cup Players'!B:X,17,FALSE),0)</f>
        <v>0</v>
      </c>
      <c r="K462" s="23">
        <f>IFERROR(VLOOKUP($C462,'World Cup Players'!B:X,18,FALSE),0)</f>
        <v>0</v>
      </c>
      <c r="L462" s="44">
        <f>IFERROR(VLOOKUP($C462,'World Cup GK'!B:AE,16,FALSE),0)</f>
        <v>7</v>
      </c>
      <c r="M462" s="44">
        <f>IFERROR(VLOOKUP($C462,'World Cup GK'!B:AE,19,FALSE),0)</f>
        <v>2</v>
      </c>
      <c r="N462" s="44">
        <f>IFERROR(VLOOKUP($C462,'World Cup GK'!B:AE,14,FALSE),0)</f>
        <v>9</v>
      </c>
      <c r="O462" s="44">
        <f>IFERROR(VLOOKUP($C462,'World Cup GK'!B:AE,11,FALSE),0)</f>
        <v>7</v>
      </c>
      <c r="P462" s="43">
        <f t="shared" si="80"/>
        <v>14.777000000000001</v>
      </c>
    </row>
    <row r="463" spans="2:16" ht="12" customHeight="1" x14ac:dyDescent="0.2">
      <c r="B463" s="24"/>
      <c r="C463" s="266" t="s">
        <v>269</v>
      </c>
      <c r="D463" s="23" t="str">
        <f>IFERROR(VLOOKUP($C463,'World Cup Players'!B:X,3,FALSE),0)</f>
        <v>pt Portugal</v>
      </c>
      <c r="E463" s="30"/>
      <c r="F463" s="23">
        <f>IFERROR(VLOOKUP($C463,'World Cup Players'!B:X,9,FALSE),0)</f>
        <v>450</v>
      </c>
      <c r="G463" s="23">
        <f>IFERROR(VLOOKUP($C463,'World Cup Players'!B:X,11,FALSE),0)</f>
        <v>0</v>
      </c>
      <c r="H463" s="23">
        <f>IFERROR(VLOOKUP($C463,'World Cup Players'!B:X,12,FALSE),0)</f>
        <v>0</v>
      </c>
      <c r="I463" s="41">
        <f>IFERROR(VLOOKUP($C463,'GAME WINNING GOALS'!A:B,2,FALSE),0)</f>
        <v>0</v>
      </c>
      <c r="J463" s="23">
        <f>IFERROR(VLOOKUP($C463,'World Cup Players'!B:X,17,FALSE),0)</f>
        <v>0</v>
      </c>
      <c r="K463" s="23">
        <f>IFERROR(VLOOKUP($C463,'World Cup Players'!B:X,18,FALSE),0)</f>
        <v>0</v>
      </c>
      <c r="L463" s="44">
        <f>IFERROR(VLOOKUP($C463,'World Cup GK'!B:AE,16,FALSE),0)</f>
        <v>2</v>
      </c>
      <c r="M463" s="44">
        <f>IFERROR(VLOOKUP($C463,'World Cup GK'!B:AE,19,FALSE),0)</f>
        <v>2</v>
      </c>
      <c r="N463" s="44">
        <f>IFERROR(VLOOKUP($C463,'World Cup GK'!B:AE,14,FALSE),0)</f>
        <v>19</v>
      </c>
      <c r="O463" s="44">
        <f>IFERROR(VLOOKUP($C463,'World Cup GK'!B:AE,11,FALSE),0)</f>
        <v>3</v>
      </c>
      <c r="P463" s="43">
        <f t="shared" si="80"/>
        <v>10.785</v>
      </c>
    </row>
    <row r="464" spans="2:16" ht="12" customHeight="1" thickBot="1" x14ac:dyDescent="0.25">
      <c r="B464" s="24"/>
      <c r="C464" s="266" t="s">
        <v>400</v>
      </c>
      <c r="D464" s="23" t="str">
        <f>IFERROR(VLOOKUP($C464,'World Cup Players'!B:X,3,FALSE),0)</f>
        <v>ma Morocco</v>
      </c>
      <c r="E464" s="30"/>
      <c r="F464" s="23">
        <f>IFERROR(VLOOKUP($C464,'World Cup Players'!B:X,9,FALSE),0)</f>
        <v>570</v>
      </c>
      <c r="G464" s="23">
        <f>IFERROR(VLOOKUP($C464,'World Cup Players'!B:X,11,FALSE),0)</f>
        <v>0</v>
      </c>
      <c r="H464" s="23">
        <f>IFERROR(VLOOKUP($C464,'World Cup Players'!B:X,12,FALSE),0)</f>
        <v>0</v>
      </c>
      <c r="I464" s="23">
        <f>IFERROR(VLOOKUP($C464,'GAME WINNING GOALS'!A:B,2,FALSE),0)</f>
        <v>0</v>
      </c>
      <c r="J464" s="23">
        <f>IFERROR(VLOOKUP($C464,'World Cup Players'!B:X,17,FALSE),0)</f>
        <v>0</v>
      </c>
      <c r="K464" s="23">
        <f>IFERROR(VLOOKUP($C464,'World Cup Players'!B:X,18,FALSE),0)</f>
        <v>0</v>
      </c>
      <c r="L464" s="44">
        <f>IFERROR(VLOOKUP($C464,'World Cup GK'!B:AE,16,FALSE),0)</f>
        <v>3</v>
      </c>
      <c r="M464" s="44">
        <f>IFERROR(VLOOKUP($C464,'World Cup GK'!B:AE,19,FALSE),0)</f>
        <v>2</v>
      </c>
      <c r="N464" s="44">
        <f>IFERROR(VLOOKUP($C464,'World Cup GK'!B:AE,14,FALSE),0)</f>
        <v>14</v>
      </c>
      <c r="O464" s="44">
        <f>IFERROR(VLOOKUP($C464,'World Cup GK'!B:AE,11,FALSE),0)</f>
        <v>6</v>
      </c>
      <c r="P464" s="43">
        <f t="shared" si="80"/>
        <v>11.031000000000001</v>
      </c>
    </row>
    <row r="465" spans="2:16" ht="12" customHeight="1" x14ac:dyDescent="0.2">
      <c r="B465" s="24"/>
      <c r="C465" s="277" t="s">
        <v>760</v>
      </c>
      <c r="D465" s="23" t="str">
        <f>IFERROR(VLOOKUP($C465,'World Cup Players'!B:X,3,FALSE),0)</f>
        <v>us United States</v>
      </c>
      <c r="E465" s="30"/>
      <c r="F465" s="23">
        <f>IFERROR(VLOOKUP($C465,'World Cup Players'!B:X,9,FALSE),0)</f>
        <v>360</v>
      </c>
      <c r="G465" s="23">
        <f>IFERROR(VLOOKUP($C465,'World Cup Players'!B:X,11,FALSE),0)</f>
        <v>0</v>
      </c>
      <c r="H465" s="23">
        <f>IFERROR(VLOOKUP($C465,'World Cup Players'!B:X,12,FALSE),0)</f>
        <v>0</v>
      </c>
      <c r="I465" s="23">
        <f>IFERROR(VLOOKUP($C465,'GAME WINNING GOALS'!A:B,2,FALSE),0)</f>
        <v>0</v>
      </c>
      <c r="J465" s="23">
        <f>IFERROR(VLOOKUP($C465,'World Cup Players'!B:X,17,FALSE),0)</f>
        <v>0</v>
      </c>
      <c r="K465" s="23">
        <f>IFERROR(VLOOKUP($C465,'World Cup Players'!B:X,18,FALSE),0)</f>
        <v>0</v>
      </c>
      <c r="L465" s="44">
        <f>IFERROR(VLOOKUP($C465,'World Cup GK'!B:AE,16,FALSE),0)</f>
        <v>3</v>
      </c>
      <c r="M465" s="44">
        <f>IFERROR(VLOOKUP($C465,'World Cup GK'!B:AE,19,FALSE),0)</f>
        <v>2</v>
      </c>
      <c r="N465" s="44">
        <f>IFERROR(VLOOKUP($C465,'World Cup GK'!B:AE,14,FALSE),0)</f>
        <v>8</v>
      </c>
      <c r="O465" s="44">
        <f>IFERROR(VLOOKUP($C465,'World Cup GK'!B:AE,11,FALSE),0)</f>
        <v>5</v>
      </c>
      <c r="P465" s="43">
        <f t="shared" si="80"/>
        <v>8.3379999999999992</v>
      </c>
    </row>
    <row r="466" spans="2:16" ht="12" customHeight="1" x14ac:dyDescent="0.2">
      <c r="B466" s="24"/>
      <c r="C466" s="266" t="s">
        <v>343</v>
      </c>
      <c r="D466" s="23" t="str">
        <f>IFERROR(VLOOKUP($C466,'World Cup Players'!B:X,3,FALSE),0)</f>
        <v>ec Ecuador</v>
      </c>
      <c r="E466" s="30"/>
      <c r="F466" s="23">
        <f>IFERROR(VLOOKUP($C466,'World Cup Players'!B:X,9,FALSE),0)</f>
        <v>360</v>
      </c>
      <c r="G466" s="23">
        <f>IFERROR(VLOOKUP($C466,'World Cup Players'!B:X,11,FALSE),0)</f>
        <v>0</v>
      </c>
      <c r="H466" s="23">
        <f>IFERROR(VLOOKUP($C466,'World Cup Players'!#REF!,11,FALSE),0)</f>
        <v>0</v>
      </c>
      <c r="I466" s="23">
        <f>IFERROR(VLOOKUP($C466,'GAME WINNING GOALS'!A:B,2,FALSE),0)</f>
        <v>0</v>
      </c>
      <c r="J466" s="23">
        <f>IFERROR(VLOOKUP($C466,'World Cup Players'!#REF!,16,FALSE),0)</f>
        <v>0</v>
      </c>
      <c r="K466" s="23">
        <f>IFERROR(VLOOKUP($C466,'World Cup Players'!#REF!,16,FALSE),0)</f>
        <v>0</v>
      </c>
      <c r="L466" s="44">
        <f>IFERROR(VLOOKUP($C466,'World Cup GK'!B:AE,16,FALSE),0)</f>
        <v>1</v>
      </c>
      <c r="M466" s="44">
        <f>IFERROR(VLOOKUP($C466,'World Cup GK'!B:AE,19,FALSE),0)</f>
        <v>1</v>
      </c>
      <c r="N466" s="44">
        <f>IFERROR(VLOOKUP($C466,'World Cup GK'!B:AE,14,FALSE),0)</f>
        <v>9</v>
      </c>
      <c r="O466" s="44">
        <f>IFERROR(VLOOKUP($C466,'World Cup GK'!B:AE,11,FALSE),0)</f>
        <v>4</v>
      </c>
      <c r="P466" s="43">
        <f t="shared" si="80"/>
        <v>5.7879999999999994</v>
      </c>
    </row>
    <row r="467" spans="2:16" ht="12" customHeight="1" x14ac:dyDescent="0.2">
      <c r="B467" s="24"/>
      <c r="C467" s="264" t="s">
        <v>795</v>
      </c>
      <c r="D467" s="23">
        <f>IFERROR(VLOOKUP($C467,'World Cup Players'!B:X,3,FALSE),0)</f>
        <v>0</v>
      </c>
      <c r="E467" s="30"/>
      <c r="F467" s="23">
        <f>IFERROR(VLOOKUP($C467,'World Cup Players'!B:X,9,FALSE),0)</f>
        <v>0</v>
      </c>
      <c r="G467" s="23">
        <f>IFERROR(VLOOKUP($C467,'World Cup Players'!B:X,11,FALSE),0)</f>
        <v>0</v>
      </c>
      <c r="H467" s="23">
        <f>IFERROR(VLOOKUP($C467,'World Cup Players'!#REF!,11,FALSE),0)</f>
        <v>0</v>
      </c>
      <c r="I467" s="23">
        <f>IFERROR(VLOOKUP($C467,'GAME WINNING GOALS'!A:B,2,FALSE),0)</f>
        <v>0</v>
      </c>
      <c r="J467" s="23">
        <f>IFERROR(VLOOKUP($C467,'World Cup Players'!#REF!,16,FALSE),0)</f>
        <v>0</v>
      </c>
      <c r="K467" s="23">
        <f>IFERROR(VLOOKUP($C467,'World Cup Players'!#REF!,16,FALSE),0)</f>
        <v>0</v>
      </c>
      <c r="L467" s="44">
        <f>IFERROR(VLOOKUP($C467,'World Cup GK'!B:AE,16,FALSE),0)</f>
        <v>0</v>
      </c>
      <c r="M467" s="44">
        <f>IFERROR(VLOOKUP($C467,'World Cup GK'!B:AE,19,FALSE),0)</f>
        <v>0</v>
      </c>
      <c r="N467" s="44">
        <f>IFERROR(VLOOKUP($C467,'World Cup GK'!B:AE,14,FALSE),0)</f>
        <v>0</v>
      </c>
      <c r="O467" s="44">
        <f>IFERROR(VLOOKUP($C467,'World Cup GK'!B:AE,11,FALSE),0)</f>
        <v>0</v>
      </c>
      <c r="P467" s="43">
        <f t="shared" si="80"/>
        <v>0</v>
      </c>
    </row>
    <row r="468" spans="2:16" ht="12" customHeight="1" x14ac:dyDescent="0.2">
      <c r="B468" s="24"/>
      <c r="C468" s="264" t="s">
        <v>300</v>
      </c>
      <c r="D468" s="23">
        <f>IFERROR(VLOOKUP($C468,'World Cup Players'!B:X,3,FALSE),0)</f>
        <v>0</v>
      </c>
      <c r="E468" s="30"/>
      <c r="F468" s="23">
        <f>IFERROR(VLOOKUP($C468,'World Cup Players'!B:X,9,FALSE),0)</f>
        <v>0</v>
      </c>
      <c r="G468" s="23">
        <f>IFERROR(VLOOKUP($C468,'World Cup Players'!B:X,11,FALSE),0)</f>
        <v>0</v>
      </c>
      <c r="H468" s="23">
        <f>IFERROR(VLOOKUP($C468,'World Cup Players'!#REF!,11,FALSE),0)</f>
        <v>0</v>
      </c>
      <c r="I468" s="23">
        <f>IFERROR(VLOOKUP($C468,'GAME WINNING GOALS'!A:B,2,FALSE),0)</f>
        <v>0</v>
      </c>
      <c r="J468" s="23">
        <f>IFERROR(VLOOKUP($C468,'World Cup Players'!#REF!,16,FALSE),0)</f>
        <v>0</v>
      </c>
      <c r="K468" s="23">
        <f>IFERROR(VLOOKUP($C468,'World Cup Players'!#REF!,16,FALSE),0)</f>
        <v>0</v>
      </c>
      <c r="L468" s="44">
        <f>IFERROR(VLOOKUP($C468,'World Cup GK'!B:AE,16,FALSE),0)</f>
        <v>0</v>
      </c>
      <c r="M468" s="44">
        <f>IFERROR(VLOOKUP($C468,'World Cup GK'!B:AE,19,FALSE),0)</f>
        <v>0</v>
      </c>
      <c r="N468" s="44">
        <f>IFERROR(VLOOKUP($C468,'World Cup GK'!B:AE,14,FALSE),0)</f>
        <v>0</v>
      </c>
      <c r="O468" s="44">
        <f>IFERROR(VLOOKUP($C468,'World Cup GK'!B:AE,11,FALSE),0)</f>
        <v>0</v>
      </c>
      <c r="P468" s="43">
        <f t="shared" si="80"/>
        <v>0</v>
      </c>
    </row>
    <row r="469" spans="2:16" ht="12" customHeight="1" x14ac:dyDescent="0.2">
      <c r="B469" s="24"/>
      <c r="C469" s="264" t="s">
        <v>796</v>
      </c>
      <c r="D469" s="23">
        <f>IFERROR(VLOOKUP($C469,'World Cup Players'!B:X,3,FALSE),0)</f>
        <v>0</v>
      </c>
      <c r="E469" s="30"/>
      <c r="F469" s="23">
        <f>IFERROR(VLOOKUP($C469,'World Cup Players'!B:X,9,FALSE),0)</f>
        <v>0</v>
      </c>
      <c r="G469" s="23">
        <f>IFERROR(VLOOKUP($C469,'World Cup Players'!B:X,11,FALSE),0)</f>
        <v>0</v>
      </c>
      <c r="H469" s="23">
        <f>IFERROR(VLOOKUP($C469,'World Cup Players'!#REF!,11,FALSE),0)</f>
        <v>0</v>
      </c>
      <c r="I469" s="23">
        <v>1</v>
      </c>
      <c r="J469" s="23">
        <f>IFERROR(VLOOKUP($C469,'World Cup Players'!#REF!,16,FALSE),0)</f>
        <v>0</v>
      </c>
      <c r="K469" s="23">
        <f>IFERROR(VLOOKUP($C469,'World Cup Players'!#REF!,16,FALSE),0)</f>
        <v>0</v>
      </c>
      <c r="L469" s="44">
        <f>IFERROR(VLOOKUP($C469,'World Cup GK'!B:AE,16,FALSE),0)</f>
        <v>0</v>
      </c>
      <c r="M469" s="44">
        <f>IFERROR(VLOOKUP($C469,'World Cup GK'!B:AE,19,FALSE),0)</f>
        <v>0</v>
      </c>
      <c r="N469" s="44">
        <f>IFERROR(VLOOKUP($C469,'World Cup GK'!B:AE,14,FALSE),0)</f>
        <v>0</v>
      </c>
      <c r="O469" s="44">
        <f>IFERROR(VLOOKUP($C469,'World Cup GK'!B:AE,11,FALSE),0)</f>
        <v>0</v>
      </c>
      <c r="P469" s="43">
        <f t="shared" ref="P469:P534" si="85">SUM((F469*0.0083)+G469+H469+I469+L469+M469+(N469*0.2))-((J469*0.25)+(K469*0.5))-(O469*0.25)</f>
        <v>1</v>
      </c>
    </row>
    <row r="470" spans="2:16" ht="12" customHeight="1" x14ac:dyDescent="0.2">
      <c r="B470" s="22" t="s">
        <v>315</v>
      </c>
      <c r="C470" s="293">
        <v>0</v>
      </c>
      <c r="D470" s="35">
        <f t="shared" ref="D470:E470" si="86">SUM(D472:D496)</f>
        <v>0</v>
      </c>
      <c r="E470" s="35">
        <f t="shared" si="86"/>
        <v>0</v>
      </c>
      <c r="F470" s="35">
        <f>SUM(F471:F500)</f>
        <v>9669</v>
      </c>
      <c r="G470" s="35">
        <f t="shared" ref="G470:O470" si="87">SUM(G471:G500)</f>
        <v>31</v>
      </c>
      <c r="H470" s="35">
        <f>SUM(H471:H500)</f>
        <v>13</v>
      </c>
      <c r="I470" s="35">
        <f>SUM(I471:I500)</f>
        <v>13</v>
      </c>
      <c r="J470" s="35">
        <f>SUM(J471:J500)</f>
        <v>4</v>
      </c>
      <c r="K470" s="35">
        <f t="shared" si="87"/>
        <v>0</v>
      </c>
      <c r="L470" s="35">
        <f>SUM(L471:L500)</f>
        <v>10</v>
      </c>
      <c r="M470" s="35">
        <f t="shared" si="87"/>
        <v>9</v>
      </c>
      <c r="N470" s="35">
        <f t="shared" si="87"/>
        <v>55</v>
      </c>
      <c r="O470" s="35">
        <f t="shared" si="87"/>
        <v>14</v>
      </c>
      <c r="P470" s="43">
        <f t="shared" si="85"/>
        <v>162.7527</v>
      </c>
    </row>
    <row r="471" spans="2:16" ht="12" customHeight="1" x14ac:dyDescent="0.2">
      <c r="B471" s="24"/>
      <c r="C471" s="265" t="s">
        <v>425</v>
      </c>
      <c r="D471" s="23" t="str">
        <f>IFERROR(VLOOKUP($C471,'World Cup Players'!B:X,3,FALSE),0)</f>
        <v>fr France</v>
      </c>
      <c r="E471" s="30"/>
      <c r="F471" s="23">
        <f>IFERROR(VLOOKUP($C471,'World Cup Players'!B:X,9,FALSE),0)</f>
        <v>605</v>
      </c>
      <c r="G471" s="23">
        <f>IFERROR(VLOOKUP($C471,'World Cup Players'!B:X,11,FALSE),0)</f>
        <v>8</v>
      </c>
      <c r="H471" s="23">
        <f>IFERROR(VLOOKUP($C471,'World Cup Players'!B:X,12,FALSE),0)</f>
        <v>3</v>
      </c>
      <c r="I471" s="23">
        <f>IFERROR(VLOOKUP($C471,'GAME WINNING GOALS'!A:B,2,FALSE),0)</f>
        <v>4</v>
      </c>
      <c r="J471" s="23">
        <f>IFERROR(VLOOKUP($C471,'World Cup Players'!B:X,17,FALSE),0)</f>
        <v>1</v>
      </c>
      <c r="K471" s="23">
        <f>IFERROR(VLOOKUP($C471,'World Cup Players'!B:X,18,FALSE),0)</f>
        <v>0</v>
      </c>
      <c r="L471" s="44">
        <f>IFERROR(VLOOKUP($C471,'World Cup GK'!B:AE,16,FALSE),0)</f>
        <v>0</v>
      </c>
      <c r="M471" s="44">
        <f>IFERROR(VLOOKUP($C471,'World Cup GK'!B:AE,19,FALSE),0)</f>
        <v>0</v>
      </c>
      <c r="N471" s="44">
        <f>IFERROR(VLOOKUP($C471,'World Cup GK'!B:AE,14,FALSE),0)</f>
        <v>0</v>
      </c>
      <c r="O471" s="44">
        <f>IFERROR(VLOOKUP($C471,'World Cup GK'!B:AE,11,FALSE),0)</f>
        <v>0</v>
      </c>
      <c r="P471" s="43">
        <f t="shared" si="85"/>
        <v>19.7715</v>
      </c>
    </row>
    <row r="472" spans="2:16" ht="12" customHeight="1" x14ac:dyDescent="0.2">
      <c r="B472" s="24"/>
      <c r="C472" s="295" t="s">
        <v>5</v>
      </c>
      <c r="D472" s="23" t="str">
        <f>IFERROR(VLOOKUP($C472,'World Cup Players'!B:X,3,FALSE),0)</f>
        <v>eng England</v>
      </c>
      <c r="E472" s="30"/>
      <c r="F472" s="23">
        <f>IFERROR(VLOOKUP($C472,'World Cup Players'!B:X,9,FALSE),0)</f>
        <v>652</v>
      </c>
      <c r="G472" s="23">
        <f>IFERROR(VLOOKUP($C472,'World Cup Players'!B:X,11,FALSE),0)</f>
        <v>6</v>
      </c>
      <c r="H472" s="23">
        <f>IFERROR(VLOOKUP($C472,'World Cup Players'!B:X,12,FALSE),0)</f>
        <v>1</v>
      </c>
      <c r="I472" s="23">
        <f>IFERROR(VLOOKUP($C472,'GAME WINNING GOALS'!A:B,2,FALSE),0)</f>
        <v>2</v>
      </c>
      <c r="J472" s="23">
        <f>IFERROR(VLOOKUP($C472,'World Cup Players'!B:X,17,FALSE),0)</f>
        <v>0</v>
      </c>
      <c r="K472" s="23">
        <f>IFERROR(VLOOKUP($C472,'World Cup Players'!B:X,18,FALSE),0)</f>
        <v>0</v>
      </c>
      <c r="L472" s="44">
        <f>IFERROR(VLOOKUP($C472,'World Cup GK'!B:AE,16,FALSE),0)</f>
        <v>0</v>
      </c>
      <c r="M472" s="44">
        <f>IFERROR(VLOOKUP($C472,'World Cup GK'!B:AE,19,FALSE),0)</f>
        <v>0</v>
      </c>
      <c r="N472" s="44">
        <f>IFERROR(VLOOKUP($C472,'World Cup GK'!B:AE,14,FALSE),0)</f>
        <v>0</v>
      </c>
      <c r="O472" s="44">
        <f>IFERROR(VLOOKUP($C472,'World Cup GK'!B:AE,11,FALSE),0)</f>
        <v>0</v>
      </c>
      <c r="P472" s="43">
        <f t="shared" si="85"/>
        <v>14.4116</v>
      </c>
    </row>
    <row r="473" spans="2:16" ht="12" customHeight="1" x14ac:dyDescent="0.2">
      <c r="B473" s="24"/>
      <c r="C473" s="265" t="s">
        <v>689</v>
      </c>
      <c r="D473" s="23" t="str">
        <f>IFERROR(VLOOKUP($C473,'World Cup Players'!B:X,3,FALSE),0)</f>
        <v>no Norway</v>
      </c>
      <c r="E473" s="30"/>
      <c r="F473" s="23">
        <f>IFERROR(VLOOKUP($C473,'World Cup Players'!B:X,9,FALSE),0)</f>
        <v>465</v>
      </c>
      <c r="G473" s="23">
        <f>IFERROR(VLOOKUP($C473,'World Cup Players'!B:X,11,FALSE),0)</f>
        <v>7</v>
      </c>
      <c r="H473" s="23">
        <f>IFERROR(VLOOKUP($C473,'World Cup Players'!B:X,12,FALSE),0)</f>
        <v>0</v>
      </c>
      <c r="I473" s="23">
        <f>IFERROR(VLOOKUP($C473,'GAME WINNING GOALS'!A:B,2,FALSE),0)</f>
        <v>4</v>
      </c>
      <c r="J473" s="23">
        <f>IFERROR(VLOOKUP($C473,'World Cup Players'!B:X,17,FALSE),0)</f>
        <v>0</v>
      </c>
      <c r="K473" s="23">
        <f>IFERROR(VLOOKUP($C473,'World Cup Players'!B:X,18,FALSE),0)</f>
        <v>0</v>
      </c>
      <c r="L473" s="44">
        <f>IFERROR(VLOOKUP($C473,'World Cup GK'!B:AE,16,FALSE),0)</f>
        <v>0</v>
      </c>
      <c r="M473" s="44">
        <f>IFERROR(VLOOKUP($C473,'World Cup GK'!B:AE,19,FALSE),0)</f>
        <v>0</v>
      </c>
      <c r="N473" s="44">
        <f>IFERROR(VLOOKUP($C473,'World Cup GK'!B:AE,14,FALSE),0)</f>
        <v>0</v>
      </c>
      <c r="O473" s="44">
        <f>IFERROR(VLOOKUP($C473,'World Cup GK'!B:AE,11,FALSE),0)</f>
        <v>0</v>
      </c>
      <c r="P473" s="43">
        <f t="shared" si="85"/>
        <v>14.859500000000001</v>
      </c>
    </row>
    <row r="474" spans="2:16" ht="12" customHeight="1" x14ac:dyDescent="0.2">
      <c r="B474" s="24"/>
      <c r="C474" s="265" t="s">
        <v>249</v>
      </c>
      <c r="D474" s="23" t="str">
        <f>IFERROR(VLOOKUP($C474,'World Cup Players'!B:X,3,FALSE),0)</f>
        <v>br Brazil</v>
      </c>
      <c r="E474" s="30"/>
      <c r="F474" s="23">
        <f>IFERROR(VLOOKUP($C474,'World Cup Players'!B:X,9,FALSE),0)</f>
        <v>129</v>
      </c>
      <c r="G474" s="23">
        <f>IFERROR(VLOOKUP($C474,'World Cup Players'!B:X,11,FALSE),0)</f>
        <v>0</v>
      </c>
      <c r="H474" s="23">
        <f>IFERROR(VLOOKUP($C474,'World Cup Players'!B:X,12,FALSE),0)</f>
        <v>0</v>
      </c>
      <c r="I474" s="23">
        <f>IFERROR(VLOOKUP($C474,'GAME WINNING GOALS'!A:B,2,FALSE),0)</f>
        <v>0</v>
      </c>
      <c r="J474" s="23">
        <f>IFERROR(VLOOKUP($C474,'World Cup Players'!B:X,17,FALSE),0)</f>
        <v>0</v>
      </c>
      <c r="K474" s="23">
        <f>IFERROR(VLOOKUP($C474,'World Cup Players'!B:X,18,FALSE),0)</f>
        <v>0</v>
      </c>
      <c r="L474" s="44">
        <f>IFERROR(VLOOKUP($C474,'World Cup GK'!B:AE,16,FALSE),0)</f>
        <v>0</v>
      </c>
      <c r="M474" s="44">
        <f>IFERROR(VLOOKUP($C474,'World Cup GK'!B:AE,19,FALSE),0)</f>
        <v>0</v>
      </c>
      <c r="N474" s="44">
        <f>IFERROR(VLOOKUP($C474,'World Cup GK'!B:AE,14,FALSE),0)</f>
        <v>0</v>
      </c>
      <c r="O474" s="44">
        <f>IFERROR(VLOOKUP($C474,'World Cup GK'!B:AE,11,FALSE),0)</f>
        <v>0</v>
      </c>
      <c r="P474" s="43">
        <f t="shared" si="85"/>
        <v>1.0707</v>
      </c>
    </row>
    <row r="475" spans="2:16" ht="12" customHeight="1" x14ac:dyDescent="0.2">
      <c r="B475" s="24"/>
      <c r="C475" s="265" t="s">
        <v>697</v>
      </c>
      <c r="D475" s="23" t="str">
        <f>IFERROR(VLOOKUP($C475,'World Cup Players'!B:X,3,FALSE),0)</f>
        <v>co Colombia</v>
      </c>
      <c r="E475" s="30"/>
      <c r="F475" s="23">
        <f>IFERROR(VLOOKUP($C475,'World Cup Players'!B:X,9,FALSE),0)</f>
        <v>478</v>
      </c>
      <c r="G475" s="23">
        <f>IFERROR(VLOOKUP($C475,'World Cup Players'!B:X,11,FALSE),0)</f>
        <v>1</v>
      </c>
      <c r="H475" s="23">
        <f>IFERROR(VLOOKUP($C475,'World Cup Players'!B:X,12,FALSE),0)</f>
        <v>1</v>
      </c>
      <c r="I475" s="23">
        <f>IFERROR(VLOOKUP($C475,'GAME WINNING GOALS'!A:B,2,FALSE),0)</f>
        <v>1</v>
      </c>
      <c r="J475" s="23">
        <f>IFERROR(VLOOKUP($C475,'World Cup Players'!B:X,17,FALSE),0)</f>
        <v>0</v>
      </c>
      <c r="K475" s="23">
        <f>IFERROR(VLOOKUP($C475,'World Cup Players'!B:X,18,FALSE),0)</f>
        <v>0</v>
      </c>
      <c r="L475" s="44">
        <f>IFERROR(VLOOKUP($C475,'World Cup GK'!B:AE,16,FALSE),0)</f>
        <v>0</v>
      </c>
      <c r="M475" s="44">
        <f>IFERROR(VLOOKUP($C475,'World Cup GK'!B:AE,19,FALSE),0)</f>
        <v>0</v>
      </c>
      <c r="N475" s="44">
        <f>IFERROR(VLOOKUP($C475,'World Cup GK'!B:AE,14,FALSE),0)</f>
        <v>0</v>
      </c>
      <c r="O475" s="44">
        <f>IFERROR(VLOOKUP($C475,'World Cup GK'!B:AE,11,FALSE),0)</f>
        <v>0</v>
      </c>
      <c r="P475" s="43">
        <f t="shared" si="85"/>
        <v>6.9673999999999996</v>
      </c>
    </row>
    <row r="476" spans="2:16" ht="12" customHeight="1" x14ac:dyDescent="0.2">
      <c r="B476" s="24"/>
      <c r="C476" s="265" t="s">
        <v>649</v>
      </c>
      <c r="D476" s="23" t="str">
        <f>IFERROR(VLOOKUP($C476,'World Cup Players'!B:X,3,FALSE),0)</f>
        <v>nl Netherlands</v>
      </c>
      <c r="E476" s="30"/>
      <c r="F476" s="23">
        <f>IFERROR(VLOOKUP($C476,'World Cup Players'!B:X,9,FALSE),0)</f>
        <v>185</v>
      </c>
      <c r="G476" s="23">
        <f>IFERROR(VLOOKUP($C476,'World Cup Players'!B:X,11,FALSE),0)</f>
        <v>0</v>
      </c>
      <c r="H476" s="23">
        <f>IFERROR(VLOOKUP($C476,'World Cup Players'!B:X,12,FALSE),0)</f>
        <v>0</v>
      </c>
      <c r="I476" s="23">
        <f>IFERROR(VLOOKUP($C476,'GAME WINNING GOALS'!A:B,2,FALSE),0)</f>
        <v>0</v>
      </c>
      <c r="J476" s="23">
        <f>IFERROR(VLOOKUP($C476,'World Cup Players'!B:X,17,FALSE),0)</f>
        <v>0</v>
      </c>
      <c r="K476" s="23">
        <f>IFERROR(VLOOKUP($C476,'World Cup Players'!B:X,18,FALSE),0)</f>
        <v>0</v>
      </c>
      <c r="L476" s="44">
        <f>IFERROR(VLOOKUP($C476,'World Cup GK'!B:AE,16,FALSE),0)</f>
        <v>0</v>
      </c>
      <c r="M476" s="44">
        <f>IFERROR(VLOOKUP($C476,'World Cup GK'!B:AE,19,FALSE),0)</f>
        <v>0</v>
      </c>
      <c r="N476" s="44">
        <f>IFERROR(VLOOKUP($C476,'World Cup GK'!B:AE,14,FALSE),0)</f>
        <v>0</v>
      </c>
      <c r="O476" s="44">
        <f>IFERROR(VLOOKUP($C476,'World Cup GK'!B:AE,11,FALSE),0)</f>
        <v>0</v>
      </c>
      <c r="P476" s="43">
        <f t="shared" si="85"/>
        <v>1.5355000000000001</v>
      </c>
    </row>
    <row r="477" spans="2:16" ht="12" customHeight="1" x14ac:dyDescent="0.2">
      <c r="B477" s="24"/>
      <c r="C477" s="265" t="s">
        <v>491</v>
      </c>
      <c r="D477" s="23" t="str">
        <f>IFERROR(VLOOKUP($C477,'World Cup Players'!B:X,3,FALSE),0)</f>
        <v>pt Portugal</v>
      </c>
      <c r="E477" s="30"/>
      <c r="F477" s="23">
        <f>IFERROR(VLOOKUP($C477,'World Cup Players'!B:X,9,FALSE),0)</f>
        <v>422</v>
      </c>
      <c r="G477" s="23">
        <f>IFERROR(VLOOKUP($C477,'World Cup Players'!B:X,11,FALSE),0)</f>
        <v>0</v>
      </c>
      <c r="H477" s="23">
        <f>IFERROR(VLOOKUP($C477,'World Cup Players'!B:X,12,FALSE),0)</f>
        <v>1</v>
      </c>
      <c r="I477" s="23">
        <f>IFERROR(VLOOKUP($C477,'GAME WINNING GOALS'!A:B,2,FALSE),0)</f>
        <v>0</v>
      </c>
      <c r="J477" s="23">
        <f>IFERROR(VLOOKUP($C477,'World Cup Players'!B:X,17,FALSE),0)</f>
        <v>0</v>
      </c>
      <c r="K477" s="23">
        <f>IFERROR(VLOOKUP($C477,'World Cup Players'!B:X,18,FALSE),0)</f>
        <v>0</v>
      </c>
      <c r="L477" s="44">
        <f>IFERROR(VLOOKUP($C477,'World Cup GK'!B:AE,16,FALSE),0)</f>
        <v>0</v>
      </c>
      <c r="M477" s="44">
        <f>IFERROR(VLOOKUP($C477,'World Cup GK'!B:AE,19,FALSE),0)</f>
        <v>0</v>
      </c>
      <c r="N477" s="44">
        <f>IFERROR(VLOOKUP($C477,'World Cup GK'!B:AE,14,FALSE),0)</f>
        <v>0</v>
      </c>
      <c r="O477" s="44">
        <f>IFERROR(VLOOKUP($C477,'World Cup GK'!B:AE,11,FALSE),0)</f>
        <v>0</v>
      </c>
      <c r="P477" s="43">
        <f t="shared" si="85"/>
        <v>4.5026000000000002</v>
      </c>
    </row>
    <row r="478" spans="2:16" ht="12" customHeight="1" x14ac:dyDescent="0.2">
      <c r="B478" s="24"/>
      <c r="C478" s="265" t="s">
        <v>254</v>
      </c>
      <c r="D478" s="23" t="str">
        <f>IFERROR(VLOOKUP($C478,'World Cup Players'!B:X,3,FALSE),0)</f>
        <v>ca Canada</v>
      </c>
      <c r="E478" s="30"/>
      <c r="F478" s="23">
        <f>IFERROR(VLOOKUP($C478,'World Cup Players'!B:X,9,FALSE),0)</f>
        <v>420</v>
      </c>
      <c r="G478" s="23">
        <f>IFERROR(VLOOKUP($C478,'World Cup Players'!B:X,11,FALSE),0)</f>
        <v>3</v>
      </c>
      <c r="H478" s="23">
        <f>IFERROR(VLOOKUP($C478,'World Cup Players'!B:X,12,FALSE),0)</f>
        <v>0</v>
      </c>
      <c r="I478" s="23">
        <f>IFERROR(VLOOKUP($C478,'GAME WINNING GOALS'!A:B,2,FALSE),0)</f>
        <v>0</v>
      </c>
      <c r="J478" s="23">
        <f>IFERROR(VLOOKUP($C478,'World Cup Players'!B:X,17,FALSE),0)</f>
        <v>1</v>
      </c>
      <c r="K478" s="23">
        <f>IFERROR(VLOOKUP($C478,'World Cup Players'!B:X,18,FALSE),0)</f>
        <v>0</v>
      </c>
      <c r="L478" s="44">
        <f>IFERROR(VLOOKUP($C478,'World Cup GK'!B:AE,16,FALSE),0)</f>
        <v>0</v>
      </c>
      <c r="M478" s="44">
        <f>IFERROR(VLOOKUP($C478,'World Cup GK'!B:AE,19,FALSE),0)</f>
        <v>0</v>
      </c>
      <c r="N478" s="44">
        <f>IFERROR(VLOOKUP($C478,'World Cup GK'!B:AE,14,FALSE),0)</f>
        <v>0</v>
      </c>
      <c r="O478" s="44">
        <f>IFERROR(VLOOKUP($C478,'World Cup GK'!B:AE,11,FALSE),0)</f>
        <v>0</v>
      </c>
      <c r="P478" s="43">
        <f t="shared" si="85"/>
        <v>6.2360000000000007</v>
      </c>
    </row>
    <row r="479" spans="2:16" ht="12" customHeight="1" x14ac:dyDescent="0.2">
      <c r="B479" s="24"/>
      <c r="C479" s="278" t="s">
        <v>508</v>
      </c>
      <c r="D479" s="23" t="str">
        <f>IFERROR(VLOOKUP($C479,'World Cup Players'!B:X,3,FALSE),0)</f>
        <v>gh Ghana</v>
      </c>
      <c r="E479" s="30"/>
      <c r="F479" s="23">
        <f>IFERROR(VLOOKUP($C479,'World Cup Players'!B:X,9,FALSE),0)</f>
        <v>360</v>
      </c>
      <c r="G479" s="23">
        <f>IFERROR(VLOOKUP($C479,'World Cup Players'!B:X,11,FALSE),0)</f>
        <v>0</v>
      </c>
      <c r="H479" s="23">
        <f>IFERROR(VLOOKUP($C479,'World Cup Players'!B:X,12,FALSE),0)</f>
        <v>0</v>
      </c>
      <c r="I479" s="23">
        <f>IFERROR(VLOOKUP($C479,'GAME WINNING GOALS'!A:B,2,FALSE),0)</f>
        <v>0</v>
      </c>
      <c r="J479" s="23">
        <f>IFERROR(VLOOKUP($C479,'World Cup Players'!B:X,17,FALSE),0)</f>
        <v>0</v>
      </c>
      <c r="K479" s="23">
        <f>IFERROR(VLOOKUP($C479,'World Cup Players'!B:X,18,FALSE),0)</f>
        <v>0</v>
      </c>
      <c r="L479" s="44">
        <f>IFERROR(VLOOKUP($C479,'World Cup GK'!B:AE,16,FALSE),0)</f>
        <v>0</v>
      </c>
      <c r="M479" s="44">
        <f>IFERROR(VLOOKUP($C479,'World Cup GK'!B:AE,19,FALSE),0)</f>
        <v>0</v>
      </c>
      <c r="N479" s="44">
        <f>IFERROR(VLOOKUP($C479,'World Cup GK'!B:AE,14,FALSE),0)</f>
        <v>0</v>
      </c>
      <c r="O479" s="44">
        <f>IFERROR(VLOOKUP($C479,'World Cup GK'!B:AE,11,FALSE),0)</f>
        <v>0</v>
      </c>
      <c r="P479" s="43">
        <f t="shared" si="85"/>
        <v>2.988</v>
      </c>
    </row>
    <row r="480" spans="2:16" ht="12" customHeight="1" x14ac:dyDescent="0.2">
      <c r="B480" s="24"/>
      <c r="C480" s="265" t="s">
        <v>407</v>
      </c>
      <c r="D480" s="23" t="str">
        <f>IFERROR(VLOOKUP($C480,'World Cup Players'!B:X,3,FALSE),0)</f>
        <v>ar Argentina</v>
      </c>
      <c r="E480" s="30"/>
      <c r="F480" s="23">
        <f>IFERROR(VLOOKUP($C480,'World Cup Players'!B:X,9,FALSE),0)</f>
        <v>570</v>
      </c>
      <c r="G480" s="23">
        <f>IFERROR(VLOOKUP($C480,'World Cup Players'!B:X,11,FALSE),0)</f>
        <v>2</v>
      </c>
      <c r="H480" s="23">
        <f>IFERROR(VLOOKUP($C480,'World Cup Players'!B:X,12,FALSE),0)</f>
        <v>0</v>
      </c>
      <c r="I480" s="23">
        <f>IFERROR(VLOOKUP($C480,'GAME WINNING GOALS'!A:B,2,FALSE),0)</f>
        <v>1</v>
      </c>
      <c r="J480" s="23">
        <f>IFERROR(VLOOKUP($C480,'World Cup Players'!B:X,17,FALSE),0)</f>
        <v>0</v>
      </c>
      <c r="K480" s="23">
        <f>IFERROR(VLOOKUP($C480,'World Cup Players'!B:X,18,FALSE),0)</f>
        <v>0</v>
      </c>
      <c r="L480" s="44">
        <f>IFERROR(VLOOKUP($C480,'World Cup GK'!B:AE,16,FALSE),0)</f>
        <v>0</v>
      </c>
      <c r="M480" s="44">
        <f>IFERROR(VLOOKUP($C480,'World Cup GK'!B:AE,19,FALSE),0)</f>
        <v>0</v>
      </c>
      <c r="N480" s="44">
        <f>IFERROR(VLOOKUP($C480,'World Cup GK'!B:AE,14,FALSE),0)</f>
        <v>0</v>
      </c>
      <c r="O480" s="44">
        <f>IFERROR(VLOOKUP($C480,'World Cup GK'!B:AE,11,FALSE),0)</f>
        <v>0</v>
      </c>
      <c r="P480" s="43">
        <f t="shared" si="85"/>
        <v>7.7309999999999999</v>
      </c>
    </row>
    <row r="481" spans="2:16" ht="12" customHeight="1" x14ac:dyDescent="0.2">
      <c r="B481" s="24"/>
      <c r="C481" s="295" t="s">
        <v>671</v>
      </c>
      <c r="D481" s="23" t="str">
        <f>IFERROR(VLOOKUP($C481,'World Cup Players'!B:X,3,FALSE),0)</f>
        <v>tr Türkiye</v>
      </c>
      <c r="E481" s="30"/>
      <c r="F481" s="23">
        <f>IFERROR(VLOOKUP($C481,'World Cup Players'!B:X,9,FALSE),0)</f>
        <v>218</v>
      </c>
      <c r="G481" s="23">
        <f>IFERROR(VLOOKUP($C481,'World Cup Players'!B:X,11,FALSE),0)</f>
        <v>0</v>
      </c>
      <c r="H481" s="23">
        <f>IFERROR(VLOOKUP($C481,'World Cup Players'!B:X,12,FALSE),0)</f>
        <v>0</v>
      </c>
      <c r="I481" s="23">
        <f>IFERROR(VLOOKUP($C481,'GAME WINNING GOALS'!A:B,2,FALSE),0)</f>
        <v>0</v>
      </c>
      <c r="J481" s="23">
        <f>IFERROR(VLOOKUP($C481,'World Cup Players'!B:X,17,FALSE),0)</f>
        <v>0</v>
      </c>
      <c r="K481" s="23">
        <f>IFERROR(VLOOKUP($C481,'World Cup Players'!B:X,18,FALSE),0)</f>
        <v>0</v>
      </c>
      <c r="L481" s="44">
        <f>IFERROR(VLOOKUP($C481,'World Cup GK'!B:AE,16,FALSE),0)</f>
        <v>0</v>
      </c>
      <c r="M481" s="44">
        <f>IFERROR(VLOOKUP($C481,'World Cup GK'!B:AE,19,FALSE),0)</f>
        <v>0</v>
      </c>
      <c r="N481" s="44">
        <f>IFERROR(VLOOKUP($C481,'World Cup GK'!B:AE,14,FALSE),0)</f>
        <v>0</v>
      </c>
      <c r="O481" s="44">
        <f>IFERROR(VLOOKUP($C481,'World Cup GK'!B:AE,11,FALSE),0)</f>
        <v>0</v>
      </c>
      <c r="P481" s="43">
        <f t="shared" si="85"/>
        <v>1.8094000000000001</v>
      </c>
    </row>
    <row r="482" spans="2:16" ht="12" customHeight="1" x14ac:dyDescent="0.2">
      <c r="B482" s="24"/>
      <c r="C482" s="265" t="s">
        <v>475</v>
      </c>
      <c r="D482" s="23" t="str">
        <f>IFERROR(VLOOKUP($C482,'World Cup Players'!B:X,3,FALSE),0)</f>
        <v>es Spain</v>
      </c>
      <c r="E482" s="30"/>
      <c r="F482" s="23">
        <f>IFERROR(VLOOKUP($C482,'World Cup Players'!B:X,9,FALSE),0)</f>
        <v>67</v>
      </c>
      <c r="G482" s="23">
        <f>IFERROR(VLOOKUP($C482,'World Cup Players'!B:X,11,FALSE),0)</f>
        <v>0</v>
      </c>
      <c r="H482" s="23">
        <f>IFERROR(VLOOKUP($C482,'World Cup Players'!B:X,12,FALSE),0)</f>
        <v>0</v>
      </c>
      <c r="I482" s="23">
        <f>IFERROR(VLOOKUP($C482,'GAME WINNING GOALS'!A:B,2,FALSE),0)</f>
        <v>0</v>
      </c>
      <c r="J482" s="23">
        <f>IFERROR(VLOOKUP($C482,'World Cup Players'!B:X,17,FALSE),0)</f>
        <v>0</v>
      </c>
      <c r="K482" s="23">
        <f>IFERROR(VLOOKUP($C482,'World Cup Players'!B:X,18,FALSE),0)</f>
        <v>0</v>
      </c>
      <c r="L482" s="44">
        <f>IFERROR(VLOOKUP($C482,'World Cup GK'!B:AE,16,FALSE),0)</f>
        <v>0</v>
      </c>
      <c r="M482" s="44">
        <f>IFERROR(VLOOKUP($C482,'World Cup GK'!B:AE,19,FALSE),0)</f>
        <v>0</v>
      </c>
      <c r="N482" s="44">
        <f>IFERROR(VLOOKUP($C482,'World Cup GK'!B:AE,14,FALSE),0)</f>
        <v>0</v>
      </c>
      <c r="O482" s="44">
        <f>IFERROR(VLOOKUP($C482,'World Cup GK'!B:AE,11,FALSE),0)</f>
        <v>0</v>
      </c>
      <c r="P482" s="43">
        <f t="shared" si="85"/>
        <v>0.55610000000000004</v>
      </c>
    </row>
    <row r="483" spans="2:16" ht="12" customHeight="1" x14ac:dyDescent="0.2">
      <c r="B483" s="24"/>
      <c r="C483" s="267" t="s">
        <v>734</v>
      </c>
      <c r="D483" s="23" t="str">
        <f>IFERROR(VLOOKUP($C483,'World Cup Players'!B:X,3,FALSE),0)</f>
        <v>no Norway</v>
      </c>
      <c r="E483" s="30"/>
      <c r="F483" s="23">
        <f>IFERROR(VLOOKUP($C483,'World Cup Players'!B:X,9,FALSE),0)</f>
        <v>470</v>
      </c>
      <c r="G483" s="23">
        <f>IFERROR(VLOOKUP($C483,'World Cup Players'!B:X,11,FALSE),0)</f>
        <v>0</v>
      </c>
      <c r="H483" s="23">
        <f>IFERROR(VLOOKUP($C483,'World Cup Players'!B:X,12,FALSE),0)</f>
        <v>4</v>
      </c>
      <c r="I483" s="23">
        <f>IFERROR(VLOOKUP($C483,'GAME WINNING GOALS'!A:B,2,FALSE),0)</f>
        <v>0</v>
      </c>
      <c r="J483" s="23">
        <f>IFERROR(VLOOKUP($C483,'World Cup Players'!B:X,17,FALSE),0)</f>
        <v>0</v>
      </c>
      <c r="K483" s="23">
        <f>IFERROR(VLOOKUP($C483,'World Cup Players'!B:X,18,FALSE),0)</f>
        <v>0</v>
      </c>
      <c r="L483" s="44">
        <f>IFERROR(VLOOKUP($C483,'World Cup GK'!B:AE,16,FALSE),0)</f>
        <v>0</v>
      </c>
      <c r="M483" s="44">
        <f>IFERROR(VLOOKUP($C483,'World Cup GK'!B:AE,19,FALSE),0)</f>
        <v>0</v>
      </c>
      <c r="N483" s="44">
        <f>IFERROR(VLOOKUP($C483,'World Cup GK'!B:AE,14,FALSE),0)</f>
        <v>0</v>
      </c>
      <c r="O483" s="44">
        <f>IFERROR(VLOOKUP($C483,'World Cup GK'!B:AE,11,FALSE),0)</f>
        <v>0</v>
      </c>
      <c r="P483" s="43">
        <f t="shared" si="85"/>
        <v>7.9009999999999998</v>
      </c>
    </row>
    <row r="484" spans="2:16" ht="12" customHeight="1" x14ac:dyDescent="0.2">
      <c r="B484" s="24"/>
      <c r="C484" s="265" t="s">
        <v>543</v>
      </c>
      <c r="D484" s="23" t="str">
        <f>IFERROR(VLOOKUP($C484,'World Cup Players'!B:X,3,FALSE),0)</f>
        <v>pt Portugal</v>
      </c>
      <c r="E484" s="30"/>
      <c r="F484" s="23">
        <f>IFERROR(VLOOKUP($C484,'World Cup Players'!B:X,9,FALSE),0)</f>
        <v>376</v>
      </c>
      <c r="G484" s="23">
        <f>IFERROR(VLOOKUP($C484,'World Cup Players'!B:X,11,FALSE),0)</f>
        <v>0</v>
      </c>
      <c r="H484" s="23">
        <f>IFERROR(VLOOKUP($C484,'World Cup Players'!B:X,12,FALSE),0)</f>
        <v>0</v>
      </c>
      <c r="I484" s="23">
        <f>IFERROR(VLOOKUP($C484,'GAME WINNING GOALS'!A:B,2,FALSE),0)</f>
        <v>0</v>
      </c>
      <c r="J484" s="23">
        <f>IFERROR(VLOOKUP($C484,'World Cup Players'!B:X,17,FALSE),0)</f>
        <v>0</v>
      </c>
      <c r="K484" s="23">
        <f>IFERROR(VLOOKUP($C484,'World Cup Players'!B:X,18,FALSE),0)</f>
        <v>0</v>
      </c>
      <c r="L484" s="44">
        <f>IFERROR(VLOOKUP($C484,'World Cup GK'!B:AE,16,FALSE),0)</f>
        <v>0</v>
      </c>
      <c r="M484" s="44">
        <f>IFERROR(VLOOKUP($C484,'World Cup GK'!B:AE,19,FALSE),0)</f>
        <v>0</v>
      </c>
      <c r="N484" s="44">
        <f>IFERROR(VLOOKUP($C484,'World Cup GK'!B:AE,14,FALSE),0)</f>
        <v>0</v>
      </c>
      <c r="O484" s="44">
        <f>IFERROR(VLOOKUP($C484,'World Cup GK'!B:AE,11,FALSE),0)</f>
        <v>0</v>
      </c>
      <c r="P484" s="43">
        <f t="shared" si="85"/>
        <v>3.1208</v>
      </c>
    </row>
    <row r="485" spans="2:16" ht="12" customHeight="1" x14ac:dyDescent="0.2">
      <c r="B485" s="24"/>
      <c r="C485" s="265" t="s">
        <v>805</v>
      </c>
      <c r="D485" s="23" t="str">
        <f>IFERROR(VLOOKUP($C485,'World Cup Players'!B:X,3,FALSE),0)</f>
        <v>fr France</v>
      </c>
      <c r="E485" s="30"/>
      <c r="F485" s="23">
        <f>IFERROR(VLOOKUP($C485,'World Cup Players'!B:X,9,FALSE),0)</f>
        <v>85</v>
      </c>
      <c r="G485" s="23">
        <f>IFERROR(VLOOKUP($C485,'World Cup Players'!B:X,11,FALSE),0)</f>
        <v>0</v>
      </c>
      <c r="H485" s="23">
        <f>IFERROR(VLOOKUP($C485,'World Cup Players'!B:X,12,FALSE),0)</f>
        <v>0</v>
      </c>
      <c r="I485" s="23">
        <f>IFERROR(VLOOKUP($C485,'GAME WINNING GOALS'!A:B,2,FALSE),0)</f>
        <v>0</v>
      </c>
      <c r="J485" s="23">
        <f>IFERROR(VLOOKUP($C485,'World Cup Players'!B:X,17,FALSE),0)</f>
        <v>0</v>
      </c>
      <c r="K485" s="23">
        <f>IFERROR(VLOOKUP($C485,'World Cup Players'!B:X,18,FALSE),0)</f>
        <v>0</v>
      </c>
      <c r="L485" s="44">
        <f>IFERROR(VLOOKUP($C485,'World Cup GK'!B:AE,16,FALSE),0)</f>
        <v>0</v>
      </c>
      <c r="M485" s="44">
        <f>IFERROR(VLOOKUP($C485,'World Cup GK'!B:AE,19,FALSE),0)</f>
        <v>0</v>
      </c>
      <c r="N485" s="44">
        <f>IFERROR(VLOOKUP($C485,'World Cup GK'!B:AE,14,FALSE),0)</f>
        <v>0</v>
      </c>
      <c r="O485" s="44">
        <f>IFERROR(VLOOKUP($C485,'World Cup GK'!B:AE,11,FALSE),0)</f>
        <v>0</v>
      </c>
      <c r="P485" s="43">
        <f t="shared" si="85"/>
        <v>0.70550000000000002</v>
      </c>
    </row>
    <row r="486" spans="2:16" ht="12" customHeight="1" x14ac:dyDescent="0.2">
      <c r="B486" s="24"/>
      <c r="C486" s="267" t="s">
        <v>747</v>
      </c>
      <c r="D486" s="23" t="str">
        <f>IFERROR(VLOOKUP($C486,'World Cup Players'!B:X,3,FALSE),0)</f>
        <v>cd Congo DR</v>
      </c>
      <c r="E486" s="30"/>
      <c r="F486" s="23">
        <f>IFERROR(VLOOKUP($C486,'World Cup Players'!B:X,9,FALSE),0)</f>
        <v>360</v>
      </c>
      <c r="G486" s="23">
        <f>IFERROR(VLOOKUP($C486,'World Cup Players'!B:X,11,FALSE),0)</f>
        <v>3</v>
      </c>
      <c r="H486" s="23">
        <f>IFERROR(VLOOKUP($C486,'World Cup Players'!B:X,12,FALSE),0)</f>
        <v>0</v>
      </c>
      <c r="I486" s="23">
        <f>IFERROR(VLOOKUP($C486,'GAME WINNING GOALS'!A:B,2,FALSE),0)</f>
        <v>0</v>
      </c>
      <c r="J486" s="23">
        <f>IFERROR(VLOOKUP($C486,'World Cup Players'!B:X,17,FALSE),0)</f>
        <v>0</v>
      </c>
      <c r="K486" s="23">
        <f>IFERROR(VLOOKUP($C486,'World Cup Players'!B:X,18,FALSE),0)</f>
        <v>0</v>
      </c>
      <c r="L486" s="44">
        <f>IFERROR(VLOOKUP($C486,'World Cup GK'!B:AE,16,FALSE),0)</f>
        <v>0</v>
      </c>
      <c r="M486" s="44">
        <f>IFERROR(VLOOKUP($C486,'World Cup GK'!B:AE,19,FALSE),0)</f>
        <v>0</v>
      </c>
      <c r="N486" s="44">
        <f>IFERROR(VLOOKUP($C486,'World Cup GK'!B:AE,14,FALSE),0)</f>
        <v>0</v>
      </c>
      <c r="O486" s="44">
        <f>IFERROR(VLOOKUP($C486,'World Cup GK'!B:AE,11,FALSE),0)</f>
        <v>0</v>
      </c>
      <c r="P486" s="43">
        <f t="shared" si="85"/>
        <v>5.9879999999999995</v>
      </c>
    </row>
    <row r="487" spans="2:16" ht="12" customHeight="1" x14ac:dyDescent="0.2">
      <c r="B487" s="24"/>
      <c r="C487" s="265" t="s">
        <v>411</v>
      </c>
      <c r="D487" s="23" t="str">
        <f>IFERROR(VLOOKUP($C487,'World Cup Players'!B:X,3,FALSE),0)</f>
        <v>au Australia</v>
      </c>
      <c r="E487" s="30"/>
      <c r="F487" s="23">
        <f>IFERROR(VLOOKUP($C487,'World Cup Players'!B:X,9,FALSE),0)</f>
        <v>223</v>
      </c>
      <c r="G487" s="23">
        <f>IFERROR(VLOOKUP($C487,'World Cup Players'!B:X,11,FALSE),0)</f>
        <v>0</v>
      </c>
      <c r="H487" s="23">
        <f>IFERROR(VLOOKUP($C487,'World Cup Players'!B:X,12,FALSE),0)</f>
        <v>0</v>
      </c>
      <c r="I487" s="23">
        <f>IFERROR(VLOOKUP($C487,'GAME WINNING GOALS'!A:B,2,FALSE),0)</f>
        <v>0</v>
      </c>
      <c r="J487" s="23">
        <f>IFERROR(VLOOKUP($C487,'World Cup Players'!B:X,17,FALSE),0)</f>
        <v>1</v>
      </c>
      <c r="K487" s="23">
        <f>IFERROR(VLOOKUP($C487,'World Cup Players'!B:X,18,FALSE),0)</f>
        <v>0</v>
      </c>
      <c r="L487" s="44">
        <f>IFERROR(VLOOKUP($C487,'World Cup GK'!B:AE,16,FALSE),0)</f>
        <v>0</v>
      </c>
      <c r="M487" s="44">
        <f>IFERROR(VLOOKUP($C487,'World Cup GK'!B:AE,19,FALSE),0)</f>
        <v>0</v>
      </c>
      <c r="N487" s="44">
        <f>IFERROR(VLOOKUP($C487,'World Cup GK'!B:AE,14,FALSE),0)</f>
        <v>0</v>
      </c>
      <c r="O487" s="44">
        <f>IFERROR(VLOOKUP($C487,'World Cup GK'!B:AE,11,FALSE),0)</f>
        <v>0</v>
      </c>
      <c r="P487" s="43">
        <f t="shared" si="85"/>
        <v>1.6009</v>
      </c>
    </row>
    <row r="488" spans="2:16" ht="12" customHeight="1" x14ac:dyDescent="0.2">
      <c r="B488" s="24"/>
      <c r="C488" s="265" t="s">
        <v>593</v>
      </c>
      <c r="D488" s="23" t="str">
        <f>IFERROR(VLOOKUP($C488,'World Cup Players'!B:X,3,FALSE),0)</f>
        <v>tr Türkiye</v>
      </c>
      <c r="E488" s="30"/>
      <c r="F488" s="23">
        <f>IFERROR(VLOOKUP($C488,'World Cup Players'!B:X,9,FALSE),0)</f>
        <v>180</v>
      </c>
      <c r="G488" s="23">
        <f>IFERROR(VLOOKUP($C488,'World Cup Players'!B:X,11,FALSE),0)</f>
        <v>0</v>
      </c>
      <c r="H488" s="23">
        <f>IFERROR(VLOOKUP($C488,'World Cup Players'!B:X,12,FALSE),0)</f>
        <v>0</v>
      </c>
      <c r="I488" s="23">
        <f>IFERROR(VLOOKUP($C488,'GAME WINNING GOALS'!A:B,2,FALSE),0)</f>
        <v>0</v>
      </c>
      <c r="J488" s="23">
        <f>IFERROR(VLOOKUP($C488,'World Cup Players'!B:X,17,FALSE),0)</f>
        <v>0</v>
      </c>
      <c r="K488" s="23">
        <f>IFERROR(VLOOKUP($C488,'World Cup Players'!B:X,18,FALSE),0)</f>
        <v>0</v>
      </c>
      <c r="L488" s="44">
        <f>IFERROR(VLOOKUP($C488,'World Cup GK'!B:AE,16,FALSE),0)</f>
        <v>0</v>
      </c>
      <c r="M488" s="44">
        <f>IFERROR(VLOOKUP($C488,'World Cup GK'!B:AE,19,FALSE),0)</f>
        <v>0</v>
      </c>
      <c r="N488" s="44">
        <f>IFERROR(VLOOKUP($C488,'World Cup GK'!B:AE,14,FALSE),0)</f>
        <v>0</v>
      </c>
      <c r="O488" s="44">
        <f>IFERROR(VLOOKUP($C488,'World Cup GK'!B:AE,11,FALSE),0)</f>
        <v>0</v>
      </c>
      <c r="P488" s="43">
        <f t="shared" si="85"/>
        <v>1.494</v>
      </c>
    </row>
    <row r="489" spans="2:16" ht="12" customHeight="1" x14ac:dyDescent="0.2">
      <c r="B489" s="24"/>
      <c r="C489" s="265" t="s">
        <v>490</v>
      </c>
      <c r="D489" s="23" t="str">
        <f>IFERROR(VLOOKUP($C489,'World Cup Players'!B:X,3,FALSE),0)</f>
        <v>pt Portugal</v>
      </c>
      <c r="E489" s="30"/>
      <c r="F489" s="23">
        <f>IFERROR(VLOOKUP($C489,'World Cup Players'!B:X,9,FALSE),0)</f>
        <v>360</v>
      </c>
      <c r="G489" s="23">
        <f>IFERROR(VLOOKUP($C489,'World Cup Players'!B:X,11,FALSE),0)</f>
        <v>0</v>
      </c>
      <c r="H489" s="23">
        <f>IFERROR(VLOOKUP($C489,'World Cup Players'!B:X,12,FALSE),0)</f>
        <v>0</v>
      </c>
      <c r="I489" s="23">
        <f>IFERROR(VLOOKUP($C489,'GAME WINNING GOALS'!A:B,2,FALSE),0)</f>
        <v>0</v>
      </c>
      <c r="J489" s="23">
        <f>IFERROR(VLOOKUP($C489,'World Cup Players'!B:X,17,FALSE),0)</f>
        <v>1</v>
      </c>
      <c r="K489" s="23">
        <f>IFERROR(VLOOKUP($C489,'World Cup Players'!B:X,18,FALSE),0)</f>
        <v>0</v>
      </c>
      <c r="L489" s="44">
        <f>IFERROR(VLOOKUP($C489,'World Cup GK'!B:AE,16,FALSE),0)</f>
        <v>0</v>
      </c>
      <c r="M489" s="44">
        <f>IFERROR(VLOOKUP($C489,'World Cup GK'!B:AE,19,FALSE),0)</f>
        <v>0</v>
      </c>
      <c r="N489" s="44">
        <f>IFERROR(VLOOKUP($C489,'World Cup GK'!B:AE,14,FALSE),0)</f>
        <v>0</v>
      </c>
      <c r="O489" s="44">
        <f>IFERROR(VLOOKUP($C489,'World Cup GK'!B:AE,11,FALSE),0)</f>
        <v>0</v>
      </c>
      <c r="P489" s="43">
        <f t="shared" si="85"/>
        <v>2.738</v>
      </c>
    </row>
    <row r="490" spans="2:16" ht="12" customHeight="1" x14ac:dyDescent="0.2">
      <c r="B490" s="24"/>
      <c r="C490" s="265" t="s">
        <v>217</v>
      </c>
      <c r="D490" s="23" t="str">
        <f>IFERROR(VLOOKUP($C490,'World Cup Players'!B:X,3,FALSE),0)</f>
        <v>nl Netherlands</v>
      </c>
      <c r="E490" s="30"/>
      <c r="F490" s="23">
        <f>IFERROR(VLOOKUP($C490,'World Cup Players'!B:X,9,FALSE),0)</f>
        <v>390</v>
      </c>
      <c r="G490" s="23">
        <f>IFERROR(VLOOKUP($C490,'World Cup Players'!B:X,11,FALSE),0)</f>
        <v>1</v>
      </c>
      <c r="H490" s="23">
        <f>IFERROR(VLOOKUP($C490,'World Cup Players'!B:X,12,FALSE),0)</f>
        <v>1</v>
      </c>
      <c r="I490" s="23">
        <f>IFERROR(VLOOKUP($C490,'GAME WINNING GOALS'!A:B,2,FALSE),0)</f>
        <v>0</v>
      </c>
      <c r="J490" s="23">
        <f>IFERROR(VLOOKUP($C490,'World Cup Players'!B:X,17,FALSE),0)</f>
        <v>0</v>
      </c>
      <c r="K490" s="23">
        <f>IFERROR(VLOOKUP($C490,'World Cup Players'!B:X,18,FALSE),0)</f>
        <v>0</v>
      </c>
      <c r="L490" s="44">
        <f>IFERROR(VLOOKUP($C490,'World Cup GK'!B:AE,16,FALSE),0)</f>
        <v>0</v>
      </c>
      <c r="M490" s="44">
        <f>IFERROR(VLOOKUP($C490,'World Cup GK'!B:AE,19,FALSE),0)</f>
        <v>0</v>
      </c>
      <c r="N490" s="44">
        <f>IFERROR(VLOOKUP($C490,'World Cup GK'!B:AE,14,FALSE),0)</f>
        <v>0</v>
      </c>
      <c r="O490" s="44">
        <f>IFERROR(VLOOKUP($C490,'World Cup GK'!B:AE,11,FALSE),0)</f>
        <v>0</v>
      </c>
      <c r="P490" s="43">
        <f t="shared" si="85"/>
        <v>5.2370000000000001</v>
      </c>
    </row>
    <row r="491" spans="2:16" ht="12" customHeight="1" x14ac:dyDescent="0.2">
      <c r="B491" s="24"/>
      <c r="C491" s="265" t="s">
        <v>539</v>
      </c>
      <c r="D491" s="23" t="str">
        <f>IFERROR(VLOOKUP($C491,'World Cup Players'!B:X,3,FALSE),0)</f>
        <v>fr France</v>
      </c>
      <c r="E491" s="30"/>
      <c r="F491" s="23">
        <f>IFERROR(VLOOKUP($C491,'World Cup Players'!B:X,9,FALSE),0)</f>
        <v>479</v>
      </c>
      <c r="G491" s="23">
        <f>IFERROR(VLOOKUP($C491,'World Cup Players'!B:X,11,FALSE),0)</f>
        <v>0</v>
      </c>
      <c r="H491" s="23">
        <f>IFERROR(VLOOKUP($C491,'World Cup Players'!B:X,12,FALSE),0)</f>
        <v>0</v>
      </c>
      <c r="I491" s="41">
        <f>IFERROR(VLOOKUP($C491,'GAME WINNING GOALS'!A:B,2,FALSE),0)</f>
        <v>0</v>
      </c>
      <c r="J491" s="23">
        <f>IFERROR(VLOOKUP($C491,'World Cup Players'!B:X,17,FALSE),0)</f>
        <v>0</v>
      </c>
      <c r="K491" s="23">
        <f>IFERROR(VLOOKUP($C491,'World Cup Players'!B:X,18,FALSE),0)</f>
        <v>0</v>
      </c>
      <c r="L491" s="44">
        <f>IFERROR(VLOOKUP($C491,'World Cup GK'!B:AE,16,FALSE),0)</f>
        <v>0</v>
      </c>
      <c r="M491" s="44">
        <f>IFERROR(VLOOKUP($C491,'World Cup GK'!B:AE,19,FALSE),0)</f>
        <v>0</v>
      </c>
      <c r="N491" s="44">
        <f>IFERROR(VLOOKUP($C491,'World Cup GK'!B:AE,14,FALSE),0)</f>
        <v>0</v>
      </c>
      <c r="O491" s="44">
        <f>IFERROR(VLOOKUP($C491,'World Cup GK'!B:AE,11,FALSE),0)</f>
        <v>0</v>
      </c>
      <c r="P491" s="43">
        <f t="shared" si="85"/>
        <v>3.9757000000000002</v>
      </c>
    </row>
    <row r="492" spans="2:16" ht="12" customHeight="1" x14ac:dyDescent="0.2">
      <c r="B492" s="24"/>
      <c r="C492" s="265" t="s">
        <v>379</v>
      </c>
      <c r="D492" s="23" t="str">
        <f>IFERROR(VLOOKUP($C492,'World Cup Players'!B:X,3,FALSE),0)</f>
        <v>nl Netherlands</v>
      </c>
      <c r="E492" s="30"/>
      <c r="F492" s="23">
        <f>IFERROR(VLOOKUP($C492,'World Cup Players'!B:X,9,FALSE),0)</f>
        <v>390</v>
      </c>
      <c r="G492" s="23">
        <f>IFERROR(VLOOKUP($C492,'World Cup Players'!B:X,11,FALSE),0)</f>
        <v>0</v>
      </c>
      <c r="H492" s="23">
        <f>IFERROR(VLOOKUP($C492,'World Cup Players'!B:X,12,FALSE),0)</f>
        <v>2</v>
      </c>
      <c r="I492" s="41">
        <f>IFERROR(VLOOKUP($C492,'GAME WINNING GOALS'!A:B,2,FALSE),0)</f>
        <v>0</v>
      </c>
      <c r="J492" s="23">
        <f>IFERROR(VLOOKUP($C492,'World Cup Players'!B:X,17,FALSE),0)</f>
        <v>0</v>
      </c>
      <c r="K492" s="23">
        <f>IFERROR(VLOOKUP($C492,'World Cup Players'!B:X,18,FALSE),0)</f>
        <v>0</v>
      </c>
      <c r="L492" s="44">
        <f>IFERROR(VLOOKUP($C492,'World Cup GK'!B:AE,16,FALSE),0)</f>
        <v>0</v>
      </c>
      <c r="M492" s="44">
        <f>IFERROR(VLOOKUP($C492,'World Cup GK'!B:AE,19,FALSE),0)</f>
        <v>0</v>
      </c>
      <c r="N492" s="44">
        <f>IFERROR(VLOOKUP($C492,'World Cup GK'!B:AE,14,FALSE),0)</f>
        <v>0</v>
      </c>
      <c r="O492" s="44">
        <f>IFERROR(VLOOKUP($C492,'World Cup GK'!B:AE,11,FALSE),0)</f>
        <v>0</v>
      </c>
      <c r="P492" s="43">
        <f t="shared" si="85"/>
        <v>5.2370000000000001</v>
      </c>
    </row>
    <row r="493" spans="2:16" ht="12" customHeight="1" x14ac:dyDescent="0.2">
      <c r="B493" s="24"/>
      <c r="C493" s="266" t="s">
        <v>226</v>
      </c>
      <c r="D493" s="23" t="str">
        <f>IFERROR(VLOOKUP($C493,'World Cup Players'!B:X,3,FALSE),0)</f>
        <v>br Brazil</v>
      </c>
      <c r="E493" s="30"/>
      <c r="F493" s="23">
        <f>IFERROR(VLOOKUP($C493,'World Cup Players'!B:X,9,FALSE),0)</f>
        <v>450</v>
      </c>
      <c r="G493" s="23">
        <f>IFERROR(VLOOKUP($C493,'World Cup Players'!B:X,11,FALSE),0)</f>
        <v>0</v>
      </c>
      <c r="H493" s="23">
        <f>IFERROR(VLOOKUP($C493,'World Cup Players'!B:X,12,FALSE),0)</f>
        <v>0</v>
      </c>
      <c r="I493" s="41">
        <f>IFERROR(VLOOKUP($C493,'GAME WINNING GOALS'!A:B,2,FALSE),0)</f>
        <v>0</v>
      </c>
      <c r="J493" s="23">
        <f>IFERROR(VLOOKUP($C493,'World Cup Players'!B:X,17,FALSE),0)</f>
        <v>0</v>
      </c>
      <c r="K493" s="23">
        <f>IFERROR(VLOOKUP($C493,'World Cup Players'!B:X,18,FALSE),0)</f>
        <v>0</v>
      </c>
      <c r="L493" s="44">
        <f>IFERROR(VLOOKUP($C493,'World Cup GK'!B:AE,16,FALSE),0)</f>
        <v>3</v>
      </c>
      <c r="M493" s="44">
        <f>IFERROR(VLOOKUP($C493,'World Cup GK'!B:AE,19,FALSE),0)</f>
        <v>2</v>
      </c>
      <c r="N493" s="44">
        <f>IFERROR(VLOOKUP($C493,'World Cup GK'!B:AE,14,FALSE),0)</f>
        <v>14</v>
      </c>
      <c r="O493" s="44">
        <f>IFERROR(VLOOKUP($C493,'World Cup GK'!B:AE,11,FALSE),0)</f>
        <v>4</v>
      </c>
      <c r="P493" s="43">
        <f t="shared" si="85"/>
        <v>10.535</v>
      </c>
    </row>
    <row r="494" spans="2:16" ht="12" customHeight="1" x14ac:dyDescent="0.2">
      <c r="B494" s="24"/>
      <c r="C494" s="266" t="s">
        <v>269</v>
      </c>
      <c r="D494" s="23" t="str">
        <f>IFERROR(VLOOKUP($C494,'World Cup Players'!B:X,3,FALSE),0)</f>
        <v>pt Portugal</v>
      </c>
      <c r="E494" s="30"/>
      <c r="F494" s="23">
        <f>IFERROR(VLOOKUP($C494,'World Cup Players'!B:X,9,FALSE),0)</f>
        <v>450</v>
      </c>
      <c r="G494" s="23">
        <f>IFERROR(VLOOKUP($C494,'World Cup Players'!B:X,11,FALSE),0)</f>
        <v>0</v>
      </c>
      <c r="H494" s="23">
        <f>IFERROR(VLOOKUP($C494,'World Cup Players'!B:X,12,FALSE),0)</f>
        <v>0</v>
      </c>
      <c r="I494" s="41">
        <f>IFERROR(VLOOKUP($C494,'GAME WINNING GOALS'!A:B,2,FALSE),0)</f>
        <v>0</v>
      </c>
      <c r="J494" s="23">
        <f>IFERROR(VLOOKUP($C494,'World Cup Players'!B:X,17,FALSE),0)</f>
        <v>0</v>
      </c>
      <c r="K494" s="23">
        <f>IFERROR(VLOOKUP($C494,'World Cup Players'!B:X,18,FALSE),0)</f>
        <v>0</v>
      </c>
      <c r="L494" s="44">
        <f>IFERROR(VLOOKUP($C494,'World Cup GK'!B:AE,16,FALSE),0)</f>
        <v>2</v>
      </c>
      <c r="M494" s="44">
        <f>IFERROR(VLOOKUP($C494,'World Cup GK'!B:AE,19,FALSE),0)</f>
        <v>2</v>
      </c>
      <c r="N494" s="44">
        <f>IFERROR(VLOOKUP($C494,'World Cup GK'!B:AE,14,FALSE),0)</f>
        <v>19</v>
      </c>
      <c r="O494" s="44">
        <f>IFERROR(VLOOKUP($C494,'World Cup GK'!B:AE,11,FALSE),0)</f>
        <v>3</v>
      </c>
      <c r="P494" s="43">
        <f t="shared" si="85"/>
        <v>10.785</v>
      </c>
    </row>
    <row r="495" spans="2:16" ht="12" customHeight="1" x14ac:dyDescent="0.2">
      <c r="B495" s="24"/>
      <c r="C495" s="266" t="s">
        <v>767</v>
      </c>
      <c r="D495" s="23" t="str">
        <f>IFERROR(VLOOKUP($C495,'World Cup Players'!B:X,3,FALSE),0)</f>
        <v>co Colombia</v>
      </c>
      <c r="E495" s="30"/>
      <c r="F495" s="23">
        <f>IFERROR(VLOOKUP($C495,'World Cup Players'!B:X,9,FALSE),0)</f>
        <v>480</v>
      </c>
      <c r="G495" s="23">
        <f>IFERROR(VLOOKUP($C495,'World Cup Players'!B:X,11,FALSE),0)</f>
        <v>0</v>
      </c>
      <c r="H495" s="23">
        <f>IFERROR(VLOOKUP($C495,'World Cup Players'!B:X,12,FALSE),0)</f>
        <v>0</v>
      </c>
      <c r="I495" s="23">
        <f>IFERROR(VLOOKUP($C495,'GAME WINNING GOALS'!A:B,2,FALSE),0)</f>
        <v>0</v>
      </c>
      <c r="J495" s="23">
        <f>IFERROR(VLOOKUP($C495,'World Cup Players'!B:X,17,FALSE),0)</f>
        <v>0</v>
      </c>
      <c r="K495" s="23">
        <f>IFERROR(VLOOKUP($C495,'World Cup Players'!B:X,18,FALSE),0)</f>
        <v>0</v>
      </c>
      <c r="L495" s="44">
        <f>IFERROR(VLOOKUP($C495,'World Cup GK'!B:AE,16,FALSE),0)</f>
        <v>3</v>
      </c>
      <c r="M495" s="44">
        <f>IFERROR(VLOOKUP($C495,'World Cup GK'!B:AE,19,FALSE),0)</f>
        <v>4</v>
      </c>
      <c r="N495" s="44">
        <f>IFERROR(VLOOKUP($C495,'World Cup GK'!B:AE,14,FALSE),0)</f>
        <v>6</v>
      </c>
      <c r="O495" s="44">
        <f>IFERROR(VLOOKUP($C495,'World Cup GK'!B:AE,11,FALSE),0)</f>
        <v>1</v>
      </c>
      <c r="P495" s="43">
        <f t="shared" si="85"/>
        <v>11.934000000000001</v>
      </c>
    </row>
    <row r="496" spans="2:16" ht="12" customHeight="1" thickBot="1" x14ac:dyDescent="0.25">
      <c r="B496" s="24"/>
      <c r="C496" s="266" t="s">
        <v>788</v>
      </c>
      <c r="D496" s="23" t="str">
        <f>IFERROR(VLOOKUP($C496,'World Cup Players'!B:X,3,FALSE),0)</f>
        <v>tr Türkiye</v>
      </c>
      <c r="E496" s="30"/>
      <c r="F496" s="23">
        <f>IFERROR(VLOOKUP($C496,'World Cup Players'!B:X,9,FALSE),0)</f>
        <v>270</v>
      </c>
      <c r="G496" s="23">
        <f>IFERROR(VLOOKUP($C496,'World Cup Players'!B:X,11,FALSE),0)</f>
        <v>0</v>
      </c>
      <c r="H496" s="23">
        <f>IFERROR(VLOOKUP($C496,'World Cup Players'!B:X,12,FALSE),0)</f>
        <v>0</v>
      </c>
      <c r="I496" s="23">
        <f>IFERROR(VLOOKUP($C496,'GAME WINNING GOALS'!A:B,2,FALSE),0)</f>
        <v>0</v>
      </c>
      <c r="J496" s="23">
        <f>IFERROR(VLOOKUP($C496,'World Cup Players'!B:X,17,FALSE),0)</f>
        <v>0</v>
      </c>
      <c r="K496" s="23">
        <f>IFERROR(VLOOKUP($C496,'World Cup Players'!B:X,18,FALSE),0)</f>
        <v>0</v>
      </c>
      <c r="L496" s="44">
        <f>IFERROR(VLOOKUP($C496,'World Cup GK'!B:AE,16,FALSE),0)</f>
        <v>1</v>
      </c>
      <c r="M496" s="44">
        <f>IFERROR(VLOOKUP($C496,'World Cup GK'!B:AE,19,FALSE),0)</f>
        <v>0</v>
      </c>
      <c r="N496" s="44">
        <f>IFERROR(VLOOKUP($C496,'World Cup GK'!B:AE,14,FALSE),0)</f>
        <v>8</v>
      </c>
      <c r="O496" s="44">
        <f>IFERROR(VLOOKUP($C496,'World Cup GK'!B:AE,11,FALSE),0)</f>
        <v>5</v>
      </c>
      <c r="P496" s="43">
        <f t="shared" si="85"/>
        <v>3.5910000000000002</v>
      </c>
    </row>
    <row r="497" spans="2:16" ht="12" customHeight="1" x14ac:dyDescent="0.2">
      <c r="B497" s="24"/>
      <c r="C497" s="277" t="s">
        <v>480</v>
      </c>
      <c r="D497" s="23" t="str">
        <f>IFERROR(VLOOKUP($C497,'World Cup Players'!B:X,3,FALSE),0)</f>
        <v>gh Ghana</v>
      </c>
      <c r="E497" s="30"/>
      <c r="F497" s="23">
        <f>IFERROR(VLOOKUP($C497,'World Cup Players'!B:X,9,FALSE),0)</f>
        <v>135</v>
      </c>
      <c r="G497" s="23">
        <f>IFERROR(VLOOKUP($C497,'World Cup Players'!B:X,11,FALSE),0)</f>
        <v>0</v>
      </c>
      <c r="H497" s="23">
        <f>IFERROR(VLOOKUP($C497,'World Cup Players'!B:X,12,FALSE),0)</f>
        <v>0</v>
      </c>
      <c r="I497" s="23">
        <f>IFERROR(VLOOKUP($C497,'GAME WINNING GOALS'!A:B,2,FALSE),0)</f>
        <v>0</v>
      </c>
      <c r="J497" s="23">
        <f>IFERROR(VLOOKUP($C497,'World Cup Players'!#REF!,16,FALSE),0)</f>
        <v>0</v>
      </c>
      <c r="K497" s="23">
        <f>IFERROR(VLOOKUP($C497,'World Cup Players'!#REF!,16,FALSE),0)</f>
        <v>0</v>
      </c>
      <c r="L497" s="44">
        <f>IFERROR(VLOOKUP($C497,'World Cup GK'!B:AE,16,FALSE),0)</f>
        <v>1</v>
      </c>
      <c r="M497" s="44">
        <f>IFERROR(VLOOKUP($C497,'World Cup GK'!B:AE,19,FALSE),0)</f>
        <v>1</v>
      </c>
      <c r="N497" s="44">
        <f>IFERROR(VLOOKUP($C497,'World Cup GK'!B:AE,14,FALSE),0)</f>
        <v>8</v>
      </c>
      <c r="O497" s="44">
        <f>IFERROR(VLOOKUP($C497,'World Cup GK'!B:AE,11,FALSE),0)</f>
        <v>1</v>
      </c>
      <c r="P497" s="43">
        <f t="shared" si="85"/>
        <v>4.4704999999999995</v>
      </c>
    </row>
    <row r="498" spans="2:16" ht="12" customHeight="1" x14ac:dyDescent="0.2">
      <c r="B498" s="24"/>
      <c r="C498" s="295" t="s">
        <v>300</v>
      </c>
      <c r="D498" s="23">
        <f>IFERROR(VLOOKUP($C498,'World Cup Players'!B:X,3,FALSE),0)</f>
        <v>0</v>
      </c>
      <c r="E498" s="30"/>
      <c r="F498" s="23">
        <f>IFERROR(VLOOKUP($C498,'World Cup Players'!B:X,9,FALSE),0)</f>
        <v>0</v>
      </c>
      <c r="G498" s="23">
        <f>IFERROR(VLOOKUP($C498,'World Cup Players'!B:X,11,FALSE),0)</f>
        <v>0</v>
      </c>
      <c r="H498" s="23">
        <f>IFERROR(VLOOKUP($C498,'World Cup Players'!#REF!,11,FALSE),0)</f>
        <v>0</v>
      </c>
      <c r="I498" s="23">
        <f>IFERROR(VLOOKUP($C498,'GAME WINNING GOALS'!A:B,2,FALSE),0)</f>
        <v>0</v>
      </c>
      <c r="J498" s="23">
        <f>IFERROR(VLOOKUP($C498,'World Cup Players'!#REF!,16,FALSE),0)</f>
        <v>0</v>
      </c>
      <c r="K498" s="23">
        <f>IFERROR(VLOOKUP($C498,'World Cup Players'!#REF!,16,FALSE),0)</f>
        <v>0</v>
      </c>
      <c r="L498" s="44">
        <f>IFERROR(VLOOKUP($C498,'World Cup GK'!B:AE,16,FALSE),0)</f>
        <v>0</v>
      </c>
      <c r="M498" s="44">
        <f>IFERROR(VLOOKUP($C498,'World Cup GK'!B:AE,19,FALSE),0)</f>
        <v>0</v>
      </c>
      <c r="N498" s="44">
        <f>IFERROR(VLOOKUP($C498,'World Cup GK'!B:AE,14,FALSE),0)</f>
        <v>0</v>
      </c>
      <c r="O498" s="44">
        <f>IFERROR(VLOOKUP($C498,'World Cup GK'!B:AE,11,FALSE),0)</f>
        <v>0</v>
      </c>
      <c r="P498" s="43">
        <f t="shared" si="85"/>
        <v>0</v>
      </c>
    </row>
    <row r="499" spans="2:16" ht="12" customHeight="1" x14ac:dyDescent="0.2">
      <c r="B499" s="24"/>
      <c r="C499" s="295" t="s">
        <v>799</v>
      </c>
      <c r="D499" s="23">
        <f>IFERROR(VLOOKUP($C499,'World Cup Players'!B:X,3,FALSE),0)</f>
        <v>0</v>
      </c>
      <c r="E499" s="30"/>
      <c r="F499" s="23">
        <f>IFERROR(VLOOKUP($C499,'World Cup Players'!B:X,9,FALSE),0)</f>
        <v>0</v>
      </c>
      <c r="G499" s="23">
        <f>IFERROR(VLOOKUP($C499,'World Cup Players'!B:X,11,FALSE),0)</f>
        <v>0</v>
      </c>
      <c r="H499" s="23">
        <f>IFERROR(VLOOKUP($C499,'World Cup Players'!#REF!,11,FALSE),0)</f>
        <v>0</v>
      </c>
      <c r="I499" s="23">
        <f>IFERROR(VLOOKUP($C499,'GAME WINNING GOALS'!A:B,2,FALSE),0)</f>
        <v>0</v>
      </c>
      <c r="J499" s="23">
        <f>IFERROR(VLOOKUP($C499,'World Cup Players'!#REF!,16,FALSE),0)</f>
        <v>0</v>
      </c>
      <c r="K499" s="23">
        <f>IFERROR(VLOOKUP($C499,'World Cup Players'!#REF!,16,FALSE),0)</f>
        <v>0</v>
      </c>
      <c r="L499" s="44">
        <f>IFERROR(VLOOKUP($C499,'World Cup GK'!B:AE,16,FALSE),0)</f>
        <v>0</v>
      </c>
      <c r="M499" s="44">
        <f>IFERROR(VLOOKUP($C499,'World Cup GK'!B:AE,19,FALSE),0)</f>
        <v>0</v>
      </c>
      <c r="N499" s="44">
        <f>IFERROR(VLOOKUP($C499,'World Cup GK'!B:AE,14,FALSE),0)</f>
        <v>0</v>
      </c>
      <c r="O499" s="44">
        <f>IFERROR(VLOOKUP($C499,'World Cup GK'!B:AE,11,FALSE),0)</f>
        <v>0</v>
      </c>
      <c r="P499" s="43">
        <f t="shared" si="85"/>
        <v>0</v>
      </c>
    </row>
    <row r="500" spans="2:16" ht="12" customHeight="1" x14ac:dyDescent="0.2">
      <c r="B500" s="24"/>
      <c r="C500" s="295" t="s">
        <v>133</v>
      </c>
      <c r="D500" s="23">
        <f>IFERROR(VLOOKUP($C500,'World Cup Players'!B:X,3,FALSE),0)</f>
        <v>0</v>
      </c>
      <c r="E500" s="30"/>
      <c r="F500" s="23">
        <f>IFERROR(VLOOKUP($C500,'World Cup Players'!B:X,9,FALSE),0)</f>
        <v>0</v>
      </c>
      <c r="G500" s="23">
        <f>IFERROR(VLOOKUP($C500,'World Cup Players'!B:X,11,FALSE),0)</f>
        <v>0</v>
      </c>
      <c r="H500" s="23">
        <f>IFERROR(VLOOKUP($C500,'World Cup Players'!#REF!,11,FALSE),0)</f>
        <v>0</v>
      </c>
      <c r="I500" s="23">
        <f>IFERROR(VLOOKUP($C500,'GAME WINNING GOALS'!A:B,2,FALSE),0)</f>
        <v>1</v>
      </c>
      <c r="J500" s="23">
        <f>IFERROR(VLOOKUP($C500,'World Cup Players'!#REF!,16,FALSE),0)</f>
        <v>0</v>
      </c>
      <c r="K500" s="23">
        <f>IFERROR(VLOOKUP($C500,'World Cup Players'!#REF!,16,FALSE),0)</f>
        <v>0</v>
      </c>
      <c r="L500" s="44">
        <f>IFERROR(VLOOKUP($C500,'World Cup GK'!B:AE,16,FALSE),0)</f>
        <v>0</v>
      </c>
      <c r="M500" s="44">
        <f>IFERROR(VLOOKUP($C500,'World Cup GK'!B:AE,19,FALSE),0)</f>
        <v>0</v>
      </c>
      <c r="N500" s="44">
        <f>IFERROR(VLOOKUP($C500,'World Cup GK'!B:AE,14,FALSE),0)</f>
        <v>0</v>
      </c>
      <c r="O500" s="44">
        <f>IFERROR(VLOOKUP($C500,'World Cup GK'!B:AE,11,FALSE),0)</f>
        <v>0</v>
      </c>
      <c r="P500" s="43">
        <f t="shared" si="85"/>
        <v>1</v>
      </c>
    </row>
    <row r="501" spans="2:16" ht="12" customHeight="1" x14ac:dyDescent="0.2">
      <c r="B501" s="24" t="s">
        <v>786</v>
      </c>
      <c r="C501" s="293"/>
      <c r="D501" s="35">
        <f t="shared" ref="D501:E501" si="88">SUM(D502:D526)</f>
        <v>0</v>
      </c>
      <c r="E501" s="35">
        <f t="shared" si="88"/>
        <v>0</v>
      </c>
      <c r="F501" s="35">
        <f>SUM(F502:F531)</f>
        <v>10708</v>
      </c>
      <c r="G501" s="35">
        <f t="shared" ref="G501:O501" si="89">SUM(G502:G531)</f>
        <v>39</v>
      </c>
      <c r="H501" s="35">
        <f>SUM(H502:H531)</f>
        <v>15</v>
      </c>
      <c r="I501" s="35">
        <f>SUM(I502:I531)</f>
        <v>18</v>
      </c>
      <c r="J501" s="35">
        <f>SUM(J502:J531)</f>
        <v>6</v>
      </c>
      <c r="K501" s="35">
        <f t="shared" si="89"/>
        <v>0</v>
      </c>
      <c r="L501" s="35">
        <f>SUM(L502:L531)</f>
        <v>16</v>
      </c>
      <c r="M501" s="35">
        <f t="shared" si="89"/>
        <v>10</v>
      </c>
      <c r="N501" s="35">
        <f t="shared" si="89"/>
        <v>57</v>
      </c>
      <c r="O501" s="35">
        <f t="shared" si="89"/>
        <v>29</v>
      </c>
      <c r="P501" s="43">
        <f t="shared" si="85"/>
        <v>189.5264</v>
      </c>
    </row>
    <row r="502" spans="2:16" ht="12" customHeight="1" x14ac:dyDescent="0.2">
      <c r="B502" s="42"/>
      <c r="C502" s="265" t="s">
        <v>425</v>
      </c>
      <c r="D502" s="23" t="str">
        <f>IFERROR(VLOOKUP($C502,'World Cup Players'!B:X,3,FALSE),0)</f>
        <v>fr France</v>
      </c>
      <c r="E502" s="30"/>
      <c r="F502" s="23">
        <f>IFERROR(VLOOKUP($C502,'World Cup Players'!B:X,9,FALSE),0)</f>
        <v>605</v>
      </c>
      <c r="G502" s="23">
        <f>IFERROR(VLOOKUP($C502,'World Cup Players'!B:X,11,FALSE),0)</f>
        <v>8</v>
      </c>
      <c r="H502" s="23">
        <f>IFERROR(VLOOKUP($C502,'World Cup Players'!B:X,12,FALSE),0)</f>
        <v>3</v>
      </c>
      <c r="I502" s="23">
        <f>IFERROR(VLOOKUP($C502,'GAME WINNING GOALS'!A:B,2,FALSE),0)</f>
        <v>4</v>
      </c>
      <c r="J502" s="23">
        <f>IFERROR(VLOOKUP($C502,'World Cup Players'!B:X,17,FALSE),0)</f>
        <v>1</v>
      </c>
      <c r="K502" s="23">
        <f>IFERROR(VLOOKUP($C502,'World Cup Players'!B:X,18,FALSE),0)</f>
        <v>0</v>
      </c>
      <c r="L502" s="44">
        <f>IFERROR(VLOOKUP($C502,'World Cup GK'!B:AE,16,FALSE),0)</f>
        <v>0</v>
      </c>
      <c r="M502" s="44">
        <f>IFERROR(VLOOKUP($C502,'World Cup GK'!B:AE,19,FALSE),0)</f>
        <v>0</v>
      </c>
      <c r="N502" s="44">
        <f>IFERROR(VLOOKUP($C502,'World Cup GK'!B:AE,14,FALSE),0)</f>
        <v>0</v>
      </c>
      <c r="O502" s="44">
        <f>IFERROR(VLOOKUP($C502,'World Cup GK'!B:AE,11,FALSE),0)</f>
        <v>0</v>
      </c>
      <c r="P502" s="43">
        <f t="shared" si="85"/>
        <v>19.7715</v>
      </c>
    </row>
    <row r="503" spans="2:16" ht="12" customHeight="1" x14ac:dyDescent="0.2">
      <c r="B503" s="42"/>
      <c r="C503" s="265" t="s">
        <v>5</v>
      </c>
      <c r="D503" s="23" t="str">
        <f>IFERROR(VLOOKUP($C503,'World Cup Players'!B:X,3,FALSE),0)</f>
        <v>eng England</v>
      </c>
      <c r="E503" s="30"/>
      <c r="F503" s="23">
        <f>IFERROR(VLOOKUP($C503,'World Cup Players'!B:X,9,FALSE),0)</f>
        <v>652</v>
      </c>
      <c r="G503" s="23">
        <f>IFERROR(VLOOKUP($C503,'World Cup Players'!B:X,11,FALSE),0)</f>
        <v>6</v>
      </c>
      <c r="H503" s="23">
        <f>IFERROR(VLOOKUP($C503,'World Cup Players'!B:X,12,FALSE),0)</f>
        <v>1</v>
      </c>
      <c r="I503" s="23">
        <f>IFERROR(VLOOKUP($C503,'GAME WINNING GOALS'!A:B,2,FALSE),0)</f>
        <v>2</v>
      </c>
      <c r="J503" s="23">
        <f>IFERROR(VLOOKUP($C503,'World Cup Players'!B:X,17,FALSE),0)</f>
        <v>0</v>
      </c>
      <c r="K503" s="23">
        <f>IFERROR(VLOOKUP($C503,'World Cup Players'!B:X,18,FALSE),0)</f>
        <v>0</v>
      </c>
      <c r="L503" s="44">
        <f>IFERROR(VLOOKUP($C503,'World Cup GK'!B:AE,16,FALSE),0)</f>
        <v>0</v>
      </c>
      <c r="M503" s="44">
        <f>IFERROR(VLOOKUP($C503,'World Cup GK'!B:AE,19,FALSE),0)</f>
        <v>0</v>
      </c>
      <c r="N503" s="44">
        <f>IFERROR(VLOOKUP($C503,'World Cup GK'!B:AE,14,FALSE),0)</f>
        <v>0</v>
      </c>
      <c r="O503" s="44">
        <f>IFERROR(VLOOKUP($C503,'World Cup GK'!B:AE,11,FALSE),0)</f>
        <v>0</v>
      </c>
      <c r="P503" s="43">
        <f t="shared" si="85"/>
        <v>14.4116</v>
      </c>
    </row>
    <row r="504" spans="2:16" ht="12" customHeight="1" x14ac:dyDescent="0.2">
      <c r="B504" s="42"/>
      <c r="C504" s="265" t="s">
        <v>689</v>
      </c>
      <c r="D504" s="23" t="str">
        <f>IFERROR(VLOOKUP($C504,'World Cup Players'!B:X,3,FALSE),0)</f>
        <v>no Norway</v>
      </c>
      <c r="E504" s="30"/>
      <c r="F504" s="23">
        <f>IFERROR(VLOOKUP($C504,'World Cup Players'!B:X,9,FALSE),0)</f>
        <v>465</v>
      </c>
      <c r="G504" s="23">
        <f>IFERROR(VLOOKUP($C504,'World Cup Players'!B:X,11,FALSE),0)</f>
        <v>7</v>
      </c>
      <c r="H504" s="23">
        <f>IFERROR(VLOOKUP($C504,'World Cup Players'!B:X,12,FALSE),0)</f>
        <v>0</v>
      </c>
      <c r="I504" s="23">
        <f>IFERROR(VLOOKUP($C504,'GAME WINNING GOALS'!A:B,2,FALSE),0)</f>
        <v>4</v>
      </c>
      <c r="J504" s="23">
        <f>IFERROR(VLOOKUP($C504,'World Cup Players'!B:X,17,FALSE),0)</f>
        <v>0</v>
      </c>
      <c r="K504" s="23">
        <f>IFERROR(VLOOKUP($C504,'World Cup Players'!B:X,18,FALSE),0)</f>
        <v>0</v>
      </c>
      <c r="L504" s="44">
        <f>IFERROR(VLOOKUP($C504,'World Cup GK'!B:AE,16,FALSE),0)</f>
        <v>0</v>
      </c>
      <c r="M504" s="44">
        <f>IFERROR(VLOOKUP($C504,'World Cup GK'!B:AE,19,FALSE),0)</f>
        <v>0</v>
      </c>
      <c r="N504" s="44">
        <f>IFERROR(VLOOKUP($C504,'World Cup GK'!B:AE,14,FALSE),0)</f>
        <v>0</v>
      </c>
      <c r="O504" s="44">
        <f>IFERROR(VLOOKUP($C504,'World Cup GK'!B:AE,11,FALSE),0)</f>
        <v>0</v>
      </c>
      <c r="P504" s="43">
        <f t="shared" si="85"/>
        <v>14.859500000000001</v>
      </c>
    </row>
    <row r="505" spans="2:16" ht="12" customHeight="1" x14ac:dyDescent="0.2">
      <c r="B505" s="42"/>
      <c r="C505" s="265" t="s">
        <v>249</v>
      </c>
      <c r="D505" s="23" t="str">
        <f>IFERROR(VLOOKUP($C505,'World Cup Players'!B:X,3,FALSE),0)</f>
        <v>br Brazil</v>
      </c>
      <c r="E505" s="30"/>
      <c r="F505" s="23">
        <f>IFERROR(VLOOKUP($C505,'World Cup Players'!B:X,9,FALSE),0)</f>
        <v>129</v>
      </c>
      <c r="G505" s="23">
        <f>IFERROR(VLOOKUP($C505,'World Cup Players'!B:X,11,FALSE),0)</f>
        <v>0</v>
      </c>
      <c r="H505" s="23">
        <f>IFERROR(VLOOKUP($C505,'World Cup Players'!B:X,12,FALSE),0)</f>
        <v>0</v>
      </c>
      <c r="I505" s="23">
        <f>IFERROR(VLOOKUP($C505,'GAME WINNING GOALS'!A:B,2,FALSE),0)</f>
        <v>0</v>
      </c>
      <c r="J505" s="23">
        <f>IFERROR(VLOOKUP($C505,'World Cup Players'!B:X,17,FALSE),0)</f>
        <v>0</v>
      </c>
      <c r="K505" s="23">
        <f>IFERROR(VLOOKUP($C505,'World Cup Players'!B:X,18,FALSE),0)</f>
        <v>0</v>
      </c>
      <c r="L505" s="44">
        <f>IFERROR(VLOOKUP($C505,'World Cup GK'!B:AE,16,FALSE),0)</f>
        <v>0</v>
      </c>
      <c r="M505" s="44">
        <f>IFERROR(VLOOKUP($C505,'World Cup GK'!B:AE,19,FALSE),0)</f>
        <v>0</v>
      </c>
      <c r="N505" s="44">
        <f>IFERROR(VLOOKUP($C505,'World Cup GK'!B:AE,14,FALSE),0)</f>
        <v>0</v>
      </c>
      <c r="O505" s="44">
        <f>IFERROR(VLOOKUP($C505,'World Cup GK'!B:AE,11,FALSE),0)</f>
        <v>0</v>
      </c>
      <c r="P505" s="43">
        <f t="shared" si="85"/>
        <v>1.0707</v>
      </c>
    </row>
    <row r="506" spans="2:16" ht="12" customHeight="1" x14ac:dyDescent="0.2">
      <c r="B506" s="42"/>
      <c r="C506" s="265" t="s">
        <v>645</v>
      </c>
      <c r="D506" s="23" t="str">
        <f>IFERROR(VLOOKUP($C506,'World Cup Players'!B:X,3,FALSE),0)</f>
        <v>es Spain</v>
      </c>
      <c r="E506" s="30"/>
      <c r="F506" s="23">
        <f>IFERROR(VLOOKUP($C506,'World Cup Players'!B:X,9,FALSE),0)</f>
        <v>540</v>
      </c>
      <c r="G506" s="23">
        <f>IFERROR(VLOOKUP($C506,'World Cup Players'!B:X,11,FALSE),0)</f>
        <v>5</v>
      </c>
      <c r="H506" s="23">
        <f>IFERROR(VLOOKUP($C506,'World Cup Players'!B:X,12,FALSE),0)</f>
        <v>1</v>
      </c>
      <c r="I506" s="23">
        <f>IFERROR(VLOOKUP($C506,'GAME WINNING GOALS'!A:B,2,FALSE),0)</f>
        <v>2</v>
      </c>
      <c r="J506" s="23">
        <f>IFERROR(VLOOKUP($C506,'World Cup Players'!B:X,17,FALSE),0)</f>
        <v>0</v>
      </c>
      <c r="K506" s="23">
        <f>IFERROR(VLOOKUP($C506,'World Cup Players'!B:X,18,FALSE),0)</f>
        <v>0</v>
      </c>
      <c r="L506" s="44">
        <f>IFERROR(VLOOKUP($C506,'World Cup GK'!B:AE,16,FALSE),0)</f>
        <v>0</v>
      </c>
      <c r="M506" s="44">
        <f>IFERROR(VLOOKUP($C506,'World Cup GK'!B:AE,19,FALSE),0)</f>
        <v>0</v>
      </c>
      <c r="N506" s="44">
        <f>IFERROR(VLOOKUP($C506,'World Cup GK'!B:AE,14,FALSE),0)</f>
        <v>0</v>
      </c>
      <c r="O506" s="44">
        <f>IFERROR(VLOOKUP($C506,'World Cup GK'!B:AE,11,FALSE),0)</f>
        <v>0</v>
      </c>
      <c r="P506" s="43">
        <f t="shared" si="85"/>
        <v>12.481999999999999</v>
      </c>
    </row>
    <row r="507" spans="2:16" ht="12" customHeight="1" x14ac:dyDescent="0.2">
      <c r="B507" s="42"/>
      <c r="C507" s="265" t="s">
        <v>693</v>
      </c>
      <c r="D507" s="23" t="str">
        <f>IFERROR(VLOOKUP($C507,'World Cup Players'!B:X,3,FALSE),0)</f>
        <v>ma Morocco</v>
      </c>
      <c r="E507" s="30"/>
      <c r="F507" s="23">
        <f>IFERROR(VLOOKUP($C507,'World Cup Players'!B:X,9,FALSE),0)</f>
        <v>381</v>
      </c>
      <c r="G507" s="23">
        <f>IFERROR(VLOOKUP($C507,'World Cup Players'!B:X,11,FALSE),0)</f>
        <v>3</v>
      </c>
      <c r="H507" s="23">
        <f>IFERROR(VLOOKUP($C507,'World Cup Players'!B:X,12,FALSE),0)</f>
        <v>0</v>
      </c>
      <c r="I507" s="23">
        <f>IFERROR(VLOOKUP($C507,'GAME WINNING GOALS'!A:B,2,FALSE),0)</f>
        <v>1</v>
      </c>
      <c r="J507" s="23">
        <f>IFERROR(VLOOKUP($C507,'World Cup Players'!B:X,17,FALSE),0)</f>
        <v>0</v>
      </c>
      <c r="K507" s="23">
        <f>IFERROR(VLOOKUP($C507,'World Cup Players'!B:X,18,FALSE),0)</f>
        <v>0</v>
      </c>
      <c r="L507" s="44">
        <f>IFERROR(VLOOKUP($C507,'World Cup GK'!B:AE,16,FALSE),0)</f>
        <v>0</v>
      </c>
      <c r="M507" s="44">
        <f>IFERROR(VLOOKUP($C507,'World Cup GK'!B:AE,19,FALSE),0)</f>
        <v>0</v>
      </c>
      <c r="N507" s="44">
        <f>IFERROR(VLOOKUP($C507,'World Cup GK'!B:AE,14,FALSE),0)</f>
        <v>0</v>
      </c>
      <c r="O507" s="44">
        <f>IFERROR(VLOOKUP($C507,'World Cup GK'!B:AE,11,FALSE),0)</f>
        <v>0</v>
      </c>
      <c r="P507" s="43">
        <f t="shared" si="85"/>
        <v>7.1623000000000001</v>
      </c>
    </row>
    <row r="508" spans="2:16" ht="12" customHeight="1" x14ac:dyDescent="0.2">
      <c r="B508" s="42"/>
      <c r="C508" s="265" t="s">
        <v>491</v>
      </c>
      <c r="D508" s="23" t="str">
        <f>IFERROR(VLOOKUP($C508,'World Cup Players'!B:X,3,FALSE),0)</f>
        <v>pt Portugal</v>
      </c>
      <c r="E508" s="30"/>
      <c r="F508" s="23">
        <f>IFERROR(VLOOKUP($C508,'World Cup Players'!B:X,9,FALSE),0)</f>
        <v>422</v>
      </c>
      <c r="G508" s="23">
        <f>IFERROR(VLOOKUP($C508,'World Cup Players'!B:X,11,FALSE),0)</f>
        <v>0</v>
      </c>
      <c r="H508" s="23">
        <f>IFERROR(VLOOKUP($C508,'World Cup Players'!B:X,12,FALSE),0)</f>
        <v>1</v>
      </c>
      <c r="I508" s="23">
        <f>IFERROR(VLOOKUP($C508,'GAME WINNING GOALS'!A:B,2,FALSE),0)</f>
        <v>0</v>
      </c>
      <c r="J508" s="23">
        <f>IFERROR(VLOOKUP($C508,'World Cup Players'!B:X,17,FALSE),0)</f>
        <v>0</v>
      </c>
      <c r="K508" s="23">
        <f>IFERROR(VLOOKUP($C508,'World Cup Players'!B:X,18,FALSE),0)</f>
        <v>0</v>
      </c>
      <c r="L508" s="44">
        <f>IFERROR(VLOOKUP($C508,'World Cup GK'!B:AE,16,FALSE),0)</f>
        <v>0</v>
      </c>
      <c r="M508" s="44">
        <f>IFERROR(VLOOKUP($C508,'World Cup GK'!B:AE,19,FALSE),0)</f>
        <v>0</v>
      </c>
      <c r="N508" s="44">
        <f>IFERROR(VLOOKUP($C508,'World Cup GK'!B:AE,14,FALSE),0)</f>
        <v>0</v>
      </c>
      <c r="O508" s="44">
        <f>IFERROR(VLOOKUP($C508,'World Cup GK'!B:AE,11,FALSE),0)</f>
        <v>0</v>
      </c>
      <c r="P508" s="43">
        <f t="shared" si="85"/>
        <v>4.5026000000000002</v>
      </c>
    </row>
    <row r="509" spans="2:16" ht="12" customHeight="1" x14ac:dyDescent="0.2">
      <c r="B509" s="42"/>
      <c r="C509" s="265" t="s">
        <v>535</v>
      </c>
      <c r="D509" s="23" t="str">
        <f>IFERROR(VLOOKUP($C509,'World Cup Players'!B:X,3,FALSE),0)</f>
        <v>de Germany</v>
      </c>
      <c r="E509" s="30"/>
      <c r="F509" s="23">
        <f>IFERROR(VLOOKUP($C509,'World Cup Players'!B:X,9,FALSE),0)</f>
        <v>326</v>
      </c>
      <c r="G509" s="23">
        <f>IFERROR(VLOOKUP($C509,'World Cup Players'!B:X,11,FALSE),0)</f>
        <v>1</v>
      </c>
      <c r="H509" s="23">
        <f>IFERROR(VLOOKUP($C509,'World Cup Players'!B:X,12,FALSE),0)</f>
        <v>0</v>
      </c>
      <c r="I509" s="23">
        <f>IFERROR(VLOOKUP($C509,'GAME WINNING GOALS'!A:B,2,FALSE),0)</f>
        <v>0</v>
      </c>
      <c r="J509" s="23">
        <f>IFERROR(VLOOKUP($C509,'World Cup Players'!B:X,17,FALSE),0)</f>
        <v>0</v>
      </c>
      <c r="K509" s="23">
        <f>IFERROR(VLOOKUP($C509,'World Cup Players'!B:X,18,FALSE),0)</f>
        <v>0</v>
      </c>
      <c r="L509" s="44">
        <f>IFERROR(VLOOKUP($C509,'World Cup GK'!B:AE,16,FALSE),0)</f>
        <v>0</v>
      </c>
      <c r="M509" s="44">
        <f>IFERROR(VLOOKUP($C509,'World Cup GK'!B:AE,19,FALSE),0)</f>
        <v>0</v>
      </c>
      <c r="N509" s="44">
        <f>IFERROR(VLOOKUP($C509,'World Cup GK'!B:AE,14,FALSE),0)</f>
        <v>0</v>
      </c>
      <c r="O509" s="44">
        <f>IFERROR(VLOOKUP($C509,'World Cup GK'!B:AE,11,FALSE),0)</f>
        <v>0</v>
      </c>
      <c r="P509" s="43">
        <f t="shared" si="85"/>
        <v>3.7058</v>
      </c>
    </row>
    <row r="510" spans="2:16" ht="12" customHeight="1" x14ac:dyDescent="0.2">
      <c r="B510" s="42"/>
      <c r="C510" s="265" t="s">
        <v>237</v>
      </c>
      <c r="D510" s="23" t="str">
        <f>IFERROR(VLOOKUP($C510,'World Cup Players'!B:X,3,FALSE),0)</f>
        <v>br Brazil</v>
      </c>
      <c r="E510" s="30"/>
      <c r="F510" s="23">
        <f>IFERROR(VLOOKUP($C510,'World Cup Players'!B:X,9,FALSE),0)</f>
        <v>379</v>
      </c>
      <c r="G510" s="23">
        <f>IFERROR(VLOOKUP($C510,'World Cup Players'!B:X,11,FALSE),0)</f>
        <v>1</v>
      </c>
      <c r="H510" s="23">
        <f>IFERROR(VLOOKUP($C510,'World Cup Players'!B:X,12,FALSE),0)</f>
        <v>0</v>
      </c>
      <c r="I510" s="23">
        <f>IFERROR(VLOOKUP($C510,'GAME WINNING GOALS'!A:B,2,FALSE),0)</f>
        <v>0</v>
      </c>
      <c r="J510" s="23">
        <f>IFERROR(VLOOKUP($C510,'World Cup Players'!B:X,17,FALSE),0)</f>
        <v>2</v>
      </c>
      <c r="K510" s="23">
        <f>IFERROR(VLOOKUP($C510,'World Cup Players'!B:X,18,FALSE),0)</f>
        <v>0</v>
      </c>
      <c r="L510" s="44">
        <f>IFERROR(VLOOKUP($C510,'World Cup GK'!B:AE,16,FALSE),0)</f>
        <v>0</v>
      </c>
      <c r="M510" s="44">
        <f>IFERROR(VLOOKUP($C510,'World Cup GK'!B:AE,19,FALSE),0)</f>
        <v>0</v>
      </c>
      <c r="N510" s="44">
        <f>IFERROR(VLOOKUP($C510,'World Cup GK'!B:AE,14,FALSE),0)</f>
        <v>0</v>
      </c>
      <c r="O510" s="44">
        <f>IFERROR(VLOOKUP($C510,'World Cup GK'!B:AE,11,FALSE),0)</f>
        <v>0</v>
      </c>
      <c r="P510" s="43">
        <f t="shared" si="85"/>
        <v>3.6456999999999997</v>
      </c>
    </row>
    <row r="511" spans="2:16" ht="12" customHeight="1" x14ac:dyDescent="0.2">
      <c r="B511" s="42"/>
      <c r="C511" s="265" t="s">
        <v>225</v>
      </c>
      <c r="D511" s="23" t="str">
        <f>IFERROR(VLOOKUP($C511,'World Cup Players'!B:X,3,FALSE),0)</f>
        <v>eng England</v>
      </c>
      <c r="E511" s="30"/>
      <c r="F511" s="23">
        <f>IFERROR(VLOOKUP($C511,'World Cup Players'!B:X,9,FALSE),0)</f>
        <v>602</v>
      </c>
      <c r="G511" s="23">
        <f>IFERROR(VLOOKUP($C511,'World Cup Players'!B:X,11,FALSE),0)</f>
        <v>6</v>
      </c>
      <c r="H511" s="23">
        <f>IFERROR(VLOOKUP($C511,'World Cup Players'!B:X,12,FALSE),0)</f>
        <v>1</v>
      </c>
      <c r="I511" s="23">
        <f>IFERROR(VLOOKUP($C511,'GAME WINNING GOALS'!A:B,2,FALSE),0)</f>
        <v>3</v>
      </c>
      <c r="J511" s="23">
        <f>IFERROR(VLOOKUP($C511,'World Cup Players'!B:X,17,FALSE),0)</f>
        <v>1</v>
      </c>
      <c r="K511" s="23">
        <f>IFERROR(VLOOKUP($C511,'World Cup Players'!B:X,18,FALSE),0)</f>
        <v>0</v>
      </c>
      <c r="L511" s="44">
        <f>IFERROR(VLOOKUP($C511,'World Cup GK'!B:AE,16,FALSE),0)</f>
        <v>0</v>
      </c>
      <c r="M511" s="44">
        <f>IFERROR(VLOOKUP($C511,'World Cup GK'!B:AE,19,FALSE),0)</f>
        <v>0</v>
      </c>
      <c r="N511" s="44">
        <f>IFERROR(VLOOKUP($C511,'World Cup GK'!B:AE,14,FALSE),0)</f>
        <v>0</v>
      </c>
      <c r="O511" s="44">
        <f>IFERROR(VLOOKUP($C511,'World Cup GK'!B:AE,11,FALSE),0)</f>
        <v>0</v>
      </c>
      <c r="P511" s="43">
        <f t="shared" si="85"/>
        <v>14.746600000000001</v>
      </c>
    </row>
    <row r="512" spans="2:16" ht="12" customHeight="1" x14ac:dyDescent="0.2">
      <c r="B512" s="42"/>
      <c r="C512" s="295" t="s">
        <v>671</v>
      </c>
      <c r="D512" s="23" t="str">
        <f>IFERROR(VLOOKUP($C512,'World Cup Players'!B:X,3,FALSE),0)</f>
        <v>tr Türkiye</v>
      </c>
      <c r="E512" s="30"/>
      <c r="F512" s="23">
        <f>IFERROR(VLOOKUP($C512,'World Cup Players'!B:X,9,FALSE),0)</f>
        <v>218</v>
      </c>
      <c r="G512" s="23">
        <f>IFERROR(VLOOKUP($C512,'World Cup Players'!B:X,11,FALSE),0)</f>
        <v>0</v>
      </c>
      <c r="H512" s="23">
        <f>IFERROR(VLOOKUP($C512,'World Cup Players'!B:X,12,FALSE),0)</f>
        <v>0</v>
      </c>
      <c r="I512" s="23">
        <f>IFERROR(VLOOKUP($C512,'GAME WINNING GOALS'!A:B,2,FALSE),0)</f>
        <v>0</v>
      </c>
      <c r="J512" s="23">
        <f>IFERROR(VLOOKUP($C512,'World Cup Players'!B:X,17,FALSE),0)</f>
        <v>0</v>
      </c>
      <c r="K512" s="23">
        <f>IFERROR(VLOOKUP($C512,'World Cup Players'!B:X,18,FALSE),0)</f>
        <v>0</v>
      </c>
      <c r="L512" s="44">
        <f>IFERROR(VLOOKUP($C512,'World Cup GK'!B:AE,16,FALSE),0)</f>
        <v>0</v>
      </c>
      <c r="M512" s="44">
        <f>IFERROR(VLOOKUP($C512,'World Cup GK'!B:AE,19,FALSE),0)</f>
        <v>0</v>
      </c>
      <c r="N512" s="44">
        <f>IFERROR(VLOOKUP($C512,'World Cup GK'!B:AE,14,FALSE),0)</f>
        <v>0</v>
      </c>
      <c r="O512" s="44">
        <f>IFERROR(VLOOKUP($C512,'World Cup GK'!B:AE,11,FALSE),0)</f>
        <v>0</v>
      </c>
      <c r="P512" s="43">
        <f t="shared" si="85"/>
        <v>1.8094000000000001</v>
      </c>
    </row>
    <row r="513" spans="2:16" ht="12" customHeight="1" x14ac:dyDescent="0.2">
      <c r="B513" s="42"/>
      <c r="C513" s="265" t="s">
        <v>475</v>
      </c>
      <c r="D513" s="23" t="str">
        <f>IFERROR(VLOOKUP($C513,'World Cup Players'!B:X,3,FALSE),0)</f>
        <v>es Spain</v>
      </c>
      <c r="E513" s="30"/>
      <c r="F513" s="23">
        <f>IFERROR(VLOOKUP($C513,'World Cup Players'!B:X,9,FALSE),0)</f>
        <v>67</v>
      </c>
      <c r="G513" s="23">
        <f>IFERROR(VLOOKUP($C513,'World Cup Players'!B:X,11,FALSE),0)</f>
        <v>0</v>
      </c>
      <c r="H513" s="23">
        <f>IFERROR(VLOOKUP($C513,'World Cup Players'!B:X,12,FALSE),0)</f>
        <v>0</v>
      </c>
      <c r="I513" s="23">
        <f>IFERROR(VLOOKUP($C513,'GAME WINNING GOALS'!A:B,2,FALSE),0)</f>
        <v>0</v>
      </c>
      <c r="J513" s="23">
        <f>IFERROR(VLOOKUP($C513,'World Cup Players'!B:X,17,FALSE),0)</f>
        <v>0</v>
      </c>
      <c r="K513" s="23">
        <f>IFERROR(VLOOKUP($C513,'World Cup Players'!B:X,18,FALSE),0)</f>
        <v>0</v>
      </c>
      <c r="L513" s="44">
        <f>IFERROR(VLOOKUP($C513,'World Cup GK'!B:AE,16,FALSE),0)</f>
        <v>0</v>
      </c>
      <c r="M513" s="44">
        <f>IFERROR(VLOOKUP($C513,'World Cup GK'!B:AE,19,FALSE),0)</f>
        <v>0</v>
      </c>
      <c r="N513" s="44">
        <f>IFERROR(VLOOKUP($C513,'World Cup GK'!B:AE,14,FALSE),0)</f>
        <v>0</v>
      </c>
      <c r="O513" s="44">
        <f>IFERROR(VLOOKUP($C513,'World Cup GK'!B:AE,11,FALSE),0)</f>
        <v>0</v>
      </c>
      <c r="P513" s="43">
        <f t="shared" si="85"/>
        <v>0.55610000000000004</v>
      </c>
    </row>
    <row r="514" spans="2:16" ht="12" customHeight="1" x14ac:dyDescent="0.2">
      <c r="B514" s="42"/>
      <c r="C514" s="267" t="s">
        <v>734</v>
      </c>
      <c r="D514" s="23" t="str">
        <f>IFERROR(VLOOKUP($C514,'World Cup Players'!B:X,3,FALSE),0)</f>
        <v>no Norway</v>
      </c>
      <c r="E514" s="30"/>
      <c r="F514" s="23">
        <f>IFERROR(VLOOKUP($C514,'World Cup Players'!B:X,9,FALSE),0)</f>
        <v>470</v>
      </c>
      <c r="G514" s="23">
        <f>IFERROR(VLOOKUP($C514,'World Cup Players'!B:X,11,FALSE),0)</f>
        <v>0</v>
      </c>
      <c r="H514" s="23">
        <f>IFERROR(VLOOKUP($C514,'World Cup Players'!B:X,12,FALSE),0)</f>
        <v>4</v>
      </c>
      <c r="I514" s="23">
        <f>IFERROR(VLOOKUP($C514,'GAME WINNING GOALS'!A:B,2,FALSE),0)</f>
        <v>0</v>
      </c>
      <c r="J514" s="23">
        <f>IFERROR(VLOOKUP($C514,'World Cup Players'!B:X,17,FALSE),0)</f>
        <v>0</v>
      </c>
      <c r="K514" s="23">
        <f>IFERROR(VLOOKUP($C514,'World Cup Players'!B:X,18,FALSE),0)</f>
        <v>0</v>
      </c>
      <c r="L514" s="44">
        <f>IFERROR(VLOOKUP($C514,'World Cup GK'!B:AE,16,FALSE),0)</f>
        <v>0</v>
      </c>
      <c r="M514" s="44">
        <f>IFERROR(VLOOKUP($C514,'World Cup GK'!B:AE,19,FALSE),0)</f>
        <v>0</v>
      </c>
      <c r="N514" s="44">
        <f>IFERROR(VLOOKUP($C514,'World Cup GK'!B:AE,14,FALSE),0)</f>
        <v>0</v>
      </c>
      <c r="O514" s="44">
        <f>IFERROR(VLOOKUP($C514,'World Cup GK'!B:AE,11,FALSE),0)</f>
        <v>0</v>
      </c>
      <c r="P514" s="43">
        <f t="shared" si="85"/>
        <v>7.9009999999999998</v>
      </c>
    </row>
    <row r="515" spans="2:16" ht="12" customHeight="1" x14ac:dyDescent="0.2">
      <c r="B515" s="42"/>
      <c r="C515" s="265" t="s">
        <v>735</v>
      </c>
      <c r="D515" s="23" t="str">
        <f>IFERROR(VLOOKUP($C515,'World Cup Players'!B:X,3,FALSE),0)</f>
        <v>no Norway</v>
      </c>
      <c r="E515" s="30"/>
      <c r="F515" s="23">
        <f>IFERROR(VLOOKUP($C515,'World Cup Players'!B:X,9,FALSE),0)</f>
        <v>318</v>
      </c>
      <c r="G515" s="23">
        <f>IFERROR(VLOOKUP($C515,'World Cup Players'!B:X,11,FALSE),0)</f>
        <v>1</v>
      </c>
      <c r="H515" s="23">
        <f>IFERROR(VLOOKUP($C515,'World Cup Players'!B:X,12,FALSE),0)</f>
        <v>0</v>
      </c>
      <c r="I515" s="23">
        <f>IFERROR(VLOOKUP($C515,'GAME WINNING GOALS'!A:B,2,FALSE),0)</f>
        <v>0</v>
      </c>
      <c r="J515" s="23">
        <f>IFERROR(VLOOKUP($C515,'World Cup Players'!B:X,17,FALSE),0)</f>
        <v>1</v>
      </c>
      <c r="K515" s="23">
        <f>IFERROR(VLOOKUP($C515,'World Cup Players'!B:X,18,FALSE),0)</f>
        <v>0</v>
      </c>
      <c r="L515" s="44">
        <f>IFERROR(VLOOKUP($C515,'World Cup GK'!B:AE,16,FALSE),0)</f>
        <v>0</v>
      </c>
      <c r="M515" s="44">
        <f>IFERROR(VLOOKUP($C515,'World Cup GK'!B:AE,19,FALSE),0)</f>
        <v>0</v>
      </c>
      <c r="N515" s="44">
        <f>IFERROR(VLOOKUP($C515,'World Cup GK'!B:AE,14,FALSE),0)</f>
        <v>0</v>
      </c>
      <c r="O515" s="44">
        <f>IFERROR(VLOOKUP($C515,'World Cup GK'!B:AE,11,FALSE),0)</f>
        <v>0</v>
      </c>
      <c r="P515" s="43">
        <f t="shared" si="85"/>
        <v>3.3894000000000002</v>
      </c>
    </row>
    <row r="516" spans="2:16" ht="12" customHeight="1" x14ac:dyDescent="0.2">
      <c r="B516" s="42"/>
      <c r="C516" s="281" t="s">
        <v>381</v>
      </c>
      <c r="D516" s="23" t="str">
        <f>IFERROR(VLOOKUP($C516,'World Cup Players'!B:X,3,FALSE),0)</f>
        <v>sn Senegal</v>
      </c>
      <c r="E516" s="30"/>
      <c r="F516" s="23">
        <f>IFERROR(VLOOKUP($C516,'World Cup Players'!B:X,9,FALSE),0)</f>
        <v>234</v>
      </c>
      <c r="G516" s="23">
        <f>IFERROR(VLOOKUP($C516,'World Cup Players'!B:X,11,FALSE),0)</f>
        <v>0</v>
      </c>
      <c r="H516" s="23">
        <f>IFERROR(VLOOKUP($C516,'World Cup Players'!B:X,12,FALSE),0)</f>
        <v>1</v>
      </c>
      <c r="I516" s="23">
        <f>IFERROR(VLOOKUP($C516,'GAME WINNING GOALS'!A:B,2,FALSE),0)</f>
        <v>0</v>
      </c>
      <c r="J516" s="23">
        <f>IFERROR(VLOOKUP($C516,'World Cup Players'!B:X,17,FALSE),0)</f>
        <v>0</v>
      </c>
      <c r="K516" s="23">
        <f>IFERROR(VLOOKUP($C516,'World Cup Players'!B:X,18,FALSE),0)</f>
        <v>0</v>
      </c>
      <c r="L516" s="44">
        <f>IFERROR(VLOOKUP($C516,'World Cup GK'!B:AE,16,FALSE),0)</f>
        <v>0</v>
      </c>
      <c r="M516" s="44">
        <f>IFERROR(VLOOKUP($C516,'World Cup GK'!B:AE,19,FALSE),0)</f>
        <v>0</v>
      </c>
      <c r="N516" s="44">
        <f>IFERROR(VLOOKUP($C516,'World Cup GK'!B:AE,14,FALSE),0)</f>
        <v>0</v>
      </c>
      <c r="O516" s="44">
        <f>IFERROR(VLOOKUP($C516,'World Cup GK'!B:AE,11,FALSE),0)</f>
        <v>0</v>
      </c>
      <c r="P516" s="43">
        <f t="shared" si="85"/>
        <v>2.9421999999999997</v>
      </c>
    </row>
    <row r="517" spans="2:16" ht="12" customHeight="1" x14ac:dyDescent="0.2">
      <c r="B517" s="42"/>
      <c r="C517" s="265" t="s">
        <v>360</v>
      </c>
      <c r="D517" s="23" t="str">
        <f>IFERROR(VLOOKUP($C517,'World Cup Players'!B:X,3,FALSE),0)</f>
        <v>ir IR Iran</v>
      </c>
      <c r="E517" s="30"/>
      <c r="F517" s="23">
        <f>IFERROR(VLOOKUP($C517,'World Cup Players'!B:X,9,FALSE),0)</f>
        <v>259</v>
      </c>
      <c r="G517" s="23">
        <f>IFERROR(VLOOKUP($C517,'World Cup Players'!B:X,11,FALSE),0)</f>
        <v>0</v>
      </c>
      <c r="H517" s="23">
        <f>IFERROR(VLOOKUP($C517,'World Cup Players'!B:X,12,FALSE),0)</f>
        <v>0</v>
      </c>
      <c r="I517" s="23">
        <f>IFERROR(VLOOKUP($C517,'GAME WINNING GOALS'!A:B,2,FALSE),0)</f>
        <v>0</v>
      </c>
      <c r="J517" s="23">
        <f>IFERROR(VLOOKUP($C517,'World Cup Players'!B:X,17,FALSE),0)</f>
        <v>0</v>
      </c>
      <c r="K517" s="23">
        <f>IFERROR(VLOOKUP($C517,'World Cup Players'!B:X,18,FALSE),0)</f>
        <v>0</v>
      </c>
      <c r="L517" s="44">
        <f>IFERROR(VLOOKUP($C517,'World Cup GK'!B:AE,16,FALSE),0)</f>
        <v>0</v>
      </c>
      <c r="M517" s="44">
        <f>IFERROR(VLOOKUP($C517,'World Cup GK'!B:AE,19,FALSE),0)</f>
        <v>0</v>
      </c>
      <c r="N517" s="44">
        <f>IFERROR(VLOOKUP($C517,'World Cup GK'!B:AE,14,FALSE),0)</f>
        <v>0</v>
      </c>
      <c r="O517" s="44">
        <f>IFERROR(VLOOKUP($C517,'World Cup GK'!B:AE,11,FALSE),0)</f>
        <v>0</v>
      </c>
      <c r="P517" s="43">
        <f t="shared" si="85"/>
        <v>2.1497000000000002</v>
      </c>
    </row>
    <row r="518" spans="2:16" ht="12" customHeight="1" x14ac:dyDescent="0.2">
      <c r="B518" s="42"/>
      <c r="C518" s="265" t="s">
        <v>646</v>
      </c>
      <c r="D518" s="23" t="str">
        <f>IFERROR(VLOOKUP($C518,'World Cup Players'!B:X,3,FALSE),0)</f>
        <v>sct Scotland</v>
      </c>
      <c r="E518" s="30"/>
      <c r="F518" s="23">
        <f>IFERROR(VLOOKUP($C518,'World Cup Players'!B:X,9,FALSE),0)</f>
        <v>171</v>
      </c>
      <c r="G518" s="23">
        <f>IFERROR(VLOOKUP($C518,'World Cup Players'!B:X,11,FALSE),0)</f>
        <v>0</v>
      </c>
      <c r="H518" s="23">
        <f>IFERROR(VLOOKUP($C518,'World Cup Players'!B:X,12,FALSE),0)</f>
        <v>0</v>
      </c>
      <c r="I518" s="23">
        <f>IFERROR(VLOOKUP($C518,'GAME WINNING GOALS'!A:B,2,FALSE),0)</f>
        <v>0</v>
      </c>
      <c r="J518" s="23">
        <f>IFERROR(VLOOKUP($C518,'World Cup Players'!B:X,17,FALSE),0)</f>
        <v>0</v>
      </c>
      <c r="K518" s="23">
        <f>IFERROR(VLOOKUP($C518,'World Cup Players'!B:X,18,FALSE),0)</f>
        <v>0</v>
      </c>
      <c r="L518" s="44">
        <f>IFERROR(VLOOKUP($C518,'World Cup GK'!B:AE,16,FALSE),0)</f>
        <v>0</v>
      </c>
      <c r="M518" s="44">
        <f>IFERROR(VLOOKUP($C518,'World Cup GK'!B:AE,19,FALSE),0)</f>
        <v>0</v>
      </c>
      <c r="N518" s="44">
        <f>IFERROR(VLOOKUP($C518,'World Cup GK'!B:AE,14,FALSE),0)</f>
        <v>0</v>
      </c>
      <c r="O518" s="44">
        <f>IFERROR(VLOOKUP($C518,'World Cup GK'!B:AE,11,FALSE),0)</f>
        <v>0</v>
      </c>
      <c r="P518" s="43">
        <f t="shared" si="85"/>
        <v>1.4193</v>
      </c>
    </row>
    <row r="519" spans="2:16" ht="12" customHeight="1" x14ac:dyDescent="0.2">
      <c r="B519" s="42"/>
      <c r="C519" s="265" t="s">
        <v>593</v>
      </c>
      <c r="D519" s="23" t="str">
        <f>IFERROR(VLOOKUP($C519,'World Cup Players'!B:X,3,FALSE),0)</f>
        <v>tr Türkiye</v>
      </c>
      <c r="E519" s="30"/>
      <c r="F519" s="23">
        <f>IFERROR(VLOOKUP($C519,'World Cup Players'!B:X,9,FALSE),0)</f>
        <v>180</v>
      </c>
      <c r="G519" s="23">
        <f>IFERROR(VLOOKUP($C519,'World Cup Players'!B:X,11,FALSE),0)</f>
        <v>0</v>
      </c>
      <c r="H519" s="23">
        <f>IFERROR(VLOOKUP($C519,'World Cup Players'!B:X,12,FALSE),0)</f>
        <v>0</v>
      </c>
      <c r="I519" s="23">
        <f>IFERROR(VLOOKUP($C519,'GAME WINNING GOALS'!A:B,2,FALSE),0)</f>
        <v>0</v>
      </c>
      <c r="J519" s="23">
        <f>IFERROR(VLOOKUP($C519,'World Cup Players'!B:X,17,FALSE),0)</f>
        <v>0</v>
      </c>
      <c r="K519" s="23">
        <f>IFERROR(VLOOKUP($C519,'World Cup Players'!B:X,18,FALSE),0)</f>
        <v>0</v>
      </c>
      <c r="L519" s="44">
        <f>IFERROR(VLOOKUP($C519,'World Cup GK'!B:AE,16,FALSE),0)</f>
        <v>0</v>
      </c>
      <c r="M519" s="44">
        <f>IFERROR(VLOOKUP($C519,'World Cup GK'!B:AE,19,FALSE),0)</f>
        <v>0</v>
      </c>
      <c r="N519" s="44">
        <f>IFERROR(VLOOKUP($C519,'World Cup GK'!B:AE,14,FALSE),0)</f>
        <v>0</v>
      </c>
      <c r="O519" s="44">
        <f>IFERROR(VLOOKUP($C519,'World Cup GK'!B:AE,11,FALSE),0)</f>
        <v>0</v>
      </c>
      <c r="P519" s="43">
        <f t="shared" si="85"/>
        <v>1.494</v>
      </c>
    </row>
    <row r="520" spans="2:16" ht="12" customHeight="1" x14ac:dyDescent="0.2">
      <c r="B520" s="42"/>
      <c r="C520" s="265" t="s">
        <v>282</v>
      </c>
      <c r="D520" s="23" t="str">
        <f>IFERROR(VLOOKUP($C520,'World Cup Players'!B:X,3,FALSE),0)</f>
        <v>br Brazil</v>
      </c>
      <c r="E520" s="30"/>
      <c r="F520" s="23">
        <f>IFERROR(VLOOKUP($C520,'World Cup Players'!B:X,9,FALSE),0)</f>
        <v>450</v>
      </c>
      <c r="G520" s="23">
        <f>IFERROR(VLOOKUP($C520,'World Cup Players'!B:X,11,FALSE),0)</f>
        <v>0</v>
      </c>
      <c r="H520" s="23">
        <f>IFERROR(VLOOKUP($C520,'World Cup Players'!B:X,12,FALSE),0)</f>
        <v>0</v>
      </c>
      <c r="I520" s="23">
        <f>IFERROR(VLOOKUP($C520,'GAME WINNING GOALS'!A:B,2,FALSE),0)</f>
        <v>0</v>
      </c>
      <c r="J520" s="23">
        <f>IFERROR(VLOOKUP($C520,'World Cup Players'!B:X,17,FALSE),0)</f>
        <v>0</v>
      </c>
      <c r="K520" s="23">
        <f>IFERROR(VLOOKUP($C520,'World Cup Players'!B:X,18,FALSE),0)</f>
        <v>0</v>
      </c>
      <c r="L520" s="44">
        <f>IFERROR(VLOOKUP($C520,'World Cup GK'!B:AE,16,FALSE),0)</f>
        <v>0</v>
      </c>
      <c r="M520" s="44">
        <f>IFERROR(VLOOKUP($C520,'World Cup GK'!B:AE,19,FALSE),0)</f>
        <v>0</v>
      </c>
      <c r="N520" s="44">
        <f>IFERROR(VLOOKUP($C520,'World Cup GK'!B:AE,14,FALSE),0)</f>
        <v>0</v>
      </c>
      <c r="O520" s="44">
        <f>IFERROR(VLOOKUP($C520,'World Cup GK'!B:AE,11,FALSE),0)</f>
        <v>0</v>
      </c>
      <c r="P520" s="43">
        <f t="shared" si="85"/>
        <v>3.7349999999999999</v>
      </c>
    </row>
    <row r="521" spans="2:16" ht="12" customHeight="1" x14ac:dyDescent="0.2">
      <c r="B521" s="42"/>
      <c r="C521" s="265" t="s">
        <v>233</v>
      </c>
      <c r="D521" s="23" t="str">
        <f>IFERROR(VLOOKUP($C521,'World Cup Players'!B:X,3,FALSE),0)</f>
        <v>ma Morocco</v>
      </c>
      <c r="E521" s="30"/>
      <c r="F521" s="23">
        <f>IFERROR(VLOOKUP($C521,'World Cup Players'!B:X,9,FALSE),0)</f>
        <v>570</v>
      </c>
      <c r="G521" s="23">
        <f>IFERROR(VLOOKUP($C521,'World Cup Players'!B:X,11,FALSE),0)</f>
        <v>1</v>
      </c>
      <c r="H521" s="23">
        <f>IFERROR(VLOOKUP($C521,'World Cup Players'!B:X,12,FALSE),0)</f>
        <v>2</v>
      </c>
      <c r="I521" s="23">
        <f>IFERROR(VLOOKUP($C521,'GAME WINNING GOALS'!A:B,2,FALSE),0)</f>
        <v>0</v>
      </c>
      <c r="J521" s="23">
        <f>IFERROR(VLOOKUP($C521,'World Cup Players'!B:X,17,FALSE),0)</f>
        <v>1</v>
      </c>
      <c r="K521" s="23">
        <f>IFERROR(VLOOKUP($C521,'World Cup Players'!B:X,18,FALSE),0)</f>
        <v>0</v>
      </c>
      <c r="L521" s="44">
        <f>IFERROR(VLOOKUP($C521,'World Cup GK'!B:AE,16,FALSE),0)</f>
        <v>0</v>
      </c>
      <c r="M521" s="44">
        <f>IFERROR(VLOOKUP($C521,'World Cup GK'!B:AE,19,FALSE),0)</f>
        <v>0</v>
      </c>
      <c r="N521" s="44">
        <f>IFERROR(VLOOKUP($C521,'World Cup GK'!B:AE,14,FALSE),0)</f>
        <v>0</v>
      </c>
      <c r="O521" s="44">
        <f>IFERROR(VLOOKUP($C521,'World Cup GK'!B:AE,11,FALSE),0)</f>
        <v>0</v>
      </c>
      <c r="P521" s="43">
        <f t="shared" si="85"/>
        <v>7.4809999999999999</v>
      </c>
    </row>
    <row r="522" spans="2:16" ht="12" customHeight="1" x14ac:dyDescent="0.2">
      <c r="B522" s="42"/>
      <c r="C522" s="265" t="s">
        <v>112</v>
      </c>
      <c r="D522" s="23" t="str">
        <f>IFERROR(VLOOKUP($C522,'World Cup Players'!B:X,3,FALSE),0)</f>
        <v>eng England</v>
      </c>
      <c r="E522" s="30"/>
      <c r="F522" s="23">
        <f>IFERROR(VLOOKUP($C522,'World Cup Players'!B:X,9,FALSE),0)</f>
        <v>330</v>
      </c>
      <c r="G522" s="23">
        <f>IFERROR(VLOOKUP($C522,'World Cup Players'!B:X,11,FALSE),0)</f>
        <v>0</v>
      </c>
      <c r="H522" s="23">
        <f>IFERROR(VLOOKUP($C522,'World Cup Players'!B:X,12,FALSE),0)</f>
        <v>0</v>
      </c>
      <c r="I522" s="41">
        <f>IFERROR(VLOOKUP($C522,'GAME WINNING GOALS'!A:B,2,FALSE),0)</f>
        <v>0</v>
      </c>
      <c r="J522" s="23">
        <f>IFERROR(VLOOKUP($C522,'World Cup Players'!B:X,17,FALSE),0)</f>
        <v>0</v>
      </c>
      <c r="K522" s="23">
        <f>IFERROR(VLOOKUP($C522,'World Cup Players'!B:X,18,FALSE),0)</f>
        <v>0</v>
      </c>
      <c r="L522" s="44">
        <f>IFERROR(VLOOKUP($C522,'World Cup GK'!B:AE,16,FALSE),0)</f>
        <v>0</v>
      </c>
      <c r="M522" s="44">
        <f>IFERROR(VLOOKUP($C522,'World Cup GK'!B:AE,19,FALSE),0)</f>
        <v>0</v>
      </c>
      <c r="N522" s="44">
        <f>IFERROR(VLOOKUP($C522,'World Cup GK'!B:AE,14,FALSE),0)</f>
        <v>0</v>
      </c>
      <c r="O522" s="44">
        <f>IFERROR(VLOOKUP($C522,'World Cup GK'!B:AE,11,FALSE),0)</f>
        <v>0</v>
      </c>
      <c r="P522" s="43">
        <f t="shared" si="85"/>
        <v>2.7389999999999999</v>
      </c>
    </row>
    <row r="523" spans="2:16" ht="12" customHeight="1" x14ac:dyDescent="0.2">
      <c r="B523" s="42"/>
      <c r="C523" s="265" t="s">
        <v>758</v>
      </c>
      <c r="D523" s="23" t="str">
        <f>IFERROR(VLOOKUP($C523,'World Cup Players'!B:X,3,FALSE),0)</f>
        <v>br Brazil</v>
      </c>
      <c r="E523" s="30"/>
      <c r="F523" s="23">
        <f>IFERROR(VLOOKUP($C523,'World Cup Players'!B:X,9,FALSE),0)</f>
        <v>450</v>
      </c>
      <c r="G523" s="23">
        <f>IFERROR(VLOOKUP($C523,'World Cup Players'!B:X,11,FALSE),0)</f>
        <v>0</v>
      </c>
      <c r="H523" s="23">
        <f>IFERROR(VLOOKUP($C523,'World Cup Players'!B:X,12,FALSE),0)</f>
        <v>1</v>
      </c>
      <c r="I523" s="41">
        <f>IFERROR(VLOOKUP($C523,'GAME WINNING GOALS'!A:B,2,FALSE),0)</f>
        <v>0</v>
      </c>
      <c r="J523" s="23">
        <f>IFERROR(VLOOKUP($C523,'World Cup Players'!B:X,17,FALSE),0)</f>
        <v>0</v>
      </c>
      <c r="K523" s="23">
        <f>IFERROR(VLOOKUP($C523,'World Cup Players'!B:X,18,FALSE),0)</f>
        <v>0</v>
      </c>
      <c r="L523" s="44">
        <f>IFERROR(VLOOKUP($C523,'World Cup GK'!B:AE,16,FALSE),0)</f>
        <v>0</v>
      </c>
      <c r="M523" s="44">
        <f>IFERROR(VLOOKUP($C523,'World Cup GK'!B:AE,19,FALSE),0)</f>
        <v>0</v>
      </c>
      <c r="N523" s="44">
        <f>IFERROR(VLOOKUP($C523,'World Cup GK'!B:AE,14,FALSE),0)</f>
        <v>0</v>
      </c>
      <c r="O523" s="44">
        <f>IFERROR(VLOOKUP($C523,'World Cup GK'!B:AE,11,FALSE),0)</f>
        <v>0</v>
      </c>
      <c r="P523" s="43">
        <f t="shared" si="85"/>
        <v>4.7349999999999994</v>
      </c>
    </row>
    <row r="524" spans="2:16" ht="12" customHeight="1" x14ac:dyDescent="0.2">
      <c r="B524" s="42"/>
      <c r="C524" s="266" t="s">
        <v>226</v>
      </c>
      <c r="D524" s="23" t="str">
        <f>IFERROR(VLOOKUP($C524,'World Cup Players'!B:X,3,FALSE),0)</f>
        <v>br Brazil</v>
      </c>
      <c r="E524" s="30"/>
      <c r="F524" s="23">
        <f>IFERROR(VLOOKUP($C524,'World Cup Players'!B:X,9,FALSE),0)</f>
        <v>450</v>
      </c>
      <c r="G524" s="23">
        <f>IFERROR(VLOOKUP($C524,'World Cup Players'!B:X,11,FALSE),0)</f>
        <v>0</v>
      </c>
      <c r="H524" s="23">
        <f>IFERROR(VLOOKUP($C524,'World Cup Players'!B:X,12,FALSE),0)</f>
        <v>0</v>
      </c>
      <c r="I524" s="41">
        <f>IFERROR(VLOOKUP($C524,'GAME WINNING GOALS'!A:B,2,FALSE),0)</f>
        <v>0</v>
      </c>
      <c r="J524" s="23">
        <f>IFERROR(VLOOKUP($C524,'World Cup Players'!B:X,17,FALSE),0)</f>
        <v>0</v>
      </c>
      <c r="K524" s="23">
        <f>IFERROR(VLOOKUP($C524,'World Cup Players'!B:X,18,FALSE),0)</f>
        <v>0</v>
      </c>
      <c r="L524" s="44">
        <f>IFERROR(VLOOKUP($C524,'World Cup GK'!B:AE,16,FALSE),0)</f>
        <v>3</v>
      </c>
      <c r="M524" s="44">
        <f>IFERROR(VLOOKUP($C524,'World Cup GK'!B:AE,19,FALSE),0)</f>
        <v>2</v>
      </c>
      <c r="N524" s="44">
        <f>IFERROR(VLOOKUP($C524,'World Cup GK'!B:AE,14,FALSE),0)</f>
        <v>14</v>
      </c>
      <c r="O524" s="44">
        <f>IFERROR(VLOOKUP($C524,'World Cup GK'!B:AE,11,FALSE),0)</f>
        <v>4</v>
      </c>
      <c r="P524" s="43">
        <f t="shared" si="85"/>
        <v>10.535</v>
      </c>
    </row>
    <row r="525" spans="2:16" ht="12" customHeight="1" x14ac:dyDescent="0.2">
      <c r="B525" s="42"/>
      <c r="C525" s="266" t="s">
        <v>45</v>
      </c>
      <c r="D525" s="23" t="str">
        <f>IFERROR(VLOOKUP($C525,'World Cup Players'!B:X,3,FALSE),0)</f>
        <v>eng England</v>
      </c>
      <c r="E525" s="30"/>
      <c r="F525" s="23">
        <f>IFERROR(VLOOKUP($C525,'World Cup Players'!B:X,9,FALSE),0)</f>
        <v>660</v>
      </c>
      <c r="G525" s="23">
        <f>IFERROR(VLOOKUP($C525,'World Cup Players'!B:X,11,FALSE),0)</f>
        <v>0</v>
      </c>
      <c r="H525" s="23">
        <f>IFERROR(VLOOKUP($C525,'World Cup Players'!B:X,12,FALSE),0)</f>
        <v>0</v>
      </c>
      <c r="I525" s="41">
        <f>IFERROR(VLOOKUP($C525,'GAME WINNING GOALS'!A:B,2,FALSE),0)</f>
        <v>0</v>
      </c>
      <c r="J525" s="23">
        <f>IFERROR(VLOOKUP($C525,'World Cup Players'!B:X,17,FALSE),0)</f>
        <v>0</v>
      </c>
      <c r="K525" s="23">
        <f>IFERROR(VLOOKUP($C525,'World Cup Players'!B:X,18,FALSE),0)</f>
        <v>0</v>
      </c>
      <c r="L525" s="44">
        <f>IFERROR(VLOOKUP($C525,'World Cup GK'!B:AE,16,FALSE),0)</f>
        <v>5</v>
      </c>
      <c r="M525" s="44">
        <f>IFERROR(VLOOKUP($C525,'World Cup GK'!B:AE,19,FALSE),0)</f>
        <v>2</v>
      </c>
      <c r="N525" s="44">
        <f>IFERROR(VLOOKUP($C525,'World Cup GK'!B:AE,14,FALSE),0)</f>
        <v>15</v>
      </c>
      <c r="O525" s="44">
        <f>IFERROR(VLOOKUP($C525,'World Cup GK'!B:AE,11,FALSE),0)</f>
        <v>8</v>
      </c>
      <c r="P525" s="43">
        <f t="shared" si="85"/>
        <v>13.478</v>
      </c>
    </row>
    <row r="526" spans="2:16" ht="12" customHeight="1" thickBot="1" x14ac:dyDescent="0.25">
      <c r="B526" s="42"/>
      <c r="C526" s="266" t="s">
        <v>400</v>
      </c>
      <c r="D526" s="23" t="str">
        <f>IFERROR(VLOOKUP($C526,'World Cup Players'!B:X,3,FALSE),0)</f>
        <v>ma Morocco</v>
      </c>
      <c r="E526" s="30"/>
      <c r="F526" s="23">
        <f>IFERROR(VLOOKUP($C526,'World Cup Players'!B:X,9,FALSE),0)</f>
        <v>570</v>
      </c>
      <c r="G526" s="23">
        <f>IFERROR(VLOOKUP($C526,'World Cup Players'!B:X,11,FALSE),0)</f>
        <v>0</v>
      </c>
      <c r="H526" s="23">
        <f>IFERROR(VLOOKUP($C526,'World Cup Players'!B:X,12,FALSE),0)</f>
        <v>0</v>
      </c>
      <c r="I526" s="23">
        <f>IFERROR(VLOOKUP($C526,'GAME WINNING GOALS'!A:B,2,FALSE),0)</f>
        <v>0</v>
      </c>
      <c r="J526" s="23">
        <f>IFERROR(VLOOKUP($C526,'World Cup Players'!B:X,17,FALSE),0)</f>
        <v>0</v>
      </c>
      <c r="K526" s="23">
        <f>IFERROR(VLOOKUP($C526,'World Cup Players'!B:X,18,FALSE),0)</f>
        <v>0</v>
      </c>
      <c r="L526" s="44">
        <f>IFERROR(VLOOKUP($C526,'World Cup GK'!B:AE,16,FALSE),0)</f>
        <v>3</v>
      </c>
      <c r="M526" s="44">
        <f>IFERROR(VLOOKUP($C526,'World Cup GK'!B:AE,19,FALSE),0)</f>
        <v>2</v>
      </c>
      <c r="N526" s="44">
        <f>IFERROR(VLOOKUP($C526,'World Cup GK'!B:AE,14,FALSE),0)</f>
        <v>14</v>
      </c>
      <c r="O526" s="44">
        <f>IFERROR(VLOOKUP($C526,'World Cup GK'!B:AE,11,FALSE),0)</f>
        <v>6</v>
      </c>
      <c r="P526" s="43">
        <f t="shared" si="85"/>
        <v>11.031000000000001</v>
      </c>
    </row>
    <row r="527" spans="2:16" ht="12" customHeight="1" x14ac:dyDescent="0.2">
      <c r="B527" s="42"/>
      <c r="C527" s="277" t="s">
        <v>760</v>
      </c>
      <c r="D527" s="23" t="str">
        <f>IFERROR(VLOOKUP($C527,'World Cup Players'!B:X,3,FALSE),0)</f>
        <v>us United States</v>
      </c>
      <c r="E527" s="30"/>
      <c r="F527" s="23">
        <f>IFERROR(VLOOKUP($C527,'World Cup Players'!B:X,9,FALSE),0)</f>
        <v>360</v>
      </c>
      <c r="G527" s="23">
        <f>IFERROR(VLOOKUP($C527,'World Cup Players'!B:X,11,FALSE),0)</f>
        <v>0</v>
      </c>
      <c r="H527" s="23">
        <f>IFERROR(VLOOKUP($C527,'World Cup Players'!B:X,12,FALSE),0)</f>
        <v>0</v>
      </c>
      <c r="I527" s="23">
        <f>IFERROR(VLOOKUP($C527,'GAME WINNING GOALS'!A:B,2,FALSE),0)</f>
        <v>0</v>
      </c>
      <c r="J527" s="23">
        <f>IFERROR(VLOOKUP($C527,'World Cup Players'!B:X,17,FALSE),0)</f>
        <v>0</v>
      </c>
      <c r="K527" s="23">
        <f>IFERROR(VLOOKUP($C527,'World Cup Players'!B:X,18,FALSE),0)</f>
        <v>0</v>
      </c>
      <c r="L527" s="44">
        <f>IFERROR(VLOOKUP($C527,'World Cup GK'!B:AE,16,FALSE),0)</f>
        <v>3</v>
      </c>
      <c r="M527" s="44">
        <f>IFERROR(VLOOKUP($C527,'World Cup GK'!B:AE,19,FALSE),0)</f>
        <v>2</v>
      </c>
      <c r="N527" s="44">
        <f>IFERROR(VLOOKUP($C527,'World Cup GK'!B:AE,14,FALSE),0)</f>
        <v>8</v>
      </c>
      <c r="O527" s="44">
        <f>IFERROR(VLOOKUP($C527,'World Cup GK'!B:AE,11,FALSE),0)</f>
        <v>5</v>
      </c>
      <c r="P527" s="43">
        <f t="shared" si="85"/>
        <v>8.3379999999999992</v>
      </c>
    </row>
    <row r="528" spans="2:16" ht="12" customHeight="1" x14ac:dyDescent="0.2">
      <c r="B528" s="42"/>
      <c r="C528" s="294" t="s">
        <v>764</v>
      </c>
      <c r="D528" s="23" t="str">
        <f>IFERROR(VLOOKUP($C528,'World Cup Players'!B:X,3,FALSE),0)</f>
        <v>ca Canada</v>
      </c>
      <c r="E528" s="30"/>
      <c r="F528" s="23">
        <f>IFERROR(VLOOKUP($C528,'World Cup Players'!B:X,9,FALSE),0)</f>
        <v>450</v>
      </c>
      <c r="G528" s="23">
        <f>IFERROR(VLOOKUP($C528,'World Cup Players'!B:X,11,FALSE),0)</f>
        <v>0</v>
      </c>
      <c r="H528" s="23">
        <f>IFERROR(VLOOKUP($C528,'World Cup Players'!B:X,12,FALSE),0)</f>
        <v>0</v>
      </c>
      <c r="I528" s="23">
        <f>IFERROR(VLOOKUP($C528,'GAME WINNING GOALS'!A:B,2,FALSE),0)</f>
        <v>0</v>
      </c>
      <c r="J528" s="23">
        <f>IFERROR(VLOOKUP($C528,'World Cup Players'!#REF!,16,FALSE),0)</f>
        <v>0</v>
      </c>
      <c r="K528" s="23">
        <f>IFERROR(VLOOKUP($C528,'World Cup Players'!#REF!,16,FALSE),0)</f>
        <v>0</v>
      </c>
      <c r="L528" s="44">
        <f>IFERROR(VLOOKUP($C528,'World Cup GK'!B:AE,16,FALSE),0)</f>
        <v>2</v>
      </c>
      <c r="M528" s="44">
        <f>IFERROR(VLOOKUP($C528,'World Cup GK'!B:AE,19,FALSE),0)</f>
        <v>2</v>
      </c>
      <c r="N528" s="44">
        <f>IFERROR(VLOOKUP($C528,'World Cup GK'!B:AE,14,FALSE),0)</f>
        <v>6</v>
      </c>
      <c r="O528" s="44">
        <f>IFERROR(VLOOKUP($C528,'World Cup GK'!B:AE,11,FALSE),0)</f>
        <v>6</v>
      </c>
      <c r="P528" s="43">
        <f t="shared" si="85"/>
        <v>7.4349999999999987</v>
      </c>
    </row>
    <row r="529" spans="2:16" ht="12" customHeight="1" x14ac:dyDescent="0.2">
      <c r="B529" s="42"/>
      <c r="C529" s="265" t="s">
        <v>303</v>
      </c>
      <c r="D529" s="23">
        <f>IFERROR(VLOOKUP($C529,'World Cup Players'!B:X,3,FALSE),0)</f>
        <v>0</v>
      </c>
      <c r="E529" s="30"/>
      <c r="F529" s="23">
        <f>IFERROR(VLOOKUP($C529,'World Cup Players'!B:X,9,FALSE),0)</f>
        <v>0</v>
      </c>
      <c r="G529" s="23">
        <f>IFERROR(VLOOKUP($C529,'World Cup Players'!B:X,11,FALSE),0)</f>
        <v>0</v>
      </c>
      <c r="H529" s="23">
        <f>IFERROR(VLOOKUP($C529,'World Cup Players'!#REF!,11,FALSE),0)</f>
        <v>0</v>
      </c>
      <c r="I529" s="23">
        <f>IFERROR(VLOOKUP($C529,'GAME WINNING GOALS'!A:B,2,FALSE),0)</f>
        <v>1</v>
      </c>
      <c r="J529" s="23">
        <f>IFERROR(VLOOKUP($C529,'World Cup Players'!#REF!,16,FALSE),0)</f>
        <v>0</v>
      </c>
      <c r="K529" s="23">
        <f>IFERROR(VLOOKUP($C529,'World Cup Players'!#REF!,16,FALSE),0)</f>
        <v>0</v>
      </c>
      <c r="L529" s="44">
        <f>IFERROR(VLOOKUP($C529,'World Cup GK'!B:AE,16,FALSE),0)</f>
        <v>0</v>
      </c>
      <c r="M529" s="44">
        <f>IFERROR(VLOOKUP($C529,'World Cup GK'!B:AE,19,FALSE),0)</f>
        <v>0</v>
      </c>
      <c r="N529" s="44">
        <f>IFERROR(VLOOKUP($C529,'World Cup GK'!B:AE,14,FALSE),0)</f>
        <v>0</v>
      </c>
      <c r="O529" s="44">
        <f>IFERROR(VLOOKUP($C529,'World Cup GK'!B:AE,11,FALSE),0)</f>
        <v>0</v>
      </c>
      <c r="P529" s="43">
        <f t="shared" si="85"/>
        <v>1</v>
      </c>
    </row>
    <row r="530" spans="2:16" ht="12" customHeight="1" x14ac:dyDescent="0.2">
      <c r="B530" s="42"/>
      <c r="C530" s="265" t="s">
        <v>299</v>
      </c>
      <c r="D530" s="23">
        <f>IFERROR(VLOOKUP($C530,'World Cup Players'!B:X,3,FALSE),0)</f>
        <v>0</v>
      </c>
      <c r="E530" s="30"/>
      <c r="F530" s="23">
        <f>IFERROR(VLOOKUP($C530,'World Cup Players'!B:X,9,FALSE),0)</f>
        <v>0</v>
      </c>
      <c r="G530" s="23">
        <f>IFERROR(VLOOKUP($C530,'World Cup Players'!B:X,11,FALSE),0)</f>
        <v>0</v>
      </c>
      <c r="H530" s="23">
        <f>IFERROR(VLOOKUP($C530,'World Cup Players'!#REF!,11,FALSE),0)</f>
        <v>0</v>
      </c>
      <c r="I530" s="23">
        <f>IFERROR(VLOOKUP($C530,'GAME WINNING GOALS'!A:B,2,FALSE),0)</f>
        <v>0</v>
      </c>
      <c r="J530" s="23">
        <f>IFERROR(VLOOKUP($C530,'World Cup Players'!#REF!,16,FALSE),0)</f>
        <v>0</v>
      </c>
      <c r="K530" s="23">
        <f>IFERROR(VLOOKUP($C530,'World Cup Players'!#REF!,16,FALSE),0)</f>
        <v>0</v>
      </c>
      <c r="L530" s="44">
        <f>IFERROR(VLOOKUP($C530,'World Cup GK'!B:AE,16,FALSE),0)</f>
        <v>0</v>
      </c>
      <c r="M530" s="44">
        <f>IFERROR(VLOOKUP($C530,'World Cup GK'!B:AE,19,FALSE),0)</f>
        <v>0</v>
      </c>
      <c r="N530" s="44">
        <f>IFERROR(VLOOKUP($C530,'World Cup GK'!B:AE,14,FALSE),0)</f>
        <v>0</v>
      </c>
      <c r="O530" s="44">
        <f>IFERROR(VLOOKUP($C530,'World Cup GK'!B:AE,11,FALSE),0)</f>
        <v>0</v>
      </c>
      <c r="P530" s="43">
        <f t="shared" si="85"/>
        <v>0</v>
      </c>
    </row>
    <row r="531" spans="2:16" ht="12" customHeight="1" x14ac:dyDescent="0.2">
      <c r="B531" s="42"/>
      <c r="C531" s="265" t="s">
        <v>298</v>
      </c>
      <c r="D531" s="23">
        <f>IFERROR(VLOOKUP($C531,'World Cup Players'!B:X,3,FALSE),0)</f>
        <v>0</v>
      </c>
      <c r="E531" s="30"/>
      <c r="F531" s="23">
        <f>IFERROR(VLOOKUP($C531,'World Cup Players'!B:X,9,FALSE),0)</f>
        <v>0</v>
      </c>
      <c r="G531" s="23">
        <f>IFERROR(VLOOKUP($C531,'World Cup Players'!B:X,11,FALSE),0)</f>
        <v>0</v>
      </c>
      <c r="H531" s="23">
        <f>IFERROR(VLOOKUP($C531,'World Cup Players'!#REF!,11,FALSE),0)</f>
        <v>0</v>
      </c>
      <c r="I531" s="23">
        <f>IFERROR(VLOOKUP($C531,'GAME WINNING GOALS'!A:B,2,FALSE),0)</f>
        <v>1</v>
      </c>
      <c r="J531" s="23">
        <f>IFERROR(VLOOKUP($C531,'World Cup Players'!#REF!,16,FALSE),0)</f>
        <v>0</v>
      </c>
      <c r="K531" s="23">
        <f>IFERROR(VLOOKUP($C531,'World Cup Players'!#REF!,16,FALSE),0)</f>
        <v>0</v>
      </c>
      <c r="L531" s="44">
        <f>IFERROR(VLOOKUP($C531,'World Cup GK'!B:AE,16,FALSE),0)</f>
        <v>0</v>
      </c>
      <c r="M531" s="44">
        <f>IFERROR(VLOOKUP($C531,'World Cup GK'!B:AE,19,FALSE),0)</f>
        <v>0</v>
      </c>
      <c r="N531" s="44">
        <f>IFERROR(VLOOKUP($C531,'World Cup GK'!B:AE,14,FALSE),0)</f>
        <v>0</v>
      </c>
      <c r="O531" s="44">
        <f>IFERROR(VLOOKUP($C531,'World Cup GK'!B:AE,11,FALSE),0)</f>
        <v>0</v>
      </c>
      <c r="P531" s="43">
        <f t="shared" si="85"/>
        <v>1</v>
      </c>
    </row>
    <row r="532" spans="2:16" ht="12" customHeight="1" x14ac:dyDescent="0.2">
      <c r="B532" s="24" t="s">
        <v>800</v>
      </c>
      <c r="C532" s="293"/>
      <c r="D532" s="35">
        <f t="shared" ref="D532:E532" si="90">SUM(D533:D557)</f>
        <v>0</v>
      </c>
      <c r="E532" s="35">
        <f t="shared" si="90"/>
        <v>0</v>
      </c>
      <c r="F532" s="35">
        <f>SUM(F533:F562)</f>
        <v>10524</v>
      </c>
      <c r="G532" s="35">
        <f t="shared" ref="G532:O532" si="91">SUM(G533:G562)</f>
        <v>36</v>
      </c>
      <c r="H532" s="35">
        <f>SUM(H533:H562)</f>
        <v>16</v>
      </c>
      <c r="I532" s="35">
        <f>SUM(I533:I562)</f>
        <v>12</v>
      </c>
      <c r="J532" s="35">
        <f>SUM(J533:J562)</f>
        <v>9</v>
      </c>
      <c r="K532" s="35">
        <f t="shared" si="91"/>
        <v>1</v>
      </c>
      <c r="L532" s="35">
        <f>SUM(L533:L562)</f>
        <v>14</v>
      </c>
      <c r="M532" s="35">
        <f t="shared" si="91"/>
        <v>9</v>
      </c>
      <c r="N532" s="35">
        <f t="shared" si="91"/>
        <v>52</v>
      </c>
      <c r="O532" s="35">
        <f t="shared" si="91"/>
        <v>25</v>
      </c>
      <c r="P532" s="43">
        <f t="shared" si="85"/>
        <v>175.7492</v>
      </c>
    </row>
    <row r="533" spans="2:16" ht="12" customHeight="1" x14ac:dyDescent="0.2">
      <c r="B533" s="256"/>
      <c r="C533" s="265" t="s">
        <v>425</v>
      </c>
      <c r="D533" s="23" t="str">
        <f>IFERROR(VLOOKUP($C533,'World Cup Players'!B:X,3,FALSE),0)</f>
        <v>fr France</v>
      </c>
      <c r="E533" s="30"/>
      <c r="F533" s="23">
        <f>IFERROR(VLOOKUP($C533,'World Cup Players'!B:X,9,FALSE),0)</f>
        <v>605</v>
      </c>
      <c r="G533" s="23">
        <f>IFERROR(VLOOKUP($C533,'World Cup Players'!B:X,11,FALSE),0)</f>
        <v>8</v>
      </c>
      <c r="H533" s="23">
        <f>IFERROR(VLOOKUP($C533,'World Cup Players'!B:X,12,FALSE),0)</f>
        <v>3</v>
      </c>
      <c r="I533" s="23">
        <f>IFERROR(VLOOKUP($C533,'GAME WINNING GOALS'!A:B,2,FALSE),0)</f>
        <v>4</v>
      </c>
      <c r="J533" s="23">
        <f>IFERROR(VLOOKUP($C533,'World Cup Players'!B:X,17,FALSE),0)</f>
        <v>1</v>
      </c>
      <c r="K533" s="23">
        <f>IFERROR(VLOOKUP($C533,'World Cup Players'!B:X,18,FALSE),0)</f>
        <v>0</v>
      </c>
      <c r="L533" s="44">
        <f>IFERROR(VLOOKUP($C533,'World Cup GK'!B:AE,16,FALSE),0)</f>
        <v>0</v>
      </c>
      <c r="M533" s="44">
        <f>IFERROR(VLOOKUP($C533,'World Cup GK'!B:AE,19,FALSE),0)</f>
        <v>0</v>
      </c>
      <c r="N533" s="44">
        <f>IFERROR(VLOOKUP($C533,'World Cup GK'!B:AE,14,FALSE),0)</f>
        <v>0</v>
      </c>
      <c r="O533" s="44">
        <f>IFERROR(VLOOKUP($C533,'World Cup GK'!B:AE,11,FALSE),0)</f>
        <v>0</v>
      </c>
      <c r="P533" s="43">
        <f t="shared" si="85"/>
        <v>19.7715</v>
      </c>
    </row>
    <row r="534" spans="2:16" ht="12" customHeight="1" x14ac:dyDescent="0.2">
      <c r="B534" s="42"/>
      <c r="C534" s="265" t="s">
        <v>443</v>
      </c>
      <c r="D534" s="23" t="str">
        <f>IFERROR(VLOOKUP($C534,'World Cup Players'!B:X,3,FALSE),0)</f>
        <v>fr France</v>
      </c>
      <c r="E534" s="30"/>
      <c r="F534" s="23">
        <f>IFERROR(VLOOKUP($C534,'World Cup Players'!B:X,9,FALSE),0)</f>
        <v>1</v>
      </c>
      <c r="G534" s="23">
        <f>IFERROR(VLOOKUP($C534,'World Cup Players'!B:X,11,FALSE),0)</f>
        <v>0</v>
      </c>
      <c r="H534" s="23">
        <f>IFERROR(VLOOKUP($C534,'World Cup Players'!B:X,12,FALSE),0)</f>
        <v>0</v>
      </c>
      <c r="I534" s="23">
        <f>IFERROR(VLOOKUP($C534,'GAME WINNING GOALS'!A:B,2,FALSE),0)</f>
        <v>0</v>
      </c>
      <c r="J534" s="23">
        <f>IFERROR(VLOOKUP($C534,'World Cup Players'!B:X,17,FALSE),0)</f>
        <v>0</v>
      </c>
      <c r="K534" s="23">
        <f>IFERROR(VLOOKUP($C534,'World Cup Players'!B:X,18,FALSE),0)</f>
        <v>0</v>
      </c>
      <c r="L534" s="44">
        <f>IFERROR(VLOOKUP($C534,'World Cup GK'!B:AE,16,FALSE),0)</f>
        <v>0</v>
      </c>
      <c r="M534" s="44">
        <f>IFERROR(VLOOKUP($C534,'World Cup GK'!B:AE,19,FALSE),0)</f>
        <v>0</v>
      </c>
      <c r="N534" s="44">
        <f>IFERROR(VLOOKUP($C534,'World Cup GK'!B:AE,14,FALSE),0)</f>
        <v>0</v>
      </c>
      <c r="O534" s="44">
        <f>IFERROR(VLOOKUP($C534,'World Cup GK'!B:AE,11,FALSE),0)</f>
        <v>0</v>
      </c>
      <c r="P534" s="43">
        <f t="shared" si="85"/>
        <v>8.3000000000000001E-3</v>
      </c>
    </row>
    <row r="535" spans="2:16" ht="12" customHeight="1" x14ac:dyDescent="0.2">
      <c r="B535" s="42"/>
      <c r="C535" s="265" t="s">
        <v>613</v>
      </c>
      <c r="D535" s="23" t="str">
        <f>IFERROR(VLOOKUP($C535,'World Cup Players'!B:X,3,FALSE),0)</f>
        <v>de Germany</v>
      </c>
      <c r="E535" s="30"/>
      <c r="F535" s="23">
        <f>IFERROR(VLOOKUP($C535,'World Cup Players'!B:X,9,FALSE),0)</f>
        <v>361</v>
      </c>
      <c r="G535" s="23">
        <f>IFERROR(VLOOKUP($C535,'World Cup Players'!B:X,11,FALSE),0)</f>
        <v>0</v>
      </c>
      <c r="H535" s="23">
        <f>IFERROR(VLOOKUP($C535,'World Cup Players'!B:X,12,FALSE),0)</f>
        <v>3</v>
      </c>
      <c r="I535" s="23">
        <f>IFERROR(VLOOKUP($C535,'GAME WINNING GOALS'!A:B,2,FALSE),0)</f>
        <v>0</v>
      </c>
      <c r="J535" s="23">
        <f>IFERROR(VLOOKUP($C535,'World Cup Players'!B:X,17,FALSE),0)</f>
        <v>0</v>
      </c>
      <c r="K535" s="23">
        <f>IFERROR(VLOOKUP($C535,'World Cup Players'!B:X,18,FALSE),0)</f>
        <v>0</v>
      </c>
      <c r="L535" s="44">
        <f>IFERROR(VLOOKUP($C535,'World Cup GK'!B:AE,16,FALSE),0)</f>
        <v>0</v>
      </c>
      <c r="M535" s="44">
        <f>IFERROR(VLOOKUP($C535,'World Cup GK'!B:AE,19,FALSE),0)</f>
        <v>0</v>
      </c>
      <c r="N535" s="44">
        <f>IFERROR(VLOOKUP($C535,'World Cup GK'!B:AE,14,FALSE),0)</f>
        <v>0</v>
      </c>
      <c r="O535" s="44">
        <f>IFERROR(VLOOKUP($C535,'World Cup GK'!B:AE,11,FALSE),0)</f>
        <v>0</v>
      </c>
      <c r="P535" s="43">
        <f t="shared" ref="P535:P600" si="92">SUM((F535*0.0083)+G535+H535+I535+L535+M535+(N535*0.2))-((J535*0.25)+(K535*0.5))-(O535*0.25)</f>
        <v>5.9962999999999997</v>
      </c>
    </row>
    <row r="536" spans="2:16" ht="12" customHeight="1" x14ac:dyDescent="0.2">
      <c r="B536" s="42"/>
      <c r="C536" s="265" t="s">
        <v>405</v>
      </c>
      <c r="D536" s="23" t="str">
        <f>IFERROR(VLOOKUP($C536,'World Cup Players'!B:X,3,FALSE),0)</f>
        <v>fr France</v>
      </c>
      <c r="E536" s="30"/>
      <c r="F536" s="23">
        <f>IFERROR(VLOOKUP($C536,'World Cup Players'!B:X,9,FALSE),0)</f>
        <v>547</v>
      </c>
      <c r="G536" s="23">
        <f>IFERROR(VLOOKUP($C536,'World Cup Players'!B:X,11,FALSE),0)</f>
        <v>5</v>
      </c>
      <c r="H536" s="23">
        <f>IFERROR(VLOOKUP($C536,'World Cup Players'!B:X,12,FALSE),0)</f>
        <v>2</v>
      </c>
      <c r="I536" s="23">
        <f>IFERROR(VLOOKUP($C536,'GAME WINNING GOALS'!A:B,2,FALSE),0)</f>
        <v>1</v>
      </c>
      <c r="J536" s="23">
        <f>IFERROR(VLOOKUP($C536,'World Cup Players'!B:X,17,FALSE),0)</f>
        <v>0</v>
      </c>
      <c r="K536" s="23">
        <f>IFERROR(VLOOKUP($C536,'World Cup Players'!B:X,18,FALSE),0)</f>
        <v>0</v>
      </c>
      <c r="L536" s="44">
        <f>IFERROR(VLOOKUP($C536,'World Cup GK'!B:AE,16,FALSE),0)</f>
        <v>0</v>
      </c>
      <c r="M536" s="44">
        <f>IFERROR(VLOOKUP($C536,'World Cup GK'!B:AE,19,FALSE),0)</f>
        <v>0</v>
      </c>
      <c r="N536" s="44">
        <f>IFERROR(VLOOKUP($C536,'World Cup GK'!B:AE,14,FALSE),0)</f>
        <v>0</v>
      </c>
      <c r="O536" s="44">
        <f>IFERROR(VLOOKUP($C536,'World Cup GK'!B:AE,11,FALSE),0)</f>
        <v>0</v>
      </c>
      <c r="P536" s="43">
        <f t="shared" si="92"/>
        <v>12.540099999999999</v>
      </c>
    </row>
    <row r="537" spans="2:16" ht="12" customHeight="1" x14ac:dyDescent="0.2">
      <c r="B537" s="42"/>
      <c r="C537" s="265" t="s">
        <v>645</v>
      </c>
      <c r="D537" s="23" t="str">
        <f>IFERROR(VLOOKUP($C537,'World Cup Players'!B:X,3,FALSE),0)</f>
        <v>es Spain</v>
      </c>
      <c r="E537" s="30"/>
      <c r="F537" s="23">
        <f>IFERROR(VLOOKUP($C537,'World Cup Players'!B:X,9,FALSE),0)</f>
        <v>540</v>
      </c>
      <c r="G537" s="23">
        <f>IFERROR(VLOOKUP($C537,'World Cup Players'!B:X,11,FALSE),0)</f>
        <v>5</v>
      </c>
      <c r="H537" s="23">
        <f>IFERROR(VLOOKUP($C537,'World Cup Players'!B:X,12,FALSE),0)</f>
        <v>1</v>
      </c>
      <c r="I537" s="23">
        <f>IFERROR(VLOOKUP($C537,'GAME WINNING GOALS'!A:B,2,FALSE),0)</f>
        <v>2</v>
      </c>
      <c r="J537" s="23">
        <f>IFERROR(VLOOKUP($C537,'World Cup Players'!B:X,17,FALSE),0)</f>
        <v>0</v>
      </c>
      <c r="K537" s="23">
        <f>IFERROR(VLOOKUP($C537,'World Cup Players'!B:X,18,FALSE),0)</f>
        <v>0</v>
      </c>
      <c r="L537" s="44">
        <f>IFERROR(VLOOKUP($C537,'World Cup GK'!B:AE,16,FALSE),0)</f>
        <v>0</v>
      </c>
      <c r="M537" s="44">
        <f>IFERROR(VLOOKUP($C537,'World Cup GK'!B:AE,19,FALSE),0)</f>
        <v>0</v>
      </c>
      <c r="N537" s="44">
        <f>IFERROR(VLOOKUP($C537,'World Cup GK'!B:AE,14,FALSE),0)</f>
        <v>0</v>
      </c>
      <c r="O537" s="44">
        <f>IFERROR(VLOOKUP($C537,'World Cup GK'!B:AE,11,FALSE),0)</f>
        <v>0</v>
      </c>
      <c r="P537" s="43">
        <f t="shared" si="92"/>
        <v>12.481999999999999</v>
      </c>
    </row>
    <row r="538" spans="2:16" ht="12" customHeight="1" x14ac:dyDescent="0.2">
      <c r="B538" s="42"/>
      <c r="C538" s="265" t="s">
        <v>467</v>
      </c>
      <c r="D538" s="23" t="str">
        <f>IFERROR(VLOOKUP($C538,'World Cup Players'!B:X,3,FALSE),0)</f>
        <v>es Spain</v>
      </c>
      <c r="E538" s="30"/>
      <c r="F538" s="23">
        <f>IFERROR(VLOOKUP($C538,'World Cup Players'!B:X,9,FALSE),0)</f>
        <v>626</v>
      </c>
      <c r="G538" s="23">
        <f>IFERROR(VLOOKUP($C538,'World Cup Players'!B:X,11,FALSE),0)</f>
        <v>0</v>
      </c>
      <c r="H538" s="23">
        <f>IFERROR(VLOOKUP($C538,'World Cup Players'!B:X,12,FALSE),0)</f>
        <v>0</v>
      </c>
      <c r="I538" s="23">
        <f>IFERROR(VLOOKUP($C538,'GAME WINNING GOALS'!A:B,2,FALSE),0)</f>
        <v>0</v>
      </c>
      <c r="J538" s="23">
        <f>IFERROR(VLOOKUP($C538,'World Cup Players'!B:X,17,FALSE),0)</f>
        <v>0</v>
      </c>
      <c r="K538" s="23">
        <f>IFERROR(VLOOKUP($C538,'World Cup Players'!B:X,18,FALSE),0)</f>
        <v>0</v>
      </c>
      <c r="L538" s="44">
        <f>IFERROR(VLOOKUP($C538,'World Cup GK'!B:AE,16,FALSE),0)</f>
        <v>0</v>
      </c>
      <c r="M538" s="44">
        <f>IFERROR(VLOOKUP($C538,'World Cup GK'!B:AE,19,FALSE),0)</f>
        <v>0</v>
      </c>
      <c r="N538" s="44">
        <f>IFERROR(VLOOKUP($C538,'World Cup GK'!B:AE,14,FALSE),0)</f>
        <v>0</v>
      </c>
      <c r="O538" s="44">
        <f>IFERROR(VLOOKUP($C538,'World Cup GK'!B:AE,11,FALSE),0)</f>
        <v>0</v>
      </c>
      <c r="P538" s="43">
        <f t="shared" si="92"/>
        <v>5.1958000000000002</v>
      </c>
    </row>
    <row r="539" spans="2:16" ht="12" customHeight="1" x14ac:dyDescent="0.2">
      <c r="B539" s="42"/>
      <c r="C539" s="265" t="s">
        <v>442</v>
      </c>
      <c r="D539" s="23" t="str">
        <f>IFERROR(VLOOKUP($C539,'World Cup Players'!B:X,3,FALSE),0)</f>
        <v>fr France</v>
      </c>
      <c r="E539" s="30"/>
      <c r="F539" s="23">
        <f>IFERROR(VLOOKUP($C539,'World Cup Players'!B:X,9,FALSE),0)</f>
        <v>360</v>
      </c>
      <c r="G539" s="23">
        <f>IFERROR(VLOOKUP($C539,'World Cup Players'!B:X,11,FALSE),0)</f>
        <v>0</v>
      </c>
      <c r="H539" s="23">
        <f>IFERROR(VLOOKUP($C539,'World Cup Players'!B:X,12,FALSE),0)</f>
        <v>1</v>
      </c>
      <c r="I539" s="23">
        <f>IFERROR(VLOOKUP($C539,'GAME WINNING GOALS'!A:B,2,FALSE),0)</f>
        <v>0</v>
      </c>
      <c r="J539" s="23">
        <f>IFERROR(VLOOKUP($C539,'World Cup Players'!B:X,17,FALSE),0)</f>
        <v>1</v>
      </c>
      <c r="K539" s="23">
        <f>IFERROR(VLOOKUP($C539,'World Cup Players'!B:X,18,FALSE),0)</f>
        <v>0</v>
      </c>
      <c r="L539" s="44">
        <f>IFERROR(VLOOKUP($C539,'World Cup GK'!B:AE,16,FALSE),0)</f>
        <v>0</v>
      </c>
      <c r="M539" s="44">
        <f>IFERROR(VLOOKUP($C539,'World Cup GK'!B:AE,19,FALSE),0)</f>
        <v>0</v>
      </c>
      <c r="N539" s="44">
        <f>IFERROR(VLOOKUP($C539,'World Cup GK'!B:AE,14,FALSE),0)</f>
        <v>0</v>
      </c>
      <c r="O539" s="44">
        <f>IFERROR(VLOOKUP($C539,'World Cup GK'!B:AE,11,FALSE),0)</f>
        <v>0</v>
      </c>
      <c r="P539" s="43">
        <f t="shared" si="92"/>
        <v>3.738</v>
      </c>
    </row>
    <row r="540" spans="2:16" ht="12" customHeight="1" x14ac:dyDescent="0.2">
      <c r="B540" s="42"/>
      <c r="C540" s="265" t="s">
        <v>535</v>
      </c>
      <c r="D540" s="23" t="str">
        <f>IFERROR(VLOOKUP($C540,'World Cup Players'!B:X,3,FALSE),0)</f>
        <v>de Germany</v>
      </c>
      <c r="E540" s="30"/>
      <c r="F540" s="23">
        <f>IFERROR(VLOOKUP($C540,'World Cup Players'!B:X,9,FALSE),0)</f>
        <v>326</v>
      </c>
      <c r="G540" s="23">
        <f>IFERROR(VLOOKUP($C540,'World Cup Players'!B:X,11,FALSE),0)</f>
        <v>1</v>
      </c>
      <c r="H540" s="23">
        <f>IFERROR(VLOOKUP($C540,'World Cup Players'!B:X,12,FALSE),0)</f>
        <v>0</v>
      </c>
      <c r="I540" s="23">
        <f>IFERROR(VLOOKUP($C540,'GAME WINNING GOALS'!A:B,2,FALSE),0)</f>
        <v>0</v>
      </c>
      <c r="J540" s="23">
        <f>IFERROR(VLOOKUP($C540,'World Cup Players'!B:X,17,FALSE),0)</f>
        <v>0</v>
      </c>
      <c r="K540" s="23">
        <f>IFERROR(VLOOKUP($C540,'World Cup Players'!B:X,18,FALSE),0)</f>
        <v>0</v>
      </c>
      <c r="L540" s="44">
        <f>IFERROR(VLOOKUP($C540,'World Cup GK'!B:AE,16,FALSE),0)</f>
        <v>0</v>
      </c>
      <c r="M540" s="44">
        <f>IFERROR(VLOOKUP($C540,'World Cup GK'!B:AE,19,FALSE),0)</f>
        <v>0</v>
      </c>
      <c r="N540" s="44">
        <f>IFERROR(VLOOKUP($C540,'World Cup GK'!B:AE,14,FALSE),0)</f>
        <v>0</v>
      </c>
      <c r="O540" s="44">
        <f>IFERROR(VLOOKUP($C540,'World Cup GK'!B:AE,11,FALSE),0)</f>
        <v>0</v>
      </c>
      <c r="P540" s="43">
        <f t="shared" si="92"/>
        <v>3.7058</v>
      </c>
    </row>
    <row r="541" spans="2:16" ht="12" customHeight="1" x14ac:dyDescent="0.2">
      <c r="B541" s="42"/>
      <c r="C541" s="265" t="s">
        <v>715</v>
      </c>
      <c r="D541" s="23" t="str">
        <f>IFERROR(VLOOKUP($C541,'World Cup Players'!B:X,3,FALSE),0)</f>
        <v>jp Japan</v>
      </c>
      <c r="E541" s="30"/>
      <c r="F541" s="23">
        <f>IFERROR(VLOOKUP($C541,'World Cup Players'!B:X,9,FALSE),0)</f>
        <v>321</v>
      </c>
      <c r="G541" s="23">
        <f>IFERROR(VLOOKUP($C541,'World Cup Players'!B:X,11,FALSE),0)</f>
        <v>2</v>
      </c>
      <c r="H541" s="23">
        <f>IFERROR(VLOOKUP($C541,'World Cup Players'!B:X,12,FALSE),0)</f>
        <v>1</v>
      </c>
      <c r="I541" s="23">
        <f>IFERROR(VLOOKUP($C541,'GAME WINNING GOALS'!A:B,2,FALSE),0)</f>
        <v>0</v>
      </c>
      <c r="J541" s="23">
        <f>IFERROR(VLOOKUP($C541,'World Cup Players'!B:X,17,FALSE),0)</f>
        <v>0</v>
      </c>
      <c r="K541" s="23">
        <f>IFERROR(VLOOKUP($C541,'World Cup Players'!B:X,18,FALSE),0)</f>
        <v>0</v>
      </c>
      <c r="L541" s="44">
        <f>IFERROR(VLOOKUP($C541,'World Cup GK'!B:AE,16,FALSE),0)</f>
        <v>0</v>
      </c>
      <c r="M541" s="44">
        <f>IFERROR(VLOOKUP($C541,'World Cup GK'!B:AE,19,FALSE),0)</f>
        <v>0</v>
      </c>
      <c r="N541" s="44">
        <f>IFERROR(VLOOKUP($C541,'World Cup GK'!B:AE,14,FALSE),0)</f>
        <v>0</v>
      </c>
      <c r="O541" s="44">
        <f>IFERROR(VLOOKUP($C541,'World Cup GK'!B:AE,11,FALSE),0)</f>
        <v>0</v>
      </c>
      <c r="P541" s="43">
        <f t="shared" si="92"/>
        <v>5.6642999999999999</v>
      </c>
    </row>
    <row r="542" spans="2:16" ht="12" customHeight="1" x14ac:dyDescent="0.2">
      <c r="B542" s="42"/>
      <c r="C542" s="265" t="s">
        <v>225</v>
      </c>
      <c r="D542" s="23" t="str">
        <f>IFERROR(VLOOKUP($C542,'World Cup Players'!B:X,3,FALSE),0)</f>
        <v>eng England</v>
      </c>
      <c r="E542" s="30"/>
      <c r="F542" s="23">
        <f>IFERROR(VLOOKUP($C542,'World Cup Players'!B:X,9,FALSE),0)</f>
        <v>602</v>
      </c>
      <c r="G542" s="23">
        <f>IFERROR(VLOOKUP($C542,'World Cup Players'!B:X,11,FALSE),0)</f>
        <v>6</v>
      </c>
      <c r="H542" s="23">
        <f>IFERROR(VLOOKUP($C542,'World Cup Players'!B:X,12,FALSE),0)</f>
        <v>1</v>
      </c>
      <c r="I542" s="23">
        <f>IFERROR(VLOOKUP($C542,'GAME WINNING GOALS'!A:B,2,FALSE),0)</f>
        <v>3</v>
      </c>
      <c r="J542" s="23">
        <f>IFERROR(VLOOKUP($C542,'World Cup Players'!B:X,17,FALSE),0)</f>
        <v>1</v>
      </c>
      <c r="K542" s="23">
        <f>IFERROR(VLOOKUP($C542,'World Cup Players'!B:X,18,FALSE),0)</f>
        <v>0</v>
      </c>
      <c r="L542" s="44">
        <f>IFERROR(VLOOKUP($C542,'World Cup GK'!B:AE,16,FALSE),0)</f>
        <v>0</v>
      </c>
      <c r="M542" s="44">
        <f>IFERROR(VLOOKUP($C542,'World Cup GK'!B:AE,19,FALSE),0)</f>
        <v>0</v>
      </c>
      <c r="N542" s="44">
        <f>IFERROR(VLOOKUP($C542,'World Cup GK'!B:AE,14,FALSE),0)</f>
        <v>0</v>
      </c>
      <c r="O542" s="44">
        <f>IFERROR(VLOOKUP($C542,'World Cup GK'!B:AE,11,FALSE),0)</f>
        <v>0</v>
      </c>
      <c r="P542" s="43">
        <f t="shared" si="92"/>
        <v>14.746600000000001</v>
      </c>
    </row>
    <row r="543" spans="2:16" ht="12" customHeight="1" x14ac:dyDescent="0.2">
      <c r="B543" s="42"/>
      <c r="C543" s="265" t="s">
        <v>358</v>
      </c>
      <c r="D543" s="23" t="str">
        <f>IFERROR(VLOOKUP($C543,'World Cup Players'!B:X,3,FALSE),0)</f>
        <v>eng England</v>
      </c>
      <c r="E543" s="30"/>
      <c r="F543" s="23">
        <f>IFERROR(VLOOKUP($C543,'World Cup Players'!B:X,9,FALSE),0)</f>
        <v>467</v>
      </c>
      <c r="G543" s="23">
        <f>IFERROR(VLOOKUP($C543,'World Cup Players'!B:X,11,FALSE),0)</f>
        <v>0</v>
      </c>
      <c r="H543" s="23">
        <f>IFERROR(VLOOKUP($C543,'World Cup Players'!B:X,12,FALSE),0)</f>
        <v>1</v>
      </c>
      <c r="I543" s="23">
        <f>IFERROR(VLOOKUP($C543,'GAME WINNING GOALS'!A:B,2,FALSE),0)</f>
        <v>0</v>
      </c>
      <c r="J543" s="23">
        <f>IFERROR(VLOOKUP($C543,'World Cup Players'!B:X,17,FALSE),0)</f>
        <v>2</v>
      </c>
      <c r="K543" s="23">
        <f>IFERROR(VLOOKUP($C543,'World Cup Players'!B:X,18,FALSE),0)</f>
        <v>0</v>
      </c>
      <c r="L543" s="44">
        <f>IFERROR(VLOOKUP($C543,'World Cup GK'!B:AE,16,FALSE),0)</f>
        <v>0</v>
      </c>
      <c r="M543" s="44">
        <f>IFERROR(VLOOKUP($C543,'World Cup GK'!B:AE,19,FALSE),0)</f>
        <v>0</v>
      </c>
      <c r="N543" s="44">
        <f>IFERROR(VLOOKUP($C543,'World Cup GK'!B:AE,14,FALSE),0)</f>
        <v>0</v>
      </c>
      <c r="O543" s="44">
        <f>IFERROR(VLOOKUP($C543,'World Cup GK'!B:AE,11,FALSE),0)</f>
        <v>0</v>
      </c>
      <c r="P543" s="43">
        <f t="shared" si="92"/>
        <v>4.3761000000000001</v>
      </c>
    </row>
    <row r="544" spans="2:16" ht="12" customHeight="1" x14ac:dyDescent="0.2">
      <c r="B544" s="42"/>
      <c r="C544" s="265" t="s">
        <v>38</v>
      </c>
      <c r="D544" s="23" t="str">
        <f>IFERROR(VLOOKUP($C544,'World Cup Players'!B:X,3,FALSE),0)</f>
        <v>eng England</v>
      </c>
      <c r="E544" s="30"/>
      <c r="F544" s="23">
        <f>IFERROR(VLOOKUP($C544,'World Cup Players'!B:X,9,FALSE),0)</f>
        <v>178</v>
      </c>
      <c r="G544" s="23">
        <f>IFERROR(VLOOKUP($C544,'World Cup Players'!B:X,11,FALSE),0)</f>
        <v>1</v>
      </c>
      <c r="H544" s="23">
        <f>IFERROR(VLOOKUP($C544,'World Cup Players'!B:X,12,FALSE),0)</f>
        <v>0</v>
      </c>
      <c r="I544" s="23">
        <f>IFERROR(VLOOKUP($C544,'GAME WINNING GOALS'!A:B,2,FALSE),0)</f>
        <v>0</v>
      </c>
      <c r="J544" s="23">
        <f>IFERROR(VLOOKUP($C544,'World Cup Players'!B:X,17,FALSE),0)</f>
        <v>0</v>
      </c>
      <c r="K544" s="23">
        <f>IFERROR(VLOOKUP($C544,'World Cup Players'!B:X,18,FALSE),0)</f>
        <v>0</v>
      </c>
      <c r="L544" s="44">
        <f>IFERROR(VLOOKUP($C544,'World Cup GK'!B:AE,16,FALSE),0)</f>
        <v>0</v>
      </c>
      <c r="M544" s="44">
        <f>IFERROR(VLOOKUP($C544,'World Cup GK'!B:AE,19,FALSE),0)</f>
        <v>0</v>
      </c>
      <c r="N544" s="44">
        <f>IFERROR(VLOOKUP($C544,'World Cup GK'!B:AE,14,FALSE),0)</f>
        <v>0</v>
      </c>
      <c r="O544" s="44">
        <f>IFERROR(VLOOKUP($C544,'World Cup GK'!B:AE,11,FALSE),0)</f>
        <v>0</v>
      </c>
      <c r="P544" s="43">
        <f t="shared" si="92"/>
        <v>2.4774000000000003</v>
      </c>
    </row>
    <row r="545" spans="2:16" ht="12" customHeight="1" x14ac:dyDescent="0.2">
      <c r="B545" s="42"/>
      <c r="C545" s="265" t="s">
        <v>235</v>
      </c>
      <c r="D545" s="23" t="str">
        <f>IFERROR(VLOOKUP($C545,'World Cup Players'!B:X,3,FALSE),0)</f>
        <v>ch Switzerland</v>
      </c>
      <c r="E545" s="30"/>
      <c r="F545" s="23">
        <f>IFERROR(VLOOKUP($C545,'World Cup Players'!B:X,9,FALSE),0)</f>
        <v>600</v>
      </c>
      <c r="G545" s="23">
        <f>IFERROR(VLOOKUP($C545,'World Cup Players'!B:X,11,FALSE),0)</f>
        <v>1</v>
      </c>
      <c r="H545" s="23">
        <f>IFERROR(VLOOKUP($C545,'World Cup Players'!B:X,12,FALSE),0)</f>
        <v>0</v>
      </c>
      <c r="I545" s="23">
        <f>IFERROR(VLOOKUP($C545,'GAME WINNING GOALS'!A:B,2,FALSE),0)</f>
        <v>0</v>
      </c>
      <c r="J545" s="23">
        <f>IFERROR(VLOOKUP($C545,'World Cup Players'!B:X,17,FALSE),0)</f>
        <v>2</v>
      </c>
      <c r="K545" s="23">
        <f>IFERROR(VLOOKUP($C545,'World Cup Players'!B:X,18,FALSE),0)</f>
        <v>0</v>
      </c>
      <c r="L545" s="44">
        <f>IFERROR(VLOOKUP($C545,'World Cup GK'!B:AE,16,FALSE),0)</f>
        <v>0</v>
      </c>
      <c r="M545" s="44">
        <f>IFERROR(VLOOKUP($C545,'World Cup GK'!B:AE,19,FALSE),0)</f>
        <v>0</v>
      </c>
      <c r="N545" s="44">
        <f>IFERROR(VLOOKUP($C545,'World Cup GK'!B:AE,14,FALSE),0)</f>
        <v>0</v>
      </c>
      <c r="O545" s="44">
        <f>IFERROR(VLOOKUP($C545,'World Cup GK'!B:AE,11,FALSE),0)</f>
        <v>0</v>
      </c>
      <c r="P545" s="43">
        <f t="shared" si="92"/>
        <v>5.48</v>
      </c>
    </row>
    <row r="546" spans="2:16" ht="12" customHeight="1" x14ac:dyDescent="0.2">
      <c r="B546" s="42"/>
      <c r="C546" s="265" t="s">
        <v>412</v>
      </c>
      <c r="D546" s="23" t="str">
        <f>IFERROR(VLOOKUP($C546,'World Cup Players'!B:X,3,FALSE),0)</f>
        <v>mx Mexico</v>
      </c>
      <c r="E546" s="30"/>
      <c r="F546" s="23">
        <f>IFERROR(VLOOKUP($C546,'World Cup Players'!B:X,9,FALSE),0)</f>
        <v>317</v>
      </c>
      <c r="G546" s="23">
        <f>IFERROR(VLOOKUP($C546,'World Cup Players'!B:X,11,FALSE),0)</f>
        <v>3</v>
      </c>
      <c r="H546" s="23">
        <f>IFERROR(VLOOKUP($C546,'World Cup Players'!B:X,12,FALSE),0)</f>
        <v>0</v>
      </c>
      <c r="I546" s="23">
        <f>IFERROR(VLOOKUP($C546,'GAME WINNING GOALS'!A:B,2,FALSE),0)</f>
        <v>0</v>
      </c>
      <c r="J546" s="23">
        <f>IFERROR(VLOOKUP($C546,'World Cup Players'!B:X,17,FALSE),0)</f>
        <v>0</v>
      </c>
      <c r="K546" s="23">
        <f>IFERROR(VLOOKUP($C546,'World Cup Players'!B:X,18,FALSE),0)</f>
        <v>0</v>
      </c>
      <c r="L546" s="44">
        <f>IFERROR(VLOOKUP($C546,'World Cup GK'!B:AE,16,FALSE),0)</f>
        <v>0</v>
      </c>
      <c r="M546" s="44">
        <f>IFERROR(VLOOKUP($C546,'World Cup GK'!B:AE,19,FALSE),0)</f>
        <v>0</v>
      </c>
      <c r="N546" s="44">
        <f>IFERROR(VLOOKUP($C546,'World Cup GK'!B:AE,14,FALSE),0)</f>
        <v>0</v>
      </c>
      <c r="O546" s="44">
        <f>IFERROR(VLOOKUP($C546,'World Cup GK'!B:AE,11,FALSE),0)</f>
        <v>0</v>
      </c>
      <c r="P546" s="43">
        <f t="shared" si="92"/>
        <v>5.6311</v>
      </c>
    </row>
    <row r="547" spans="2:16" ht="12" customHeight="1" x14ac:dyDescent="0.2">
      <c r="B547" s="42"/>
      <c r="C547" s="265" t="s">
        <v>381</v>
      </c>
      <c r="D547" s="23" t="str">
        <f>IFERROR(VLOOKUP($C547,'World Cup Players'!B:X,3,FALSE),0)</f>
        <v>sn Senegal</v>
      </c>
      <c r="E547" s="30"/>
      <c r="F547" s="23">
        <f>IFERROR(VLOOKUP($C547,'World Cup Players'!B:X,9,FALSE),0)</f>
        <v>234</v>
      </c>
      <c r="G547" s="23">
        <f>IFERROR(VLOOKUP($C547,'World Cup Players'!B:X,11,FALSE),0)</f>
        <v>0</v>
      </c>
      <c r="H547" s="23">
        <f>IFERROR(VLOOKUP($C547,'World Cup Players'!B:X,12,FALSE),0)</f>
        <v>1</v>
      </c>
      <c r="I547" s="23">
        <f>IFERROR(VLOOKUP($C547,'GAME WINNING GOALS'!A:B,2,FALSE),0)</f>
        <v>0</v>
      </c>
      <c r="J547" s="23">
        <f>IFERROR(VLOOKUP($C547,'World Cup Players'!B:X,17,FALSE),0)</f>
        <v>0</v>
      </c>
      <c r="K547" s="23">
        <f>IFERROR(VLOOKUP($C547,'World Cup Players'!B:X,18,FALSE),0)</f>
        <v>0</v>
      </c>
      <c r="L547" s="44">
        <f>IFERROR(VLOOKUP($C547,'World Cup GK'!B:AE,16,FALSE),0)</f>
        <v>0</v>
      </c>
      <c r="M547" s="44">
        <f>IFERROR(VLOOKUP($C547,'World Cup GK'!B:AE,19,FALSE),0)</f>
        <v>0</v>
      </c>
      <c r="N547" s="44">
        <f>IFERROR(VLOOKUP($C547,'World Cup GK'!B:AE,14,FALSE),0)</f>
        <v>0</v>
      </c>
      <c r="O547" s="44">
        <f>IFERROR(VLOOKUP($C547,'World Cup GK'!B:AE,11,FALSE),0)</f>
        <v>0</v>
      </c>
      <c r="P547" s="43">
        <f t="shared" si="92"/>
        <v>2.9421999999999997</v>
      </c>
    </row>
    <row r="548" spans="2:16" ht="12" customHeight="1" x14ac:dyDescent="0.2">
      <c r="B548" s="42"/>
      <c r="C548" s="265" t="s">
        <v>747</v>
      </c>
      <c r="D548" s="23" t="str">
        <f>IFERROR(VLOOKUP($C548,'World Cup Players'!B:X,3,FALSE),0)</f>
        <v>cd Congo DR</v>
      </c>
      <c r="E548" s="30"/>
      <c r="F548" s="23">
        <f>IFERROR(VLOOKUP($C548,'World Cup Players'!B:X,9,FALSE),0)</f>
        <v>360</v>
      </c>
      <c r="G548" s="23">
        <f>IFERROR(VLOOKUP($C548,'World Cup Players'!B:X,11,FALSE),0)</f>
        <v>3</v>
      </c>
      <c r="H548" s="23">
        <f>IFERROR(VLOOKUP($C548,'World Cup Players'!B:X,12,FALSE),0)</f>
        <v>0</v>
      </c>
      <c r="I548" s="23">
        <f>IFERROR(VLOOKUP($C548,'GAME WINNING GOALS'!A:B,2,FALSE),0)</f>
        <v>0</v>
      </c>
      <c r="J548" s="23">
        <f>IFERROR(VLOOKUP($C548,'World Cup Players'!B:X,17,FALSE),0)</f>
        <v>0</v>
      </c>
      <c r="K548" s="23">
        <f>IFERROR(VLOOKUP($C548,'World Cup Players'!B:X,18,FALSE),0)</f>
        <v>0</v>
      </c>
      <c r="L548" s="44">
        <f>IFERROR(VLOOKUP($C548,'World Cup GK'!B:AE,16,FALSE),0)</f>
        <v>0</v>
      </c>
      <c r="M548" s="44">
        <f>IFERROR(VLOOKUP($C548,'World Cup GK'!B:AE,19,FALSE),0)</f>
        <v>0</v>
      </c>
      <c r="N548" s="44">
        <f>IFERROR(VLOOKUP($C548,'World Cup GK'!B:AE,14,FALSE),0)</f>
        <v>0</v>
      </c>
      <c r="O548" s="44">
        <f>IFERROR(VLOOKUP($C548,'World Cup GK'!B:AE,11,FALSE),0)</f>
        <v>0</v>
      </c>
      <c r="P548" s="43">
        <f t="shared" si="92"/>
        <v>5.9879999999999995</v>
      </c>
    </row>
    <row r="549" spans="2:16" ht="12" customHeight="1" x14ac:dyDescent="0.2">
      <c r="B549" s="42"/>
      <c r="C549" s="265" t="s">
        <v>740</v>
      </c>
      <c r="D549" s="23" t="str">
        <f>IFERROR(VLOOKUP($C549,'World Cup Players'!B:X,3,FALSE),0)</f>
        <v>za South Africa</v>
      </c>
      <c r="E549" s="30"/>
      <c r="F549" s="23">
        <f>IFERROR(VLOOKUP($C549,'World Cup Players'!B:X,9,FALSE),0)</f>
        <v>23</v>
      </c>
      <c r="G549" s="23">
        <f>IFERROR(VLOOKUP($C549,'World Cup Players'!B:X,11,FALSE),0)</f>
        <v>0</v>
      </c>
      <c r="H549" s="23">
        <f>IFERROR(VLOOKUP($C549,'World Cup Players'!B:X,12,FALSE),0)</f>
        <v>0</v>
      </c>
      <c r="I549" s="23">
        <f>IFERROR(VLOOKUP($C549,'GAME WINNING GOALS'!A:B,2,FALSE),0)</f>
        <v>0</v>
      </c>
      <c r="J549" s="23">
        <f>IFERROR(VLOOKUP($C549,'World Cup Players'!B:X,17,FALSE),0)</f>
        <v>0</v>
      </c>
      <c r="K549" s="23">
        <f>IFERROR(VLOOKUP($C549,'World Cup Players'!B:X,18,FALSE),0)</f>
        <v>1</v>
      </c>
      <c r="L549" s="44">
        <f>IFERROR(VLOOKUP($C549,'World Cup GK'!B:AE,16,FALSE),0)</f>
        <v>0</v>
      </c>
      <c r="M549" s="44">
        <f>IFERROR(VLOOKUP($C549,'World Cup GK'!B:AE,19,FALSE),0)</f>
        <v>0</v>
      </c>
      <c r="N549" s="44">
        <f>IFERROR(VLOOKUP($C549,'World Cup GK'!B:AE,14,FALSE),0)</f>
        <v>0</v>
      </c>
      <c r="O549" s="44">
        <f>IFERROR(VLOOKUP($C549,'World Cup GK'!B:AE,11,FALSE),0)</f>
        <v>0</v>
      </c>
      <c r="P549" s="43">
        <f t="shared" si="92"/>
        <v>-0.30909999999999999</v>
      </c>
    </row>
    <row r="550" spans="2:16" ht="12" customHeight="1" x14ac:dyDescent="0.2">
      <c r="B550" s="42"/>
      <c r="C550" s="265" t="s">
        <v>593</v>
      </c>
      <c r="D550" s="23" t="str">
        <f>IFERROR(VLOOKUP($C550,'World Cup Players'!B:X,3,FALSE),0)</f>
        <v>tr Türkiye</v>
      </c>
      <c r="E550" s="30"/>
      <c r="F550" s="23">
        <f>IFERROR(VLOOKUP($C550,'World Cup Players'!B:X,9,FALSE),0)</f>
        <v>180</v>
      </c>
      <c r="G550" s="23">
        <f>IFERROR(VLOOKUP($C550,'World Cup Players'!B:X,11,FALSE),0)</f>
        <v>0</v>
      </c>
      <c r="H550" s="23">
        <f>IFERROR(VLOOKUP($C550,'World Cup Players'!B:X,12,FALSE),0)</f>
        <v>0</v>
      </c>
      <c r="I550" s="23">
        <f>IFERROR(VLOOKUP($C550,'GAME WINNING GOALS'!A:B,2,FALSE),0)</f>
        <v>0</v>
      </c>
      <c r="J550" s="23">
        <f>IFERROR(VLOOKUP($C550,'World Cup Players'!B:X,17,FALSE),0)</f>
        <v>0</v>
      </c>
      <c r="K550" s="23">
        <f>IFERROR(VLOOKUP($C550,'World Cup Players'!B:X,18,FALSE),0)</f>
        <v>0</v>
      </c>
      <c r="L550" s="44">
        <f>IFERROR(VLOOKUP($C550,'World Cup GK'!B:AE,16,FALSE),0)</f>
        <v>0</v>
      </c>
      <c r="M550" s="44">
        <f>IFERROR(VLOOKUP($C550,'World Cup GK'!B:AE,19,FALSE),0)</f>
        <v>0</v>
      </c>
      <c r="N550" s="44">
        <f>IFERROR(VLOOKUP($C550,'World Cup GK'!B:AE,14,FALSE),0)</f>
        <v>0</v>
      </c>
      <c r="O550" s="44">
        <f>IFERROR(VLOOKUP($C550,'World Cup GK'!B:AE,11,FALSE),0)</f>
        <v>0</v>
      </c>
      <c r="P550" s="43">
        <f t="shared" si="92"/>
        <v>1.494</v>
      </c>
    </row>
    <row r="551" spans="2:16" ht="12" customHeight="1" x14ac:dyDescent="0.2">
      <c r="B551" s="42"/>
      <c r="C551" s="265" t="s">
        <v>410</v>
      </c>
      <c r="D551" s="23" t="str">
        <f>IFERROR(VLOOKUP($C551,'World Cup Players'!B:X,3,FALSE),0)</f>
        <v>fr France</v>
      </c>
      <c r="E551" s="30"/>
      <c r="F551" s="23">
        <f>IFERROR(VLOOKUP($C551,'World Cup Players'!B:X,9,FALSE),0)</f>
        <v>212</v>
      </c>
      <c r="G551" s="23">
        <f>IFERROR(VLOOKUP($C551,'World Cup Players'!B:X,11,FALSE),0)</f>
        <v>0</v>
      </c>
      <c r="H551" s="23">
        <f>IFERROR(VLOOKUP($C551,'World Cup Players'!B:X,12,FALSE),0)</f>
        <v>0</v>
      </c>
      <c r="I551" s="23">
        <f>IFERROR(VLOOKUP($C551,'GAME WINNING GOALS'!A:B,2,FALSE),0)</f>
        <v>0</v>
      </c>
      <c r="J551" s="23">
        <f>IFERROR(VLOOKUP($C551,'World Cup Players'!B:X,17,FALSE),0)</f>
        <v>0</v>
      </c>
      <c r="K551" s="23">
        <f>IFERROR(VLOOKUP($C551,'World Cup Players'!B:X,18,FALSE),0)</f>
        <v>0</v>
      </c>
      <c r="L551" s="44">
        <f>IFERROR(VLOOKUP($C551,'World Cup GK'!B:AE,16,FALSE),0)</f>
        <v>0</v>
      </c>
      <c r="M551" s="44">
        <f>IFERROR(VLOOKUP($C551,'World Cup GK'!B:AE,19,FALSE),0)</f>
        <v>0</v>
      </c>
      <c r="N551" s="44">
        <f>IFERROR(VLOOKUP($C551,'World Cup GK'!B:AE,14,FALSE),0)</f>
        <v>0</v>
      </c>
      <c r="O551" s="44">
        <f>IFERROR(VLOOKUP($C551,'World Cup GK'!B:AE,11,FALSE),0)</f>
        <v>0</v>
      </c>
      <c r="P551" s="43">
        <f t="shared" si="92"/>
        <v>1.7596000000000001</v>
      </c>
    </row>
    <row r="552" spans="2:16" ht="12" customHeight="1" x14ac:dyDescent="0.2">
      <c r="B552" s="42"/>
      <c r="C552" s="265" t="s">
        <v>233</v>
      </c>
      <c r="D552" s="23" t="str">
        <f>IFERROR(VLOOKUP($C552,'World Cup Players'!B:X,3,FALSE),0)</f>
        <v>ma Morocco</v>
      </c>
      <c r="E552" s="30"/>
      <c r="F552" s="23">
        <f>IFERROR(VLOOKUP($C552,'World Cup Players'!B:X,9,FALSE),0)</f>
        <v>570</v>
      </c>
      <c r="G552" s="23">
        <f>IFERROR(VLOOKUP($C552,'World Cup Players'!B:X,11,FALSE),0)</f>
        <v>1</v>
      </c>
      <c r="H552" s="23">
        <f>IFERROR(VLOOKUP($C552,'World Cup Players'!B:X,12,FALSE),0)</f>
        <v>2</v>
      </c>
      <c r="I552" s="23">
        <f>IFERROR(VLOOKUP($C552,'GAME WINNING GOALS'!A:B,2,FALSE),0)</f>
        <v>0</v>
      </c>
      <c r="J552" s="23">
        <f>IFERROR(VLOOKUP($C552,'World Cup Players'!B:X,17,FALSE),0)</f>
        <v>1</v>
      </c>
      <c r="K552" s="23">
        <f>IFERROR(VLOOKUP($C552,'World Cup Players'!B:X,18,FALSE),0)</f>
        <v>0</v>
      </c>
      <c r="L552" s="44">
        <f>IFERROR(VLOOKUP($C552,'World Cup GK'!B:AE,16,FALSE),0)</f>
        <v>0</v>
      </c>
      <c r="M552" s="44">
        <f>IFERROR(VLOOKUP($C552,'World Cup GK'!B:AE,19,FALSE),0)</f>
        <v>0</v>
      </c>
      <c r="N552" s="44">
        <f>IFERROR(VLOOKUP($C552,'World Cup GK'!B:AE,14,FALSE),0)</f>
        <v>0</v>
      </c>
      <c r="O552" s="44">
        <f>IFERROR(VLOOKUP($C552,'World Cup GK'!B:AE,11,FALSE),0)</f>
        <v>0</v>
      </c>
      <c r="P552" s="43">
        <f t="shared" si="92"/>
        <v>7.4809999999999999</v>
      </c>
    </row>
    <row r="553" spans="2:16" ht="12" customHeight="1" x14ac:dyDescent="0.2">
      <c r="B553" s="42"/>
      <c r="C553" s="265" t="s">
        <v>112</v>
      </c>
      <c r="D553" s="23" t="str">
        <f>IFERROR(VLOOKUP($C553,'World Cup Players'!B:X,3,FALSE),0)</f>
        <v>eng England</v>
      </c>
      <c r="E553" s="30"/>
      <c r="F553" s="23">
        <f>IFERROR(VLOOKUP($C553,'World Cup Players'!B:X,9,FALSE),0)</f>
        <v>330</v>
      </c>
      <c r="G553" s="23">
        <f>IFERROR(VLOOKUP($C553,'World Cup Players'!B:X,11,FALSE),0)</f>
        <v>0</v>
      </c>
      <c r="H553" s="23">
        <f>IFERROR(VLOOKUP($C553,'World Cup Players'!B:X,12,FALSE),0)</f>
        <v>0</v>
      </c>
      <c r="I553" s="41">
        <f>IFERROR(VLOOKUP($C553,'GAME WINNING GOALS'!A:B,2,FALSE),0)</f>
        <v>0</v>
      </c>
      <c r="J553" s="23">
        <f>IFERROR(VLOOKUP($C553,'World Cup Players'!B:X,17,FALSE),0)</f>
        <v>0</v>
      </c>
      <c r="K553" s="23">
        <f>IFERROR(VLOOKUP($C553,'World Cup Players'!B:X,18,FALSE),0)</f>
        <v>0</v>
      </c>
      <c r="L553" s="44">
        <f>IFERROR(VLOOKUP($C553,'World Cup GK'!B:AE,16,FALSE),0)</f>
        <v>0</v>
      </c>
      <c r="M553" s="44">
        <f>IFERROR(VLOOKUP($C553,'World Cup GK'!B:AE,19,FALSE),0)</f>
        <v>0</v>
      </c>
      <c r="N553" s="44">
        <f>IFERROR(VLOOKUP($C553,'World Cup GK'!B:AE,14,FALSE),0)</f>
        <v>0</v>
      </c>
      <c r="O553" s="44">
        <f>IFERROR(VLOOKUP($C553,'World Cup GK'!B:AE,11,FALSE),0)</f>
        <v>0</v>
      </c>
      <c r="P553" s="43">
        <f t="shared" si="92"/>
        <v>2.7389999999999999</v>
      </c>
    </row>
    <row r="554" spans="2:16" ht="12" customHeight="1" x14ac:dyDescent="0.2">
      <c r="B554" s="42"/>
      <c r="C554" s="265" t="s">
        <v>648</v>
      </c>
      <c r="D554" s="23" t="str">
        <f>IFERROR(VLOOKUP($C554,'World Cup Players'!B:X,3,FALSE),0)</f>
        <v>eng England</v>
      </c>
      <c r="E554" s="30"/>
      <c r="F554" s="23">
        <f>IFERROR(VLOOKUP($C554,'World Cup Players'!B:X,9,FALSE),0)</f>
        <v>574</v>
      </c>
      <c r="G554" s="23">
        <f>IFERROR(VLOOKUP($C554,'World Cup Players'!B:X,11,FALSE),0)</f>
        <v>0</v>
      </c>
      <c r="H554" s="23">
        <f>IFERROR(VLOOKUP($C554,'World Cup Players'!B:X,12,FALSE),0)</f>
        <v>0</v>
      </c>
      <c r="I554" s="41">
        <f>IFERROR(VLOOKUP($C554,'GAME WINNING GOALS'!A:B,2,FALSE),0)</f>
        <v>0</v>
      </c>
      <c r="J554" s="23">
        <f>IFERROR(VLOOKUP($C554,'World Cup Players'!B:X,17,FALSE),0)</f>
        <v>1</v>
      </c>
      <c r="K554" s="23">
        <f>IFERROR(VLOOKUP($C554,'World Cup Players'!B:X,18,FALSE),0)</f>
        <v>0</v>
      </c>
      <c r="L554" s="44">
        <f>IFERROR(VLOOKUP($C554,'World Cup GK'!B:AE,16,FALSE),0)</f>
        <v>0</v>
      </c>
      <c r="M554" s="44">
        <f>IFERROR(VLOOKUP($C554,'World Cup GK'!B:AE,19,FALSE),0)</f>
        <v>0</v>
      </c>
      <c r="N554" s="44">
        <f>IFERROR(VLOOKUP($C554,'World Cup GK'!B:AE,14,FALSE),0)</f>
        <v>0</v>
      </c>
      <c r="O554" s="44">
        <f>IFERROR(VLOOKUP($C554,'World Cup GK'!B:AE,11,FALSE),0)</f>
        <v>0</v>
      </c>
      <c r="P554" s="43">
        <f t="shared" si="92"/>
        <v>4.5141999999999998</v>
      </c>
    </row>
    <row r="555" spans="2:16" ht="12" customHeight="1" x14ac:dyDescent="0.2">
      <c r="B555" s="42"/>
      <c r="C555" s="265" t="s">
        <v>469</v>
      </c>
      <c r="D555" s="23" t="str">
        <f>IFERROR(VLOOKUP($C555,'World Cup Players'!B:X,3,FALSE),0)</f>
        <v>es Spain</v>
      </c>
      <c r="E555" s="30"/>
      <c r="F555" s="23">
        <f>IFERROR(VLOOKUP($C555,'World Cup Players'!B:X,9,FALSE),0)</f>
        <v>630</v>
      </c>
      <c r="G555" s="23">
        <f>IFERROR(VLOOKUP($C555,'World Cup Players'!B:X,11,FALSE),0)</f>
        <v>0</v>
      </c>
      <c r="H555" s="23">
        <f>IFERROR(VLOOKUP($C555,'World Cup Players'!B:X,12,FALSE),0)</f>
        <v>0</v>
      </c>
      <c r="I555" s="41">
        <f>IFERROR(VLOOKUP($C555,'GAME WINNING GOALS'!A:B,2,FALSE),0)</f>
        <v>0</v>
      </c>
      <c r="J555" s="23">
        <f>IFERROR(VLOOKUP($C555,'World Cup Players'!B:X,17,FALSE),0)</f>
        <v>0</v>
      </c>
      <c r="K555" s="23">
        <f>IFERROR(VLOOKUP($C555,'World Cup Players'!B:X,18,FALSE),0)</f>
        <v>0</v>
      </c>
      <c r="L555" s="44">
        <f>IFERROR(VLOOKUP($C555,'World Cup GK'!B:AE,16,FALSE),0)</f>
        <v>6</v>
      </c>
      <c r="M555" s="44">
        <f>IFERROR(VLOOKUP($C555,'World Cup GK'!B:AE,19,FALSE),0)</f>
        <v>6</v>
      </c>
      <c r="N555" s="44">
        <f>IFERROR(VLOOKUP($C555,'World Cup GK'!B:AE,14,FALSE),0)</f>
        <v>9</v>
      </c>
      <c r="O555" s="44">
        <f>IFERROR(VLOOKUP($C555,'World Cup GK'!B:AE,11,FALSE),0)</f>
        <v>1</v>
      </c>
      <c r="P555" s="43">
        <f t="shared" si="92"/>
        <v>18.779</v>
      </c>
    </row>
    <row r="556" spans="2:16" ht="12" customHeight="1" x14ac:dyDescent="0.2">
      <c r="B556" s="42"/>
      <c r="C556" s="265" t="s">
        <v>45</v>
      </c>
      <c r="D556" s="23" t="str">
        <f>IFERROR(VLOOKUP($C556,'World Cup Players'!B:X,3,FALSE),0)</f>
        <v>eng England</v>
      </c>
      <c r="E556" s="30"/>
      <c r="F556" s="23">
        <f>IFERROR(VLOOKUP($C556,'World Cup Players'!B:X,9,FALSE),0)</f>
        <v>660</v>
      </c>
      <c r="G556" s="23">
        <f>IFERROR(VLOOKUP($C556,'World Cup Players'!B:X,11,FALSE),0)</f>
        <v>0</v>
      </c>
      <c r="H556" s="23">
        <f>IFERROR(VLOOKUP($C556,'World Cup Players'!B:X,12,FALSE),0)</f>
        <v>0</v>
      </c>
      <c r="I556" s="41">
        <f>IFERROR(VLOOKUP($C556,'GAME WINNING GOALS'!A:B,2,FALSE),0)</f>
        <v>0</v>
      </c>
      <c r="J556" s="23">
        <f>IFERROR(VLOOKUP($C556,'World Cup Players'!B:X,17,FALSE),0)</f>
        <v>0</v>
      </c>
      <c r="K556" s="23">
        <f>IFERROR(VLOOKUP($C556,'World Cup Players'!B:X,18,FALSE),0)</f>
        <v>0</v>
      </c>
      <c r="L556" s="44">
        <f>IFERROR(VLOOKUP($C556,'World Cup GK'!B:AE,16,FALSE),0)</f>
        <v>5</v>
      </c>
      <c r="M556" s="44">
        <f>IFERROR(VLOOKUP($C556,'World Cup GK'!B:AE,19,FALSE),0)</f>
        <v>2</v>
      </c>
      <c r="N556" s="44">
        <f>IFERROR(VLOOKUP($C556,'World Cup GK'!B:AE,14,FALSE),0)</f>
        <v>15</v>
      </c>
      <c r="O556" s="44">
        <f>IFERROR(VLOOKUP($C556,'World Cup GK'!B:AE,11,FALSE),0)</f>
        <v>8</v>
      </c>
      <c r="P556" s="43">
        <f t="shared" si="92"/>
        <v>13.478</v>
      </c>
    </row>
    <row r="557" spans="2:16" ht="12" customHeight="1" x14ac:dyDescent="0.2">
      <c r="B557" s="42"/>
      <c r="C557" s="265" t="s">
        <v>761</v>
      </c>
      <c r="D557" s="23" t="str">
        <f>IFERROR(VLOOKUP($C557,'World Cup Players'!B:X,3,FALSE),0)</f>
        <v>jp Japan</v>
      </c>
      <c r="E557" s="30"/>
      <c r="F557" s="23">
        <f>IFERROR(VLOOKUP($C557,'World Cup Players'!B:X,9,FALSE),0)</f>
        <v>360</v>
      </c>
      <c r="G557" s="23">
        <f>IFERROR(VLOOKUP($C557,'World Cup Players'!B:X,11,FALSE),0)</f>
        <v>0</v>
      </c>
      <c r="H557" s="23">
        <f>IFERROR(VLOOKUP($C557,'World Cup Players'!B:X,12,FALSE),0)</f>
        <v>0</v>
      </c>
      <c r="I557" s="23">
        <f>IFERROR(VLOOKUP($C557,'GAME WINNING GOALS'!A:B,2,FALSE),0)</f>
        <v>0</v>
      </c>
      <c r="J557" s="23">
        <f>IFERROR(VLOOKUP($C557,'World Cup Players'!B:X,17,FALSE),0)</f>
        <v>0</v>
      </c>
      <c r="K557" s="23">
        <f>IFERROR(VLOOKUP($C557,'World Cup Players'!B:X,18,FALSE),0)</f>
        <v>0</v>
      </c>
      <c r="L557" s="44">
        <f>IFERROR(VLOOKUP($C557,'World Cup GK'!B:AE,16,FALSE),0)</f>
        <v>1</v>
      </c>
      <c r="M557" s="44">
        <f>IFERROR(VLOOKUP($C557,'World Cup GK'!B:AE,19,FALSE),0)</f>
        <v>1</v>
      </c>
      <c r="N557" s="44">
        <f>IFERROR(VLOOKUP($C557,'World Cup GK'!B:AE,14,FALSE),0)</f>
        <v>12</v>
      </c>
      <c r="O557" s="44">
        <f>IFERROR(VLOOKUP($C557,'World Cup GK'!B:AE,11,FALSE),0)</f>
        <v>5</v>
      </c>
      <c r="P557" s="43">
        <f t="shared" si="92"/>
        <v>6.1379999999999999</v>
      </c>
    </row>
    <row r="558" spans="2:16" ht="12" customHeight="1" x14ac:dyDescent="0.2">
      <c r="B558" s="42"/>
      <c r="C558" s="265" t="s">
        <v>788</v>
      </c>
      <c r="D558" s="23" t="str">
        <f>IFERROR(VLOOKUP($C558,'World Cup Players'!B:X,3,FALSE),0)</f>
        <v>tr Türkiye</v>
      </c>
      <c r="E558" s="30"/>
      <c r="F558" s="23">
        <f>IFERROR(VLOOKUP($C558,'World Cup Players'!B:X,9,FALSE),0)</f>
        <v>270</v>
      </c>
      <c r="G558" s="23">
        <f>IFERROR(VLOOKUP($C558,'World Cup Players'!B:X,11,FALSE),0)</f>
        <v>0</v>
      </c>
      <c r="H558" s="23">
        <f>IFERROR(VLOOKUP($C558,'World Cup Players'!B:X,12,FALSE),0)</f>
        <v>0</v>
      </c>
      <c r="I558" s="23">
        <f>IFERROR(VLOOKUP($C558,'GAME WINNING GOALS'!A:B,2,FALSE),0)</f>
        <v>0</v>
      </c>
      <c r="J558" s="23">
        <f>IFERROR(VLOOKUP($C558,'World Cup Players'!B:X,17,FALSE),0)</f>
        <v>0</v>
      </c>
      <c r="K558" s="23">
        <f>IFERROR(VLOOKUP($C558,'World Cup Players'!B:X,18,FALSE),0)</f>
        <v>0</v>
      </c>
      <c r="L558" s="44">
        <f>IFERROR(VLOOKUP($C558,'World Cup GK'!B:AE,16,FALSE),0)</f>
        <v>1</v>
      </c>
      <c r="M558" s="44">
        <f>IFERROR(VLOOKUP($C558,'World Cup GK'!B:AE,19,FALSE),0)</f>
        <v>0</v>
      </c>
      <c r="N558" s="44">
        <f>IFERROR(VLOOKUP($C558,'World Cup GK'!B:AE,14,FALSE),0)</f>
        <v>8</v>
      </c>
      <c r="O558" s="44">
        <f>IFERROR(VLOOKUP($C558,'World Cup GK'!B:AE,11,FALSE),0)</f>
        <v>5</v>
      </c>
      <c r="P558" s="43">
        <f t="shared" si="92"/>
        <v>3.5910000000000002</v>
      </c>
    </row>
    <row r="559" spans="2:16" ht="12" customHeight="1" x14ac:dyDescent="0.2">
      <c r="B559" s="42"/>
      <c r="C559" s="265" t="s">
        <v>1527</v>
      </c>
      <c r="D559" s="23" t="str">
        <f>IFERROR(VLOOKUP($C559,'World Cup Players'!B:X,3,FALSE),0)</f>
        <v>dz Algeria</v>
      </c>
      <c r="E559" s="30"/>
      <c r="F559" s="23">
        <f>IFERROR(VLOOKUP($C559,'World Cup Players'!B:X,9,FALSE),0)</f>
        <v>270</v>
      </c>
      <c r="G559" s="23">
        <f>IFERROR(VLOOKUP($C559,'World Cup Players'!B:X,11,FALSE),0)</f>
        <v>0</v>
      </c>
      <c r="H559" s="23">
        <f>IFERROR(VLOOKUP($C559,'World Cup Players'!#REF!,11,FALSE),0)</f>
        <v>0</v>
      </c>
      <c r="I559" s="23">
        <f>IFERROR(VLOOKUP($C559,'GAME WINNING GOALS'!A:B,2,FALSE),0)</f>
        <v>0</v>
      </c>
      <c r="J559" s="23">
        <f>IFERROR(VLOOKUP($C559,'World Cup Players'!#REF!,16,FALSE),0)</f>
        <v>0</v>
      </c>
      <c r="K559" s="23">
        <f>IFERROR(VLOOKUP($C559,'World Cup Players'!#REF!,16,FALSE),0)</f>
        <v>0</v>
      </c>
      <c r="L559" s="44">
        <f>IFERROR(VLOOKUP($C559,'World Cup GK'!B:AE,16,FALSE),0)</f>
        <v>1</v>
      </c>
      <c r="M559" s="44">
        <f>IFERROR(VLOOKUP($C559,'World Cup GK'!B:AE,19,FALSE),0)</f>
        <v>0</v>
      </c>
      <c r="N559" s="44">
        <f>IFERROR(VLOOKUP($C559,'World Cup GK'!B:AE,14,FALSE),0)</f>
        <v>8</v>
      </c>
      <c r="O559" s="44">
        <f>IFERROR(VLOOKUP($C559,'World Cup GK'!B:AE,11,FALSE),0)</f>
        <v>6</v>
      </c>
      <c r="P559" s="43">
        <f t="shared" si="92"/>
        <v>3.3410000000000002</v>
      </c>
    </row>
    <row r="560" spans="2:16" ht="12" customHeight="1" x14ac:dyDescent="0.2">
      <c r="B560" s="42"/>
      <c r="C560" s="265" t="s">
        <v>155</v>
      </c>
      <c r="D560" s="23">
        <f>IFERROR(VLOOKUP($C560,'World Cup Players'!B:X,3,FALSE),0)</f>
        <v>0</v>
      </c>
      <c r="E560" s="30"/>
      <c r="F560" s="23">
        <f>IFERROR(VLOOKUP($C560,'World Cup Players'!B:X,9,FALSE),0)</f>
        <v>0</v>
      </c>
      <c r="G560" s="23">
        <f>IFERROR(VLOOKUP($C560,'World Cup Players'!B:X,11,FALSE),0)</f>
        <v>0</v>
      </c>
      <c r="H560" s="23">
        <f>IFERROR(VLOOKUP($C560,'World Cup Players'!#REF!,11,FALSE),0)</f>
        <v>0</v>
      </c>
      <c r="I560" s="23">
        <f>IFERROR(VLOOKUP($C560,'GAME WINNING GOALS'!A:B,2,FALSE),0)</f>
        <v>1</v>
      </c>
      <c r="J560" s="23">
        <f>IFERROR(VLOOKUP($C560,'World Cup Players'!#REF!,16,FALSE),0)</f>
        <v>0</v>
      </c>
      <c r="K560" s="23">
        <f>IFERROR(VLOOKUP($C560,'World Cup Players'!#REF!,16,FALSE),0)</f>
        <v>0</v>
      </c>
      <c r="L560" s="44">
        <f>IFERROR(VLOOKUP($C560,'World Cup GK'!B:AE,16,FALSE),0)</f>
        <v>0</v>
      </c>
      <c r="M560" s="44">
        <f>IFERROR(VLOOKUP($C560,'World Cup GK'!B:AE,19,FALSE),0)</f>
        <v>0</v>
      </c>
      <c r="N560" s="44">
        <f>IFERROR(VLOOKUP($C560,'World Cup GK'!B:AE,14,FALSE),0)</f>
        <v>0</v>
      </c>
      <c r="O560" s="44">
        <f>IFERROR(VLOOKUP($C560,'World Cup GK'!B:AE,11,FALSE),0)</f>
        <v>0</v>
      </c>
      <c r="P560" s="43">
        <f t="shared" si="92"/>
        <v>1</v>
      </c>
    </row>
    <row r="561" spans="2:16" ht="12" customHeight="1" x14ac:dyDescent="0.2">
      <c r="B561" s="42"/>
      <c r="C561" s="265" t="s">
        <v>314</v>
      </c>
      <c r="D561" s="23">
        <f>IFERROR(VLOOKUP($C561,'World Cup Players'!B:X,3,FALSE),0)</f>
        <v>0</v>
      </c>
      <c r="E561" s="30"/>
      <c r="F561" s="23">
        <f>IFERROR(VLOOKUP($C561,'World Cup Players'!B:X,9,FALSE),0)</f>
        <v>0</v>
      </c>
      <c r="G561" s="23">
        <f>IFERROR(VLOOKUP($C561,'World Cup Players'!B:X,11,FALSE),0)</f>
        <v>0</v>
      </c>
      <c r="H561" s="23">
        <f>IFERROR(VLOOKUP($C561,'World Cup Players'!#REF!,11,FALSE),0)</f>
        <v>0</v>
      </c>
      <c r="I561" s="23">
        <f>IFERROR(VLOOKUP($C561,'GAME WINNING GOALS'!A:B,2,FALSE),0)</f>
        <v>0</v>
      </c>
      <c r="J561" s="23">
        <f>IFERROR(VLOOKUP($C561,'World Cup Players'!#REF!,16,FALSE),0)</f>
        <v>0</v>
      </c>
      <c r="K561" s="23">
        <f>IFERROR(VLOOKUP($C561,'World Cup Players'!#REF!,16,FALSE),0)</f>
        <v>0</v>
      </c>
      <c r="L561" s="44">
        <f>IFERROR(VLOOKUP($C561,'World Cup GK'!B:AE,16,FALSE),0)</f>
        <v>0</v>
      </c>
      <c r="M561" s="44">
        <f>IFERROR(VLOOKUP($C561,'World Cup GK'!B:AE,19,FALSE),0)</f>
        <v>0</v>
      </c>
      <c r="N561" s="44">
        <f>IFERROR(VLOOKUP($C561,'World Cup GK'!B:AE,14,FALSE),0)</f>
        <v>0</v>
      </c>
      <c r="O561" s="44">
        <f>IFERROR(VLOOKUP($C561,'World Cup GK'!B:AE,11,FALSE),0)</f>
        <v>0</v>
      </c>
      <c r="P561" s="43">
        <f t="shared" si="92"/>
        <v>0</v>
      </c>
    </row>
    <row r="562" spans="2:16" ht="12" customHeight="1" x14ac:dyDescent="0.2">
      <c r="B562" s="42"/>
      <c r="C562" s="265" t="s">
        <v>158</v>
      </c>
      <c r="D562" s="23">
        <f>IFERROR(VLOOKUP($C562,'World Cup Players'!B:X,3,FALSE),0)</f>
        <v>0</v>
      </c>
      <c r="E562" s="30"/>
      <c r="F562" s="23">
        <f>IFERROR(VLOOKUP($C562,'World Cup Players'!B:X,9,FALSE),0)</f>
        <v>0</v>
      </c>
      <c r="G562" s="23">
        <f>IFERROR(VLOOKUP($C562,'World Cup Players'!B:X,11,FALSE),0)</f>
        <v>0</v>
      </c>
      <c r="H562" s="23">
        <f>IFERROR(VLOOKUP($C562,'World Cup Players'!#REF!,11,FALSE),0)</f>
        <v>0</v>
      </c>
      <c r="I562" s="23">
        <f>IFERROR(VLOOKUP($C562,'GAME WINNING GOALS'!A:B,2,FALSE),0)</f>
        <v>1</v>
      </c>
      <c r="J562" s="23">
        <f>IFERROR(VLOOKUP($C562,'World Cup Players'!#REF!,16,FALSE),0)</f>
        <v>0</v>
      </c>
      <c r="K562" s="23">
        <f>IFERROR(VLOOKUP($C562,'World Cup Players'!#REF!,16,FALSE),0)</f>
        <v>0</v>
      </c>
      <c r="L562" s="44">
        <f>IFERROR(VLOOKUP($C562,'World Cup GK'!B:AE,16,FALSE),0)</f>
        <v>0</v>
      </c>
      <c r="M562" s="44">
        <f>IFERROR(VLOOKUP($C562,'World Cup GK'!B:AE,19,FALSE),0)</f>
        <v>0</v>
      </c>
      <c r="N562" s="44">
        <f>IFERROR(VLOOKUP($C562,'World Cup GK'!B:AE,14,FALSE),0)</f>
        <v>0</v>
      </c>
      <c r="O562" s="44">
        <f>IFERROR(VLOOKUP($C562,'World Cup GK'!B:AE,11,FALSE),0)</f>
        <v>0</v>
      </c>
      <c r="P562" s="43">
        <f t="shared" si="92"/>
        <v>1</v>
      </c>
    </row>
    <row r="563" spans="2:16" ht="12" customHeight="1" x14ac:dyDescent="0.2">
      <c r="B563" s="40" t="str">
        <f>Master!K247</f>
        <v>Victoria Pickles</v>
      </c>
      <c r="C563" s="293"/>
      <c r="D563" s="35">
        <f t="shared" ref="D563:E563" si="93">SUM(D564:D588)</f>
        <v>0</v>
      </c>
      <c r="E563" s="35">
        <f t="shared" si="93"/>
        <v>0</v>
      </c>
      <c r="F563" s="35">
        <f>SUM(F564:F593)</f>
        <v>11048</v>
      </c>
      <c r="G563" s="35">
        <f t="shared" ref="G563:O563" si="94">SUM(G564:G593)</f>
        <v>43</v>
      </c>
      <c r="H563" s="35">
        <f>SUM(H564:H593)</f>
        <v>19</v>
      </c>
      <c r="I563" s="35">
        <f>SUM(I564:I593)</f>
        <v>18</v>
      </c>
      <c r="J563" s="35">
        <f>SUM(J564:J593)</f>
        <v>6</v>
      </c>
      <c r="K563" s="35">
        <f t="shared" si="94"/>
        <v>1</v>
      </c>
      <c r="L563" s="35">
        <f>SUM(L564:L593)</f>
        <v>20</v>
      </c>
      <c r="M563" s="35">
        <f t="shared" si="94"/>
        <v>10</v>
      </c>
      <c r="N563" s="35">
        <f t="shared" si="94"/>
        <v>52</v>
      </c>
      <c r="O563" s="35">
        <f t="shared" si="94"/>
        <v>32</v>
      </c>
      <c r="P563" s="43">
        <f t="shared" si="92"/>
        <v>202.0984</v>
      </c>
    </row>
    <row r="564" spans="2:16" ht="12" customHeight="1" x14ac:dyDescent="0.2">
      <c r="B564" s="24"/>
      <c r="C564" s="265" t="s">
        <v>211</v>
      </c>
      <c r="D564" s="23" t="str">
        <f>IFERROR(VLOOKUP($C564,'World Cup Players'!B:X,3,FALSE),0)</f>
        <v>ar Argentina</v>
      </c>
      <c r="E564" s="30"/>
      <c r="F564" s="23">
        <f>IFERROR(VLOOKUP($C564,'World Cup Players'!B:X,9,FALSE),0)</f>
        <v>620</v>
      </c>
      <c r="G564" s="23">
        <f>IFERROR(VLOOKUP($C564,'World Cup Players'!B:X,11,FALSE),0)</f>
        <v>8</v>
      </c>
      <c r="H564" s="23">
        <f>IFERROR(VLOOKUP($C564,'World Cup Players'!B:X,12,FALSE),0)</f>
        <v>4</v>
      </c>
      <c r="I564" s="23">
        <f>IFERROR(VLOOKUP($C564,'GAME WINNING GOALS'!A:B,2,FALSE),0)</f>
        <v>2</v>
      </c>
      <c r="J564" s="23">
        <f>IFERROR(VLOOKUP($C564,'World Cup Players'!B:X,17,FALSE),0)</f>
        <v>0</v>
      </c>
      <c r="K564" s="23">
        <f>IFERROR(VLOOKUP($C564,'World Cup Players'!B:X,18,FALSE),0)</f>
        <v>0</v>
      </c>
      <c r="L564" s="44">
        <f>IFERROR(VLOOKUP($C564,'World Cup GK'!B:AE,16,FALSE),0)</f>
        <v>0</v>
      </c>
      <c r="M564" s="44">
        <f>IFERROR(VLOOKUP($C564,'World Cup GK'!B:AE,19,FALSE),0)</f>
        <v>0</v>
      </c>
      <c r="N564" s="44">
        <f>IFERROR(VLOOKUP($C564,'World Cup GK'!B:AE,14,FALSE),0)</f>
        <v>0</v>
      </c>
      <c r="O564" s="44">
        <f>IFERROR(VLOOKUP($C564,'World Cup GK'!B:AE,11,FALSE),0)</f>
        <v>0</v>
      </c>
      <c r="P564" s="43">
        <f t="shared" si="92"/>
        <v>19.146000000000001</v>
      </c>
    </row>
    <row r="565" spans="2:16" ht="12" customHeight="1" x14ac:dyDescent="0.2">
      <c r="B565" s="24"/>
      <c r="C565" s="265" t="s">
        <v>5</v>
      </c>
      <c r="D565" s="23" t="str">
        <f>IFERROR(VLOOKUP($C565,'World Cup Players'!B:X,3,FALSE),0)</f>
        <v>eng England</v>
      </c>
      <c r="E565" s="30"/>
      <c r="F565" s="23">
        <f>IFERROR(VLOOKUP($C565,'World Cup Players'!B:X,9,FALSE),0)</f>
        <v>652</v>
      </c>
      <c r="G565" s="23">
        <f>IFERROR(VLOOKUP($C565,'World Cup Players'!B:X,11,FALSE),0)</f>
        <v>6</v>
      </c>
      <c r="H565" s="23">
        <f>IFERROR(VLOOKUP($C565,'World Cup Players'!B:X,12,FALSE),0)</f>
        <v>1</v>
      </c>
      <c r="I565" s="23">
        <f>IFERROR(VLOOKUP($C565,'GAME WINNING GOALS'!A:B,2,FALSE),0)</f>
        <v>2</v>
      </c>
      <c r="J565" s="23">
        <f>IFERROR(VLOOKUP($C565,'World Cup Players'!B:X,17,FALSE),0)</f>
        <v>0</v>
      </c>
      <c r="K565" s="23">
        <f>IFERROR(VLOOKUP($C565,'World Cup Players'!B:X,18,FALSE),0)</f>
        <v>0</v>
      </c>
      <c r="L565" s="44">
        <f>IFERROR(VLOOKUP($C565,'World Cup GK'!B:AE,16,FALSE),0)</f>
        <v>0</v>
      </c>
      <c r="M565" s="44">
        <f>IFERROR(VLOOKUP($C565,'World Cup GK'!B:AE,19,FALSE),0)</f>
        <v>0</v>
      </c>
      <c r="N565" s="44">
        <f>IFERROR(VLOOKUP($C565,'World Cup GK'!B:AE,14,FALSE),0)</f>
        <v>0</v>
      </c>
      <c r="O565" s="44">
        <f>IFERROR(VLOOKUP($C565,'World Cup GK'!B:AE,11,FALSE),0)</f>
        <v>0</v>
      </c>
      <c r="P565" s="43">
        <f t="shared" si="92"/>
        <v>14.4116</v>
      </c>
    </row>
    <row r="566" spans="2:16" ht="12" customHeight="1" x14ac:dyDescent="0.2">
      <c r="B566" s="24"/>
      <c r="C566" s="265" t="s">
        <v>689</v>
      </c>
      <c r="D566" s="23" t="str">
        <f>IFERROR(VLOOKUP($C566,'World Cup Players'!B:X,3,FALSE),0)</f>
        <v>no Norway</v>
      </c>
      <c r="E566" s="30"/>
      <c r="F566" s="23">
        <f>IFERROR(VLOOKUP($C566,'World Cup Players'!B:X,9,FALSE),0)</f>
        <v>465</v>
      </c>
      <c r="G566" s="23">
        <f>IFERROR(VLOOKUP($C566,'World Cup Players'!B:X,11,FALSE),0)</f>
        <v>7</v>
      </c>
      <c r="H566" s="23">
        <f>IFERROR(VLOOKUP($C566,'World Cup Players'!B:X,12,FALSE),0)</f>
        <v>0</v>
      </c>
      <c r="I566" s="23">
        <f>IFERROR(VLOOKUP($C566,'GAME WINNING GOALS'!A:B,2,FALSE),0)</f>
        <v>4</v>
      </c>
      <c r="J566" s="23">
        <f>IFERROR(VLOOKUP($C566,'World Cup Players'!B:X,17,FALSE),0)</f>
        <v>0</v>
      </c>
      <c r="K566" s="23">
        <f>IFERROR(VLOOKUP($C566,'World Cup Players'!B:X,18,FALSE),0)</f>
        <v>0</v>
      </c>
      <c r="L566" s="44">
        <f>IFERROR(VLOOKUP($C566,'World Cup GK'!B:AE,16,FALSE),0)</f>
        <v>0</v>
      </c>
      <c r="M566" s="44">
        <f>IFERROR(VLOOKUP($C566,'World Cup GK'!B:AE,19,FALSE),0)</f>
        <v>0</v>
      </c>
      <c r="N566" s="44">
        <f>IFERROR(VLOOKUP($C566,'World Cup GK'!B:AE,14,FALSE),0)</f>
        <v>0</v>
      </c>
      <c r="O566" s="44">
        <f>IFERROR(VLOOKUP($C566,'World Cup GK'!B:AE,11,FALSE),0)</f>
        <v>0</v>
      </c>
      <c r="P566" s="43">
        <f t="shared" si="92"/>
        <v>14.859500000000001</v>
      </c>
    </row>
    <row r="567" spans="2:16" ht="12" customHeight="1" x14ac:dyDescent="0.2">
      <c r="B567" s="24"/>
      <c r="C567" s="265" t="s">
        <v>249</v>
      </c>
      <c r="D567" s="23" t="str">
        <f>IFERROR(VLOOKUP($C567,'World Cup Players'!B:X,3,FALSE),0)</f>
        <v>br Brazil</v>
      </c>
      <c r="E567" s="30"/>
      <c r="F567" s="23">
        <f>IFERROR(VLOOKUP($C567,'World Cup Players'!B:X,9,FALSE),0)</f>
        <v>129</v>
      </c>
      <c r="G567" s="23">
        <f>IFERROR(VLOOKUP($C567,'World Cup Players'!B:X,11,FALSE),0)</f>
        <v>0</v>
      </c>
      <c r="H567" s="23">
        <f>IFERROR(VLOOKUP($C567,'World Cup Players'!B:X,12,FALSE),0)</f>
        <v>0</v>
      </c>
      <c r="I567" s="23">
        <f>IFERROR(VLOOKUP($C567,'GAME WINNING GOALS'!A:B,2,FALSE),0)</f>
        <v>0</v>
      </c>
      <c r="J567" s="23">
        <f>IFERROR(VLOOKUP($C567,'World Cup Players'!B:X,17,FALSE),0)</f>
        <v>0</v>
      </c>
      <c r="K567" s="23">
        <f>IFERROR(VLOOKUP($C567,'World Cup Players'!B:X,18,FALSE),0)</f>
        <v>0</v>
      </c>
      <c r="L567" s="44">
        <f>IFERROR(VLOOKUP($C567,'World Cup GK'!B:AE,16,FALSE),0)</f>
        <v>0</v>
      </c>
      <c r="M567" s="44">
        <f>IFERROR(VLOOKUP($C567,'World Cup GK'!B:AE,19,FALSE),0)</f>
        <v>0</v>
      </c>
      <c r="N567" s="44">
        <f>IFERROR(VLOOKUP($C567,'World Cup GK'!B:AE,14,FALSE),0)</f>
        <v>0</v>
      </c>
      <c r="O567" s="44">
        <f>IFERROR(VLOOKUP($C567,'World Cup GK'!B:AE,11,FALSE),0)</f>
        <v>0</v>
      </c>
      <c r="P567" s="43">
        <f t="shared" si="92"/>
        <v>1.0707</v>
      </c>
    </row>
    <row r="568" spans="2:16" ht="12" customHeight="1" x14ac:dyDescent="0.2">
      <c r="B568" s="24"/>
      <c r="C568" s="265" t="s">
        <v>697</v>
      </c>
      <c r="D568" s="23" t="str">
        <f>IFERROR(VLOOKUP($C568,'World Cup Players'!B:X,3,FALSE),0)</f>
        <v>co Colombia</v>
      </c>
      <c r="E568" s="30"/>
      <c r="F568" s="23">
        <f>IFERROR(VLOOKUP($C568,'World Cup Players'!B:X,9,FALSE),0)</f>
        <v>478</v>
      </c>
      <c r="G568" s="23">
        <f>IFERROR(VLOOKUP($C568,'World Cup Players'!B:X,11,FALSE),0)</f>
        <v>1</v>
      </c>
      <c r="H568" s="23">
        <f>IFERROR(VLOOKUP($C568,'World Cup Players'!B:X,12,FALSE),0)</f>
        <v>1</v>
      </c>
      <c r="I568" s="23">
        <f>IFERROR(VLOOKUP($C568,'GAME WINNING GOALS'!A:B,2,FALSE),0)</f>
        <v>1</v>
      </c>
      <c r="J568" s="23">
        <f>IFERROR(VLOOKUP($C568,'World Cup Players'!B:X,17,FALSE),0)</f>
        <v>0</v>
      </c>
      <c r="K568" s="23">
        <f>IFERROR(VLOOKUP($C568,'World Cup Players'!B:X,18,FALSE),0)</f>
        <v>0</v>
      </c>
      <c r="L568" s="44">
        <f>IFERROR(VLOOKUP($C568,'World Cup GK'!B:AE,16,FALSE),0)</f>
        <v>0</v>
      </c>
      <c r="M568" s="44">
        <f>IFERROR(VLOOKUP($C568,'World Cup GK'!B:AE,19,FALSE),0)</f>
        <v>0</v>
      </c>
      <c r="N568" s="44">
        <f>IFERROR(VLOOKUP($C568,'World Cup GK'!B:AE,14,FALSE),0)</f>
        <v>0</v>
      </c>
      <c r="O568" s="44">
        <f>IFERROR(VLOOKUP($C568,'World Cup GK'!B:AE,11,FALSE),0)</f>
        <v>0</v>
      </c>
      <c r="P568" s="43">
        <f t="shared" si="92"/>
        <v>6.9673999999999996</v>
      </c>
    </row>
    <row r="569" spans="2:16" ht="12" customHeight="1" x14ac:dyDescent="0.2">
      <c r="B569" s="24"/>
      <c r="C569" s="265" t="s">
        <v>693</v>
      </c>
      <c r="D569" s="23" t="str">
        <f>IFERROR(VLOOKUP($C569,'World Cup Players'!B:X,3,FALSE),0)</f>
        <v>ma Morocco</v>
      </c>
      <c r="E569" s="30"/>
      <c r="F569" s="23">
        <f>IFERROR(VLOOKUP($C569,'World Cup Players'!B:X,9,FALSE),0)</f>
        <v>381</v>
      </c>
      <c r="G569" s="23">
        <f>IFERROR(VLOOKUP($C569,'World Cup Players'!B:X,11,FALSE),0)</f>
        <v>3</v>
      </c>
      <c r="H569" s="23">
        <f>IFERROR(VLOOKUP($C569,'World Cup Players'!B:X,12,FALSE),0)</f>
        <v>0</v>
      </c>
      <c r="I569" s="23">
        <f>IFERROR(VLOOKUP($C569,'GAME WINNING GOALS'!A:B,2,FALSE),0)</f>
        <v>1</v>
      </c>
      <c r="J569" s="23">
        <f>IFERROR(VLOOKUP($C569,'World Cup Players'!B:X,17,FALSE),0)</f>
        <v>0</v>
      </c>
      <c r="K569" s="23">
        <f>IFERROR(VLOOKUP($C569,'World Cup Players'!B:X,18,FALSE),0)</f>
        <v>0</v>
      </c>
      <c r="L569" s="44">
        <f>IFERROR(VLOOKUP($C569,'World Cup GK'!B:AE,16,FALSE),0)</f>
        <v>0</v>
      </c>
      <c r="M569" s="44">
        <f>IFERROR(VLOOKUP($C569,'World Cup GK'!B:AE,19,FALSE),0)</f>
        <v>0</v>
      </c>
      <c r="N569" s="44">
        <f>IFERROR(VLOOKUP($C569,'World Cup GK'!B:AE,14,FALSE),0)</f>
        <v>0</v>
      </c>
      <c r="O569" s="44">
        <f>IFERROR(VLOOKUP($C569,'World Cup GK'!B:AE,11,FALSE),0)</f>
        <v>0</v>
      </c>
      <c r="P569" s="43">
        <f t="shared" si="92"/>
        <v>7.1623000000000001</v>
      </c>
    </row>
    <row r="570" spans="2:16" ht="12" customHeight="1" x14ac:dyDescent="0.2">
      <c r="B570" s="24"/>
      <c r="C570" s="265" t="s">
        <v>709</v>
      </c>
      <c r="D570" s="23" t="str">
        <f>IFERROR(VLOOKUP($C570,'World Cup Players'!B:X,3,FALSE),0)</f>
        <v>ma Morocco</v>
      </c>
      <c r="E570" s="30"/>
      <c r="F570" s="23">
        <f>IFERROR(VLOOKUP($C570,'World Cup Players'!B:X,9,FALSE),0)</f>
        <v>457</v>
      </c>
      <c r="G570" s="23">
        <f>IFERROR(VLOOKUP($C570,'World Cup Players'!B:X,11,FALSE),0)</f>
        <v>0</v>
      </c>
      <c r="H570" s="23">
        <f>IFERROR(VLOOKUP($C570,'World Cup Players'!B:X,12,FALSE),0)</f>
        <v>4</v>
      </c>
      <c r="I570" s="23">
        <f>IFERROR(VLOOKUP($C570,'GAME WINNING GOALS'!A:B,2,FALSE),0)</f>
        <v>0</v>
      </c>
      <c r="J570" s="23">
        <f>IFERROR(VLOOKUP($C570,'World Cup Players'!B:X,17,FALSE),0)</f>
        <v>0</v>
      </c>
      <c r="K570" s="23">
        <f>IFERROR(VLOOKUP($C570,'World Cup Players'!B:X,18,FALSE),0)</f>
        <v>0</v>
      </c>
      <c r="L570" s="44">
        <f>IFERROR(VLOOKUP($C570,'World Cup GK'!B:AE,16,FALSE),0)</f>
        <v>0</v>
      </c>
      <c r="M570" s="44">
        <f>IFERROR(VLOOKUP($C570,'World Cup GK'!B:AE,19,FALSE),0)</f>
        <v>0</v>
      </c>
      <c r="N570" s="44">
        <f>IFERROR(VLOOKUP($C570,'World Cup GK'!B:AE,14,FALSE),0)</f>
        <v>0</v>
      </c>
      <c r="O570" s="44">
        <f>IFERROR(VLOOKUP($C570,'World Cup GK'!B:AE,11,FALSE),0)</f>
        <v>0</v>
      </c>
      <c r="P570" s="43">
        <f t="shared" si="92"/>
        <v>7.7930999999999999</v>
      </c>
    </row>
    <row r="571" spans="2:16" ht="12" customHeight="1" x14ac:dyDescent="0.2">
      <c r="B571" s="24"/>
      <c r="C571" s="265" t="s">
        <v>254</v>
      </c>
      <c r="D571" s="23" t="str">
        <f>IFERROR(VLOOKUP($C571,'World Cup Players'!B:X,3,FALSE),0)</f>
        <v>ca Canada</v>
      </c>
      <c r="E571" s="30"/>
      <c r="F571" s="23">
        <f>IFERROR(VLOOKUP($C571,'World Cup Players'!B:X,9,FALSE),0)</f>
        <v>420</v>
      </c>
      <c r="G571" s="23">
        <f>IFERROR(VLOOKUP($C571,'World Cup Players'!B:X,11,FALSE),0)</f>
        <v>3</v>
      </c>
      <c r="H571" s="23">
        <f>IFERROR(VLOOKUP($C571,'World Cup Players'!B:X,12,FALSE),0)</f>
        <v>0</v>
      </c>
      <c r="I571" s="23">
        <f>IFERROR(VLOOKUP($C571,'GAME WINNING GOALS'!A:B,2,FALSE),0)</f>
        <v>0</v>
      </c>
      <c r="J571" s="23">
        <f>IFERROR(VLOOKUP($C571,'World Cup Players'!B:X,17,FALSE),0)</f>
        <v>1</v>
      </c>
      <c r="K571" s="23">
        <f>IFERROR(VLOOKUP($C571,'World Cup Players'!B:X,18,FALSE),0)</f>
        <v>0</v>
      </c>
      <c r="L571" s="44">
        <f>IFERROR(VLOOKUP($C571,'World Cup GK'!B:AE,16,FALSE),0)</f>
        <v>0</v>
      </c>
      <c r="M571" s="44">
        <f>IFERROR(VLOOKUP($C571,'World Cup GK'!B:AE,19,FALSE),0)</f>
        <v>0</v>
      </c>
      <c r="N571" s="44">
        <f>IFERROR(VLOOKUP($C571,'World Cup GK'!B:AE,14,FALSE),0)</f>
        <v>0</v>
      </c>
      <c r="O571" s="44">
        <f>IFERROR(VLOOKUP($C571,'World Cup GK'!B:AE,11,FALSE),0)</f>
        <v>0</v>
      </c>
      <c r="P571" s="43">
        <f t="shared" si="92"/>
        <v>6.2360000000000007</v>
      </c>
    </row>
    <row r="572" spans="2:16" ht="12" customHeight="1" x14ac:dyDescent="0.2">
      <c r="B572" s="24"/>
      <c r="C572" s="265" t="s">
        <v>707</v>
      </c>
      <c r="D572" s="23" t="str">
        <f>IFERROR(VLOOKUP($C572,'World Cup Players'!B:X,3,FALSE),0)</f>
        <v>eg Egypt</v>
      </c>
      <c r="E572" s="30"/>
      <c r="F572" s="23">
        <f>IFERROR(VLOOKUP($C572,'World Cup Players'!B:X,9,FALSE),0)</f>
        <v>425</v>
      </c>
      <c r="G572" s="23">
        <f>IFERROR(VLOOKUP($C572,'World Cup Players'!B:X,11,FALSE),0)</f>
        <v>1</v>
      </c>
      <c r="H572" s="23">
        <f>IFERROR(VLOOKUP($C572,'World Cup Players'!B:X,12,FALSE),0)</f>
        <v>2</v>
      </c>
      <c r="I572" s="23">
        <f>IFERROR(VLOOKUP($C572,'GAME WINNING GOALS'!A:B,2,FALSE),0)</f>
        <v>1</v>
      </c>
      <c r="J572" s="23">
        <f>IFERROR(VLOOKUP($C572,'World Cup Players'!B:X,17,FALSE),0)</f>
        <v>0</v>
      </c>
      <c r="K572" s="23">
        <f>IFERROR(VLOOKUP($C572,'World Cup Players'!B:X,18,FALSE),0)</f>
        <v>0</v>
      </c>
      <c r="L572" s="44">
        <f>IFERROR(VLOOKUP($C572,'World Cup GK'!B:AE,16,FALSE),0)</f>
        <v>0</v>
      </c>
      <c r="M572" s="44">
        <f>IFERROR(VLOOKUP($C572,'World Cup GK'!B:AE,19,FALSE),0)</f>
        <v>0</v>
      </c>
      <c r="N572" s="44">
        <f>IFERROR(VLOOKUP($C572,'World Cup GK'!B:AE,14,FALSE),0)</f>
        <v>0</v>
      </c>
      <c r="O572" s="44">
        <f>IFERROR(VLOOKUP($C572,'World Cup GK'!B:AE,11,FALSE),0)</f>
        <v>0</v>
      </c>
      <c r="P572" s="43">
        <f t="shared" si="92"/>
        <v>7.5274999999999999</v>
      </c>
    </row>
    <row r="573" spans="2:16" ht="12" customHeight="1" x14ac:dyDescent="0.2">
      <c r="B573" s="24"/>
      <c r="C573" s="265" t="s">
        <v>225</v>
      </c>
      <c r="D573" s="23" t="str">
        <f>IFERROR(VLOOKUP($C573,'World Cup Players'!B:X,3,FALSE),0)</f>
        <v>eng England</v>
      </c>
      <c r="E573" s="30"/>
      <c r="F573" s="23">
        <f>IFERROR(VLOOKUP($C573,'World Cup Players'!B:X,9,FALSE),0)</f>
        <v>602</v>
      </c>
      <c r="G573" s="23">
        <f>IFERROR(VLOOKUP($C573,'World Cup Players'!B:X,11,FALSE),0)</f>
        <v>6</v>
      </c>
      <c r="H573" s="23">
        <f>IFERROR(VLOOKUP($C573,'World Cup Players'!B:X,12,FALSE),0)</f>
        <v>1</v>
      </c>
      <c r="I573" s="23">
        <f>IFERROR(VLOOKUP($C573,'GAME WINNING GOALS'!A:B,2,FALSE),0)</f>
        <v>3</v>
      </c>
      <c r="J573" s="23">
        <f>IFERROR(VLOOKUP($C573,'World Cup Players'!B:X,17,FALSE),0)</f>
        <v>1</v>
      </c>
      <c r="K573" s="23">
        <f>IFERROR(VLOOKUP($C573,'World Cup Players'!B:X,18,FALSE),0)</f>
        <v>0</v>
      </c>
      <c r="L573" s="44">
        <f>IFERROR(VLOOKUP($C573,'World Cup GK'!B:AE,16,FALSE),0)</f>
        <v>0</v>
      </c>
      <c r="M573" s="44">
        <f>IFERROR(VLOOKUP($C573,'World Cup GK'!B:AE,19,FALSE),0)</f>
        <v>0</v>
      </c>
      <c r="N573" s="44">
        <f>IFERROR(VLOOKUP($C573,'World Cup GK'!B:AE,14,FALSE),0)</f>
        <v>0</v>
      </c>
      <c r="O573" s="44">
        <f>IFERROR(VLOOKUP($C573,'World Cup GK'!B:AE,11,FALSE),0)</f>
        <v>0</v>
      </c>
      <c r="P573" s="43">
        <f t="shared" si="92"/>
        <v>14.746600000000001</v>
      </c>
    </row>
    <row r="574" spans="2:16" ht="12" customHeight="1" x14ac:dyDescent="0.2">
      <c r="B574" s="24"/>
      <c r="C574" s="265" t="s">
        <v>358</v>
      </c>
      <c r="D574" s="23" t="str">
        <f>IFERROR(VLOOKUP($C574,'World Cup Players'!B:X,3,FALSE),0)</f>
        <v>eng England</v>
      </c>
      <c r="E574" s="30"/>
      <c r="F574" s="23">
        <f>IFERROR(VLOOKUP($C574,'World Cup Players'!B:X,9,FALSE),0)</f>
        <v>467</v>
      </c>
      <c r="G574" s="23">
        <f>IFERROR(VLOOKUP($C574,'World Cup Players'!B:X,11,FALSE),0)</f>
        <v>0</v>
      </c>
      <c r="H574" s="23">
        <f>IFERROR(VLOOKUP($C574,'World Cup Players'!B:X,12,FALSE),0)</f>
        <v>1</v>
      </c>
      <c r="I574" s="23">
        <f>IFERROR(VLOOKUP($C574,'GAME WINNING GOALS'!A:B,2,FALSE),0)</f>
        <v>0</v>
      </c>
      <c r="J574" s="23">
        <f>IFERROR(VLOOKUP($C574,'World Cup Players'!B:X,17,FALSE),0)</f>
        <v>2</v>
      </c>
      <c r="K574" s="23">
        <f>IFERROR(VLOOKUP($C574,'World Cup Players'!B:X,18,FALSE),0)</f>
        <v>0</v>
      </c>
      <c r="L574" s="44">
        <f>IFERROR(VLOOKUP($C574,'World Cup GK'!B:AE,16,FALSE),0)</f>
        <v>0</v>
      </c>
      <c r="M574" s="44">
        <f>IFERROR(VLOOKUP($C574,'World Cup GK'!B:AE,19,FALSE),0)</f>
        <v>0</v>
      </c>
      <c r="N574" s="44">
        <f>IFERROR(VLOOKUP($C574,'World Cup GK'!B:AE,14,FALSE),0)</f>
        <v>0</v>
      </c>
      <c r="O574" s="44">
        <f>IFERROR(VLOOKUP($C574,'World Cup GK'!B:AE,11,FALSE),0)</f>
        <v>0</v>
      </c>
      <c r="P574" s="43">
        <f t="shared" si="92"/>
        <v>4.3761000000000001</v>
      </c>
    </row>
    <row r="575" spans="2:16" ht="12" customHeight="1" x14ac:dyDescent="0.2">
      <c r="B575" s="24"/>
      <c r="C575" s="195" t="s">
        <v>721</v>
      </c>
      <c r="D575" s="23" t="str">
        <f>IFERROR(VLOOKUP($C575,'World Cup Players'!B:X,3,FALSE),0)</f>
        <v>us United States</v>
      </c>
      <c r="E575" s="30"/>
      <c r="F575" s="23">
        <f>IFERROR(VLOOKUP($C575,'World Cup Players'!B:X,9,FALSE),0)</f>
        <v>312</v>
      </c>
      <c r="G575" s="23">
        <f>IFERROR(VLOOKUP($C575,'World Cup Players'!B:X,11,FALSE),0)</f>
        <v>3</v>
      </c>
      <c r="H575" s="23">
        <f>IFERROR(VLOOKUP($C575,'World Cup Players'!B:X,12,FALSE),0)</f>
        <v>0</v>
      </c>
      <c r="I575" s="23">
        <f>IFERROR(VLOOKUP($C575,'GAME WINNING GOALS'!A:B,2,FALSE),0)</f>
        <v>1</v>
      </c>
      <c r="J575" s="23">
        <f>IFERROR(VLOOKUP($C575,'World Cup Players'!B:X,17,FALSE),0)</f>
        <v>1</v>
      </c>
      <c r="K575" s="23">
        <f>IFERROR(VLOOKUP($C575,'World Cup Players'!B:X,18,FALSE),0)</f>
        <v>1</v>
      </c>
      <c r="L575" s="44">
        <f>IFERROR(VLOOKUP($C575,'World Cup GK'!B:AE,16,FALSE),0)</f>
        <v>0</v>
      </c>
      <c r="M575" s="44">
        <f>IFERROR(VLOOKUP($C575,'World Cup GK'!B:AE,19,FALSE),0)</f>
        <v>0</v>
      </c>
      <c r="N575" s="44">
        <f>IFERROR(VLOOKUP($C575,'World Cup GK'!B:AE,14,FALSE),0)</f>
        <v>0</v>
      </c>
      <c r="O575" s="44">
        <f>IFERROR(VLOOKUP($C575,'World Cup GK'!B:AE,11,FALSE),0)</f>
        <v>0</v>
      </c>
      <c r="P575" s="43">
        <f t="shared" si="92"/>
        <v>5.8395999999999999</v>
      </c>
    </row>
    <row r="576" spans="2:16" ht="12" customHeight="1" x14ac:dyDescent="0.2">
      <c r="B576" s="24"/>
      <c r="C576" s="265" t="s">
        <v>780</v>
      </c>
      <c r="D576" s="23" t="str">
        <f>IFERROR(VLOOKUP($C576,'World Cup Players'!B:X,3,FALSE),0)</f>
        <v>sn Senegal</v>
      </c>
      <c r="E576" s="30"/>
      <c r="F576" s="23">
        <f>IFERROR(VLOOKUP($C576,'World Cup Players'!B:X,9,FALSE),0)</f>
        <v>362</v>
      </c>
      <c r="G576" s="23">
        <f>IFERROR(VLOOKUP($C576,'World Cup Players'!B:X,11,FALSE),0)</f>
        <v>0</v>
      </c>
      <c r="H576" s="23">
        <f>IFERROR(VLOOKUP($C576,'World Cup Players'!B:X,12,FALSE),0)</f>
        <v>1</v>
      </c>
      <c r="I576" s="23">
        <f>IFERROR(VLOOKUP($C576,'GAME WINNING GOALS'!A:B,2,FALSE),0)</f>
        <v>0</v>
      </c>
      <c r="J576" s="23">
        <f>IFERROR(VLOOKUP($C576,'World Cup Players'!B:X,17,FALSE),0)</f>
        <v>0</v>
      </c>
      <c r="K576" s="23">
        <f>IFERROR(VLOOKUP($C576,'World Cup Players'!B:X,18,FALSE),0)</f>
        <v>0</v>
      </c>
      <c r="L576" s="44">
        <f>IFERROR(VLOOKUP($C576,'World Cup GK'!B:AE,16,FALSE),0)</f>
        <v>0</v>
      </c>
      <c r="M576" s="44">
        <f>IFERROR(VLOOKUP($C576,'World Cup GK'!B:AE,19,FALSE),0)</f>
        <v>0</v>
      </c>
      <c r="N576" s="44">
        <f>IFERROR(VLOOKUP($C576,'World Cup GK'!B:AE,14,FALSE),0)</f>
        <v>0</v>
      </c>
      <c r="O576" s="44">
        <f>IFERROR(VLOOKUP($C576,'World Cup GK'!B:AE,11,FALSE),0)</f>
        <v>0</v>
      </c>
      <c r="P576" s="43">
        <f t="shared" si="92"/>
        <v>4.0045999999999999</v>
      </c>
    </row>
    <row r="577" spans="2:16" ht="12" customHeight="1" x14ac:dyDescent="0.2">
      <c r="B577" s="24"/>
      <c r="C577" s="278" t="s">
        <v>219</v>
      </c>
      <c r="D577" s="23" t="str">
        <f>IFERROR(VLOOKUP($C577,'World Cup Players'!B:X,3,FALSE),0)</f>
        <v>us United States</v>
      </c>
      <c r="E577" s="30"/>
      <c r="F577" s="23">
        <f>IFERROR(VLOOKUP($C577,'World Cup Players'!B:X,9,FALSE),0)</f>
        <v>223</v>
      </c>
      <c r="G577" s="23">
        <f>IFERROR(VLOOKUP($C577,'World Cup Players'!B:X,11,FALSE),0)</f>
        <v>0</v>
      </c>
      <c r="H577" s="23">
        <f>IFERROR(VLOOKUP($C577,'World Cup Players'!B:X,12,FALSE),0)</f>
        <v>1</v>
      </c>
      <c r="I577" s="23">
        <f>IFERROR(VLOOKUP($C577,'GAME WINNING GOALS'!A:B,2,FALSE),0)</f>
        <v>0</v>
      </c>
      <c r="J577" s="23">
        <f>IFERROR(VLOOKUP($C577,'World Cup Players'!B:X,17,FALSE),0)</f>
        <v>0</v>
      </c>
      <c r="K577" s="23">
        <f>IFERROR(VLOOKUP($C577,'World Cup Players'!B:X,18,FALSE),0)</f>
        <v>0</v>
      </c>
      <c r="L577" s="44">
        <f>IFERROR(VLOOKUP($C577,'World Cup GK'!B:AE,16,FALSE),0)</f>
        <v>0</v>
      </c>
      <c r="M577" s="44">
        <f>IFERROR(VLOOKUP($C577,'World Cup GK'!B:AE,19,FALSE),0)</f>
        <v>0</v>
      </c>
      <c r="N577" s="44">
        <f>IFERROR(VLOOKUP($C577,'World Cup GK'!B:AE,14,FALSE),0)</f>
        <v>0</v>
      </c>
      <c r="O577" s="44">
        <f>IFERROR(VLOOKUP($C577,'World Cup GK'!B:AE,11,FALSE),0)</f>
        <v>0</v>
      </c>
      <c r="P577" s="43">
        <f t="shared" si="92"/>
        <v>2.8509000000000002</v>
      </c>
    </row>
    <row r="578" spans="2:16" ht="12" customHeight="1" x14ac:dyDescent="0.2">
      <c r="B578" s="24"/>
      <c r="C578" s="269" t="s">
        <v>733</v>
      </c>
      <c r="D578" s="23" t="str">
        <f>IFERROR(VLOOKUP($C578,'World Cup Players'!B:X,3,FALSE),0)</f>
        <v>dz Algeria</v>
      </c>
      <c r="E578" s="30"/>
      <c r="F578" s="23">
        <f>IFERROR(VLOOKUP($C578,'World Cup Players'!B:X,9,FALSE),0)</f>
        <v>251</v>
      </c>
      <c r="G578" s="23">
        <f>IFERROR(VLOOKUP($C578,'World Cup Players'!B:X,11,FALSE),0)</f>
        <v>1</v>
      </c>
      <c r="H578" s="23">
        <f>IFERROR(VLOOKUP($C578,'World Cup Players'!B:X,12,FALSE),0)</f>
        <v>0</v>
      </c>
      <c r="I578" s="23">
        <f>IFERROR(VLOOKUP($C578,'GAME WINNING GOALS'!A:B,2,FALSE),0)</f>
        <v>1</v>
      </c>
      <c r="J578" s="23">
        <f>IFERROR(VLOOKUP($C578,'World Cup Players'!B:X,17,FALSE),0)</f>
        <v>0</v>
      </c>
      <c r="K578" s="23">
        <f>IFERROR(VLOOKUP($C578,'World Cup Players'!B:X,18,FALSE),0)</f>
        <v>0</v>
      </c>
      <c r="L578" s="44">
        <f>IFERROR(VLOOKUP($C578,'World Cup GK'!B:AE,16,FALSE),0)</f>
        <v>0</v>
      </c>
      <c r="M578" s="44">
        <f>IFERROR(VLOOKUP($C578,'World Cup GK'!B:AE,19,FALSE),0)</f>
        <v>0</v>
      </c>
      <c r="N578" s="44">
        <f>IFERROR(VLOOKUP($C578,'World Cup GK'!B:AE,14,FALSE),0)</f>
        <v>0</v>
      </c>
      <c r="O578" s="44">
        <f>IFERROR(VLOOKUP($C578,'World Cup GK'!B:AE,11,FALSE),0)</f>
        <v>0</v>
      </c>
      <c r="P578" s="43">
        <f t="shared" si="92"/>
        <v>4.0832999999999995</v>
      </c>
    </row>
    <row r="579" spans="2:16" ht="12" customHeight="1" x14ac:dyDescent="0.2">
      <c r="B579" s="24"/>
      <c r="C579" s="267" t="s">
        <v>747</v>
      </c>
      <c r="D579" s="23" t="str">
        <f>IFERROR(VLOOKUP($C579,'World Cup Players'!B:X,3,FALSE),0)</f>
        <v>cd Congo DR</v>
      </c>
      <c r="E579" s="30"/>
      <c r="F579" s="23">
        <f>IFERROR(VLOOKUP($C579,'World Cup Players'!B:X,9,FALSE),0)</f>
        <v>360</v>
      </c>
      <c r="G579" s="23">
        <f>IFERROR(VLOOKUP($C579,'World Cup Players'!B:X,11,FALSE),0)</f>
        <v>3</v>
      </c>
      <c r="H579" s="23">
        <f>IFERROR(VLOOKUP($C579,'World Cup Players'!B:X,12,FALSE),0)</f>
        <v>0</v>
      </c>
      <c r="I579" s="23">
        <f>IFERROR(VLOOKUP($C579,'GAME WINNING GOALS'!A:B,2,FALSE),0)</f>
        <v>0</v>
      </c>
      <c r="J579" s="23">
        <f>IFERROR(VLOOKUP($C579,'World Cup Players'!B:X,17,FALSE),0)</f>
        <v>0</v>
      </c>
      <c r="K579" s="23">
        <f>IFERROR(VLOOKUP($C579,'World Cup Players'!B:X,18,FALSE),0)</f>
        <v>0</v>
      </c>
      <c r="L579" s="44">
        <f>IFERROR(VLOOKUP($C579,'World Cup GK'!B:AE,16,FALSE),0)</f>
        <v>0</v>
      </c>
      <c r="M579" s="44">
        <f>IFERROR(VLOOKUP($C579,'World Cup GK'!B:AE,19,FALSE),0)</f>
        <v>0</v>
      </c>
      <c r="N579" s="44">
        <f>IFERROR(VLOOKUP($C579,'World Cup GK'!B:AE,14,FALSE),0)</f>
        <v>0</v>
      </c>
      <c r="O579" s="44">
        <f>IFERROR(VLOOKUP($C579,'World Cup GK'!B:AE,11,FALSE),0)</f>
        <v>0</v>
      </c>
      <c r="P579" s="43">
        <f t="shared" si="92"/>
        <v>5.9879999999999995</v>
      </c>
    </row>
    <row r="580" spans="2:16" ht="12" customHeight="1" x14ac:dyDescent="0.2">
      <c r="B580" s="24"/>
      <c r="C580" s="265" t="s">
        <v>646</v>
      </c>
      <c r="D580" s="23" t="str">
        <f>IFERROR(VLOOKUP($C580,'World Cup Players'!B:X,3,FALSE),0)</f>
        <v>sct Scotland</v>
      </c>
      <c r="E580" s="30"/>
      <c r="F580" s="23">
        <f>IFERROR(VLOOKUP($C580,'World Cup Players'!B:X,9,FALSE),0)</f>
        <v>171</v>
      </c>
      <c r="G580" s="23">
        <f>IFERROR(VLOOKUP($C580,'World Cup Players'!B:X,11,FALSE),0)</f>
        <v>0</v>
      </c>
      <c r="H580" s="23">
        <f>IFERROR(VLOOKUP($C580,'World Cup Players'!B:X,12,FALSE),0)</f>
        <v>0</v>
      </c>
      <c r="I580" s="23">
        <f>IFERROR(VLOOKUP($C580,'GAME WINNING GOALS'!A:B,2,FALSE),0)</f>
        <v>0</v>
      </c>
      <c r="J580" s="23">
        <f>IFERROR(VLOOKUP($C580,'World Cup Players'!B:X,17,FALSE),0)</f>
        <v>0</v>
      </c>
      <c r="K580" s="23">
        <f>IFERROR(VLOOKUP($C580,'World Cup Players'!B:X,18,FALSE),0)</f>
        <v>0</v>
      </c>
      <c r="L580" s="44">
        <f>IFERROR(VLOOKUP($C580,'World Cup GK'!B:AE,16,FALSE),0)</f>
        <v>0</v>
      </c>
      <c r="M580" s="44">
        <f>IFERROR(VLOOKUP($C580,'World Cup GK'!B:AE,19,FALSE),0)</f>
        <v>0</v>
      </c>
      <c r="N580" s="44">
        <f>IFERROR(VLOOKUP($C580,'World Cup GK'!B:AE,14,FALSE),0)</f>
        <v>0</v>
      </c>
      <c r="O580" s="44">
        <f>IFERROR(VLOOKUP($C580,'World Cup GK'!B:AE,11,FALSE),0)</f>
        <v>0</v>
      </c>
      <c r="P580" s="43">
        <f t="shared" si="92"/>
        <v>1.4193</v>
      </c>
    </row>
    <row r="581" spans="2:16" ht="12" customHeight="1" x14ac:dyDescent="0.2">
      <c r="B581" s="24"/>
      <c r="C581" s="265" t="s">
        <v>216</v>
      </c>
      <c r="D581" s="23" t="str">
        <f>IFERROR(VLOOKUP($C581,'World Cup Players'!B:X,3,FALSE),0)</f>
        <v>es Spain</v>
      </c>
      <c r="E581" s="30"/>
      <c r="F581" s="23">
        <f>IFERROR(VLOOKUP($C581,'World Cup Players'!B:X,9,FALSE),0)</f>
        <v>229</v>
      </c>
      <c r="G581" s="23">
        <f>IFERROR(VLOOKUP($C581,'World Cup Players'!B:X,11,FALSE),0)</f>
        <v>0</v>
      </c>
      <c r="H581" s="23">
        <f>IFERROR(VLOOKUP($C581,'World Cup Players'!B:X,12,FALSE),0)</f>
        <v>1</v>
      </c>
      <c r="I581" s="23">
        <f>IFERROR(VLOOKUP($C581,'GAME WINNING GOALS'!A:B,2,FALSE),0)</f>
        <v>0</v>
      </c>
      <c r="J581" s="23">
        <f>IFERROR(VLOOKUP($C581,'World Cup Players'!B:X,17,FALSE),0)</f>
        <v>1</v>
      </c>
      <c r="K581" s="23">
        <f>IFERROR(VLOOKUP($C581,'World Cup Players'!B:X,18,FALSE),0)</f>
        <v>0</v>
      </c>
      <c r="L581" s="44">
        <f>IFERROR(VLOOKUP($C581,'World Cup GK'!B:AE,16,FALSE),0)</f>
        <v>0</v>
      </c>
      <c r="M581" s="44">
        <f>IFERROR(VLOOKUP($C581,'World Cup GK'!B:AE,19,FALSE),0)</f>
        <v>0</v>
      </c>
      <c r="N581" s="44">
        <f>IFERROR(VLOOKUP($C581,'World Cup GK'!B:AE,14,FALSE),0)</f>
        <v>0</v>
      </c>
      <c r="O581" s="44">
        <f>IFERROR(VLOOKUP($C581,'World Cup GK'!B:AE,11,FALSE),0)</f>
        <v>0</v>
      </c>
      <c r="P581" s="43">
        <f t="shared" si="92"/>
        <v>2.6507000000000001</v>
      </c>
    </row>
    <row r="582" spans="2:16" ht="12" customHeight="1" x14ac:dyDescent="0.2">
      <c r="B582" s="24"/>
      <c r="C582" s="278" t="s">
        <v>410</v>
      </c>
      <c r="D582" s="23" t="str">
        <f>IFERROR(VLOOKUP($C582,'World Cup Players'!B:X,3,FALSE),0)</f>
        <v>fr France</v>
      </c>
      <c r="E582" s="30"/>
      <c r="F582" s="23">
        <f>IFERROR(VLOOKUP($C582,'World Cup Players'!B:X,9,FALSE),0)</f>
        <v>212</v>
      </c>
      <c r="G582" s="23">
        <f>IFERROR(VLOOKUP($C582,'World Cup Players'!B:X,11,FALSE),0)</f>
        <v>0</v>
      </c>
      <c r="H582" s="23">
        <f>IFERROR(VLOOKUP($C582,'World Cup Players'!B:X,12,FALSE),0)</f>
        <v>0</v>
      </c>
      <c r="I582" s="23">
        <f>IFERROR(VLOOKUP($C582,'GAME WINNING GOALS'!A:B,2,FALSE),0)</f>
        <v>0</v>
      </c>
      <c r="J582" s="23">
        <f>IFERROR(VLOOKUP($C582,'World Cup Players'!B:X,17,FALSE),0)</f>
        <v>0</v>
      </c>
      <c r="K582" s="23">
        <f>IFERROR(VLOOKUP($C582,'World Cup Players'!B:X,18,FALSE),0)</f>
        <v>0</v>
      </c>
      <c r="L582" s="44">
        <f>IFERROR(VLOOKUP($C582,'World Cup GK'!B:AE,16,FALSE),0)</f>
        <v>0</v>
      </c>
      <c r="M582" s="44">
        <f>IFERROR(VLOOKUP($C582,'World Cup GK'!B:AE,19,FALSE),0)</f>
        <v>0</v>
      </c>
      <c r="N582" s="44">
        <f>IFERROR(VLOOKUP($C582,'World Cup GK'!B:AE,14,FALSE),0)</f>
        <v>0</v>
      </c>
      <c r="O582" s="44">
        <f>IFERROR(VLOOKUP($C582,'World Cup GK'!B:AE,11,FALSE),0)</f>
        <v>0</v>
      </c>
      <c r="P582" s="43">
        <f t="shared" si="92"/>
        <v>1.7596000000000001</v>
      </c>
    </row>
    <row r="583" spans="2:16" ht="12" customHeight="1" x14ac:dyDescent="0.2">
      <c r="B583" s="24"/>
      <c r="C583" s="265" t="s">
        <v>217</v>
      </c>
      <c r="D583" s="23" t="str">
        <f>IFERROR(VLOOKUP($C583,'World Cup Players'!B:X,3,FALSE),0)</f>
        <v>nl Netherlands</v>
      </c>
      <c r="E583" s="30"/>
      <c r="F583" s="23">
        <f>IFERROR(VLOOKUP($C583,'World Cup Players'!B:X,9,FALSE),0)</f>
        <v>390</v>
      </c>
      <c r="G583" s="23">
        <f>IFERROR(VLOOKUP($C583,'World Cup Players'!B:X,11,FALSE),0)</f>
        <v>1</v>
      </c>
      <c r="H583" s="23">
        <f>IFERROR(VLOOKUP($C583,'World Cup Players'!B:X,12,FALSE),0)</f>
        <v>1</v>
      </c>
      <c r="I583" s="23">
        <f>IFERROR(VLOOKUP($C583,'GAME WINNING GOALS'!A:B,2,FALSE),0)</f>
        <v>0</v>
      </c>
      <c r="J583" s="23">
        <f>IFERROR(VLOOKUP($C583,'World Cup Players'!B:X,17,FALSE),0)</f>
        <v>0</v>
      </c>
      <c r="K583" s="23">
        <f>IFERROR(VLOOKUP($C583,'World Cup Players'!B:X,18,FALSE),0)</f>
        <v>0</v>
      </c>
      <c r="L583" s="44">
        <f>IFERROR(VLOOKUP($C583,'World Cup GK'!B:AE,16,FALSE),0)</f>
        <v>0</v>
      </c>
      <c r="M583" s="44">
        <f>IFERROR(VLOOKUP($C583,'World Cup GK'!B:AE,19,FALSE),0)</f>
        <v>0</v>
      </c>
      <c r="N583" s="44">
        <f>IFERROR(VLOOKUP($C583,'World Cup GK'!B:AE,14,FALSE),0)</f>
        <v>0</v>
      </c>
      <c r="O583" s="44">
        <f>IFERROR(VLOOKUP($C583,'World Cup GK'!B:AE,11,FALSE),0)</f>
        <v>0</v>
      </c>
      <c r="P583" s="43">
        <f t="shared" si="92"/>
        <v>5.2370000000000001</v>
      </c>
    </row>
    <row r="584" spans="2:16" ht="12" customHeight="1" x14ac:dyDescent="0.2">
      <c r="B584" s="24"/>
      <c r="C584" s="265" t="s">
        <v>101</v>
      </c>
      <c r="D584" s="23" t="str">
        <f>IFERROR(VLOOKUP($C584,'World Cup Players'!B:X,3,FALSE),0)</f>
        <v>de Germany</v>
      </c>
      <c r="E584" s="30"/>
      <c r="F584" s="23">
        <f>IFERROR(VLOOKUP($C584,'World Cup Players'!B:X,9,FALSE),0)</f>
        <v>262</v>
      </c>
      <c r="G584" s="23">
        <f>IFERROR(VLOOKUP($C584,'World Cup Players'!B:X,11,FALSE),0)</f>
        <v>0</v>
      </c>
      <c r="H584" s="23">
        <f>IFERROR(VLOOKUP($C584,'World Cup Players'!B:X,12,FALSE),0)</f>
        <v>0</v>
      </c>
      <c r="I584" s="41">
        <f>IFERROR(VLOOKUP($C584,'GAME WINNING GOALS'!A:B,2,FALSE),0)</f>
        <v>0</v>
      </c>
      <c r="J584" s="23">
        <f>IFERROR(VLOOKUP($C584,'World Cup Players'!B:X,17,FALSE),0)</f>
        <v>0</v>
      </c>
      <c r="K584" s="23">
        <f>IFERROR(VLOOKUP($C584,'World Cup Players'!B:X,18,FALSE),0)</f>
        <v>0</v>
      </c>
      <c r="L584" s="44">
        <f>IFERROR(VLOOKUP($C584,'World Cup GK'!B:AE,16,FALSE),0)</f>
        <v>0</v>
      </c>
      <c r="M584" s="44">
        <f>IFERROR(VLOOKUP($C584,'World Cup GK'!B:AE,19,FALSE),0)</f>
        <v>0</v>
      </c>
      <c r="N584" s="44">
        <f>IFERROR(VLOOKUP($C584,'World Cup GK'!B:AE,14,FALSE),0)</f>
        <v>0</v>
      </c>
      <c r="O584" s="44">
        <f>IFERROR(VLOOKUP($C584,'World Cup GK'!B:AE,11,FALSE),0)</f>
        <v>0</v>
      </c>
      <c r="P584" s="43">
        <f t="shared" si="92"/>
        <v>2.1745999999999999</v>
      </c>
    </row>
    <row r="585" spans="2:16" ht="12" customHeight="1" thickBot="1" x14ac:dyDescent="0.25">
      <c r="B585" s="24"/>
      <c r="C585" s="265" t="s">
        <v>758</v>
      </c>
      <c r="D585" s="23" t="str">
        <f>IFERROR(VLOOKUP($C585,'World Cup Players'!B:X,3,FALSE),0)</f>
        <v>br Brazil</v>
      </c>
      <c r="E585" s="30"/>
      <c r="F585" s="23">
        <f>IFERROR(VLOOKUP($C585,'World Cup Players'!B:X,9,FALSE),0)</f>
        <v>450</v>
      </c>
      <c r="G585" s="23">
        <f>IFERROR(VLOOKUP($C585,'World Cup Players'!B:X,11,FALSE),0)</f>
        <v>0</v>
      </c>
      <c r="H585" s="23">
        <f>IFERROR(VLOOKUP($C585,'World Cup Players'!B:X,12,FALSE),0)</f>
        <v>1</v>
      </c>
      <c r="I585" s="41">
        <f>IFERROR(VLOOKUP($C585,'GAME WINNING GOALS'!A:B,2,FALSE),0)</f>
        <v>0</v>
      </c>
      <c r="J585" s="23">
        <f>IFERROR(VLOOKUP($C585,'World Cup Players'!B:X,17,FALSE),0)</f>
        <v>0</v>
      </c>
      <c r="K585" s="23">
        <f>IFERROR(VLOOKUP($C585,'World Cup Players'!B:X,18,FALSE),0)</f>
        <v>0</v>
      </c>
      <c r="L585" s="44">
        <f>IFERROR(VLOOKUP($C585,'World Cup GK'!B:AE,16,FALSE),0)</f>
        <v>0</v>
      </c>
      <c r="M585" s="44">
        <f>IFERROR(VLOOKUP($C585,'World Cup GK'!B:AE,19,FALSE),0)</f>
        <v>0</v>
      </c>
      <c r="N585" s="44">
        <f>IFERROR(VLOOKUP($C585,'World Cup GK'!B:AE,14,FALSE),0)</f>
        <v>0</v>
      </c>
      <c r="O585" s="44">
        <f>IFERROR(VLOOKUP($C585,'World Cup GK'!B:AE,11,FALSE),0)</f>
        <v>0</v>
      </c>
      <c r="P585" s="43">
        <f t="shared" si="92"/>
        <v>4.7349999999999994</v>
      </c>
    </row>
    <row r="586" spans="2:16" ht="12" customHeight="1" x14ac:dyDescent="0.2">
      <c r="B586" s="24"/>
      <c r="C586" s="277" t="s">
        <v>421</v>
      </c>
      <c r="D586" s="23" t="str">
        <f>IFERROR(VLOOKUP($C586,'World Cup Players'!B:X,3,FALSE),0)</f>
        <v>ar Argentina</v>
      </c>
      <c r="E586" s="30"/>
      <c r="F586" s="23">
        <f>IFERROR(VLOOKUP($C586,'World Cup Players'!B:X,9,FALSE),0)</f>
        <v>690</v>
      </c>
      <c r="G586" s="23">
        <f>IFERROR(VLOOKUP($C586,'World Cup Players'!B:X,11,FALSE),0)</f>
        <v>0</v>
      </c>
      <c r="H586" s="23">
        <f>IFERROR(VLOOKUP($C586,'World Cup Players'!B:X,12,FALSE),0)</f>
        <v>0</v>
      </c>
      <c r="I586" s="41">
        <f>IFERROR(VLOOKUP($C586,'GAME WINNING GOALS'!A:B,2,FALSE),0)</f>
        <v>0</v>
      </c>
      <c r="J586" s="23">
        <f>IFERROR(VLOOKUP($C586,'World Cup Players'!B:X,17,FALSE),0)</f>
        <v>0</v>
      </c>
      <c r="K586" s="23">
        <f>IFERROR(VLOOKUP($C586,'World Cup Players'!B:X,18,FALSE),0)</f>
        <v>0</v>
      </c>
      <c r="L586" s="44">
        <f>IFERROR(VLOOKUP($C586,'World Cup GK'!B:AE,16,FALSE),0)</f>
        <v>7</v>
      </c>
      <c r="M586" s="44">
        <f>IFERROR(VLOOKUP($C586,'World Cup GK'!B:AE,19,FALSE),0)</f>
        <v>2</v>
      </c>
      <c r="N586" s="44">
        <f>IFERROR(VLOOKUP($C586,'World Cup GK'!B:AE,14,FALSE),0)</f>
        <v>9</v>
      </c>
      <c r="O586" s="44">
        <f>IFERROR(VLOOKUP($C586,'World Cup GK'!B:AE,11,FALSE),0)</f>
        <v>7</v>
      </c>
      <c r="P586" s="43">
        <f t="shared" si="92"/>
        <v>14.777000000000001</v>
      </c>
    </row>
    <row r="587" spans="2:16" ht="12" customHeight="1" x14ac:dyDescent="0.2">
      <c r="B587" s="24"/>
      <c r="C587" s="266" t="s">
        <v>45</v>
      </c>
      <c r="D587" s="23" t="str">
        <f>IFERROR(VLOOKUP($C587,'World Cup Players'!B:X,3,FALSE),0)</f>
        <v>eng England</v>
      </c>
      <c r="E587" s="30"/>
      <c r="F587" s="23">
        <f>IFERROR(VLOOKUP($C587,'World Cup Players'!B:X,9,FALSE),0)</f>
        <v>660</v>
      </c>
      <c r="G587" s="23">
        <f>IFERROR(VLOOKUP($C587,'World Cup Players'!B:X,11,FALSE),0)</f>
        <v>0</v>
      </c>
      <c r="H587" s="23">
        <f>IFERROR(VLOOKUP($C587,'World Cup Players'!B:X,12,FALSE),0)</f>
        <v>0</v>
      </c>
      <c r="I587" s="41">
        <f>IFERROR(VLOOKUP($C587,'GAME WINNING GOALS'!A:B,2,FALSE),0)</f>
        <v>0</v>
      </c>
      <c r="J587" s="23">
        <f>IFERROR(VLOOKUP($C587,'World Cup Players'!B:X,17,FALSE),0)</f>
        <v>0</v>
      </c>
      <c r="K587" s="23">
        <f>IFERROR(VLOOKUP($C587,'World Cup Players'!B:X,18,FALSE),0)</f>
        <v>0</v>
      </c>
      <c r="L587" s="44">
        <f>IFERROR(VLOOKUP($C587,'World Cup GK'!B:AE,16,FALSE),0)</f>
        <v>5</v>
      </c>
      <c r="M587" s="44">
        <f>IFERROR(VLOOKUP($C587,'World Cup GK'!B:AE,19,FALSE),0)</f>
        <v>2</v>
      </c>
      <c r="N587" s="44">
        <f>IFERROR(VLOOKUP($C587,'World Cup GK'!B:AE,14,FALSE),0)</f>
        <v>15</v>
      </c>
      <c r="O587" s="44">
        <f>IFERROR(VLOOKUP($C587,'World Cup GK'!B:AE,11,FALSE),0)</f>
        <v>8</v>
      </c>
      <c r="P587" s="43">
        <f t="shared" si="92"/>
        <v>13.478</v>
      </c>
    </row>
    <row r="588" spans="2:16" ht="12" customHeight="1" thickBot="1" x14ac:dyDescent="0.25">
      <c r="B588" s="24"/>
      <c r="C588" s="266" t="s">
        <v>400</v>
      </c>
      <c r="D588" s="23" t="str">
        <f>IFERROR(VLOOKUP($C588,'World Cup Players'!B:X,3,FALSE),0)</f>
        <v>ma Morocco</v>
      </c>
      <c r="E588" s="30"/>
      <c r="F588" s="23">
        <f>IFERROR(VLOOKUP($C588,'World Cup Players'!B:X,9,FALSE),0)</f>
        <v>570</v>
      </c>
      <c r="G588" s="23">
        <f>IFERROR(VLOOKUP($C588,'World Cup Players'!B:X,11,FALSE),0)</f>
        <v>0</v>
      </c>
      <c r="H588" s="23">
        <f>IFERROR(VLOOKUP($C588,'World Cup Players'!B:X,12,FALSE),0)</f>
        <v>0</v>
      </c>
      <c r="I588" s="23">
        <f>IFERROR(VLOOKUP($C588,'GAME WINNING GOALS'!A:B,2,FALSE),0)</f>
        <v>0</v>
      </c>
      <c r="J588" s="23">
        <f>IFERROR(VLOOKUP($C588,'World Cup Players'!B:X,17,FALSE),0)</f>
        <v>0</v>
      </c>
      <c r="K588" s="23">
        <f>IFERROR(VLOOKUP($C588,'World Cup Players'!B:X,18,FALSE),0)</f>
        <v>0</v>
      </c>
      <c r="L588" s="44">
        <f>IFERROR(VLOOKUP($C588,'World Cup GK'!B:AE,16,FALSE),0)</f>
        <v>3</v>
      </c>
      <c r="M588" s="44">
        <f>IFERROR(VLOOKUP($C588,'World Cup GK'!B:AE,19,FALSE),0)</f>
        <v>2</v>
      </c>
      <c r="N588" s="44">
        <f>IFERROR(VLOOKUP($C588,'World Cup GK'!B:AE,14,FALSE),0)</f>
        <v>14</v>
      </c>
      <c r="O588" s="44">
        <f>IFERROR(VLOOKUP($C588,'World Cup GK'!B:AE,11,FALSE),0)</f>
        <v>6</v>
      </c>
      <c r="P588" s="43">
        <f t="shared" si="92"/>
        <v>11.031000000000001</v>
      </c>
    </row>
    <row r="589" spans="2:16" ht="12" customHeight="1" x14ac:dyDescent="0.2">
      <c r="B589" s="24"/>
      <c r="C589" s="277" t="s">
        <v>760</v>
      </c>
      <c r="D589" s="23" t="str">
        <f>IFERROR(VLOOKUP($C589,'World Cup Players'!B:X,3,FALSE),0)</f>
        <v>us United States</v>
      </c>
      <c r="E589" s="30"/>
      <c r="F589" s="23">
        <f>IFERROR(VLOOKUP($C589,'World Cup Players'!B:X,9,FALSE),0)</f>
        <v>360</v>
      </c>
      <c r="G589" s="23">
        <f>IFERROR(VLOOKUP($C589,'World Cup Players'!B:X,11,FALSE),0)</f>
        <v>0</v>
      </c>
      <c r="H589" s="23">
        <f>IFERROR(VLOOKUP($C589,'World Cup Players'!B:X,12,FALSE),0)</f>
        <v>0</v>
      </c>
      <c r="I589" s="23">
        <f>IFERROR(VLOOKUP($C589,'GAME WINNING GOALS'!A:B,2,FALSE),0)</f>
        <v>0</v>
      </c>
      <c r="J589" s="23">
        <f>IFERROR(VLOOKUP($C589,'World Cup Players'!B:X,17,FALSE),0)</f>
        <v>0</v>
      </c>
      <c r="K589" s="23">
        <f>IFERROR(VLOOKUP($C589,'World Cup Players'!B:X,18,FALSE),0)</f>
        <v>0</v>
      </c>
      <c r="L589" s="44">
        <f>IFERROR(VLOOKUP($C589,'World Cup GK'!B:AE,16,FALSE),0)</f>
        <v>3</v>
      </c>
      <c r="M589" s="44">
        <f>IFERROR(VLOOKUP($C589,'World Cup GK'!B:AE,19,FALSE),0)</f>
        <v>2</v>
      </c>
      <c r="N589" s="44">
        <f>IFERROR(VLOOKUP($C589,'World Cup GK'!B:AE,14,FALSE),0)</f>
        <v>8</v>
      </c>
      <c r="O589" s="44">
        <f>IFERROR(VLOOKUP($C589,'World Cup GK'!B:AE,11,FALSE),0)</f>
        <v>5</v>
      </c>
      <c r="P589" s="43">
        <f t="shared" si="92"/>
        <v>8.3379999999999992</v>
      </c>
    </row>
    <row r="590" spans="2:16" ht="12" customHeight="1" x14ac:dyDescent="0.2">
      <c r="B590" s="24"/>
      <c r="C590" s="294" t="s">
        <v>764</v>
      </c>
      <c r="D590" s="23" t="str">
        <f>IFERROR(VLOOKUP($C590,'World Cup Players'!B:X,3,FALSE),0)</f>
        <v>ca Canada</v>
      </c>
      <c r="E590" s="30"/>
      <c r="F590" s="23">
        <f>IFERROR(VLOOKUP($C590,'World Cup Players'!B:X,9,FALSE),0)</f>
        <v>450</v>
      </c>
      <c r="G590" s="23">
        <f>IFERROR(VLOOKUP($C590,'World Cup Players'!B:X,11,FALSE),0)</f>
        <v>0</v>
      </c>
      <c r="H590" s="23">
        <f>IFERROR(VLOOKUP($C590,'World Cup Players'!#REF!,11,FALSE),0)</f>
        <v>0</v>
      </c>
      <c r="I590" s="23">
        <f>IFERROR(VLOOKUP($C590,'GAME WINNING GOALS'!A:B,2,FALSE),0)</f>
        <v>0</v>
      </c>
      <c r="J590" s="23">
        <f>IFERROR(VLOOKUP($C590,'World Cup Players'!#REF!,16,FALSE),0)</f>
        <v>0</v>
      </c>
      <c r="K590" s="23">
        <f>IFERROR(VLOOKUP($C590,'World Cup Players'!#REF!,16,FALSE),0)</f>
        <v>0</v>
      </c>
      <c r="L590" s="44">
        <f>IFERROR(VLOOKUP($C590,'World Cup GK'!B:AE,16,FALSE),0)</f>
        <v>2</v>
      </c>
      <c r="M590" s="44">
        <f>IFERROR(VLOOKUP($C590,'World Cup GK'!B:AE,19,FALSE),0)</f>
        <v>2</v>
      </c>
      <c r="N590" s="44">
        <f>IFERROR(VLOOKUP($C590,'World Cup GK'!B:AE,14,FALSE),0)</f>
        <v>6</v>
      </c>
      <c r="O590" s="44">
        <f>IFERROR(VLOOKUP($C590,'World Cup GK'!B:AE,11,FALSE),0)</f>
        <v>6</v>
      </c>
      <c r="P590" s="43">
        <f t="shared" si="92"/>
        <v>7.4349999999999987</v>
      </c>
    </row>
    <row r="591" spans="2:16" ht="12" customHeight="1" x14ac:dyDescent="0.2">
      <c r="B591" s="24"/>
      <c r="C591" s="265" t="s">
        <v>303</v>
      </c>
      <c r="D591" s="23">
        <f>IFERROR(VLOOKUP($C591,'World Cup Players'!B:X,3,FALSE),0)</f>
        <v>0</v>
      </c>
      <c r="E591" s="30"/>
      <c r="F591" s="23">
        <f>IFERROR(VLOOKUP($C591,'World Cup Players'!B:X,9,FALSE),0)</f>
        <v>0</v>
      </c>
      <c r="G591" s="23">
        <f>IFERROR(VLOOKUP($C591,'World Cup Players'!B:X,11,FALSE),0)</f>
        <v>0</v>
      </c>
      <c r="H591" s="23">
        <f>IFERROR(VLOOKUP($C591,'World Cup Players'!#REF!,11,FALSE),0)</f>
        <v>0</v>
      </c>
      <c r="I591" s="23">
        <f>IFERROR(VLOOKUP($C591,'GAME WINNING GOALS'!A:B,2,FALSE),0)</f>
        <v>1</v>
      </c>
      <c r="J591" s="23">
        <f>IFERROR(VLOOKUP($C591,'World Cup Players'!#REF!,16,FALSE),0)</f>
        <v>0</v>
      </c>
      <c r="K591" s="23">
        <f>IFERROR(VLOOKUP($C591,'World Cup Players'!#REF!,16,FALSE),0)</f>
        <v>0</v>
      </c>
      <c r="L591" s="44">
        <f>IFERROR(VLOOKUP($C591,'World Cup GK'!B:AE,16,FALSE),0)</f>
        <v>0</v>
      </c>
      <c r="M591" s="44">
        <f>IFERROR(VLOOKUP($C591,'World Cup GK'!B:AE,19,FALSE),0)</f>
        <v>0</v>
      </c>
      <c r="N591" s="44">
        <f>IFERROR(VLOOKUP($C591,'World Cup GK'!B:AE,14,FALSE),0)</f>
        <v>0</v>
      </c>
      <c r="O591" s="44">
        <f>IFERROR(VLOOKUP($C591,'World Cup GK'!B:AE,11,FALSE),0)</f>
        <v>0</v>
      </c>
      <c r="P591" s="43">
        <f t="shared" si="92"/>
        <v>1</v>
      </c>
    </row>
    <row r="592" spans="2:16" ht="12" customHeight="1" x14ac:dyDescent="0.2">
      <c r="B592" s="24"/>
      <c r="C592" s="265" t="s">
        <v>307</v>
      </c>
      <c r="D592" s="23">
        <f>IFERROR(VLOOKUP($C592,'World Cup Players'!B:X,3,FALSE),0)</f>
        <v>0</v>
      </c>
      <c r="E592" s="30"/>
      <c r="F592" s="23">
        <f>IFERROR(VLOOKUP($C592,'World Cup Players'!B:X,9,FALSE),0)</f>
        <v>0</v>
      </c>
      <c r="G592" s="23">
        <f>IFERROR(VLOOKUP($C592,'World Cup Players'!B:X,11,FALSE),0)</f>
        <v>0</v>
      </c>
      <c r="H592" s="23">
        <f>IFERROR(VLOOKUP($C592,'World Cup Players'!#REF!,11,FALSE),0)</f>
        <v>0</v>
      </c>
      <c r="I592" s="23">
        <f>IFERROR(VLOOKUP($C592,'GAME WINNING GOALS'!A:B,2,FALSE),0)</f>
        <v>1</v>
      </c>
      <c r="J592" s="23">
        <f>IFERROR(VLOOKUP($C592,'World Cup Players'!#REF!,16,FALSE),0)</f>
        <v>0</v>
      </c>
      <c r="K592" s="23">
        <f>IFERROR(VLOOKUP($C592,'World Cup Players'!#REF!,16,FALSE),0)</f>
        <v>0</v>
      </c>
      <c r="L592" s="44">
        <f>IFERROR(VLOOKUP($C592,'World Cup GK'!B:AE,16,FALSE),0)</f>
        <v>0</v>
      </c>
      <c r="M592" s="44">
        <f>IFERROR(VLOOKUP($C592,'World Cup GK'!B:AE,19,FALSE),0)</f>
        <v>0</v>
      </c>
      <c r="N592" s="44">
        <f>IFERROR(VLOOKUP($C592,'World Cup GK'!B:AE,14,FALSE),0)</f>
        <v>0</v>
      </c>
      <c r="O592" s="44">
        <f>IFERROR(VLOOKUP($C592,'World Cup GK'!B:AE,11,FALSE),0)</f>
        <v>0</v>
      </c>
      <c r="P592" s="43">
        <f t="shared" si="92"/>
        <v>1</v>
      </c>
    </row>
    <row r="593" spans="2:16" ht="12" customHeight="1" x14ac:dyDescent="0.2">
      <c r="B593" s="24"/>
      <c r="C593" s="265" t="s">
        <v>299</v>
      </c>
      <c r="D593" s="23">
        <f>IFERROR(VLOOKUP($C593,'World Cup Players'!B:X,3,FALSE),0)</f>
        <v>0</v>
      </c>
      <c r="E593" s="30"/>
      <c r="F593" s="23">
        <f>IFERROR(VLOOKUP($C593,'World Cup Players'!B:X,9,FALSE),0)</f>
        <v>0</v>
      </c>
      <c r="G593" s="23">
        <f>IFERROR(VLOOKUP($C593,'World Cup Players'!B:X,11,FALSE),0)</f>
        <v>0</v>
      </c>
      <c r="H593" s="23">
        <f>IFERROR(VLOOKUP($C593,'World Cup Players'!#REF!,11,FALSE),0)</f>
        <v>0</v>
      </c>
      <c r="I593" s="23">
        <f>IFERROR(VLOOKUP($C593,'GAME WINNING GOALS'!A:B,2,FALSE),0)</f>
        <v>0</v>
      </c>
      <c r="J593" s="23">
        <f>IFERROR(VLOOKUP($C593,'World Cup Players'!#REF!,16,FALSE),0)</f>
        <v>0</v>
      </c>
      <c r="K593" s="23">
        <f>IFERROR(VLOOKUP($C593,'World Cup Players'!#REF!,16,FALSE),0)</f>
        <v>0</v>
      </c>
      <c r="L593" s="44">
        <f>IFERROR(VLOOKUP($C593,'World Cup GK'!B:AE,16,FALSE),0)</f>
        <v>0</v>
      </c>
      <c r="M593" s="44">
        <f>IFERROR(VLOOKUP($C593,'World Cup GK'!B:AE,19,FALSE),0)</f>
        <v>0</v>
      </c>
      <c r="N593" s="44">
        <f>IFERROR(VLOOKUP($C593,'World Cup GK'!B:AE,14,FALSE),0)</f>
        <v>0</v>
      </c>
      <c r="O593" s="44">
        <f>IFERROR(VLOOKUP($C593,'World Cup GK'!B:AE,11,FALSE),0)</f>
        <v>0</v>
      </c>
      <c r="P593" s="43">
        <f t="shared" si="92"/>
        <v>0</v>
      </c>
    </row>
    <row r="594" spans="2:16" ht="12" customHeight="1" x14ac:dyDescent="0.2">
      <c r="B594" s="40" t="s">
        <v>783</v>
      </c>
      <c r="C594" s="263">
        <f t="shared" ref="C594:E594" si="95">SUM(C595:C619)</f>
        <v>0</v>
      </c>
      <c r="D594" s="35">
        <f t="shared" si="95"/>
        <v>0</v>
      </c>
      <c r="E594" s="35">
        <f t="shared" si="95"/>
        <v>0</v>
      </c>
      <c r="F594" s="35">
        <f>SUM(F595:F624)</f>
        <v>10206</v>
      </c>
      <c r="G594" s="35">
        <f t="shared" ref="G594:O594" si="96">SUM(G595:G624)</f>
        <v>29</v>
      </c>
      <c r="H594" s="35">
        <f>SUM(H595:H624)</f>
        <v>23</v>
      </c>
      <c r="I594" s="35">
        <f>SUM(I595:I624)</f>
        <v>10</v>
      </c>
      <c r="J594" s="35">
        <f>SUM(J595:J624)</f>
        <v>8</v>
      </c>
      <c r="K594" s="35">
        <f t="shared" si="96"/>
        <v>1</v>
      </c>
      <c r="L594" s="35">
        <f>SUM(L595:L624)</f>
        <v>15</v>
      </c>
      <c r="M594" s="35">
        <f t="shared" si="96"/>
        <v>7</v>
      </c>
      <c r="N594" s="35">
        <f t="shared" si="96"/>
        <v>40</v>
      </c>
      <c r="O594" s="35">
        <f t="shared" si="96"/>
        <v>28</v>
      </c>
      <c r="P594" s="43">
        <f t="shared" si="92"/>
        <v>167.2098</v>
      </c>
    </row>
    <row r="595" spans="2:16" ht="12" customHeight="1" x14ac:dyDescent="0.2">
      <c r="B595" s="24"/>
      <c r="C595" s="265" t="s">
        <v>211</v>
      </c>
      <c r="D595" s="23" t="str">
        <f>IFERROR(VLOOKUP($C595,'World Cup Players'!B:X,3,FALSE),0)</f>
        <v>ar Argentina</v>
      </c>
      <c r="E595" s="30"/>
      <c r="F595" s="23">
        <f>IFERROR(VLOOKUP($C595,'World Cup Players'!B:X,9,FALSE),0)</f>
        <v>620</v>
      </c>
      <c r="G595" s="23">
        <f>IFERROR(VLOOKUP($C595,'World Cup Players'!B:X,11,FALSE),0)</f>
        <v>8</v>
      </c>
      <c r="H595" s="23">
        <f>IFERROR(VLOOKUP($C595,'World Cup Players'!B:X,12,FALSE),0)</f>
        <v>4</v>
      </c>
      <c r="I595" s="23">
        <f>IFERROR(VLOOKUP($C595,'GAME WINNING GOALS'!A:B,2,FALSE),0)</f>
        <v>2</v>
      </c>
      <c r="J595" s="23">
        <f>IFERROR(VLOOKUP($C595,'World Cup Players'!B:X,17,FALSE),0)</f>
        <v>0</v>
      </c>
      <c r="K595" s="23">
        <f>IFERROR(VLOOKUP($C595,'World Cup Players'!B:X,18,FALSE),0)</f>
        <v>0</v>
      </c>
      <c r="L595" s="44">
        <f>IFERROR(VLOOKUP($C595,'World Cup GK'!B:AE,16,FALSE),0)</f>
        <v>0</v>
      </c>
      <c r="M595" s="44">
        <f>IFERROR(VLOOKUP($C595,'World Cup GK'!B:AE,19,FALSE),0)</f>
        <v>0</v>
      </c>
      <c r="N595" s="44">
        <f>IFERROR(VLOOKUP($C595,'World Cup GK'!B:AE,14,FALSE),0)</f>
        <v>0</v>
      </c>
      <c r="O595" s="44">
        <f>IFERROR(VLOOKUP($C595,'World Cup GK'!B:AE,11,FALSE),0)</f>
        <v>0</v>
      </c>
      <c r="P595" s="43">
        <f t="shared" si="92"/>
        <v>19.146000000000001</v>
      </c>
    </row>
    <row r="596" spans="2:16" ht="12" customHeight="1" x14ac:dyDescent="0.2">
      <c r="B596" s="24"/>
      <c r="C596" s="265" t="s">
        <v>44</v>
      </c>
      <c r="D596" s="23" t="str">
        <f>IFERROR(VLOOKUP($C596,'World Cup Players'!B:X,3,FALSE),0)</f>
        <v>de Germany</v>
      </c>
      <c r="E596" s="30"/>
      <c r="F596" s="23">
        <f>IFERROR(VLOOKUP($C596,'World Cup Players'!B:X,9,FALSE),0)</f>
        <v>353</v>
      </c>
      <c r="G596" s="23">
        <f>IFERROR(VLOOKUP($C596,'World Cup Players'!B:X,11,FALSE),0)</f>
        <v>3</v>
      </c>
      <c r="H596" s="23">
        <f>IFERROR(VLOOKUP($C596,'World Cup Players'!B:X,12,FALSE),0)</f>
        <v>0</v>
      </c>
      <c r="I596" s="23">
        <f>IFERROR(VLOOKUP($C596,'GAME WINNING GOALS'!A:B,2,FALSE),0)</f>
        <v>0</v>
      </c>
      <c r="J596" s="23">
        <f>IFERROR(VLOOKUP($C596,'World Cup Players'!B:X,17,FALSE),0)</f>
        <v>1</v>
      </c>
      <c r="K596" s="23">
        <f>IFERROR(VLOOKUP($C596,'World Cup Players'!B:X,18,FALSE),0)</f>
        <v>0</v>
      </c>
      <c r="L596" s="44">
        <f>IFERROR(VLOOKUP($C596,'World Cup GK'!B:AE,16,FALSE),0)</f>
        <v>0</v>
      </c>
      <c r="M596" s="44">
        <f>IFERROR(VLOOKUP($C596,'World Cup GK'!B:AE,19,FALSE),0)</f>
        <v>0</v>
      </c>
      <c r="N596" s="44">
        <f>IFERROR(VLOOKUP($C596,'World Cup GK'!B:AE,14,FALSE),0)</f>
        <v>0</v>
      </c>
      <c r="O596" s="44">
        <f>IFERROR(VLOOKUP($C596,'World Cup GK'!B:AE,11,FALSE),0)</f>
        <v>0</v>
      </c>
      <c r="P596" s="43">
        <f t="shared" si="92"/>
        <v>5.6798999999999999</v>
      </c>
    </row>
    <row r="597" spans="2:16" ht="12" customHeight="1" x14ac:dyDescent="0.2">
      <c r="B597" s="24"/>
      <c r="C597" s="265" t="s">
        <v>613</v>
      </c>
      <c r="D597" s="23" t="str">
        <f>IFERROR(VLOOKUP($C597,'World Cup Players'!B:X,3,FALSE),0)</f>
        <v>de Germany</v>
      </c>
      <c r="E597" s="30"/>
      <c r="F597" s="23">
        <f>IFERROR(VLOOKUP($C597,'World Cup Players'!B:X,9,FALSE),0)</f>
        <v>361</v>
      </c>
      <c r="G597" s="23">
        <f>IFERROR(VLOOKUP($C597,'World Cup Players'!B:X,11,FALSE),0)</f>
        <v>0</v>
      </c>
      <c r="H597" s="23">
        <f>IFERROR(VLOOKUP($C597,'World Cup Players'!B:X,12,FALSE),0)</f>
        <v>3</v>
      </c>
      <c r="I597" s="23">
        <f>IFERROR(VLOOKUP($C597,'GAME WINNING GOALS'!A:B,2,FALSE),0)</f>
        <v>0</v>
      </c>
      <c r="J597" s="23">
        <f>IFERROR(VLOOKUP($C597,'World Cup Players'!B:X,17,FALSE),0)</f>
        <v>0</v>
      </c>
      <c r="K597" s="23">
        <f>IFERROR(VLOOKUP($C597,'World Cup Players'!B:X,18,FALSE),0)</f>
        <v>0</v>
      </c>
      <c r="L597" s="44">
        <f>IFERROR(VLOOKUP($C597,'World Cup GK'!B:AE,16,FALSE),0)</f>
        <v>0</v>
      </c>
      <c r="M597" s="44">
        <f>IFERROR(VLOOKUP($C597,'World Cup GK'!B:AE,19,FALSE),0)</f>
        <v>0</v>
      </c>
      <c r="N597" s="44">
        <f>IFERROR(VLOOKUP($C597,'World Cup GK'!B:AE,14,FALSE),0)</f>
        <v>0</v>
      </c>
      <c r="O597" s="44">
        <f>IFERROR(VLOOKUP($C597,'World Cup GK'!B:AE,11,FALSE),0)</f>
        <v>0</v>
      </c>
      <c r="P597" s="43">
        <f t="shared" si="92"/>
        <v>5.9962999999999997</v>
      </c>
    </row>
    <row r="598" spans="2:16" ht="12" customHeight="1" x14ac:dyDescent="0.2">
      <c r="B598" s="24"/>
      <c r="C598" s="265" t="s">
        <v>405</v>
      </c>
      <c r="D598" s="23" t="str">
        <f>IFERROR(VLOOKUP($C598,'World Cup Players'!B:X,3,FALSE),0)</f>
        <v>fr France</v>
      </c>
      <c r="E598" s="30"/>
      <c r="F598" s="23">
        <f>IFERROR(VLOOKUP($C598,'World Cup Players'!B:X,9,FALSE),0)</f>
        <v>547</v>
      </c>
      <c r="G598" s="23">
        <f>IFERROR(VLOOKUP($C598,'World Cup Players'!B:X,11,FALSE),0)</f>
        <v>5</v>
      </c>
      <c r="H598" s="23">
        <f>IFERROR(VLOOKUP($C598,'World Cup Players'!B:X,12,FALSE),0)</f>
        <v>2</v>
      </c>
      <c r="I598" s="23">
        <f>IFERROR(VLOOKUP($C598,'GAME WINNING GOALS'!A:B,2,FALSE),0)</f>
        <v>1</v>
      </c>
      <c r="J598" s="23">
        <f>IFERROR(VLOOKUP($C598,'World Cup Players'!B:X,17,FALSE),0)</f>
        <v>0</v>
      </c>
      <c r="K598" s="23">
        <f>IFERROR(VLOOKUP($C598,'World Cup Players'!B:X,18,FALSE),0)</f>
        <v>0</v>
      </c>
      <c r="L598" s="44">
        <f>IFERROR(VLOOKUP($C598,'World Cup GK'!B:AE,16,FALSE),0)</f>
        <v>0</v>
      </c>
      <c r="M598" s="44">
        <f>IFERROR(VLOOKUP($C598,'World Cup GK'!B:AE,19,FALSE),0)</f>
        <v>0</v>
      </c>
      <c r="N598" s="44">
        <f>IFERROR(VLOOKUP($C598,'World Cup GK'!B:AE,14,FALSE),0)</f>
        <v>0</v>
      </c>
      <c r="O598" s="44">
        <f>IFERROR(VLOOKUP($C598,'World Cup GK'!B:AE,11,FALSE),0)</f>
        <v>0</v>
      </c>
      <c r="P598" s="43">
        <f t="shared" si="92"/>
        <v>12.540099999999999</v>
      </c>
    </row>
    <row r="599" spans="2:16" ht="12" customHeight="1" x14ac:dyDescent="0.2">
      <c r="B599" s="24"/>
      <c r="C599" s="265" t="s">
        <v>645</v>
      </c>
      <c r="D599" s="23" t="str">
        <f>IFERROR(VLOOKUP($C599,'World Cup Players'!B:X,3,FALSE),0)</f>
        <v>es Spain</v>
      </c>
      <c r="E599" s="30"/>
      <c r="F599" s="23">
        <f>IFERROR(VLOOKUP($C599,'World Cup Players'!B:X,9,FALSE),0)</f>
        <v>540</v>
      </c>
      <c r="G599" s="23">
        <f>IFERROR(VLOOKUP($C599,'World Cup Players'!B:X,11,FALSE),0)</f>
        <v>5</v>
      </c>
      <c r="H599" s="23">
        <f>IFERROR(VLOOKUP($C599,'World Cup Players'!B:X,12,FALSE),0)</f>
        <v>1</v>
      </c>
      <c r="I599" s="23">
        <f>IFERROR(VLOOKUP($C599,'GAME WINNING GOALS'!A:B,2,FALSE),0)</f>
        <v>2</v>
      </c>
      <c r="J599" s="23">
        <f>IFERROR(VLOOKUP($C599,'World Cup Players'!B:X,17,FALSE),0)</f>
        <v>0</v>
      </c>
      <c r="K599" s="23">
        <f>IFERROR(VLOOKUP($C599,'World Cup Players'!B:X,18,FALSE),0)</f>
        <v>0</v>
      </c>
      <c r="L599" s="44">
        <f>IFERROR(VLOOKUP($C599,'World Cup GK'!B:AE,16,FALSE),0)</f>
        <v>0</v>
      </c>
      <c r="M599" s="44">
        <f>IFERROR(VLOOKUP($C599,'World Cup GK'!B:AE,19,FALSE),0)</f>
        <v>0</v>
      </c>
      <c r="N599" s="44">
        <f>IFERROR(VLOOKUP($C599,'World Cup GK'!B:AE,14,FALSE),0)</f>
        <v>0</v>
      </c>
      <c r="O599" s="44">
        <f>IFERROR(VLOOKUP($C599,'World Cup GK'!B:AE,11,FALSE),0)</f>
        <v>0</v>
      </c>
      <c r="P599" s="43">
        <f t="shared" si="92"/>
        <v>12.481999999999999</v>
      </c>
    </row>
    <row r="600" spans="2:16" ht="12" customHeight="1" x14ac:dyDescent="0.2">
      <c r="B600" s="24"/>
      <c r="C600" s="265" t="s">
        <v>467</v>
      </c>
      <c r="D600" s="23" t="str">
        <f>IFERROR(VLOOKUP($C600,'World Cup Players'!B:X,3,FALSE),0)</f>
        <v>es Spain</v>
      </c>
      <c r="E600" s="30"/>
      <c r="F600" s="23">
        <f>IFERROR(VLOOKUP($C600,'World Cup Players'!B:X,9,FALSE),0)</f>
        <v>626</v>
      </c>
      <c r="G600" s="23">
        <f>IFERROR(VLOOKUP($C600,'World Cup Players'!B:X,11,FALSE),0)</f>
        <v>0</v>
      </c>
      <c r="H600" s="23">
        <f>IFERROR(VLOOKUP($C600,'World Cup Players'!B:X,12,FALSE),0)</f>
        <v>0</v>
      </c>
      <c r="I600" s="23">
        <f>IFERROR(VLOOKUP($C600,'GAME WINNING GOALS'!A:B,2,FALSE),0)</f>
        <v>0</v>
      </c>
      <c r="J600" s="23">
        <f>IFERROR(VLOOKUP($C600,'World Cup Players'!B:X,17,FALSE),0)</f>
        <v>0</v>
      </c>
      <c r="K600" s="23">
        <f>IFERROR(VLOOKUP($C600,'World Cup Players'!B:X,18,FALSE),0)</f>
        <v>0</v>
      </c>
      <c r="L600" s="44">
        <f>IFERROR(VLOOKUP($C600,'World Cup GK'!B:AE,16,FALSE),0)</f>
        <v>0</v>
      </c>
      <c r="M600" s="44">
        <f>IFERROR(VLOOKUP($C600,'World Cup GK'!B:AE,19,FALSE),0)</f>
        <v>0</v>
      </c>
      <c r="N600" s="44">
        <f>IFERROR(VLOOKUP($C600,'World Cup GK'!B:AE,14,FALSE),0)</f>
        <v>0</v>
      </c>
      <c r="O600" s="44">
        <f>IFERROR(VLOOKUP($C600,'World Cup GK'!B:AE,11,FALSE),0)</f>
        <v>0</v>
      </c>
      <c r="P600" s="43">
        <f t="shared" si="92"/>
        <v>5.1958000000000002</v>
      </c>
    </row>
    <row r="601" spans="2:16" ht="12" customHeight="1" x14ac:dyDescent="0.2">
      <c r="B601" s="24"/>
      <c r="C601" s="265" t="s">
        <v>1196</v>
      </c>
      <c r="D601" s="23" t="str">
        <f>IFERROR(VLOOKUP($C601,'World Cup Players'!B:X,3,FALSE),0)</f>
        <v>de Germany</v>
      </c>
      <c r="E601" s="30"/>
      <c r="F601" s="23">
        <f>IFERROR(VLOOKUP($C601,'World Cup Players'!B:X,9,FALSE),0)</f>
        <v>272</v>
      </c>
      <c r="G601" s="23">
        <f>IFERROR(VLOOKUP($C601,'World Cup Players'!B:X,11,FALSE),0)</f>
        <v>0</v>
      </c>
      <c r="H601" s="23">
        <f>IFERROR(VLOOKUP($C601,'World Cup Players'!B:X,12,FALSE),0)</f>
        <v>0</v>
      </c>
      <c r="I601" s="23">
        <f>IFERROR(VLOOKUP($C601,'GAME WINNING GOALS'!A:B,2,FALSE),0)</f>
        <v>0</v>
      </c>
      <c r="J601" s="23">
        <f>IFERROR(VLOOKUP($C601,'World Cup Players'!B:X,17,FALSE),0)</f>
        <v>1</v>
      </c>
      <c r="K601" s="23">
        <f>IFERROR(VLOOKUP($C601,'World Cup Players'!B:X,18,FALSE),0)</f>
        <v>0</v>
      </c>
      <c r="L601" s="44">
        <f>IFERROR(VLOOKUP($C601,'World Cup GK'!B:AE,16,FALSE),0)</f>
        <v>0</v>
      </c>
      <c r="M601" s="44">
        <f>IFERROR(VLOOKUP($C601,'World Cup GK'!B:AE,19,FALSE),0)</f>
        <v>0</v>
      </c>
      <c r="N601" s="44">
        <f>IFERROR(VLOOKUP($C601,'World Cup GK'!B:AE,14,FALSE),0)</f>
        <v>0</v>
      </c>
      <c r="O601" s="44">
        <f>IFERROR(VLOOKUP($C601,'World Cup GK'!B:AE,11,FALSE),0)</f>
        <v>0</v>
      </c>
      <c r="P601" s="43">
        <f t="shared" ref="P601:P666" si="97">SUM((F601*0.0083)+G601+H601+I601+L601+M601+(N601*0.2))-((J601*0.25)+(K601*0.5))-(O601*0.25)</f>
        <v>2.0076000000000001</v>
      </c>
    </row>
    <row r="602" spans="2:16" ht="12" customHeight="1" x14ac:dyDescent="0.2">
      <c r="B602" s="24"/>
      <c r="C602" s="265" t="s">
        <v>535</v>
      </c>
      <c r="D602" s="23" t="str">
        <f>IFERROR(VLOOKUP($C602,'World Cup Players'!B:X,3,FALSE),0)</f>
        <v>de Germany</v>
      </c>
      <c r="E602" s="30"/>
      <c r="F602" s="23">
        <f>IFERROR(VLOOKUP($C602,'World Cup Players'!B:X,9,FALSE),0)</f>
        <v>326</v>
      </c>
      <c r="G602" s="23">
        <f>IFERROR(VLOOKUP($C602,'World Cup Players'!B:X,11,FALSE),0)</f>
        <v>1</v>
      </c>
      <c r="H602" s="23">
        <f>IFERROR(VLOOKUP($C602,'World Cup Players'!B:X,12,FALSE),0)</f>
        <v>0</v>
      </c>
      <c r="I602" s="23">
        <f>IFERROR(VLOOKUP($C602,'GAME WINNING GOALS'!A:B,2,FALSE),0)</f>
        <v>0</v>
      </c>
      <c r="J602" s="23">
        <f>IFERROR(VLOOKUP($C602,'World Cup Players'!B:X,17,FALSE),0)</f>
        <v>0</v>
      </c>
      <c r="K602" s="23">
        <f>IFERROR(VLOOKUP($C602,'World Cup Players'!B:X,18,FALSE),0)</f>
        <v>0</v>
      </c>
      <c r="L602" s="44">
        <f>IFERROR(VLOOKUP($C602,'World Cup GK'!B:AE,16,FALSE),0)</f>
        <v>0</v>
      </c>
      <c r="M602" s="44">
        <f>IFERROR(VLOOKUP($C602,'World Cup GK'!B:AE,19,FALSE),0)</f>
        <v>0</v>
      </c>
      <c r="N602" s="44">
        <f>IFERROR(VLOOKUP($C602,'World Cup GK'!B:AE,14,FALSE),0)</f>
        <v>0</v>
      </c>
      <c r="O602" s="44">
        <f>IFERROR(VLOOKUP($C602,'World Cup GK'!B:AE,11,FALSE),0)</f>
        <v>0</v>
      </c>
      <c r="P602" s="43">
        <f t="shared" si="97"/>
        <v>3.7058</v>
      </c>
    </row>
    <row r="603" spans="2:16" ht="12" customHeight="1" x14ac:dyDescent="0.2">
      <c r="B603" s="24"/>
      <c r="C603" s="265" t="s">
        <v>237</v>
      </c>
      <c r="D603" s="23" t="str">
        <f>IFERROR(VLOOKUP($C603,'World Cup Players'!B:X,3,FALSE),0)</f>
        <v>br Brazil</v>
      </c>
      <c r="E603" s="30"/>
      <c r="F603" s="23">
        <f>IFERROR(VLOOKUP($C603,'World Cup Players'!B:X,9,FALSE),0)</f>
        <v>379</v>
      </c>
      <c r="G603" s="23">
        <f>IFERROR(VLOOKUP($C603,'World Cup Players'!B:X,11,FALSE),0)</f>
        <v>1</v>
      </c>
      <c r="H603" s="23">
        <f>IFERROR(VLOOKUP($C603,'World Cup Players'!B:X,12,FALSE),0)</f>
        <v>0</v>
      </c>
      <c r="I603" s="23">
        <f>IFERROR(VLOOKUP($C603,'GAME WINNING GOALS'!A:B,2,FALSE),0)</f>
        <v>0</v>
      </c>
      <c r="J603" s="23">
        <f>IFERROR(VLOOKUP($C603,'World Cup Players'!B:X,17,FALSE),0)</f>
        <v>2</v>
      </c>
      <c r="K603" s="23">
        <f>IFERROR(VLOOKUP($C603,'World Cup Players'!B:X,18,FALSE),0)</f>
        <v>0</v>
      </c>
      <c r="L603" s="44">
        <f>IFERROR(VLOOKUP($C603,'World Cup GK'!B:AE,16,FALSE),0)</f>
        <v>0</v>
      </c>
      <c r="M603" s="44">
        <f>IFERROR(VLOOKUP($C603,'World Cup GK'!B:AE,19,FALSE),0)</f>
        <v>0</v>
      </c>
      <c r="N603" s="44">
        <f>IFERROR(VLOOKUP($C603,'World Cup GK'!B:AE,14,FALSE),0)</f>
        <v>0</v>
      </c>
      <c r="O603" s="44">
        <f>IFERROR(VLOOKUP($C603,'World Cup GK'!B:AE,11,FALSE),0)</f>
        <v>0</v>
      </c>
      <c r="P603" s="43">
        <f t="shared" si="97"/>
        <v>3.6456999999999997</v>
      </c>
    </row>
    <row r="604" spans="2:16" ht="12" customHeight="1" x14ac:dyDescent="0.2">
      <c r="B604" s="24"/>
      <c r="C604" s="265" t="s">
        <v>407</v>
      </c>
      <c r="D604" s="23" t="str">
        <f>IFERROR(VLOOKUP($C604,'World Cup Players'!B:X,3,FALSE),0)</f>
        <v>ar Argentina</v>
      </c>
      <c r="E604" s="30"/>
      <c r="F604" s="23">
        <f>IFERROR(VLOOKUP($C604,'World Cup Players'!B:X,9,FALSE),0)</f>
        <v>570</v>
      </c>
      <c r="G604" s="23">
        <f>IFERROR(VLOOKUP($C604,'World Cup Players'!B:X,11,FALSE),0)</f>
        <v>2</v>
      </c>
      <c r="H604" s="23">
        <f>IFERROR(VLOOKUP($C604,'World Cup Players'!B:X,12,FALSE),0)</f>
        <v>0</v>
      </c>
      <c r="I604" s="23">
        <f>IFERROR(VLOOKUP($C604,'GAME WINNING GOALS'!A:B,2,FALSE),0)</f>
        <v>1</v>
      </c>
      <c r="J604" s="23">
        <f>IFERROR(VLOOKUP($C604,'World Cup Players'!B:X,17,FALSE),0)</f>
        <v>0</v>
      </c>
      <c r="K604" s="23">
        <f>IFERROR(VLOOKUP($C604,'World Cup Players'!B:X,18,FALSE),0)</f>
        <v>0</v>
      </c>
      <c r="L604" s="44">
        <f>IFERROR(VLOOKUP($C604,'World Cup GK'!B:AE,16,FALSE),0)</f>
        <v>0</v>
      </c>
      <c r="M604" s="44">
        <f>IFERROR(VLOOKUP($C604,'World Cup GK'!B:AE,19,FALSE),0)</f>
        <v>0</v>
      </c>
      <c r="N604" s="44">
        <f>IFERROR(VLOOKUP($C604,'World Cup GK'!B:AE,14,FALSE),0)</f>
        <v>0</v>
      </c>
      <c r="O604" s="44">
        <f>IFERROR(VLOOKUP($C604,'World Cup GK'!B:AE,11,FALSE),0)</f>
        <v>0</v>
      </c>
      <c r="P604" s="43">
        <f t="shared" si="97"/>
        <v>7.7309999999999999</v>
      </c>
    </row>
    <row r="605" spans="2:16" ht="12" customHeight="1" x14ac:dyDescent="0.2">
      <c r="B605" s="24"/>
      <c r="C605" s="265" t="s">
        <v>422</v>
      </c>
      <c r="D605" s="23" t="str">
        <f>IFERROR(VLOOKUP($C605,'World Cup Players'!B:X,3,FALSE),0)</f>
        <v>ar Argentina</v>
      </c>
      <c r="E605" s="30"/>
      <c r="F605" s="23">
        <f>IFERROR(VLOOKUP($C605,'World Cup Players'!B:X,9,FALSE),0)</f>
        <v>310</v>
      </c>
      <c r="G605" s="23">
        <f>IFERROR(VLOOKUP($C605,'World Cup Players'!B:X,11,FALSE),0)</f>
        <v>3</v>
      </c>
      <c r="H605" s="23">
        <f>IFERROR(VLOOKUP($C605,'World Cup Players'!B:X,12,FALSE),0)</f>
        <v>1</v>
      </c>
      <c r="I605" s="23">
        <f>IFERROR(VLOOKUP($C605,'GAME WINNING GOALS'!A:B,2,FALSE),0)</f>
        <v>2</v>
      </c>
      <c r="J605" s="23">
        <f>IFERROR(VLOOKUP($C605,'World Cup Players'!B:X,17,FALSE),0)</f>
        <v>1</v>
      </c>
      <c r="K605" s="23">
        <f>IFERROR(VLOOKUP($C605,'World Cup Players'!B:X,18,FALSE),0)</f>
        <v>0</v>
      </c>
      <c r="L605" s="44">
        <f>IFERROR(VLOOKUP($C605,'World Cup GK'!B:AE,16,FALSE),0)</f>
        <v>0</v>
      </c>
      <c r="M605" s="44">
        <f>IFERROR(VLOOKUP($C605,'World Cup GK'!B:AE,19,FALSE),0)</f>
        <v>0</v>
      </c>
      <c r="N605" s="44">
        <f>IFERROR(VLOOKUP($C605,'World Cup GK'!B:AE,14,FALSE),0)</f>
        <v>0</v>
      </c>
      <c r="O605" s="44">
        <f>IFERROR(VLOOKUP($C605,'World Cup GK'!B:AE,11,FALSE),0)</f>
        <v>0</v>
      </c>
      <c r="P605" s="43">
        <f t="shared" si="97"/>
        <v>8.3230000000000004</v>
      </c>
    </row>
    <row r="606" spans="2:16" ht="12" customHeight="1" x14ac:dyDescent="0.2">
      <c r="B606" s="24"/>
      <c r="C606" s="265" t="s">
        <v>725</v>
      </c>
      <c r="D606" s="23" t="str">
        <f>IFERROR(VLOOKUP($C606,'World Cup Players'!B:X,3,FALSE),0)</f>
        <v>ar Argentina</v>
      </c>
      <c r="E606" s="30"/>
      <c r="F606" s="23">
        <f>IFERROR(VLOOKUP($C606,'World Cup Players'!B:X,9,FALSE),0)</f>
        <v>241</v>
      </c>
      <c r="G606" s="23">
        <f>IFERROR(VLOOKUP($C606,'World Cup Players'!B:X,11,FALSE),0)</f>
        <v>0</v>
      </c>
      <c r="H606" s="23">
        <f>IFERROR(VLOOKUP($C606,'World Cup Players'!B:X,12,FALSE),0)</f>
        <v>0</v>
      </c>
      <c r="I606" s="23">
        <f>IFERROR(VLOOKUP($C606,'GAME WINNING GOALS'!A:B,2,FALSE),0)</f>
        <v>0</v>
      </c>
      <c r="J606" s="23">
        <f>IFERROR(VLOOKUP($C606,'World Cup Players'!B:X,17,FALSE),0)</f>
        <v>1</v>
      </c>
      <c r="K606" s="23">
        <f>IFERROR(VLOOKUP($C606,'World Cup Players'!B:X,18,FALSE),0)</f>
        <v>0</v>
      </c>
      <c r="L606" s="44">
        <f>IFERROR(VLOOKUP($C606,'World Cup GK'!B:AE,16,FALSE),0)</f>
        <v>0</v>
      </c>
      <c r="M606" s="44">
        <f>IFERROR(VLOOKUP($C606,'World Cup GK'!B:AE,19,FALSE),0)</f>
        <v>0</v>
      </c>
      <c r="N606" s="44">
        <f>IFERROR(VLOOKUP($C606,'World Cup GK'!B:AE,14,FALSE),0)</f>
        <v>0</v>
      </c>
      <c r="O606" s="44">
        <f>IFERROR(VLOOKUP($C606,'World Cup GK'!B:AE,11,FALSE),0)</f>
        <v>0</v>
      </c>
      <c r="P606" s="43">
        <f t="shared" si="97"/>
        <v>1.7503000000000002</v>
      </c>
    </row>
    <row r="607" spans="2:16" ht="12" customHeight="1" x14ac:dyDescent="0.2">
      <c r="B607" s="24"/>
      <c r="C607" s="265" t="s">
        <v>780</v>
      </c>
      <c r="D607" s="23" t="str">
        <f>IFERROR(VLOOKUP($C607,'World Cup Players'!B:X,3,FALSE),0)</f>
        <v>sn Senegal</v>
      </c>
      <c r="E607" s="30"/>
      <c r="F607" s="23">
        <f>IFERROR(VLOOKUP($C607,'World Cup Players'!B:X,9,FALSE),0)</f>
        <v>362</v>
      </c>
      <c r="G607" s="23">
        <f>IFERROR(VLOOKUP($C607,'World Cup Players'!B:X,11,FALSE),0)</f>
        <v>0</v>
      </c>
      <c r="H607" s="23">
        <f>IFERROR(VLOOKUP($C607,'World Cup Players'!B:X,12,FALSE),0)</f>
        <v>1</v>
      </c>
      <c r="I607" s="23">
        <f>IFERROR(VLOOKUP($C607,'GAME WINNING GOALS'!A:B,2,FALSE),0)</f>
        <v>0</v>
      </c>
      <c r="J607" s="23">
        <f>IFERROR(VLOOKUP($C607,'World Cup Players'!B:X,17,FALSE),0)</f>
        <v>0</v>
      </c>
      <c r="K607" s="23">
        <f>IFERROR(VLOOKUP($C607,'World Cup Players'!B:X,18,FALSE),0)</f>
        <v>0</v>
      </c>
      <c r="L607" s="44">
        <f>IFERROR(VLOOKUP($C607,'World Cup GK'!B:AE,16,FALSE),0)</f>
        <v>0</v>
      </c>
      <c r="M607" s="44">
        <f>IFERROR(VLOOKUP($C607,'World Cup GK'!B:AE,19,FALSE),0)</f>
        <v>0</v>
      </c>
      <c r="N607" s="44">
        <f>IFERROR(VLOOKUP($C607,'World Cup GK'!B:AE,14,FALSE),0)</f>
        <v>0</v>
      </c>
      <c r="O607" s="44">
        <f>IFERROR(VLOOKUP($C607,'World Cup GK'!B:AE,11,FALSE),0)</f>
        <v>0</v>
      </c>
      <c r="P607" s="43">
        <f t="shared" si="97"/>
        <v>4.0045999999999999</v>
      </c>
    </row>
    <row r="608" spans="2:16" ht="12" customHeight="1" x14ac:dyDescent="0.2">
      <c r="B608" s="24"/>
      <c r="C608" s="278" t="s">
        <v>219</v>
      </c>
      <c r="D608" s="23" t="str">
        <f>IFERROR(VLOOKUP($C608,'World Cup Players'!B:X,3,FALSE),0)</f>
        <v>us United States</v>
      </c>
      <c r="E608" s="30"/>
      <c r="F608" s="23">
        <f>IFERROR(VLOOKUP($C608,'World Cup Players'!B:X,9,FALSE),0)</f>
        <v>223</v>
      </c>
      <c r="G608" s="23">
        <f>IFERROR(VLOOKUP($C608,'World Cup Players'!B:X,11,FALSE),0)</f>
        <v>0</v>
      </c>
      <c r="H608" s="23">
        <f>IFERROR(VLOOKUP($C608,'World Cup Players'!B:X,12,FALSE),0)</f>
        <v>1</v>
      </c>
      <c r="I608" s="23">
        <f>IFERROR(VLOOKUP($C608,'GAME WINNING GOALS'!A:B,2,FALSE),0)</f>
        <v>0</v>
      </c>
      <c r="J608" s="23">
        <f>IFERROR(VLOOKUP($C608,'World Cup Players'!B:X,17,FALSE),0)</f>
        <v>0</v>
      </c>
      <c r="K608" s="23">
        <f>IFERROR(VLOOKUP($C608,'World Cup Players'!B:X,18,FALSE),0)</f>
        <v>0</v>
      </c>
      <c r="L608" s="44">
        <f>IFERROR(VLOOKUP($C608,'World Cup GK'!B:AE,16,FALSE),0)</f>
        <v>0</v>
      </c>
      <c r="M608" s="44">
        <f>IFERROR(VLOOKUP($C608,'World Cup GK'!B:AE,19,FALSE),0)</f>
        <v>0</v>
      </c>
      <c r="N608" s="44">
        <f>IFERROR(VLOOKUP($C608,'World Cup GK'!B:AE,14,FALSE),0)</f>
        <v>0</v>
      </c>
      <c r="O608" s="44">
        <f>IFERROR(VLOOKUP($C608,'World Cup GK'!B:AE,11,FALSE),0)</f>
        <v>0</v>
      </c>
      <c r="P608" s="43">
        <f t="shared" si="97"/>
        <v>2.8509000000000002</v>
      </c>
    </row>
    <row r="609" spans="2:16" ht="12" customHeight="1" x14ac:dyDescent="0.2">
      <c r="B609" s="24"/>
      <c r="C609" s="265" t="s">
        <v>1498</v>
      </c>
      <c r="D609" s="23" t="str">
        <f>IFERROR(VLOOKUP($C609,'World Cup Players'!B:X,3,FALSE),0)</f>
        <v>ar Argentina</v>
      </c>
      <c r="E609" s="30"/>
      <c r="F609" s="23">
        <f>IFERROR(VLOOKUP($C609,'World Cup Players'!B:X,9,FALSE),0)</f>
        <v>71</v>
      </c>
      <c r="G609" s="23">
        <f>IFERROR(VLOOKUP($C609,'World Cup Players'!B:X,11,FALSE),0)</f>
        <v>0</v>
      </c>
      <c r="H609" s="23">
        <f>IFERROR(VLOOKUP($C609,'World Cup Players'!B:X,12,FALSE),0)</f>
        <v>0</v>
      </c>
      <c r="I609" s="23">
        <f>IFERROR(VLOOKUP($C609,'GAME WINNING GOALS'!A:B,2,FALSE),0)</f>
        <v>0</v>
      </c>
      <c r="J609" s="23">
        <f>IFERROR(VLOOKUP($C609,'World Cup Players'!B:X,17,FALSE),0)</f>
        <v>0</v>
      </c>
      <c r="K609" s="23">
        <f>IFERROR(VLOOKUP($C609,'World Cup Players'!B:X,18,FALSE),0)</f>
        <v>0</v>
      </c>
      <c r="L609" s="44">
        <f>IFERROR(VLOOKUP($C609,'World Cup GK'!B:AE,16,FALSE),0)</f>
        <v>0</v>
      </c>
      <c r="M609" s="44">
        <f>IFERROR(VLOOKUP($C609,'World Cup GK'!B:AE,19,FALSE),0)</f>
        <v>0</v>
      </c>
      <c r="N609" s="44">
        <f>IFERROR(VLOOKUP($C609,'World Cup GK'!B:AE,14,FALSE),0)</f>
        <v>0</v>
      </c>
      <c r="O609" s="44">
        <f>IFERROR(VLOOKUP($C609,'World Cup GK'!B:AE,11,FALSE),0)</f>
        <v>0</v>
      </c>
      <c r="P609" s="43">
        <f t="shared" si="97"/>
        <v>0.58930000000000005</v>
      </c>
    </row>
    <row r="610" spans="2:16" ht="12" customHeight="1" x14ac:dyDescent="0.2">
      <c r="B610" s="24"/>
      <c r="C610" s="265" t="s">
        <v>745</v>
      </c>
      <c r="D610" s="23" t="str">
        <f>IFERROR(VLOOKUP($C610,'World Cup Players'!B:X,3,FALSE),0)</f>
        <v>nz New Zealand</v>
      </c>
      <c r="E610" s="30"/>
      <c r="F610" s="23">
        <f>IFERROR(VLOOKUP($C610,'World Cup Players'!B:X,9,FALSE),0)</f>
        <v>270</v>
      </c>
      <c r="G610" s="23">
        <f>IFERROR(VLOOKUP($C610,'World Cup Players'!B:X,11,FALSE),0)</f>
        <v>0</v>
      </c>
      <c r="H610" s="23">
        <f>IFERROR(VLOOKUP($C610,'World Cup Players'!B:X,12,FALSE),0)</f>
        <v>2</v>
      </c>
      <c r="I610" s="23">
        <f>IFERROR(VLOOKUP($C610,'GAME WINNING GOALS'!A:B,2,FALSE),0)</f>
        <v>0</v>
      </c>
      <c r="J610" s="23">
        <f>IFERROR(VLOOKUP($C610,'World Cup Players'!B:X,17,FALSE),0)</f>
        <v>0</v>
      </c>
      <c r="K610" s="23">
        <f>IFERROR(VLOOKUP($C610,'World Cup Players'!B:X,18,FALSE),0)</f>
        <v>0</v>
      </c>
      <c r="L610" s="44">
        <f>IFERROR(VLOOKUP($C610,'World Cup GK'!B:AE,16,FALSE),0)</f>
        <v>0</v>
      </c>
      <c r="M610" s="44">
        <f>IFERROR(VLOOKUP($C610,'World Cup GK'!B:AE,19,FALSE),0)</f>
        <v>0</v>
      </c>
      <c r="N610" s="44">
        <f>IFERROR(VLOOKUP($C610,'World Cup GK'!B:AE,14,FALSE),0)</f>
        <v>0</v>
      </c>
      <c r="O610" s="44">
        <f>IFERROR(VLOOKUP($C610,'World Cup GK'!B:AE,11,FALSE),0)</f>
        <v>0</v>
      </c>
      <c r="P610" s="43">
        <f t="shared" si="97"/>
        <v>4.2409999999999997</v>
      </c>
    </row>
    <row r="611" spans="2:16" ht="12" customHeight="1" x14ac:dyDescent="0.2">
      <c r="B611" s="24"/>
      <c r="C611" s="265" t="s">
        <v>740</v>
      </c>
      <c r="D611" s="23" t="str">
        <f>IFERROR(VLOOKUP($C611,'World Cup Players'!B:X,3,FALSE),0)</f>
        <v>za South Africa</v>
      </c>
      <c r="E611" s="30"/>
      <c r="F611" s="23">
        <f>IFERROR(VLOOKUP($C611,'World Cup Players'!B:X,9,FALSE),0)</f>
        <v>23</v>
      </c>
      <c r="G611" s="23">
        <f>IFERROR(VLOOKUP($C611,'World Cup Players'!B:X,11,FALSE),0)</f>
        <v>0</v>
      </c>
      <c r="H611" s="23">
        <f>IFERROR(VLOOKUP($C611,'World Cup Players'!B:X,12,FALSE),0)</f>
        <v>0</v>
      </c>
      <c r="I611" s="23">
        <f>IFERROR(VLOOKUP($C611,'GAME WINNING GOALS'!A:B,2,FALSE),0)</f>
        <v>0</v>
      </c>
      <c r="J611" s="23">
        <f>IFERROR(VLOOKUP($C611,'World Cup Players'!B:X,17,FALSE),0)</f>
        <v>0</v>
      </c>
      <c r="K611" s="23">
        <f>IFERROR(VLOOKUP($C611,'World Cup Players'!B:X,18,FALSE),0)</f>
        <v>1</v>
      </c>
      <c r="L611" s="44">
        <f>IFERROR(VLOOKUP($C611,'World Cup GK'!B:AE,16,FALSE),0)</f>
        <v>0</v>
      </c>
      <c r="M611" s="44">
        <f>IFERROR(VLOOKUP($C611,'World Cup GK'!B:AE,19,FALSE),0)</f>
        <v>0</v>
      </c>
      <c r="N611" s="44">
        <f>IFERROR(VLOOKUP($C611,'World Cup GK'!B:AE,14,FALSE),0)</f>
        <v>0</v>
      </c>
      <c r="O611" s="44">
        <f>IFERROR(VLOOKUP($C611,'World Cup GK'!B:AE,11,FALSE),0)</f>
        <v>0</v>
      </c>
      <c r="P611" s="43">
        <f t="shared" si="97"/>
        <v>-0.30909999999999999</v>
      </c>
    </row>
    <row r="612" spans="2:16" ht="12" customHeight="1" x14ac:dyDescent="0.2">
      <c r="B612" s="24"/>
      <c r="C612" s="265" t="s">
        <v>216</v>
      </c>
      <c r="D612" s="23" t="str">
        <f>IFERROR(VLOOKUP($C612,'World Cup Players'!B:X,3,FALSE),0)</f>
        <v>es Spain</v>
      </c>
      <c r="E612" s="30"/>
      <c r="F612" s="23">
        <f>IFERROR(VLOOKUP($C612,'World Cup Players'!B:X,9,FALSE),0)</f>
        <v>229</v>
      </c>
      <c r="G612" s="23">
        <f>IFERROR(VLOOKUP($C612,'World Cup Players'!B:X,11,FALSE),0)</f>
        <v>0</v>
      </c>
      <c r="H612" s="23">
        <f>IFERROR(VLOOKUP($C612,'World Cup Players'!B:X,12,FALSE),0)</f>
        <v>1</v>
      </c>
      <c r="I612" s="23">
        <f>IFERROR(VLOOKUP($C612,'GAME WINNING GOALS'!A:B,2,FALSE),0)</f>
        <v>0</v>
      </c>
      <c r="J612" s="23">
        <f>IFERROR(VLOOKUP($C612,'World Cup Players'!B:X,17,FALSE),0)</f>
        <v>1</v>
      </c>
      <c r="K612" s="23">
        <f>IFERROR(VLOOKUP($C612,'World Cup Players'!B:X,18,FALSE),0)</f>
        <v>0</v>
      </c>
      <c r="L612" s="44">
        <f>IFERROR(VLOOKUP($C612,'World Cup GK'!B:AE,16,FALSE),0)</f>
        <v>0</v>
      </c>
      <c r="M612" s="44">
        <f>IFERROR(VLOOKUP($C612,'World Cup GK'!B:AE,19,FALSE),0)</f>
        <v>0</v>
      </c>
      <c r="N612" s="44">
        <f>IFERROR(VLOOKUP($C612,'World Cup GK'!B:AE,14,FALSE),0)</f>
        <v>0</v>
      </c>
      <c r="O612" s="44">
        <f>IFERROR(VLOOKUP($C612,'World Cup GK'!B:AE,11,FALSE),0)</f>
        <v>0</v>
      </c>
      <c r="P612" s="43">
        <f t="shared" si="97"/>
        <v>2.6507000000000001</v>
      </c>
    </row>
    <row r="613" spans="2:16" ht="12" customHeight="1" x14ac:dyDescent="0.2">
      <c r="B613" s="24"/>
      <c r="C613" s="265" t="s">
        <v>102</v>
      </c>
      <c r="D613" s="23" t="str">
        <f>IFERROR(VLOOKUP($C613,'World Cup Players'!B:X,3,FALSE),0)</f>
        <v>de Germany</v>
      </c>
      <c r="E613" s="30"/>
      <c r="F613" s="23">
        <f>IFERROR(VLOOKUP($C613,'World Cup Players'!B:X,9,FALSE),0)</f>
        <v>351</v>
      </c>
      <c r="G613" s="23">
        <f>IFERROR(VLOOKUP($C613,'World Cup Players'!B:X,11,FALSE),0)</f>
        <v>0</v>
      </c>
      <c r="H613" s="23">
        <f>IFERROR(VLOOKUP($C613,'World Cup Players'!B:X,12,FALSE),0)</f>
        <v>2</v>
      </c>
      <c r="I613" s="23">
        <f>IFERROR(VLOOKUP($C613,'GAME WINNING GOALS'!A:B,2,FALSE),0)</f>
        <v>0</v>
      </c>
      <c r="J613" s="23">
        <f>IFERROR(VLOOKUP($C613,'World Cup Players'!B:X,17,FALSE),0)</f>
        <v>0</v>
      </c>
      <c r="K613" s="23">
        <f>IFERROR(VLOOKUP($C613,'World Cup Players'!B:X,18,FALSE),0)</f>
        <v>0</v>
      </c>
      <c r="L613" s="44">
        <f>IFERROR(VLOOKUP($C613,'World Cup GK'!B:AE,16,FALSE),0)</f>
        <v>0</v>
      </c>
      <c r="M613" s="44">
        <f>IFERROR(VLOOKUP($C613,'World Cup GK'!B:AE,19,FALSE),0)</f>
        <v>0</v>
      </c>
      <c r="N613" s="44">
        <f>IFERROR(VLOOKUP($C613,'World Cup GK'!B:AE,14,FALSE),0)</f>
        <v>0</v>
      </c>
      <c r="O613" s="44">
        <f>IFERROR(VLOOKUP($C613,'World Cup GK'!B:AE,11,FALSE),0)</f>
        <v>0</v>
      </c>
      <c r="P613" s="43">
        <f t="shared" si="97"/>
        <v>4.9132999999999996</v>
      </c>
    </row>
    <row r="614" spans="2:16" ht="12" customHeight="1" x14ac:dyDescent="0.2">
      <c r="B614" s="24"/>
      <c r="C614" s="265" t="s">
        <v>233</v>
      </c>
      <c r="D614" s="23" t="str">
        <f>IFERROR(VLOOKUP($C614,'World Cup Players'!B:X,3,FALSE),0)</f>
        <v>ma Morocco</v>
      </c>
      <c r="E614" s="30"/>
      <c r="F614" s="23">
        <f>IFERROR(VLOOKUP($C614,'World Cup Players'!B:X,9,FALSE),0)</f>
        <v>570</v>
      </c>
      <c r="G614" s="23">
        <f>IFERROR(VLOOKUP($C614,'World Cup Players'!B:X,11,FALSE),0)</f>
        <v>1</v>
      </c>
      <c r="H614" s="23">
        <f>IFERROR(VLOOKUP($C614,'World Cup Players'!B:X,12,FALSE),0)</f>
        <v>2</v>
      </c>
      <c r="I614" s="23">
        <f>IFERROR(VLOOKUP($C614,'GAME WINNING GOALS'!A:B,2,FALSE),0)</f>
        <v>0</v>
      </c>
      <c r="J614" s="23">
        <f>IFERROR(VLOOKUP($C614,'World Cup Players'!B:X,17,FALSE),0)</f>
        <v>1</v>
      </c>
      <c r="K614" s="23">
        <f>IFERROR(VLOOKUP($C614,'World Cup Players'!B:X,18,FALSE),0)</f>
        <v>0</v>
      </c>
      <c r="L614" s="44">
        <f>IFERROR(VLOOKUP($C614,'World Cup GK'!B:AE,16,FALSE),0)</f>
        <v>0</v>
      </c>
      <c r="M614" s="44">
        <f>IFERROR(VLOOKUP($C614,'World Cup GK'!B:AE,19,FALSE),0)</f>
        <v>0</v>
      </c>
      <c r="N614" s="44">
        <f>IFERROR(VLOOKUP($C614,'World Cup GK'!B:AE,14,FALSE),0)</f>
        <v>0</v>
      </c>
      <c r="O614" s="44">
        <f>IFERROR(VLOOKUP($C614,'World Cup GK'!B:AE,11,FALSE),0)</f>
        <v>0</v>
      </c>
      <c r="P614" s="43">
        <f t="shared" si="97"/>
        <v>7.4809999999999999</v>
      </c>
    </row>
    <row r="615" spans="2:16" ht="12" customHeight="1" x14ac:dyDescent="0.2">
      <c r="B615" s="24"/>
      <c r="C615" s="265" t="s">
        <v>101</v>
      </c>
      <c r="D615" s="23" t="str">
        <f>IFERROR(VLOOKUP($C615,'World Cup Players'!B:X,3,FALSE),0)</f>
        <v>de Germany</v>
      </c>
      <c r="E615" s="30"/>
      <c r="F615" s="23">
        <f>IFERROR(VLOOKUP($C615,'World Cup Players'!B:X,9,FALSE),0)</f>
        <v>262</v>
      </c>
      <c r="G615" s="23">
        <f>IFERROR(VLOOKUP($C615,'World Cup Players'!B:X,11,FALSE),0)</f>
        <v>0</v>
      </c>
      <c r="H615" s="23">
        <f>IFERROR(VLOOKUP($C615,'World Cup Players'!B:X,12,FALSE),0)</f>
        <v>0</v>
      </c>
      <c r="I615" s="41">
        <f>IFERROR(VLOOKUP($C615,'GAME WINNING GOALS'!A:B,2,FALSE),0)</f>
        <v>0</v>
      </c>
      <c r="J615" s="23">
        <f>IFERROR(VLOOKUP($C615,'World Cup Players'!B:X,17,FALSE),0)</f>
        <v>0</v>
      </c>
      <c r="K615" s="23">
        <f>IFERROR(VLOOKUP($C615,'World Cup Players'!B:X,18,FALSE),0)</f>
        <v>0</v>
      </c>
      <c r="L615" s="44">
        <f>IFERROR(VLOOKUP($C615,'World Cup GK'!B:AE,16,FALSE),0)</f>
        <v>0</v>
      </c>
      <c r="M615" s="44">
        <f>IFERROR(VLOOKUP($C615,'World Cup GK'!B:AE,19,FALSE),0)</f>
        <v>0</v>
      </c>
      <c r="N615" s="44">
        <f>IFERROR(VLOOKUP($C615,'World Cup GK'!B:AE,14,FALSE),0)</f>
        <v>0</v>
      </c>
      <c r="O615" s="44">
        <f>IFERROR(VLOOKUP($C615,'World Cup GK'!B:AE,11,FALSE),0)</f>
        <v>0</v>
      </c>
      <c r="P615" s="43">
        <f t="shared" si="97"/>
        <v>2.1745999999999999</v>
      </c>
    </row>
    <row r="616" spans="2:16" ht="12" customHeight="1" x14ac:dyDescent="0.2">
      <c r="B616" s="24"/>
      <c r="C616" s="265" t="s">
        <v>758</v>
      </c>
      <c r="D616" s="23" t="str">
        <f>IFERROR(VLOOKUP($C616,'World Cup Players'!B:X,3,FALSE),0)</f>
        <v>br Brazil</v>
      </c>
      <c r="E616" s="30"/>
      <c r="F616" s="23">
        <f>IFERROR(VLOOKUP($C616,'World Cup Players'!B:X,9,FALSE),0)</f>
        <v>450</v>
      </c>
      <c r="G616" s="23">
        <f>IFERROR(VLOOKUP($C616,'World Cup Players'!B:X,11,FALSE),0)</f>
        <v>0</v>
      </c>
      <c r="H616" s="23">
        <f>IFERROR(VLOOKUP($C616,'World Cup Players'!B:X,12,FALSE),0)</f>
        <v>1</v>
      </c>
      <c r="I616" s="41">
        <f>IFERROR(VLOOKUP($C616,'GAME WINNING GOALS'!A:B,2,FALSE),0)</f>
        <v>0</v>
      </c>
      <c r="J616" s="23">
        <f>IFERROR(VLOOKUP($C616,'World Cup Players'!B:X,17,FALSE),0)</f>
        <v>0</v>
      </c>
      <c r="K616" s="23">
        <f>IFERROR(VLOOKUP($C616,'World Cup Players'!B:X,18,FALSE),0)</f>
        <v>0</v>
      </c>
      <c r="L616" s="44">
        <f>IFERROR(VLOOKUP($C616,'World Cup GK'!B:AE,16,FALSE),0)</f>
        <v>0</v>
      </c>
      <c r="M616" s="44">
        <f>IFERROR(VLOOKUP($C616,'World Cup GK'!B:AE,19,FALSE),0)</f>
        <v>0</v>
      </c>
      <c r="N616" s="44">
        <f>IFERROR(VLOOKUP($C616,'World Cup GK'!B:AE,14,FALSE),0)</f>
        <v>0</v>
      </c>
      <c r="O616" s="44">
        <f>IFERROR(VLOOKUP($C616,'World Cup GK'!B:AE,11,FALSE),0)</f>
        <v>0</v>
      </c>
      <c r="P616" s="43">
        <f t="shared" si="97"/>
        <v>4.7349999999999994</v>
      </c>
    </row>
    <row r="617" spans="2:16" ht="12" customHeight="1" thickBot="1" x14ac:dyDescent="0.25">
      <c r="B617" s="24"/>
      <c r="C617" s="265" t="s">
        <v>421</v>
      </c>
      <c r="D617" s="23" t="str">
        <f>IFERROR(VLOOKUP($C617,'World Cup Players'!B:X,3,FALSE),0)</f>
        <v>ar Argentina</v>
      </c>
      <c r="E617" s="30"/>
      <c r="F617" s="23">
        <f>IFERROR(VLOOKUP($C617,'World Cup Players'!B:X,9,FALSE),0)</f>
        <v>690</v>
      </c>
      <c r="G617" s="23">
        <f>IFERROR(VLOOKUP($C617,'World Cup Players'!B:X,11,FALSE),0)</f>
        <v>0</v>
      </c>
      <c r="H617" s="23">
        <f>IFERROR(VLOOKUP($C617,'World Cup Players'!B:X,12,FALSE),0)</f>
        <v>0</v>
      </c>
      <c r="I617" s="41">
        <f>IFERROR(VLOOKUP($C617,'GAME WINNING GOALS'!A:B,2,FALSE),0)</f>
        <v>0</v>
      </c>
      <c r="J617" s="23">
        <f>IFERROR(VLOOKUP($C617,'World Cup Players'!B:X,17,FALSE),0)</f>
        <v>0</v>
      </c>
      <c r="K617" s="23">
        <f>IFERROR(VLOOKUP($C617,'World Cup Players'!B:X,18,FALSE),0)</f>
        <v>0</v>
      </c>
      <c r="L617" s="44">
        <f>IFERROR(VLOOKUP($C617,'World Cup GK'!B:AE,16,FALSE),0)</f>
        <v>7</v>
      </c>
      <c r="M617" s="44">
        <f>IFERROR(VLOOKUP($C617,'World Cup GK'!B:AE,19,FALSE),0)</f>
        <v>2</v>
      </c>
      <c r="N617" s="44">
        <f>IFERROR(VLOOKUP($C617,'World Cup GK'!B:AE,14,FALSE),0)</f>
        <v>9</v>
      </c>
      <c r="O617" s="44">
        <f>IFERROR(VLOOKUP($C617,'World Cup GK'!B:AE,11,FALSE),0)</f>
        <v>7</v>
      </c>
      <c r="P617" s="43">
        <f t="shared" si="97"/>
        <v>14.777000000000001</v>
      </c>
    </row>
    <row r="618" spans="2:16" ht="12" customHeight="1" x14ac:dyDescent="0.2">
      <c r="B618" s="24"/>
      <c r="C618" s="277" t="s">
        <v>51</v>
      </c>
      <c r="D618" s="23" t="str">
        <f>IFERROR(VLOOKUP($C618,'World Cup Players'!B:X,3,FALSE),0)</f>
        <v>de Germany</v>
      </c>
      <c r="E618" s="30"/>
      <c r="F618" s="23">
        <f>IFERROR(VLOOKUP($C618,'World Cup Players'!B:X,9,FALSE),0)</f>
        <v>390</v>
      </c>
      <c r="G618" s="23">
        <f>IFERROR(VLOOKUP($C618,'World Cup Players'!B:X,11,FALSE),0)</f>
        <v>0</v>
      </c>
      <c r="H618" s="23">
        <f>IFERROR(VLOOKUP($C618,'World Cup Players'!B:X,12,FALSE),0)</f>
        <v>0</v>
      </c>
      <c r="I618" s="41">
        <f>IFERROR(VLOOKUP($C618,'GAME WINNING GOALS'!A:B,2,FALSE),0)</f>
        <v>0</v>
      </c>
      <c r="J618" s="23">
        <f>IFERROR(VLOOKUP($C618,'World Cup Players'!B:X,17,FALSE),0)</f>
        <v>0</v>
      </c>
      <c r="K618" s="23">
        <f>IFERROR(VLOOKUP($C618,'World Cup Players'!B:X,18,FALSE),0)</f>
        <v>0</v>
      </c>
      <c r="L618" s="44">
        <f>IFERROR(VLOOKUP($C618,'World Cup GK'!B:AE,16,FALSE),0)</f>
        <v>2</v>
      </c>
      <c r="M618" s="44">
        <f>IFERROR(VLOOKUP($C618,'World Cup GK'!B:AE,19,FALSE),0)</f>
        <v>0</v>
      </c>
      <c r="N618" s="44">
        <f>IFERROR(VLOOKUP($C618,'World Cup GK'!B:AE,14,FALSE),0)</f>
        <v>5</v>
      </c>
      <c r="O618" s="44">
        <f>IFERROR(VLOOKUP($C618,'World Cup GK'!B:AE,11,FALSE),0)</f>
        <v>5</v>
      </c>
      <c r="P618" s="43">
        <f t="shared" si="97"/>
        <v>4.9870000000000001</v>
      </c>
    </row>
    <row r="619" spans="2:16" ht="12" customHeight="1" x14ac:dyDescent="0.2">
      <c r="B619" s="24"/>
      <c r="C619" s="265" t="s">
        <v>761</v>
      </c>
      <c r="D619" s="23" t="str">
        <f>IFERROR(VLOOKUP($C619,'World Cup Players'!B:X,3,FALSE),0)</f>
        <v>jp Japan</v>
      </c>
      <c r="E619" s="30"/>
      <c r="F619" s="23">
        <f>IFERROR(VLOOKUP($C619,'World Cup Players'!B:X,9,FALSE),0)</f>
        <v>360</v>
      </c>
      <c r="G619" s="23">
        <f>IFERROR(VLOOKUP($C619,'World Cup Players'!B:X,11,FALSE),0)</f>
        <v>0</v>
      </c>
      <c r="H619" s="23">
        <f>IFERROR(VLOOKUP($C619,'World Cup Players'!B:X,12,FALSE),0)</f>
        <v>0</v>
      </c>
      <c r="I619" s="23">
        <f>IFERROR(VLOOKUP($C619,'GAME WINNING GOALS'!A:B,2,FALSE),0)</f>
        <v>0</v>
      </c>
      <c r="J619" s="23">
        <f>IFERROR(VLOOKUP($C619,'World Cup Players'!B:X,17,FALSE),0)</f>
        <v>0</v>
      </c>
      <c r="K619" s="23">
        <f>IFERROR(VLOOKUP($C619,'World Cup Players'!B:X,18,FALSE),0)</f>
        <v>0</v>
      </c>
      <c r="L619" s="44">
        <f>IFERROR(VLOOKUP($C619,'World Cup GK'!B:AE,16,FALSE),0)</f>
        <v>1</v>
      </c>
      <c r="M619" s="44">
        <f>IFERROR(VLOOKUP($C619,'World Cup GK'!B:AE,19,FALSE),0)</f>
        <v>1</v>
      </c>
      <c r="N619" s="44">
        <f>IFERROR(VLOOKUP($C619,'World Cup GK'!B:AE,14,FALSE),0)</f>
        <v>12</v>
      </c>
      <c r="O619" s="44">
        <f>IFERROR(VLOOKUP($C619,'World Cup GK'!B:AE,11,FALSE),0)</f>
        <v>5</v>
      </c>
      <c r="P619" s="43">
        <f t="shared" si="97"/>
        <v>6.1379999999999999</v>
      </c>
    </row>
    <row r="620" spans="2:16" ht="12" customHeight="1" x14ac:dyDescent="0.2">
      <c r="B620" s="24"/>
      <c r="C620" s="265" t="s">
        <v>760</v>
      </c>
      <c r="D620" s="23" t="str">
        <f>IFERROR(VLOOKUP($C620,'World Cup Players'!B:X,3,FALSE),0)</f>
        <v>us United States</v>
      </c>
      <c r="E620" s="30"/>
      <c r="F620" s="23">
        <f>IFERROR(VLOOKUP($C620,'World Cup Players'!B:X,9,FALSE),0)</f>
        <v>360</v>
      </c>
      <c r="G620" s="23">
        <f>IFERROR(VLOOKUP($C620,'World Cup Players'!B:X,11,FALSE),0)</f>
        <v>0</v>
      </c>
      <c r="H620" s="23">
        <f>IFERROR(VLOOKUP($C620,'World Cup Players'!B:X,12,FALSE),0)</f>
        <v>0</v>
      </c>
      <c r="I620" s="23">
        <f>IFERROR(VLOOKUP($C620,'GAME WINNING GOALS'!A:B,2,FALSE),0)</f>
        <v>0</v>
      </c>
      <c r="J620" s="23">
        <f>IFERROR(VLOOKUP($C620,'World Cup Players'!B:X,17,FALSE),0)</f>
        <v>0</v>
      </c>
      <c r="K620" s="23">
        <f>IFERROR(VLOOKUP($C620,'World Cup Players'!B:X,18,FALSE),0)</f>
        <v>0</v>
      </c>
      <c r="L620" s="44">
        <f>IFERROR(VLOOKUP($C620,'World Cup GK'!B:AE,16,FALSE),0)</f>
        <v>3</v>
      </c>
      <c r="M620" s="44">
        <f>IFERROR(VLOOKUP($C620,'World Cup GK'!B:AE,19,FALSE),0)</f>
        <v>2</v>
      </c>
      <c r="N620" s="44">
        <f>IFERROR(VLOOKUP($C620,'World Cup GK'!B:AE,14,FALSE),0)</f>
        <v>8</v>
      </c>
      <c r="O620" s="44">
        <f>IFERROR(VLOOKUP($C620,'World Cup GK'!B:AE,11,FALSE),0)</f>
        <v>5</v>
      </c>
      <c r="P620" s="43">
        <f t="shared" si="97"/>
        <v>8.3379999999999992</v>
      </c>
    </row>
    <row r="621" spans="2:16" ht="12" customHeight="1" x14ac:dyDescent="0.2">
      <c r="B621" s="24"/>
      <c r="C621" s="265" t="s">
        <v>764</v>
      </c>
      <c r="D621" s="23" t="str">
        <f>IFERROR(VLOOKUP($C621,'World Cup Players'!B:X,3,FALSE),0)</f>
        <v>ca Canada</v>
      </c>
      <c r="E621" s="30"/>
      <c r="F621" s="23">
        <f>IFERROR(VLOOKUP($C621,'World Cup Players'!B:X,9,FALSE),0)</f>
        <v>450</v>
      </c>
      <c r="G621" s="23">
        <f>IFERROR(VLOOKUP($C621,'World Cup Players'!B:X,11,FALSE),0)</f>
        <v>0</v>
      </c>
      <c r="H621" s="23">
        <f>IFERROR(VLOOKUP($C621,'World Cup Players'!B:X,12,FALSE),0)</f>
        <v>0</v>
      </c>
      <c r="I621" s="23">
        <f>IFERROR(VLOOKUP($C621,'GAME WINNING GOALS'!A:B,2,FALSE),0)</f>
        <v>0</v>
      </c>
      <c r="J621" s="23">
        <f>IFERROR(VLOOKUP($C621,'World Cup Players'!#REF!,16,FALSE),0)</f>
        <v>0</v>
      </c>
      <c r="K621" s="23">
        <f>IFERROR(VLOOKUP($C621,'World Cup Players'!#REF!,16,FALSE),0)</f>
        <v>0</v>
      </c>
      <c r="L621" s="44">
        <f>IFERROR(VLOOKUP($C621,'World Cup GK'!B:AE,16,FALSE),0)</f>
        <v>2</v>
      </c>
      <c r="M621" s="44">
        <f>IFERROR(VLOOKUP($C621,'World Cup GK'!B:AE,19,FALSE),0)</f>
        <v>2</v>
      </c>
      <c r="N621" s="44">
        <f>IFERROR(VLOOKUP($C621,'World Cup GK'!B:AE,14,FALSE),0)</f>
        <v>6</v>
      </c>
      <c r="O621" s="44">
        <f>IFERROR(VLOOKUP($C621,'World Cup GK'!B:AE,11,FALSE),0)</f>
        <v>6</v>
      </c>
      <c r="P621" s="43">
        <f t="shared" si="97"/>
        <v>7.4349999999999987</v>
      </c>
    </row>
    <row r="622" spans="2:16" ht="12" customHeight="1" x14ac:dyDescent="0.2">
      <c r="B622" s="24"/>
      <c r="C622" s="264" t="s">
        <v>610</v>
      </c>
      <c r="D622" s="23">
        <f>IFERROR(VLOOKUP($C622,'World Cup Players'!B:X,3,FALSE),0)</f>
        <v>0</v>
      </c>
      <c r="E622" s="30"/>
      <c r="F622" s="23">
        <f>IFERROR(VLOOKUP($C622,'World Cup Players'!B:X,9,FALSE),0)</f>
        <v>0</v>
      </c>
      <c r="G622" s="23">
        <f>IFERROR(VLOOKUP($C622,'World Cup Players'!B:X,11,FALSE),0)</f>
        <v>0</v>
      </c>
      <c r="H622" s="23">
        <f>IFERROR(VLOOKUP($C622,'World Cup Players'!#REF!,11,FALSE),0)</f>
        <v>0</v>
      </c>
      <c r="I622" s="23">
        <f>IFERROR(VLOOKUP($C622,'GAME WINNING GOALS'!A:B,2,FALSE),0)</f>
        <v>0</v>
      </c>
      <c r="J622" s="23">
        <f>IFERROR(VLOOKUP($C622,'World Cup Players'!#REF!,16,FALSE),0)</f>
        <v>0</v>
      </c>
      <c r="K622" s="23">
        <f>IFERROR(VLOOKUP($C622,'World Cup Players'!#REF!,16,FALSE),0)</f>
        <v>0</v>
      </c>
      <c r="L622" s="44">
        <f>IFERROR(VLOOKUP($C622,'World Cup GK'!B:AE,16,FALSE),0)</f>
        <v>0</v>
      </c>
      <c r="M622" s="44">
        <f>IFERROR(VLOOKUP($C622,'World Cup GK'!B:AE,19,FALSE),0)</f>
        <v>0</v>
      </c>
      <c r="N622" s="44">
        <f>IFERROR(VLOOKUP($C622,'World Cup GK'!B:AE,14,FALSE),0)</f>
        <v>0</v>
      </c>
      <c r="O622" s="44">
        <f>IFERROR(VLOOKUP($C622,'World Cup GK'!B:AE,11,FALSE),0)</f>
        <v>0</v>
      </c>
      <c r="P622" s="43">
        <f t="shared" si="97"/>
        <v>0</v>
      </c>
    </row>
    <row r="623" spans="2:16" ht="12" customHeight="1" x14ac:dyDescent="0.2">
      <c r="B623" s="24"/>
      <c r="C623" s="264" t="s">
        <v>298</v>
      </c>
      <c r="D623" s="23">
        <f>IFERROR(VLOOKUP($C623,'World Cup Players'!B:X,3,FALSE),0)</f>
        <v>0</v>
      </c>
      <c r="E623" s="30"/>
      <c r="F623" s="23">
        <f>IFERROR(VLOOKUP($C623,'World Cup Players'!B:X,9,FALSE),0)</f>
        <v>0</v>
      </c>
      <c r="G623" s="23">
        <f>IFERROR(VLOOKUP($C623,'World Cup Players'!B:X,11,FALSE),0)</f>
        <v>0</v>
      </c>
      <c r="H623" s="23">
        <v>2</v>
      </c>
      <c r="I623" s="23">
        <f>IFERROR(VLOOKUP($C623,'GAME WINNING GOALS'!A:B,2,FALSE),0)</f>
        <v>1</v>
      </c>
      <c r="J623" s="23">
        <f>IFERROR(VLOOKUP($C623,'World Cup Players'!#REF!,16,FALSE),0)</f>
        <v>0</v>
      </c>
      <c r="K623" s="23">
        <f>IFERROR(VLOOKUP($C623,'World Cup Players'!#REF!,16,FALSE),0)</f>
        <v>0</v>
      </c>
      <c r="L623" s="44">
        <f>IFERROR(VLOOKUP($C623,'World Cup GK'!B:AE,16,FALSE),0)</f>
        <v>0</v>
      </c>
      <c r="M623" s="44">
        <f>IFERROR(VLOOKUP($C623,'World Cup GK'!B:AE,19,FALSE),0)</f>
        <v>0</v>
      </c>
      <c r="N623" s="44">
        <f>IFERROR(VLOOKUP($C623,'World Cup GK'!B:AE,14,FALSE),0)</f>
        <v>0</v>
      </c>
      <c r="O623" s="44">
        <f>IFERROR(VLOOKUP($C623,'World Cup GK'!B:AE,11,FALSE),0)</f>
        <v>0</v>
      </c>
      <c r="P623" s="43">
        <f t="shared" si="97"/>
        <v>3</v>
      </c>
    </row>
    <row r="624" spans="2:16" ht="12" customHeight="1" x14ac:dyDescent="0.2">
      <c r="B624" s="24"/>
      <c r="C624" s="264" t="s">
        <v>609</v>
      </c>
      <c r="D624" s="23">
        <f>IFERROR(VLOOKUP($C624,'World Cup Players'!B:X,3,FALSE),0)</f>
        <v>0</v>
      </c>
      <c r="E624" s="30"/>
      <c r="F624" s="23">
        <f>IFERROR(VLOOKUP($C624,'World Cup Players'!B:X,9,FALSE),0)</f>
        <v>0</v>
      </c>
      <c r="G624" s="23">
        <f>IFERROR(VLOOKUP($C624,'World Cup Players'!B:X,11,FALSE),0)</f>
        <v>0</v>
      </c>
      <c r="H624" s="23">
        <f>IFERROR(VLOOKUP($C624,'World Cup Players'!#REF!,11,FALSE),0)</f>
        <v>0</v>
      </c>
      <c r="I624" s="23">
        <f>IFERROR(VLOOKUP($C624,'GAME WINNING GOALS'!A:B,2,FALSE),0)</f>
        <v>1</v>
      </c>
      <c r="J624" s="23">
        <f>IFERROR(VLOOKUP($C624,'World Cup Players'!#REF!,16,FALSE),0)</f>
        <v>0</v>
      </c>
      <c r="K624" s="23">
        <f>IFERROR(VLOOKUP($C624,'World Cup Players'!#REF!,16,FALSE),0)</f>
        <v>0</v>
      </c>
      <c r="L624" s="44">
        <f>IFERROR(VLOOKUP($C624,'World Cup GK'!B:AE,16,FALSE),0)</f>
        <v>0</v>
      </c>
      <c r="M624" s="44">
        <f>IFERROR(VLOOKUP($C624,'World Cup GK'!B:AE,19,FALSE),0)</f>
        <v>0</v>
      </c>
      <c r="N624" s="44">
        <f>IFERROR(VLOOKUP($C624,'World Cup GK'!B:AE,14,FALSE),0)</f>
        <v>0</v>
      </c>
      <c r="O624" s="44">
        <f>IFERROR(VLOOKUP($C624,'World Cup GK'!B:AE,11,FALSE),0)</f>
        <v>0</v>
      </c>
      <c r="P624" s="43">
        <f t="shared" si="97"/>
        <v>1</v>
      </c>
    </row>
    <row r="625" spans="2:16" ht="12" customHeight="1" x14ac:dyDescent="0.2">
      <c r="B625" s="40" t="s">
        <v>163</v>
      </c>
      <c r="C625" s="293"/>
      <c r="D625" s="35">
        <f t="shared" ref="D625:E625" si="98">SUM(D626:D650)</f>
        <v>0</v>
      </c>
      <c r="E625" s="35">
        <f t="shared" si="98"/>
        <v>0</v>
      </c>
      <c r="F625" s="35">
        <f>SUM(F626:F655)</f>
        <v>11531</v>
      </c>
      <c r="G625" s="35">
        <f t="shared" ref="G625:O625" si="99">SUM(G626:G655)</f>
        <v>28</v>
      </c>
      <c r="H625" s="35">
        <f>SUM(H626:H655)</f>
        <v>28</v>
      </c>
      <c r="I625" s="35">
        <f>SUM(I626:I655)</f>
        <v>13</v>
      </c>
      <c r="J625" s="35">
        <f>SUM(J626:J655)</f>
        <v>7</v>
      </c>
      <c r="K625" s="35">
        <f t="shared" si="99"/>
        <v>0</v>
      </c>
      <c r="L625" s="35">
        <f>SUM(L626:L655)</f>
        <v>16</v>
      </c>
      <c r="M625" s="35">
        <f t="shared" si="99"/>
        <v>9</v>
      </c>
      <c r="N625" s="35">
        <f t="shared" si="99"/>
        <v>60</v>
      </c>
      <c r="O625" s="35">
        <f t="shared" si="99"/>
        <v>27</v>
      </c>
      <c r="P625" s="43">
        <f t="shared" si="97"/>
        <v>193.2073</v>
      </c>
    </row>
    <row r="626" spans="2:16" ht="12" customHeight="1" x14ac:dyDescent="0.2">
      <c r="B626" s="24"/>
      <c r="C626" s="265" t="s">
        <v>425</v>
      </c>
      <c r="D626" s="23" t="str">
        <f>IFERROR(VLOOKUP($C626,'World Cup Players'!B:X,3,FALSE),0)</f>
        <v>fr France</v>
      </c>
      <c r="E626" s="30"/>
      <c r="F626" s="23">
        <f>IFERROR(VLOOKUP($C626,'World Cup Players'!B:X,9,FALSE),0)</f>
        <v>605</v>
      </c>
      <c r="G626" s="23">
        <f>IFERROR(VLOOKUP($C626,'World Cup Players'!B:X,11,FALSE),0)</f>
        <v>8</v>
      </c>
      <c r="H626" s="23">
        <f>IFERROR(VLOOKUP($C626,'World Cup Players'!B:X,12,FALSE),0)</f>
        <v>3</v>
      </c>
      <c r="I626" s="23">
        <f>IFERROR(VLOOKUP($C626,'GAME WINNING GOALS'!A:B,2,FALSE),0)</f>
        <v>4</v>
      </c>
      <c r="J626" s="23">
        <f>IFERROR(VLOOKUP($C626,'World Cup Players'!B:X,17,FALSE),0)</f>
        <v>1</v>
      </c>
      <c r="K626" s="23">
        <f>IFERROR(VLOOKUP($C626,'World Cup Players'!B:X,18,FALSE),0)</f>
        <v>0</v>
      </c>
      <c r="L626" s="44">
        <f>IFERROR(VLOOKUP($C626,'World Cup GK'!B:AE,16,FALSE),0)</f>
        <v>0</v>
      </c>
      <c r="M626" s="44">
        <f>IFERROR(VLOOKUP($C626,'World Cup GK'!B:AE,19,FALSE),0)</f>
        <v>0</v>
      </c>
      <c r="N626" s="44">
        <f>IFERROR(VLOOKUP($C626,'World Cup GK'!B:AE,14,FALSE),0)</f>
        <v>0</v>
      </c>
      <c r="O626" s="44">
        <f>IFERROR(VLOOKUP($C626,'World Cup GK'!B:AE,11,FALSE),0)</f>
        <v>0</v>
      </c>
      <c r="P626" s="43">
        <f t="shared" si="97"/>
        <v>19.7715</v>
      </c>
    </row>
    <row r="627" spans="2:16" ht="12" customHeight="1" x14ac:dyDescent="0.2">
      <c r="B627" s="24"/>
      <c r="C627" s="265" t="s">
        <v>5</v>
      </c>
      <c r="D627" s="23" t="str">
        <f>IFERROR(VLOOKUP($C627,'World Cup Players'!B:X,3,FALSE),0)</f>
        <v>eng England</v>
      </c>
      <c r="E627" s="30"/>
      <c r="F627" s="23">
        <f>IFERROR(VLOOKUP($C627,'World Cup Players'!B:X,9,FALSE),0)</f>
        <v>652</v>
      </c>
      <c r="G627" s="23">
        <f>IFERROR(VLOOKUP($C627,'World Cup Players'!B:X,11,FALSE),0)</f>
        <v>6</v>
      </c>
      <c r="H627" s="23">
        <f>IFERROR(VLOOKUP($C627,'World Cup Players'!B:X,12,FALSE),0)</f>
        <v>1</v>
      </c>
      <c r="I627" s="23">
        <f>IFERROR(VLOOKUP($C627,'GAME WINNING GOALS'!A:B,2,FALSE),0)</f>
        <v>2</v>
      </c>
      <c r="J627" s="23">
        <f>IFERROR(VLOOKUP($C627,'World Cup Players'!B:X,17,FALSE),0)</f>
        <v>0</v>
      </c>
      <c r="K627" s="23">
        <f>IFERROR(VLOOKUP($C627,'World Cup Players'!B:X,18,FALSE),0)</f>
        <v>0</v>
      </c>
      <c r="L627" s="44">
        <f>IFERROR(VLOOKUP($C627,'World Cup GK'!B:AE,16,FALSE),0)</f>
        <v>0</v>
      </c>
      <c r="M627" s="44">
        <f>IFERROR(VLOOKUP($C627,'World Cup GK'!B:AE,19,FALSE),0)</f>
        <v>0</v>
      </c>
      <c r="N627" s="44">
        <f>IFERROR(VLOOKUP($C627,'World Cup GK'!B:AE,14,FALSE),0)</f>
        <v>0</v>
      </c>
      <c r="O627" s="44">
        <f>IFERROR(VLOOKUP($C627,'World Cup GK'!B:AE,11,FALSE),0)</f>
        <v>0</v>
      </c>
      <c r="P627" s="43">
        <f t="shared" si="97"/>
        <v>14.4116</v>
      </c>
    </row>
    <row r="628" spans="2:16" ht="12" customHeight="1" x14ac:dyDescent="0.2">
      <c r="B628" s="24"/>
      <c r="C628" s="265" t="s">
        <v>613</v>
      </c>
      <c r="D628" s="23" t="str">
        <f>IFERROR(VLOOKUP($C628,'World Cup Players'!B:X,3,FALSE),0)</f>
        <v>de Germany</v>
      </c>
      <c r="E628" s="30"/>
      <c r="F628" s="23">
        <f>IFERROR(VLOOKUP($C628,'World Cup Players'!B:X,9,FALSE),0)</f>
        <v>361</v>
      </c>
      <c r="G628" s="23">
        <f>IFERROR(VLOOKUP($C628,'World Cup Players'!B:X,11,FALSE),0)</f>
        <v>0</v>
      </c>
      <c r="H628" s="23">
        <f>IFERROR(VLOOKUP($C628,'World Cup Players'!B:X,12,FALSE),0)</f>
        <v>3</v>
      </c>
      <c r="I628" s="23">
        <f>IFERROR(VLOOKUP($C628,'GAME WINNING GOALS'!A:B,2,FALSE),0)</f>
        <v>0</v>
      </c>
      <c r="J628" s="23">
        <f>IFERROR(VLOOKUP($C628,'World Cup Players'!B:X,17,FALSE),0)</f>
        <v>0</v>
      </c>
      <c r="K628" s="23">
        <f>IFERROR(VLOOKUP($C628,'World Cup Players'!B:X,18,FALSE),0)</f>
        <v>0</v>
      </c>
      <c r="L628" s="44">
        <f>IFERROR(VLOOKUP($C628,'World Cup GK'!B:AE,16,FALSE),0)</f>
        <v>0</v>
      </c>
      <c r="M628" s="44">
        <f>IFERROR(VLOOKUP($C628,'World Cup GK'!B:AE,19,FALSE),0)</f>
        <v>0</v>
      </c>
      <c r="N628" s="44">
        <f>IFERROR(VLOOKUP($C628,'World Cup GK'!B:AE,14,FALSE),0)</f>
        <v>0</v>
      </c>
      <c r="O628" s="44">
        <f>IFERROR(VLOOKUP($C628,'World Cup GK'!B:AE,11,FALSE),0)</f>
        <v>0</v>
      </c>
      <c r="P628" s="43">
        <f t="shared" si="97"/>
        <v>5.9962999999999997</v>
      </c>
    </row>
    <row r="629" spans="2:16" ht="12" customHeight="1" x14ac:dyDescent="0.2">
      <c r="B629" s="24"/>
      <c r="C629" s="265" t="s">
        <v>249</v>
      </c>
      <c r="D629" s="23" t="str">
        <f>IFERROR(VLOOKUP($C629,'World Cup Players'!B:X,3,FALSE),0)</f>
        <v>br Brazil</v>
      </c>
      <c r="E629" s="30"/>
      <c r="F629" s="23">
        <f>IFERROR(VLOOKUP($C629,'World Cup Players'!B:X,9,FALSE),0)</f>
        <v>129</v>
      </c>
      <c r="G629" s="23">
        <f>IFERROR(VLOOKUP($C629,'World Cup Players'!B:X,11,FALSE),0)</f>
        <v>0</v>
      </c>
      <c r="H629" s="23">
        <f>IFERROR(VLOOKUP($C629,'World Cup Players'!B:X,12,FALSE),0)</f>
        <v>0</v>
      </c>
      <c r="I629" s="23">
        <f>IFERROR(VLOOKUP($C629,'GAME WINNING GOALS'!A:B,2,FALSE),0)</f>
        <v>0</v>
      </c>
      <c r="J629" s="23">
        <f>IFERROR(VLOOKUP($C629,'World Cup Players'!B:X,17,FALSE),0)</f>
        <v>0</v>
      </c>
      <c r="K629" s="23">
        <f>IFERROR(VLOOKUP($C629,'World Cup Players'!B:X,18,FALSE),0)</f>
        <v>0</v>
      </c>
      <c r="L629" s="44">
        <f>IFERROR(VLOOKUP($C629,'World Cup GK'!B:AE,16,FALSE),0)</f>
        <v>0</v>
      </c>
      <c r="M629" s="44">
        <f>IFERROR(VLOOKUP($C629,'World Cup GK'!B:AE,19,FALSE),0)</f>
        <v>0</v>
      </c>
      <c r="N629" s="44">
        <f>IFERROR(VLOOKUP($C629,'World Cup GK'!B:AE,14,FALSE),0)</f>
        <v>0</v>
      </c>
      <c r="O629" s="44">
        <f>IFERROR(VLOOKUP($C629,'World Cup GK'!B:AE,11,FALSE),0)</f>
        <v>0</v>
      </c>
      <c r="P629" s="43">
        <f t="shared" si="97"/>
        <v>1.0707</v>
      </c>
    </row>
    <row r="630" spans="2:16" ht="12" customHeight="1" x14ac:dyDescent="0.2">
      <c r="B630" s="24"/>
      <c r="C630" s="265" t="s">
        <v>359</v>
      </c>
      <c r="D630" s="23" t="str">
        <f>IFERROR(VLOOKUP($C630,'World Cup Players'!B:X,3,FALSE),0)</f>
        <v>eng England</v>
      </c>
      <c r="E630" s="30"/>
      <c r="F630" s="23">
        <f>IFERROR(VLOOKUP($C630,'World Cup Players'!B:X,9,FALSE),0)</f>
        <v>268</v>
      </c>
      <c r="G630" s="23">
        <f>IFERROR(VLOOKUP($C630,'World Cup Players'!B:X,11,FALSE),0)</f>
        <v>0</v>
      </c>
      <c r="H630" s="23">
        <f>IFERROR(VLOOKUP($C630,'World Cup Players'!B:X,12,FALSE),0)</f>
        <v>3</v>
      </c>
      <c r="I630" s="23">
        <f>IFERROR(VLOOKUP($C630,'GAME WINNING GOALS'!A:B,2,FALSE),0)</f>
        <v>0</v>
      </c>
      <c r="J630" s="23">
        <f>IFERROR(VLOOKUP($C630,'World Cup Players'!B:X,17,FALSE),0)</f>
        <v>0</v>
      </c>
      <c r="K630" s="23">
        <f>IFERROR(VLOOKUP($C630,'World Cup Players'!B:X,18,FALSE),0)</f>
        <v>0</v>
      </c>
      <c r="L630" s="44">
        <f>IFERROR(VLOOKUP($C630,'World Cup GK'!B:AE,16,FALSE),0)</f>
        <v>0</v>
      </c>
      <c r="M630" s="44">
        <f>IFERROR(VLOOKUP($C630,'World Cup GK'!B:AE,19,FALSE),0)</f>
        <v>0</v>
      </c>
      <c r="N630" s="44">
        <f>IFERROR(VLOOKUP($C630,'World Cup GK'!B:AE,14,FALSE),0)</f>
        <v>0</v>
      </c>
      <c r="O630" s="44">
        <f>IFERROR(VLOOKUP($C630,'World Cup GK'!B:AE,11,FALSE),0)</f>
        <v>0</v>
      </c>
      <c r="P630" s="43">
        <f t="shared" si="97"/>
        <v>5.2244000000000002</v>
      </c>
    </row>
    <row r="631" spans="2:16" ht="12" customHeight="1" x14ac:dyDescent="0.2">
      <c r="B631" s="24"/>
      <c r="C631" s="265" t="s">
        <v>693</v>
      </c>
      <c r="D631" s="23" t="str">
        <f>IFERROR(VLOOKUP($C631,'World Cup Players'!B:X,3,FALSE),0)</f>
        <v>ma Morocco</v>
      </c>
      <c r="E631" s="30"/>
      <c r="F631" s="23">
        <f>IFERROR(VLOOKUP($C631,'World Cup Players'!B:X,9,FALSE),0)</f>
        <v>381</v>
      </c>
      <c r="G631" s="23">
        <f>IFERROR(VLOOKUP($C631,'World Cup Players'!B:X,11,FALSE),0)</f>
        <v>3</v>
      </c>
      <c r="H631" s="23">
        <f>IFERROR(VLOOKUP($C631,'World Cup Players'!B:X,12,FALSE),0)</f>
        <v>0</v>
      </c>
      <c r="I631" s="23">
        <f>IFERROR(VLOOKUP($C631,'GAME WINNING GOALS'!A:B,2,FALSE),0)</f>
        <v>1</v>
      </c>
      <c r="J631" s="23">
        <f>IFERROR(VLOOKUP($C631,'World Cup Players'!B:X,17,FALSE),0)</f>
        <v>0</v>
      </c>
      <c r="K631" s="23">
        <f>IFERROR(VLOOKUP($C631,'World Cup Players'!B:X,18,FALSE),0)</f>
        <v>0</v>
      </c>
      <c r="L631" s="44">
        <f>IFERROR(VLOOKUP($C631,'World Cup GK'!B:AE,16,FALSE),0)</f>
        <v>0</v>
      </c>
      <c r="M631" s="44">
        <f>IFERROR(VLOOKUP($C631,'World Cup GK'!B:AE,19,FALSE),0)</f>
        <v>0</v>
      </c>
      <c r="N631" s="44">
        <f>IFERROR(VLOOKUP($C631,'World Cup GK'!B:AE,14,FALSE),0)</f>
        <v>0</v>
      </c>
      <c r="O631" s="44">
        <f>IFERROR(VLOOKUP($C631,'World Cup GK'!B:AE,11,FALSE),0)</f>
        <v>0</v>
      </c>
      <c r="P631" s="43">
        <f t="shared" si="97"/>
        <v>7.1623000000000001</v>
      </c>
    </row>
    <row r="632" spans="2:16" ht="12" customHeight="1" x14ac:dyDescent="0.2">
      <c r="B632" s="24"/>
      <c r="C632" s="278" t="s">
        <v>491</v>
      </c>
      <c r="D632" s="23" t="str">
        <f>IFERROR(VLOOKUP($C632,'World Cup Players'!B:X,3,FALSE),0)</f>
        <v>pt Portugal</v>
      </c>
      <c r="E632" s="30"/>
      <c r="F632" s="23">
        <f>IFERROR(VLOOKUP($C632,'World Cup Players'!B:X,9,FALSE),0)</f>
        <v>422</v>
      </c>
      <c r="G632" s="23">
        <f>IFERROR(VLOOKUP($C632,'World Cup Players'!B:X,11,FALSE),0)</f>
        <v>0</v>
      </c>
      <c r="H632" s="23">
        <f>IFERROR(VLOOKUP($C632,'World Cup Players'!B:X,12,FALSE),0)</f>
        <v>1</v>
      </c>
      <c r="I632" s="23">
        <f>IFERROR(VLOOKUP($C632,'GAME WINNING GOALS'!A:B,2,FALSE),0)</f>
        <v>0</v>
      </c>
      <c r="J632" s="23">
        <f>IFERROR(VLOOKUP($C632,'World Cup Players'!B:X,17,FALSE),0)</f>
        <v>0</v>
      </c>
      <c r="K632" s="23">
        <f>IFERROR(VLOOKUP($C632,'World Cup Players'!B:X,18,FALSE),0)</f>
        <v>0</v>
      </c>
      <c r="L632" s="44">
        <f>IFERROR(VLOOKUP($C632,'World Cup GK'!B:AE,16,FALSE),0)</f>
        <v>0</v>
      </c>
      <c r="M632" s="44">
        <f>IFERROR(VLOOKUP($C632,'World Cup GK'!B:AE,19,FALSE),0)</f>
        <v>0</v>
      </c>
      <c r="N632" s="44">
        <f>IFERROR(VLOOKUP($C632,'World Cup GK'!B:AE,14,FALSE),0)</f>
        <v>0</v>
      </c>
      <c r="O632" s="44">
        <f>IFERROR(VLOOKUP($C632,'World Cup GK'!B:AE,11,FALSE),0)</f>
        <v>0</v>
      </c>
      <c r="P632" s="43">
        <f t="shared" si="97"/>
        <v>4.5026000000000002</v>
      </c>
    </row>
    <row r="633" spans="2:16" ht="12" customHeight="1" x14ac:dyDescent="0.2">
      <c r="B633" s="24"/>
      <c r="C633" s="265" t="s">
        <v>706</v>
      </c>
      <c r="D633" s="23" t="str">
        <f>IFERROR(VLOOKUP($C633,'World Cup Players'!B:X,3,FALSE),0)</f>
        <v>ar Argentina</v>
      </c>
      <c r="E633" s="30"/>
      <c r="F633" s="23">
        <f>IFERROR(VLOOKUP($C633,'World Cup Players'!B:X,9,FALSE),0)</f>
        <v>630</v>
      </c>
      <c r="G633" s="23">
        <f>IFERROR(VLOOKUP($C633,'World Cup Players'!B:X,11,FALSE),0)</f>
        <v>1</v>
      </c>
      <c r="H633" s="23">
        <f>IFERROR(VLOOKUP($C633,'World Cup Players'!B:X,12,FALSE),0)</f>
        <v>1</v>
      </c>
      <c r="I633" s="23">
        <f>IFERROR(VLOOKUP($C633,'GAME WINNING GOALS'!A:B,2,FALSE),0)</f>
        <v>0</v>
      </c>
      <c r="J633" s="23">
        <f>IFERROR(VLOOKUP($C633,'World Cup Players'!B:X,17,FALSE),0)</f>
        <v>0</v>
      </c>
      <c r="K633" s="23">
        <f>IFERROR(VLOOKUP($C633,'World Cup Players'!B:X,18,FALSE),0)</f>
        <v>0</v>
      </c>
      <c r="L633" s="44">
        <f>IFERROR(VLOOKUP($C633,'World Cup GK'!B:AE,16,FALSE),0)</f>
        <v>0</v>
      </c>
      <c r="M633" s="44">
        <f>IFERROR(VLOOKUP($C633,'World Cup GK'!B:AE,19,FALSE),0)</f>
        <v>0</v>
      </c>
      <c r="N633" s="44">
        <f>IFERROR(VLOOKUP($C633,'World Cup GK'!B:AE,14,FALSE),0)</f>
        <v>0</v>
      </c>
      <c r="O633" s="44">
        <f>IFERROR(VLOOKUP($C633,'World Cup GK'!B:AE,11,FALSE),0)</f>
        <v>0</v>
      </c>
      <c r="P633" s="43">
        <f t="shared" si="97"/>
        <v>7.2290000000000001</v>
      </c>
    </row>
    <row r="634" spans="2:16" ht="12" customHeight="1" x14ac:dyDescent="0.2">
      <c r="B634" s="24"/>
      <c r="C634" s="265" t="s">
        <v>594</v>
      </c>
      <c r="D634" s="23" t="str">
        <f>IFERROR(VLOOKUP($C634,'World Cup Players'!B:X,3,FALSE),0)</f>
        <v>tr Türkiye</v>
      </c>
      <c r="E634" s="30"/>
      <c r="F634" s="23">
        <f>IFERROR(VLOOKUP($C634,'World Cup Players'!B:X,9,FALSE),0)</f>
        <v>270</v>
      </c>
      <c r="G634" s="23">
        <f>IFERROR(VLOOKUP($C634,'World Cup Players'!B:X,11,FALSE),0)</f>
        <v>1</v>
      </c>
      <c r="H634" s="23">
        <f>IFERROR(VLOOKUP($C634,'World Cup Players'!B:X,12,FALSE),0)</f>
        <v>0</v>
      </c>
      <c r="I634" s="23">
        <f>IFERROR(VLOOKUP($C634,'GAME WINNING GOALS'!A:B,2,FALSE),0)</f>
        <v>0</v>
      </c>
      <c r="J634" s="23">
        <f>IFERROR(VLOOKUP($C634,'World Cup Players'!B:X,17,FALSE),0)</f>
        <v>0</v>
      </c>
      <c r="K634" s="23">
        <f>IFERROR(VLOOKUP($C634,'World Cup Players'!B:X,18,FALSE),0)</f>
        <v>0</v>
      </c>
      <c r="L634" s="44">
        <f>IFERROR(VLOOKUP($C634,'World Cup GK'!B:AE,16,FALSE),0)</f>
        <v>0</v>
      </c>
      <c r="M634" s="44">
        <f>IFERROR(VLOOKUP($C634,'World Cup GK'!B:AE,19,FALSE),0)</f>
        <v>0</v>
      </c>
      <c r="N634" s="44">
        <f>IFERROR(VLOOKUP($C634,'World Cup GK'!B:AE,14,FALSE),0)</f>
        <v>0</v>
      </c>
      <c r="O634" s="44">
        <f>IFERROR(VLOOKUP($C634,'World Cup GK'!B:AE,11,FALSE),0)</f>
        <v>0</v>
      </c>
      <c r="P634" s="43">
        <f t="shared" si="97"/>
        <v>3.2410000000000001</v>
      </c>
    </row>
    <row r="635" spans="2:16" ht="12" customHeight="1" x14ac:dyDescent="0.2">
      <c r="B635" s="24"/>
      <c r="C635" s="278" t="s">
        <v>225</v>
      </c>
      <c r="D635" s="23" t="str">
        <f>IFERROR(VLOOKUP($C635,'World Cup Players'!B:X,3,FALSE),0)</f>
        <v>eng England</v>
      </c>
      <c r="E635" s="30"/>
      <c r="F635" s="23">
        <f>IFERROR(VLOOKUP($C635,'World Cup Players'!B:X,9,FALSE),0)</f>
        <v>602</v>
      </c>
      <c r="G635" s="23">
        <f>IFERROR(VLOOKUP($C635,'World Cup Players'!B:X,11,FALSE),0)</f>
        <v>6</v>
      </c>
      <c r="H635" s="23">
        <f>IFERROR(VLOOKUP($C635,'World Cup Players'!B:X,12,FALSE),0)</f>
        <v>1</v>
      </c>
      <c r="I635" s="23">
        <f>IFERROR(VLOOKUP($C635,'GAME WINNING GOALS'!A:B,2,FALSE),0)</f>
        <v>3</v>
      </c>
      <c r="J635" s="23">
        <f>IFERROR(VLOOKUP($C635,'World Cup Players'!B:X,17,FALSE),0)</f>
        <v>1</v>
      </c>
      <c r="K635" s="23">
        <f>IFERROR(VLOOKUP($C635,'World Cup Players'!B:X,18,FALSE),0)</f>
        <v>0</v>
      </c>
      <c r="L635" s="44">
        <f>IFERROR(VLOOKUP($C635,'World Cup GK'!B:AE,16,FALSE),0)</f>
        <v>0</v>
      </c>
      <c r="M635" s="44">
        <f>IFERROR(VLOOKUP($C635,'World Cup GK'!B:AE,19,FALSE),0)</f>
        <v>0</v>
      </c>
      <c r="N635" s="44">
        <f>IFERROR(VLOOKUP($C635,'World Cup GK'!B:AE,14,FALSE),0)</f>
        <v>0</v>
      </c>
      <c r="O635" s="44">
        <f>IFERROR(VLOOKUP($C635,'World Cup GK'!B:AE,11,FALSE),0)</f>
        <v>0</v>
      </c>
      <c r="P635" s="43">
        <f t="shared" si="97"/>
        <v>14.746600000000001</v>
      </c>
    </row>
    <row r="636" spans="2:16" ht="12" customHeight="1" x14ac:dyDescent="0.2">
      <c r="B636" s="24"/>
      <c r="C636" s="265" t="s">
        <v>720</v>
      </c>
      <c r="D636" s="23" t="str">
        <f>IFERROR(VLOOKUP($C636,'World Cup Players'!B:X,3,FALSE),0)</f>
        <v>fr France</v>
      </c>
      <c r="E636" s="30"/>
      <c r="F636" s="23">
        <f>IFERROR(VLOOKUP($C636,'World Cup Players'!B:X,9,FALSE),0)</f>
        <v>556</v>
      </c>
      <c r="G636" s="23">
        <f>IFERROR(VLOOKUP($C636,'World Cup Players'!B:X,11,FALSE),0)</f>
        <v>0</v>
      </c>
      <c r="H636" s="23">
        <f>IFERROR(VLOOKUP($C636,'World Cup Players'!B:X,12,FALSE),0)</f>
        <v>5</v>
      </c>
      <c r="I636" s="23">
        <f>IFERROR(VLOOKUP($C636,'GAME WINNING GOALS'!A:B,2,FALSE),0)</f>
        <v>0</v>
      </c>
      <c r="J636" s="23">
        <f>IFERROR(VLOOKUP($C636,'World Cup Players'!B:X,17,FALSE),0)</f>
        <v>1</v>
      </c>
      <c r="K636" s="23">
        <f>IFERROR(VLOOKUP($C636,'World Cup Players'!B:X,18,FALSE),0)</f>
        <v>0</v>
      </c>
      <c r="L636" s="44">
        <f>IFERROR(VLOOKUP($C636,'World Cup GK'!B:AE,16,FALSE),0)</f>
        <v>0</v>
      </c>
      <c r="M636" s="44">
        <f>IFERROR(VLOOKUP($C636,'World Cup GK'!B:AE,19,FALSE),0)</f>
        <v>0</v>
      </c>
      <c r="N636" s="44">
        <f>IFERROR(VLOOKUP($C636,'World Cup GK'!B:AE,14,FALSE),0)</f>
        <v>0</v>
      </c>
      <c r="O636" s="44">
        <f>IFERROR(VLOOKUP($C636,'World Cup GK'!B:AE,11,FALSE),0)</f>
        <v>0</v>
      </c>
      <c r="P636" s="43">
        <f t="shared" si="97"/>
        <v>9.3647999999999989</v>
      </c>
    </row>
    <row r="637" spans="2:16" ht="12" customHeight="1" x14ac:dyDescent="0.2">
      <c r="B637" s="24"/>
      <c r="C637" s="265" t="s">
        <v>725</v>
      </c>
      <c r="D637" s="23" t="str">
        <f>IFERROR(VLOOKUP($C637,'World Cup Players'!B:X,3,FALSE),0)</f>
        <v>ar Argentina</v>
      </c>
      <c r="E637" s="30"/>
      <c r="F637" s="23">
        <f>IFERROR(VLOOKUP($C637,'World Cup Players'!B:X,9,FALSE),0)</f>
        <v>241</v>
      </c>
      <c r="G637" s="23">
        <f>IFERROR(VLOOKUP($C637,'World Cup Players'!B:X,11,FALSE),0)</f>
        <v>0</v>
      </c>
      <c r="H637" s="23">
        <f>IFERROR(VLOOKUP($C637,'World Cup Players'!B:X,12,FALSE),0)</f>
        <v>0</v>
      </c>
      <c r="I637" s="23">
        <f>IFERROR(VLOOKUP($C637,'GAME WINNING GOALS'!A:B,2,FALSE),0)</f>
        <v>0</v>
      </c>
      <c r="J637" s="23">
        <f>IFERROR(VLOOKUP($C637,'World Cup Players'!B:X,17,FALSE),0)</f>
        <v>1</v>
      </c>
      <c r="K637" s="23">
        <f>IFERROR(VLOOKUP($C637,'World Cup Players'!B:X,18,FALSE),0)</f>
        <v>0</v>
      </c>
      <c r="L637" s="44">
        <f>IFERROR(VLOOKUP($C637,'World Cup GK'!B:AE,16,FALSE),0)</f>
        <v>0</v>
      </c>
      <c r="M637" s="44">
        <f>IFERROR(VLOOKUP($C637,'World Cup GK'!B:AE,19,FALSE),0)</f>
        <v>0</v>
      </c>
      <c r="N637" s="44">
        <f>IFERROR(VLOOKUP($C637,'World Cup GK'!B:AE,14,FALSE),0)</f>
        <v>0</v>
      </c>
      <c r="O637" s="44">
        <f>IFERROR(VLOOKUP($C637,'World Cup GK'!B:AE,11,FALSE),0)</f>
        <v>0</v>
      </c>
      <c r="P637" s="43">
        <f t="shared" si="97"/>
        <v>1.7503000000000002</v>
      </c>
    </row>
    <row r="638" spans="2:16" ht="12" customHeight="1" x14ac:dyDescent="0.2">
      <c r="B638" s="24"/>
      <c r="C638" s="265" t="s">
        <v>734</v>
      </c>
      <c r="D638" s="23" t="str">
        <f>IFERROR(VLOOKUP($C638,'World Cup Players'!B:X,3,FALSE),0)</f>
        <v>no Norway</v>
      </c>
      <c r="E638" s="30"/>
      <c r="F638" s="23">
        <f>IFERROR(VLOOKUP($C638,'World Cup Players'!B:X,9,FALSE),0)</f>
        <v>470</v>
      </c>
      <c r="G638" s="23">
        <f>IFERROR(VLOOKUP($C638,'World Cup Players'!B:X,11,FALSE),0)</f>
        <v>0</v>
      </c>
      <c r="H638" s="23">
        <f>IFERROR(VLOOKUP($C638,'World Cup Players'!B:X,12,FALSE),0)</f>
        <v>4</v>
      </c>
      <c r="I638" s="23">
        <f>IFERROR(VLOOKUP($C638,'GAME WINNING GOALS'!A:B,2,FALSE),0)</f>
        <v>0</v>
      </c>
      <c r="J638" s="23">
        <f>IFERROR(VLOOKUP($C638,'World Cup Players'!B:X,17,FALSE),0)</f>
        <v>0</v>
      </c>
      <c r="K638" s="23">
        <f>IFERROR(VLOOKUP($C638,'World Cup Players'!B:X,18,FALSE),0)</f>
        <v>0</v>
      </c>
      <c r="L638" s="44">
        <f>IFERROR(VLOOKUP($C638,'World Cup GK'!B:AE,16,FALSE),0)</f>
        <v>0</v>
      </c>
      <c r="M638" s="44">
        <f>IFERROR(VLOOKUP($C638,'World Cup GK'!B:AE,19,FALSE),0)</f>
        <v>0</v>
      </c>
      <c r="N638" s="44">
        <f>IFERROR(VLOOKUP($C638,'World Cup GK'!B:AE,14,FALSE),0)</f>
        <v>0</v>
      </c>
      <c r="O638" s="44">
        <f>IFERROR(VLOOKUP($C638,'World Cup GK'!B:AE,11,FALSE),0)</f>
        <v>0</v>
      </c>
      <c r="P638" s="43">
        <f t="shared" si="97"/>
        <v>7.9009999999999998</v>
      </c>
    </row>
    <row r="639" spans="2:16" ht="12" customHeight="1" x14ac:dyDescent="0.2">
      <c r="B639" s="24"/>
      <c r="C639" s="268" t="s">
        <v>543</v>
      </c>
      <c r="D639" s="23" t="str">
        <f>IFERROR(VLOOKUP($C639,'World Cup Players'!B:X,3,FALSE),0)</f>
        <v>pt Portugal</v>
      </c>
      <c r="E639" s="30"/>
      <c r="F639" s="23">
        <f>IFERROR(VLOOKUP($C639,'World Cup Players'!B:X,9,FALSE),0)</f>
        <v>376</v>
      </c>
      <c r="G639" s="23">
        <f>IFERROR(VLOOKUP($C639,'World Cup Players'!B:X,11,FALSE),0)</f>
        <v>0</v>
      </c>
      <c r="H639" s="23">
        <f>IFERROR(VLOOKUP($C639,'World Cup Players'!B:X,12,FALSE),0)</f>
        <v>0</v>
      </c>
      <c r="I639" s="23">
        <f>IFERROR(VLOOKUP($C639,'GAME WINNING GOALS'!A:B,2,FALSE),0)</f>
        <v>0</v>
      </c>
      <c r="J639" s="23">
        <f>IFERROR(VLOOKUP($C639,'World Cup Players'!B:X,17,FALSE),0)</f>
        <v>0</v>
      </c>
      <c r="K639" s="23">
        <f>IFERROR(VLOOKUP($C639,'World Cup Players'!B:X,18,FALSE),0)</f>
        <v>0</v>
      </c>
      <c r="L639" s="44">
        <f>IFERROR(VLOOKUP($C639,'World Cup GK'!B:AE,16,FALSE),0)</f>
        <v>0</v>
      </c>
      <c r="M639" s="44">
        <f>IFERROR(VLOOKUP($C639,'World Cup GK'!B:AE,19,FALSE),0)</f>
        <v>0</v>
      </c>
      <c r="N639" s="44">
        <f>IFERROR(VLOOKUP($C639,'World Cup GK'!B:AE,14,FALSE),0)</f>
        <v>0</v>
      </c>
      <c r="O639" s="44">
        <f>IFERROR(VLOOKUP($C639,'World Cup GK'!B:AE,11,FALSE),0)</f>
        <v>0</v>
      </c>
      <c r="P639" s="43">
        <f t="shared" si="97"/>
        <v>3.1208</v>
      </c>
    </row>
    <row r="640" spans="2:16" ht="12" customHeight="1" x14ac:dyDescent="0.2">
      <c r="B640" s="24"/>
      <c r="C640" s="265" t="s">
        <v>381</v>
      </c>
      <c r="D640" s="23" t="str">
        <f>IFERROR(VLOOKUP($C640,'World Cup Players'!B:X,3,FALSE),0)</f>
        <v>sn Senegal</v>
      </c>
      <c r="E640" s="30"/>
      <c r="F640" s="23">
        <f>IFERROR(VLOOKUP($C640,'World Cup Players'!B:X,9,FALSE),0)</f>
        <v>234</v>
      </c>
      <c r="G640" s="23">
        <f>IFERROR(VLOOKUP($C640,'World Cup Players'!B:X,11,FALSE),0)</f>
        <v>0</v>
      </c>
      <c r="H640" s="23">
        <f>IFERROR(VLOOKUP($C640,'World Cup Players'!B:X,12,FALSE),0)</f>
        <v>1</v>
      </c>
      <c r="I640" s="23">
        <f>IFERROR(VLOOKUP($C640,'GAME WINNING GOALS'!A:B,2,FALSE),0)</f>
        <v>0</v>
      </c>
      <c r="J640" s="23">
        <f>IFERROR(VLOOKUP($C640,'World Cup Players'!B:X,17,FALSE),0)</f>
        <v>0</v>
      </c>
      <c r="K640" s="23">
        <f>IFERROR(VLOOKUP($C640,'World Cup Players'!B:X,18,FALSE),0)</f>
        <v>0</v>
      </c>
      <c r="L640" s="44">
        <f>IFERROR(VLOOKUP($C640,'World Cup GK'!B:AE,16,FALSE),0)</f>
        <v>0</v>
      </c>
      <c r="M640" s="44">
        <f>IFERROR(VLOOKUP($C640,'World Cup GK'!B:AE,19,FALSE),0)</f>
        <v>0</v>
      </c>
      <c r="N640" s="44">
        <f>IFERROR(VLOOKUP($C640,'World Cup GK'!B:AE,14,FALSE),0)</f>
        <v>0</v>
      </c>
      <c r="O640" s="44">
        <f>IFERROR(VLOOKUP($C640,'World Cup GK'!B:AE,11,FALSE),0)</f>
        <v>0</v>
      </c>
      <c r="P640" s="43">
        <f t="shared" si="97"/>
        <v>2.9421999999999997</v>
      </c>
    </row>
    <row r="641" spans="2:16" ht="12" customHeight="1" x14ac:dyDescent="0.2">
      <c r="B641" s="24"/>
      <c r="C641" s="265" t="s">
        <v>745</v>
      </c>
      <c r="D641" s="23" t="str">
        <f>IFERROR(VLOOKUP($C641,'World Cup Players'!B:X,3,FALSE),0)</f>
        <v>nz New Zealand</v>
      </c>
      <c r="E641" s="30"/>
      <c r="F641" s="23">
        <f>IFERROR(VLOOKUP($C641,'World Cup Players'!B:X,9,FALSE),0)</f>
        <v>270</v>
      </c>
      <c r="G641" s="23">
        <f>IFERROR(VLOOKUP($C641,'World Cup Players'!B:X,11,FALSE),0)</f>
        <v>0</v>
      </c>
      <c r="H641" s="23">
        <f>IFERROR(VLOOKUP($C641,'World Cup Players'!B:X,12,FALSE),0)</f>
        <v>2</v>
      </c>
      <c r="I641" s="23">
        <f>IFERROR(VLOOKUP($C641,'GAME WINNING GOALS'!A:B,2,FALSE),0)</f>
        <v>0</v>
      </c>
      <c r="J641" s="23">
        <f>IFERROR(VLOOKUP($C641,'World Cup Players'!B:X,17,FALSE),0)</f>
        <v>0</v>
      </c>
      <c r="K641" s="23">
        <f>IFERROR(VLOOKUP($C641,'World Cup Players'!B:X,18,FALSE),0)</f>
        <v>0</v>
      </c>
      <c r="L641" s="44">
        <f>IFERROR(VLOOKUP($C641,'World Cup GK'!B:AE,16,FALSE),0)</f>
        <v>0</v>
      </c>
      <c r="M641" s="44">
        <f>IFERROR(VLOOKUP($C641,'World Cup GK'!B:AE,19,FALSE),0)</f>
        <v>0</v>
      </c>
      <c r="N641" s="44">
        <f>IFERROR(VLOOKUP($C641,'World Cup GK'!B:AE,14,FALSE),0)</f>
        <v>0</v>
      </c>
      <c r="O641" s="44">
        <f>IFERROR(VLOOKUP($C641,'World Cup GK'!B:AE,11,FALSE),0)</f>
        <v>0</v>
      </c>
      <c r="P641" s="43">
        <f t="shared" si="97"/>
        <v>4.2409999999999997</v>
      </c>
    </row>
    <row r="642" spans="2:16" ht="12" customHeight="1" x14ac:dyDescent="0.2">
      <c r="B642" s="24"/>
      <c r="C642" s="265" t="s">
        <v>646</v>
      </c>
      <c r="D642" s="23" t="str">
        <f>IFERROR(VLOOKUP($C642,'World Cup Players'!B:X,3,FALSE),0)</f>
        <v>sct Scotland</v>
      </c>
      <c r="E642" s="30"/>
      <c r="F642" s="23">
        <f>IFERROR(VLOOKUP($C642,'World Cup Players'!B:X,9,FALSE),0)</f>
        <v>171</v>
      </c>
      <c r="G642" s="23">
        <f>IFERROR(VLOOKUP($C642,'World Cup Players'!B:X,11,FALSE),0)</f>
        <v>0</v>
      </c>
      <c r="H642" s="23">
        <f>IFERROR(VLOOKUP($C642,'World Cup Players'!B:X,12,FALSE),0)</f>
        <v>0</v>
      </c>
      <c r="I642" s="23">
        <f>IFERROR(VLOOKUP($C642,'GAME WINNING GOALS'!A:B,2,FALSE),0)</f>
        <v>0</v>
      </c>
      <c r="J642" s="23">
        <f>IFERROR(VLOOKUP($C642,'World Cup Players'!B:X,17,FALSE),0)</f>
        <v>0</v>
      </c>
      <c r="K642" s="23">
        <f>IFERROR(VLOOKUP($C642,'World Cup Players'!B:X,18,FALSE),0)</f>
        <v>0</v>
      </c>
      <c r="L642" s="44">
        <f>IFERROR(VLOOKUP($C642,'World Cup GK'!B:AE,16,FALSE),0)</f>
        <v>0</v>
      </c>
      <c r="M642" s="44">
        <f>IFERROR(VLOOKUP($C642,'World Cup GK'!B:AE,19,FALSE),0)</f>
        <v>0</v>
      </c>
      <c r="N642" s="44">
        <f>IFERROR(VLOOKUP($C642,'World Cup GK'!B:AE,14,FALSE),0)</f>
        <v>0</v>
      </c>
      <c r="O642" s="44">
        <f>IFERROR(VLOOKUP($C642,'World Cup GK'!B:AE,11,FALSE),0)</f>
        <v>0</v>
      </c>
      <c r="P642" s="43">
        <f t="shared" si="97"/>
        <v>1.4193</v>
      </c>
    </row>
    <row r="643" spans="2:16" ht="12" customHeight="1" x14ac:dyDescent="0.2">
      <c r="B643" s="24"/>
      <c r="C643" s="265" t="s">
        <v>387</v>
      </c>
      <c r="D643" s="23" t="str">
        <f>IFERROR(VLOOKUP($C643,'World Cup Players'!B:X,3,FALSE),0)</f>
        <v>us United States</v>
      </c>
      <c r="E643" s="30"/>
      <c r="F643" s="23">
        <f>IFERROR(VLOOKUP($C643,'World Cup Players'!B:X,9,FALSE),0)</f>
        <v>348</v>
      </c>
      <c r="G643" s="23">
        <f>IFERROR(VLOOKUP($C643,'World Cup Players'!B:X,11,FALSE),0)</f>
        <v>0</v>
      </c>
      <c r="H643" s="23">
        <f>IFERROR(VLOOKUP($C643,'World Cup Players'!B:X,12,FALSE),0)</f>
        <v>0</v>
      </c>
      <c r="I643" s="23">
        <f>IFERROR(VLOOKUP($C643,'GAME WINNING GOALS'!A:B,2,FALSE),0)</f>
        <v>0</v>
      </c>
      <c r="J643" s="23">
        <f>IFERROR(VLOOKUP($C643,'World Cup Players'!B:X,17,FALSE),0)</f>
        <v>1</v>
      </c>
      <c r="K643" s="23">
        <f>IFERROR(VLOOKUP($C643,'World Cup Players'!B:X,18,FALSE),0)</f>
        <v>0</v>
      </c>
      <c r="L643" s="44">
        <f>IFERROR(VLOOKUP($C643,'World Cup GK'!B:AE,16,FALSE),0)</f>
        <v>0</v>
      </c>
      <c r="M643" s="44">
        <f>IFERROR(VLOOKUP($C643,'World Cup GK'!B:AE,19,FALSE),0)</f>
        <v>0</v>
      </c>
      <c r="N643" s="44">
        <f>IFERROR(VLOOKUP($C643,'World Cup GK'!B:AE,14,FALSE),0)</f>
        <v>0</v>
      </c>
      <c r="O643" s="44">
        <f>IFERROR(VLOOKUP($C643,'World Cup GK'!B:AE,11,FALSE),0)</f>
        <v>0</v>
      </c>
      <c r="P643" s="43">
        <f t="shared" si="97"/>
        <v>2.6383999999999999</v>
      </c>
    </row>
    <row r="644" spans="2:16" ht="12" customHeight="1" x14ac:dyDescent="0.2">
      <c r="B644" s="24"/>
      <c r="C644" s="265" t="s">
        <v>423</v>
      </c>
      <c r="D644" s="23" t="str">
        <f>IFERROR(VLOOKUP($C644,'World Cup Players'!B:X,3,FALSE),0)</f>
        <v>ar Argentina</v>
      </c>
      <c r="E644" s="30"/>
      <c r="F644" s="23">
        <f>IFERROR(VLOOKUP($C644,'World Cup Players'!B:X,9,FALSE),0)</f>
        <v>581</v>
      </c>
      <c r="G644" s="23">
        <f>IFERROR(VLOOKUP($C644,'World Cup Players'!B:X,11,FALSE),0)</f>
        <v>1</v>
      </c>
      <c r="H644" s="23">
        <f>IFERROR(VLOOKUP($C644,'World Cup Players'!B:X,12,FALSE),0)</f>
        <v>1</v>
      </c>
      <c r="I644" s="23">
        <f>IFERROR(VLOOKUP($C644,'GAME WINNING GOALS'!A:B,2,FALSE),0)</f>
        <v>0</v>
      </c>
      <c r="J644" s="23">
        <f>IFERROR(VLOOKUP($C644,'World Cup Players'!B:X,17,FALSE),0)</f>
        <v>1</v>
      </c>
      <c r="K644" s="23">
        <f>IFERROR(VLOOKUP($C644,'World Cup Players'!B:X,18,FALSE),0)</f>
        <v>0</v>
      </c>
      <c r="L644" s="44">
        <f>IFERROR(VLOOKUP($C644,'World Cup GK'!B:AE,16,FALSE),0)</f>
        <v>0</v>
      </c>
      <c r="M644" s="44">
        <f>IFERROR(VLOOKUP($C644,'World Cup GK'!B:AE,19,FALSE),0)</f>
        <v>0</v>
      </c>
      <c r="N644" s="44">
        <f>IFERROR(VLOOKUP($C644,'World Cup GK'!B:AE,14,FALSE),0)</f>
        <v>0</v>
      </c>
      <c r="O644" s="44">
        <f>IFERROR(VLOOKUP($C644,'World Cup GK'!B:AE,11,FALSE),0)</f>
        <v>0</v>
      </c>
      <c r="P644" s="43">
        <f t="shared" si="97"/>
        <v>6.5723000000000003</v>
      </c>
    </row>
    <row r="645" spans="2:16" ht="12" customHeight="1" x14ac:dyDescent="0.2">
      <c r="B645" s="24"/>
      <c r="C645" s="265" t="s">
        <v>233</v>
      </c>
      <c r="D645" s="23" t="str">
        <f>IFERROR(VLOOKUP($C645,'World Cup Players'!B:X,3,FALSE),0)</f>
        <v>ma Morocco</v>
      </c>
      <c r="E645" s="30"/>
      <c r="F645" s="23">
        <f>IFERROR(VLOOKUP($C645,'World Cup Players'!B:X,9,FALSE),0)</f>
        <v>570</v>
      </c>
      <c r="G645" s="23">
        <f>IFERROR(VLOOKUP($C645,'World Cup Players'!B:X,11,FALSE),0)</f>
        <v>1</v>
      </c>
      <c r="H645" s="23">
        <f>IFERROR(VLOOKUP($C645,'World Cup Players'!B:X,12,FALSE),0)</f>
        <v>2</v>
      </c>
      <c r="I645" s="23">
        <f>IFERROR(VLOOKUP($C645,'GAME WINNING GOALS'!A:B,2,FALSE),0)</f>
        <v>0</v>
      </c>
      <c r="J645" s="23">
        <f>IFERROR(VLOOKUP($C645,'World Cup Players'!B:X,17,FALSE),0)</f>
        <v>1</v>
      </c>
      <c r="K645" s="23">
        <f>IFERROR(VLOOKUP($C645,'World Cup Players'!B:X,18,FALSE),0)</f>
        <v>0</v>
      </c>
      <c r="L645" s="44">
        <f>IFERROR(VLOOKUP($C645,'World Cup GK'!B:AE,16,FALSE),0)</f>
        <v>0</v>
      </c>
      <c r="M645" s="44">
        <f>IFERROR(VLOOKUP($C645,'World Cup GK'!B:AE,19,FALSE),0)</f>
        <v>0</v>
      </c>
      <c r="N645" s="44">
        <f>IFERROR(VLOOKUP($C645,'World Cup GK'!B:AE,14,FALSE),0)</f>
        <v>0</v>
      </c>
      <c r="O645" s="44">
        <f>IFERROR(VLOOKUP($C645,'World Cup GK'!B:AE,11,FALSE),0)</f>
        <v>0</v>
      </c>
      <c r="P645" s="43">
        <f t="shared" si="97"/>
        <v>7.4809999999999999</v>
      </c>
    </row>
    <row r="646" spans="2:16" ht="12" customHeight="1" thickBot="1" x14ac:dyDescent="0.25">
      <c r="B646" s="24"/>
      <c r="C646" s="266" t="s">
        <v>539</v>
      </c>
      <c r="D646" s="23" t="str">
        <f>IFERROR(VLOOKUP($C646,'World Cup Players'!B:X,3,FALSE),0)</f>
        <v>fr France</v>
      </c>
      <c r="E646" s="30"/>
      <c r="F646" s="23">
        <f>IFERROR(VLOOKUP($C646,'World Cup Players'!B:X,9,FALSE),0)</f>
        <v>479</v>
      </c>
      <c r="G646" s="23">
        <f>IFERROR(VLOOKUP($C646,'World Cup Players'!B:X,11,FALSE),0)</f>
        <v>0</v>
      </c>
      <c r="H646" s="23">
        <f>IFERROR(VLOOKUP($C646,'World Cup Players'!B:X,12,FALSE),0)</f>
        <v>0</v>
      </c>
      <c r="I646" s="41">
        <f>IFERROR(VLOOKUP($C646,'GAME WINNING GOALS'!A:B,2,FALSE),0)</f>
        <v>0</v>
      </c>
      <c r="J646" s="23">
        <f>IFERROR(VLOOKUP($C646,'World Cup Players'!B:X,17,FALSE),0)</f>
        <v>0</v>
      </c>
      <c r="K646" s="23">
        <f>IFERROR(VLOOKUP($C646,'World Cup Players'!B:X,18,FALSE),0)</f>
        <v>0</v>
      </c>
      <c r="L646" s="44">
        <f>IFERROR(VLOOKUP($C646,'World Cup GK'!B:AE,16,FALSE),0)</f>
        <v>0</v>
      </c>
      <c r="M646" s="44">
        <f>IFERROR(VLOOKUP($C646,'World Cup GK'!B:AE,19,FALSE),0)</f>
        <v>0</v>
      </c>
      <c r="N646" s="44">
        <f>IFERROR(VLOOKUP($C646,'World Cup GK'!B:AE,14,FALSE),0)</f>
        <v>0</v>
      </c>
      <c r="O646" s="44">
        <f>IFERROR(VLOOKUP($C646,'World Cup GK'!B:AE,11,FALSE),0)</f>
        <v>0</v>
      </c>
      <c r="P646" s="43">
        <f t="shared" si="97"/>
        <v>3.9757000000000002</v>
      </c>
    </row>
    <row r="647" spans="2:16" ht="12" customHeight="1" x14ac:dyDescent="0.2">
      <c r="B647" s="24"/>
      <c r="C647" s="277" t="s">
        <v>537</v>
      </c>
      <c r="D647" s="23" t="str">
        <f>IFERROR(VLOOKUP($C647,'World Cup Players'!B:X,3,FALSE),0)</f>
        <v>pt Portugal</v>
      </c>
      <c r="E647" s="30"/>
      <c r="F647" s="23">
        <f>IFERROR(VLOOKUP($C647,'World Cup Players'!B:X,9,FALSE),0)</f>
        <v>395</v>
      </c>
      <c r="G647" s="23">
        <f>IFERROR(VLOOKUP($C647,'World Cup Players'!B:X,11,FALSE),0)</f>
        <v>1</v>
      </c>
      <c r="H647" s="23">
        <f>IFERROR(VLOOKUP($C647,'World Cup Players'!B:X,12,FALSE),0)</f>
        <v>0</v>
      </c>
      <c r="I647" s="41">
        <f>IFERROR(VLOOKUP($C647,'GAME WINNING GOALS'!A:B,2,FALSE),0)</f>
        <v>0</v>
      </c>
      <c r="J647" s="23">
        <f>IFERROR(VLOOKUP($C647,'World Cup Players'!B:X,17,FALSE),0)</f>
        <v>0</v>
      </c>
      <c r="K647" s="23">
        <f>IFERROR(VLOOKUP($C647,'World Cup Players'!B:X,18,FALSE),0)</f>
        <v>0</v>
      </c>
      <c r="L647" s="44">
        <f>IFERROR(VLOOKUP($C647,'World Cup GK'!B:AE,16,FALSE),0)</f>
        <v>0</v>
      </c>
      <c r="M647" s="44">
        <f>IFERROR(VLOOKUP($C647,'World Cup GK'!B:AE,19,FALSE),0)</f>
        <v>0</v>
      </c>
      <c r="N647" s="44">
        <f>IFERROR(VLOOKUP($C647,'World Cup GK'!B:AE,14,FALSE),0)</f>
        <v>0</v>
      </c>
      <c r="O647" s="44">
        <f>IFERROR(VLOOKUP($C647,'World Cup GK'!B:AE,11,FALSE),0)</f>
        <v>0</v>
      </c>
      <c r="P647" s="43">
        <f t="shared" si="97"/>
        <v>4.2785000000000002</v>
      </c>
    </row>
    <row r="648" spans="2:16" ht="12" customHeight="1" x14ac:dyDescent="0.2">
      <c r="B648" s="24"/>
      <c r="C648" s="266" t="s">
        <v>558</v>
      </c>
      <c r="D648" s="23" t="str">
        <f>IFERROR(VLOOKUP($C648,'World Cup Players'!B:X,3,FALSE),0)</f>
        <v>fr France</v>
      </c>
      <c r="E648" s="30"/>
      <c r="F648" s="23">
        <f>IFERROR(VLOOKUP($C648,'World Cup Players'!B:X,9,FALSE),0)</f>
        <v>630</v>
      </c>
      <c r="G648" s="23">
        <f>IFERROR(VLOOKUP($C648,'World Cup Players'!B:X,11,FALSE),0)</f>
        <v>0</v>
      </c>
      <c r="H648" s="23">
        <f>IFERROR(VLOOKUP($C648,'World Cup Players'!B:X,12,FALSE),0)</f>
        <v>0</v>
      </c>
      <c r="I648" s="41">
        <f>IFERROR(VLOOKUP($C648,'GAME WINNING GOALS'!A:B,2,FALSE),0)</f>
        <v>0</v>
      </c>
      <c r="J648" s="23">
        <f>IFERROR(VLOOKUP($C648,'World Cup Players'!B:X,17,FALSE),0)</f>
        <v>0</v>
      </c>
      <c r="K648" s="23">
        <f>IFERROR(VLOOKUP($C648,'World Cup Players'!B:X,18,FALSE),0)</f>
        <v>0</v>
      </c>
      <c r="L648" s="44">
        <f>IFERROR(VLOOKUP($C648,'World Cup GK'!B:AE,16,FALSE),0)</f>
        <v>6</v>
      </c>
      <c r="M648" s="44">
        <f>IFERROR(VLOOKUP($C648,'World Cup GK'!B:AE,19,FALSE),0)</f>
        <v>4</v>
      </c>
      <c r="N648" s="44">
        <f>IFERROR(VLOOKUP($C648,'World Cup GK'!B:AE,14,FALSE),0)</f>
        <v>8</v>
      </c>
      <c r="O648" s="44">
        <f>IFERROR(VLOOKUP($C648,'World Cup GK'!B:AE,11,FALSE),0)</f>
        <v>4</v>
      </c>
      <c r="P648" s="43">
        <f t="shared" si="97"/>
        <v>15.829000000000001</v>
      </c>
    </row>
    <row r="649" spans="2:16" ht="12" customHeight="1" x14ac:dyDescent="0.2">
      <c r="B649" s="24"/>
      <c r="C649" s="266" t="s">
        <v>45</v>
      </c>
      <c r="D649" s="23" t="str">
        <f>IFERROR(VLOOKUP($C649,'World Cup Players'!B:X,3,FALSE),0)</f>
        <v>eng England</v>
      </c>
      <c r="E649" s="30"/>
      <c r="F649" s="23">
        <f>IFERROR(VLOOKUP($C649,'World Cup Players'!B:X,9,FALSE),0)</f>
        <v>660</v>
      </c>
      <c r="G649" s="23">
        <f>IFERROR(VLOOKUP($C649,'World Cup Players'!B:X,11,FALSE),0)</f>
        <v>0</v>
      </c>
      <c r="H649" s="23">
        <f>IFERROR(VLOOKUP($C649,'World Cup Players'!B:X,12,FALSE),0)</f>
        <v>0</v>
      </c>
      <c r="I649" s="41">
        <f>IFERROR(VLOOKUP($C649,'GAME WINNING GOALS'!A:B,2,FALSE),0)</f>
        <v>0</v>
      </c>
      <c r="J649" s="23">
        <f>IFERROR(VLOOKUP($C649,'World Cup Players'!B:X,17,FALSE),0)</f>
        <v>0</v>
      </c>
      <c r="K649" s="23">
        <f>IFERROR(VLOOKUP($C649,'World Cup Players'!B:X,18,FALSE),0)</f>
        <v>0</v>
      </c>
      <c r="L649" s="44">
        <f>IFERROR(VLOOKUP($C649,'World Cup GK'!B:AE,16,FALSE),0)</f>
        <v>5</v>
      </c>
      <c r="M649" s="44">
        <f>IFERROR(VLOOKUP($C649,'World Cup GK'!B:AE,19,FALSE),0)</f>
        <v>2</v>
      </c>
      <c r="N649" s="44">
        <f>IFERROR(VLOOKUP($C649,'World Cup GK'!B:AE,14,FALSE),0)</f>
        <v>15</v>
      </c>
      <c r="O649" s="44">
        <f>IFERROR(VLOOKUP($C649,'World Cup GK'!B:AE,11,FALSE),0)</f>
        <v>8</v>
      </c>
      <c r="P649" s="43">
        <f t="shared" si="97"/>
        <v>13.478</v>
      </c>
    </row>
    <row r="650" spans="2:16" ht="12" customHeight="1" x14ac:dyDescent="0.2">
      <c r="B650" s="24"/>
      <c r="C650" s="265" t="s">
        <v>789</v>
      </c>
      <c r="D650" s="23" t="str">
        <f>IFERROR(VLOOKUP($C650,'World Cup Players'!B:X,3,FALSE),0)</f>
        <v>ch Switzerland</v>
      </c>
      <c r="E650" s="30"/>
      <c r="F650" s="23">
        <f>IFERROR(VLOOKUP($C650,'World Cup Players'!B:X,9,FALSE),0)</f>
        <v>600</v>
      </c>
      <c r="G650" s="23">
        <f>IFERROR(VLOOKUP($C650,'World Cup Players'!B:X,11,FALSE),0)</f>
        <v>0</v>
      </c>
      <c r="H650" s="23">
        <f>IFERROR(VLOOKUP($C650,'World Cup Players'!B:X,12,FALSE),0)</f>
        <v>0</v>
      </c>
      <c r="I650" s="23">
        <f>IFERROR(VLOOKUP($C650,'GAME WINNING GOALS'!A:B,2,FALSE),0)</f>
        <v>0</v>
      </c>
      <c r="J650" s="23">
        <f>IFERROR(VLOOKUP($C650,'World Cup Players'!B:X,17,FALSE),0)</f>
        <v>0</v>
      </c>
      <c r="K650" s="23">
        <f>IFERROR(VLOOKUP($C650,'World Cup Players'!B:X,18,FALSE),0)</f>
        <v>0</v>
      </c>
      <c r="L650" s="44">
        <f>IFERROR(VLOOKUP($C650,'World Cup GK'!B:AE,16,FALSE),0)</f>
        <v>3</v>
      </c>
      <c r="M650" s="44">
        <f>IFERROR(VLOOKUP($C650,'World Cup GK'!B:AE,19,FALSE),0)</f>
        <v>2</v>
      </c>
      <c r="N650" s="44">
        <f>IFERROR(VLOOKUP($C650,'World Cup GK'!B:AE,14,FALSE),0)</f>
        <v>20</v>
      </c>
      <c r="O650" s="44">
        <f>IFERROR(VLOOKUP($C650,'World Cup GK'!B:AE,11,FALSE),0)</f>
        <v>6</v>
      </c>
      <c r="P650" s="43">
        <f t="shared" si="97"/>
        <v>12.48</v>
      </c>
    </row>
    <row r="651" spans="2:16" ht="12" customHeight="1" x14ac:dyDescent="0.2">
      <c r="B651" s="24"/>
      <c r="C651" s="265" t="s">
        <v>788</v>
      </c>
      <c r="D651" s="23" t="str">
        <f>IFERROR(VLOOKUP($C651,'World Cup Players'!B:X,3,FALSE),0)</f>
        <v>tr Türkiye</v>
      </c>
      <c r="E651" s="30"/>
      <c r="F651" s="23">
        <f>IFERROR(VLOOKUP($C651,'World Cup Players'!B:X,9,FALSE),0)</f>
        <v>270</v>
      </c>
      <c r="G651" s="23">
        <f>IFERROR(VLOOKUP($C651,'World Cup Players'!B:X,11,FALSE),0)</f>
        <v>0</v>
      </c>
      <c r="H651" s="23">
        <f>IFERROR(VLOOKUP($C651,'World Cup Players'!B:X,12,FALSE),0)</f>
        <v>0</v>
      </c>
      <c r="I651" s="23">
        <f>IFERROR(VLOOKUP($C651,'GAME WINNING GOALS'!A:B,2,FALSE),0)</f>
        <v>0</v>
      </c>
      <c r="J651" s="23">
        <f>IFERROR(VLOOKUP($C651,'World Cup Players'!B:X,17,FALSE),0)</f>
        <v>0</v>
      </c>
      <c r="K651" s="23">
        <f>IFERROR(VLOOKUP($C651,'World Cup Players'!B:X,18,FALSE),0)</f>
        <v>0</v>
      </c>
      <c r="L651" s="44">
        <f>IFERROR(VLOOKUP($C651,'World Cup GK'!B:AE,16,FALSE),0)</f>
        <v>1</v>
      </c>
      <c r="M651" s="44">
        <f>IFERROR(VLOOKUP($C651,'World Cup GK'!B:AE,19,FALSE),0)</f>
        <v>0</v>
      </c>
      <c r="N651" s="44">
        <f>IFERROR(VLOOKUP($C651,'World Cup GK'!B:AE,14,FALSE),0)</f>
        <v>8</v>
      </c>
      <c r="O651" s="44">
        <f>IFERROR(VLOOKUP($C651,'World Cup GK'!B:AE,11,FALSE),0)</f>
        <v>5</v>
      </c>
      <c r="P651" s="43">
        <f t="shared" si="97"/>
        <v>3.5910000000000002</v>
      </c>
    </row>
    <row r="652" spans="2:16" ht="12" customHeight="1" x14ac:dyDescent="0.2">
      <c r="B652" s="24"/>
      <c r="C652" s="265" t="s">
        <v>343</v>
      </c>
      <c r="D652" s="23" t="str">
        <f>IFERROR(VLOOKUP($C652,'World Cup Players'!B:X,3,FALSE),0)</f>
        <v>ec Ecuador</v>
      </c>
      <c r="E652" s="30"/>
      <c r="F652" s="23">
        <f>IFERROR(VLOOKUP($C652,'World Cup Players'!B:X,9,FALSE),0)</f>
        <v>360</v>
      </c>
      <c r="G652" s="23">
        <f>IFERROR(VLOOKUP($C652,'World Cup Players'!B:X,11,FALSE),0)</f>
        <v>0</v>
      </c>
      <c r="H652" s="23">
        <f>IFERROR(VLOOKUP($C652,'World Cup Players'!B:X,12,FALSE),0)</f>
        <v>0</v>
      </c>
      <c r="I652" s="23">
        <f>IFERROR(VLOOKUP($C652,'GAME WINNING GOALS'!A:B,2,FALSE),0)</f>
        <v>0</v>
      </c>
      <c r="J652" s="23">
        <f>IFERROR(VLOOKUP($C652,'World Cup Players'!#REF!,16,FALSE),0)</f>
        <v>0</v>
      </c>
      <c r="K652" s="23">
        <f>IFERROR(VLOOKUP($C652,'World Cup Players'!#REF!,16,FALSE),0)</f>
        <v>0</v>
      </c>
      <c r="L652" s="44">
        <f>IFERROR(VLOOKUP($C652,'World Cup GK'!B:AE,16,FALSE),0)</f>
        <v>1</v>
      </c>
      <c r="M652" s="44">
        <f>IFERROR(VLOOKUP($C652,'World Cup GK'!B:AE,19,FALSE),0)</f>
        <v>1</v>
      </c>
      <c r="N652" s="44">
        <f>IFERROR(VLOOKUP($C652,'World Cup GK'!B:AE,14,FALSE),0)</f>
        <v>9</v>
      </c>
      <c r="O652" s="44">
        <f>IFERROR(VLOOKUP($C652,'World Cup GK'!B:AE,11,FALSE),0)</f>
        <v>4</v>
      </c>
      <c r="P652" s="43">
        <f t="shared" si="97"/>
        <v>5.7879999999999994</v>
      </c>
    </row>
    <row r="653" spans="2:16" ht="12" customHeight="1" x14ac:dyDescent="0.2">
      <c r="B653" s="24"/>
      <c r="C653" s="265" t="s">
        <v>133</v>
      </c>
      <c r="D653" s="23">
        <f>IFERROR(VLOOKUP($C653,'World Cup Players'!B:X,3,FALSE),0)</f>
        <v>0</v>
      </c>
      <c r="E653" s="30"/>
      <c r="F653" s="23">
        <f>IFERROR(VLOOKUP($C653,'World Cup Players'!B:X,9,FALSE),0)</f>
        <v>0</v>
      </c>
      <c r="G653" s="23">
        <f>IFERROR(VLOOKUP($C653,'World Cup Players'!B:X,11,FALSE),0)</f>
        <v>0</v>
      </c>
      <c r="H653" s="23">
        <f>IFERROR(VLOOKUP($C653,'World Cup Players'!#REF!,11,FALSE),0)</f>
        <v>0</v>
      </c>
      <c r="I653" s="23">
        <f>IFERROR(VLOOKUP($C653,'GAME WINNING GOALS'!A:B,2,FALSE),0)</f>
        <v>1</v>
      </c>
      <c r="J653" s="23">
        <f>IFERROR(VLOOKUP($C653,'World Cup Players'!#REF!,16,FALSE),0)</f>
        <v>0</v>
      </c>
      <c r="K653" s="23">
        <f>IFERROR(VLOOKUP($C653,'World Cup Players'!#REF!,16,FALSE),0)</f>
        <v>0</v>
      </c>
      <c r="L653" s="44">
        <f>IFERROR(VLOOKUP($C653,'World Cup GK'!B:AE,16,FALSE),0)</f>
        <v>0</v>
      </c>
      <c r="M653" s="44">
        <f>IFERROR(VLOOKUP($C653,'World Cup GK'!B:AE,19,FALSE),0)</f>
        <v>0</v>
      </c>
      <c r="N653" s="44">
        <f>IFERROR(VLOOKUP($C653,'World Cup GK'!B:AE,14,FALSE),0)</f>
        <v>0</v>
      </c>
      <c r="O653" s="44">
        <f>IFERROR(VLOOKUP($C653,'World Cup GK'!B:AE,11,FALSE),0)</f>
        <v>0</v>
      </c>
      <c r="P653" s="43">
        <f t="shared" si="97"/>
        <v>1</v>
      </c>
    </row>
    <row r="654" spans="2:16" ht="12" customHeight="1" x14ac:dyDescent="0.2">
      <c r="B654" s="24"/>
      <c r="C654" s="265" t="s">
        <v>155</v>
      </c>
      <c r="D654" s="23">
        <f>IFERROR(VLOOKUP($C654,'World Cup Players'!B:X,3,FALSE),0)</f>
        <v>0</v>
      </c>
      <c r="E654" s="30"/>
      <c r="F654" s="23">
        <f>IFERROR(VLOOKUP($C654,'World Cup Players'!B:X,9,FALSE),0)</f>
        <v>0</v>
      </c>
      <c r="G654" s="23">
        <f>IFERROR(VLOOKUP($C654,'World Cup Players'!B:X,11,FALSE),0)</f>
        <v>0</v>
      </c>
      <c r="H654" s="23">
        <f>IFERROR(VLOOKUP($C654,'World Cup Players'!#REF!,11,FALSE),0)</f>
        <v>0</v>
      </c>
      <c r="I654" s="23">
        <f>IFERROR(VLOOKUP($C654,'GAME WINNING GOALS'!A:B,2,FALSE),0)</f>
        <v>1</v>
      </c>
      <c r="J654" s="23">
        <f>IFERROR(VLOOKUP($C654,'World Cup Players'!#REF!,16,FALSE),0)</f>
        <v>0</v>
      </c>
      <c r="K654" s="23">
        <f>IFERROR(VLOOKUP($C654,'World Cup Players'!#REF!,16,FALSE),0)</f>
        <v>0</v>
      </c>
      <c r="L654" s="44">
        <f>IFERROR(VLOOKUP($C654,'World Cup GK'!B:AE,16,FALSE),0)</f>
        <v>0</v>
      </c>
      <c r="M654" s="44">
        <f>IFERROR(VLOOKUP($C654,'World Cup GK'!B:AE,19,FALSE),0)</f>
        <v>0</v>
      </c>
      <c r="N654" s="44">
        <f>IFERROR(VLOOKUP($C654,'World Cup GK'!B:AE,14,FALSE),0)</f>
        <v>0</v>
      </c>
      <c r="O654" s="44">
        <f>IFERROR(VLOOKUP($C654,'World Cup GK'!B:AE,11,FALSE),0)</f>
        <v>0</v>
      </c>
      <c r="P654" s="43">
        <f t="shared" si="97"/>
        <v>1</v>
      </c>
    </row>
    <row r="655" spans="2:16" ht="12" customHeight="1" x14ac:dyDescent="0.2">
      <c r="B655" s="24"/>
      <c r="C655" s="265" t="s">
        <v>158</v>
      </c>
      <c r="D655" s="23">
        <f>IFERROR(VLOOKUP($C655,'World Cup Players'!B:X,3,FALSE),0)</f>
        <v>0</v>
      </c>
      <c r="E655" s="30"/>
      <c r="F655" s="23">
        <f>IFERROR(VLOOKUP($C655,'World Cup Players'!B:X,9,FALSE),0)</f>
        <v>0</v>
      </c>
      <c r="G655" s="23">
        <f>IFERROR(VLOOKUP($C655,'World Cup Players'!B:X,11,FALSE),0)</f>
        <v>0</v>
      </c>
      <c r="H655" s="23">
        <f>IFERROR(VLOOKUP($C655,'World Cup Players'!#REF!,11,FALSE),0)</f>
        <v>0</v>
      </c>
      <c r="I655" s="23">
        <f>IFERROR(VLOOKUP($C655,'GAME WINNING GOALS'!A:B,2,FALSE),0)</f>
        <v>1</v>
      </c>
      <c r="J655" s="23">
        <f>IFERROR(VLOOKUP($C655,'World Cup Players'!#REF!,16,FALSE),0)</f>
        <v>0</v>
      </c>
      <c r="K655" s="23">
        <f>IFERROR(VLOOKUP($C655,'World Cup Players'!#REF!,16,FALSE),0)</f>
        <v>0</v>
      </c>
      <c r="L655" s="44">
        <f>IFERROR(VLOOKUP($C655,'World Cup GK'!B:AE,16,FALSE),0)</f>
        <v>0</v>
      </c>
      <c r="M655" s="44">
        <f>IFERROR(VLOOKUP($C655,'World Cup GK'!B:AE,19,FALSE),0)</f>
        <v>0</v>
      </c>
      <c r="N655" s="44">
        <f>IFERROR(VLOOKUP($C655,'World Cup GK'!B:AE,14,FALSE),0)</f>
        <v>0</v>
      </c>
      <c r="O655" s="44">
        <f>IFERROR(VLOOKUP($C655,'World Cup GK'!B:AE,11,FALSE),0)</f>
        <v>0</v>
      </c>
      <c r="P655" s="43">
        <f t="shared" si="97"/>
        <v>1</v>
      </c>
    </row>
    <row r="656" spans="2:16" ht="12" customHeight="1" x14ac:dyDescent="0.2">
      <c r="B656" s="40" t="str">
        <f>Master!K337</f>
        <v>Kathleen Mullrooney</v>
      </c>
      <c r="C656" s="293"/>
      <c r="D656" s="35">
        <f t="shared" ref="D656:E656" si="100">SUM(D657:D681)</f>
        <v>0</v>
      </c>
      <c r="E656" s="35">
        <f t="shared" si="100"/>
        <v>0</v>
      </c>
      <c r="F656" s="35">
        <f>SUM(F657:F686)</f>
        <v>11685</v>
      </c>
      <c r="G656" s="35">
        <f t="shared" ref="G656:O656" si="101">SUM(G657:G686)</f>
        <v>29</v>
      </c>
      <c r="H656" s="35">
        <f>SUM(H657:H686)</f>
        <v>24</v>
      </c>
      <c r="I656" s="35">
        <f>SUM(I657:I686)</f>
        <v>10</v>
      </c>
      <c r="J656" s="35">
        <f>SUM(J657:J686)</f>
        <v>7</v>
      </c>
      <c r="K656" s="35">
        <f t="shared" si="101"/>
        <v>0</v>
      </c>
      <c r="L656" s="35">
        <f>SUM(L657:L686)</f>
        <v>20</v>
      </c>
      <c r="M656" s="35">
        <f t="shared" si="101"/>
        <v>12</v>
      </c>
      <c r="N656" s="35">
        <f t="shared" si="101"/>
        <v>65</v>
      </c>
      <c r="O656" s="35">
        <f t="shared" si="101"/>
        <v>28</v>
      </c>
      <c r="P656" s="43">
        <f t="shared" si="97"/>
        <v>196.2355</v>
      </c>
    </row>
    <row r="657" spans="2:16" ht="12" customHeight="1" x14ac:dyDescent="0.2">
      <c r="B657" s="24"/>
      <c r="C657" s="265" t="s">
        <v>211</v>
      </c>
      <c r="D657" s="23" t="str">
        <f>IFERROR(VLOOKUP($C657,'World Cup Players'!B:X,3,FALSE),0)</f>
        <v>ar Argentina</v>
      </c>
      <c r="E657" s="30"/>
      <c r="F657" s="23">
        <f>IFERROR(VLOOKUP($C657,'World Cup Players'!B:X,9,FALSE),0)</f>
        <v>620</v>
      </c>
      <c r="G657" s="23">
        <f>IFERROR(VLOOKUP($C657,'World Cup Players'!B:X,11,FALSE),0)</f>
        <v>8</v>
      </c>
      <c r="H657" s="23">
        <f>IFERROR(VLOOKUP($C657,'World Cup Players'!B:X,12,FALSE),0)</f>
        <v>4</v>
      </c>
      <c r="I657" s="23">
        <f>IFERROR(VLOOKUP($C657,'GAME WINNING GOALS'!A:B,2,FALSE),0)</f>
        <v>2</v>
      </c>
      <c r="J657" s="23">
        <f>IFERROR(VLOOKUP($C657,'World Cup Players'!B:X,17,FALSE),0)</f>
        <v>0</v>
      </c>
      <c r="K657" s="23">
        <f>IFERROR(VLOOKUP($C657,'World Cup Players'!B:X,18,FALSE),0)</f>
        <v>0</v>
      </c>
      <c r="L657" s="44">
        <f>IFERROR(VLOOKUP($C657,'World Cup GK'!B:AE,16,FALSE),0)</f>
        <v>0</v>
      </c>
      <c r="M657" s="44">
        <f>IFERROR(VLOOKUP($C657,'World Cup GK'!B:AE,19,FALSE),0)</f>
        <v>0</v>
      </c>
      <c r="N657" s="44">
        <f>IFERROR(VLOOKUP($C657,'World Cup GK'!B:AE,14,FALSE),0)</f>
        <v>0</v>
      </c>
      <c r="O657" s="44">
        <f>IFERROR(VLOOKUP($C657,'World Cup GK'!B:AE,11,FALSE),0)</f>
        <v>0</v>
      </c>
      <c r="P657" s="43">
        <f t="shared" si="97"/>
        <v>19.146000000000001</v>
      </c>
    </row>
    <row r="658" spans="2:16" ht="12" customHeight="1" x14ac:dyDescent="0.2">
      <c r="B658" s="24"/>
      <c r="C658" s="265" t="s">
        <v>5</v>
      </c>
      <c r="D658" s="23" t="str">
        <f>IFERROR(VLOOKUP($C658,'World Cup Players'!B:X,3,FALSE),0)</f>
        <v>eng England</v>
      </c>
      <c r="E658" s="30"/>
      <c r="F658" s="23">
        <f>IFERROR(VLOOKUP($C658,'World Cup Players'!B:X,9,FALSE),0)</f>
        <v>652</v>
      </c>
      <c r="G658" s="23">
        <f>IFERROR(VLOOKUP($C658,'World Cup Players'!B:X,11,FALSE),0)</f>
        <v>6</v>
      </c>
      <c r="H658" s="23">
        <f>IFERROR(VLOOKUP($C658,'World Cup Players'!B:X,12,FALSE),0)</f>
        <v>1</v>
      </c>
      <c r="I658" s="23">
        <f>IFERROR(VLOOKUP($C658,'GAME WINNING GOALS'!A:B,2,FALSE),0)</f>
        <v>2</v>
      </c>
      <c r="J658" s="23">
        <f>IFERROR(VLOOKUP($C658,'World Cup Players'!B:X,17,FALSE),0)</f>
        <v>0</v>
      </c>
      <c r="K658" s="23">
        <f>IFERROR(VLOOKUP($C658,'World Cup Players'!B:X,18,FALSE),0)</f>
        <v>0</v>
      </c>
      <c r="L658" s="44">
        <f>IFERROR(VLOOKUP($C658,'World Cup GK'!B:AE,16,FALSE),0)</f>
        <v>0</v>
      </c>
      <c r="M658" s="44">
        <f>IFERROR(VLOOKUP($C658,'World Cup GK'!B:AE,19,FALSE),0)</f>
        <v>0</v>
      </c>
      <c r="N658" s="44">
        <f>IFERROR(VLOOKUP($C658,'World Cup GK'!B:AE,14,FALSE),0)</f>
        <v>0</v>
      </c>
      <c r="O658" s="44">
        <f>IFERROR(VLOOKUP($C658,'World Cup GK'!B:AE,11,FALSE),0)</f>
        <v>0</v>
      </c>
      <c r="P658" s="43">
        <f t="shared" si="97"/>
        <v>14.4116</v>
      </c>
    </row>
    <row r="659" spans="2:16" ht="12" customHeight="1" x14ac:dyDescent="0.2">
      <c r="B659" s="24"/>
      <c r="C659" s="265" t="s">
        <v>613</v>
      </c>
      <c r="D659" s="23" t="str">
        <f>IFERROR(VLOOKUP($C659,'World Cup Players'!B:X,3,FALSE),0)</f>
        <v>de Germany</v>
      </c>
      <c r="E659" s="30"/>
      <c r="F659" s="23">
        <f>IFERROR(VLOOKUP($C659,'World Cup Players'!B:X,9,FALSE),0)</f>
        <v>361</v>
      </c>
      <c r="G659" s="23">
        <f>IFERROR(VLOOKUP($C659,'World Cup Players'!B:X,11,FALSE),0)</f>
        <v>0</v>
      </c>
      <c r="H659" s="23">
        <f>IFERROR(VLOOKUP($C659,'World Cup Players'!B:X,12,FALSE),0)</f>
        <v>3</v>
      </c>
      <c r="I659" s="23">
        <f>IFERROR(VLOOKUP($C659,'GAME WINNING GOALS'!A:B,2,FALSE),0)</f>
        <v>0</v>
      </c>
      <c r="J659" s="23">
        <f>IFERROR(VLOOKUP($C659,'World Cup Players'!B:X,17,FALSE),0)</f>
        <v>0</v>
      </c>
      <c r="K659" s="23">
        <f>IFERROR(VLOOKUP($C659,'World Cup Players'!B:X,18,FALSE),0)</f>
        <v>0</v>
      </c>
      <c r="L659" s="44">
        <f>IFERROR(VLOOKUP($C659,'World Cup GK'!B:AE,16,FALSE),0)</f>
        <v>0</v>
      </c>
      <c r="M659" s="44">
        <f>IFERROR(VLOOKUP($C659,'World Cup GK'!B:AE,19,FALSE),0)</f>
        <v>0</v>
      </c>
      <c r="N659" s="44">
        <f>IFERROR(VLOOKUP($C659,'World Cup GK'!B:AE,14,FALSE),0)</f>
        <v>0</v>
      </c>
      <c r="O659" s="44">
        <f>IFERROR(VLOOKUP($C659,'World Cup GK'!B:AE,11,FALSE),0)</f>
        <v>0</v>
      </c>
      <c r="P659" s="43">
        <f t="shared" si="97"/>
        <v>5.9962999999999997</v>
      </c>
    </row>
    <row r="660" spans="2:16" ht="12" customHeight="1" x14ac:dyDescent="0.2">
      <c r="B660" s="24"/>
      <c r="C660" s="278" t="s">
        <v>405</v>
      </c>
      <c r="D660" s="23" t="str">
        <f>IFERROR(VLOOKUP($C660,'World Cup Players'!B:X,3,FALSE),0)</f>
        <v>fr France</v>
      </c>
      <c r="E660" s="30"/>
      <c r="F660" s="23">
        <f>IFERROR(VLOOKUP($C660,'World Cup Players'!B:X,9,FALSE),0)</f>
        <v>547</v>
      </c>
      <c r="G660" s="23">
        <f>IFERROR(VLOOKUP($C660,'World Cup Players'!B:X,11,FALSE),0)</f>
        <v>5</v>
      </c>
      <c r="H660" s="23">
        <f>IFERROR(VLOOKUP($C660,'World Cup Players'!B:X,12,FALSE),0)</f>
        <v>2</v>
      </c>
      <c r="I660" s="23">
        <f>IFERROR(VLOOKUP($C660,'GAME WINNING GOALS'!A:B,2,FALSE),0)</f>
        <v>1</v>
      </c>
      <c r="J660" s="23">
        <f>IFERROR(VLOOKUP($C660,'World Cup Players'!B:X,17,FALSE),0)</f>
        <v>0</v>
      </c>
      <c r="K660" s="23">
        <f>IFERROR(VLOOKUP($C660,'World Cup Players'!B:X,18,FALSE),0)</f>
        <v>0</v>
      </c>
      <c r="L660" s="44">
        <f>IFERROR(VLOOKUP($C660,'World Cup GK'!B:AE,16,FALSE),0)</f>
        <v>0</v>
      </c>
      <c r="M660" s="44">
        <f>IFERROR(VLOOKUP($C660,'World Cup GK'!B:AE,19,FALSE),0)</f>
        <v>0</v>
      </c>
      <c r="N660" s="44">
        <f>IFERROR(VLOOKUP($C660,'World Cup GK'!B:AE,14,FALSE),0)</f>
        <v>0</v>
      </c>
      <c r="O660" s="44">
        <f>IFERROR(VLOOKUP($C660,'World Cup GK'!B:AE,11,FALSE),0)</f>
        <v>0</v>
      </c>
      <c r="P660" s="43">
        <f t="shared" si="97"/>
        <v>12.540099999999999</v>
      </c>
    </row>
    <row r="661" spans="2:16" ht="12" customHeight="1" x14ac:dyDescent="0.2">
      <c r="B661" s="24"/>
      <c r="C661" s="278" t="s">
        <v>359</v>
      </c>
      <c r="D661" s="23" t="str">
        <f>IFERROR(VLOOKUP($C661,'World Cup Players'!B:X,3,FALSE),0)</f>
        <v>eng England</v>
      </c>
      <c r="E661" s="30"/>
      <c r="F661" s="23">
        <f>IFERROR(VLOOKUP($C661,'World Cup Players'!B:X,9,FALSE),0)</f>
        <v>268</v>
      </c>
      <c r="G661" s="23">
        <f>IFERROR(VLOOKUP($C661,'World Cup Players'!B:X,11,FALSE),0)</f>
        <v>0</v>
      </c>
      <c r="H661" s="23">
        <f>IFERROR(VLOOKUP($C661,'World Cup Players'!B:X,12,FALSE),0)</f>
        <v>3</v>
      </c>
      <c r="I661" s="23">
        <f>IFERROR(VLOOKUP($C661,'GAME WINNING GOALS'!A:B,2,FALSE),0)</f>
        <v>0</v>
      </c>
      <c r="J661" s="23">
        <f>IFERROR(VLOOKUP($C661,'World Cup Players'!B:X,17,FALSE),0)</f>
        <v>0</v>
      </c>
      <c r="K661" s="23">
        <f>IFERROR(VLOOKUP($C661,'World Cup Players'!B:X,18,FALSE),0)</f>
        <v>0</v>
      </c>
      <c r="L661" s="44">
        <f>IFERROR(VLOOKUP($C661,'World Cup GK'!B:AE,16,FALSE),0)</f>
        <v>0</v>
      </c>
      <c r="M661" s="44">
        <f>IFERROR(VLOOKUP($C661,'World Cup GK'!B:AE,19,FALSE),0)</f>
        <v>0</v>
      </c>
      <c r="N661" s="44">
        <f>IFERROR(VLOOKUP($C661,'World Cup GK'!B:AE,14,FALSE),0)</f>
        <v>0</v>
      </c>
      <c r="O661" s="44">
        <f>IFERROR(VLOOKUP($C661,'World Cup GK'!B:AE,11,FALSE),0)</f>
        <v>0</v>
      </c>
      <c r="P661" s="43">
        <f t="shared" si="97"/>
        <v>5.2244000000000002</v>
      </c>
    </row>
    <row r="662" spans="2:16" ht="12" customHeight="1" x14ac:dyDescent="0.2">
      <c r="B662" s="24"/>
      <c r="C662" s="265" t="s">
        <v>467</v>
      </c>
      <c r="D662" s="23" t="str">
        <f>IFERROR(VLOOKUP($C662,'World Cup Players'!B:X,3,FALSE),0)</f>
        <v>es Spain</v>
      </c>
      <c r="E662" s="30"/>
      <c r="F662" s="23">
        <f>IFERROR(VLOOKUP($C662,'World Cup Players'!B:X,9,FALSE),0)</f>
        <v>626</v>
      </c>
      <c r="G662" s="23">
        <f>IFERROR(VLOOKUP($C662,'World Cup Players'!B:X,11,FALSE),0)</f>
        <v>0</v>
      </c>
      <c r="H662" s="23">
        <f>IFERROR(VLOOKUP($C662,'World Cup Players'!B:X,12,FALSE),0)</f>
        <v>0</v>
      </c>
      <c r="I662" s="23">
        <f>IFERROR(VLOOKUP($C662,'GAME WINNING GOALS'!A:B,2,FALSE),0)</f>
        <v>0</v>
      </c>
      <c r="J662" s="23">
        <f>IFERROR(VLOOKUP($C662,'World Cup Players'!B:X,17,FALSE),0)</f>
        <v>0</v>
      </c>
      <c r="K662" s="23">
        <f>IFERROR(VLOOKUP($C662,'World Cup Players'!B:X,18,FALSE),0)</f>
        <v>0</v>
      </c>
      <c r="L662" s="44">
        <f>IFERROR(VLOOKUP($C662,'World Cup GK'!B:AE,16,FALSE),0)</f>
        <v>0</v>
      </c>
      <c r="M662" s="44">
        <f>IFERROR(VLOOKUP($C662,'World Cup GK'!B:AE,19,FALSE),0)</f>
        <v>0</v>
      </c>
      <c r="N662" s="44">
        <f>IFERROR(VLOOKUP($C662,'World Cup GK'!B:AE,14,FALSE),0)</f>
        <v>0</v>
      </c>
      <c r="O662" s="44">
        <f>IFERROR(VLOOKUP($C662,'World Cup GK'!B:AE,11,FALSE),0)</f>
        <v>0</v>
      </c>
      <c r="P662" s="43">
        <f t="shared" si="97"/>
        <v>5.1958000000000002</v>
      </c>
    </row>
    <row r="663" spans="2:16" ht="12" customHeight="1" x14ac:dyDescent="0.2">
      <c r="B663" s="24"/>
      <c r="C663" s="265" t="s">
        <v>491</v>
      </c>
      <c r="D663" s="23" t="str">
        <f>IFERROR(VLOOKUP($C663,'World Cup Players'!B:X,3,FALSE),0)</f>
        <v>pt Portugal</v>
      </c>
      <c r="E663" s="30"/>
      <c r="F663" s="23">
        <f>IFERROR(VLOOKUP($C663,'World Cup Players'!B:X,9,FALSE),0)</f>
        <v>422</v>
      </c>
      <c r="G663" s="23">
        <f>IFERROR(VLOOKUP($C663,'World Cup Players'!B:X,11,FALSE),0)</f>
        <v>0</v>
      </c>
      <c r="H663" s="23">
        <f>IFERROR(VLOOKUP($C663,'World Cup Players'!B:X,12,FALSE),0)</f>
        <v>1</v>
      </c>
      <c r="I663" s="23">
        <f>IFERROR(VLOOKUP($C663,'GAME WINNING GOALS'!A:B,2,FALSE),0)</f>
        <v>0</v>
      </c>
      <c r="J663" s="23">
        <f>IFERROR(VLOOKUP($C663,'World Cup Players'!B:X,17,FALSE),0)</f>
        <v>0</v>
      </c>
      <c r="K663" s="23">
        <f>IFERROR(VLOOKUP($C663,'World Cup Players'!B:X,18,FALSE),0)</f>
        <v>0</v>
      </c>
      <c r="L663" s="44">
        <f>IFERROR(VLOOKUP($C663,'World Cup GK'!B:AE,16,FALSE),0)</f>
        <v>0</v>
      </c>
      <c r="M663" s="44">
        <f>IFERROR(VLOOKUP($C663,'World Cup GK'!B:AE,19,FALSE),0)</f>
        <v>0</v>
      </c>
      <c r="N663" s="44">
        <f>IFERROR(VLOOKUP($C663,'World Cup GK'!B:AE,14,FALSE),0)</f>
        <v>0</v>
      </c>
      <c r="O663" s="44">
        <f>IFERROR(VLOOKUP($C663,'World Cup GK'!B:AE,11,FALSE),0)</f>
        <v>0</v>
      </c>
      <c r="P663" s="43">
        <f t="shared" si="97"/>
        <v>4.5026000000000002</v>
      </c>
    </row>
    <row r="664" spans="2:16" ht="12" customHeight="1" x14ac:dyDescent="0.2">
      <c r="B664" s="24"/>
      <c r="C664" s="265" t="s">
        <v>706</v>
      </c>
      <c r="D664" s="23" t="str">
        <f>IFERROR(VLOOKUP($C664,'World Cup Players'!B:X,3,FALSE),0)</f>
        <v>ar Argentina</v>
      </c>
      <c r="E664" s="30"/>
      <c r="F664" s="23">
        <f>IFERROR(VLOOKUP($C664,'World Cup Players'!B:X,9,FALSE),0)</f>
        <v>630</v>
      </c>
      <c r="G664" s="23">
        <f>IFERROR(VLOOKUP($C664,'World Cup Players'!B:X,11,FALSE),0)</f>
        <v>1</v>
      </c>
      <c r="H664" s="23">
        <f>IFERROR(VLOOKUP($C664,'World Cup Players'!B:X,12,FALSE),0)</f>
        <v>1</v>
      </c>
      <c r="I664" s="23">
        <f>IFERROR(VLOOKUP($C664,'GAME WINNING GOALS'!A:B,2,FALSE),0)</f>
        <v>0</v>
      </c>
      <c r="J664" s="23">
        <f>IFERROR(VLOOKUP($C664,'World Cup Players'!B:X,17,FALSE),0)</f>
        <v>0</v>
      </c>
      <c r="K664" s="23">
        <f>IFERROR(VLOOKUP($C664,'World Cup Players'!B:X,18,FALSE),0)</f>
        <v>0</v>
      </c>
      <c r="L664" s="44">
        <f>IFERROR(VLOOKUP($C664,'World Cup GK'!B:AE,16,FALSE),0)</f>
        <v>0</v>
      </c>
      <c r="M664" s="44">
        <f>IFERROR(VLOOKUP($C664,'World Cup GK'!B:AE,19,FALSE),0)</f>
        <v>0</v>
      </c>
      <c r="N664" s="44">
        <f>IFERROR(VLOOKUP($C664,'World Cup GK'!B:AE,14,FALSE),0)</f>
        <v>0</v>
      </c>
      <c r="O664" s="44">
        <f>IFERROR(VLOOKUP($C664,'World Cup GK'!B:AE,11,FALSE),0)</f>
        <v>0</v>
      </c>
      <c r="P664" s="43">
        <f t="shared" si="97"/>
        <v>7.2290000000000001</v>
      </c>
    </row>
    <row r="665" spans="2:16" ht="12" customHeight="1" x14ac:dyDescent="0.2">
      <c r="B665" s="24"/>
      <c r="C665" s="265" t="s">
        <v>237</v>
      </c>
      <c r="D665" s="23" t="str">
        <f>IFERROR(VLOOKUP($C665,'World Cup Players'!B:X,3,FALSE),0)</f>
        <v>br Brazil</v>
      </c>
      <c r="E665" s="30"/>
      <c r="F665" s="23">
        <f>IFERROR(VLOOKUP($C665,'World Cup Players'!B:X,9,FALSE),0)</f>
        <v>379</v>
      </c>
      <c r="G665" s="23">
        <f>IFERROR(VLOOKUP($C665,'World Cup Players'!B:X,11,FALSE),0)</f>
        <v>1</v>
      </c>
      <c r="H665" s="23">
        <f>IFERROR(VLOOKUP($C665,'World Cup Players'!B:X,12,FALSE),0)</f>
        <v>0</v>
      </c>
      <c r="I665" s="23">
        <f>IFERROR(VLOOKUP($C665,'GAME WINNING GOALS'!A:B,2,FALSE),0)</f>
        <v>0</v>
      </c>
      <c r="J665" s="23">
        <f>IFERROR(VLOOKUP($C665,'World Cup Players'!B:X,17,FALSE),0)</f>
        <v>2</v>
      </c>
      <c r="K665" s="23">
        <f>IFERROR(VLOOKUP($C665,'World Cup Players'!B:X,18,FALSE),0)</f>
        <v>0</v>
      </c>
      <c r="L665" s="44">
        <f>IFERROR(VLOOKUP($C665,'World Cup GK'!B:AE,16,FALSE),0)</f>
        <v>0</v>
      </c>
      <c r="M665" s="44">
        <f>IFERROR(VLOOKUP($C665,'World Cup GK'!B:AE,19,FALSE),0)</f>
        <v>0</v>
      </c>
      <c r="N665" s="44">
        <f>IFERROR(VLOOKUP($C665,'World Cup GK'!B:AE,14,FALSE),0)</f>
        <v>0</v>
      </c>
      <c r="O665" s="44">
        <f>IFERROR(VLOOKUP($C665,'World Cup GK'!B:AE,11,FALSE),0)</f>
        <v>0</v>
      </c>
      <c r="P665" s="43">
        <f t="shared" si="97"/>
        <v>3.6456999999999997</v>
      </c>
    </row>
    <row r="666" spans="2:16" ht="12" customHeight="1" x14ac:dyDescent="0.2">
      <c r="B666" s="24"/>
      <c r="C666" s="265" t="s">
        <v>225</v>
      </c>
      <c r="D666" s="23" t="str">
        <f>IFERROR(VLOOKUP($C666,'World Cup Players'!B:X,3,FALSE),0)</f>
        <v>eng England</v>
      </c>
      <c r="E666" s="30"/>
      <c r="F666" s="23">
        <f>IFERROR(VLOOKUP($C666,'World Cup Players'!B:X,9,FALSE),0)</f>
        <v>602</v>
      </c>
      <c r="G666" s="23">
        <f>IFERROR(VLOOKUP($C666,'World Cup Players'!B:X,11,FALSE),0)</f>
        <v>6</v>
      </c>
      <c r="H666" s="23">
        <f>IFERROR(VLOOKUP($C666,'World Cup Players'!B:X,12,FALSE),0)</f>
        <v>1</v>
      </c>
      <c r="I666" s="23">
        <f>IFERROR(VLOOKUP($C666,'GAME WINNING GOALS'!A:B,2,FALSE),0)</f>
        <v>3</v>
      </c>
      <c r="J666" s="23">
        <f>IFERROR(VLOOKUP($C666,'World Cup Players'!B:X,17,FALSE),0)</f>
        <v>1</v>
      </c>
      <c r="K666" s="23">
        <f>IFERROR(VLOOKUP($C666,'World Cup Players'!B:X,18,FALSE),0)</f>
        <v>0</v>
      </c>
      <c r="L666" s="44">
        <f>IFERROR(VLOOKUP($C666,'World Cup GK'!B:AE,16,FALSE),0)</f>
        <v>0</v>
      </c>
      <c r="M666" s="44">
        <f>IFERROR(VLOOKUP($C666,'World Cup GK'!B:AE,19,FALSE),0)</f>
        <v>0</v>
      </c>
      <c r="N666" s="44">
        <f>IFERROR(VLOOKUP($C666,'World Cup GK'!B:AE,14,FALSE),0)</f>
        <v>0</v>
      </c>
      <c r="O666" s="44">
        <f>IFERROR(VLOOKUP($C666,'World Cup GK'!B:AE,11,FALSE),0)</f>
        <v>0</v>
      </c>
      <c r="P666" s="43">
        <f t="shared" si="97"/>
        <v>14.746600000000001</v>
      </c>
    </row>
    <row r="667" spans="2:16" ht="12" customHeight="1" x14ac:dyDescent="0.2">
      <c r="B667" s="24"/>
      <c r="C667" s="265" t="s">
        <v>358</v>
      </c>
      <c r="D667" s="23" t="str">
        <f>IFERROR(VLOOKUP($C667,'World Cup Players'!B:X,3,FALSE),0)</f>
        <v>eng England</v>
      </c>
      <c r="E667" s="30"/>
      <c r="F667" s="23">
        <f>IFERROR(VLOOKUP($C667,'World Cup Players'!B:X,9,FALSE),0)</f>
        <v>467</v>
      </c>
      <c r="G667" s="23">
        <f>IFERROR(VLOOKUP($C667,'World Cup Players'!B:X,11,FALSE),0)</f>
        <v>0</v>
      </c>
      <c r="H667" s="23">
        <f>IFERROR(VLOOKUP($C667,'World Cup Players'!B:X,12,FALSE),0)</f>
        <v>1</v>
      </c>
      <c r="I667" s="23">
        <f>IFERROR(VLOOKUP($C667,'GAME WINNING GOALS'!A:B,2,FALSE),0)</f>
        <v>0</v>
      </c>
      <c r="J667" s="23">
        <f>IFERROR(VLOOKUP($C667,'World Cup Players'!B:X,17,FALSE),0)</f>
        <v>2</v>
      </c>
      <c r="K667" s="23">
        <f>IFERROR(VLOOKUP($C667,'World Cup Players'!B:X,18,FALSE),0)</f>
        <v>0</v>
      </c>
      <c r="L667" s="44">
        <f>IFERROR(VLOOKUP($C667,'World Cup GK'!B:AE,16,FALSE),0)</f>
        <v>0</v>
      </c>
      <c r="M667" s="44">
        <f>IFERROR(VLOOKUP($C667,'World Cup GK'!B:AE,19,FALSE),0)</f>
        <v>0</v>
      </c>
      <c r="N667" s="44">
        <f>IFERROR(VLOOKUP($C667,'World Cup GK'!B:AE,14,FALSE),0)</f>
        <v>0</v>
      </c>
      <c r="O667" s="44">
        <f>IFERROR(VLOOKUP($C667,'World Cup GK'!B:AE,11,FALSE),0)</f>
        <v>0</v>
      </c>
      <c r="P667" s="43">
        <f t="shared" ref="P667:P732" si="102">SUM((F667*0.0083)+G667+H667+I667+L667+M667+(N667*0.2))-((J667*0.25)+(K667*0.5))-(O667*0.25)</f>
        <v>4.3761000000000001</v>
      </c>
    </row>
    <row r="668" spans="2:16" ht="12" customHeight="1" x14ac:dyDescent="0.2">
      <c r="B668" s="24"/>
      <c r="C668" s="265" t="s">
        <v>475</v>
      </c>
      <c r="D668" s="23" t="str">
        <f>IFERROR(VLOOKUP($C668,'World Cup Players'!B:X,3,FALSE),0)</f>
        <v>es Spain</v>
      </c>
      <c r="E668" s="30"/>
      <c r="F668" s="23">
        <f>IFERROR(VLOOKUP($C668,'World Cup Players'!B:X,9,FALSE),0)</f>
        <v>67</v>
      </c>
      <c r="G668" s="23">
        <f>IFERROR(VLOOKUP($C668,'World Cup Players'!B:X,11,FALSE),0)</f>
        <v>0</v>
      </c>
      <c r="H668" s="23">
        <f>IFERROR(VLOOKUP($C668,'World Cup Players'!B:X,12,FALSE),0)</f>
        <v>0</v>
      </c>
      <c r="I668" s="23">
        <f>IFERROR(VLOOKUP($C668,'GAME WINNING GOALS'!A:B,2,FALSE),0)</f>
        <v>0</v>
      </c>
      <c r="J668" s="23">
        <f>IFERROR(VLOOKUP($C668,'World Cup Players'!B:X,17,FALSE),0)</f>
        <v>0</v>
      </c>
      <c r="K668" s="23">
        <f>IFERROR(VLOOKUP($C668,'World Cup Players'!B:X,18,FALSE),0)</f>
        <v>0</v>
      </c>
      <c r="L668" s="44">
        <f>IFERROR(VLOOKUP($C668,'World Cup GK'!B:AE,16,FALSE),0)</f>
        <v>0</v>
      </c>
      <c r="M668" s="44">
        <f>IFERROR(VLOOKUP($C668,'World Cup GK'!B:AE,19,FALSE),0)</f>
        <v>0</v>
      </c>
      <c r="N668" s="44">
        <f>IFERROR(VLOOKUP($C668,'World Cup GK'!B:AE,14,FALSE),0)</f>
        <v>0</v>
      </c>
      <c r="O668" s="44">
        <f>IFERROR(VLOOKUP($C668,'World Cup GK'!B:AE,11,FALSE),0)</f>
        <v>0</v>
      </c>
      <c r="P668" s="43">
        <f t="shared" si="102"/>
        <v>0.55610000000000004</v>
      </c>
    </row>
    <row r="669" spans="2:16" ht="12" customHeight="1" x14ac:dyDescent="0.2">
      <c r="B669" s="24"/>
      <c r="C669" s="265" t="s">
        <v>780</v>
      </c>
      <c r="D669" s="23" t="str">
        <f>IFERROR(VLOOKUP($C669,'World Cup Players'!B:X,3,FALSE),0)</f>
        <v>sn Senegal</v>
      </c>
      <c r="E669" s="30"/>
      <c r="F669" s="23">
        <f>IFERROR(VLOOKUP($C669,'World Cup Players'!B:X,9,FALSE),0)</f>
        <v>362</v>
      </c>
      <c r="G669" s="23">
        <f>IFERROR(VLOOKUP($C669,'World Cup Players'!B:X,11,FALSE),0)</f>
        <v>0</v>
      </c>
      <c r="H669" s="23">
        <f>IFERROR(VLOOKUP($C669,'World Cup Players'!B:X,12,FALSE),0)</f>
        <v>1</v>
      </c>
      <c r="I669" s="23">
        <f>IFERROR(VLOOKUP($C669,'GAME WINNING GOALS'!A:B,2,FALSE),0)</f>
        <v>0</v>
      </c>
      <c r="J669" s="23">
        <f>IFERROR(VLOOKUP($C669,'World Cup Players'!B:X,17,FALSE),0)</f>
        <v>0</v>
      </c>
      <c r="K669" s="23">
        <f>IFERROR(VLOOKUP($C669,'World Cup Players'!B:X,18,FALSE),0)</f>
        <v>0</v>
      </c>
      <c r="L669" s="44">
        <f>IFERROR(VLOOKUP($C669,'World Cup GK'!B:AE,16,FALSE),0)</f>
        <v>0</v>
      </c>
      <c r="M669" s="44">
        <f>IFERROR(VLOOKUP($C669,'World Cup GK'!B:AE,19,FALSE),0)</f>
        <v>0</v>
      </c>
      <c r="N669" s="44">
        <f>IFERROR(VLOOKUP($C669,'World Cup GK'!B:AE,14,FALSE),0)</f>
        <v>0</v>
      </c>
      <c r="O669" s="44">
        <f>IFERROR(VLOOKUP($C669,'World Cup GK'!B:AE,11,FALSE),0)</f>
        <v>0</v>
      </c>
      <c r="P669" s="43">
        <f t="shared" si="102"/>
        <v>4.0045999999999999</v>
      </c>
    </row>
    <row r="670" spans="2:16" ht="12" customHeight="1" x14ac:dyDescent="0.2">
      <c r="B670" s="24"/>
      <c r="C670" s="265" t="s">
        <v>543</v>
      </c>
      <c r="D670" s="23" t="str">
        <f>IFERROR(VLOOKUP($C670,'World Cup Players'!B:X,3,FALSE),0)</f>
        <v>pt Portugal</v>
      </c>
      <c r="E670" s="30"/>
      <c r="F670" s="23">
        <f>IFERROR(VLOOKUP($C670,'World Cup Players'!B:X,9,FALSE),0)</f>
        <v>376</v>
      </c>
      <c r="G670" s="23">
        <f>IFERROR(VLOOKUP($C670,'World Cup Players'!B:X,11,FALSE),0)</f>
        <v>0</v>
      </c>
      <c r="H670" s="23">
        <f>IFERROR(VLOOKUP($C670,'World Cup Players'!B:X,12,FALSE),0)</f>
        <v>0</v>
      </c>
      <c r="I670" s="23">
        <f>IFERROR(VLOOKUP($C670,'GAME WINNING GOALS'!A:B,2,FALSE),0)</f>
        <v>0</v>
      </c>
      <c r="J670" s="23">
        <f>IFERROR(VLOOKUP($C670,'World Cup Players'!B:X,17,FALSE),0)</f>
        <v>0</v>
      </c>
      <c r="K670" s="23">
        <f>IFERROR(VLOOKUP($C670,'World Cup Players'!B:X,18,FALSE),0)</f>
        <v>0</v>
      </c>
      <c r="L670" s="44">
        <f>IFERROR(VLOOKUP($C670,'World Cup GK'!B:AE,16,FALSE),0)</f>
        <v>0</v>
      </c>
      <c r="M670" s="44">
        <f>IFERROR(VLOOKUP($C670,'World Cup GK'!B:AE,19,FALSE),0)</f>
        <v>0</v>
      </c>
      <c r="N670" s="44">
        <f>IFERROR(VLOOKUP($C670,'World Cup GK'!B:AE,14,FALSE),0)</f>
        <v>0</v>
      </c>
      <c r="O670" s="44">
        <f>IFERROR(VLOOKUP($C670,'World Cup GK'!B:AE,11,FALSE),0)</f>
        <v>0</v>
      </c>
      <c r="P670" s="43">
        <f t="shared" si="102"/>
        <v>3.1208</v>
      </c>
    </row>
    <row r="671" spans="2:16" ht="12" customHeight="1" x14ac:dyDescent="0.2">
      <c r="B671" s="24"/>
      <c r="C671" s="265" t="s">
        <v>1498</v>
      </c>
      <c r="D671" s="23" t="str">
        <f>IFERROR(VLOOKUP($C671,'World Cup Players'!B:X,3,FALSE),0)</f>
        <v>ar Argentina</v>
      </c>
      <c r="E671" s="30"/>
      <c r="F671" s="23">
        <f>IFERROR(VLOOKUP($C671,'World Cup Players'!B:X,9,FALSE),0)</f>
        <v>71</v>
      </c>
      <c r="G671" s="23">
        <f>IFERROR(VLOOKUP($C671,'World Cup Players'!B:X,11,FALSE),0)</f>
        <v>0</v>
      </c>
      <c r="H671" s="23">
        <f>IFERROR(VLOOKUP($C671,'World Cup Players'!B:X,12,FALSE),0)</f>
        <v>0</v>
      </c>
      <c r="I671" s="23">
        <f>IFERROR(VLOOKUP($C671,'GAME WINNING GOALS'!A:B,2,FALSE),0)</f>
        <v>0</v>
      </c>
      <c r="J671" s="23">
        <f>IFERROR(VLOOKUP($C671,'World Cup Players'!B:X,17,FALSE),0)</f>
        <v>0</v>
      </c>
      <c r="K671" s="23">
        <f>IFERROR(VLOOKUP($C671,'World Cup Players'!B:X,18,FALSE),0)</f>
        <v>0</v>
      </c>
      <c r="L671" s="44">
        <f>IFERROR(VLOOKUP($C671,'World Cup GK'!B:AE,16,FALSE),0)</f>
        <v>0</v>
      </c>
      <c r="M671" s="44">
        <f>IFERROR(VLOOKUP($C671,'World Cup GK'!B:AE,19,FALSE),0)</f>
        <v>0</v>
      </c>
      <c r="N671" s="44">
        <f>IFERROR(VLOOKUP($C671,'World Cup GK'!B:AE,14,FALSE),0)</f>
        <v>0</v>
      </c>
      <c r="O671" s="44">
        <f>IFERROR(VLOOKUP($C671,'World Cup GK'!B:AE,11,FALSE),0)</f>
        <v>0</v>
      </c>
      <c r="P671" s="43">
        <f t="shared" si="102"/>
        <v>0.58930000000000005</v>
      </c>
    </row>
    <row r="672" spans="2:16" ht="12" customHeight="1" x14ac:dyDescent="0.2">
      <c r="B672" s="24"/>
      <c r="C672" s="265" t="s">
        <v>745</v>
      </c>
      <c r="D672" s="23" t="str">
        <f>IFERROR(VLOOKUP($C672,'World Cup Players'!B:X,3,FALSE),0)</f>
        <v>nz New Zealand</v>
      </c>
      <c r="E672" s="30"/>
      <c r="F672" s="23">
        <f>IFERROR(VLOOKUP($C672,'World Cup Players'!B:X,9,FALSE),0)</f>
        <v>270</v>
      </c>
      <c r="G672" s="23">
        <f>IFERROR(VLOOKUP($C672,'World Cup Players'!B:X,11,FALSE),0)</f>
        <v>0</v>
      </c>
      <c r="H672" s="23">
        <f>IFERROR(VLOOKUP($C672,'World Cup Players'!B:X,12,FALSE),0)</f>
        <v>2</v>
      </c>
      <c r="I672" s="23">
        <f>IFERROR(VLOOKUP($C672,'GAME WINNING GOALS'!A:B,2,FALSE),0)</f>
        <v>0</v>
      </c>
      <c r="J672" s="23">
        <f>IFERROR(VLOOKUP($C672,'World Cup Players'!B:X,17,FALSE),0)</f>
        <v>0</v>
      </c>
      <c r="K672" s="23">
        <f>IFERROR(VLOOKUP($C672,'World Cup Players'!B:X,18,FALSE),0)</f>
        <v>0</v>
      </c>
      <c r="L672" s="44">
        <f>IFERROR(VLOOKUP($C672,'World Cup GK'!B:AE,16,FALSE),0)</f>
        <v>0</v>
      </c>
      <c r="M672" s="44">
        <f>IFERROR(VLOOKUP($C672,'World Cup GK'!B:AE,19,FALSE),0)</f>
        <v>0</v>
      </c>
      <c r="N672" s="44">
        <f>IFERROR(VLOOKUP($C672,'World Cup GK'!B:AE,14,FALSE),0)</f>
        <v>0</v>
      </c>
      <c r="O672" s="44">
        <f>IFERROR(VLOOKUP($C672,'World Cup GK'!B:AE,11,FALSE),0)</f>
        <v>0</v>
      </c>
      <c r="P672" s="43">
        <f t="shared" si="102"/>
        <v>4.2409999999999997</v>
      </c>
    </row>
    <row r="673" spans="2:16" ht="12" customHeight="1" x14ac:dyDescent="0.2">
      <c r="B673" s="24"/>
      <c r="C673" s="265" t="s">
        <v>646</v>
      </c>
      <c r="D673" s="23" t="str">
        <f>IFERROR(VLOOKUP($C673,'World Cup Players'!B:X,3,FALSE),0)</f>
        <v>sct Scotland</v>
      </c>
      <c r="E673" s="30"/>
      <c r="F673" s="23">
        <f>IFERROR(VLOOKUP($C673,'World Cup Players'!B:X,9,FALSE),0)</f>
        <v>171</v>
      </c>
      <c r="G673" s="23">
        <f>IFERROR(VLOOKUP($C673,'World Cup Players'!B:X,11,FALSE),0)</f>
        <v>0</v>
      </c>
      <c r="H673" s="23">
        <f>IFERROR(VLOOKUP($C673,'World Cup Players'!B:X,12,FALSE),0)</f>
        <v>0</v>
      </c>
      <c r="I673" s="23">
        <f>IFERROR(VLOOKUP($C673,'GAME WINNING GOALS'!A:B,2,FALSE),0)</f>
        <v>0</v>
      </c>
      <c r="J673" s="23">
        <f>IFERROR(VLOOKUP($C673,'World Cup Players'!B:X,17,FALSE),0)</f>
        <v>0</v>
      </c>
      <c r="K673" s="23">
        <f>IFERROR(VLOOKUP($C673,'World Cup Players'!B:X,18,FALSE),0)</f>
        <v>0</v>
      </c>
      <c r="L673" s="44">
        <f>IFERROR(VLOOKUP($C673,'World Cup GK'!B:AE,16,FALSE),0)</f>
        <v>0</v>
      </c>
      <c r="M673" s="44">
        <f>IFERROR(VLOOKUP($C673,'World Cup GK'!B:AE,19,FALSE),0)</f>
        <v>0</v>
      </c>
      <c r="N673" s="44">
        <f>IFERROR(VLOOKUP($C673,'World Cup GK'!B:AE,14,FALSE),0)</f>
        <v>0</v>
      </c>
      <c r="O673" s="44">
        <f>IFERROR(VLOOKUP($C673,'World Cup GK'!B:AE,11,FALSE),0)</f>
        <v>0</v>
      </c>
      <c r="P673" s="43">
        <f t="shared" si="102"/>
        <v>1.4193</v>
      </c>
    </row>
    <row r="674" spans="2:16" ht="12" customHeight="1" x14ac:dyDescent="0.2">
      <c r="B674" s="24"/>
      <c r="C674" s="265" t="s">
        <v>216</v>
      </c>
      <c r="D674" s="23" t="str">
        <f>IFERROR(VLOOKUP($C674,'World Cup Players'!B:X,3,FALSE),0)</f>
        <v>es Spain</v>
      </c>
      <c r="E674" s="30"/>
      <c r="F674" s="23">
        <f>IFERROR(VLOOKUP($C674,'World Cup Players'!B:X,9,FALSE),0)</f>
        <v>229</v>
      </c>
      <c r="G674" s="23">
        <f>IFERROR(VLOOKUP($C674,'World Cup Players'!B:X,11,FALSE),0)</f>
        <v>0</v>
      </c>
      <c r="H674" s="23">
        <f>IFERROR(VLOOKUP($C674,'World Cup Players'!B:X,12,FALSE),0)</f>
        <v>1</v>
      </c>
      <c r="I674" s="23">
        <f>IFERROR(VLOOKUP($C674,'GAME WINNING GOALS'!A:B,2,FALSE),0)</f>
        <v>0</v>
      </c>
      <c r="J674" s="23">
        <f>IFERROR(VLOOKUP($C674,'World Cup Players'!B:X,17,FALSE),0)</f>
        <v>1</v>
      </c>
      <c r="K674" s="23">
        <f>IFERROR(VLOOKUP($C674,'World Cup Players'!B:X,18,FALSE),0)</f>
        <v>0</v>
      </c>
      <c r="L674" s="44">
        <f>IFERROR(VLOOKUP($C674,'World Cup GK'!B:AE,16,FALSE),0)</f>
        <v>0</v>
      </c>
      <c r="M674" s="44">
        <f>IFERROR(VLOOKUP($C674,'World Cup GK'!B:AE,19,FALSE),0)</f>
        <v>0</v>
      </c>
      <c r="N674" s="44">
        <f>IFERROR(VLOOKUP($C674,'World Cup GK'!B:AE,14,FALSE),0)</f>
        <v>0</v>
      </c>
      <c r="O674" s="44">
        <f>IFERROR(VLOOKUP($C674,'World Cup GK'!B:AE,11,FALSE),0)</f>
        <v>0</v>
      </c>
      <c r="P674" s="43">
        <f t="shared" si="102"/>
        <v>2.6507000000000001</v>
      </c>
    </row>
    <row r="675" spans="2:16" ht="12" customHeight="1" x14ac:dyDescent="0.2">
      <c r="B675" s="24"/>
      <c r="C675" s="265" t="s">
        <v>755</v>
      </c>
      <c r="D675" s="23" t="str">
        <f>IFERROR(VLOOKUP($C675,'World Cup Players'!B:X,3,FALSE),0)</f>
        <v>es Spain</v>
      </c>
      <c r="E675" s="30"/>
      <c r="F675" s="23">
        <f>IFERROR(VLOOKUP($C675,'World Cup Players'!B:X,9,FALSE),0)</f>
        <v>630</v>
      </c>
      <c r="G675" s="23">
        <f>IFERROR(VLOOKUP($C675,'World Cup Players'!B:X,11,FALSE),0)</f>
        <v>0</v>
      </c>
      <c r="H675" s="23">
        <f>IFERROR(VLOOKUP($C675,'World Cup Players'!B:X,12,FALSE),0)</f>
        <v>0</v>
      </c>
      <c r="I675" s="23">
        <f>IFERROR(VLOOKUP($C675,'GAME WINNING GOALS'!A:B,2,FALSE),0)</f>
        <v>0</v>
      </c>
      <c r="J675" s="23">
        <f>IFERROR(VLOOKUP($C675,'World Cup Players'!B:X,17,FALSE),0)</f>
        <v>1</v>
      </c>
      <c r="K675" s="23">
        <f>IFERROR(VLOOKUP($C675,'World Cup Players'!B:X,18,FALSE),0)</f>
        <v>0</v>
      </c>
      <c r="L675" s="44">
        <f>IFERROR(VLOOKUP($C675,'World Cup GK'!B:AE,16,FALSE),0)</f>
        <v>0</v>
      </c>
      <c r="M675" s="44">
        <f>IFERROR(VLOOKUP($C675,'World Cup GK'!B:AE,19,FALSE),0)</f>
        <v>0</v>
      </c>
      <c r="N675" s="44">
        <f>IFERROR(VLOOKUP($C675,'World Cup GK'!B:AE,14,FALSE),0)</f>
        <v>0</v>
      </c>
      <c r="O675" s="44">
        <f>IFERROR(VLOOKUP($C675,'World Cup GK'!B:AE,11,FALSE),0)</f>
        <v>0</v>
      </c>
      <c r="P675" s="43">
        <f t="shared" si="102"/>
        <v>4.9790000000000001</v>
      </c>
    </row>
    <row r="676" spans="2:16" ht="12" customHeight="1" x14ac:dyDescent="0.2">
      <c r="B676" s="24"/>
      <c r="C676" s="265" t="s">
        <v>217</v>
      </c>
      <c r="D676" s="23" t="str">
        <f>IFERROR(VLOOKUP($C676,'World Cup Players'!B:X,3,FALSE),0)</f>
        <v>nl Netherlands</v>
      </c>
      <c r="E676" s="30"/>
      <c r="F676" s="23">
        <f>IFERROR(VLOOKUP($C676,'World Cup Players'!B:X,9,FALSE),0)</f>
        <v>390</v>
      </c>
      <c r="G676" s="23">
        <f>IFERROR(VLOOKUP($C676,'World Cup Players'!B:X,11,FALSE),0)</f>
        <v>1</v>
      </c>
      <c r="H676" s="23">
        <f>IFERROR(VLOOKUP($C676,'World Cup Players'!B:X,12,FALSE),0)</f>
        <v>1</v>
      </c>
      <c r="I676" s="23">
        <f>IFERROR(VLOOKUP($C676,'GAME WINNING GOALS'!A:B,2,FALSE),0)</f>
        <v>0</v>
      </c>
      <c r="J676" s="23">
        <f>IFERROR(VLOOKUP($C676,'World Cup Players'!B:X,17,FALSE),0)</f>
        <v>0</v>
      </c>
      <c r="K676" s="23">
        <f>IFERROR(VLOOKUP($C676,'World Cup Players'!B:X,18,FALSE),0)</f>
        <v>0</v>
      </c>
      <c r="L676" s="44">
        <f>IFERROR(VLOOKUP($C676,'World Cup GK'!B:AE,16,FALSE),0)</f>
        <v>0</v>
      </c>
      <c r="M676" s="44">
        <f>IFERROR(VLOOKUP($C676,'World Cup GK'!B:AE,19,FALSE),0)</f>
        <v>0</v>
      </c>
      <c r="N676" s="44">
        <f>IFERROR(VLOOKUP($C676,'World Cup GK'!B:AE,14,FALSE),0)</f>
        <v>0</v>
      </c>
      <c r="O676" s="44">
        <f>IFERROR(VLOOKUP($C676,'World Cup GK'!B:AE,11,FALSE),0)</f>
        <v>0</v>
      </c>
      <c r="P676" s="43">
        <f t="shared" si="102"/>
        <v>5.2370000000000001</v>
      </c>
    </row>
    <row r="677" spans="2:16" ht="12" customHeight="1" x14ac:dyDescent="0.2">
      <c r="B677" s="24"/>
      <c r="C677" s="265" t="s">
        <v>112</v>
      </c>
      <c r="D677" s="23" t="str">
        <f>IFERROR(VLOOKUP($C677,'World Cup Players'!B:X,3,FALSE),0)</f>
        <v>eng England</v>
      </c>
      <c r="E677" s="30"/>
      <c r="F677" s="23">
        <f>IFERROR(VLOOKUP($C677,'World Cup Players'!B:X,9,FALSE),0)</f>
        <v>330</v>
      </c>
      <c r="G677" s="23">
        <f>IFERROR(VLOOKUP($C677,'World Cup Players'!B:X,11,FALSE),0)</f>
        <v>0</v>
      </c>
      <c r="H677" s="23">
        <f>IFERROR(VLOOKUP($C677,'World Cup Players'!B:X,12,FALSE),0)</f>
        <v>0</v>
      </c>
      <c r="I677" s="41">
        <f>IFERROR(VLOOKUP($C677,'GAME WINNING GOALS'!A:B,2,FALSE),0)</f>
        <v>0</v>
      </c>
      <c r="J677" s="23">
        <f>IFERROR(VLOOKUP($C677,'World Cup Players'!B:X,17,FALSE),0)</f>
        <v>0</v>
      </c>
      <c r="K677" s="23">
        <f>IFERROR(VLOOKUP($C677,'World Cup Players'!B:X,18,FALSE),0)</f>
        <v>0</v>
      </c>
      <c r="L677" s="44">
        <f>IFERROR(VLOOKUP($C677,'World Cup GK'!B:AE,16,FALSE),0)</f>
        <v>0</v>
      </c>
      <c r="M677" s="44">
        <f>IFERROR(VLOOKUP($C677,'World Cup GK'!B:AE,19,FALSE),0)</f>
        <v>0</v>
      </c>
      <c r="N677" s="44">
        <f>IFERROR(VLOOKUP($C677,'World Cup GK'!B:AE,14,FALSE),0)</f>
        <v>0</v>
      </c>
      <c r="O677" s="44">
        <f>IFERROR(VLOOKUP($C677,'World Cup GK'!B:AE,11,FALSE),0)</f>
        <v>0</v>
      </c>
      <c r="P677" s="43">
        <f t="shared" si="102"/>
        <v>2.7389999999999999</v>
      </c>
    </row>
    <row r="678" spans="2:16" ht="12" customHeight="1" x14ac:dyDescent="0.2">
      <c r="B678" s="24"/>
      <c r="C678" s="265" t="s">
        <v>537</v>
      </c>
      <c r="D678" s="23" t="str">
        <f>IFERROR(VLOOKUP($C678,'World Cup Players'!B:X,3,FALSE),0)</f>
        <v>pt Portugal</v>
      </c>
      <c r="E678" s="30"/>
      <c r="F678" s="23">
        <f>IFERROR(VLOOKUP($C678,'World Cup Players'!B:X,9,FALSE),0)</f>
        <v>395</v>
      </c>
      <c r="G678" s="23">
        <f>IFERROR(VLOOKUP($C678,'World Cup Players'!B:X,11,FALSE),0)</f>
        <v>1</v>
      </c>
      <c r="H678" s="23">
        <f>IFERROR(VLOOKUP($C678,'World Cup Players'!B:X,12,FALSE),0)</f>
        <v>0</v>
      </c>
      <c r="I678" s="41">
        <f>IFERROR(VLOOKUP($C678,'GAME WINNING GOALS'!A:B,2,FALSE),0)</f>
        <v>0</v>
      </c>
      <c r="J678" s="23">
        <f>IFERROR(VLOOKUP($C678,'World Cup Players'!B:X,17,FALSE),0)</f>
        <v>0</v>
      </c>
      <c r="K678" s="23">
        <f>IFERROR(VLOOKUP($C678,'World Cup Players'!B:X,18,FALSE),0)</f>
        <v>0</v>
      </c>
      <c r="L678" s="44">
        <f>IFERROR(VLOOKUP($C678,'World Cup GK'!B:AE,16,FALSE),0)</f>
        <v>0</v>
      </c>
      <c r="M678" s="44">
        <f>IFERROR(VLOOKUP($C678,'World Cup GK'!B:AE,19,FALSE),0)</f>
        <v>0</v>
      </c>
      <c r="N678" s="44">
        <f>IFERROR(VLOOKUP($C678,'World Cup GK'!B:AE,14,FALSE),0)</f>
        <v>0</v>
      </c>
      <c r="O678" s="44">
        <f>IFERROR(VLOOKUP($C678,'World Cup GK'!B:AE,11,FALSE),0)</f>
        <v>0</v>
      </c>
      <c r="P678" s="43">
        <f t="shared" si="102"/>
        <v>4.2785000000000002</v>
      </c>
    </row>
    <row r="679" spans="2:16" ht="12" customHeight="1" x14ac:dyDescent="0.2">
      <c r="B679" s="24"/>
      <c r="C679" s="270" t="s">
        <v>469</v>
      </c>
      <c r="D679" s="23" t="str">
        <f>IFERROR(VLOOKUP($C679,'World Cup Players'!B:X,3,FALSE),0)</f>
        <v>es Spain</v>
      </c>
      <c r="E679" s="30"/>
      <c r="F679" s="23">
        <f>IFERROR(VLOOKUP($C679,'World Cup Players'!B:X,9,FALSE),0)</f>
        <v>630</v>
      </c>
      <c r="G679" s="23">
        <f>IFERROR(VLOOKUP($C679,'World Cup Players'!B:X,11,FALSE),0)</f>
        <v>0</v>
      </c>
      <c r="H679" s="23">
        <f>IFERROR(VLOOKUP($C679,'World Cup Players'!B:X,12,FALSE),0)</f>
        <v>0</v>
      </c>
      <c r="I679" s="41">
        <f>IFERROR(VLOOKUP($C679,'GAME WINNING GOALS'!A:B,2,FALSE),0)</f>
        <v>0</v>
      </c>
      <c r="J679" s="23">
        <f>IFERROR(VLOOKUP($C679,'World Cup Players'!B:X,17,FALSE),0)</f>
        <v>0</v>
      </c>
      <c r="K679" s="23">
        <f>IFERROR(VLOOKUP($C679,'World Cup Players'!B:X,18,FALSE),0)</f>
        <v>0</v>
      </c>
      <c r="L679" s="44">
        <f>IFERROR(VLOOKUP($C679,'World Cup GK'!B:AE,16,FALSE),0)</f>
        <v>6</v>
      </c>
      <c r="M679" s="44">
        <f>IFERROR(VLOOKUP($C679,'World Cup GK'!B:AE,19,FALSE),0)</f>
        <v>6</v>
      </c>
      <c r="N679" s="44">
        <f>IFERROR(VLOOKUP($C679,'World Cup GK'!B:AE,14,FALSE),0)</f>
        <v>9</v>
      </c>
      <c r="O679" s="44">
        <f>IFERROR(VLOOKUP($C679,'World Cup GK'!B:AE,11,FALSE),0)</f>
        <v>1</v>
      </c>
      <c r="P679" s="43">
        <f t="shared" si="102"/>
        <v>18.779</v>
      </c>
    </row>
    <row r="680" spans="2:16" ht="12" customHeight="1" thickBot="1" x14ac:dyDescent="0.25">
      <c r="B680" s="24"/>
      <c r="C680" s="266" t="s">
        <v>45</v>
      </c>
      <c r="D680" s="23" t="str">
        <f>IFERROR(VLOOKUP($C680,'World Cup Players'!B:X,3,FALSE),0)</f>
        <v>eng England</v>
      </c>
      <c r="E680" s="30"/>
      <c r="F680" s="23">
        <f>IFERROR(VLOOKUP($C680,'World Cup Players'!B:X,9,FALSE),0)</f>
        <v>660</v>
      </c>
      <c r="G680" s="23">
        <f>IFERROR(VLOOKUP($C680,'World Cup Players'!B:X,11,FALSE),0)</f>
        <v>0</v>
      </c>
      <c r="H680" s="23">
        <f>IFERROR(VLOOKUP($C680,'World Cup Players'!B:X,12,FALSE),0)</f>
        <v>0</v>
      </c>
      <c r="I680" s="41">
        <f>IFERROR(VLOOKUP($C680,'GAME WINNING GOALS'!A:B,2,FALSE),0)</f>
        <v>0</v>
      </c>
      <c r="J680" s="23">
        <f>IFERROR(VLOOKUP($C680,'World Cup Players'!B:X,17,FALSE),0)</f>
        <v>0</v>
      </c>
      <c r="K680" s="23">
        <f>IFERROR(VLOOKUP($C680,'World Cup Players'!B:X,18,FALSE),0)</f>
        <v>0</v>
      </c>
      <c r="L680" s="44">
        <f>IFERROR(VLOOKUP($C680,'World Cup GK'!B:AE,16,FALSE),0)</f>
        <v>5</v>
      </c>
      <c r="M680" s="44">
        <f>IFERROR(VLOOKUP($C680,'World Cup GK'!B:AE,19,FALSE),0)</f>
        <v>2</v>
      </c>
      <c r="N680" s="44">
        <f>IFERROR(VLOOKUP($C680,'World Cup GK'!B:AE,14,FALSE),0)</f>
        <v>15</v>
      </c>
      <c r="O680" s="44">
        <f>IFERROR(VLOOKUP($C680,'World Cup GK'!B:AE,11,FALSE),0)</f>
        <v>8</v>
      </c>
      <c r="P680" s="43">
        <f t="shared" si="102"/>
        <v>13.478</v>
      </c>
    </row>
    <row r="681" spans="2:16" ht="12" customHeight="1" x14ac:dyDescent="0.2">
      <c r="B681" s="24"/>
      <c r="C681" s="271" t="s">
        <v>789</v>
      </c>
      <c r="D681" s="23" t="str">
        <f>IFERROR(VLOOKUP($C681,'World Cup Players'!B:X,3,FALSE),0)</f>
        <v>ch Switzerland</v>
      </c>
      <c r="E681" s="30"/>
      <c r="F681" s="23">
        <f>IFERROR(VLOOKUP($C681,'World Cup Players'!B:X,9,FALSE),0)</f>
        <v>600</v>
      </c>
      <c r="G681" s="23">
        <f>IFERROR(VLOOKUP($C681,'World Cup Players'!B:X,11,FALSE),0)</f>
        <v>0</v>
      </c>
      <c r="H681" s="23">
        <f>IFERROR(VLOOKUP($C681,'World Cup Players'!B:X,12,FALSE),0)</f>
        <v>0</v>
      </c>
      <c r="I681" s="23">
        <f>IFERROR(VLOOKUP($C681,'GAME WINNING GOALS'!A:B,2,FALSE),0)</f>
        <v>0</v>
      </c>
      <c r="J681" s="23">
        <f>IFERROR(VLOOKUP($C681,'World Cup Players'!B:X,17,FALSE),0)</f>
        <v>0</v>
      </c>
      <c r="K681" s="23">
        <f>IFERROR(VLOOKUP($C681,'World Cup Players'!B:X,18,FALSE),0)</f>
        <v>0</v>
      </c>
      <c r="L681" s="44">
        <f>IFERROR(VLOOKUP($C681,'World Cup GK'!B:AE,16,FALSE),0)</f>
        <v>3</v>
      </c>
      <c r="M681" s="44">
        <f>IFERROR(VLOOKUP($C681,'World Cup GK'!B:AE,19,FALSE),0)</f>
        <v>2</v>
      </c>
      <c r="N681" s="44">
        <f>IFERROR(VLOOKUP($C681,'World Cup GK'!B:AE,14,FALSE),0)</f>
        <v>20</v>
      </c>
      <c r="O681" s="44">
        <f>IFERROR(VLOOKUP($C681,'World Cup GK'!B:AE,11,FALSE),0)</f>
        <v>6</v>
      </c>
      <c r="P681" s="43">
        <f t="shared" si="102"/>
        <v>12.48</v>
      </c>
    </row>
    <row r="682" spans="2:16" ht="12" customHeight="1" x14ac:dyDescent="0.2">
      <c r="B682" s="24"/>
      <c r="C682" s="270" t="s">
        <v>765</v>
      </c>
      <c r="D682" s="23" t="str">
        <f>IFERROR(VLOOKUP($C682,'World Cup Players'!B:X,3,FALSE),0)</f>
        <v>no Norway</v>
      </c>
      <c r="E682" s="30"/>
      <c r="F682" s="23">
        <f>IFERROR(VLOOKUP($C682,'World Cup Players'!B:X,9,FALSE),0)</f>
        <v>480</v>
      </c>
      <c r="G682" s="23">
        <f>IFERROR(VLOOKUP($C682,'World Cup Players'!B:X,11,FALSE),0)</f>
        <v>0</v>
      </c>
      <c r="H682" s="23">
        <f>IFERROR(VLOOKUP($C682,'World Cup Players'!B:X,12,FALSE),0)</f>
        <v>0</v>
      </c>
      <c r="I682" s="23">
        <f>IFERROR(VLOOKUP($C682,'GAME WINNING GOALS'!A:B,2,FALSE),0)</f>
        <v>0</v>
      </c>
      <c r="J682" s="23">
        <f>IFERROR(VLOOKUP($C682,'World Cup Players'!B:X,17,FALSE),0)</f>
        <v>0</v>
      </c>
      <c r="K682" s="23">
        <f>IFERROR(VLOOKUP($C682,'World Cup Players'!B:X,18,FALSE),0)</f>
        <v>0</v>
      </c>
      <c r="L682" s="44">
        <f>IFERROR(VLOOKUP($C682,'World Cup GK'!B:AE,16,FALSE),0)</f>
        <v>4</v>
      </c>
      <c r="M682" s="44">
        <f>IFERROR(VLOOKUP($C682,'World Cup GK'!B:AE,19,FALSE),0)</f>
        <v>0</v>
      </c>
      <c r="N682" s="44">
        <f>IFERROR(VLOOKUP($C682,'World Cup GK'!B:AE,14,FALSE),0)</f>
        <v>15</v>
      </c>
      <c r="O682" s="44">
        <f>IFERROR(VLOOKUP($C682,'World Cup GK'!B:AE,11,FALSE),0)</f>
        <v>7</v>
      </c>
      <c r="P682" s="43">
        <f t="shared" si="102"/>
        <v>9.234</v>
      </c>
    </row>
    <row r="683" spans="2:16" ht="12" customHeight="1" x14ac:dyDescent="0.2">
      <c r="B683" s="24"/>
      <c r="C683" s="294" t="s">
        <v>764</v>
      </c>
      <c r="D683" s="23" t="str">
        <f>IFERROR(VLOOKUP($C683,'World Cup Players'!B:X,3,FALSE),0)</f>
        <v>ca Canada</v>
      </c>
      <c r="E683" s="30"/>
      <c r="F683" s="23">
        <f>IFERROR(VLOOKUP($C683,'World Cup Players'!B:X,9,FALSE),0)</f>
        <v>450</v>
      </c>
      <c r="G683" s="23">
        <f>IFERROR(VLOOKUP($C683,'World Cup Players'!B:X,11,FALSE),0)</f>
        <v>0</v>
      </c>
      <c r="H683" s="23">
        <f>IFERROR(VLOOKUP($C683,'World Cup Players'!B:X,12,FALSE),0)</f>
        <v>0</v>
      </c>
      <c r="I683" s="23">
        <f>IFERROR(VLOOKUP($C683,'GAME WINNING GOALS'!A:B,2,FALSE),0)</f>
        <v>0</v>
      </c>
      <c r="J683" s="23">
        <f>IFERROR(VLOOKUP($C683,'World Cup Players'!#REF!,16,FALSE),0)</f>
        <v>0</v>
      </c>
      <c r="K683" s="23">
        <f>IFERROR(VLOOKUP($C683,'World Cup Players'!#REF!,16,FALSE),0)</f>
        <v>0</v>
      </c>
      <c r="L683" s="44">
        <f>IFERROR(VLOOKUP($C683,'World Cup GK'!B:AE,16,FALSE),0)</f>
        <v>2</v>
      </c>
      <c r="M683" s="44">
        <f>IFERROR(VLOOKUP($C683,'World Cup GK'!B:AE,19,FALSE),0)</f>
        <v>2</v>
      </c>
      <c r="N683" s="44">
        <f>IFERROR(VLOOKUP($C683,'World Cup GK'!B:AE,14,FALSE),0)</f>
        <v>6</v>
      </c>
      <c r="O683" s="44">
        <f>IFERROR(VLOOKUP($C683,'World Cup GK'!B:AE,11,FALSE),0)</f>
        <v>6</v>
      </c>
      <c r="P683" s="43">
        <f t="shared" si="102"/>
        <v>7.4349999999999987</v>
      </c>
    </row>
    <row r="684" spans="2:16" ht="12" customHeight="1" x14ac:dyDescent="0.2">
      <c r="B684" s="24"/>
      <c r="C684" s="265" t="s">
        <v>303</v>
      </c>
      <c r="D684" s="23">
        <f>IFERROR(VLOOKUP($C684,'World Cup Players'!B:X,3,FALSE),0)</f>
        <v>0</v>
      </c>
      <c r="E684" s="30"/>
      <c r="F684" s="23">
        <f>IFERROR(VLOOKUP($C684,'World Cup Players'!B:X,9,FALSE),0)</f>
        <v>0</v>
      </c>
      <c r="G684" s="23">
        <f>IFERROR(VLOOKUP($C684,'World Cup Players'!B:X,11,FALSE),0)</f>
        <v>0</v>
      </c>
      <c r="H684" s="23">
        <f>IFERROR(VLOOKUP($C684,'World Cup Players'!B:X,12,FALSE),0)</f>
        <v>0</v>
      </c>
      <c r="I684" s="23">
        <f>IFERROR(VLOOKUP($C684,'GAME WINNING GOALS'!A:B,2,FALSE),0)</f>
        <v>1</v>
      </c>
      <c r="J684" s="23">
        <f>IFERROR(VLOOKUP($C684,'World Cup Players'!#REF!,16,FALSE),0)</f>
        <v>0</v>
      </c>
      <c r="K684" s="23">
        <f>IFERROR(VLOOKUP($C684,'World Cup Players'!#REF!,16,FALSE),0)</f>
        <v>0</v>
      </c>
      <c r="L684" s="44">
        <f>IFERROR(VLOOKUP($C684,'World Cup GK'!B:AE,16,FALSE),0)</f>
        <v>0</v>
      </c>
      <c r="M684" s="44">
        <f>IFERROR(VLOOKUP($C684,'World Cup GK'!B:AE,19,FALSE),0)</f>
        <v>0</v>
      </c>
      <c r="N684" s="44">
        <f>IFERROR(VLOOKUP($C684,'World Cup GK'!B:AE,14,FALSE),0)</f>
        <v>0</v>
      </c>
      <c r="O684" s="44">
        <f>IFERROR(VLOOKUP($C684,'World Cup GK'!B:AE,11,FALSE),0)</f>
        <v>0</v>
      </c>
      <c r="P684" s="43">
        <f t="shared" si="102"/>
        <v>1</v>
      </c>
    </row>
    <row r="685" spans="2:16" ht="12" customHeight="1" x14ac:dyDescent="0.2">
      <c r="B685" s="24"/>
      <c r="C685" s="265" t="s">
        <v>307</v>
      </c>
      <c r="D685" s="23">
        <f>IFERROR(VLOOKUP($C685,'World Cup Players'!B:X,3,FALSE),0)</f>
        <v>0</v>
      </c>
      <c r="E685" s="30"/>
      <c r="F685" s="23">
        <f>IFERROR(VLOOKUP($C685,'World Cup Players'!B:X,9,FALSE),0)</f>
        <v>0</v>
      </c>
      <c r="G685" s="23">
        <f>IFERROR(VLOOKUP($C685,'World Cup Players'!B:X,11,FALSE),0)</f>
        <v>0</v>
      </c>
      <c r="H685" s="23">
        <v>2</v>
      </c>
      <c r="I685" s="23">
        <f>IFERROR(VLOOKUP($C685,'GAME WINNING GOALS'!A:B,2,FALSE),0)</f>
        <v>1</v>
      </c>
      <c r="J685" s="23">
        <f>IFERROR(VLOOKUP($C685,'World Cup Players'!#REF!,16,FALSE),0)</f>
        <v>0</v>
      </c>
      <c r="K685" s="23">
        <f>IFERROR(VLOOKUP($C685,'World Cup Players'!#REF!,16,FALSE),0)</f>
        <v>0</v>
      </c>
      <c r="L685" s="44">
        <f>IFERROR(VLOOKUP($C685,'World Cup GK'!B:AE,16,FALSE),0)</f>
        <v>0</v>
      </c>
      <c r="M685" s="44">
        <f>IFERROR(VLOOKUP($C685,'World Cup GK'!B:AE,19,FALSE),0)</f>
        <v>0</v>
      </c>
      <c r="N685" s="44">
        <f>IFERROR(VLOOKUP($C685,'World Cup GK'!B:AE,14,FALSE),0)</f>
        <v>0</v>
      </c>
      <c r="O685" s="44">
        <f>IFERROR(VLOOKUP($C685,'World Cup GK'!B:AE,11,FALSE),0)</f>
        <v>0</v>
      </c>
      <c r="P685" s="43">
        <f t="shared" si="102"/>
        <v>3</v>
      </c>
    </row>
    <row r="686" spans="2:16" ht="12" customHeight="1" x14ac:dyDescent="0.2">
      <c r="B686" s="24"/>
      <c r="C686" s="265" t="s">
        <v>790</v>
      </c>
      <c r="D686" s="23">
        <f>IFERROR(VLOOKUP($C686,'World Cup Players'!B:X,3,FALSE),0)</f>
        <v>0</v>
      </c>
      <c r="E686" s="30"/>
      <c r="F686" s="23">
        <f>IFERROR(VLOOKUP($C686,'World Cup Players'!B:X,9,FALSE),0)</f>
        <v>0</v>
      </c>
      <c r="G686" s="23">
        <f>IFERROR(VLOOKUP($C686,'World Cup Players'!B:X,11,FALSE),0)</f>
        <v>0</v>
      </c>
      <c r="H686" s="23">
        <f>IFERROR(VLOOKUP($C686,'World Cup Players'!#REF!,11,FALSE),0)</f>
        <v>0</v>
      </c>
      <c r="I686" s="23">
        <f>IFERROR(VLOOKUP($C686,'GAME WINNING GOALS'!A:B,2,FALSE),0)</f>
        <v>0</v>
      </c>
      <c r="J686" s="23">
        <f>IFERROR(VLOOKUP($C686,'World Cup Players'!#REF!,16,FALSE),0)</f>
        <v>0</v>
      </c>
      <c r="K686" s="23">
        <f>IFERROR(VLOOKUP($C686,'World Cup Players'!#REF!,16,FALSE),0)</f>
        <v>0</v>
      </c>
      <c r="L686" s="44">
        <f>IFERROR(VLOOKUP($C686,'World Cup GK'!B:AE,16,FALSE),0)</f>
        <v>0</v>
      </c>
      <c r="M686" s="44">
        <f>IFERROR(VLOOKUP($C686,'World Cup GK'!B:AE,19,FALSE),0)</f>
        <v>0</v>
      </c>
      <c r="N686" s="44">
        <f>IFERROR(VLOOKUP($C686,'World Cup GK'!B:AE,14,FALSE),0)</f>
        <v>0</v>
      </c>
      <c r="O686" s="44">
        <f>IFERROR(VLOOKUP($C686,'World Cup GK'!B:AE,11,FALSE),0)</f>
        <v>0</v>
      </c>
      <c r="P686" s="43">
        <f t="shared" si="102"/>
        <v>0</v>
      </c>
    </row>
    <row r="687" spans="2:16" ht="12" customHeight="1" x14ac:dyDescent="0.2">
      <c r="B687" s="40" t="str">
        <f>Master!K367</f>
        <v>Nicolas Santia</v>
      </c>
      <c r="C687" s="293"/>
      <c r="D687" s="35">
        <f t="shared" ref="D687:E687" si="103">SUM(D688:D712)</f>
        <v>0</v>
      </c>
      <c r="E687" s="35">
        <f t="shared" si="103"/>
        <v>0</v>
      </c>
      <c r="F687" s="35">
        <f>SUM(F688:F717)</f>
        <v>10764</v>
      </c>
      <c r="G687" s="35">
        <f t="shared" ref="G687:O687" si="104">SUM(G688:G717)</f>
        <v>33</v>
      </c>
      <c r="H687" s="35">
        <f>SUM(H688:H717)</f>
        <v>18</v>
      </c>
      <c r="I687" s="35">
        <f>SUM(I688:I717)</f>
        <v>13</v>
      </c>
      <c r="J687" s="35">
        <f>SUM(J688:J717)</f>
        <v>5</v>
      </c>
      <c r="K687" s="35">
        <f t="shared" si="104"/>
        <v>0</v>
      </c>
      <c r="L687" s="35">
        <f>SUM(L688:L717)</f>
        <v>13</v>
      </c>
      <c r="M687" s="35">
        <f t="shared" si="104"/>
        <v>11</v>
      </c>
      <c r="N687" s="35">
        <f t="shared" si="104"/>
        <v>65</v>
      </c>
      <c r="O687" s="35">
        <f t="shared" si="104"/>
        <v>19</v>
      </c>
      <c r="P687" s="43">
        <f t="shared" si="102"/>
        <v>184.34120000000001</v>
      </c>
    </row>
    <row r="688" spans="2:16" ht="12" customHeight="1" x14ac:dyDescent="0.2">
      <c r="B688" s="24"/>
      <c r="C688" s="265" t="s">
        <v>425</v>
      </c>
      <c r="D688" s="23" t="str">
        <f>IFERROR(VLOOKUP($C688,'World Cup Players'!B:X,3,FALSE),0)</f>
        <v>fr France</v>
      </c>
      <c r="E688" s="30"/>
      <c r="F688" s="23">
        <f>IFERROR(VLOOKUP($C688,'World Cup Players'!B:X,9,FALSE),0)</f>
        <v>605</v>
      </c>
      <c r="G688" s="23">
        <f>IFERROR(VLOOKUP($C688,'World Cup Players'!B:X,11,FALSE),0)</f>
        <v>8</v>
      </c>
      <c r="H688" s="23">
        <f>IFERROR(VLOOKUP($C688,'World Cup Players'!B:X,12,FALSE),0)</f>
        <v>3</v>
      </c>
      <c r="I688" s="23">
        <f>IFERROR(VLOOKUP($C688,'GAME WINNING GOALS'!A:B,2,FALSE),0)</f>
        <v>4</v>
      </c>
      <c r="J688" s="23">
        <f>IFERROR(VLOOKUP($C688,'World Cup Players'!B:X,17,FALSE),0)</f>
        <v>1</v>
      </c>
      <c r="K688" s="23">
        <f>IFERROR(VLOOKUP($C688,'World Cup Players'!B:X,18,FALSE),0)</f>
        <v>0</v>
      </c>
      <c r="L688" s="44">
        <f>IFERROR(VLOOKUP($C688,'World Cup GK'!B:AE,16,FALSE),0)</f>
        <v>0</v>
      </c>
      <c r="M688" s="44">
        <f>IFERROR(VLOOKUP($C688,'World Cup GK'!B:AE,19,FALSE),0)</f>
        <v>0</v>
      </c>
      <c r="N688" s="44">
        <f>IFERROR(VLOOKUP($C688,'World Cup GK'!B:AE,14,FALSE),0)</f>
        <v>0</v>
      </c>
      <c r="O688" s="44">
        <f>IFERROR(VLOOKUP($C688,'World Cup GK'!B:AE,11,FALSE),0)</f>
        <v>0</v>
      </c>
      <c r="P688" s="43">
        <f t="shared" si="102"/>
        <v>19.7715</v>
      </c>
    </row>
    <row r="689" spans="2:16" ht="12" customHeight="1" x14ac:dyDescent="0.2">
      <c r="B689" s="24"/>
      <c r="C689" s="265" t="s">
        <v>5</v>
      </c>
      <c r="D689" s="23" t="str">
        <f>IFERROR(VLOOKUP($C689,'World Cup Players'!B:X,3,FALSE),0)</f>
        <v>eng England</v>
      </c>
      <c r="E689" s="30"/>
      <c r="F689" s="23">
        <f>IFERROR(VLOOKUP($C689,'World Cup Players'!B:X,9,FALSE),0)</f>
        <v>652</v>
      </c>
      <c r="G689" s="23">
        <f>IFERROR(VLOOKUP($C689,'World Cup Players'!B:X,11,FALSE),0)</f>
        <v>6</v>
      </c>
      <c r="H689" s="23">
        <f>IFERROR(VLOOKUP($C689,'World Cup Players'!B:X,12,FALSE),0)</f>
        <v>1</v>
      </c>
      <c r="I689" s="23">
        <f>IFERROR(VLOOKUP($C689,'GAME WINNING GOALS'!A:B,2,FALSE),0)</f>
        <v>2</v>
      </c>
      <c r="J689" s="23">
        <f>IFERROR(VLOOKUP($C689,'World Cup Players'!B:X,17,FALSE),0)</f>
        <v>0</v>
      </c>
      <c r="K689" s="23">
        <f>IFERROR(VLOOKUP($C689,'World Cup Players'!B:X,18,FALSE),0)</f>
        <v>0</v>
      </c>
      <c r="L689" s="44">
        <f>IFERROR(VLOOKUP($C689,'World Cup GK'!B:AE,16,FALSE),0)</f>
        <v>0</v>
      </c>
      <c r="M689" s="44">
        <f>IFERROR(VLOOKUP($C689,'World Cup GK'!B:AE,19,FALSE),0)</f>
        <v>0</v>
      </c>
      <c r="N689" s="44">
        <f>IFERROR(VLOOKUP($C689,'World Cup GK'!B:AE,14,FALSE),0)</f>
        <v>0</v>
      </c>
      <c r="O689" s="44">
        <f>IFERROR(VLOOKUP($C689,'World Cup GK'!B:AE,11,FALSE),0)</f>
        <v>0</v>
      </c>
      <c r="P689" s="43">
        <f t="shared" si="102"/>
        <v>14.4116</v>
      </c>
    </row>
    <row r="690" spans="2:16" ht="12" customHeight="1" x14ac:dyDescent="0.2">
      <c r="B690" s="24"/>
      <c r="C690" s="265" t="s">
        <v>455</v>
      </c>
      <c r="D690" s="23" t="str">
        <f>IFERROR(VLOOKUP($C690,'World Cup Players'!B:X,3,FALSE),0)</f>
        <v>be Belgium</v>
      </c>
      <c r="E690" s="30"/>
      <c r="F690" s="23">
        <f>IFERROR(VLOOKUP($C690,'World Cup Players'!B:X,9,FALSE),0)</f>
        <v>382</v>
      </c>
      <c r="G690" s="23">
        <f>IFERROR(VLOOKUP($C690,'World Cup Players'!B:X,11,FALSE),0)</f>
        <v>1</v>
      </c>
      <c r="H690" s="23">
        <f>IFERROR(VLOOKUP($C690,'World Cup Players'!B:X,12,FALSE),0)</f>
        <v>0</v>
      </c>
      <c r="I690" s="23">
        <f>IFERROR(VLOOKUP($C690,'GAME WINNING GOALS'!A:B,2,FALSE),0)</f>
        <v>0</v>
      </c>
      <c r="J690" s="23">
        <f>IFERROR(VLOOKUP($C690,'World Cup Players'!B:X,17,FALSE),0)</f>
        <v>1</v>
      </c>
      <c r="K690" s="23">
        <f>IFERROR(VLOOKUP($C690,'World Cup Players'!B:X,18,FALSE),0)</f>
        <v>0</v>
      </c>
      <c r="L690" s="44">
        <f>IFERROR(VLOOKUP($C690,'World Cup GK'!B:AE,16,FALSE),0)</f>
        <v>0</v>
      </c>
      <c r="M690" s="44">
        <f>IFERROR(VLOOKUP($C690,'World Cup GK'!B:AE,19,FALSE),0)</f>
        <v>0</v>
      </c>
      <c r="N690" s="44">
        <f>IFERROR(VLOOKUP($C690,'World Cup GK'!B:AE,14,FALSE),0)</f>
        <v>0</v>
      </c>
      <c r="O690" s="44">
        <f>IFERROR(VLOOKUP($C690,'World Cup GK'!B:AE,11,FALSE),0)</f>
        <v>0</v>
      </c>
      <c r="P690" s="43">
        <f t="shared" si="102"/>
        <v>3.9206000000000003</v>
      </c>
    </row>
    <row r="691" spans="2:16" ht="12" customHeight="1" x14ac:dyDescent="0.2">
      <c r="B691" s="24"/>
      <c r="C691" s="265" t="s">
        <v>247</v>
      </c>
      <c r="D691" s="23" t="str">
        <f>IFERROR(VLOOKUP($C691,'World Cup Players'!B:X,3,FALSE),0)</f>
        <v>nl Netherlands</v>
      </c>
      <c r="E691" s="30"/>
      <c r="F691" s="23">
        <f>IFERROR(VLOOKUP($C691,'World Cup Players'!B:X,9,FALSE),0)</f>
        <v>368</v>
      </c>
      <c r="G691" s="23">
        <f>IFERROR(VLOOKUP($C691,'World Cup Players'!B:X,11,FALSE),0)</f>
        <v>3</v>
      </c>
      <c r="H691" s="23">
        <f>IFERROR(VLOOKUP($C691,'World Cup Players'!B:X,12,FALSE),0)</f>
        <v>1</v>
      </c>
      <c r="I691" s="23">
        <f>IFERROR(VLOOKUP($C691,'GAME WINNING GOALS'!A:B,2,FALSE),0)</f>
        <v>0</v>
      </c>
      <c r="J691" s="23">
        <f>IFERROR(VLOOKUP($C691,'World Cup Players'!B:X,17,FALSE),0)</f>
        <v>0</v>
      </c>
      <c r="K691" s="23">
        <f>IFERROR(VLOOKUP($C691,'World Cup Players'!B:X,18,FALSE),0)</f>
        <v>0</v>
      </c>
      <c r="L691" s="44">
        <f>IFERROR(VLOOKUP($C691,'World Cup GK'!B:AE,16,FALSE),0)</f>
        <v>0</v>
      </c>
      <c r="M691" s="44">
        <f>IFERROR(VLOOKUP($C691,'World Cup GK'!B:AE,19,FALSE),0)</f>
        <v>0</v>
      </c>
      <c r="N691" s="44">
        <f>IFERROR(VLOOKUP($C691,'World Cup GK'!B:AE,14,FALSE),0)</f>
        <v>0</v>
      </c>
      <c r="O691" s="44">
        <f>IFERROR(VLOOKUP($C691,'World Cup GK'!B:AE,11,FALSE),0)</f>
        <v>0</v>
      </c>
      <c r="P691" s="43">
        <f t="shared" si="102"/>
        <v>7.0544000000000002</v>
      </c>
    </row>
    <row r="692" spans="2:16" ht="12" customHeight="1" x14ac:dyDescent="0.2">
      <c r="B692" s="24"/>
      <c r="C692" s="265" t="s">
        <v>645</v>
      </c>
      <c r="D692" s="23" t="str">
        <f>IFERROR(VLOOKUP($C692,'World Cup Players'!B:X,3,FALSE),0)</f>
        <v>es Spain</v>
      </c>
      <c r="E692" s="30"/>
      <c r="F692" s="23">
        <f>IFERROR(VLOOKUP($C692,'World Cup Players'!B:X,9,FALSE),0)</f>
        <v>540</v>
      </c>
      <c r="G692" s="23">
        <f>IFERROR(VLOOKUP($C692,'World Cup Players'!B:X,11,FALSE),0)</f>
        <v>5</v>
      </c>
      <c r="H692" s="23">
        <f>IFERROR(VLOOKUP($C692,'World Cup Players'!B:X,12,FALSE),0)</f>
        <v>1</v>
      </c>
      <c r="I692" s="23">
        <f>IFERROR(VLOOKUP($C692,'GAME WINNING GOALS'!A:B,2,FALSE),0)</f>
        <v>2</v>
      </c>
      <c r="J692" s="23">
        <f>IFERROR(VLOOKUP($C692,'World Cup Players'!B:X,17,FALSE),0)</f>
        <v>0</v>
      </c>
      <c r="K692" s="23">
        <f>IFERROR(VLOOKUP($C692,'World Cup Players'!B:X,18,FALSE),0)</f>
        <v>0</v>
      </c>
      <c r="L692" s="44">
        <f>IFERROR(VLOOKUP($C692,'World Cup GK'!B:AE,16,FALSE),0)</f>
        <v>0</v>
      </c>
      <c r="M692" s="44">
        <f>IFERROR(VLOOKUP($C692,'World Cup GK'!B:AE,19,FALSE),0)</f>
        <v>0</v>
      </c>
      <c r="N692" s="44">
        <f>IFERROR(VLOOKUP($C692,'World Cup GK'!B:AE,14,FALSE),0)</f>
        <v>0</v>
      </c>
      <c r="O692" s="44">
        <f>IFERROR(VLOOKUP($C692,'World Cup GK'!B:AE,11,FALSE),0)</f>
        <v>0</v>
      </c>
      <c r="P692" s="43">
        <f t="shared" si="102"/>
        <v>12.481999999999999</v>
      </c>
    </row>
    <row r="693" spans="2:16" ht="12" customHeight="1" x14ac:dyDescent="0.2">
      <c r="B693" s="24"/>
      <c r="C693" s="265" t="s">
        <v>649</v>
      </c>
      <c r="D693" s="23" t="str">
        <f>IFERROR(VLOOKUP($C693,'World Cup Players'!B:X,3,FALSE),0)</f>
        <v>nl Netherlands</v>
      </c>
      <c r="E693" s="30"/>
      <c r="F693" s="23">
        <f>IFERROR(VLOOKUP($C693,'World Cup Players'!B:X,9,FALSE),0)</f>
        <v>185</v>
      </c>
      <c r="G693" s="23">
        <f>IFERROR(VLOOKUP($C693,'World Cup Players'!B:X,11,FALSE),0)</f>
        <v>0</v>
      </c>
      <c r="H693" s="23">
        <f>IFERROR(VLOOKUP($C693,'World Cup Players'!B:X,12,FALSE),0)</f>
        <v>0</v>
      </c>
      <c r="I693" s="23">
        <f>IFERROR(VLOOKUP($C693,'GAME WINNING GOALS'!A:B,2,FALSE),0)</f>
        <v>0</v>
      </c>
      <c r="J693" s="23">
        <f>IFERROR(VLOOKUP($C693,'World Cup Players'!B:X,17,FALSE),0)</f>
        <v>0</v>
      </c>
      <c r="K693" s="23">
        <f>IFERROR(VLOOKUP($C693,'World Cup Players'!B:X,18,FALSE),0)</f>
        <v>0</v>
      </c>
      <c r="L693" s="44">
        <f>IFERROR(VLOOKUP($C693,'World Cup GK'!B:AE,16,FALSE),0)</f>
        <v>0</v>
      </c>
      <c r="M693" s="44">
        <f>IFERROR(VLOOKUP($C693,'World Cup GK'!B:AE,19,FALSE),0)</f>
        <v>0</v>
      </c>
      <c r="N693" s="44">
        <f>IFERROR(VLOOKUP($C693,'World Cup GK'!B:AE,14,FALSE),0)</f>
        <v>0</v>
      </c>
      <c r="O693" s="44">
        <f>IFERROR(VLOOKUP($C693,'World Cup GK'!B:AE,11,FALSE),0)</f>
        <v>0</v>
      </c>
      <c r="P693" s="43">
        <f t="shared" si="102"/>
        <v>1.5355000000000001</v>
      </c>
    </row>
    <row r="694" spans="2:16" ht="12" customHeight="1" x14ac:dyDescent="0.2">
      <c r="B694" s="24"/>
      <c r="C694" s="265" t="s">
        <v>491</v>
      </c>
      <c r="D694" s="23" t="str">
        <f>IFERROR(VLOOKUP($C694,'World Cup Players'!B:X,3,FALSE),0)</f>
        <v>pt Portugal</v>
      </c>
      <c r="E694" s="30"/>
      <c r="F694" s="23">
        <f>IFERROR(VLOOKUP($C694,'World Cup Players'!B:X,9,FALSE),0)</f>
        <v>422</v>
      </c>
      <c r="G694" s="23">
        <f>IFERROR(VLOOKUP($C694,'World Cup Players'!B:X,11,FALSE),0)</f>
        <v>0</v>
      </c>
      <c r="H694" s="23">
        <f>IFERROR(VLOOKUP($C694,'World Cup Players'!B:X,12,FALSE),0)</f>
        <v>1</v>
      </c>
      <c r="I694" s="23">
        <f>IFERROR(VLOOKUP($C694,'GAME WINNING GOALS'!A:B,2,FALSE),0)</f>
        <v>0</v>
      </c>
      <c r="J694" s="23">
        <f>IFERROR(VLOOKUP($C694,'World Cup Players'!B:X,17,FALSE),0)</f>
        <v>0</v>
      </c>
      <c r="K694" s="23">
        <f>IFERROR(VLOOKUP($C694,'World Cup Players'!B:X,18,FALSE),0)</f>
        <v>0</v>
      </c>
      <c r="L694" s="44">
        <f>IFERROR(VLOOKUP($C694,'World Cup GK'!B:AE,16,FALSE),0)</f>
        <v>0</v>
      </c>
      <c r="M694" s="44">
        <f>IFERROR(VLOOKUP($C694,'World Cup GK'!B:AE,19,FALSE),0)</f>
        <v>0</v>
      </c>
      <c r="N694" s="44">
        <f>IFERROR(VLOOKUP($C694,'World Cup GK'!B:AE,14,FALSE),0)</f>
        <v>0</v>
      </c>
      <c r="O694" s="44">
        <f>IFERROR(VLOOKUP($C694,'World Cup GK'!B:AE,11,FALSE),0)</f>
        <v>0</v>
      </c>
      <c r="P694" s="43">
        <f t="shared" si="102"/>
        <v>4.5026000000000002</v>
      </c>
    </row>
    <row r="695" spans="2:16" ht="12" customHeight="1" x14ac:dyDescent="0.2">
      <c r="B695" s="24"/>
      <c r="C695" s="265" t="s">
        <v>706</v>
      </c>
      <c r="D695" s="23" t="str">
        <f>IFERROR(VLOOKUP($C695,'World Cup Players'!B:X,3,FALSE),0)</f>
        <v>ar Argentina</v>
      </c>
      <c r="E695" s="30"/>
      <c r="F695" s="23">
        <f>IFERROR(VLOOKUP($C695,'World Cup Players'!B:X,9,FALSE),0)</f>
        <v>630</v>
      </c>
      <c r="G695" s="23">
        <f>IFERROR(VLOOKUP($C695,'World Cup Players'!B:X,11,FALSE),0)</f>
        <v>1</v>
      </c>
      <c r="H695" s="23">
        <f>IFERROR(VLOOKUP($C695,'World Cup Players'!B:X,12,FALSE),0)</f>
        <v>1</v>
      </c>
      <c r="I695" s="23">
        <f>IFERROR(VLOOKUP($C695,'GAME WINNING GOALS'!A:B,2,FALSE),0)</f>
        <v>0</v>
      </c>
      <c r="J695" s="23">
        <f>IFERROR(VLOOKUP($C695,'World Cup Players'!B:X,17,FALSE),0)</f>
        <v>0</v>
      </c>
      <c r="K695" s="23">
        <f>IFERROR(VLOOKUP($C695,'World Cup Players'!B:X,18,FALSE),0)</f>
        <v>0</v>
      </c>
      <c r="L695" s="44">
        <f>IFERROR(VLOOKUP($C695,'World Cup GK'!B:AE,16,FALSE),0)</f>
        <v>0</v>
      </c>
      <c r="M695" s="44">
        <f>IFERROR(VLOOKUP($C695,'World Cup GK'!B:AE,19,FALSE),0)</f>
        <v>0</v>
      </c>
      <c r="N695" s="44">
        <f>IFERROR(VLOOKUP($C695,'World Cup GK'!B:AE,14,FALSE),0)</f>
        <v>0</v>
      </c>
      <c r="O695" s="44">
        <f>IFERROR(VLOOKUP($C695,'World Cup GK'!B:AE,11,FALSE),0)</f>
        <v>0</v>
      </c>
      <c r="P695" s="43">
        <f t="shared" si="102"/>
        <v>7.2290000000000001</v>
      </c>
    </row>
    <row r="696" spans="2:16" ht="12" customHeight="1" x14ac:dyDescent="0.2">
      <c r="B696" s="24"/>
      <c r="C696" s="265" t="s">
        <v>594</v>
      </c>
      <c r="D696" s="23" t="str">
        <f>IFERROR(VLOOKUP($C696,'World Cup Players'!B:X,3,FALSE),0)</f>
        <v>tr Türkiye</v>
      </c>
      <c r="E696" s="30"/>
      <c r="F696" s="23">
        <f>IFERROR(VLOOKUP($C696,'World Cup Players'!B:X,9,FALSE),0)</f>
        <v>270</v>
      </c>
      <c r="G696" s="23">
        <f>IFERROR(VLOOKUP($C696,'World Cup Players'!B:X,11,FALSE),0)</f>
        <v>1</v>
      </c>
      <c r="H696" s="23">
        <f>IFERROR(VLOOKUP($C696,'World Cup Players'!B:X,12,FALSE),0)</f>
        <v>0</v>
      </c>
      <c r="I696" s="23">
        <f>IFERROR(VLOOKUP($C696,'GAME WINNING GOALS'!A:B,2,FALSE),0)</f>
        <v>0</v>
      </c>
      <c r="J696" s="23">
        <f>IFERROR(VLOOKUP($C696,'World Cup Players'!B:X,17,FALSE),0)</f>
        <v>0</v>
      </c>
      <c r="K696" s="23">
        <f>IFERROR(VLOOKUP($C696,'World Cup Players'!B:X,18,FALSE),0)</f>
        <v>0</v>
      </c>
      <c r="L696" s="44">
        <f>IFERROR(VLOOKUP($C696,'World Cup GK'!B:AE,16,FALSE),0)</f>
        <v>0</v>
      </c>
      <c r="M696" s="44">
        <f>IFERROR(VLOOKUP($C696,'World Cup GK'!B:AE,19,FALSE),0)</f>
        <v>0</v>
      </c>
      <c r="N696" s="44">
        <f>IFERROR(VLOOKUP($C696,'World Cup GK'!B:AE,14,FALSE),0)</f>
        <v>0</v>
      </c>
      <c r="O696" s="44">
        <f>IFERROR(VLOOKUP($C696,'World Cup GK'!B:AE,11,FALSE),0)</f>
        <v>0</v>
      </c>
      <c r="P696" s="43">
        <f t="shared" si="102"/>
        <v>3.2410000000000001</v>
      </c>
    </row>
    <row r="697" spans="2:16" ht="12" customHeight="1" x14ac:dyDescent="0.2">
      <c r="B697" s="24"/>
      <c r="C697" s="278" t="s">
        <v>225</v>
      </c>
      <c r="D697" s="23" t="str">
        <f>IFERROR(VLOOKUP($C697,'World Cup Players'!B:X,3,FALSE),0)</f>
        <v>eng England</v>
      </c>
      <c r="E697" s="30"/>
      <c r="F697" s="23">
        <f>IFERROR(VLOOKUP($C697,'World Cup Players'!B:X,9,FALSE),0)</f>
        <v>602</v>
      </c>
      <c r="G697" s="23">
        <f>IFERROR(VLOOKUP($C697,'World Cup Players'!B:X,11,FALSE),0)</f>
        <v>6</v>
      </c>
      <c r="H697" s="23">
        <f>IFERROR(VLOOKUP($C697,'World Cup Players'!B:X,12,FALSE),0)</f>
        <v>1</v>
      </c>
      <c r="I697" s="23">
        <f>IFERROR(VLOOKUP($C697,'GAME WINNING GOALS'!A:B,2,FALSE),0)</f>
        <v>3</v>
      </c>
      <c r="J697" s="23">
        <f>IFERROR(VLOOKUP($C697,'World Cup Players'!B:X,17,FALSE),0)</f>
        <v>1</v>
      </c>
      <c r="K697" s="23">
        <f>IFERROR(VLOOKUP($C697,'World Cup Players'!B:X,18,FALSE),0)</f>
        <v>0</v>
      </c>
      <c r="L697" s="44">
        <f>IFERROR(VLOOKUP($C697,'World Cup GK'!B:AE,16,FALSE),0)</f>
        <v>0</v>
      </c>
      <c r="M697" s="44">
        <f>IFERROR(VLOOKUP($C697,'World Cup GK'!B:AE,19,FALSE),0)</f>
        <v>0</v>
      </c>
      <c r="N697" s="44">
        <f>IFERROR(VLOOKUP($C697,'World Cup GK'!B:AE,14,FALSE),0)</f>
        <v>0</v>
      </c>
      <c r="O697" s="44">
        <f>IFERROR(VLOOKUP($C697,'World Cup GK'!B:AE,11,FALSE),0)</f>
        <v>0</v>
      </c>
      <c r="P697" s="43">
        <f t="shared" si="102"/>
        <v>14.746600000000001</v>
      </c>
    </row>
    <row r="698" spans="2:16" ht="12" customHeight="1" x14ac:dyDescent="0.2">
      <c r="B698" s="24"/>
      <c r="C698" s="278" t="s">
        <v>720</v>
      </c>
      <c r="D698" s="23" t="str">
        <f>IFERROR(VLOOKUP($C698,'World Cup Players'!B:X,3,FALSE),0)</f>
        <v>fr France</v>
      </c>
      <c r="E698" s="30"/>
      <c r="F698" s="23">
        <f>IFERROR(VLOOKUP($C698,'World Cup Players'!B:X,9,FALSE),0)</f>
        <v>556</v>
      </c>
      <c r="G698" s="23">
        <f>IFERROR(VLOOKUP($C698,'World Cup Players'!B:X,11,FALSE),0)</f>
        <v>0</v>
      </c>
      <c r="H698" s="23">
        <f>IFERROR(VLOOKUP($C698,'World Cup Players'!B:X,12,FALSE),0)</f>
        <v>5</v>
      </c>
      <c r="I698" s="23">
        <f>IFERROR(VLOOKUP($C698,'GAME WINNING GOALS'!A:B,2,FALSE),0)</f>
        <v>0</v>
      </c>
      <c r="J698" s="23">
        <f>IFERROR(VLOOKUP($C698,'World Cup Players'!B:X,17,FALSE),0)</f>
        <v>1</v>
      </c>
      <c r="K698" s="23">
        <f>IFERROR(VLOOKUP($C698,'World Cup Players'!B:X,18,FALSE),0)</f>
        <v>0</v>
      </c>
      <c r="L698" s="44">
        <f>IFERROR(VLOOKUP($C698,'World Cup GK'!B:AE,16,FALSE),0)</f>
        <v>0</v>
      </c>
      <c r="M698" s="44">
        <f>IFERROR(VLOOKUP($C698,'World Cup GK'!B:AE,19,FALSE),0)</f>
        <v>0</v>
      </c>
      <c r="N698" s="44">
        <f>IFERROR(VLOOKUP($C698,'World Cup GK'!B:AE,14,FALSE),0)</f>
        <v>0</v>
      </c>
      <c r="O698" s="44">
        <f>IFERROR(VLOOKUP($C698,'World Cup GK'!B:AE,11,FALSE),0)</f>
        <v>0</v>
      </c>
      <c r="P698" s="43">
        <f t="shared" si="102"/>
        <v>9.3647999999999989</v>
      </c>
    </row>
    <row r="699" spans="2:16" ht="12" customHeight="1" x14ac:dyDescent="0.2">
      <c r="B699" s="24"/>
      <c r="C699" s="265" t="s">
        <v>475</v>
      </c>
      <c r="D699" s="23" t="str">
        <f>IFERROR(VLOOKUP($C699,'World Cup Players'!B:X,3,FALSE),0)</f>
        <v>es Spain</v>
      </c>
      <c r="E699" s="30"/>
      <c r="F699" s="23">
        <f>IFERROR(VLOOKUP($C699,'World Cup Players'!B:X,9,FALSE),0)</f>
        <v>67</v>
      </c>
      <c r="G699" s="23">
        <f>IFERROR(VLOOKUP($C699,'World Cup Players'!B:X,11,FALSE),0)</f>
        <v>0</v>
      </c>
      <c r="H699" s="23">
        <f>IFERROR(VLOOKUP($C699,'World Cup Players'!B:X,12,FALSE),0)</f>
        <v>0</v>
      </c>
      <c r="I699" s="23">
        <f>IFERROR(VLOOKUP($C699,'GAME WINNING GOALS'!A:B,2,FALSE),0)</f>
        <v>0</v>
      </c>
      <c r="J699" s="23">
        <f>IFERROR(VLOOKUP($C699,'World Cup Players'!B:X,17,FALSE),0)</f>
        <v>0</v>
      </c>
      <c r="K699" s="23">
        <f>IFERROR(VLOOKUP($C699,'World Cup Players'!B:X,18,FALSE),0)</f>
        <v>0</v>
      </c>
      <c r="L699" s="44">
        <f>IFERROR(VLOOKUP($C699,'World Cup GK'!B:AE,16,FALSE),0)</f>
        <v>0</v>
      </c>
      <c r="M699" s="44">
        <f>IFERROR(VLOOKUP($C699,'World Cup GK'!B:AE,19,FALSE),0)</f>
        <v>0</v>
      </c>
      <c r="N699" s="44">
        <f>IFERROR(VLOOKUP($C699,'World Cup GK'!B:AE,14,FALSE),0)</f>
        <v>0</v>
      </c>
      <c r="O699" s="44">
        <f>IFERROR(VLOOKUP($C699,'World Cup GK'!B:AE,11,FALSE),0)</f>
        <v>0</v>
      </c>
      <c r="P699" s="43">
        <f t="shared" si="102"/>
        <v>0.55610000000000004</v>
      </c>
    </row>
    <row r="700" spans="2:16" ht="12" customHeight="1" x14ac:dyDescent="0.2">
      <c r="B700" s="24"/>
      <c r="C700" s="265" t="s">
        <v>780</v>
      </c>
      <c r="D700" s="23" t="str">
        <f>IFERROR(VLOOKUP($C700,'World Cup Players'!B:X,3,FALSE),0)</f>
        <v>sn Senegal</v>
      </c>
      <c r="E700" s="30"/>
      <c r="F700" s="23">
        <f>IFERROR(VLOOKUP($C700,'World Cup Players'!B:X,9,FALSE),0)</f>
        <v>362</v>
      </c>
      <c r="G700" s="23">
        <f>IFERROR(VLOOKUP($C700,'World Cup Players'!B:X,11,FALSE),0)</f>
        <v>0</v>
      </c>
      <c r="H700" s="23">
        <f>IFERROR(VLOOKUP($C700,'World Cup Players'!B:X,12,FALSE),0)</f>
        <v>1</v>
      </c>
      <c r="I700" s="23">
        <f>IFERROR(VLOOKUP($C700,'GAME WINNING GOALS'!A:B,2,FALSE),0)</f>
        <v>0</v>
      </c>
      <c r="J700" s="23">
        <f>IFERROR(VLOOKUP($C700,'World Cup Players'!B:X,17,FALSE),0)</f>
        <v>0</v>
      </c>
      <c r="K700" s="23">
        <f>IFERROR(VLOOKUP($C700,'World Cup Players'!B:X,18,FALSE),0)</f>
        <v>0</v>
      </c>
      <c r="L700" s="44">
        <f>IFERROR(VLOOKUP($C700,'World Cup GK'!B:AE,16,FALSE),0)</f>
        <v>0</v>
      </c>
      <c r="M700" s="44">
        <f>IFERROR(VLOOKUP($C700,'World Cup GK'!B:AE,19,FALSE),0)</f>
        <v>0</v>
      </c>
      <c r="N700" s="44">
        <f>IFERROR(VLOOKUP($C700,'World Cup GK'!B:AE,14,FALSE),0)</f>
        <v>0</v>
      </c>
      <c r="O700" s="44">
        <f>IFERROR(VLOOKUP($C700,'World Cup GK'!B:AE,11,FALSE),0)</f>
        <v>0</v>
      </c>
      <c r="P700" s="43">
        <f t="shared" si="102"/>
        <v>4.0045999999999999</v>
      </c>
    </row>
    <row r="701" spans="2:16" ht="12" customHeight="1" x14ac:dyDescent="0.2">
      <c r="B701" s="24"/>
      <c r="C701" s="268" t="s">
        <v>543</v>
      </c>
      <c r="D701" s="23" t="str">
        <f>IFERROR(VLOOKUP($C701,'World Cup Players'!B:X,3,FALSE),0)</f>
        <v>pt Portugal</v>
      </c>
      <c r="E701" s="30"/>
      <c r="F701" s="23">
        <f>IFERROR(VLOOKUP($C701,'World Cup Players'!B:X,9,FALSE),0)</f>
        <v>376</v>
      </c>
      <c r="G701" s="23">
        <f>IFERROR(VLOOKUP($C701,'World Cup Players'!B:X,11,FALSE),0)</f>
        <v>0</v>
      </c>
      <c r="H701" s="23">
        <f>IFERROR(VLOOKUP($C701,'World Cup Players'!B:X,12,FALSE),0)</f>
        <v>0</v>
      </c>
      <c r="I701" s="23">
        <f>IFERROR(VLOOKUP($C701,'GAME WINNING GOALS'!A:B,2,FALSE),0)</f>
        <v>0</v>
      </c>
      <c r="J701" s="23">
        <f>IFERROR(VLOOKUP($C701,'World Cup Players'!B:X,17,FALSE),0)</f>
        <v>0</v>
      </c>
      <c r="K701" s="23">
        <f>IFERROR(VLOOKUP($C701,'World Cup Players'!B:X,18,FALSE),0)</f>
        <v>0</v>
      </c>
      <c r="L701" s="44">
        <f>IFERROR(VLOOKUP($C701,'World Cup GK'!B:AE,16,FALSE),0)</f>
        <v>0</v>
      </c>
      <c r="M701" s="44">
        <f>IFERROR(VLOOKUP($C701,'World Cup GK'!B:AE,19,FALSE),0)</f>
        <v>0</v>
      </c>
      <c r="N701" s="44">
        <f>IFERROR(VLOOKUP($C701,'World Cup GK'!B:AE,14,FALSE),0)</f>
        <v>0</v>
      </c>
      <c r="O701" s="44">
        <f>IFERROR(VLOOKUP($C701,'World Cup GK'!B:AE,11,FALSE),0)</f>
        <v>0</v>
      </c>
      <c r="P701" s="43">
        <f t="shared" si="102"/>
        <v>3.1208</v>
      </c>
    </row>
    <row r="702" spans="2:16" ht="12" customHeight="1" x14ac:dyDescent="0.2">
      <c r="B702" s="24"/>
      <c r="C702" s="265" t="s">
        <v>805</v>
      </c>
      <c r="D702" s="23" t="str">
        <f>IFERROR(VLOOKUP($C702,'World Cup Players'!B:X,3,FALSE),0)</f>
        <v>fr France</v>
      </c>
      <c r="E702" s="30"/>
      <c r="F702" s="23">
        <f>IFERROR(VLOOKUP($C702,'World Cup Players'!B:X,9,FALSE),0)</f>
        <v>85</v>
      </c>
      <c r="G702" s="23">
        <f>IFERROR(VLOOKUP($C702,'World Cup Players'!B:X,11,FALSE),0)</f>
        <v>0</v>
      </c>
      <c r="H702" s="23">
        <f>IFERROR(VLOOKUP($C702,'World Cup Players'!B:X,12,FALSE),0)</f>
        <v>0</v>
      </c>
      <c r="I702" s="23">
        <f>IFERROR(VLOOKUP($C702,'GAME WINNING GOALS'!A:B,2,FALSE),0)</f>
        <v>0</v>
      </c>
      <c r="J702" s="23">
        <f>IFERROR(VLOOKUP($C702,'World Cup Players'!B:X,17,FALSE),0)</f>
        <v>0</v>
      </c>
      <c r="K702" s="23">
        <f>IFERROR(VLOOKUP($C702,'World Cup Players'!B:X,18,FALSE),0)</f>
        <v>0</v>
      </c>
      <c r="L702" s="44">
        <f>IFERROR(VLOOKUP($C702,'World Cup GK'!B:AE,16,FALSE),0)</f>
        <v>0</v>
      </c>
      <c r="M702" s="44">
        <f>IFERROR(VLOOKUP($C702,'World Cup GK'!B:AE,19,FALSE),0)</f>
        <v>0</v>
      </c>
      <c r="N702" s="44">
        <f>IFERROR(VLOOKUP($C702,'World Cup GK'!B:AE,14,FALSE),0)</f>
        <v>0</v>
      </c>
      <c r="O702" s="44">
        <f>IFERROR(VLOOKUP($C702,'World Cup GK'!B:AE,11,FALSE),0)</f>
        <v>0</v>
      </c>
      <c r="P702" s="43">
        <f t="shared" si="102"/>
        <v>0.70550000000000002</v>
      </c>
    </row>
    <row r="703" spans="2:16" ht="12" customHeight="1" x14ac:dyDescent="0.2">
      <c r="B703" s="24"/>
      <c r="C703" s="265" t="s">
        <v>360</v>
      </c>
      <c r="D703" s="23" t="str">
        <f>IFERROR(VLOOKUP($C703,'World Cup Players'!B:X,3,FALSE),0)</f>
        <v>ir IR Iran</v>
      </c>
      <c r="E703" s="30"/>
      <c r="F703" s="23">
        <f>IFERROR(VLOOKUP($C703,'World Cup Players'!B:X,9,FALSE),0)</f>
        <v>259</v>
      </c>
      <c r="G703" s="23">
        <f>IFERROR(VLOOKUP($C703,'World Cup Players'!B:X,11,FALSE),0)</f>
        <v>0</v>
      </c>
      <c r="H703" s="23">
        <f>IFERROR(VLOOKUP($C703,'World Cup Players'!B:X,12,FALSE),0)</f>
        <v>0</v>
      </c>
      <c r="I703" s="23">
        <f>IFERROR(VLOOKUP($C703,'GAME WINNING GOALS'!A:B,2,FALSE),0)</f>
        <v>0</v>
      </c>
      <c r="J703" s="23">
        <f>IFERROR(VLOOKUP($C703,'World Cup Players'!B:X,17,FALSE),0)</f>
        <v>0</v>
      </c>
      <c r="K703" s="23">
        <f>IFERROR(VLOOKUP($C703,'World Cup Players'!B:X,18,FALSE),0)</f>
        <v>0</v>
      </c>
      <c r="L703" s="44">
        <f>IFERROR(VLOOKUP($C703,'World Cup GK'!B:AE,16,FALSE),0)</f>
        <v>0</v>
      </c>
      <c r="M703" s="44">
        <f>IFERROR(VLOOKUP($C703,'World Cup GK'!B:AE,19,FALSE),0)</f>
        <v>0</v>
      </c>
      <c r="N703" s="44">
        <f>IFERROR(VLOOKUP($C703,'World Cup GK'!B:AE,14,FALSE),0)</f>
        <v>0</v>
      </c>
      <c r="O703" s="44">
        <f>IFERROR(VLOOKUP($C703,'World Cup GK'!B:AE,11,FALSE),0)</f>
        <v>0</v>
      </c>
      <c r="P703" s="43">
        <f t="shared" si="102"/>
        <v>2.1497000000000002</v>
      </c>
    </row>
    <row r="704" spans="2:16" ht="12" customHeight="1" x14ac:dyDescent="0.2">
      <c r="B704" s="24"/>
      <c r="C704" s="265" t="s">
        <v>338</v>
      </c>
      <c r="D704" s="23" t="str">
        <f>IFERROR(VLOOKUP($C704,'World Cup Players'!B:X,3,FALSE),0)</f>
        <v>qa Qatar</v>
      </c>
      <c r="E704" s="30"/>
      <c r="F704" s="23">
        <f>IFERROR(VLOOKUP($C704,'World Cup Players'!B:X,9,FALSE),0)</f>
        <v>19</v>
      </c>
      <c r="G704" s="23">
        <f>IFERROR(VLOOKUP($C704,'World Cup Players'!B:X,11,FALSE),0)</f>
        <v>0</v>
      </c>
      <c r="H704" s="23">
        <f>IFERROR(VLOOKUP($C704,'World Cup Players'!B:X,12,FALSE),0)</f>
        <v>0</v>
      </c>
      <c r="I704" s="23">
        <f>IFERROR(VLOOKUP($C704,'GAME WINNING GOALS'!A:B,2,FALSE),0)</f>
        <v>0</v>
      </c>
      <c r="J704" s="23">
        <f>IFERROR(VLOOKUP($C704,'World Cup Players'!B:X,17,FALSE),0)</f>
        <v>0</v>
      </c>
      <c r="K704" s="23">
        <f>IFERROR(VLOOKUP($C704,'World Cup Players'!B:X,18,FALSE),0)</f>
        <v>0</v>
      </c>
      <c r="L704" s="44">
        <f>IFERROR(VLOOKUP($C704,'World Cup GK'!B:AE,16,FALSE),0)</f>
        <v>0</v>
      </c>
      <c r="M704" s="44">
        <f>IFERROR(VLOOKUP($C704,'World Cup GK'!B:AE,19,FALSE),0)</f>
        <v>0</v>
      </c>
      <c r="N704" s="44">
        <f>IFERROR(VLOOKUP($C704,'World Cup GK'!B:AE,14,FALSE),0)</f>
        <v>0</v>
      </c>
      <c r="O704" s="44">
        <f>IFERROR(VLOOKUP($C704,'World Cup GK'!B:AE,11,FALSE),0)</f>
        <v>0</v>
      </c>
      <c r="P704" s="43">
        <f t="shared" si="102"/>
        <v>0.15770000000000001</v>
      </c>
    </row>
    <row r="705" spans="2:16" ht="12" customHeight="1" x14ac:dyDescent="0.2">
      <c r="B705" s="24"/>
      <c r="C705" s="265" t="s">
        <v>593</v>
      </c>
      <c r="D705" s="23" t="str">
        <f>IFERROR(VLOOKUP($C705,'World Cup Players'!B:X,3,FALSE),0)</f>
        <v>tr Türkiye</v>
      </c>
      <c r="E705" s="30"/>
      <c r="F705" s="23">
        <f>IFERROR(VLOOKUP($C705,'World Cup Players'!B:X,9,FALSE),0)</f>
        <v>180</v>
      </c>
      <c r="G705" s="23">
        <f>IFERROR(VLOOKUP($C705,'World Cup Players'!B:X,11,FALSE),0)</f>
        <v>0</v>
      </c>
      <c r="H705" s="23">
        <f>IFERROR(VLOOKUP($C705,'World Cup Players'!B:X,12,FALSE),0)</f>
        <v>0</v>
      </c>
      <c r="I705" s="23">
        <f>IFERROR(VLOOKUP($C705,'GAME WINNING GOALS'!A:B,2,FALSE),0)</f>
        <v>0</v>
      </c>
      <c r="J705" s="23">
        <f>IFERROR(VLOOKUP($C705,'World Cup Players'!B:X,17,FALSE),0)</f>
        <v>0</v>
      </c>
      <c r="K705" s="23">
        <f>IFERROR(VLOOKUP($C705,'World Cup Players'!B:X,18,FALSE),0)</f>
        <v>0</v>
      </c>
      <c r="L705" s="44">
        <f>IFERROR(VLOOKUP($C705,'World Cup GK'!B:AE,16,FALSE),0)</f>
        <v>0</v>
      </c>
      <c r="M705" s="44">
        <f>IFERROR(VLOOKUP($C705,'World Cup GK'!B:AE,19,FALSE),0)</f>
        <v>0</v>
      </c>
      <c r="N705" s="44">
        <f>IFERROR(VLOOKUP($C705,'World Cup GK'!B:AE,14,FALSE),0)</f>
        <v>0</v>
      </c>
      <c r="O705" s="44">
        <f>IFERROR(VLOOKUP($C705,'World Cup GK'!B:AE,11,FALSE),0)</f>
        <v>0</v>
      </c>
      <c r="P705" s="43">
        <f t="shared" si="102"/>
        <v>1.494</v>
      </c>
    </row>
    <row r="706" spans="2:16" ht="12" customHeight="1" x14ac:dyDescent="0.2">
      <c r="B706" s="24"/>
      <c r="C706" s="278" t="s">
        <v>755</v>
      </c>
      <c r="D706" s="23" t="str">
        <f>IFERROR(VLOOKUP($C706,'World Cup Players'!B:X,3,FALSE),0)</f>
        <v>es Spain</v>
      </c>
      <c r="E706" s="30"/>
      <c r="F706" s="23">
        <f>IFERROR(VLOOKUP($C706,'World Cup Players'!B:X,9,FALSE),0)</f>
        <v>630</v>
      </c>
      <c r="G706" s="23">
        <f>IFERROR(VLOOKUP($C706,'World Cup Players'!B:X,11,FALSE),0)</f>
        <v>0</v>
      </c>
      <c r="H706" s="23">
        <f>IFERROR(VLOOKUP($C706,'World Cup Players'!B:X,12,FALSE),0)</f>
        <v>0</v>
      </c>
      <c r="I706" s="23">
        <f>IFERROR(VLOOKUP($C706,'GAME WINNING GOALS'!A:B,2,FALSE),0)</f>
        <v>0</v>
      </c>
      <c r="J706" s="23">
        <f>IFERROR(VLOOKUP($C706,'World Cup Players'!B:X,17,FALSE),0)</f>
        <v>1</v>
      </c>
      <c r="K706" s="23">
        <f>IFERROR(VLOOKUP($C706,'World Cup Players'!B:X,18,FALSE),0)</f>
        <v>0</v>
      </c>
      <c r="L706" s="44">
        <f>IFERROR(VLOOKUP($C706,'World Cup GK'!B:AE,16,FALSE),0)</f>
        <v>0</v>
      </c>
      <c r="M706" s="44">
        <f>IFERROR(VLOOKUP($C706,'World Cup GK'!B:AE,19,FALSE),0)</f>
        <v>0</v>
      </c>
      <c r="N706" s="44">
        <f>IFERROR(VLOOKUP($C706,'World Cup GK'!B:AE,14,FALSE),0)</f>
        <v>0</v>
      </c>
      <c r="O706" s="44">
        <f>IFERROR(VLOOKUP($C706,'World Cup GK'!B:AE,11,FALSE),0)</f>
        <v>0</v>
      </c>
      <c r="P706" s="43">
        <f t="shared" si="102"/>
        <v>4.9790000000000001</v>
      </c>
    </row>
    <row r="707" spans="2:16" ht="12" customHeight="1" x14ac:dyDescent="0.2">
      <c r="B707" s="24"/>
      <c r="C707" s="265" t="s">
        <v>217</v>
      </c>
      <c r="D707" s="23" t="str">
        <f>IFERROR(VLOOKUP($C707,'World Cup Players'!B:X,3,FALSE),0)</f>
        <v>nl Netherlands</v>
      </c>
      <c r="E707" s="30"/>
      <c r="F707" s="23">
        <f>IFERROR(VLOOKUP($C707,'World Cup Players'!B:X,9,FALSE),0)</f>
        <v>390</v>
      </c>
      <c r="G707" s="23">
        <f>IFERROR(VLOOKUP($C707,'World Cup Players'!B:X,11,FALSE),0)</f>
        <v>1</v>
      </c>
      <c r="H707" s="23">
        <f>IFERROR(VLOOKUP($C707,'World Cup Players'!B:X,12,FALSE),0)</f>
        <v>1</v>
      </c>
      <c r="I707" s="23">
        <f>IFERROR(VLOOKUP($C707,'GAME WINNING GOALS'!A:B,2,FALSE),0)</f>
        <v>0</v>
      </c>
      <c r="J707" s="23">
        <f>IFERROR(VLOOKUP($C707,'World Cup Players'!B:X,17,FALSE),0)</f>
        <v>0</v>
      </c>
      <c r="K707" s="23">
        <f>IFERROR(VLOOKUP($C707,'World Cup Players'!B:X,18,FALSE),0)</f>
        <v>0</v>
      </c>
      <c r="L707" s="44">
        <f>IFERROR(VLOOKUP($C707,'World Cup GK'!B:AE,16,FALSE),0)</f>
        <v>0</v>
      </c>
      <c r="M707" s="44">
        <f>IFERROR(VLOOKUP($C707,'World Cup GK'!B:AE,19,FALSE),0)</f>
        <v>0</v>
      </c>
      <c r="N707" s="44">
        <f>IFERROR(VLOOKUP($C707,'World Cup GK'!B:AE,14,FALSE),0)</f>
        <v>0</v>
      </c>
      <c r="O707" s="44">
        <f>IFERROR(VLOOKUP($C707,'World Cup GK'!B:AE,11,FALSE),0)</f>
        <v>0</v>
      </c>
      <c r="P707" s="43">
        <f t="shared" si="102"/>
        <v>5.2370000000000001</v>
      </c>
    </row>
    <row r="708" spans="2:16" ht="12" customHeight="1" thickBot="1" x14ac:dyDescent="0.25">
      <c r="B708" s="24"/>
      <c r="C708" s="266" t="s">
        <v>539</v>
      </c>
      <c r="D708" s="23" t="str">
        <f>IFERROR(VLOOKUP($C708,'World Cup Players'!B:X,3,FALSE),0)</f>
        <v>fr France</v>
      </c>
      <c r="E708" s="30"/>
      <c r="F708" s="23">
        <f>IFERROR(VLOOKUP($C708,'World Cup Players'!B:X,9,FALSE),0)</f>
        <v>479</v>
      </c>
      <c r="G708" s="23">
        <f>IFERROR(VLOOKUP($C708,'World Cup Players'!B:X,11,FALSE),0)</f>
        <v>0</v>
      </c>
      <c r="H708" s="23">
        <f>IFERROR(VLOOKUP($C708,'World Cup Players'!B:X,12,FALSE),0)</f>
        <v>0</v>
      </c>
      <c r="I708" s="41">
        <f>IFERROR(VLOOKUP($C708,'GAME WINNING GOALS'!A:B,2,FALSE),0)</f>
        <v>0</v>
      </c>
      <c r="J708" s="23">
        <f>IFERROR(VLOOKUP($C708,'World Cup Players'!B:X,17,FALSE),0)</f>
        <v>0</v>
      </c>
      <c r="K708" s="23">
        <f>IFERROR(VLOOKUP($C708,'World Cup Players'!B:X,18,FALSE),0)</f>
        <v>0</v>
      </c>
      <c r="L708" s="44">
        <f>IFERROR(VLOOKUP($C708,'World Cup GK'!B:AE,16,FALSE),0)</f>
        <v>0</v>
      </c>
      <c r="M708" s="44">
        <f>IFERROR(VLOOKUP($C708,'World Cup GK'!B:AE,19,FALSE),0)</f>
        <v>0</v>
      </c>
      <c r="N708" s="44">
        <f>IFERROR(VLOOKUP($C708,'World Cup GK'!B:AE,14,FALSE),0)</f>
        <v>0</v>
      </c>
      <c r="O708" s="44">
        <f>IFERROR(VLOOKUP($C708,'World Cup GK'!B:AE,11,FALSE),0)</f>
        <v>0</v>
      </c>
      <c r="P708" s="43">
        <f t="shared" si="102"/>
        <v>3.9757000000000002</v>
      </c>
    </row>
    <row r="709" spans="2:16" ht="12" customHeight="1" x14ac:dyDescent="0.2">
      <c r="B709" s="24"/>
      <c r="C709" s="277" t="s">
        <v>537</v>
      </c>
      <c r="D709" s="23" t="str">
        <f>IFERROR(VLOOKUP($C709,'World Cup Players'!B:X,3,FALSE),0)</f>
        <v>pt Portugal</v>
      </c>
      <c r="E709" s="30"/>
      <c r="F709" s="23">
        <f>IFERROR(VLOOKUP($C709,'World Cup Players'!B:X,9,FALSE),0)</f>
        <v>395</v>
      </c>
      <c r="G709" s="23">
        <f>IFERROR(VLOOKUP($C709,'World Cup Players'!B:X,11,FALSE),0)</f>
        <v>1</v>
      </c>
      <c r="H709" s="23">
        <f>IFERROR(VLOOKUP($C709,'World Cup Players'!B:X,12,FALSE),0)</f>
        <v>0</v>
      </c>
      <c r="I709" s="41">
        <f>IFERROR(VLOOKUP($C709,'GAME WINNING GOALS'!A:B,2,FALSE),0)</f>
        <v>0</v>
      </c>
      <c r="J709" s="23">
        <f>IFERROR(VLOOKUP($C709,'World Cup Players'!B:X,17,FALSE),0)</f>
        <v>0</v>
      </c>
      <c r="K709" s="23">
        <f>IFERROR(VLOOKUP($C709,'World Cup Players'!B:X,18,FALSE),0)</f>
        <v>0</v>
      </c>
      <c r="L709" s="44">
        <f>IFERROR(VLOOKUP($C709,'World Cup GK'!B:AE,16,FALSE),0)</f>
        <v>0</v>
      </c>
      <c r="M709" s="44">
        <f>IFERROR(VLOOKUP($C709,'World Cup GK'!B:AE,19,FALSE),0)</f>
        <v>0</v>
      </c>
      <c r="N709" s="44">
        <f>IFERROR(VLOOKUP($C709,'World Cup GK'!B:AE,14,FALSE),0)</f>
        <v>0</v>
      </c>
      <c r="O709" s="44">
        <f>IFERROR(VLOOKUP($C709,'World Cup GK'!B:AE,11,FALSE),0)</f>
        <v>0</v>
      </c>
      <c r="P709" s="43">
        <f t="shared" si="102"/>
        <v>4.2785000000000002</v>
      </c>
    </row>
    <row r="710" spans="2:16" ht="12" customHeight="1" thickBot="1" x14ac:dyDescent="0.25">
      <c r="B710" s="24"/>
      <c r="C710" s="279" t="s">
        <v>469</v>
      </c>
      <c r="D710" s="23" t="str">
        <f>IFERROR(VLOOKUP($C710,'World Cup Players'!B:X,3,FALSE),0)</f>
        <v>es Spain</v>
      </c>
      <c r="E710" s="30"/>
      <c r="F710" s="23">
        <f>IFERROR(VLOOKUP($C710,'World Cup Players'!B:X,9,FALSE),0)</f>
        <v>630</v>
      </c>
      <c r="G710" s="23">
        <f>IFERROR(VLOOKUP($C710,'World Cup Players'!B:X,11,FALSE),0)</f>
        <v>0</v>
      </c>
      <c r="H710" s="23">
        <f>IFERROR(VLOOKUP($C710,'World Cup Players'!B:X,12,FALSE),0)</f>
        <v>0</v>
      </c>
      <c r="I710" s="41">
        <f>IFERROR(VLOOKUP($C710,'GAME WINNING GOALS'!A:B,2,FALSE),0)</f>
        <v>0</v>
      </c>
      <c r="J710" s="23">
        <f>IFERROR(VLOOKUP($C710,'World Cup Players'!B:X,17,FALSE),0)</f>
        <v>0</v>
      </c>
      <c r="K710" s="23">
        <f>IFERROR(VLOOKUP($C710,'World Cup Players'!B:X,18,FALSE),0)</f>
        <v>0</v>
      </c>
      <c r="L710" s="44">
        <f>IFERROR(VLOOKUP($C710,'World Cup GK'!B:AE,16,FALSE),0)</f>
        <v>6</v>
      </c>
      <c r="M710" s="44">
        <f>IFERROR(VLOOKUP($C710,'World Cup GK'!B:AE,19,FALSE),0)</f>
        <v>6</v>
      </c>
      <c r="N710" s="44">
        <f>IFERROR(VLOOKUP($C710,'World Cup GK'!B:AE,14,FALSE),0)</f>
        <v>9</v>
      </c>
      <c r="O710" s="44">
        <f>IFERROR(VLOOKUP($C710,'World Cup GK'!B:AE,11,FALSE),0)</f>
        <v>1</v>
      </c>
      <c r="P710" s="43">
        <f t="shared" si="102"/>
        <v>18.779</v>
      </c>
    </row>
    <row r="711" spans="2:16" ht="12" customHeight="1" x14ac:dyDescent="0.2">
      <c r="B711" s="24"/>
      <c r="C711" s="277" t="s">
        <v>269</v>
      </c>
      <c r="D711" s="23" t="str">
        <f>IFERROR(VLOOKUP($C711,'World Cup Players'!B:X,3,FALSE),0)</f>
        <v>pt Portugal</v>
      </c>
      <c r="E711" s="30"/>
      <c r="F711" s="23">
        <f>IFERROR(VLOOKUP($C711,'World Cup Players'!B:X,9,FALSE),0)</f>
        <v>450</v>
      </c>
      <c r="G711" s="23">
        <f>IFERROR(VLOOKUP($C711,'World Cup Players'!B:X,11,FALSE),0)</f>
        <v>0</v>
      </c>
      <c r="H711" s="23">
        <f>IFERROR(VLOOKUP($C711,'World Cup Players'!B:X,12,FALSE),0)</f>
        <v>0</v>
      </c>
      <c r="I711" s="41">
        <f>IFERROR(VLOOKUP($C711,'GAME WINNING GOALS'!A:B,2,FALSE),0)</f>
        <v>0</v>
      </c>
      <c r="J711" s="23">
        <f>IFERROR(VLOOKUP($C711,'World Cup Players'!B:X,17,FALSE),0)</f>
        <v>0</v>
      </c>
      <c r="K711" s="23">
        <f>IFERROR(VLOOKUP($C711,'World Cup Players'!B:X,18,FALSE),0)</f>
        <v>0</v>
      </c>
      <c r="L711" s="44">
        <f>IFERROR(VLOOKUP($C711,'World Cup GK'!B:AE,16,FALSE),0)</f>
        <v>2</v>
      </c>
      <c r="M711" s="44">
        <f>IFERROR(VLOOKUP($C711,'World Cup GK'!B:AE,19,FALSE),0)</f>
        <v>2</v>
      </c>
      <c r="N711" s="44">
        <f>IFERROR(VLOOKUP($C711,'World Cup GK'!B:AE,14,FALSE),0)</f>
        <v>19</v>
      </c>
      <c r="O711" s="44">
        <f>IFERROR(VLOOKUP($C711,'World Cup GK'!B:AE,11,FALSE),0)</f>
        <v>3</v>
      </c>
      <c r="P711" s="43">
        <f t="shared" si="102"/>
        <v>10.785</v>
      </c>
    </row>
    <row r="712" spans="2:16" ht="12" customHeight="1" x14ac:dyDescent="0.2">
      <c r="B712" s="24"/>
      <c r="C712" s="265" t="s">
        <v>789</v>
      </c>
      <c r="D712" s="23" t="str">
        <f>IFERROR(VLOOKUP($C712,'World Cup Players'!B:X,3,FALSE),0)</f>
        <v>ch Switzerland</v>
      </c>
      <c r="E712" s="30"/>
      <c r="F712" s="23">
        <f>IFERROR(VLOOKUP($C712,'World Cup Players'!B:X,9,FALSE),0)</f>
        <v>600</v>
      </c>
      <c r="G712" s="23">
        <f>IFERROR(VLOOKUP($C712,'World Cup Players'!B:X,11,FALSE),0)</f>
        <v>0</v>
      </c>
      <c r="H712" s="23">
        <f>IFERROR(VLOOKUP($C712,'World Cup Players'!B:X,12,FALSE),0)</f>
        <v>0</v>
      </c>
      <c r="I712" s="23">
        <f>IFERROR(VLOOKUP($C712,'GAME WINNING GOALS'!A:B,2,FALSE),0)</f>
        <v>0</v>
      </c>
      <c r="J712" s="23">
        <f>IFERROR(VLOOKUP($C712,'World Cup Players'!B:X,17,FALSE),0)</f>
        <v>0</v>
      </c>
      <c r="K712" s="23">
        <f>IFERROR(VLOOKUP($C712,'World Cup Players'!B:X,18,FALSE),0)</f>
        <v>0</v>
      </c>
      <c r="L712" s="44">
        <f>IFERROR(VLOOKUP($C712,'World Cup GK'!B:AE,16,FALSE),0)</f>
        <v>3</v>
      </c>
      <c r="M712" s="44">
        <f>IFERROR(VLOOKUP($C712,'World Cup GK'!B:AE,19,FALSE),0)</f>
        <v>2</v>
      </c>
      <c r="N712" s="44">
        <f>IFERROR(VLOOKUP($C712,'World Cup GK'!B:AE,14,FALSE),0)</f>
        <v>20</v>
      </c>
      <c r="O712" s="44">
        <f>IFERROR(VLOOKUP($C712,'World Cup GK'!B:AE,11,FALSE),0)</f>
        <v>6</v>
      </c>
      <c r="P712" s="43">
        <f t="shared" si="102"/>
        <v>12.48</v>
      </c>
    </row>
    <row r="713" spans="2:16" ht="12" customHeight="1" x14ac:dyDescent="0.2">
      <c r="B713" s="24"/>
      <c r="C713" s="265" t="s">
        <v>788</v>
      </c>
      <c r="D713" s="23" t="str">
        <f>IFERROR(VLOOKUP($C713,'World Cup Players'!B:X,3,FALSE),0)</f>
        <v>tr Türkiye</v>
      </c>
      <c r="E713" s="30"/>
      <c r="F713" s="23">
        <f>IFERROR(VLOOKUP($C713,'World Cup Players'!B:X,9,FALSE),0)</f>
        <v>270</v>
      </c>
      <c r="G713" s="23">
        <f>IFERROR(VLOOKUP($C713,'World Cup Players'!B:X,11,FALSE),0)</f>
        <v>0</v>
      </c>
      <c r="H713" s="23">
        <f>IFERROR(VLOOKUP($C713,'World Cup Players'!B:X,12,FALSE),0)</f>
        <v>0</v>
      </c>
      <c r="I713" s="23">
        <f>IFERROR(VLOOKUP($C713,'GAME WINNING GOALS'!A:B,2,FALSE),0)</f>
        <v>0</v>
      </c>
      <c r="J713" s="23">
        <f>IFERROR(VLOOKUP($C713,'World Cup Players'!B:X,17,FALSE),0)</f>
        <v>0</v>
      </c>
      <c r="K713" s="23">
        <f>IFERROR(VLOOKUP($C713,'World Cup Players'!B:X,18,FALSE),0)</f>
        <v>0</v>
      </c>
      <c r="L713" s="44">
        <f>IFERROR(VLOOKUP($C713,'World Cup GK'!B:AE,16,FALSE),0)</f>
        <v>1</v>
      </c>
      <c r="M713" s="44">
        <f>IFERROR(VLOOKUP($C713,'World Cup GK'!B:AE,19,FALSE),0)</f>
        <v>0</v>
      </c>
      <c r="N713" s="44">
        <f>IFERROR(VLOOKUP($C713,'World Cup GK'!B:AE,14,FALSE),0)</f>
        <v>8</v>
      </c>
      <c r="O713" s="44">
        <f>IFERROR(VLOOKUP($C713,'World Cup GK'!B:AE,11,FALSE),0)</f>
        <v>5</v>
      </c>
      <c r="P713" s="43">
        <f t="shared" si="102"/>
        <v>3.5910000000000002</v>
      </c>
    </row>
    <row r="714" spans="2:16" ht="12" customHeight="1" x14ac:dyDescent="0.2">
      <c r="B714" s="24"/>
      <c r="C714" s="265" t="s">
        <v>343</v>
      </c>
      <c r="D714" s="23" t="str">
        <f>IFERROR(VLOOKUP($C714,'World Cup Players'!B:X,3,FALSE),0)</f>
        <v>ec Ecuador</v>
      </c>
      <c r="E714" s="30"/>
      <c r="F714" s="23">
        <f>IFERROR(VLOOKUP($C714,'World Cup Players'!B:X,9,FALSE),0)</f>
        <v>360</v>
      </c>
      <c r="G714" s="23">
        <f>IFERROR(VLOOKUP($C714,'World Cup Players'!B:X,11,FALSE),0)</f>
        <v>0</v>
      </c>
      <c r="H714" s="23">
        <f>IFERROR(VLOOKUP($C714,'World Cup Players'!#REF!,11,FALSE),0)</f>
        <v>0</v>
      </c>
      <c r="I714" s="23">
        <f>IFERROR(VLOOKUP($C714,'GAME WINNING GOALS'!A:B,2,FALSE),0)</f>
        <v>0</v>
      </c>
      <c r="J714" s="23">
        <f>IFERROR(VLOOKUP($C714,'World Cup Players'!#REF!,16,FALSE),0)</f>
        <v>0</v>
      </c>
      <c r="K714" s="23">
        <f>IFERROR(VLOOKUP($C714,'World Cup Players'!#REF!,16,FALSE),0)</f>
        <v>0</v>
      </c>
      <c r="L714" s="44">
        <f>IFERROR(VLOOKUP($C714,'World Cup GK'!B:AE,16,FALSE),0)</f>
        <v>1</v>
      </c>
      <c r="M714" s="44">
        <f>IFERROR(VLOOKUP($C714,'World Cup GK'!B:AE,19,FALSE),0)</f>
        <v>1</v>
      </c>
      <c r="N714" s="44">
        <f>IFERROR(VLOOKUP($C714,'World Cup GK'!B:AE,14,FALSE),0)</f>
        <v>9</v>
      </c>
      <c r="O714" s="44">
        <f>IFERROR(VLOOKUP($C714,'World Cup GK'!B:AE,11,FALSE),0)</f>
        <v>4</v>
      </c>
      <c r="P714" s="43">
        <f t="shared" si="102"/>
        <v>5.7879999999999994</v>
      </c>
    </row>
    <row r="715" spans="2:16" ht="12" customHeight="1" x14ac:dyDescent="0.2">
      <c r="B715" s="24"/>
      <c r="C715" s="265" t="s">
        <v>314</v>
      </c>
      <c r="D715" s="23">
        <f>IFERROR(VLOOKUP($C715,'World Cup Players'!B:X,3,FALSE),0)</f>
        <v>0</v>
      </c>
      <c r="E715" s="30"/>
      <c r="F715" s="23">
        <f>IFERROR(VLOOKUP($C715,'World Cup Players'!B:X,9,FALSE),0)</f>
        <v>0</v>
      </c>
      <c r="G715" s="23">
        <f>IFERROR(VLOOKUP($C715,'World Cup Players'!B:X,11,FALSE),0)</f>
        <v>0</v>
      </c>
      <c r="H715" s="23">
        <f>IFERROR(VLOOKUP($C715,'World Cup Players'!#REF!,11,FALSE),0)</f>
        <v>0</v>
      </c>
      <c r="I715" s="23">
        <f>IFERROR(VLOOKUP($C715,'GAME WINNING GOALS'!A:B,2,FALSE),0)</f>
        <v>0</v>
      </c>
      <c r="J715" s="23">
        <f>IFERROR(VLOOKUP($C715,'World Cup Players'!#REF!,16,FALSE),0)</f>
        <v>0</v>
      </c>
      <c r="K715" s="23">
        <f>IFERROR(VLOOKUP($C715,'World Cup Players'!#REF!,16,FALSE),0)</f>
        <v>0</v>
      </c>
      <c r="L715" s="44">
        <f>IFERROR(VLOOKUP($C715,'World Cup GK'!B:AE,16,FALSE),0)</f>
        <v>0</v>
      </c>
      <c r="M715" s="44">
        <f>IFERROR(VLOOKUP($C715,'World Cup GK'!B:AE,19,FALSE),0)</f>
        <v>0</v>
      </c>
      <c r="N715" s="44">
        <f>IFERROR(VLOOKUP($C715,'World Cup GK'!B:AE,14,FALSE),0)</f>
        <v>0</v>
      </c>
      <c r="O715" s="44">
        <f>IFERROR(VLOOKUP($C715,'World Cup GK'!B:AE,11,FALSE),0)</f>
        <v>0</v>
      </c>
      <c r="P715" s="43">
        <f t="shared" si="102"/>
        <v>0</v>
      </c>
    </row>
    <row r="716" spans="2:16" ht="12" customHeight="1" x14ac:dyDescent="0.2">
      <c r="B716" s="24"/>
      <c r="C716" s="265" t="s">
        <v>158</v>
      </c>
      <c r="D716" s="23">
        <f>IFERROR(VLOOKUP($C716,'World Cup Players'!B:X,3,FALSE),0)</f>
        <v>0</v>
      </c>
      <c r="E716" s="30"/>
      <c r="F716" s="23">
        <f>IFERROR(VLOOKUP($C716,'World Cup Players'!B:X,9,FALSE),0)</f>
        <v>0</v>
      </c>
      <c r="G716" s="23">
        <f>IFERROR(VLOOKUP($C716,'World Cup Players'!B:X,11,FALSE),0)</f>
        <v>0</v>
      </c>
      <c r="H716" s="23">
        <v>2</v>
      </c>
      <c r="I716" s="23">
        <f>IFERROR(VLOOKUP($C716,'GAME WINNING GOALS'!A:B,2,FALSE),0)</f>
        <v>1</v>
      </c>
      <c r="J716" s="23">
        <f>IFERROR(VLOOKUP($C716,'World Cup Players'!#REF!,16,FALSE),0)</f>
        <v>0</v>
      </c>
      <c r="K716" s="23">
        <f>IFERROR(VLOOKUP($C716,'World Cup Players'!#REF!,16,FALSE),0)</f>
        <v>0</v>
      </c>
      <c r="L716" s="44">
        <f>IFERROR(VLOOKUP($C716,'World Cup GK'!B:AE,16,FALSE),0)</f>
        <v>0</v>
      </c>
      <c r="M716" s="44">
        <f>IFERROR(VLOOKUP($C716,'World Cup GK'!B:AE,19,FALSE),0)</f>
        <v>0</v>
      </c>
      <c r="N716" s="44">
        <f>IFERROR(VLOOKUP($C716,'World Cup GK'!B:AE,14,FALSE),0)</f>
        <v>0</v>
      </c>
      <c r="O716" s="44">
        <f>IFERROR(VLOOKUP($C716,'World Cup GK'!B:AE,11,FALSE),0)</f>
        <v>0</v>
      </c>
      <c r="P716" s="43">
        <f t="shared" si="102"/>
        <v>3</v>
      </c>
    </row>
    <row r="717" spans="2:16" ht="12" customHeight="1" x14ac:dyDescent="0.2">
      <c r="B717" s="24"/>
      <c r="C717" s="265" t="s">
        <v>155</v>
      </c>
      <c r="D717" s="23">
        <f>IFERROR(VLOOKUP($C717,'World Cup Players'!B:X,3,FALSE),0)</f>
        <v>0</v>
      </c>
      <c r="E717" s="30"/>
      <c r="F717" s="23">
        <f>IFERROR(VLOOKUP($C717,'World Cup Players'!B:X,9,FALSE),0)</f>
        <v>0</v>
      </c>
      <c r="G717" s="23">
        <f>IFERROR(VLOOKUP($C717,'World Cup Players'!B:X,11,FALSE),0)</f>
        <v>0</v>
      </c>
      <c r="H717" s="23">
        <f>IFERROR(VLOOKUP($C717,'World Cup Players'!#REF!,11,FALSE),0)</f>
        <v>0</v>
      </c>
      <c r="I717" s="23">
        <f>IFERROR(VLOOKUP($C717,'GAME WINNING GOALS'!A:B,2,FALSE),0)</f>
        <v>1</v>
      </c>
      <c r="J717" s="23">
        <f>IFERROR(VLOOKUP($C717,'World Cup Players'!#REF!,16,FALSE),0)</f>
        <v>0</v>
      </c>
      <c r="K717" s="23">
        <f>IFERROR(VLOOKUP($C717,'World Cup Players'!#REF!,16,FALSE),0)</f>
        <v>0</v>
      </c>
      <c r="L717" s="44">
        <f>IFERROR(VLOOKUP($C717,'World Cup GK'!B:AE,16,FALSE),0)</f>
        <v>0</v>
      </c>
      <c r="M717" s="44">
        <f>IFERROR(VLOOKUP($C717,'World Cup GK'!B:AE,19,FALSE),0)</f>
        <v>0</v>
      </c>
      <c r="N717" s="44">
        <f>IFERROR(VLOOKUP($C717,'World Cup GK'!B:AE,14,FALSE),0)</f>
        <v>0</v>
      </c>
      <c r="O717" s="44">
        <f>IFERROR(VLOOKUP($C717,'World Cup GK'!B:AE,11,FALSE),0)</f>
        <v>0</v>
      </c>
      <c r="P717" s="43">
        <f t="shared" si="102"/>
        <v>1</v>
      </c>
    </row>
    <row r="718" spans="2:16" ht="12" customHeight="1" x14ac:dyDescent="0.2">
      <c r="B718" s="40" t="str">
        <f>Master!X7</f>
        <v>Brian Ihnacak</v>
      </c>
      <c r="C718" s="293"/>
      <c r="D718" s="35">
        <f t="shared" ref="D718:E718" si="105">SUM(D719:D743)</f>
        <v>0</v>
      </c>
      <c r="E718" s="35">
        <f t="shared" si="105"/>
        <v>0</v>
      </c>
      <c r="F718" s="35">
        <f>SUM(F719:F748)</f>
        <v>10791</v>
      </c>
      <c r="G718" s="35">
        <f t="shared" ref="G718:O718" si="106">SUM(G719:G748)</f>
        <v>38</v>
      </c>
      <c r="H718" s="35">
        <f>SUM(H719:H748)</f>
        <v>30</v>
      </c>
      <c r="I718" s="35">
        <f>SUM(I719:I748)</f>
        <v>21</v>
      </c>
      <c r="J718" s="35">
        <f>SUM(J719:J748)</f>
        <v>3</v>
      </c>
      <c r="K718" s="35">
        <f t="shared" si="106"/>
        <v>0</v>
      </c>
      <c r="L718" s="35">
        <f>SUM(L719:L748)</f>
        <v>17</v>
      </c>
      <c r="M718" s="35">
        <f t="shared" si="106"/>
        <v>10</v>
      </c>
      <c r="N718" s="35">
        <f t="shared" si="106"/>
        <v>54</v>
      </c>
      <c r="O718" s="35">
        <f t="shared" si="106"/>
        <v>27</v>
      </c>
      <c r="P718" s="43">
        <f>SUM((F718*0.0083)+G718+H718+I718+L718+M718+(N718*0.2))-((J718*0.25)+(K718*0.5))-(O718*0.25)</f>
        <v>208.86530000000002</v>
      </c>
    </row>
    <row r="719" spans="2:16" ht="12" customHeight="1" x14ac:dyDescent="0.2">
      <c r="B719" s="24"/>
      <c r="C719" s="295" t="s">
        <v>425</v>
      </c>
      <c r="D719" s="23" t="str">
        <f>IFERROR(VLOOKUP($C719,'World Cup Players'!B:X,3,FALSE),0)</f>
        <v>fr France</v>
      </c>
      <c r="E719" s="30"/>
      <c r="F719" s="23">
        <f>IFERROR(VLOOKUP($C719,'World Cup Players'!B:X,9,FALSE),0)</f>
        <v>605</v>
      </c>
      <c r="G719" s="23">
        <f>IFERROR(VLOOKUP($C719,'World Cup Players'!B:X,11,FALSE),0)</f>
        <v>8</v>
      </c>
      <c r="H719" s="23">
        <f>IFERROR(VLOOKUP($C719,'World Cup Players'!B:X,12,FALSE),0)</f>
        <v>3</v>
      </c>
      <c r="I719" s="23">
        <f>IFERROR(VLOOKUP($C719,'GAME WINNING GOALS'!A:B,2,FALSE),0)</f>
        <v>4</v>
      </c>
      <c r="J719" s="23">
        <f>IFERROR(VLOOKUP($C719,'World Cup Players'!B:X,17,FALSE),0)</f>
        <v>1</v>
      </c>
      <c r="K719" s="23">
        <f>IFERROR(VLOOKUP($C719,'World Cup Players'!B:X,18,FALSE),0)</f>
        <v>0</v>
      </c>
      <c r="L719" s="44">
        <f>IFERROR(VLOOKUP($C719,'World Cup GK'!B:AE,16,FALSE),0)</f>
        <v>0</v>
      </c>
      <c r="M719" s="44">
        <f>IFERROR(VLOOKUP($C719,'World Cup GK'!B:AE,19,FALSE),0)</f>
        <v>0</v>
      </c>
      <c r="N719" s="44">
        <f>IFERROR(VLOOKUP($C719,'World Cup GK'!B:AE,14,FALSE),0)</f>
        <v>0</v>
      </c>
      <c r="O719" s="44">
        <f>IFERROR(VLOOKUP($C719,'World Cup GK'!B:AE,11,FALSE),0)</f>
        <v>0</v>
      </c>
      <c r="P719" s="43">
        <f t="shared" si="102"/>
        <v>19.7715</v>
      </c>
    </row>
    <row r="720" spans="2:16" ht="12" customHeight="1" x14ac:dyDescent="0.2">
      <c r="B720" s="24"/>
      <c r="C720" s="295" t="s">
        <v>5</v>
      </c>
      <c r="D720" s="23" t="str">
        <f>IFERROR(VLOOKUP($C720,'World Cup Players'!B:X,3,FALSE),0)</f>
        <v>eng England</v>
      </c>
      <c r="E720" s="30"/>
      <c r="F720" s="23">
        <f>IFERROR(VLOOKUP($C720,'World Cup Players'!B:X,9,FALSE),0)</f>
        <v>652</v>
      </c>
      <c r="G720" s="23">
        <f>IFERROR(VLOOKUP($C720,'World Cup Players'!B:X,11,FALSE),0)</f>
        <v>6</v>
      </c>
      <c r="H720" s="23">
        <f>IFERROR(VLOOKUP($C720,'World Cup Players'!B:X,12,FALSE),0)</f>
        <v>1</v>
      </c>
      <c r="I720" s="23">
        <f>IFERROR(VLOOKUP($C720,'GAME WINNING GOALS'!A:B,2,FALSE),0)</f>
        <v>2</v>
      </c>
      <c r="J720" s="23">
        <f>IFERROR(VLOOKUP($C720,'World Cup Players'!B:X,17,FALSE),0)</f>
        <v>0</v>
      </c>
      <c r="K720" s="23">
        <f>IFERROR(VLOOKUP($C720,'World Cup Players'!B:X,18,FALSE),0)</f>
        <v>0</v>
      </c>
      <c r="L720" s="44">
        <f>IFERROR(VLOOKUP($C720,'World Cup GK'!B:AE,16,FALSE),0)</f>
        <v>0</v>
      </c>
      <c r="M720" s="44">
        <f>IFERROR(VLOOKUP($C720,'World Cup GK'!B:AE,19,FALSE),0)</f>
        <v>0</v>
      </c>
      <c r="N720" s="44">
        <f>IFERROR(VLOOKUP($C720,'World Cup GK'!B:AE,14,FALSE),0)</f>
        <v>0</v>
      </c>
      <c r="O720" s="44">
        <f>IFERROR(VLOOKUP($C720,'World Cup GK'!B:AE,11,FALSE),0)</f>
        <v>0</v>
      </c>
      <c r="P720" s="43">
        <f t="shared" si="102"/>
        <v>14.4116</v>
      </c>
    </row>
    <row r="721" spans="2:16" ht="12" customHeight="1" x14ac:dyDescent="0.2">
      <c r="B721" s="24"/>
      <c r="C721" s="295" t="s">
        <v>689</v>
      </c>
      <c r="D721" s="23" t="str">
        <f>IFERROR(VLOOKUP($C721,'World Cup Players'!B:X,3,FALSE),0)</f>
        <v>no Norway</v>
      </c>
      <c r="E721" s="30"/>
      <c r="F721" s="23">
        <f>IFERROR(VLOOKUP($C721,'World Cup Players'!B:X,9,FALSE),0)</f>
        <v>465</v>
      </c>
      <c r="G721" s="23">
        <f>IFERROR(VLOOKUP($C721,'World Cup Players'!B:X,11,FALSE),0)</f>
        <v>7</v>
      </c>
      <c r="H721" s="23">
        <f>IFERROR(VLOOKUP($C721,'World Cup Players'!B:X,12,FALSE),0)</f>
        <v>0</v>
      </c>
      <c r="I721" s="23">
        <f>IFERROR(VLOOKUP($C721,'GAME WINNING GOALS'!A:B,2,FALSE),0)</f>
        <v>4</v>
      </c>
      <c r="J721" s="23">
        <f>IFERROR(VLOOKUP($C721,'World Cup Players'!B:X,17,FALSE),0)</f>
        <v>0</v>
      </c>
      <c r="K721" s="23">
        <f>IFERROR(VLOOKUP($C721,'World Cup Players'!B:X,18,FALSE),0)</f>
        <v>0</v>
      </c>
      <c r="L721" s="44">
        <f>IFERROR(VLOOKUP($C721,'World Cup GK'!B:AE,16,FALSE),0)</f>
        <v>0</v>
      </c>
      <c r="M721" s="44">
        <f>IFERROR(VLOOKUP($C721,'World Cup GK'!B:AE,19,FALSE),0)</f>
        <v>0</v>
      </c>
      <c r="N721" s="44">
        <f>IFERROR(VLOOKUP($C721,'World Cup GK'!B:AE,14,FALSE),0)</f>
        <v>0</v>
      </c>
      <c r="O721" s="44">
        <f>IFERROR(VLOOKUP($C721,'World Cup GK'!B:AE,11,FALSE),0)</f>
        <v>0</v>
      </c>
      <c r="P721" s="43">
        <f t="shared" si="102"/>
        <v>14.859500000000001</v>
      </c>
    </row>
    <row r="722" spans="2:16" ht="12" customHeight="1" x14ac:dyDescent="0.2">
      <c r="B722" s="24"/>
      <c r="C722" s="295" t="s">
        <v>405</v>
      </c>
      <c r="D722" s="23" t="str">
        <f>IFERROR(VLOOKUP($C722,'World Cup Players'!B:X,3,FALSE),0)</f>
        <v>fr France</v>
      </c>
      <c r="E722" s="30"/>
      <c r="F722" s="23">
        <f>IFERROR(VLOOKUP($C722,'World Cup Players'!B:X,9,FALSE),0)</f>
        <v>547</v>
      </c>
      <c r="G722" s="23">
        <f>IFERROR(VLOOKUP($C722,'World Cup Players'!B:X,11,FALSE),0)</f>
        <v>5</v>
      </c>
      <c r="H722" s="23">
        <f>IFERROR(VLOOKUP($C722,'World Cup Players'!B:X,12,FALSE),0)</f>
        <v>2</v>
      </c>
      <c r="I722" s="23">
        <f>IFERROR(VLOOKUP($C722,'GAME WINNING GOALS'!A:B,2,FALSE),0)</f>
        <v>1</v>
      </c>
      <c r="J722" s="23">
        <f>IFERROR(VLOOKUP($C722,'World Cup Players'!B:X,17,FALSE),0)</f>
        <v>0</v>
      </c>
      <c r="K722" s="23">
        <f>IFERROR(VLOOKUP($C722,'World Cup Players'!B:X,18,FALSE),0)</f>
        <v>0</v>
      </c>
      <c r="L722" s="44">
        <f>IFERROR(VLOOKUP($C722,'World Cup GK'!B:AE,16,FALSE),0)</f>
        <v>0</v>
      </c>
      <c r="M722" s="44">
        <f>IFERROR(VLOOKUP($C722,'World Cup GK'!B:AE,19,FALSE),0)</f>
        <v>0</v>
      </c>
      <c r="N722" s="44">
        <f>IFERROR(VLOOKUP($C722,'World Cup GK'!B:AE,14,FALSE),0)</f>
        <v>0</v>
      </c>
      <c r="O722" s="44">
        <f>IFERROR(VLOOKUP($C722,'World Cup GK'!B:AE,11,FALSE),0)</f>
        <v>0</v>
      </c>
      <c r="P722" s="43">
        <f t="shared" si="102"/>
        <v>12.540099999999999</v>
      </c>
    </row>
    <row r="723" spans="2:16" ht="12" customHeight="1" x14ac:dyDescent="0.2">
      <c r="B723" s="24"/>
      <c r="C723" s="295" t="s">
        <v>359</v>
      </c>
      <c r="D723" s="23" t="str">
        <f>IFERROR(VLOOKUP($C723,'World Cup Players'!B:X,3,FALSE),0)</f>
        <v>eng England</v>
      </c>
      <c r="E723" s="30"/>
      <c r="F723" s="23">
        <f>IFERROR(VLOOKUP($C723,'World Cup Players'!B:X,9,FALSE),0)</f>
        <v>268</v>
      </c>
      <c r="G723" s="23">
        <f>IFERROR(VLOOKUP($C723,'World Cup Players'!B:X,11,FALSE),0)</f>
        <v>0</v>
      </c>
      <c r="H723" s="23">
        <f>IFERROR(VLOOKUP($C723,'World Cup Players'!B:X,12,FALSE),0)</f>
        <v>3</v>
      </c>
      <c r="I723" s="23">
        <f>IFERROR(VLOOKUP($C723,'GAME WINNING GOALS'!A:B,2,FALSE),0)</f>
        <v>0</v>
      </c>
      <c r="J723" s="23">
        <f>IFERROR(VLOOKUP($C723,'World Cup Players'!B:X,17,FALSE),0)</f>
        <v>0</v>
      </c>
      <c r="K723" s="23">
        <f>IFERROR(VLOOKUP($C723,'World Cup Players'!B:X,18,FALSE),0)</f>
        <v>0</v>
      </c>
      <c r="L723" s="44">
        <f>IFERROR(VLOOKUP($C723,'World Cup GK'!B:AE,16,FALSE),0)</f>
        <v>0</v>
      </c>
      <c r="M723" s="44">
        <f>IFERROR(VLOOKUP($C723,'World Cup GK'!B:AE,19,FALSE),0)</f>
        <v>0</v>
      </c>
      <c r="N723" s="44">
        <f>IFERROR(VLOOKUP($C723,'World Cup GK'!B:AE,14,FALSE),0)</f>
        <v>0</v>
      </c>
      <c r="O723" s="44">
        <f>IFERROR(VLOOKUP($C723,'World Cup GK'!B:AE,11,FALSE),0)</f>
        <v>0</v>
      </c>
      <c r="P723" s="43">
        <f t="shared" si="102"/>
        <v>5.2244000000000002</v>
      </c>
    </row>
    <row r="724" spans="2:16" ht="12" customHeight="1" x14ac:dyDescent="0.2">
      <c r="B724" s="24"/>
      <c r="C724" s="295" t="s">
        <v>467</v>
      </c>
      <c r="D724" s="23" t="str">
        <f>IFERROR(VLOOKUP($C724,'World Cup Players'!B:X,3,FALSE),0)</f>
        <v>es Spain</v>
      </c>
      <c r="E724" s="30"/>
      <c r="F724" s="23">
        <f>IFERROR(VLOOKUP($C724,'World Cup Players'!B:X,9,FALSE),0)</f>
        <v>626</v>
      </c>
      <c r="G724" s="23">
        <f>IFERROR(VLOOKUP($C724,'World Cup Players'!B:X,11,FALSE),0)</f>
        <v>0</v>
      </c>
      <c r="H724" s="23">
        <f>IFERROR(VLOOKUP($C724,'World Cup Players'!B:X,12,FALSE),0)</f>
        <v>0</v>
      </c>
      <c r="I724" s="23">
        <f>IFERROR(VLOOKUP($C724,'GAME WINNING GOALS'!A:B,2,FALSE),0)</f>
        <v>0</v>
      </c>
      <c r="J724" s="23">
        <f>IFERROR(VLOOKUP($C724,'World Cup Players'!B:X,17,FALSE),0)</f>
        <v>0</v>
      </c>
      <c r="K724" s="23">
        <f>IFERROR(VLOOKUP($C724,'World Cup Players'!B:X,18,FALSE),0)</f>
        <v>0</v>
      </c>
      <c r="L724" s="44">
        <f>IFERROR(VLOOKUP($C724,'World Cup GK'!B:AE,16,FALSE),0)</f>
        <v>0</v>
      </c>
      <c r="M724" s="44">
        <f>IFERROR(VLOOKUP($C724,'World Cup GK'!B:AE,19,FALSE),0)</f>
        <v>0</v>
      </c>
      <c r="N724" s="44">
        <f>IFERROR(VLOOKUP($C724,'World Cup GK'!B:AE,14,FALSE),0)</f>
        <v>0</v>
      </c>
      <c r="O724" s="44">
        <f>IFERROR(VLOOKUP($C724,'World Cup GK'!B:AE,11,FALSE),0)</f>
        <v>0</v>
      </c>
      <c r="P724" s="43">
        <f t="shared" si="102"/>
        <v>5.1958000000000002</v>
      </c>
    </row>
    <row r="725" spans="2:16" ht="12" customHeight="1" x14ac:dyDescent="0.2">
      <c r="B725" s="24"/>
      <c r="C725" s="295" t="s">
        <v>491</v>
      </c>
      <c r="D725" s="23" t="str">
        <f>IFERROR(VLOOKUP($C725,'World Cup Players'!B:X,3,FALSE),0)</f>
        <v>pt Portugal</v>
      </c>
      <c r="E725" s="30"/>
      <c r="F725" s="23">
        <f>IFERROR(VLOOKUP($C725,'World Cup Players'!B:X,9,FALSE),0)</f>
        <v>422</v>
      </c>
      <c r="G725" s="23">
        <f>IFERROR(VLOOKUP($C725,'World Cup Players'!B:X,11,FALSE),0)</f>
        <v>0</v>
      </c>
      <c r="H725" s="23">
        <f>IFERROR(VLOOKUP($C725,'World Cup Players'!B:X,12,FALSE),0)</f>
        <v>1</v>
      </c>
      <c r="I725" s="23">
        <f>IFERROR(VLOOKUP($C725,'GAME WINNING GOALS'!A:B,2,FALSE),0)</f>
        <v>0</v>
      </c>
      <c r="J725" s="23">
        <f>IFERROR(VLOOKUP($C725,'World Cup Players'!B:X,17,FALSE),0)</f>
        <v>0</v>
      </c>
      <c r="K725" s="23">
        <f>IFERROR(VLOOKUP($C725,'World Cup Players'!B:X,18,FALSE),0)</f>
        <v>0</v>
      </c>
      <c r="L725" s="44">
        <f>IFERROR(VLOOKUP($C725,'World Cup GK'!B:AE,16,FALSE),0)</f>
        <v>0</v>
      </c>
      <c r="M725" s="44">
        <f>IFERROR(VLOOKUP($C725,'World Cup GK'!B:AE,19,FALSE),0)</f>
        <v>0</v>
      </c>
      <c r="N725" s="44">
        <f>IFERROR(VLOOKUP($C725,'World Cup GK'!B:AE,14,FALSE),0)</f>
        <v>0</v>
      </c>
      <c r="O725" s="44">
        <f>IFERROR(VLOOKUP($C725,'World Cup GK'!B:AE,11,FALSE),0)</f>
        <v>0</v>
      </c>
      <c r="P725" s="43">
        <f t="shared" si="102"/>
        <v>4.5026000000000002</v>
      </c>
    </row>
    <row r="726" spans="2:16" ht="12" customHeight="1" x14ac:dyDescent="0.2">
      <c r="B726" s="24"/>
      <c r="C726" s="295" t="s">
        <v>42</v>
      </c>
      <c r="D726" s="23" t="str">
        <f>IFERROR(VLOOKUP($C726,'World Cup Players'!B:X,3,FALSE),0)</f>
        <v>se Sweden</v>
      </c>
      <c r="E726" s="30"/>
      <c r="F726" s="23">
        <f>IFERROR(VLOOKUP($C726,'World Cup Players'!B:X,9,FALSE),0)</f>
        <v>357</v>
      </c>
      <c r="G726" s="23">
        <f>IFERROR(VLOOKUP($C726,'World Cup Players'!B:X,11,FALSE),0)</f>
        <v>1</v>
      </c>
      <c r="H726" s="23">
        <f>IFERROR(VLOOKUP($C726,'World Cup Players'!B:X,12,FALSE),0)</f>
        <v>3</v>
      </c>
      <c r="I726" s="23">
        <f>IFERROR(VLOOKUP($C726,'GAME WINNING GOALS'!A:B,2,FALSE),0)</f>
        <v>1</v>
      </c>
      <c r="J726" s="23">
        <f>IFERROR(VLOOKUP($C726,'World Cup Players'!B:X,17,FALSE),0)</f>
        <v>0</v>
      </c>
      <c r="K726" s="23">
        <f>IFERROR(VLOOKUP($C726,'World Cup Players'!B:X,18,FALSE),0)</f>
        <v>0</v>
      </c>
      <c r="L726" s="44">
        <f>IFERROR(VLOOKUP($C726,'World Cup GK'!B:AE,16,FALSE),0)</f>
        <v>0</v>
      </c>
      <c r="M726" s="44">
        <f>IFERROR(VLOOKUP($C726,'World Cup GK'!B:AE,19,FALSE),0)</f>
        <v>0</v>
      </c>
      <c r="N726" s="44">
        <f>IFERROR(VLOOKUP($C726,'World Cup GK'!B:AE,14,FALSE),0)</f>
        <v>0</v>
      </c>
      <c r="O726" s="44">
        <f>IFERROR(VLOOKUP($C726,'World Cup GK'!B:AE,11,FALSE),0)</f>
        <v>0</v>
      </c>
      <c r="P726" s="43">
        <f t="shared" si="102"/>
        <v>7.9630999999999998</v>
      </c>
    </row>
    <row r="727" spans="2:16" ht="12" customHeight="1" x14ac:dyDescent="0.2">
      <c r="B727" s="24"/>
      <c r="C727" s="295" t="s">
        <v>707</v>
      </c>
      <c r="D727" s="23" t="str">
        <f>IFERROR(VLOOKUP($C727,'World Cup Players'!B:X,3,FALSE),0)</f>
        <v>eg Egypt</v>
      </c>
      <c r="E727" s="30"/>
      <c r="F727" s="23">
        <f>IFERROR(VLOOKUP($C727,'World Cup Players'!B:X,9,FALSE),0)</f>
        <v>425</v>
      </c>
      <c r="G727" s="23">
        <f>IFERROR(VLOOKUP($C727,'World Cup Players'!B:X,11,FALSE),0)</f>
        <v>1</v>
      </c>
      <c r="H727" s="23">
        <f>IFERROR(VLOOKUP($C727,'World Cup Players'!B:X,12,FALSE),0)</f>
        <v>2</v>
      </c>
      <c r="I727" s="23">
        <f>IFERROR(VLOOKUP($C727,'GAME WINNING GOALS'!A:B,2,FALSE),0)</f>
        <v>1</v>
      </c>
      <c r="J727" s="23">
        <f>IFERROR(VLOOKUP($C727,'World Cup Players'!B:X,17,FALSE),0)</f>
        <v>0</v>
      </c>
      <c r="K727" s="23">
        <f>IFERROR(VLOOKUP($C727,'World Cup Players'!B:X,18,FALSE),0)</f>
        <v>0</v>
      </c>
      <c r="L727" s="44">
        <f>IFERROR(VLOOKUP($C727,'World Cup GK'!B:AE,16,FALSE),0)</f>
        <v>0</v>
      </c>
      <c r="M727" s="44">
        <f>IFERROR(VLOOKUP($C727,'World Cup GK'!B:AE,19,FALSE),0)</f>
        <v>0</v>
      </c>
      <c r="N727" s="44">
        <f>IFERROR(VLOOKUP($C727,'World Cup GK'!B:AE,14,FALSE),0)</f>
        <v>0</v>
      </c>
      <c r="O727" s="44">
        <f>IFERROR(VLOOKUP($C727,'World Cup GK'!B:AE,11,FALSE),0)</f>
        <v>0</v>
      </c>
      <c r="P727" s="43">
        <f t="shared" si="102"/>
        <v>7.5274999999999999</v>
      </c>
    </row>
    <row r="728" spans="2:16" ht="12" customHeight="1" x14ac:dyDescent="0.2">
      <c r="B728" s="24"/>
      <c r="C728" s="295" t="s">
        <v>225</v>
      </c>
      <c r="D728" s="23" t="str">
        <f>IFERROR(VLOOKUP($C728,'World Cup Players'!B:X,3,FALSE),0)</f>
        <v>eng England</v>
      </c>
      <c r="E728" s="30"/>
      <c r="F728" s="23">
        <f>IFERROR(VLOOKUP($C728,'World Cup Players'!B:X,9,FALSE),0)</f>
        <v>602</v>
      </c>
      <c r="G728" s="23">
        <f>IFERROR(VLOOKUP($C728,'World Cup Players'!B:X,11,FALSE),0)</f>
        <v>6</v>
      </c>
      <c r="H728" s="23">
        <f>IFERROR(VLOOKUP($C728,'World Cup Players'!B:X,12,FALSE),0)</f>
        <v>1</v>
      </c>
      <c r="I728" s="23">
        <f>IFERROR(VLOOKUP($C728,'GAME WINNING GOALS'!A:B,2,FALSE),0)</f>
        <v>3</v>
      </c>
      <c r="J728" s="23">
        <f>IFERROR(VLOOKUP($C728,'World Cup Players'!B:X,17,FALSE),0)</f>
        <v>1</v>
      </c>
      <c r="K728" s="23">
        <f>IFERROR(VLOOKUP($C728,'World Cup Players'!B:X,18,FALSE),0)</f>
        <v>0</v>
      </c>
      <c r="L728" s="44">
        <f>IFERROR(VLOOKUP($C728,'World Cup GK'!B:AE,16,FALSE),0)</f>
        <v>0</v>
      </c>
      <c r="M728" s="44">
        <f>IFERROR(VLOOKUP($C728,'World Cup GK'!B:AE,19,FALSE),0)</f>
        <v>0</v>
      </c>
      <c r="N728" s="44">
        <f>IFERROR(VLOOKUP($C728,'World Cup GK'!B:AE,14,FALSE),0)</f>
        <v>0</v>
      </c>
      <c r="O728" s="44">
        <f>IFERROR(VLOOKUP($C728,'World Cup GK'!B:AE,11,FALSE),0)</f>
        <v>0</v>
      </c>
      <c r="P728" s="43">
        <f t="shared" si="102"/>
        <v>14.746600000000001</v>
      </c>
    </row>
    <row r="729" spans="2:16" ht="12" customHeight="1" x14ac:dyDescent="0.2">
      <c r="B729" s="24"/>
      <c r="C729" s="295" t="s">
        <v>422</v>
      </c>
      <c r="D729" s="23" t="str">
        <f>IFERROR(VLOOKUP($C729,'World Cup Players'!B:X,3,FALSE),0)</f>
        <v>ar Argentina</v>
      </c>
      <c r="E729" s="30"/>
      <c r="F729" s="23">
        <f>IFERROR(VLOOKUP($C729,'World Cup Players'!B:X,9,FALSE),0)</f>
        <v>310</v>
      </c>
      <c r="G729" s="23">
        <f>IFERROR(VLOOKUP($C729,'World Cup Players'!B:X,11,FALSE),0)</f>
        <v>3</v>
      </c>
      <c r="H729" s="23">
        <f>IFERROR(VLOOKUP($C729,'World Cup Players'!B:X,12,FALSE),0)</f>
        <v>1</v>
      </c>
      <c r="I729" s="23">
        <f>IFERROR(VLOOKUP($C729,'GAME WINNING GOALS'!A:B,2,FALSE),0)</f>
        <v>2</v>
      </c>
      <c r="J729" s="23">
        <f>IFERROR(VLOOKUP($C729,'World Cup Players'!B:X,17,FALSE),0)</f>
        <v>1</v>
      </c>
      <c r="K729" s="23">
        <f>IFERROR(VLOOKUP($C729,'World Cup Players'!B:X,18,FALSE),0)</f>
        <v>0</v>
      </c>
      <c r="L729" s="44">
        <f>IFERROR(VLOOKUP($C729,'World Cup GK'!B:AE,16,FALSE),0)</f>
        <v>0</v>
      </c>
      <c r="M729" s="44">
        <f>IFERROR(VLOOKUP($C729,'World Cup GK'!B:AE,19,FALSE),0)</f>
        <v>0</v>
      </c>
      <c r="N729" s="44">
        <f>IFERROR(VLOOKUP($C729,'World Cup GK'!B:AE,14,FALSE),0)</f>
        <v>0</v>
      </c>
      <c r="O729" s="44">
        <f>IFERROR(VLOOKUP($C729,'World Cup GK'!B:AE,11,FALSE),0)</f>
        <v>0</v>
      </c>
      <c r="P729" s="43">
        <f t="shared" si="102"/>
        <v>8.3230000000000004</v>
      </c>
    </row>
    <row r="730" spans="2:16" ht="12" customHeight="1" x14ac:dyDescent="0.2">
      <c r="B730" s="24"/>
      <c r="C730" s="295" t="s">
        <v>475</v>
      </c>
      <c r="D730" s="23" t="str">
        <f>IFERROR(VLOOKUP($C730,'World Cup Players'!B:X,3,FALSE),0)</f>
        <v>es Spain</v>
      </c>
      <c r="E730" s="30"/>
      <c r="F730" s="23">
        <f>IFERROR(VLOOKUP($C730,'World Cup Players'!B:X,9,FALSE),0)</f>
        <v>67</v>
      </c>
      <c r="G730" s="23">
        <f>IFERROR(VLOOKUP($C730,'World Cup Players'!B:X,11,FALSE),0)</f>
        <v>0</v>
      </c>
      <c r="H730" s="23">
        <f>IFERROR(VLOOKUP($C730,'World Cup Players'!B:X,12,FALSE),0)</f>
        <v>0</v>
      </c>
      <c r="I730" s="23">
        <f>IFERROR(VLOOKUP($C730,'GAME WINNING GOALS'!A:B,2,FALSE),0)</f>
        <v>0</v>
      </c>
      <c r="J730" s="23">
        <f>IFERROR(VLOOKUP($C730,'World Cup Players'!B:X,17,FALSE),0)</f>
        <v>0</v>
      </c>
      <c r="K730" s="23">
        <f>IFERROR(VLOOKUP($C730,'World Cup Players'!B:X,18,FALSE),0)</f>
        <v>0</v>
      </c>
      <c r="L730" s="44">
        <f>IFERROR(VLOOKUP($C730,'World Cup GK'!B:AE,16,FALSE),0)</f>
        <v>0</v>
      </c>
      <c r="M730" s="44">
        <f>IFERROR(VLOOKUP($C730,'World Cup GK'!B:AE,19,FALSE),0)</f>
        <v>0</v>
      </c>
      <c r="N730" s="44">
        <f>IFERROR(VLOOKUP($C730,'World Cup GK'!B:AE,14,FALSE),0)</f>
        <v>0</v>
      </c>
      <c r="O730" s="44">
        <f>IFERROR(VLOOKUP($C730,'World Cup GK'!B:AE,11,FALSE),0)</f>
        <v>0</v>
      </c>
      <c r="P730" s="43">
        <f t="shared" si="102"/>
        <v>0.55610000000000004</v>
      </c>
    </row>
    <row r="731" spans="2:16" ht="12" customHeight="1" x14ac:dyDescent="0.2">
      <c r="B731" s="24"/>
      <c r="C731" s="295" t="s">
        <v>734</v>
      </c>
      <c r="D731" s="23" t="str">
        <f>IFERROR(VLOOKUP($C731,'World Cup Players'!B:X,3,FALSE),0)</f>
        <v>no Norway</v>
      </c>
      <c r="E731" s="30"/>
      <c r="F731" s="23">
        <f>IFERROR(VLOOKUP($C731,'World Cup Players'!B:X,9,FALSE),0)</f>
        <v>470</v>
      </c>
      <c r="G731" s="23">
        <f>IFERROR(VLOOKUP($C731,'World Cup Players'!B:X,11,FALSE),0)</f>
        <v>0</v>
      </c>
      <c r="H731" s="23">
        <f>IFERROR(VLOOKUP($C731,'World Cup Players'!B:X,12,FALSE),0)</f>
        <v>4</v>
      </c>
      <c r="I731" s="23">
        <f>IFERROR(VLOOKUP($C731,'GAME WINNING GOALS'!A:B,2,FALSE),0)</f>
        <v>0</v>
      </c>
      <c r="J731" s="23">
        <f>IFERROR(VLOOKUP($C731,'World Cup Players'!B:X,17,FALSE),0)</f>
        <v>0</v>
      </c>
      <c r="K731" s="23">
        <f>IFERROR(VLOOKUP($C731,'World Cup Players'!B:X,18,FALSE),0)</f>
        <v>0</v>
      </c>
      <c r="L731" s="44">
        <f>IFERROR(VLOOKUP($C731,'World Cup GK'!B:AE,16,FALSE),0)</f>
        <v>0</v>
      </c>
      <c r="M731" s="44">
        <f>IFERROR(VLOOKUP($C731,'World Cup GK'!B:AE,19,FALSE),0)</f>
        <v>0</v>
      </c>
      <c r="N731" s="44">
        <f>IFERROR(VLOOKUP($C731,'World Cup GK'!B:AE,14,FALSE),0)</f>
        <v>0</v>
      </c>
      <c r="O731" s="44">
        <f>IFERROR(VLOOKUP($C731,'World Cup GK'!B:AE,11,FALSE),0)</f>
        <v>0</v>
      </c>
      <c r="P731" s="43">
        <f t="shared" si="102"/>
        <v>7.9009999999999998</v>
      </c>
    </row>
    <row r="732" spans="2:16" ht="12" customHeight="1" x14ac:dyDescent="0.2">
      <c r="B732" s="24"/>
      <c r="C732" s="295" t="s">
        <v>543</v>
      </c>
      <c r="D732" s="23" t="str">
        <f>IFERROR(VLOOKUP($C732,'World Cup Players'!B:X,3,FALSE),0)</f>
        <v>pt Portugal</v>
      </c>
      <c r="E732" s="30"/>
      <c r="F732" s="23">
        <f>IFERROR(VLOOKUP($C732,'World Cup Players'!B:X,9,FALSE),0)</f>
        <v>376</v>
      </c>
      <c r="G732" s="23">
        <f>IFERROR(VLOOKUP($C732,'World Cup Players'!B:X,11,FALSE),0)</f>
        <v>0</v>
      </c>
      <c r="H732" s="23">
        <f>IFERROR(VLOOKUP($C732,'World Cup Players'!B:X,12,FALSE),0)</f>
        <v>0</v>
      </c>
      <c r="I732" s="23">
        <f>IFERROR(VLOOKUP($C732,'GAME WINNING GOALS'!A:B,2,FALSE),0)</f>
        <v>0</v>
      </c>
      <c r="J732" s="23">
        <f>IFERROR(VLOOKUP($C732,'World Cup Players'!B:X,17,FALSE),0)</f>
        <v>0</v>
      </c>
      <c r="K732" s="23">
        <f>IFERROR(VLOOKUP($C732,'World Cup Players'!B:X,18,FALSE),0)</f>
        <v>0</v>
      </c>
      <c r="L732" s="44">
        <f>IFERROR(VLOOKUP($C732,'World Cup GK'!B:AE,16,FALSE),0)</f>
        <v>0</v>
      </c>
      <c r="M732" s="44">
        <f>IFERROR(VLOOKUP($C732,'World Cup GK'!B:AE,19,FALSE),0)</f>
        <v>0</v>
      </c>
      <c r="N732" s="44">
        <f>IFERROR(VLOOKUP($C732,'World Cup GK'!B:AE,14,FALSE),0)</f>
        <v>0</v>
      </c>
      <c r="O732" s="44">
        <f>IFERROR(VLOOKUP($C732,'World Cup GK'!B:AE,11,FALSE),0)</f>
        <v>0</v>
      </c>
      <c r="P732" s="43">
        <f t="shared" si="102"/>
        <v>3.1208</v>
      </c>
    </row>
    <row r="733" spans="2:16" ht="12" customHeight="1" x14ac:dyDescent="0.2">
      <c r="B733" s="24"/>
      <c r="C733" s="295" t="s">
        <v>805</v>
      </c>
      <c r="D733" s="23" t="str">
        <f>IFERROR(VLOOKUP($C733,'World Cup Players'!B:X,3,FALSE),0)</f>
        <v>fr France</v>
      </c>
      <c r="E733" s="30"/>
      <c r="F733" s="23">
        <f>IFERROR(VLOOKUP($C733,'World Cup Players'!B:X,9,FALSE),0)</f>
        <v>85</v>
      </c>
      <c r="G733" s="23">
        <f>IFERROR(VLOOKUP($C733,'World Cup Players'!B:X,11,FALSE),0)</f>
        <v>0</v>
      </c>
      <c r="H733" s="23">
        <f>IFERROR(VLOOKUP($C733,'World Cup Players'!B:X,12,FALSE),0)</f>
        <v>0</v>
      </c>
      <c r="I733" s="23">
        <f>IFERROR(VLOOKUP($C733,'GAME WINNING GOALS'!A:B,2,FALSE),0)</f>
        <v>0</v>
      </c>
      <c r="J733" s="23">
        <f>IFERROR(VLOOKUP($C733,'World Cup Players'!B:X,17,FALSE),0)</f>
        <v>0</v>
      </c>
      <c r="K733" s="23">
        <f>IFERROR(VLOOKUP($C733,'World Cup Players'!B:X,18,FALSE),0)</f>
        <v>0</v>
      </c>
      <c r="L733" s="44">
        <f>IFERROR(VLOOKUP($C733,'World Cup GK'!B:AE,16,FALSE),0)</f>
        <v>0</v>
      </c>
      <c r="M733" s="44">
        <f>IFERROR(VLOOKUP($C733,'World Cup GK'!B:AE,19,FALSE),0)</f>
        <v>0</v>
      </c>
      <c r="N733" s="44">
        <f>IFERROR(VLOOKUP($C733,'World Cup GK'!B:AE,14,FALSE),0)</f>
        <v>0</v>
      </c>
      <c r="O733" s="44">
        <f>IFERROR(VLOOKUP($C733,'World Cup GK'!B:AE,11,FALSE),0)</f>
        <v>0</v>
      </c>
      <c r="P733" s="43">
        <f t="shared" ref="P733:P798" si="107">SUM((F733*0.0083)+G733+H733+I733+L733+M733+(N733*0.2))-((J733*0.25)+(K733*0.5))-(O733*0.25)</f>
        <v>0.70550000000000002</v>
      </c>
    </row>
    <row r="734" spans="2:16" ht="12" customHeight="1" x14ac:dyDescent="0.2">
      <c r="B734" s="24"/>
      <c r="C734" s="295" t="s">
        <v>745</v>
      </c>
      <c r="D734" s="23" t="str">
        <f>IFERROR(VLOOKUP($C734,'World Cup Players'!B:X,3,FALSE),0)</f>
        <v>nz New Zealand</v>
      </c>
      <c r="E734" s="30"/>
      <c r="F734" s="23">
        <f>IFERROR(VLOOKUP($C734,'World Cup Players'!B:X,9,FALSE),0)</f>
        <v>270</v>
      </c>
      <c r="G734" s="23">
        <f>IFERROR(VLOOKUP($C734,'World Cup Players'!B:X,11,FALSE),0)</f>
        <v>0</v>
      </c>
      <c r="H734" s="23">
        <f>IFERROR(VLOOKUP($C734,'World Cup Players'!B:X,12,FALSE),0)</f>
        <v>2</v>
      </c>
      <c r="I734" s="23">
        <f>IFERROR(VLOOKUP($C734,'GAME WINNING GOALS'!A:B,2,FALSE),0)</f>
        <v>0</v>
      </c>
      <c r="J734" s="23">
        <f>IFERROR(VLOOKUP($C734,'World Cup Players'!B:X,17,FALSE),0)</f>
        <v>0</v>
      </c>
      <c r="K734" s="23">
        <f>IFERROR(VLOOKUP($C734,'World Cup Players'!B:X,18,FALSE),0)</f>
        <v>0</v>
      </c>
      <c r="L734" s="44">
        <f>IFERROR(VLOOKUP($C734,'World Cup GK'!B:AE,16,FALSE),0)</f>
        <v>0</v>
      </c>
      <c r="M734" s="44">
        <f>IFERROR(VLOOKUP($C734,'World Cup GK'!B:AE,19,FALSE),0)</f>
        <v>0</v>
      </c>
      <c r="N734" s="44">
        <f>IFERROR(VLOOKUP($C734,'World Cup GK'!B:AE,14,FALSE),0)</f>
        <v>0</v>
      </c>
      <c r="O734" s="44">
        <f>IFERROR(VLOOKUP($C734,'World Cup GK'!B:AE,11,FALSE),0)</f>
        <v>0</v>
      </c>
      <c r="P734" s="43">
        <f t="shared" si="107"/>
        <v>4.2409999999999997</v>
      </c>
    </row>
    <row r="735" spans="2:16" ht="12" customHeight="1" x14ac:dyDescent="0.2">
      <c r="B735" s="24"/>
      <c r="C735" s="295" t="s">
        <v>781</v>
      </c>
      <c r="D735" s="23" t="str">
        <f>IFERROR(VLOOKUP($C735,'World Cup Players'!B:X,3,FALSE),0)</f>
        <v>jo Jordan</v>
      </c>
      <c r="E735" s="30"/>
      <c r="F735" s="23">
        <f>IFERROR(VLOOKUP($C735,'World Cup Players'!B:X,9,FALSE),0)</f>
        <v>215</v>
      </c>
      <c r="G735" s="23">
        <f>IFERROR(VLOOKUP($C735,'World Cup Players'!B:X,11,FALSE),0)</f>
        <v>1</v>
      </c>
      <c r="H735" s="23">
        <f>IFERROR(VLOOKUP($C735,'World Cup Players'!B:X,12,FALSE),0)</f>
        <v>1</v>
      </c>
      <c r="I735" s="23">
        <f>IFERROR(VLOOKUP($C735,'GAME WINNING GOALS'!A:B,2,FALSE),0)</f>
        <v>0</v>
      </c>
      <c r="J735" s="23">
        <f>IFERROR(VLOOKUP($C735,'World Cup Players'!B:X,17,FALSE),0)</f>
        <v>0</v>
      </c>
      <c r="K735" s="23">
        <f>IFERROR(VLOOKUP($C735,'World Cup Players'!B:X,18,FALSE),0)</f>
        <v>0</v>
      </c>
      <c r="L735" s="44">
        <f>IFERROR(VLOOKUP($C735,'World Cup GK'!B:AE,16,FALSE),0)</f>
        <v>0</v>
      </c>
      <c r="M735" s="44">
        <f>IFERROR(VLOOKUP($C735,'World Cup GK'!B:AE,19,FALSE),0)</f>
        <v>0</v>
      </c>
      <c r="N735" s="44">
        <f>IFERROR(VLOOKUP($C735,'World Cup GK'!B:AE,14,FALSE),0)</f>
        <v>0</v>
      </c>
      <c r="O735" s="44">
        <f>IFERROR(VLOOKUP($C735,'World Cup GK'!B:AE,11,FALSE),0)</f>
        <v>0</v>
      </c>
      <c r="P735" s="43">
        <f t="shared" si="107"/>
        <v>3.7845</v>
      </c>
    </row>
    <row r="736" spans="2:16" ht="12" customHeight="1" x14ac:dyDescent="0.2">
      <c r="B736" s="24"/>
      <c r="C736" s="295" t="s">
        <v>593</v>
      </c>
      <c r="D736" s="23" t="str">
        <f>IFERROR(VLOOKUP($C736,'World Cup Players'!B:X,3,FALSE),0)</f>
        <v>tr Türkiye</v>
      </c>
      <c r="E736" s="30"/>
      <c r="F736" s="23">
        <f>IFERROR(VLOOKUP($C736,'World Cup Players'!B:X,9,FALSE),0)</f>
        <v>180</v>
      </c>
      <c r="G736" s="23">
        <f>IFERROR(VLOOKUP($C736,'World Cup Players'!B:X,11,FALSE),0)</f>
        <v>0</v>
      </c>
      <c r="H736" s="23">
        <f>IFERROR(VLOOKUP($C736,'World Cup Players'!B:X,12,FALSE),0)</f>
        <v>0</v>
      </c>
      <c r="I736" s="23">
        <f>IFERROR(VLOOKUP($C736,'GAME WINNING GOALS'!A:B,2,FALSE),0)</f>
        <v>0</v>
      </c>
      <c r="J736" s="23">
        <f>IFERROR(VLOOKUP($C736,'World Cup Players'!B:X,17,FALSE),0)</f>
        <v>0</v>
      </c>
      <c r="K736" s="23">
        <f>IFERROR(VLOOKUP($C736,'World Cup Players'!B:X,18,FALSE),0)</f>
        <v>0</v>
      </c>
      <c r="L736" s="44">
        <f>IFERROR(VLOOKUP($C736,'World Cup GK'!B:AE,16,FALSE),0)</f>
        <v>0</v>
      </c>
      <c r="M736" s="44">
        <f>IFERROR(VLOOKUP($C736,'World Cup GK'!B:AE,19,FALSE),0)</f>
        <v>0</v>
      </c>
      <c r="N736" s="44">
        <f>IFERROR(VLOOKUP($C736,'World Cup GK'!B:AE,14,FALSE),0)</f>
        <v>0</v>
      </c>
      <c r="O736" s="44">
        <f>IFERROR(VLOOKUP($C736,'World Cup GK'!B:AE,11,FALSE),0)</f>
        <v>0</v>
      </c>
      <c r="P736" s="43">
        <f t="shared" si="107"/>
        <v>1.494</v>
      </c>
    </row>
    <row r="737" spans="2:26" ht="12" customHeight="1" x14ac:dyDescent="0.2">
      <c r="B737" s="24"/>
      <c r="C737" s="295" t="s">
        <v>102</v>
      </c>
      <c r="D737" s="23" t="str">
        <f>IFERROR(VLOOKUP($C737,'World Cup Players'!B:X,3,FALSE),0)</f>
        <v>de Germany</v>
      </c>
      <c r="E737" s="30"/>
      <c r="F737" s="23">
        <f>IFERROR(VLOOKUP($C737,'World Cup Players'!B:X,9,FALSE),0)</f>
        <v>351</v>
      </c>
      <c r="G737" s="23">
        <f>IFERROR(VLOOKUP($C737,'World Cup Players'!B:X,11,FALSE),0)</f>
        <v>0</v>
      </c>
      <c r="H737" s="23">
        <f>IFERROR(VLOOKUP($C737,'World Cup Players'!B:X,12,FALSE),0)</f>
        <v>2</v>
      </c>
      <c r="I737" s="23">
        <f>IFERROR(VLOOKUP($C737,'GAME WINNING GOALS'!A:B,2,FALSE),0)</f>
        <v>0</v>
      </c>
      <c r="J737" s="23">
        <f>IFERROR(VLOOKUP($C737,'World Cup Players'!B:X,17,FALSE),0)</f>
        <v>0</v>
      </c>
      <c r="K737" s="23">
        <f>IFERROR(VLOOKUP($C737,'World Cup Players'!B:X,18,FALSE),0)</f>
        <v>0</v>
      </c>
      <c r="L737" s="44">
        <f>IFERROR(VLOOKUP($C737,'World Cup GK'!B:AE,16,FALSE),0)</f>
        <v>0</v>
      </c>
      <c r="M737" s="44">
        <f>IFERROR(VLOOKUP($C737,'World Cup GK'!B:AE,19,FALSE),0)</f>
        <v>0</v>
      </c>
      <c r="N737" s="44">
        <f>IFERROR(VLOOKUP($C737,'World Cup GK'!B:AE,14,FALSE),0)</f>
        <v>0</v>
      </c>
      <c r="O737" s="44">
        <f>IFERROR(VLOOKUP($C737,'World Cup GK'!B:AE,11,FALSE),0)</f>
        <v>0</v>
      </c>
      <c r="P737" s="43">
        <f t="shared" si="107"/>
        <v>4.9132999999999996</v>
      </c>
    </row>
    <row r="738" spans="2:26" ht="12" customHeight="1" x14ac:dyDescent="0.2">
      <c r="B738" s="24"/>
      <c r="C738" s="295" t="s">
        <v>409</v>
      </c>
      <c r="D738" s="23" t="str">
        <f>IFERROR(VLOOKUP($C738,'World Cup Players'!B:X,3,FALSE),0)</f>
        <v>hr Croatia</v>
      </c>
      <c r="E738" s="30"/>
      <c r="F738" s="23">
        <f>IFERROR(VLOOKUP($C738,'World Cup Players'!B:X,9,FALSE),0)</f>
        <v>139</v>
      </c>
      <c r="G738" s="23">
        <f>IFERROR(VLOOKUP($C738,'World Cup Players'!B:X,11,FALSE),0)</f>
        <v>0</v>
      </c>
      <c r="H738" s="23">
        <f>IFERROR(VLOOKUP($C738,'World Cup Players'!B:X,12,FALSE),0)</f>
        <v>0</v>
      </c>
      <c r="I738" s="23">
        <f>IFERROR(VLOOKUP($C738,'GAME WINNING GOALS'!A:B,2,FALSE),0)</f>
        <v>0</v>
      </c>
      <c r="J738" s="23">
        <f>IFERROR(VLOOKUP($C738,'World Cup Players'!B:X,17,FALSE),0)</f>
        <v>0</v>
      </c>
      <c r="K738" s="23">
        <f>IFERROR(VLOOKUP($C738,'World Cup Players'!B:X,18,FALSE),0)</f>
        <v>0</v>
      </c>
      <c r="L738" s="44">
        <f>IFERROR(VLOOKUP($C738,'World Cup GK'!B:AE,16,FALSE),0)</f>
        <v>0</v>
      </c>
      <c r="M738" s="44">
        <f>IFERROR(VLOOKUP($C738,'World Cup GK'!B:AE,19,FALSE),0)</f>
        <v>0</v>
      </c>
      <c r="N738" s="44">
        <f>IFERROR(VLOOKUP($C738,'World Cup GK'!B:AE,14,FALSE),0)</f>
        <v>0</v>
      </c>
      <c r="O738" s="44">
        <f>IFERROR(VLOOKUP($C738,'World Cup GK'!B:AE,11,FALSE),0)</f>
        <v>0</v>
      </c>
      <c r="P738" s="43">
        <f t="shared" si="107"/>
        <v>1.1536999999999999</v>
      </c>
    </row>
    <row r="739" spans="2:26" ht="12" customHeight="1" x14ac:dyDescent="0.2">
      <c r="B739" s="24"/>
      <c r="C739" s="295" t="s">
        <v>539</v>
      </c>
      <c r="D739" s="23" t="str">
        <f>IFERROR(VLOOKUP($C739,'World Cup Players'!B:X,3,FALSE),0)</f>
        <v>fr France</v>
      </c>
      <c r="E739" s="30"/>
      <c r="F739" s="23">
        <f>IFERROR(VLOOKUP($C739,'World Cup Players'!B:X,9,FALSE),0)</f>
        <v>479</v>
      </c>
      <c r="G739" s="23">
        <f>IFERROR(VLOOKUP($C739,'World Cup Players'!B:X,11,FALSE),0)</f>
        <v>0</v>
      </c>
      <c r="H739" s="23">
        <f>IFERROR(VLOOKUP($C739,'World Cup Players'!B:X,12,FALSE),0)</f>
        <v>0</v>
      </c>
      <c r="I739" s="41">
        <f>IFERROR(VLOOKUP($C739,'GAME WINNING GOALS'!A:B,2,FALSE),0)</f>
        <v>0</v>
      </c>
      <c r="J739" s="23">
        <f>IFERROR(VLOOKUP($C739,'World Cup Players'!B:X,17,FALSE),0)</f>
        <v>0</v>
      </c>
      <c r="K739" s="23">
        <f>IFERROR(VLOOKUP($C739,'World Cup Players'!B:X,18,FALSE),0)</f>
        <v>0</v>
      </c>
      <c r="L739" s="44">
        <f>IFERROR(VLOOKUP($C739,'World Cup GK'!B:AE,16,FALSE),0)</f>
        <v>0</v>
      </c>
      <c r="M739" s="44">
        <f>IFERROR(VLOOKUP($C739,'World Cup GK'!B:AE,19,FALSE),0)</f>
        <v>0</v>
      </c>
      <c r="N739" s="44">
        <f>IFERROR(VLOOKUP($C739,'World Cup GK'!B:AE,14,FALSE),0)</f>
        <v>0</v>
      </c>
      <c r="O739" s="44">
        <f>IFERROR(VLOOKUP($C739,'World Cup GK'!B:AE,11,FALSE),0)</f>
        <v>0</v>
      </c>
      <c r="P739" s="43">
        <f t="shared" si="107"/>
        <v>3.9757000000000002</v>
      </c>
    </row>
    <row r="740" spans="2:26" ht="12" customHeight="1" x14ac:dyDescent="0.2">
      <c r="B740" s="24"/>
      <c r="C740" s="295" t="s">
        <v>379</v>
      </c>
      <c r="D740" s="23" t="str">
        <f>IFERROR(VLOOKUP($C740,'World Cup Players'!B:X,3,FALSE),0)</f>
        <v>nl Netherlands</v>
      </c>
      <c r="E740" s="30"/>
      <c r="F740" s="23">
        <f>IFERROR(VLOOKUP($C740,'World Cup Players'!B:X,9,FALSE),0)</f>
        <v>390</v>
      </c>
      <c r="G740" s="23">
        <f>IFERROR(VLOOKUP($C740,'World Cup Players'!B:X,11,FALSE),0)</f>
        <v>0</v>
      </c>
      <c r="H740" s="23">
        <f>IFERROR(VLOOKUP($C740,'World Cup Players'!B:X,12,FALSE),0)</f>
        <v>2</v>
      </c>
      <c r="I740" s="41">
        <f>IFERROR(VLOOKUP($C740,'GAME WINNING GOALS'!A:B,2,FALSE),0)</f>
        <v>0</v>
      </c>
      <c r="J740" s="23">
        <f>IFERROR(VLOOKUP($C740,'World Cup Players'!B:X,17,FALSE),0)</f>
        <v>0</v>
      </c>
      <c r="K740" s="23">
        <f>IFERROR(VLOOKUP($C740,'World Cup Players'!B:X,18,FALSE),0)</f>
        <v>0</v>
      </c>
      <c r="L740" s="44">
        <f>IFERROR(VLOOKUP($C740,'World Cup GK'!B:AE,16,FALSE),0)</f>
        <v>0</v>
      </c>
      <c r="M740" s="44">
        <f>IFERROR(VLOOKUP($C740,'World Cup GK'!B:AE,19,FALSE),0)</f>
        <v>0</v>
      </c>
      <c r="N740" s="44">
        <f>IFERROR(VLOOKUP($C740,'World Cup GK'!B:AE,14,FALSE),0)</f>
        <v>0</v>
      </c>
      <c r="O740" s="44">
        <f>IFERROR(VLOOKUP($C740,'World Cup GK'!B:AE,11,FALSE),0)</f>
        <v>0</v>
      </c>
      <c r="P740" s="43">
        <f t="shared" si="107"/>
        <v>5.2370000000000001</v>
      </c>
    </row>
    <row r="741" spans="2:26" ht="12" customHeight="1" x14ac:dyDescent="0.2">
      <c r="B741" s="24"/>
      <c r="C741" s="295" t="s">
        <v>558</v>
      </c>
      <c r="D741" s="23" t="str">
        <f>IFERROR(VLOOKUP($C741,'World Cup Players'!B:X,3,FALSE),0)</f>
        <v>fr France</v>
      </c>
      <c r="E741" s="30"/>
      <c r="F741" s="23">
        <f>IFERROR(VLOOKUP($C741,'World Cup Players'!B:X,9,FALSE),0)</f>
        <v>630</v>
      </c>
      <c r="G741" s="23">
        <f>IFERROR(VLOOKUP($C741,'World Cup Players'!B:X,11,FALSE),0)</f>
        <v>0</v>
      </c>
      <c r="H741" s="23">
        <f>IFERROR(VLOOKUP($C741,'World Cup Players'!B:X,12,FALSE),0)</f>
        <v>0</v>
      </c>
      <c r="I741" s="41">
        <f>IFERROR(VLOOKUP($C741,'GAME WINNING GOALS'!A:B,2,FALSE),0)</f>
        <v>0</v>
      </c>
      <c r="J741" s="23">
        <f>IFERROR(VLOOKUP($C741,'World Cup Players'!B:X,17,FALSE),0)</f>
        <v>0</v>
      </c>
      <c r="K741" s="23">
        <f>IFERROR(VLOOKUP($C741,'World Cup Players'!B:X,18,FALSE),0)</f>
        <v>0</v>
      </c>
      <c r="L741" s="44">
        <f>IFERROR(VLOOKUP($C741,'World Cup GK'!B:AE,16,FALSE),0)</f>
        <v>6</v>
      </c>
      <c r="M741" s="44">
        <f>IFERROR(VLOOKUP($C741,'World Cup GK'!B:AE,19,FALSE),0)</f>
        <v>4</v>
      </c>
      <c r="N741" s="44">
        <f>IFERROR(VLOOKUP($C741,'World Cup GK'!B:AE,14,FALSE),0)</f>
        <v>8</v>
      </c>
      <c r="O741" s="44">
        <f>IFERROR(VLOOKUP($C741,'World Cup GK'!B:AE,11,FALSE),0)</f>
        <v>4</v>
      </c>
      <c r="P741" s="43">
        <f t="shared" si="107"/>
        <v>15.829000000000001</v>
      </c>
    </row>
    <row r="742" spans="2:26" ht="12" customHeight="1" x14ac:dyDescent="0.2">
      <c r="B742" s="24"/>
      <c r="C742" s="295" t="s">
        <v>45</v>
      </c>
      <c r="D742" s="23" t="str">
        <f>IFERROR(VLOOKUP($C742,'World Cup Players'!B:X,3,FALSE),0)</f>
        <v>eng England</v>
      </c>
      <c r="E742" s="30"/>
      <c r="F742" s="23">
        <f>IFERROR(VLOOKUP($C742,'World Cup Players'!B:X,9,FALSE),0)</f>
        <v>660</v>
      </c>
      <c r="G742" s="23">
        <f>IFERROR(VLOOKUP($C742,'World Cup Players'!B:X,11,FALSE),0)</f>
        <v>0</v>
      </c>
      <c r="H742" s="23">
        <f>IFERROR(VLOOKUP($C742,'World Cup Players'!B:X,12,FALSE),0)</f>
        <v>0</v>
      </c>
      <c r="I742" s="41">
        <f>IFERROR(VLOOKUP($C742,'GAME WINNING GOALS'!A:B,2,FALSE),0)</f>
        <v>0</v>
      </c>
      <c r="J742" s="23">
        <f>IFERROR(VLOOKUP($C742,'World Cup Players'!B:X,17,FALSE),0)</f>
        <v>0</v>
      </c>
      <c r="K742" s="23">
        <f>IFERROR(VLOOKUP($C742,'World Cup Players'!B:X,18,FALSE),0)</f>
        <v>0</v>
      </c>
      <c r="L742" s="44">
        <f>IFERROR(VLOOKUP($C742,'World Cup GK'!B:AE,16,FALSE),0)</f>
        <v>5</v>
      </c>
      <c r="M742" s="44">
        <f>IFERROR(VLOOKUP($C742,'World Cup GK'!B:AE,19,FALSE),0)</f>
        <v>2</v>
      </c>
      <c r="N742" s="44">
        <f>IFERROR(VLOOKUP($C742,'World Cup GK'!B:AE,14,FALSE),0)</f>
        <v>15</v>
      </c>
      <c r="O742" s="44">
        <f>IFERROR(VLOOKUP($C742,'World Cup GK'!B:AE,11,FALSE),0)</f>
        <v>8</v>
      </c>
      <c r="P742" s="43">
        <f t="shared" si="107"/>
        <v>13.478</v>
      </c>
    </row>
    <row r="743" spans="2:26" ht="12" customHeight="1" x14ac:dyDescent="0.2">
      <c r="B743" s="24"/>
      <c r="C743" s="295" t="s">
        <v>400</v>
      </c>
      <c r="D743" s="23" t="str">
        <f>IFERROR(VLOOKUP($C743,'World Cup Players'!B:X,3,FALSE),0)</f>
        <v>ma Morocco</v>
      </c>
      <c r="E743" s="30"/>
      <c r="F743" s="23">
        <f>IFERROR(VLOOKUP($C743,'World Cup Players'!B:X,9,FALSE),0)</f>
        <v>570</v>
      </c>
      <c r="G743" s="23">
        <f>IFERROR(VLOOKUP($C743,'World Cup Players'!B:X,11,FALSE),0)</f>
        <v>0</v>
      </c>
      <c r="H743" s="23">
        <f>IFERROR(VLOOKUP($C743,'World Cup Players'!B:X,12,FALSE),0)</f>
        <v>0</v>
      </c>
      <c r="I743" s="23">
        <f>IFERROR(VLOOKUP($C743,'GAME WINNING GOALS'!A:B,2,FALSE),0)</f>
        <v>0</v>
      </c>
      <c r="J743" s="23">
        <f>IFERROR(VLOOKUP($C743,'World Cup Players'!B:X,17,FALSE),0)</f>
        <v>0</v>
      </c>
      <c r="K743" s="23">
        <f>IFERROR(VLOOKUP($C743,'World Cup Players'!B:X,18,FALSE),0)</f>
        <v>0</v>
      </c>
      <c r="L743" s="44">
        <f>IFERROR(VLOOKUP($C743,'World Cup GK'!B:AE,16,FALSE),0)</f>
        <v>3</v>
      </c>
      <c r="M743" s="44">
        <f>IFERROR(VLOOKUP($C743,'World Cup GK'!B:AE,19,FALSE),0)</f>
        <v>2</v>
      </c>
      <c r="N743" s="44">
        <f>IFERROR(VLOOKUP($C743,'World Cup GK'!B:AE,14,FALSE),0)</f>
        <v>14</v>
      </c>
      <c r="O743" s="44">
        <f>IFERROR(VLOOKUP($C743,'World Cup GK'!B:AE,11,FALSE),0)</f>
        <v>6</v>
      </c>
      <c r="P743" s="43">
        <f t="shared" si="107"/>
        <v>11.031000000000001</v>
      </c>
    </row>
    <row r="744" spans="2:26" ht="12" customHeight="1" x14ac:dyDescent="0.2">
      <c r="B744" s="24"/>
      <c r="C744" s="295" t="s">
        <v>788</v>
      </c>
      <c r="D744" s="23" t="str">
        <f>IFERROR(VLOOKUP($C744,'World Cup Players'!B:X,3,FALSE),0)</f>
        <v>tr Türkiye</v>
      </c>
      <c r="E744" s="30"/>
      <c r="F744" s="23">
        <f>IFERROR(VLOOKUP($C744,'World Cup Players'!B:X,9,FALSE),0)</f>
        <v>270</v>
      </c>
      <c r="G744" s="23">
        <f>IFERROR(VLOOKUP($C744,'World Cup Players'!B:X,11,FALSE),0)</f>
        <v>0</v>
      </c>
      <c r="H744" s="23">
        <f>IFERROR(VLOOKUP($C744,'World Cup Players'!B:X,12,FALSE),0)</f>
        <v>0</v>
      </c>
      <c r="I744" s="23">
        <f>IFERROR(VLOOKUP($C744,'GAME WINNING GOALS'!A:B,2,FALSE),0)</f>
        <v>0</v>
      </c>
      <c r="J744" s="23">
        <f>IFERROR(VLOOKUP($C744,'World Cup Players'!B:X,17,FALSE),0)</f>
        <v>0</v>
      </c>
      <c r="K744" s="23">
        <f>IFERROR(VLOOKUP($C744,'World Cup Players'!B:X,18,FALSE),0)</f>
        <v>0</v>
      </c>
      <c r="L744" s="44">
        <f>IFERROR(VLOOKUP($C744,'World Cup GK'!B:AE,16,FALSE),0)</f>
        <v>1</v>
      </c>
      <c r="M744" s="44">
        <f>IFERROR(VLOOKUP($C744,'World Cup GK'!B:AE,19,FALSE),0)</f>
        <v>0</v>
      </c>
      <c r="N744" s="44">
        <f>IFERROR(VLOOKUP($C744,'World Cup GK'!B:AE,14,FALSE),0)</f>
        <v>8</v>
      </c>
      <c r="O744" s="44">
        <f>IFERROR(VLOOKUP($C744,'World Cup GK'!B:AE,11,FALSE),0)</f>
        <v>5</v>
      </c>
      <c r="P744" s="43">
        <f t="shared" si="107"/>
        <v>3.5910000000000002</v>
      </c>
    </row>
    <row r="745" spans="2:26" ht="12" customHeight="1" thickBot="1" x14ac:dyDescent="0.25">
      <c r="B745" s="24"/>
      <c r="C745" s="295" t="s">
        <v>763</v>
      </c>
      <c r="D745" s="23" t="str">
        <f>IFERROR(VLOOKUP($C745,'World Cup Players'!B:X,3,FALSE),0)</f>
        <v>ci Côte d'Ivoire</v>
      </c>
      <c r="E745" s="30"/>
      <c r="F745" s="23">
        <f>IFERROR(VLOOKUP($C745,'World Cup Players'!B:X,9,FALSE),0)</f>
        <v>360</v>
      </c>
      <c r="G745" s="23">
        <f>IFERROR(VLOOKUP($C745,'World Cup Players'!B:X,11,FALSE),0)</f>
        <v>0</v>
      </c>
      <c r="H745" s="23">
        <f>IFERROR(VLOOKUP($C745,'World Cup Players'!B:X,12,FALSE),0)</f>
        <v>0</v>
      </c>
      <c r="I745" s="23">
        <f>IFERROR(VLOOKUP($C745,'GAME WINNING GOALS'!A:B,2,FALSE),0)</f>
        <v>0</v>
      </c>
      <c r="J745" s="23">
        <f>IFERROR(VLOOKUP($C745,'World Cup Players'!#REF!,16,FALSE),0)</f>
        <v>0</v>
      </c>
      <c r="K745" s="23">
        <f>IFERROR(VLOOKUP($C745,'World Cup Players'!#REF!,16,FALSE),0)</f>
        <v>0</v>
      </c>
      <c r="L745" s="44">
        <f>IFERROR(VLOOKUP($C745,'World Cup GK'!B:AE,16,FALSE),0)</f>
        <v>2</v>
      </c>
      <c r="M745" s="44">
        <f>IFERROR(VLOOKUP($C745,'World Cup GK'!B:AE,19,FALSE),0)</f>
        <v>2</v>
      </c>
      <c r="N745" s="44">
        <f>IFERROR(VLOOKUP($C745,'World Cup GK'!B:AE,14,FALSE),0)</f>
        <v>9</v>
      </c>
      <c r="O745" s="44">
        <f>IFERROR(VLOOKUP($C745,'World Cup GK'!B:AE,11,FALSE),0)</f>
        <v>4</v>
      </c>
      <c r="P745" s="43">
        <f t="shared" si="107"/>
        <v>7.7880000000000003</v>
      </c>
    </row>
    <row r="746" spans="2:26" ht="12" customHeight="1" thickBot="1" x14ac:dyDescent="0.25">
      <c r="B746" s="24"/>
      <c r="C746" s="297" t="s">
        <v>155</v>
      </c>
      <c r="D746" s="23">
        <f>IFERROR(VLOOKUP($C746,'World Cup Players'!B:X,3,FALSE),0)</f>
        <v>0</v>
      </c>
      <c r="E746" s="30"/>
      <c r="F746" s="23">
        <f>IFERROR(VLOOKUP($C746,'World Cup Players'!B:X,9,FALSE),0)</f>
        <v>0</v>
      </c>
      <c r="G746" s="23">
        <f>IFERROR(VLOOKUP($C746,'World Cup Players'!B:X,11,FALSE),0)</f>
        <v>0</v>
      </c>
      <c r="H746" s="23">
        <f>IFERROR(VLOOKUP($C746,'World Cup Players'!#REF!,11,FALSE),0)</f>
        <v>0</v>
      </c>
      <c r="I746" s="23">
        <f>IFERROR(VLOOKUP($C746,'GAME WINNING GOALS'!A:B,2,FALSE),0)</f>
        <v>1</v>
      </c>
      <c r="J746" s="23">
        <f>IFERROR(VLOOKUP($C746,'World Cup Players'!#REF!,16,FALSE),0)</f>
        <v>0</v>
      </c>
      <c r="K746" s="23">
        <f>IFERROR(VLOOKUP($C746,'World Cup Players'!#REF!,16,FALSE),0)</f>
        <v>0</v>
      </c>
      <c r="L746" s="44">
        <f>IFERROR(VLOOKUP($C746,'World Cup GK'!B:AE,16,FALSE),0)</f>
        <v>0</v>
      </c>
      <c r="M746" s="44">
        <f>IFERROR(VLOOKUP($C746,'World Cup GK'!B:AE,19,FALSE),0)</f>
        <v>0</v>
      </c>
      <c r="N746" s="44">
        <f>IFERROR(VLOOKUP($C746,'World Cup GK'!B:AE,14,FALSE),0)</f>
        <v>0</v>
      </c>
      <c r="O746" s="44">
        <f>IFERROR(VLOOKUP($C746,'World Cup GK'!B:AE,11,FALSE),0)</f>
        <v>0</v>
      </c>
      <c r="P746" s="43">
        <f t="shared" si="107"/>
        <v>1</v>
      </c>
    </row>
    <row r="747" spans="2:26" ht="12" customHeight="1" thickBot="1" x14ac:dyDescent="0.25">
      <c r="B747" s="24"/>
      <c r="C747" s="298" t="s">
        <v>158</v>
      </c>
      <c r="D747" s="23">
        <f>IFERROR(VLOOKUP($C747,'World Cup Players'!B:X,3,FALSE),0)</f>
        <v>0</v>
      </c>
      <c r="E747" s="30"/>
      <c r="F747" s="23">
        <f>IFERROR(VLOOKUP($C747,'World Cup Players'!B:X,9,FALSE),0)</f>
        <v>0</v>
      </c>
      <c r="G747" s="23">
        <f>IFERROR(VLOOKUP($C747,'World Cup Players'!B:X,11,FALSE),0)</f>
        <v>0</v>
      </c>
      <c r="H747" s="23">
        <v>2</v>
      </c>
      <c r="I747" s="23">
        <f>IFERROR(VLOOKUP($C747,'GAME WINNING GOALS'!A:B,2,FALSE),0)</f>
        <v>1</v>
      </c>
      <c r="J747" s="23">
        <f>IFERROR(VLOOKUP($C747,'World Cup Players'!#REF!,16,FALSE),0)</f>
        <v>0</v>
      </c>
      <c r="K747" s="23">
        <f>IFERROR(VLOOKUP($C747,'World Cup Players'!#REF!,16,FALSE),0)</f>
        <v>0</v>
      </c>
      <c r="L747" s="44">
        <f>IFERROR(VLOOKUP($C747,'World Cup GK'!B:AE,16,FALSE),0)</f>
        <v>0</v>
      </c>
      <c r="M747" s="44">
        <f>IFERROR(VLOOKUP($C747,'World Cup GK'!B:AE,19,FALSE),0)</f>
        <v>0</v>
      </c>
      <c r="N747" s="44">
        <f>IFERROR(VLOOKUP($C747,'World Cup GK'!B:AE,14,FALSE),0)</f>
        <v>0</v>
      </c>
      <c r="O747" s="44">
        <f>IFERROR(VLOOKUP($C747,'World Cup GK'!B:AE,11,FALSE),0)</f>
        <v>0</v>
      </c>
      <c r="P747" s="43">
        <f t="shared" si="107"/>
        <v>3</v>
      </c>
    </row>
    <row r="748" spans="2:26" ht="12" customHeight="1" thickBot="1" x14ac:dyDescent="0.25">
      <c r="B748" s="24"/>
      <c r="C748" s="298" t="s">
        <v>133</v>
      </c>
      <c r="D748" s="23">
        <f>IFERROR(VLOOKUP($C748,'World Cup Players'!B:X,3,FALSE),0)</f>
        <v>0</v>
      </c>
      <c r="E748" s="30"/>
      <c r="F748" s="23">
        <f>IFERROR(VLOOKUP($C748,'World Cup Players'!B:X,9,FALSE),0)</f>
        <v>0</v>
      </c>
      <c r="G748" s="23">
        <f>IFERROR(VLOOKUP($C748,'World Cup Players'!B:X,11,FALSE),0)</f>
        <v>0</v>
      </c>
      <c r="H748" s="23">
        <f>IFERROR(VLOOKUP($C748,'World Cup Players'!#REF!,11,FALSE),0)</f>
        <v>0</v>
      </c>
      <c r="I748" s="23">
        <f>IFERROR(VLOOKUP($C748,'GAME WINNING GOALS'!A:B,2,FALSE),0)</f>
        <v>1</v>
      </c>
      <c r="J748" s="23">
        <f>IFERROR(VLOOKUP($C748,'World Cup Players'!#REF!,16,FALSE),0)</f>
        <v>0</v>
      </c>
      <c r="K748" s="23">
        <f>IFERROR(VLOOKUP($C748,'World Cup Players'!#REF!,16,FALSE),0)</f>
        <v>0</v>
      </c>
      <c r="L748" s="44">
        <f>IFERROR(VLOOKUP($C748,'World Cup GK'!B:AE,16,FALSE),0)</f>
        <v>0</v>
      </c>
      <c r="M748" s="44">
        <f>IFERROR(VLOOKUP($C748,'World Cup GK'!B:AE,19,FALSE),0)</f>
        <v>0</v>
      </c>
      <c r="N748" s="44">
        <f>IFERROR(VLOOKUP($C748,'World Cup GK'!B:AE,14,FALSE),0)</f>
        <v>0</v>
      </c>
      <c r="O748" s="44">
        <f>IFERROR(VLOOKUP($C748,'World Cup GK'!B:AE,11,FALSE),0)</f>
        <v>0</v>
      </c>
      <c r="P748" s="43">
        <f t="shared" si="107"/>
        <v>1</v>
      </c>
    </row>
    <row r="749" spans="2:26" ht="12" customHeight="1" x14ac:dyDescent="0.2">
      <c r="B749" s="40" t="s">
        <v>775</v>
      </c>
      <c r="C749" s="299"/>
      <c r="D749" s="35">
        <f t="shared" ref="D749:E749" si="108">SUM(D750:D779)</f>
        <v>0</v>
      </c>
      <c r="E749" s="35">
        <f t="shared" si="108"/>
        <v>0</v>
      </c>
      <c r="F749" s="35">
        <f>SUM(F750:F779)</f>
        <v>10403</v>
      </c>
      <c r="G749" s="35">
        <f t="shared" ref="G749:O749" si="109">SUM(G750:G779)</f>
        <v>22</v>
      </c>
      <c r="H749" s="35">
        <f>SUM(H750:H779)</f>
        <v>16</v>
      </c>
      <c r="I749" s="35">
        <f>SUM(I750:I779)</f>
        <v>8</v>
      </c>
      <c r="J749" s="35">
        <f>SUM(J750:J779)</f>
        <v>13</v>
      </c>
      <c r="K749" s="35">
        <f t="shared" si="109"/>
        <v>1</v>
      </c>
      <c r="L749" s="35">
        <f>SUM(L750:L779)</f>
        <v>20</v>
      </c>
      <c r="M749" s="35">
        <f t="shared" si="109"/>
        <v>10</v>
      </c>
      <c r="N749" s="35">
        <f t="shared" si="109"/>
        <v>52</v>
      </c>
      <c r="O749" s="35">
        <f t="shared" si="109"/>
        <v>32</v>
      </c>
      <c r="P749" s="43">
        <f t="shared" si="107"/>
        <v>160.9949</v>
      </c>
    </row>
    <row r="750" spans="2:26" ht="12" customHeight="1" x14ac:dyDescent="0.2">
      <c r="B750" s="24"/>
      <c r="C750" s="296" t="s">
        <v>227</v>
      </c>
      <c r="D750" s="23" t="str">
        <f>IFERROR(VLOOKUP($C750,'World Cup Players'!B:X,3,FALSE),0)</f>
        <v>de Germany</v>
      </c>
      <c r="E750" s="30"/>
      <c r="F750" s="23">
        <f>IFERROR(VLOOKUP($C750,'World Cup Players'!B:X,9,FALSE),0)</f>
        <v>270</v>
      </c>
      <c r="G750" s="23">
        <f>IFERROR(VLOOKUP($C750,'World Cup Players'!B:X,11,FALSE),0)</f>
        <v>1</v>
      </c>
      <c r="H750" s="23">
        <f>IFERROR(VLOOKUP($C750,'World Cup Players'!B:X,12,FALSE),0)</f>
        <v>0</v>
      </c>
      <c r="I750" s="23">
        <f>IFERROR(VLOOKUP($C750,'GAME WINNING GOALS'!A:B,2,FALSE),0)</f>
        <v>0</v>
      </c>
      <c r="J750" s="23">
        <f>IFERROR(VLOOKUP($C750,'World Cup Players'!B:X,17,FALSE),0)</f>
        <v>1</v>
      </c>
      <c r="K750" s="23">
        <f>IFERROR(VLOOKUP($C750,'World Cup Players'!B:X,18,FALSE),0)</f>
        <v>0</v>
      </c>
      <c r="L750" s="44">
        <f>IFERROR(VLOOKUP($C750,'World Cup GK'!B:AE,16,FALSE),0)</f>
        <v>0</v>
      </c>
      <c r="M750" s="44">
        <f>IFERROR(VLOOKUP($C750,'World Cup GK'!B:AE,19,FALSE),0)</f>
        <v>0</v>
      </c>
      <c r="N750" s="44">
        <f>IFERROR(VLOOKUP($C750,'World Cup GK'!B:AE,14,FALSE),0)</f>
        <v>0</v>
      </c>
      <c r="O750" s="44">
        <f>IFERROR(VLOOKUP($C750,'World Cup GK'!B:AE,11,FALSE),0)</f>
        <v>0</v>
      </c>
      <c r="P750" s="43">
        <f t="shared" si="107"/>
        <v>2.9910000000000001</v>
      </c>
    </row>
    <row r="751" spans="2:26" ht="12" customHeight="1" thickBot="1" x14ac:dyDescent="0.25">
      <c r="B751" s="24"/>
      <c r="C751" s="296" t="s">
        <v>5</v>
      </c>
      <c r="D751" s="23" t="str">
        <f>IFERROR(VLOOKUP($C751,'World Cup Players'!B:X,3,FALSE),0)</f>
        <v>eng England</v>
      </c>
      <c r="E751" s="30"/>
      <c r="F751" s="23">
        <f>IFERROR(VLOOKUP($C751,'World Cup Players'!B:X,9,FALSE),0)</f>
        <v>652</v>
      </c>
      <c r="G751" s="23">
        <f>IFERROR(VLOOKUP($C751,'World Cup Players'!B:X,11,FALSE),0)</f>
        <v>6</v>
      </c>
      <c r="H751" s="23">
        <f>IFERROR(VLOOKUP($C751,'World Cup Players'!B:X,12,FALSE),0)</f>
        <v>1</v>
      </c>
      <c r="I751" s="23">
        <f>IFERROR(VLOOKUP($C751,'GAME WINNING GOALS'!A:B,2,FALSE),0)</f>
        <v>2</v>
      </c>
      <c r="J751" s="23">
        <f>IFERROR(VLOOKUP($C751,'World Cup Players'!B:X,17,FALSE),0)</f>
        <v>0</v>
      </c>
      <c r="K751" s="23">
        <f>IFERROR(VLOOKUP($C751,'World Cup Players'!B:X,18,FALSE),0)</f>
        <v>0</v>
      </c>
      <c r="L751" s="44">
        <f>IFERROR(VLOOKUP($C751,'World Cup GK'!B:AE,16,FALSE),0)</f>
        <v>0</v>
      </c>
      <c r="M751" s="44">
        <f>IFERROR(VLOOKUP($C751,'World Cup GK'!B:AE,19,FALSE),0)</f>
        <v>0</v>
      </c>
      <c r="N751" s="44">
        <f>IFERROR(VLOOKUP($C751,'World Cup GK'!B:AE,14,FALSE),0)</f>
        <v>0</v>
      </c>
      <c r="O751" s="44">
        <f>IFERROR(VLOOKUP($C751,'World Cup GK'!B:AE,11,FALSE),0)</f>
        <v>0</v>
      </c>
      <c r="P751" s="43">
        <f t="shared" si="107"/>
        <v>14.4116</v>
      </c>
    </row>
    <row r="752" spans="2:26" ht="12" customHeight="1" thickBot="1" x14ac:dyDescent="0.25">
      <c r="B752" s="24"/>
      <c r="C752" s="296" t="s">
        <v>613</v>
      </c>
      <c r="D752" s="23" t="str">
        <f>IFERROR(VLOOKUP($C752,'World Cup Players'!B:X,3,FALSE),0)</f>
        <v>de Germany</v>
      </c>
      <c r="E752" s="30"/>
      <c r="F752" s="23">
        <f>IFERROR(VLOOKUP($C752,'World Cup Players'!B:X,9,FALSE),0)</f>
        <v>361</v>
      </c>
      <c r="G752" s="23">
        <f>IFERROR(VLOOKUP($C752,'World Cup Players'!B:X,11,FALSE),0)</f>
        <v>0</v>
      </c>
      <c r="H752" s="23">
        <f>IFERROR(VLOOKUP($C752,'World Cup Players'!B:X,12,FALSE),0)</f>
        <v>3</v>
      </c>
      <c r="I752" s="23">
        <f>IFERROR(VLOOKUP($C752,'GAME WINNING GOALS'!A:B,2,FALSE),0)</f>
        <v>0</v>
      </c>
      <c r="J752" s="23">
        <f>IFERROR(VLOOKUP($C752,'World Cup Players'!B:X,17,FALSE),0)</f>
        <v>0</v>
      </c>
      <c r="K752" s="23">
        <f>IFERROR(VLOOKUP($C752,'World Cup Players'!B:X,18,FALSE),0)</f>
        <v>0</v>
      </c>
      <c r="L752" s="44">
        <f>IFERROR(VLOOKUP($C752,'World Cup GK'!B:AE,16,FALSE),0)</f>
        <v>0</v>
      </c>
      <c r="M752" s="44">
        <f>IFERROR(VLOOKUP($C752,'World Cup GK'!B:AE,19,FALSE),0)</f>
        <v>0</v>
      </c>
      <c r="N752" s="44">
        <f>IFERROR(VLOOKUP($C752,'World Cup GK'!B:AE,14,FALSE),0)</f>
        <v>0</v>
      </c>
      <c r="O752" s="44">
        <f>IFERROR(VLOOKUP($C752,'World Cup GK'!B:AE,11,FALSE),0)</f>
        <v>0</v>
      </c>
      <c r="P752" s="43">
        <f t="shared" si="107"/>
        <v>5.9962999999999997</v>
      </c>
      <c r="Y752" s="232"/>
      <c r="Z752" s="233"/>
    </row>
    <row r="753" spans="2:26" ht="12" customHeight="1" thickBot="1" x14ac:dyDescent="0.25">
      <c r="B753" s="24"/>
      <c r="C753" s="296" t="s">
        <v>405</v>
      </c>
      <c r="D753" s="23" t="str">
        <f>IFERROR(VLOOKUP($C753,'World Cup Players'!B:X,3,FALSE),0)</f>
        <v>fr France</v>
      </c>
      <c r="E753" s="30"/>
      <c r="F753" s="23">
        <f>IFERROR(VLOOKUP($C753,'World Cup Players'!B:X,9,FALSE),0)</f>
        <v>547</v>
      </c>
      <c r="G753" s="23">
        <f>IFERROR(VLOOKUP($C753,'World Cup Players'!B:X,11,FALSE),0)</f>
        <v>5</v>
      </c>
      <c r="H753" s="23">
        <f>IFERROR(VLOOKUP($C753,'World Cup Players'!B:X,12,FALSE),0)</f>
        <v>2</v>
      </c>
      <c r="I753" s="23">
        <f>IFERROR(VLOOKUP($C753,'GAME WINNING GOALS'!A:B,2,FALSE),0)</f>
        <v>1</v>
      </c>
      <c r="J753" s="23">
        <f>IFERROR(VLOOKUP($C753,'World Cup Players'!B:X,17,FALSE),0)</f>
        <v>0</v>
      </c>
      <c r="K753" s="23">
        <f>IFERROR(VLOOKUP($C753,'World Cup Players'!B:X,18,FALSE),0)</f>
        <v>0</v>
      </c>
      <c r="L753" s="44">
        <f>IFERROR(VLOOKUP($C753,'World Cup GK'!B:AE,16,FALSE),0)</f>
        <v>0</v>
      </c>
      <c r="M753" s="44">
        <f>IFERROR(VLOOKUP($C753,'World Cup GK'!B:AE,19,FALSE),0)</f>
        <v>0</v>
      </c>
      <c r="N753" s="44">
        <f>IFERROR(VLOOKUP($C753,'World Cup GK'!B:AE,14,FALSE),0)</f>
        <v>0</v>
      </c>
      <c r="O753" s="44">
        <f>IFERROR(VLOOKUP($C753,'World Cup GK'!B:AE,11,FALSE),0)</f>
        <v>0</v>
      </c>
      <c r="P753" s="43">
        <f t="shared" si="107"/>
        <v>12.540099999999999</v>
      </c>
      <c r="Y753" s="234"/>
      <c r="Z753" s="235"/>
    </row>
    <row r="754" spans="2:26" ht="12" customHeight="1" thickBot="1" x14ac:dyDescent="0.3">
      <c r="B754" s="24"/>
      <c r="C754" s="296" t="s">
        <v>359</v>
      </c>
      <c r="D754" s="23" t="str">
        <f>IFERROR(VLOOKUP($C754,'World Cup Players'!B:X,3,FALSE),0)</f>
        <v>eng England</v>
      </c>
      <c r="E754" s="30"/>
      <c r="F754" s="23">
        <f>IFERROR(VLOOKUP($C754,'World Cup Players'!B:X,9,FALSE),0)</f>
        <v>268</v>
      </c>
      <c r="G754" s="23">
        <f>IFERROR(VLOOKUP($C754,'World Cup Players'!B:X,11,FALSE),0)</f>
        <v>0</v>
      </c>
      <c r="H754" s="23">
        <f>IFERROR(VLOOKUP($C754,'World Cup Players'!B:X,12,FALSE),0)</f>
        <v>3</v>
      </c>
      <c r="I754" s="23">
        <f>IFERROR(VLOOKUP($C754,'GAME WINNING GOALS'!A:B,2,FALSE),0)</f>
        <v>0</v>
      </c>
      <c r="J754" s="23">
        <f>IFERROR(VLOOKUP($C754,'World Cup Players'!B:X,17,FALSE),0)</f>
        <v>0</v>
      </c>
      <c r="K754" s="23">
        <f>IFERROR(VLOOKUP($C754,'World Cup Players'!B:X,18,FALSE),0)</f>
        <v>0</v>
      </c>
      <c r="L754" s="44">
        <f>IFERROR(VLOOKUP($C754,'World Cup GK'!B:AE,16,FALSE),0)</f>
        <v>0</v>
      </c>
      <c r="M754" s="44">
        <f>IFERROR(VLOOKUP($C754,'World Cup GK'!B:AE,19,FALSE),0)</f>
        <v>0</v>
      </c>
      <c r="N754" s="44">
        <f>IFERROR(VLOOKUP($C754,'World Cup GK'!B:AE,14,FALSE),0)</f>
        <v>0</v>
      </c>
      <c r="O754" s="44">
        <f>IFERROR(VLOOKUP($C754,'World Cup GK'!B:AE,11,FALSE),0)</f>
        <v>0</v>
      </c>
      <c r="P754" s="43">
        <f t="shared" si="107"/>
        <v>5.2244000000000002</v>
      </c>
      <c r="Y754" s="234"/>
      <c r="Z754" s="236"/>
    </row>
    <row r="755" spans="2:26" ht="12" customHeight="1" thickBot="1" x14ac:dyDescent="0.25">
      <c r="B755" s="24"/>
      <c r="C755" s="296" t="s">
        <v>699</v>
      </c>
      <c r="D755" s="23" t="str">
        <f>IFERROR(VLOOKUP($C755,'World Cup Players'!B:X,3,FALSE),0)</f>
        <v>se Sweden</v>
      </c>
      <c r="E755" s="30"/>
      <c r="F755" s="23">
        <f>IFERROR(VLOOKUP($C755,'World Cup Players'!B:X,9,FALSE),0)</f>
        <v>360</v>
      </c>
      <c r="G755" s="23">
        <f>IFERROR(VLOOKUP($C755,'World Cup Players'!B:X,11,FALSE),0)</f>
        <v>1</v>
      </c>
      <c r="H755" s="23">
        <f>IFERROR(VLOOKUP($C755,'World Cup Players'!B:X,12,FALSE),0)</f>
        <v>2</v>
      </c>
      <c r="I755" s="23">
        <f>IFERROR(VLOOKUP($C755,'GAME WINNING GOALS'!A:B,2,FALSE),0)</f>
        <v>0</v>
      </c>
      <c r="J755" s="23">
        <f>IFERROR(VLOOKUP($C755,'World Cup Players'!B:X,17,FALSE),0)</f>
        <v>1</v>
      </c>
      <c r="K755" s="23">
        <f>IFERROR(VLOOKUP($C755,'World Cup Players'!B:X,18,FALSE),0)</f>
        <v>0</v>
      </c>
      <c r="L755" s="44">
        <f>IFERROR(VLOOKUP($C755,'World Cup GK'!B:AE,16,FALSE),0)</f>
        <v>0</v>
      </c>
      <c r="M755" s="44">
        <f>IFERROR(VLOOKUP($C755,'World Cup GK'!B:AE,19,FALSE),0)</f>
        <v>0</v>
      </c>
      <c r="N755" s="44">
        <f>IFERROR(VLOOKUP($C755,'World Cup GK'!B:AE,14,FALSE),0)</f>
        <v>0</v>
      </c>
      <c r="O755" s="44">
        <f>IFERROR(VLOOKUP($C755,'World Cup GK'!B:AE,11,FALSE),0)</f>
        <v>0</v>
      </c>
      <c r="P755" s="43">
        <f t="shared" si="107"/>
        <v>5.7379999999999995</v>
      </c>
      <c r="Y755" s="234"/>
      <c r="Z755" s="235"/>
    </row>
    <row r="756" spans="2:26" ht="12" customHeight="1" thickBot="1" x14ac:dyDescent="0.25">
      <c r="B756" s="24"/>
      <c r="C756" s="296" t="s">
        <v>1196</v>
      </c>
      <c r="D756" s="23" t="str">
        <f>IFERROR(VLOOKUP($C756,'World Cup Players'!B:X,3,FALSE),0)</f>
        <v>de Germany</v>
      </c>
      <c r="E756" s="30"/>
      <c r="F756" s="23">
        <f>IFERROR(VLOOKUP($C756,'World Cup Players'!B:X,9,FALSE),0)</f>
        <v>272</v>
      </c>
      <c r="G756" s="23">
        <f>IFERROR(VLOOKUP($C756,'World Cup Players'!B:X,11,FALSE),0)</f>
        <v>0</v>
      </c>
      <c r="H756" s="23">
        <f>IFERROR(VLOOKUP($C756,'World Cup Players'!B:X,12,FALSE),0)</f>
        <v>0</v>
      </c>
      <c r="I756" s="23">
        <f>IFERROR(VLOOKUP($C756,'GAME WINNING GOALS'!A:B,2,FALSE),0)</f>
        <v>0</v>
      </c>
      <c r="J756" s="23">
        <f>IFERROR(VLOOKUP($C756,'World Cup Players'!B:X,17,FALSE),0)</f>
        <v>1</v>
      </c>
      <c r="K756" s="23">
        <f>IFERROR(VLOOKUP($C756,'World Cup Players'!B:X,18,FALSE),0)</f>
        <v>0</v>
      </c>
      <c r="L756" s="44">
        <f>IFERROR(VLOOKUP($C756,'World Cup GK'!B:AE,16,FALSE),0)</f>
        <v>0</v>
      </c>
      <c r="M756" s="44">
        <f>IFERROR(VLOOKUP($C756,'World Cup GK'!B:AE,19,FALSE),0)</f>
        <v>0</v>
      </c>
      <c r="N756" s="44">
        <f>IFERROR(VLOOKUP($C756,'World Cup GK'!B:AE,14,FALSE),0)</f>
        <v>0</v>
      </c>
      <c r="O756" s="44">
        <f>IFERROR(VLOOKUP($C756,'World Cup GK'!B:AE,11,FALSE),0)</f>
        <v>0</v>
      </c>
      <c r="P756" s="43">
        <f t="shared" si="107"/>
        <v>2.0076000000000001</v>
      </c>
      <c r="Y756" s="234"/>
      <c r="Z756" s="235"/>
    </row>
    <row r="757" spans="2:26" ht="12" customHeight="1" thickBot="1" x14ac:dyDescent="0.25">
      <c r="B757" s="24"/>
      <c r="C757" s="265" t="s">
        <v>535</v>
      </c>
      <c r="D757" s="23" t="str">
        <f>IFERROR(VLOOKUP($C757,'World Cup Players'!B:X,3,FALSE),0)</f>
        <v>de Germany</v>
      </c>
      <c r="E757" s="30"/>
      <c r="F757" s="23">
        <f>IFERROR(VLOOKUP($C757,'World Cup Players'!B:X,9,FALSE),0)</f>
        <v>326</v>
      </c>
      <c r="G757" s="23">
        <f>IFERROR(VLOOKUP($C757,'World Cup Players'!B:X,11,FALSE),0)</f>
        <v>1</v>
      </c>
      <c r="H757" s="23">
        <f>IFERROR(VLOOKUP($C757,'World Cup Players'!B:X,12,FALSE),0)</f>
        <v>0</v>
      </c>
      <c r="I757" s="23">
        <f>IFERROR(VLOOKUP($C757,'GAME WINNING GOALS'!A:B,2,FALSE),0)</f>
        <v>0</v>
      </c>
      <c r="J757" s="23">
        <f>IFERROR(VLOOKUP($C757,'World Cup Players'!B:X,17,FALSE),0)</f>
        <v>0</v>
      </c>
      <c r="K757" s="23">
        <f>IFERROR(VLOOKUP($C757,'World Cup Players'!B:X,18,FALSE),0)</f>
        <v>0</v>
      </c>
      <c r="L757" s="44">
        <f>IFERROR(VLOOKUP($C757,'World Cup GK'!B:AE,16,FALSE),0)</f>
        <v>0</v>
      </c>
      <c r="M757" s="44">
        <f>IFERROR(VLOOKUP($C757,'World Cup GK'!B:AE,19,FALSE),0)</f>
        <v>0</v>
      </c>
      <c r="N757" s="44">
        <f>IFERROR(VLOOKUP($C757,'World Cup GK'!B:AE,14,FALSE),0)</f>
        <v>0</v>
      </c>
      <c r="O757" s="44">
        <f>IFERROR(VLOOKUP($C757,'World Cup GK'!B:AE,11,FALSE),0)</f>
        <v>0</v>
      </c>
      <c r="P757" s="43">
        <f t="shared" si="107"/>
        <v>3.7058</v>
      </c>
      <c r="Y757" s="234"/>
      <c r="Z757" s="235"/>
    </row>
    <row r="758" spans="2:26" ht="12" customHeight="1" thickBot="1" x14ac:dyDescent="0.25">
      <c r="B758" s="24"/>
      <c r="C758" s="296" t="s">
        <v>237</v>
      </c>
      <c r="D758" s="23" t="str">
        <f>IFERROR(VLOOKUP($C758,'World Cup Players'!B:X,3,FALSE),0)</f>
        <v>br Brazil</v>
      </c>
      <c r="E758" s="30"/>
      <c r="F758" s="23">
        <f>IFERROR(VLOOKUP($C758,'World Cup Players'!B:X,9,FALSE),0)</f>
        <v>379</v>
      </c>
      <c r="G758" s="23">
        <f>IFERROR(VLOOKUP($C758,'World Cup Players'!B:X,11,FALSE),0)</f>
        <v>1</v>
      </c>
      <c r="H758" s="23">
        <f>IFERROR(VLOOKUP($C758,'World Cup Players'!B:X,12,FALSE),0)</f>
        <v>0</v>
      </c>
      <c r="I758" s="23">
        <f>IFERROR(VLOOKUP($C758,'GAME WINNING GOALS'!A:B,2,FALSE),0)</f>
        <v>0</v>
      </c>
      <c r="J758" s="23">
        <f>IFERROR(VLOOKUP($C758,'World Cup Players'!B:X,17,FALSE),0)</f>
        <v>2</v>
      </c>
      <c r="K758" s="23">
        <f>IFERROR(VLOOKUP($C758,'World Cup Players'!B:X,18,FALSE),0)</f>
        <v>0</v>
      </c>
      <c r="L758" s="44">
        <f>IFERROR(VLOOKUP($C758,'World Cup GK'!B:AE,16,FALSE),0)</f>
        <v>0</v>
      </c>
      <c r="M758" s="44">
        <f>IFERROR(VLOOKUP($C758,'World Cup GK'!B:AE,19,FALSE),0)</f>
        <v>0</v>
      </c>
      <c r="N758" s="44">
        <f>IFERROR(VLOOKUP($C758,'World Cup GK'!B:AE,14,FALSE),0)</f>
        <v>0</v>
      </c>
      <c r="O758" s="44">
        <f>IFERROR(VLOOKUP($C758,'World Cup GK'!B:AE,11,FALSE),0)</f>
        <v>0</v>
      </c>
      <c r="P758" s="43">
        <f t="shared" si="107"/>
        <v>3.6456999999999997</v>
      </c>
      <c r="Y758" s="234"/>
      <c r="Z758" s="237"/>
    </row>
    <row r="759" spans="2:26" ht="12" customHeight="1" thickBot="1" x14ac:dyDescent="0.3">
      <c r="B759" s="24"/>
      <c r="C759" s="296" t="s">
        <v>225</v>
      </c>
      <c r="D759" s="23" t="str">
        <f>IFERROR(VLOOKUP($C759,'World Cup Players'!B:X,3,FALSE),0)</f>
        <v>eng England</v>
      </c>
      <c r="E759" s="30"/>
      <c r="F759" s="23">
        <f>IFERROR(VLOOKUP($C759,'World Cup Players'!B:X,9,FALSE),0)</f>
        <v>602</v>
      </c>
      <c r="G759" s="23">
        <f>IFERROR(VLOOKUP($C759,'World Cup Players'!B:X,11,FALSE),0)</f>
        <v>6</v>
      </c>
      <c r="H759" s="23">
        <f>IFERROR(VLOOKUP($C759,'World Cup Players'!B:X,12,FALSE),0)</f>
        <v>1</v>
      </c>
      <c r="I759" s="23">
        <f>IFERROR(VLOOKUP($C759,'GAME WINNING GOALS'!A:B,2,FALSE),0)</f>
        <v>3</v>
      </c>
      <c r="J759" s="23">
        <f>IFERROR(VLOOKUP($C759,'World Cup Players'!B:X,17,FALSE),0)</f>
        <v>1</v>
      </c>
      <c r="K759" s="23">
        <f>IFERROR(VLOOKUP($C759,'World Cup Players'!B:X,18,FALSE),0)</f>
        <v>0</v>
      </c>
      <c r="L759" s="44">
        <f>IFERROR(VLOOKUP($C759,'World Cup GK'!B:AE,16,FALSE),0)</f>
        <v>0</v>
      </c>
      <c r="M759" s="44">
        <f>IFERROR(VLOOKUP($C759,'World Cup GK'!B:AE,19,FALSE),0)</f>
        <v>0</v>
      </c>
      <c r="N759" s="44">
        <f>IFERROR(VLOOKUP($C759,'World Cup GK'!B:AE,14,FALSE),0)</f>
        <v>0</v>
      </c>
      <c r="O759" s="44">
        <f>IFERROR(VLOOKUP($C759,'World Cup GK'!B:AE,11,FALSE),0)</f>
        <v>0</v>
      </c>
      <c r="P759" s="43">
        <f t="shared" si="107"/>
        <v>14.746600000000001</v>
      </c>
      <c r="Y759" s="234"/>
      <c r="Z759" s="236"/>
    </row>
    <row r="760" spans="2:26" ht="12" customHeight="1" thickBot="1" x14ac:dyDescent="0.3">
      <c r="B760" s="24"/>
      <c r="C760" s="296" t="s">
        <v>358</v>
      </c>
      <c r="D760" s="23" t="str">
        <f>IFERROR(VLOOKUP($C760,'World Cup Players'!B:X,3,FALSE),0)</f>
        <v>eng England</v>
      </c>
      <c r="E760" s="30"/>
      <c r="F760" s="23">
        <f>IFERROR(VLOOKUP($C760,'World Cup Players'!B:X,9,FALSE),0)</f>
        <v>467</v>
      </c>
      <c r="G760" s="23">
        <f>IFERROR(VLOOKUP($C760,'World Cup Players'!B:X,11,FALSE),0)</f>
        <v>0</v>
      </c>
      <c r="H760" s="23">
        <f>IFERROR(VLOOKUP($C760,'World Cup Players'!B:X,12,FALSE),0)</f>
        <v>1</v>
      </c>
      <c r="I760" s="23">
        <f>IFERROR(VLOOKUP($C760,'GAME WINNING GOALS'!A:B,2,FALSE),0)</f>
        <v>0</v>
      </c>
      <c r="J760" s="23">
        <f>IFERROR(VLOOKUP($C760,'World Cup Players'!B:X,17,FALSE),0)</f>
        <v>2</v>
      </c>
      <c r="K760" s="23">
        <f>IFERROR(VLOOKUP($C760,'World Cup Players'!B:X,18,FALSE),0)</f>
        <v>0</v>
      </c>
      <c r="L760" s="44">
        <f>IFERROR(VLOOKUP($C760,'World Cup GK'!B:AE,16,FALSE),0)</f>
        <v>0</v>
      </c>
      <c r="M760" s="44">
        <f>IFERROR(VLOOKUP($C760,'World Cup GK'!B:AE,19,FALSE),0)</f>
        <v>0</v>
      </c>
      <c r="N760" s="44">
        <f>IFERROR(VLOOKUP($C760,'World Cup GK'!B:AE,14,FALSE),0)</f>
        <v>0</v>
      </c>
      <c r="O760" s="44">
        <f>IFERROR(VLOOKUP($C760,'World Cup GK'!B:AE,11,FALSE),0)</f>
        <v>0</v>
      </c>
      <c r="P760" s="43">
        <f t="shared" si="107"/>
        <v>4.3761000000000001</v>
      </c>
      <c r="Y760" s="234"/>
      <c r="Z760" s="236"/>
    </row>
    <row r="761" spans="2:26" ht="12" customHeight="1" thickBot="1" x14ac:dyDescent="0.25">
      <c r="B761" s="24"/>
      <c r="C761" s="296" t="s">
        <v>725</v>
      </c>
      <c r="D761" s="23" t="str">
        <f>IFERROR(VLOOKUP($C761,'World Cup Players'!B:X,3,FALSE),0)</f>
        <v>ar Argentina</v>
      </c>
      <c r="E761" s="30"/>
      <c r="F761" s="23">
        <f>IFERROR(VLOOKUP($C761,'World Cup Players'!B:X,9,FALSE),0)</f>
        <v>241</v>
      </c>
      <c r="G761" s="23">
        <f>IFERROR(VLOOKUP($C761,'World Cup Players'!B:X,11,FALSE),0)</f>
        <v>0</v>
      </c>
      <c r="H761" s="23">
        <f>IFERROR(VLOOKUP($C761,'World Cup Players'!B:X,12,FALSE),0)</f>
        <v>0</v>
      </c>
      <c r="I761" s="23">
        <f>IFERROR(VLOOKUP($C761,'GAME WINNING GOALS'!A:B,2,FALSE),0)</f>
        <v>0</v>
      </c>
      <c r="J761" s="23">
        <f>IFERROR(VLOOKUP($C761,'World Cup Players'!B:X,17,FALSE),0)</f>
        <v>1</v>
      </c>
      <c r="K761" s="23">
        <f>IFERROR(VLOOKUP($C761,'World Cup Players'!B:X,18,FALSE),0)</f>
        <v>0</v>
      </c>
      <c r="L761" s="44">
        <f>IFERROR(VLOOKUP($C761,'World Cup GK'!B:AE,16,FALSE),0)</f>
        <v>0</v>
      </c>
      <c r="M761" s="44">
        <f>IFERROR(VLOOKUP($C761,'World Cup GK'!B:AE,19,FALSE),0)</f>
        <v>0</v>
      </c>
      <c r="N761" s="44">
        <f>IFERROR(VLOOKUP($C761,'World Cup GK'!B:AE,14,FALSE),0)</f>
        <v>0</v>
      </c>
      <c r="O761" s="44">
        <f>IFERROR(VLOOKUP($C761,'World Cup GK'!B:AE,11,FALSE),0)</f>
        <v>0</v>
      </c>
      <c r="P761" s="43">
        <f t="shared" si="107"/>
        <v>1.7503000000000002</v>
      </c>
      <c r="Y761" s="234"/>
      <c r="Z761" s="235"/>
    </row>
    <row r="762" spans="2:26" ht="12" customHeight="1" thickBot="1" x14ac:dyDescent="0.25">
      <c r="B762" s="24"/>
      <c r="C762" s="296" t="s">
        <v>427</v>
      </c>
      <c r="D762" s="23" t="str">
        <f>IFERROR(VLOOKUP($C762,'World Cup Players'!B:X,3,FALSE),0)</f>
        <v>hr Croatia</v>
      </c>
      <c r="E762" s="30"/>
      <c r="F762" s="23">
        <f>IFERROR(VLOOKUP($C762,'World Cup Players'!B:X,9,FALSE),0)</f>
        <v>317</v>
      </c>
      <c r="G762" s="23">
        <f>IFERROR(VLOOKUP($C762,'World Cup Players'!B:X,11,FALSE),0)</f>
        <v>0</v>
      </c>
      <c r="H762" s="23">
        <f>IFERROR(VLOOKUP($C762,'World Cup Players'!B:X,12,FALSE),0)</f>
        <v>1</v>
      </c>
      <c r="I762" s="23">
        <f>IFERROR(VLOOKUP($C762,'GAME WINNING GOALS'!A:B,2,FALSE),0)</f>
        <v>0</v>
      </c>
      <c r="J762" s="23">
        <f>IFERROR(VLOOKUP($C762,'World Cup Players'!B:X,17,FALSE),0)</f>
        <v>1</v>
      </c>
      <c r="K762" s="23">
        <f>IFERROR(VLOOKUP($C762,'World Cup Players'!B:X,18,FALSE),0)</f>
        <v>0</v>
      </c>
      <c r="L762" s="44">
        <f>IFERROR(VLOOKUP($C762,'World Cup GK'!B:AE,16,FALSE),0)</f>
        <v>0</v>
      </c>
      <c r="M762" s="44">
        <f>IFERROR(VLOOKUP($C762,'World Cup GK'!B:AE,19,FALSE),0)</f>
        <v>0</v>
      </c>
      <c r="N762" s="44">
        <f>IFERROR(VLOOKUP($C762,'World Cup GK'!B:AE,14,FALSE),0)</f>
        <v>0</v>
      </c>
      <c r="O762" s="44">
        <f>IFERROR(VLOOKUP($C762,'World Cup GK'!B:AE,11,FALSE),0)</f>
        <v>0</v>
      </c>
      <c r="P762" s="43">
        <f t="shared" si="107"/>
        <v>3.3811</v>
      </c>
      <c r="Y762" s="234"/>
      <c r="Z762" s="235"/>
    </row>
    <row r="763" spans="2:26" ht="12" customHeight="1" thickBot="1" x14ac:dyDescent="0.3">
      <c r="B763" s="24"/>
      <c r="C763" s="296" t="s">
        <v>735</v>
      </c>
      <c r="D763" s="23" t="str">
        <f>IFERROR(VLOOKUP($C763,'World Cup Players'!B:X,3,FALSE),0)</f>
        <v>no Norway</v>
      </c>
      <c r="E763" s="30"/>
      <c r="F763" s="23">
        <f>IFERROR(VLOOKUP($C763,'World Cup Players'!B:X,9,FALSE),0)</f>
        <v>318</v>
      </c>
      <c r="G763" s="23">
        <f>IFERROR(VLOOKUP($C763,'World Cup Players'!B:X,11,FALSE),0)</f>
        <v>1</v>
      </c>
      <c r="H763" s="23">
        <f>IFERROR(VLOOKUP($C763,'World Cup Players'!B:X,12,FALSE),0)</f>
        <v>0</v>
      </c>
      <c r="I763" s="23">
        <f>IFERROR(VLOOKUP($C763,'GAME WINNING GOALS'!A:B,2,FALSE),0)</f>
        <v>0</v>
      </c>
      <c r="J763" s="23">
        <f>IFERROR(VLOOKUP($C763,'World Cup Players'!B:X,17,FALSE),0)</f>
        <v>1</v>
      </c>
      <c r="K763" s="23">
        <f>IFERROR(VLOOKUP($C763,'World Cup Players'!B:X,18,FALSE),0)</f>
        <v>0</v>
      </c>
      <c r="L763" s="44">
        <f>IFERROR(VLOOKUP($C763,'World Cup GK'!B:AE,16,FALSE),0)</f>
        <v>0</v>
      </c>
      <c r="M763" s="44">
        <f>IFERROR(VLOOKUP($C763,'World Cup GK'!B:AE,19,FALSE),0)</f>
        <v>0</v>
      </c>
      <c r="N763" s="44">
        <f>IFERROR(VLOOKUP($C763,'World Cup GK'!B:AE,14,FALSE),0)</f>
        <v>0</v>
      </c>
      <c r="O763" s="44">
        <f>IFERROR(VLOOKUP($C763,'World Cup GK'!B:AE,11,FALSE),0)</f>
        <v>0</v>
      </c>
      <c r="P763" s="43">
        <f t="shared" si="107"/>
        <v>3.3894000000000002</v>
      </c>
      <c r="Y763" s="234"/>
      <c r="Z763" s="236"/>
    </row>
    <row r="764" spans="2:26" ht="12" customHeight="1" thickBot="1" x14ac:dyDescent="0.3">
      <c r="B764" s="24"/>
      <c r="C764" s="296" t="s">
        <v>453</v>
      </c>
      <c r="D764" s="23" t="str">
        <f>IFERROR(VLOOKUP($C764,'World Cup Players'!B:X,3,FALSE),0)</f>
        <v>ca Canada</v>
      </c>
      <c r="E764" s="30"/>
      <c r="F764" s="23">
        <f>IFERROR(VLOOKUP($C764,'World Cup Players'!B:X,9,FALSE),0)</f>
        <v>376</v>
      </c>
      <c r="G764" s="23">
        <f>IFERROR(VLOOKUP($C764,'World Cup Players'!B:X,11,FALSE),0)</f>
        <v>0</v>
      </c>
      <c r="H764" s="23">
        <f>IFERROR(VLOOKUP($C764,'World Cup Players'!B:X,12,FALSE),0)</f>
        <v>0</v>
      </c>
      <c r="I764" s="23">
        <f>IFERROR(VLOOKUP($C764,'GAME WINNING GOALS'!A:B,2,FALSE),0)</f>
        <v>0</v>
      </c>
      <c r="J764" s="23">
        <f>IFERROR(VLOOKUP($C764,'World Cup Players'!B:X,17,FALSE),0)</f>
        <v>0</v>
      </c>
      <c r="K764" s="23">
        <f>IFERROR(VLOOKUP($C764,'World Cup Players'!B:X,18,FALSE),0)</f>
        <v>0</v>
      </c>
      <c r="L764" s="44">
        <f>IFERROR(VLOOKUP($C764,'World Cup GK'!B:AE,16,FALSE),0)</f>
        <v>0</v>
      </c>
      <c r="M764" s="44">
        <f>IFERROR(VLOOKUP($C764,'World Cup GK'!B:AE,19,FALSE),0)</f>
        <v>0</v>
      </c>
      <c r="N764" s="44">
        <f>IFERROR(VLOOKUP($C764,'World Cup GK'!B:AE,14,FALSE),0)</f>
        <v>0</v>
      </c>
      <c r="O764" s="44">
        <f>IFERROR(VLOOKUP($C764,'World Cup GK'!B:AE,11,FALSE),0)</f>
        <v>0</v>
      </c>
      <c r="P764" s="43">
        <f t="shared" si="107"/>
        <v>3.1208</v>
      </c>
      <c r="Y764" s="234"/>
      <c r="Z764" s="238"/>
    </row>
    <row r="765" spans="2:26" ht="12" customHeight="1" thickBot="1" x14ac:dyDescent="0.25">
      <c r="B765" s="24"/>
      <c r="C765" s="296" t="s">
        <v>745</v>
      </c>
      <c r="D765" s="23" t="str">
        <f>IFERROR(VLOOKUP($C765,'World Cup Players'!B:X,3,FALSE),0)</f>
        <v>nz New Zealand</v>
      </c>
      <c r="E765" s="30"/>
      <c r="F765" s="23">
        <f>IFERROR(VLOOKUP($C765,'World Cup Players'!B:X,9,FALSE),0)</f>
        <v>270</v>
      </c>
      <c r="G765" s="23">
        <f>IFERROR(VLOOKUP($C765,'World Cup Players'!B:X,11,FALSE),0)</f>
        <v>0</v>
      </c>
      <c r="H765" s="23">
        <f>IFERROR(VLOOKUP($C765,'World Cup Players'!B:X,12,FALSE),0)</f>
        <v>2</v>
      </c>
      <c r="I765" s="23">
        <f>IFERROR(VLOOKUP($C765,'GAME WINNING GOALS'!A:B,2,FALSE),0)</f>
        <v>0</v>
      </c>
      <c r="J765" s="23">
        <f>IFERROR(VLOOKUP($C765,'World Cup Players'!B:X,17,FALSE),0)</f>
        <v>0</v>
      </c>
      <c r="K765" s="23">
        <f>IFERROR(VLOOKUP($C765,'World Cup Players'!B:X,18,FALSE),0)</f>
        <v>0</v>
      </c>
      <c r="L765" s="44">
        <f>IFERROR(VLOOKUP($C765,'World Cup GK'!B:AE,16,FALSE),0)</f>
        <v>0</v>
      </c>
      <c r="M765" s="44">
        <f>IFERROR(VLOOKUP($C765,'World Cup GK'!B:AE,19,FALSE),0)</f>
        <v>0</v>
      </c>
      <c r="N765" s="44">
        <f>IFERROR(VLOOKUP($C765,'World Cup GK'!B:AE,14,FALSE),0)</f>
        <v>0</v>
      </c>
      <c r="O765" s="44">
        <f>IFERROR(VLOOKUP($C765,'World Cup GK'!B:AE,11,FALSE),0)</f>
        <v>0</v>
      </c>
      <c r="P765" s="43">
        <f t="shared" si="107"/>
        <v>4.2409999999999997</v>
      </c>
      <c r="Y765" s="234"/>
      <c r="Z765" s="239"/>
    </row>
    <row r="766" spans="2:26" ht="12" customHeight="1" thickBot="1" x14ac:dyDescent="0.3">
      <c r="B766" s="24"/>
      <c r="C766" s="296" t="s">
        <v>740</v>
      </c>
      <c r="D766" s="23" t="str">
        <f>IFERROR(VLOOKUP($C766,'World Cup Players'!B:X,3,FALSE),0)</f>
        <v>za South Africa</v>
      </c>
      <c r="E766" s="30"/>
      <c r="F766" s="23">
        <f>IFERROR(VLOOKUP($C766,'World Cup Players'!B:X,9,FALSE),0)</f>
        <v>23</v>
      </c>
      <c r="G766" s="23">
        <f>IFERROR(VLOOKUP($C766,'World Cup Players'!B:X,11,FALSE),0)</f>
        <v>0</v>
      </c>
      <c r="H766" s="23">
        <f>IFERROR(VLOOKUP($C766,'World Cup Players'!B:X,12,FALSE),0)</f>
        <v>0</v>
      </c>
      <c r="I766" s="23">
        <f>IFERROR(VLOOKUP($C766,'GAME WINNING GOALS'!A:B,2,FALSE),0)</f>
        <v>0</v>
      </c>
      <c r="J766" s="23">
        <f>IFERROR(VLOOKUP($C766,'World Cup Players'!B:X,17,FALSE),0)</f>
        <v>0</v>
      </c>
      <c r="K766" s="23">
        <f>IFERROR(VLOOKUP($C766,'World Cup Players'!B:X,18,FALSE),0)</f>
        <v>1</v>
      </c>
      <c r="L766" s="44">
        <f>IFERROR(VLOOKUP($C766,'World Cup GK'!B:AE,16,FALSE),0)</f>
        <v>0</v>
      </c>
      <c r="M766" s="44">
        <f>IFERROR(VLOOKUP($C766,'World Cup GK'!B:AE,19,FALSE),0)</f>
        <v>0</v>
      </c>
      <c r="N766" s="44">
        <f>IFERROR(VLOOKUP($C766,'World Cup GK'!B:AE,14,FALSE),0)</f>
        <v>0</v>
      </c>
      <c r="O766" s="44">
        <f>IFERROR(VLOOKUP($C766,'World Cup GK'!B:AE,11,FALSE),0)</f>
        <v>0</v>
      </c>
      <c r="P766" s="43">
        <f t="shared" si="107"/>
        <v>-0.30909999999999999</v>
      </c>
      <c r="Y766" s="234"/>
      <c r="Z766" s="236"/>
    </row>
    <row r="767" spans="2:26" ht="12" customHeight="1" thickBot="1" x14ac:dyDescent="0.25">
      <c r="B767" s="24"/>
      <c r="C767" s="296" t="s">
        <v>387</v>
      </c>
      <c r="D767" s="23" t="str">
        <f>IFERROR(VLOOKUP($C767,'World Cup Players'!B:X,3,FALSE),0)</f>
        <v>us United States</v>
      </c>
      <c r="E767" s="30"/>
      <c r="F767" s="23">
        <f>IFERROR(VLOOKUP($C767,'World Cup Players'!B:X,9,FALSE),0)</f>
        <v>348</v>
      </c>
      <c r="G767" s="23">
        <f>IFERROR(VLOOKUP($C767,'World Cup Players'!B:X,11,FALSE),0)</f>
        <v>0</v>
      </c>
      <c r="H767" s="23">
        <f>IFERROR(VLOOKUP($C767,'World Cup Players'!B:X,12,FALSE),0)</f>
        <v>0</v>
      </c>
      <c r="I767" s="23">
        <f>IFERROR(VLOOKUP($C767,'GAME WINNING GOALS'!A:B,2,FALSE),0)</f>
        <v>0</v>
      </c>
      <c r="J767" s="23">
        <f>IFERROR(VLOOKUP($C767,'World Cup Players'!B:X,17,FALSE),0)</f>
        <v>1</v>
      </c>
      <c r="K767" s="23">
        <f>IFERROR(VLOOKUP($C767,'World Cup Players'!B:X,18,FALSE),0)</f>
        <v>0</v>
      </c>
      <c r="L767" s="44">
        <f>IFERROR(VLOOKUP($C767,'World Cup GK'!B:AE,16,FALSE),0)</f>
        <v>0</v>
      </c>
      <c r="M767" s="44">
        <f>IFERROR(VLOOKUP($C767,'World Cup GK'!B:AE,19,FALSE),0)</f>
        <v>0</v>
      </c>
      <c r="N767" s="44">
        <f>IFERROR(VLOOKUP($C767,'World Cup GK'!B:AE,14,FALSE),0)</f>
        <v>0</v>
      </c>
      <c r="O767" s="44">
        <f>IFERROR(VLOOKUP($C767,'World Cup GK'!B:AE,11,FALSE),0)</f>
        <v>0</v>
      </c>
      <c r="P767" s="43">
        <f t="shared" si="107"/>
        <v>2.6383999999999999</v>
      </c>
      <c r="Y767" s="234"/>
      <c r="Z767" s="239"/>
    </row>
    <row r="768" spans="2:26" ht="12" customHeight="1" thickBot="1" x14ac:dyDescent="0.25">
      <c r="B768" s="24"/>
      <c r="C768" s="296" t="s">
        <v>410</v>
      </c>
      <c r="D768" s="23" t="str">
        <f>IFERROR(VLOOKUP($C768,'World Cup Players'!B:X,3,FALSE),0)</f>
        <v>fr France</v>
      </c>
      <c r="E768" s="30"/>
      <c r="F768" s="23">
        <f>IFERROR(VLOOKUP($C768,'World Cup Players'!B:X,9,FALSE),0)</f>
        <v>212</v>
      </c>
      <c r="G768" s="23">
        <f>IFERROR(VLOOKUP($C768,'World Cup Players'!B:X,11,FALSE),0)</f>
        <v>0</v>
      </c>
      <c r="H768" s="23">
        <f>IFERROR(VLOOKUP($C768,'World Cup Players'!B:X,12,FALSE),0)</f>
        <v>0</v>
      </c>
      <c r="I768" s="23">
        <f>IFERROR(VLOOKUP($C768,'GAME WINNING GOALS'!A:B,2,FALSE),0)</f>
        <v>0</v>
      </c>
      <c r="J768" s="23">
        <f>IFERROR(VLOOKUP($C768,'World Cup Players'!B:X,17,FALSE),0)</f>
        <v>0</v>
      </c>
      <c r="K768" s="23">
        <f>IFERROR(VLOOKUP($C768,'World Cup Players'!B:X,18,FALSE),0)</f>
        <v>0</v>
      </c>
      <c r="L768" s="44">
        <f>IFERROR(VLOOKUP($C768,'World Cup GK'!B:AE,16,FALSE),0)</f>
        <v>0</v>
      </c>
      <c r="M768" s="44">
        <f>IFERROR(VLOOKUP($C768,'World Cup GK'!B:AE,19,FALSE),0)</f>
        <v>0</v>
      </c>
      <c r="N768" s="44">
        <f>IFERROR(VLOOKUP($C768,'World Cup GK'!B:AE,14,FALSE),0)</f>
        <v>0</v>
      </c>
      <c r="O768" s="44">
        <f>IFERROR(VLOOKUP($C768,'World Cup GK'!B:AE,11,FALSE),0)</f>
        <v>0</v>
      </c>
      <c r="P768" s="43">
        <f t="shared" si="107"/>
        <v>1.7596000000000001</v>
      </c>
      <c r="Y768" s="234"/>
      <c r="Z768" s="240"/>
    </row>
    <row r="769" spans="2:26" ht="12" customHeight="1" thickBot="1" x14ac:dyDescent="0.25">
      <c r="B769" s="24"/>
      <c r="C769" s="296" t="s">
        <v>676</v>
      </c>
      <c r="D769" s="23" t="str">
        <f>IFERROR(VLOOKUP($C769,'World Cup Players'!B:X,3,FALSE),0)</f>
        <v>be Belgium</v>
      </c>
      <c r="E769" s="30"/>
      <c r="F769" s="23">
        <f>IFERROR(VLOOKUP($C769,'World Cup Players'!B:X,9,FALSE),0)</f>
        <v>228</v>
      </c>
      <c r="G769" s="23">
        <f>IFERROR(VLOOKUP($C769,'World Cup Players'!B:X,11,FALSE),0)</f>
        <v>0</v>
      </c>
      <c r="H769" s="23">
        <f>IFERROR(VLOOKUP($C769,'World Cup Players'!B:X,12,FALSE),0)</f>
        <v>0</v>
      </c>
      <c r="I769" s="23">
        <f>IFERROR(VLOOKUP($C769,'GAME WINNING GOALS'!A:B,2,FALSE),0)</f>
        <v>0</v>
      </c>
      <c r="J769" s="23">
        <f>IFERROR(VLOOKUP($C769,'World Cup Players'!B:X,17,FALSE),0)</f>
        <v>0</v>
      </c>
      <c r="K769" s="23">
        <f>IFERROR(VLOOKUP($C769,'World Cup Players'!B:X,18,FALSE),0)</f>
        <v>0</v>
      </c>
      <c r="L769" s="44">
        <f>IFERROR(VLOOKUP($C769,'World Cup GK'!B:AE,16,FALSE),0)</f>
        <v>0</v>
      </c>
      <c r="M769" s="44">
        <f>IFERROR(VLOOKUP($C769,'World Cup GK'!B:AE,19,FALSE),0)</f>
        <v>0</v>
      </c>
      <c r="N769" s="44">
        <f>IFERROR(VLOOKUP($C769,'World Cup GK'!B:AE,14,FALSE),0)</f>
        <v>0</v>
      </c>
      <c r="O769" s="44">
        <f>IFERROR(VLOOKUP($C769,'World Cup GK'!B:AE,11,FALSE),0)</f>
        <v>0</v>
      </c>
      <c r="P769" s="43">
        <f t="shared" si="107"/>
        <v>1.8924000000000001</v>
      </c>
      <c r="Y769" s="234"/>
      <c r="Z769" s="241"/>
    </row>
    <row r="770" spans="2:26" ht="12" customHeight="1" thickBot="1" x14ac:dyDescent="0.25">
      <c r="B770" s="24"/>
      <c r="C770" s="296" t="s">
        <v>101</v>
      </c>
      <c r="D770" s="23" t="str">
        <f>IFERROR(VLOOKUP($C770,'World Cup Players'!B:X,3,FALSE),0)</f>
        <v>de Germany</v>
      </c>
      <c r="E770" s="30"/>
      <c r="F770" s="23">
        <f>IFERROR(VLOOKUP($C770,'World Cup Players'!B:X,9,FALSE),0)</f>
        <v>262</v>
      </c>
      <c r="G770" s="23">
        <f>IFERROR(VLOOKUP($C770,'World Cup Players'!B:X,11,FALSE),0)</f>
        <v>0</v>
      </c>
      <c r="H770" s="23">
        <f>IFERROR(VLOOKUP($C770,'World Cup Players'!B:X,12,FALSE),0)</f>
        <v>0</v>
      </c>
      <c r="I770" s="41">
        <f>IFERROR(VLOOKUP($C770,'GAME WINNING GOALS'!A:B,2,FALSE),0)</f>
        <v>0</v>
      </c>
      <c r="J770" s="23">
        <f>IFERROR(VLOOKUP($C770,'World Cup Players'!B:X,17,FALSE),0)</f>
        <v>0</v>
      </c>
      <c r="K770" s="23">
        <f>IFERROR(VLOOKUP($C770,'World Cup Players'!B:X,18,FALSE),0)</f>
        <v>0</v>
      </c>
      <c r="L770" s="44">
        <f>IFERROR(VLOOKUP($C770,'World Cup GK'!B:AE,16,FALSE),0)</f>
        <v>0</v>
      </c>
      <c r="M770" s="44">
        <f>IFERROR(VLOOKUP($C770,'World Cup GK'!B:AE,19,FALSE),0)</f>
        <v>0</v>
      </c>
      <c r="N770" s="44">
        <f>IFERROR(VLOOKUP($C770,'World Cup GK'!B:AE,14,FALSE),0)</f>
        <v>0</v>
      </c>
      <c r="O770" s="44">
        <f>IFERROR(VLOOKUP($C770,'World Cup GK'!B:AE,11,FALSE),0)</f>
        <v>0</v>
      </c>
      <c r="P770" s="43">
        <f t="shared" si="107"/>
        <v>2.1745999999999999</v>
      </c>
      <c r="Y770" s="234"/>
      <c r="Z770" s="239"/>
    </row>
    <row r="771" spans="2:26" ht="12" customHeight="1" thickBot="1" x14ac:dyDescent="0.3">
      <c r="B771" s="24"/>
      <c r="C771" s="296" t="s">
        <v>648</v>
      </c>
      <c r="D771" s="23" t="str">
        <f>IFERROR(VLOOKUP($C771,'World Cup Players'!B:X,3,FALSE),0)</f>
        <v>eng England</v>
      </c>
      <c r="E771" s="30"/>
      <c r="F771" s="23">
        <f>IFERROR(VLOOKUP($C771,'World Cup Players'!B:X,9,FALSE),0)</f>
        <v>574</v>
      </c>
      <c r="G771" s="23">
        <f>IFERROR(VLOOKUP($C771,'World Cup Players'!B:X,11,FALSE),0)</f>
        <v>0</v>
      </c>
      <c r="H771" s="23">
        <f>IFERROR(VLOOKUP($C771,'World Cup Players'!B:X,12,FALSE),0)</f>
        <v>0</v>
      </c>
      <c r="I771" s="41">
        <f>IFERROR(VLOOKUP($C771,'GAME WINNING GOALS'!A:B,2,FALSE),0)</f>
        <v>0</v>
      </c>
      <c r="J771" s="23">
        <f>IFERROR(VLOOKUP($C771,'World Cup Players'!B:X,17,FALSE),0)</f>
        <v>1</v>
      </c>
      <c r="K771" s="23">
        <f>IFERROR(VLOOKUP($C771,'World Cup Players'!B:X,18,FALSE),0)</f>
        <v>0</v>
      </c>
      <c r="L771" s="44">
        <f>IFERROR(VLOOKUP($C771,'World Cup GK'!B:AE,16,FALSE),0)</f>
        <v>0</v>
      </c>
      <c r="M771" s="44">
        <f>IFERROR(VLOOKUP($C771,'World Cup GK'!B:AE,19,FALSE),0)</f>
        <v>0</v>
      </c>
      <c r="N771" s="44">
        <f>IFERROR(VLOOKUP($C771,'World Cup GK'!B:AE,14,FALSE),0)</f>
        <v>0</v>
      </c>
      <c r="O771" s="44">
        <f>IFERROR(VLOOKUP($C771,'World Cup GK'!B:AE,11,FALSE),0)</f>
        <v>0</v>
      </c>
      <c r="P771" s="43">
        <f t="shared" si="107"/>
        <v>4.5141999999999998</v>
      </c>
      <c r="Y771" s="234"/>
      <c r="Z771" s="238"/>
    </row>
    <row r="772" spans="2:26" ht="12" customHeight="1" thickBot="1" x14ac:dyDescent="0.3">
      <c r="B772" s="24"/>
      <c r="C772" s="296" t="s">
        <v>421</v>
      </c>
      <c r="D772" s="23" t="str">
        <f>IFERROR(VLOOKUP($C772,'World Cup Players'!B:X,3,FALSE),0)</f>
        <v>ar Argentina</v>
      </c>
      <c r="E772" s="30"/>
      <c r="F772" s="23">
        <f>IFERROR(VLOOKUP($C772,'World Cup Players'!B:X,9,FALSE),0)</f>
        <v>690</v>
      </c>
      <c r="G772" s="23">
        <f>IFERROR(VLOOKUP($C772,'World Cup Players'!B:X,11,FALSE),0)</f>
        <v>0</v>
      </c>
      <c r="H772" s="23">
        <f>IFERROR(VLOOKUP($C772,'World Cup Players'!B:X,12,FALSE),0)</f>
        <v>0</v>
      </c>
      <c r="I772" s="41">
        <f>IFERROR(VLOOKUP($C772,'GAME WINNING GOALS'!A:B,2,FALSE),0)</f>
        <v>0</v>
      </c>
      <c r="J772" s="23">
        <f>IFERROR(VLOOKUP($C772,'World Cup Players'!B:X,17,FALSE),0)</f>
        <v>0</v>
      </c>
      <c r="K772" s="23">
        <f>IFERROR(VLOOKUP($C772,'World Cup Players'!B:X,18,FALSE),0)</f>
        <v>0</v>
      </c>
      <c r="L772" s="44">
        <f>IFERROR(VLOOKUP($C772,'World Cup GK'!B:AE,16,FALSE),0)</f>
        <v>7</v>
      </c>
      <c r="M772" s="44">
        <f>IFERROR(VLOOKUP($C772,'World Cup GK'!B:AE,19,FALSE),0)</f>
        <v>2</v>
      </c>
      <c r="N772" s="44">
        <f>IFERROR(VLOOKUP($C772,'World Cup GK'!B:AE,14,FALSE),0)</f>
        <v>9</v>
      </c>
      <c r="O772" s="44">
        <f>IFERROR(VLOOKUP($C772,'World Cup GK'!B:AE,11,FALSE),0)</f>
        <v>7</v>
      </c>
      <c r="P772" s="43">
        <f t="shared" si="107"/>
        <v>14.777000000000001</v>
      </c>
      <c r="Y772" s="234"/>
      <c r="Z772" s="238"/>
    </row>
    <row r="773" spans="2:26" ht="12" customHeight="1" thickBot="1" x14ac:dyDescent="0.25">
      <c r="B773" s="24"/>
      <c r="C773" s="296" t="s">
        <v>45</v>
      </c>
      <c r="D773" s="23" t="str">
        <f>IFERROR(VLOOKUP($C773,'World Cup Players'!B:X,3,FALSE),0)</f>
        <v>eng England</v>
      </c>
      <c r="E773" s="30"/>
      <c r="F773" s="23">
        <f>IFERROR(VLOOKUP($C773,'World Cup Players'!B:X,9,FALSE),0)</f>
        <v>660</v>
      </c>
      <c r="G773" s="23">
        <f>IFERROR(VLOOKUP($C773,'World Cup Players'!B:X,11,FALSE),0)</f>
        <v>0</v>
      </c>
      <c r="H773" s="23">
        <f>IFERROR(VLOOKUP($C773,'World Cup Players'!B:X,12,FALSE),0)</f>
        <v>0</v>
      </c>
      <c r="I773" s="41">
        <f>IFERROR(VLOOKUP($C773,'GAME WINNING GOALS'!A:B,2,FALSE),0)</f>
        <v>0</v>
      </c>
      <c r="J773" s="23">
        <f>IFERROR(VLOOKUP($C773,'World Cup Players'!B:X,17,FALSE),0)</f>
        <v>0</v>
      </c>
      <c r="K773" s="23">
        <f>IFERROR(VLOOKUP($C773,'World Cup Players'!B:X,18,FALSE),0)</f>
        <v>0</v>
      </c>
      <c r="L773" s="44">
        <f>IFERROR(VLOOKUP($C773,'World Cup GK'!B:AE,16,FALSE),0)</f>
        <v>5</v>
      </c>
      <c r="M773" s="44">
        <f>IFERROR(VLOOKUP($C773,'World Cup GK'!B:AE,19,FALSE),0)</f>
        <v>2</v>
      </c>
      <c r="N773" s="44">
        <f>IFERROR(VLOOKUP($C773,'World Cup GK'!B:AE,14,FALSE),0)</f>
        <v>15</v>
      </c>
      <c r="O773" s="44">
        <f>IFERROR(VLOOKUP($C773,'World Cup GK'!B:AE,11,FALSE),0)</f>
        <v>8</v>
      </c>
      <c r="P773" s="43">
        <f t="shared" si="107"/>
        <v>13.478</v>
      </c>
      <c r="Y773" s="234"/>
      <c r="Z773" s="242"/>
    </row>
    <row r="774" spans="2:26" ht="12" customHeight="1" thickBot="1" x14ac:dyDescent="0.25">
      <c r="B774" s="24"/>
      <c r="C774" s="265" t="s">
        <v>400</v>
      </c>
      <c r="D774" s="23" t="str">
        <f>IFERROR(VLOOKUP($C774,'World Cup Players'!B:X,3,FALSE),0)</f>
        <v>ma Morocco</v>
      </c>
      <c r="E774" s="30"/>
      <c r="F774" s="23">
        <f>IFERROR(VLOOKUP($C774,'World Cup Players'!B:X,9,FALSE),0)</f>
        <v>570</v>
      </c>
      <c r="G774" s="23">
        <f>IFERROR(VLOOKUP($C774,'World Cup Players'!B:X,11,FALSE),0)</f>
        <v>0</v>
      </c>
      <c r="H774" s="23">
        <f>IFERROR(VLOOKUP($C774,'World Cup Players'!B:X,12,FALSE),0)</f>
        <v>0</v>
      </c>
      <c r="I774" s="23">
        <f>IFERROR(VLOOKUP($C774,'GAME WINNING GOALS'!A:B,2,FALSE),0)</f>
        <v>0</v>
      </c>
      <c r="J774" s="23">
        <f>IFERROR(VLOOKUP($C774,'World Cup Players'!B:X,17,FALSE),0)</f>
        <v>0</v>
      </c>
      <c r="K774" s="23">
        <f>IFERROR(VLOOKUP($C774,'World Cup Players'!B:X,18,FALSE),0)</f>
        <v>0</v>
      </c>
      <c r="L774" s="44">
        <f>IFERROR(VLOOKUP($C774,'World Cup GK'!B:AE,16,FALSE),0)</f>
        <v>3</v>
      </c>
      <c r="M774" s="44">
        <f>IFERROR(VLOOKUP($C774,'World Cup GK'!B:AE,19,FALSE),0)</f>
        <v>2</v>
      </c>
      <c r="N774" s="44">
        <f>IFERROR(VLOOKUP($C774,'World Cup GK'!B:AE,14,FALSE),0)</f>
        <v>14</v>
      </c>
      <c r="O774" s="44">
        <f>IFERROR(VLOOKUP($C774,'World Cup GK'!B:AE,11,FALSE),0)</f>
        <v>6</v>
      </c>
      <c r="P774" s="43">
        <f t="shared" si="107"/>
        <v>11.031000000000001</v>
      </c>
      <c r="Y774" s="243"/>
      <c r="Z774" s="241"/>
    </row>
    <row r="775" spans="2:26" ht="12" customHeight="1" thickBot="1" x14ac:dyDescent="0.3">
      <c r="B775" s="24"/>
      <c r="C775" s="265" t="s">
        <v>760</v>
      </c>
      <c r="D775" s="23" t="str">
        <f>IFERROR(VLOOKUP($C775,'World Cup Players'!B:X,3,FALSE),0)</f>
        <v>us United States</v>
      </c>
      <c r="E775" s="30"/>
      <c r="F775" s="23">
        <f>IFERROR(VLOOKUP($C775,'World Cup Players'!B:X,9,FALSE),0)</f>
        <v>360</v>
      </c>
      <c r="G775" s="23">
        <f>IFERROR(VLOOKUP($C775,'World Cup Players'!B:X,11,FALSE),0)</f>
        <v>0</v>
      </c>
      <c r="H775" s="23">
        <f>IFERROR(VLOOKUP($C775,'World Cup Players'!B:X,12,FALSE),0)</f>
        <v>0</v>
      </c>
      <c r="I775" s="23">
        <f>IFERROR(VLOOKUP($C775,'GAME WINNING GOALS'!A:B,2,FALSE),0)</f>
        <v>0</v>
      </c>
      <c r="J775" s="23">
        <f>IFERROR(VLOOKUP($C775,'World Cup Players'!B:X,17,FALSE),0)</f>
        <v>0</v>
      </c>
      <c r="K775" s="23">
        <f>IFERROR(VLOOKUP($C775,'World Cup Players'!B:X,18,FALSE),0)</f>
        <v>0</v>
      </c>
      <c r="L775" s="44">
        <f>IFERROR(VLOOKUP($C775,'World Cup GK'!B:AE,16,FALSE),0)</f>
        <v>3</v>
      </c>
      <c r="M775" s="44">
        <f>IFERROR(VLOOKUP($C775,'World Cup GK'!B:AE,19,FALSE),0)</f>
        <v>2</v>
      </c>
      <c r="N775" s="44">
        <f>IFERROR(VLOOKUP($C775,'World Cup GK'!B:AE,14,FALSE),0)</f>
        <v>8</v>
      </c>
      <c r="O775" s="44">
        <f>IFERROR(VLOOKUP($C775,'World Cup GK'!B:AE,11,FALSE),0)</f>
        <v>5</v>
      </c>
      <c r="P775" s="43">
        <f t="shared" si="107"/>
        <v>8.3379999999999992</v>
      </c>
      <c r="Y775" s="243"/>
      <c r="Z775" s="238"/>
    </row>
    <row r="776" spans="2:26" ht="12" customHeight="1" thickBot="1" x14ac:dyDescent="0.25">
      <c r="B776" s="24"/>
      <c r="C776" s="265" t="s">
        <v>764</v>
      </c>
      <c r="D776" s="23" t="str">
        <f>IFERROR(VLOOKUP($C776,'World Cup Players'!B:X,3,FALSE),0)</f>
        <v>ca Canada</v>
      </c>
      <c r="E776" s="30"/>
      <c r="F776" s="23">
        <f>IFERROR(VLOOKUP($C776,'World Cup Players'!B:X,9,FALSE),0)</f>
        <v>450</v>
      </c>
      <c r="G776" s="23">
        <f>IFERROR(VLOOKUP($C776,'World Cup Players'!B:X,11,FALSE),0)</f>
        <v>0</v>
      </c>
      <c r="H776" s="23">
        <f>IFERROR(VLOOKUP($C776,'World Cup Players'!B:X,12,FALSE),0)</f>
        <v>0</v>
      </c>
      <c r="I776" s="23">
        <f>IFERROR(VLOOKUP($C776,'GAME WINNING GOALS'!A:B,2,FALSE),0)</f>
        <v>0</v>
      </c>
      <c r="J776" s="23">
        <f>IFERROR(VLOOKUP($C776,'World Cup Players'!#REF!,16,FALSE),0)</f>
        <v>0</v>
      </c>
      <c r="K776" s="23">
        <f>IFERROR(VLOOKUP($C776,'World Cup Players'!#REF!,16,FALSE),0)</f>
        <v>0</v>
      </c>
      <c r="L776" s="44">
        <f>IFERROR(VLOOKUP($C776,'World Cup GK'!B:AE,16,FALSE),0)</f>
        <v>2</v>
      </c>
      <c r="M776" s="44">
        <f>IFERROR(VLOOKUP($C776,'World Cup GK'!B:AE,19,FALSE),0)</f>
        <v>2</v>
      </c>
      <c r="N776" s="44">
        <f>IFERROR(VLOOKUP($C776,'World Cup GK'!B:AE,14,FALSE),0)</f>
        <v>6</v>
      </c>
      <c r="O776" s="44">
        <f>IFERROR(VLOOKUP($C776,'World Cup GK'!B:AE,11,FALSE),0)</f>
        <v>6</v>
      </c>
      <c r="P776" s="43">
        <f t="shared" si="107"/>
        <v>7.4349999999999987</v>
      </c>
      <c r="Y776" s="234"/>
    </row>
    <row r="777" spans="2:26" ht="12" customHeight="1" thickBot="1" x14ac:dyDescent="0.25">
      <c r="B777" s="24"/>
      <c r="C777" s="296" t="s">
        <v>322</v>
      </c>
      <c r="D777" s="23">
        <f>IFERROR(VLOOKUP($C777,'World Cup Players'!B:X,3,FALSE),0)</f>
        <v>0</v>
      </c>
      <c r="E777" s="30"/>
      <c r="F777" s="23">
        <f>IFERROR(VLOOKUP($C777,'World Cup Players'!B:X,9,FALSE),0)</f>
        <v>0</v>
      </c>
      <c r="G777" s="23">
        <f>IFERROR(VLOOKUP($C777,'World Cup Players'!B:X,11,FALSE),0)</f>
        <v>0</v>
      </c>
      <c r="H777" s="23">
        <f>IFERROR(VLOOKUP($C777,'World Cup Players'!#REF!,11,FALSE),0)</f>
        <v>0</v>
      </c>
      <c r="I777" s="23">
        <f>IFERROR(VLOOKUP($C777,'GAME WINNING GOALS'!A:B,2,FALSE),0)</f>
        <v>1</v>
      </c>
      <c r="J777" s="23">
        <f>IFERROR(VLOOKUP($C777,'World Cup Players'!#REF!,16,FALSE),0)</f>
        <v>0</v>
      </c>
      <c r="K777" s="23">
        <f>IFERROR(VLOOKUP($C777,'World Cup Players'!#REF!,16,FALSE),0)</f>
        <v>0</v>
      </c>
      <c r="L777" s="44">
        <f>IFERROR(VLOOKUP($C777,'World Cup GK'!B:AE,16,FALSE),0)</f>
        <v>0</v>
      </c>
      <c r="M777" s="44">
        <f>IFERROR(VLOOKUP($C777,'World Cup GK'!B:AE,19,FALSE),0)</f>
        <v>0</v>
      </c>
      <c r="N777" s="44">
        <f>IFERROR(VLOOKUP($C777,'World Cup GK'!B:AE,14,FALSE),0)</f>
        <v>0</v>
      </c>
      <c r="O777" s="44">
        <f>IFERROR(VLOOKUP($C777,'World Cup GK'!B:AE,11,FALSE),0)</f>
        <v>0</v>
      </c>
      <c r="P777" s="43">
        <f t="shared" si="107"/>
        <v>1</v>
      </c>
      <c r="Y777" s="234"/>
    </row>
    <row r="778" spans="2:26" ht="12" customHeight="1" thickBot="1" x14ac:dyDescent="0.25">
      <c r="B778" s="24"/>
      <c r="C778" s="296" t="s">
        <v>773</v>
      </c>
      <c r="D778" s="23">
        <f>IFERROR(VLOOKUP($C778,'World Cup Players'!B:X,3,FALSE),0)</f>
        <v>0</v>
      </c>
      <c r="E778" s="30"/>
      <c r="F778" s="23">
        <f>IFERROR(VLOOKUP($C778,'World Cup Players'!B:X,9,FALSE),0)</f>
        <v>0</v>
      </c>
      <c r="G778" s="23">
        <f>IFERROR(VLOOKUP($C778,'World Cup Players'!B:X,11,FALSE),0)</f>
        <v>0</v>
      </c>
      <c r="H778" s="23">
        <f>IFERROR(VLOOKUP($C778,'World Cup Players'!#REF!,11,FALSE),0)</f>
        <v>0</v>
      </c>
      <c r="I778" s="23">
        <f>IFERROR(VLOOKUP($C778,'GAME WINNING GOALS'!A:B,2,FALSE),0)</f>
        <v>0</v>
      </c>
      <c r="J778" s="23">
        <f>IFERROR(VLOOKUP($C778,'World Cup Players'!#REF!,16,FALSE),0)</f>
        <v>0</v>
      </c>
      <c r="K778" s="23">
        <f>IFERROR(VLOOKUP($C778,'World Cup Players'!#REF!,16,FALSE),0)</f>
        <v>0</v>
      </c>
      <c r="L778" s="44">
        <f>IFERROR(VLOOKUP($C778,'World Cup GK'!B:AE,16,FALSE),0)</f>
        <v>0</v>
      </c>
      <c r="M778" s="44">
        <f>IFERROR(VLOOKUP($C778,'World Cup GK'!B:AE,19,FALSE),0)</f>
        <v>0</v>
      </c>
      <c r="N778" s="44">
        <f>IFERROR(VLOOKUP($C778,'World Cup GK'!B:AE,14,FALSE),0)</f>
        <v>0</v>
      </c>
      <c r="O778" s="44">
        <f>IFERROR(VLOOKUP($C778,'World Cup GK'!B:AE,11,FALSE),0)</f>
        <v>0</v>
      </c>
      <c r="P778" s="43">
        <f t="shared" si="107"/>
        <v>0</v>
      </c>
      <c r="Y778" s="234"/>
    </row>
    <row r="779" spans="2:26" ht="12" customHeight="1" x14ac:dyDescent="0.2">
      <c r="B779" s="24"/>
      <c r="C779" s="296" t="s">
        <v>774</v>
      </c>
      <c r="D779" s="23">
        <f>IFERROR(VLOOKUP($C779,'World Cup Players'!B:X,3,FALSE),0)</f>
        <v>0</v>
      </c>
      <c r="E779" s="30"/>
      <c r="F779" s="23">
        <f>IFERROR(VLOOKUP($C779,'World Cup Players'!B:X,9,FALSE),0)</f>
        <v>0</v>
      </c>
      <c r="G779" s="23">
        <f>IFERROR(VLOOKUP($C779,'World Cup Players'!B:X,11,FALSE),0)</f>
        <v>0</v>
      </c>
      <c r="H779" s="23">
        <f>IFERROR(VLOOKUP($C779,'World Cup Players'!#REF!,11,FALSE),0)</f>
        <v>0</v>
      </c>
      <c r="I779" s="23">
        <f>IFERROR(VLOOKUP($C779,'GAME WINNING GOALS'!A:B,2,FALSE),0)</f>
        <v>1</v>
      </c>
      <c r="J779" s="23">
        <f>IFERROR(VLOOKUP($C779,'World Cup Players'!#REF!,16,FALSE),0)</f>
        <v>0</v>
      </c>
      <c r="K779" s="23">
        <f>IFERROR(VLOOKUP($C779,'World Cup Players'!#REF!,16,FALSE),0)</f>
        <v>0</v>
      </c>
      <c r="L779" s="44">
        <f>IFERROR(VLOOKUP($C779,'World Cup GK'!B:AE,16,FALSE),0)</f>
        <v>0</v>
      </c>
      <c r="M779" s="44">
        <f>IFERROR(VLOOKUP($C779,'World Cup GK'!B:AE,19,FALSE),0)</f>
        <v>0</v>
      </c>
      <c r="N779" s="44">
        <f>IFERROR(VLOOKUP($C779,'World Cup GK'!B:AE,14,FALSE),0)</f>
        <v>0</v>
      </c>
      <c r="O779" s="44">
        <f>IFERROR(VLOOKUP($C779,'World Cup GK'!B:AE,11,FALSE),0)</f>
        <v>0</v>
      </c>
      <c r="P779" s="43">
        <f t="shared" si="107"/>
        <v>1</v>
      </c>
    </row>
    <row r="780" spans="2:26" ht="12" customHeight="1" x14ac:dyDescent="0.2">
      <c r="B780" s="40" t="str">
        <f>Master!X67</f>
        <v>Steve Mastoras</v>
      </c>
      <c r="C780" s="300"/>
      <c r="D780" s="35">
        <f t="shared" ref="D780:E780" si="110">SUM(D781:D805)</f>
        <v>0</v>
      </c>
      <c r="E780" s="35">
        <f t="shared" si="110"/>
        <v>0</v>
      </c>
      <c r="F780" s="35">
        <f>SUM(F781:F810)</f>
        <v>10651</v>
      </c>
      <c r="G780" s="35">
        <f t="shared" ref="G780:O780" si="111">SUM(G781:G810)</f>
        <v>28</v>
      </c>
      <c r="H780" s="35">
        <f>SUM(H781:H810)</f>
        <v>22</v>
      </c>
      <c r="I780" s="35">
        <f>SUM(I781:I810)</f>
        <v>8</v>
      </c>
      <c r="J780" s="35">
        <f>SUM(J781:J810)</f>
        <v>8</v>
      </c>
      <c r="K780" s="35">
        <f t="shared" si="111"/>
        <v>0</v>
      </c>
      <c r="L780" s="35">
        <f>SUM(L781:L810)</f>
        <v>20</v>
      </c>
      <c r="M780" s="35">
        <f t="shared" si="111"/>
        <v>12</v>
      </c>
      <c r="N780" s="35">
        <f t="shared" si="111"/>
        <v>44</v>
      </c>
      <c r="O780" s="35">
        <f t="shared" si="111"/>
        <v>27</v>
      </c>
      <c r="P780" s="43">
        <f t="shared" si="107"/>
        <v>178.45330000000001</v>
      </c>
    </row>
    <row r="781" spans="2:26" ht="12" customHeight="1" x14ac:dyDescent="0.2">
      <c r="B781" s="24"/>
      <c r="C781" s="265" t="s">
        <v>211</v>
      </c>
      <c r="D781" s="23" t="str">
        <f>IFERROR(VLOOKUP($C781,'World Cup Players'!B:X,3,FALSE),0)</f>
        <v>ar Argentina</v>
      </c>
      <c r="E781" s="30"/>
      <c r="F781" s="23">
        <f>IFERROR(VLOOKUP($C781,'World Cup Players'!B:X,9,FALSE),0)</f>
        <v>620</v>
      </c>
      <c r="G781" s="23">
        <f>IFERROR(VLOOKUP($C781,'World Cup Players'!B:X,11,FALSE),0)</f>
        <v>8</v>
      </c>
      <c r="H781" s="23">
        <f>IFERROR(VLOOKUP($C781,'World Cup Players'!B:X,12,FALSE),0)</f>
        <v>4</v>
      </c>
      <c r="I781" s="23">
        <f>IFERROR(VLOOKUP($C781,'GAME WINNING GOALS'!A:B,2,FALSE),0)</f>
        <v>2</v>
      </c>
      <c r="J781" s="23">
        <f>IFERROR(VLOOKUP($C781,'World Cup Players'!B:X,17,FALSE),0)</f>
        <v>0</v>
      </c>
      <c r="K781" s="23">
        <f>IFERROR(VLOOKUP($C781,'World Cup Players'!B:X,18,FALSE),0)</f>
        <v>0</v>
      </c>
      <c r="L781" s="44">
        <f>IFERROR(VLOOKUP($C781,'World Cup GK'!B:AE,16,FALSE),0)</f>
        <v>0</v>
      </c>
      <c r="M781" s="44">
        <f>IFERROR(VLOOKUP($C781,'World Cup GK'!B:AE,19,FALSE),0)</f>
        <v>0</v>
      </c>
      <c r="N781" s="44">
        <f>IFERROR(VLOOKUP($C781,'World Cup GK'!B:AE,14,FALSE),0)</f>
        <v>0</v>
      </c>
      <c r="O781" s="44">
        <f>IFERROR(VLOOKUP($C781,'World Cup GK'!B:AE,11,FALSE),0)</f>
        <v>0</v>
      </c>
      <c r="P781" s="43">
        <f t="shared" si="107"/>
        <v>19.146000000000001</v>
      </c>
    </row>
    <row r="782" spans="2:26" ht="12" customHeight="1" x14ac:dyDescent="0.2">
      <c r="B782" s="24"/>
      <c r="C782" s="265" t="s">
        <v>9</v>
      </c>
      <c r="D782" s="23" t="str">
        <f>IFERROR(VLOOKUP($C782,'World Cup Players'!B:X,3,FALSE),0)</f>
        <v>pt Portugal</v>
      </c>
      <c r="E782" s="30"/>
      <c r="F782" s="23">
        <f>IFERROR(VLOOKUP($C782,'World Cup Players'!B:X,9,FALSE),0)</f>
        <v>440</v>
      </c>
      <c r="G782" s="23">
        <f>IFERROR(VLOOKUP($C782,'World Cup Players'!B:X,11,FALSE),0)</f>
        <v>3</v>
      </c>
      <c r="H782" s="23">
        <f>IFERROR(VLOOKUP($C782,'World Cup Players'!B:X,12,FALSE),0)</f>
        <v>0</v>
      </c>
      <c r="I782" s="23">
        <f>IFERROR(VLOOKUP($C782,'GAME WINNING GOALS'!A:B,2,FALSE),0)</f>
        <v>1</v>
      </c>
      <c r="J782" s="23">
        <f>IFERROR(VLOOKUP($C782,'World Cup Players'!B:X,17,FALSE),0)</f>
        <v>0</v>
      </c>
      <c r="K782" s="23">
        <f>IFERROR(VLOOKUP($C782,'World Cup Players'!B:X,18,FALSE),0)</f>
        <v>0</v>
      </c>
      <c r="L782" s="44">
        <f>IFERROR(VLOOKUP($C782,'World Cup GK'!B:AE,16,FALSE),0)</f>
        <v>0</v>
      </c>
      <c r="M782" s="44">
        <f>IFERROR(VLOOKUP($C782,'World Cup GK'!B:AE,19,FALSE),0)</f>
        <v>0</v>
      </c>
      <c r="N782" s="44">
        <f>IFERROR(VLOOKUP($C782,'World Cup GK'!B:AE,14,FALSE),0)</f>
        <v>0</v>
      </c>
      <c r="O782" s="44">
        <f>IFERROR(VLOOKUP($C782,'World Cup GK'!B:AE,11,FALSE),0)</f>
        <v>0</v>
      </c>
      <c r="P782" s="43">
        <f t="shared" si="107"/>
        <v>7.6520000000000001</v>
      </c>
    </row>
    <row r="783" spans="2:26" ht="12" customHeight="1" x14ac:dyDescent="0.2">
      <c r="B783" s="24"/>
      <c r="C783" s="265" t="s">
        <v>1415</v>
      </c>
      <c r="D783" s="23" t="str">
        <f>IFERROR(VLOOKUP($C783,'World Cup Players'!B:X,3,FALSE),0)</f>
        <v>at Austria</v>
      </c>
      <c r="E783" s="30"/>
      <c r="F783" s="23">
        <f>IFERROR(VLOOKUP($C783,'World Cup Players'!B:X,9,FALSE),0)</f>
        <v>144</v>
      </c>
      <c r="G783" s="23">
        <f>IFERROR(VLOOKUP($C783,'World Cup Players'!B:X,11,FALSE),0)</f>
        <v>2</v>
      </c>
      <c r="H783" s="23">
        <f>IFERROR(VLOOKUP($C783,'World Cup Players'!B:X,12,FALSE),0)</f>
        <v>0</v>
      </c>
      <c r="I783" s="23">
        <f>IFERROR(VLOOKUP($C783,'GAME WINNING GOALS'!A:B,2,FALSE),0)</f>
        <v>0</v>
      </c>
      <c r="J783" s="23">
        <f>IFERROR(VLOOKUP($C783,'World Cup Players'!B:X,17,FALSE),0)</f>
        <v>1</v>
      </c>
      <c r="K783" s="23">
        <f>IFERROR(VLOOKUP($C783,'World Cup Players'!B:X,18,FALSE),0)</f>
        <v>0</v>
      </c>
      <c r="L783" s="44">
        <f>IFERROR(VLOOKUP($C783,'World Cup GK'!B:AE,16,FALSE),0)</f>
        <v>0</v>
      </c>
      <c r="M783" s="44">
        <f>IFERROR(VLOOKUP($C783,'World Cup GK'!B:AE,19,FALSE),0)</f>
        <v>0</v>
      </c>
      <c r="N783" s="44">
        <f>IFERROR(VLOOKUP($C783,'World Cup GK'!B:AE,14,FALSE),0)</f>
        <v>0</v>
      </c>
      <c r="O783" s="44">
        <f>IFERROR(VLOOKUP($C783,'World Cup GK'!B:AE,11,FALSE),0)</f>
        <v>0</v>
      </c>
      <c r="P783" s="43">
        <f t="shared" si="107"/>
        <v>2.9451999999999998</v>
      </c>
    </row>
    <row r="784" spans="2:26" ht="12" customHeight="1" x14ac:dyDescent="0.2">
      <c r="B784" s="24"/>
      <c r="C784" s="265" t="s">
        <v>87</v>
      </c>
      <c r="D784" s="23" t="str">
        <f>IFERROR(VLOOKUP($C784,'World Cup Players'!B:X,3,FALSE),0)</f>
        <v>cz Czechia</v>
      </c>
      <c r="E784" s="30"/>
      <c r="F784" s="23">
        <f>IFERROR(VLOOKUP($C784,'World Cup Players'!B:X,9,FALSE),0)</f>
        <v>180</v>
      </c>
      <c r="G784" s="23">
        <f>IFERROR(VLOOKUP($C784,'World Cup Players'!B:X,11,FALSE),0)</f>
        <v>0</v>
      </c>
      <c r="H784" s="23">
        <f>IFERROR(VLOOKUP($C784,'World Cup Players'!B:X,12,FALSE),0)</f>
        <v>0</v>
      </c>
      <c r="I784" s="23">
        <f>IFERROR(VLOOKUP($C784,'GAME WINNING GOALS'!A:B,2,FALSE),0)</f>
        <v>0</v>
      </c>
      <c r="J784" s="23">
        <f>IFERROR(VLOOKUP($C784,'World Cup Players'!B:X,17,FALSE),0)</f>
        <v>0</v>
      </c>
      <c r="K784" s="23">
        <f>IFERROR(VLOOKUP($C784,'World Cup Players'!B:X,18,FALSE),0)</f>
        <v>0</v>
      </c>
      <c r="L784" s="44">
        <f>IFERROR(VLOOKUP($C784,'World Cup GK'!B:AE,16,FALSE),0)</f>
        <v>0</v>
      </c>
      <c r="M784" s="44">
        <f>IFERROR(VLOOKUP($C784,'World Cup GK'!B:AE,19,FALSE),0)</f>
        <v>0</v>
      </c>
      <c r="N784" s="44">
        <f>IFERROR(VLOOKUP($C784,'World Cup GK'!B:AE,14,FALSE),0)</f>
        <v>0</v>
      </c>
      <c r="O784" s="44">
        <f>IFERROR(VLOOKUP($C784,'World Cup GK'!B:AE,11,FALSE),0)</f>
        <v>0</v>
      </c>
      <c r="P784" s="43">
        <f t="shared" si="107"/>
        <v>1.494</v>
      </c>
    </row>
    <row r="785" spans="2:16" ht="12" customHeight="1" x14ac:dyDescent="0.2">
      <c r="B785" s="24"/>
      <c r="C785" s="295" t="s">
        <v>703</v>
      </c>
      <c r="D785" s="23" t="str">
        <f>IFERROR(VLOOKUP($C785,'World Cup Players'!B:X,3,FALSE),0)</f>
        <v>br Brazil</v>
      </c>
      <c r="E785" s="30"/>
      <c r="F785" s="23">
        <f>IFERROR(VLOOKUP($C785,'World Cup Players'!B:X,9,FALSE),0)</f>
        <v>114</v>
      </c>
      <c r="G785" s="23">
        <f>IFERROR(VLOOKUP($C785,'World Cup Players'!B:X,11,FALSE),0)</f>
        <v>0</v>
      </c>
      <c r="H785" s="23">
        <f>IFERROR(VLOOKUP($C785,'World Cup Players'!B:X,12,FALSE),0)</f>
        <v>0</v>
      </c>
      <c r="I785" s="23">
        <f>IFERROR(VLOOKUP($C785,'GAME WINNING GOALS'!A:B,2,FALSE),0)</f>
        <v>0</v>
      </c>
      <c r="J785" s="23">
        <f>IFERROR(VLOOKUP($C785,'World Cup Players'!B:X,17,FALSE),0)</f>
        <v>0</v>
      </c>
      <c r="K785" s="23">
        <f>IFERROR(VLOOKUP($C785,'World Cup Players'!B:X,18,FALSE),0)</f>
        <v>0</v>
      </c>
      <c r="L785" s="44">
        <f>IFERROR(VLOOKUP($C785,'World Cup GK'!B:AE,16,FALSE),0)</f>
        <v>0</v>
      </c>
      <c r="M785" s="44">
        <f>IFERROR(VLOOKUP($C785,'World Cup GK'!B:AE,19,FALSE),0)</f>
        <v>0</v>
      </c>
      <c r="N785" s="44">
        <f>IFERROR(VLOOKUP($C785,'World Cup GK'!B:AE,14,FALSE),0)</f>
        <v>0</v>
      </c>
      <c r="O785" s="44">
        <f>IFERROR(VLOOKUP($C785,'World Cup GK'!B:AE,11,FALSE),0)</f>
        <v>0</v>
      </c>
      <c r="P785" s="43">
        <f t="shared" si="107"/>
        <v>0.94620000000000004</v>
      </c>
    </row>
    <row r="786" spans="2:16" ht="12" customHeight="1" x14ac:dyDescent="0.2">
      <c r="B786" s="24"/>
      <c r="C786" s="265" t="s">
        <v>467</v>
      </c>
      <c r="D786" s="23" t="str">
        <f>IFERROR(VLOOKUP($C786,'World Cup Players'!B:X,3,FALSE),0)</f>
        <v>es Spain</v>
      </c>
      <c r="E786" s="30"/>
      <c r="F786" s="23">
        <f>IFERROR(VLOOKUP($C786,'World Cup Players'!B:X,9,FALSE),0)</f>
        <v>626</v>
      </c>
      <c r="G786" s="23">
        <f>IFERROR(VLOOKUP($C786,'World Cup Players'!B:X,11,FALSE),0)</f>
        <v>0</v>
      </c>
      <c r="H786" s="23">
        <f>IFERROR(VLOOKUP($C786,'World Cup Players'!B:X,12,FALSE),0)</f>
        <v>0</v>
      </c>
      <c r="I786" s="23">
        <f>IFERROR(VLOOKUP($C786,'GAME WINNING GOALS'!A:B,2,FALSE),0)</f>
        <v>0</v>
      </c>
      <c r="J786" s="23">
        <f>IFERROR(VLOOKUP($C786,'World Cup Players'!B:X,17,FALSE),0)</f>
        <v>0</v>
      </c>
      <c r="K786" s="23">
        <f>IFERROR(VLOOKUP($C786,'World Cup Players'!B:X,18,FALSE),0)</f>
        <v>0</v>
      </c>
      <c r="L786" s="44">
        <f>IFERROR(VLOOKUP($C786,'World Cup GK'!B:AE,16,FALSE),0)</f>
        <v>0</v>
      </c>
      <c r="M786" s="44">
        <f>IFERROR(VLOOKUP($C786,'World Cup GK'!B:AE,19,FALSE),0)</f>
        <v>0</v>
      </c>
      <c r="N786" s="44">
        <f>IFERROR(VLOOKUP($C786,'World Cup GK'!B:AE,14,FALSE),0)</f>
        <v>0</v>
      </c>
      <c r="O786" s="44">
        <f>IFERROR(VLOOKUP($C786,'World Cup GK'!B:AE,11,FALSE),0)</f>
        <v>0</v>
      </c>
      <c r="P786" s="43">
        <f t="shared" si="107"/>
        <v>5.1958000000000002</v>
      </c>
    </row>
    <row r="787" spans="2:16" ht="12" customHeight="1" x14ac:dyDescent="0.2">
      <c r="B787" s="24"/>
      <c r="C787" s="265" t="s">
        <v>709</v>
      </c>
      <c r="D787" s="23" t="str">
        <f>IFERROR(VLOOKUP($C787,'World Cup Players'!B:X,3,FALSE),0)</f>
        <v>ma Morocco</v>
      </c>
      <c r="E787" s="30"/>
      <c r="F787" s="23">
        <f>IFERROR(VLOOKUP($C787,'World Cup Players'!B:X,9,FALSE),0)</f>
        <v>457</v>
      </c>
      <c r="G787" s="23">
        <f>IFERROR(VLOOKUP($C787,'World Cup Players'!B:X,11,FALSE),0)</f>
        <v>0</v>
      </c>
      <c r="H787" s="23">
        <f>IFERROR(VLOOKUP($C787,'World Cup Players'!B:X,12,FALSE),0)</f>
        <v>4</v>
      </c>
      <c r="I787" s="23">
        <f>IFERROR(VLOOKUP($C787,'GAME WINNING GOALS'!A:B,2,FALSE),0)</f>
        <v>0</v>
      </c>
      <c r="J787" s="23">
        <f>IFERROR(VLOOKUP($C787,'World Cup Players'!B:X,17,FALSE),0)</f>
        <v>0</v>
      </c>
      <c r="K787" s="23">
        <f>IFERROR(VLOOKUP($C787,'World Cup Players'!B:X,18,FALSE),0)</f>
        <v>0</v>
      </c>
      <c r="L787" s="44">
        <f>IFERROR(VLOOKUP($C787,'World Cup GK'!B:AE,16,FALSE),0)</f>
        <v>0</v>
      </c>
      <c r="M787" s="44">
        <f>IFERROR(VLOOKUP($C787,'World Cup GK'!B:AE,19,FALSE),0)</f>
        <v>0</v>
      </c>
      <c r="N787" s="44">
        <f>IFERROR(VLOOKUP($C787,'World Cup GK'!B:AE,14,FALSE),0)</f>
        <v>0</v>
      </c>
      <c r="O787" s="44">
        <f>IFERROR(VLOOKUP($C787,'World Cup GK'!B:AE,11,FALSE),0)</f>
        <v>0</v>
      </c>
      <c r="P787" s="43">
        <f t="shared" si="107"/>
        <v>7.7930999999999999</v>
      </c>
    </row>
    <row r="788" spans="2:16" ht="12" customHeight="1" x14ac:dyDescent="0.2">
      <c r="B788" s="24"/>
      <c r="C788" s="265" t="s">
        <v>254</v>
      </c>
      <c r="D788" s="23" t="str">
        <f>IFERROR(VLOOKUP($C788,'World Cup Players'!B:X,3,FALSE),0)</f>
        <v>ca Canada</v>
      </c>
      <c r="E788" s="30"/>
      <c r="F788" s="23">
        <f>IFERROR(VLOOKUP($C788,'World Cup Players'!B:X,9,FALSE),0)</f>
        <v>420</v>
      </c>
      <c r="G788" s="23">
        <f>IFERROR(VLOOKUP($C788,'World Cup Players'!B:X,11,FALSE),0)</f>
        <v>3</v>
      </c>
      <c r="H788" s="23">
        <f>IFERROR(VLOOKUP($C788,'World Cup Players'!B:X,12,FALSE),0)</f>
        <v>0</v>
      </c>
      <c r="I788" s="23">
        <f>IFERROR(VLOOKUP($C788,'GAME WINNING GOALS'!A:B,2,FALSE),0)</f>
        <v>0</v>
      </c>
      <c r="J788" s="23">
        <f>IFERROR(VLOOKUP($C788,'World Cup Players'!B:X,17,FALSE),0)</f>
        <v>1</v>
      </c>
      <c r="K788" s="23">
        <f>IFERROR(VLOOKUP($C788,'World Cup Players'!B:X,18,FALSE),0)</f>
        <v>0</v>
      </c>
      <c r="L788" s="44">
        <f>IFERROR(VLOOKUP($C788,'World Cup GK'!B:AE,16,FALSE),0)</f>
        <v>0</v>
      </c>
      <c r="M788" s="44">
        <f>IFERROR(VLOOKUP($C788,'World Cup GK'!B:AE,19,FALSE),0)</f>
        <v>0</v>
      </c>
      <c r="N788" s="44">
        <f>IFERROR(VLOOKUP($C788,'World Cup GK'!B:AE,14,FALSE),0)</f>
        <v>0</v>
      </c>
      <c r="O788" s="44">
        <f>IFERROR(VLOOKUP($C788,'World Cup GK'!B:AE,11,FALSE),0)</f>
        <v>0</v>
      </c>
      <c r="P788" s="43">
        <f t="shared" si="107"/>
        <v>6.2360000000000007</v>
      </c>
    </row>
    <row r="789" spans="2:16" ht="12" customHeight="1" x14ac:dyDescent="0.2">
      <c r="B789" s="24"/>
      <c r="C789" s="265" t="s">
        <v>707</v>
      </c>
      <c r="D789" s="23" t="str">
        <f>IFERROR(VLOOKUP($C789,'World Cup Players'!B:X,3,FALSE),0)</f>
        <v>eg Egypt</v>
      </c>
      <c r="E789" s="30"/>
      <c r="F789" s="23">
        <f>IFERROR(VLOOKUP($C789,'World Cup Players'!B:X,9,FALSE),0)</f>
        <v>425</v>
      </c>
      <c r="G789" s="23">
        <f>IFERROR(VLOOKUP($C789,'World Cup Players'!B:X,11,FALSE),0)</f>
        <v>1</v>
      </c>
      <c r="H789" s="23">
        <f>IFERROR(VLOOKUP($C789,'World Cup Players'!B:X,12,FALSE),0)</f>
        <v>2</v>
      </c>
      <c r="I789" s="23">
        <f>IFERROR(VLOOKUP($C789,'GAME WINNING GOALS'!A:B,2,FALSE),0)</f>
        <v>1</v>
      </c>
      <c r="J789" s="23">
        <f>IFERROR(VLOOKUP($C789,'World Cup Players'!B:X,17,FALSE),0)</f>
        <v>0</v>
      </c>
      <c r="K789" s="23">
        <f>IFERROR(VLOOKUP($C789,'World Cup Players'!B:X,18,FALSE),0)</f>
        <v>0</v>
      </c>
      <c r="L789" s="44">
        <f>IFERROR(VLOOKUP($C789,'World Cup GK'!B:AE,16,FALSE),0)</f>
        <v>0</v>
      </c>
      <c r="M789" s="44">
        <f>IFERROR(VLOOKUP($C789,'World Cup GK'!B:AE,19,FALSE),0)</f>
        <v>0</v>
      </c>
      <c r="N789" s="44">
        <f>IFERROR(VLOOKUP($C789,'World Cup GK'!B:AE,14,FALSE),0)</f>
        <v>0</v>
      </c>
      <c r="O789" s="44">
        <f>IFERROR(VLOOKUP($C789,'World Cup GK'!B:AE,11,FALSE),0)</f>
        <v>0</v>
      </c>
      <c r="P789" s="43">
        <f t="shared" si="107"/>
        <v>7.5274999999999999</v>
      </c>
    </row>
    <row r="790" spans="2:16" ht="12" customHeight="1" x14ac:dyDescent="0.2">
      <c r="B790" s="24"/>
      <c r="C790" s="265" t="s">
        <v>225</v>
      </c>
      <c r="D790" s="23" t="str">
        <f>IFERROR(VLOOKUP($C790,'World Cup Players'!B:X,3,FALSE),0)</f>
        <v>eng England</v>
      </c>
      <c r="E790" s="30"/>
      <c r="F790" s="23">
        <f>IFERROR(VLOOKUP($C790,'World Cup Players'!B:X,9,FALSE),0)</f>
        <v>602</v>
      </c>
      <c r="G790" s="23">
        <f>IFERROR(VLOOKUP($C790,'World Cup Players'!B:X,11,FALSE),0)</f>
        <v>6</v>
      </c>
      <c r="H790" s="23">
        <f>IFERROR(VLOOKUP($C790,'World Cup Players'!B:X,12,FALSE),0)</f>
        <v>1</v>
      </c>
      <c r="I790" s="23">
        <f>IFERROR(VLOOKUP($C790,'GAME WINNING GOALS'!A:B,2,FALSE),0)</f>
        <v>3</v>
      </c>
      <c r="J790" s="23">
        <f>IFERROR(VLOOKUP($C790,'World Cup Players'!B:X,17,FALSE),0)</f>
        <v>1</v>
      </c>
      <c r="K790" s="23">
        <f>IFERROR(VLOOKUP($C790,'World Cup Players'!B:X,18,FALSE),0)</f>
        <v>0</v>
      </c>
      <c r="L790" s="44">
        <f>IFERROR(VLOOKUP($C790,'World Cup GK'!B:AE,16,FALSE),0)</f>
        <v>0</v>
      </c>
      <c r="M790" s="44">
        <f>IFERROR(VLOOKUP($C790,'World Cup GK'!B:AE,19,FALSE),0)</f>
        <v>0</v>
      </c>
      <c r="N790" s="44">
        <f>IFERROR(VLOOKUP($C790,'World Cup GK'!B:AE,14,FALSE),0)</f>
        <v>0</v>
      </c>
      <c r="O790" s="44">
        <f>IFERROR(VLOOKUP($C790,'World Cup GK'!B:AE,11,FALSE),0)</f>
        <v>0</v>
      </c>
      <c r="P790" s="43">
        <f t="shared" si="107"/>
        <v>14.746600000000001</v>
      </c>
    </row>
    <row r="791" spans="2:16" ht="12" customHeight="1" x14ac:dyDescent="0.2">
      <c r="B791" s="24"/>
      <c r="C791" s="265" t="s">
        <v>358</v>
      </c>
      <c r="D791" s="23" t="str">
        <f>IFERROR(VLOOKUP($C791,'World Cup Players'!B:X,3,FALSE),0)</f>
        <v>eng England</v>
      </c>
      <c r="E791" s="30"/>
      <c r="F791" s="23">
        <f>IFERROR(VLOOKUP($C791,'World Cup Players'!B:X,9,FALSE),0)</f>
        <v>467</v>
      </c>
      <c r="G791" s="23">
        <f>IFERROR(VLOOKUP($C791,'World Cup Players'!B:X,11,FALSE),0)</f>
        <v>0</v>
      </c>
      <c r="H791" s="23">
        <f>IFERROR(VLOOKUP($C791,'World Cup Players'!B:X,12,FALSE),0)</f>
        <v>1</v>
      </c>
      <c r="I791" s="23">
        <f>IFERROR(VLOOKUP($C791,'GAME WINNING GOALS'!A:B,2,FALSE),0)</f>
        <v>0</v>
      </c>
      <c r="J791" s="23">
        <f>IFERROR(VLOOKUP($C791,'World Cup Players'!B:X,17,FALSE),0)</f>
        <v>2</v>
      </c>
      <c r="K791" s="23">
        <f>IFERROR(VLOOKUP($C791,'World Cup Players'!B:X,18,FALSE),0)</f>
        <v>0</v>
      </c>
      <c r="L791" s="44">
        <f>IFERROR(VLOOKUP($C791,'World Cup GK'!B:AE,16,FALSE),0)</f>
        <v>0</v>
      </c>
      <c r="M791" s="44">
        <f>IFERROR(VLOOKUP($C791,'World Cup GK'!B:AE,19,FALSE),0)</f>
        <v>0</v>
      </c>
      <c r="N791" s="44">
        <f>IFERROR(VLOOKUP($C791,'World Cup GK'!B:AE,14,FALSE),0)</f>
        <v>0</v>
      </c>
      <c r="O791" s="44">
        <f>IFERROR(VLOOKUP($C791,'World Cup GK'!B:AE,11,FALSE),0)</f>
        <v>0</v>
      </c>
      <c r="P791" s="43">
        <f t="shared" si="107"/>
        <v>4.3761000000000001</v>
      </c>
    </row>
    <row r="792" spans="2:16" ht="12" customHeight="1" x14ac:dyDescent="0.2">
      <c r="B792" s="24"/>
      <c r="C792" s="267" t="s">
        <v>723</v>
      </c>
      <c r="D792" s="23" t="str">
        <f>IFERROR(VLOOKUP($C792,'World Cup Players'!B:X,3,FALSE),0)</f>
        <v>ci Côte d'Ivoire</v>
      </c>
      <c r="E792" s="30"/>
      <c r="F792" s="23">
        <f>IFERROR(VLOOKUP($C792,'World Cup Players'!B:X,9,FALSE),0)</f>
        <v>346</v>
      </c>
      <c r="G792" s="23">
        <f>IFERROR(VLOOKUP($C792,'World Cup Players'!B:X,11,FALSE),0)</f>
        <v>1</v>
      </c>
      <c r="H792" s="23">
        <f>IFERROR(VLOOKUP($C792,'World Cup Players'!B:X,12,FALSE),0)</f>
        <v>0</v>
      </c>
      <c r="I792" s="23">
        <f>IFERROR(VLOOKUP($C792,'GAME WINNING GOALS'!A:B,2,FALSE),0)</f>
        <v>0</v>
      </c>
      <c r="J792" s="23">
        <f>IFERROR(VLOOKUP($C792,'World Cup Players'!B:X,17,FALSE),0)</f>
        <v>1</v>
      </c>
      <c r="K792" s="23">
        <f>IFERROR(VLOOKUP($C792,'World Cup Players'!B:X,18,FALSE),0)</f>
        <v>0</v>
      </c>
      <c r="L792" s="44">
        <f>IFERROR(VLOOKUP($C792,'World Cup GK'!B:AE,16,FALSE),0)</f>
        <v>0</v>
      </c>
      <c r="M792" s="44">
        <f>IFERROR(VLOOKUP($C792,'World Cup GK'!B:AE,19,FALSE),0)</f>
        <v>0</v>
      </c>
      <c r="N792" s="44">
        <f>IFERROR(VLOOKUP($C792,'World Cup GK'!B:AE,14,FALSE),0)</f>
        <v>0</v>
      </c>
      <c r="O792" s="44">
        <f>IFERROR(VLOOKUP($C792,'World Cup GK'!B:AE,11,FALSE),0)</f>
        <v>0</v>
      </c>
      <c r="P792" s="43">
        <f t="shared" si="107"/>
        <v>3.6217999999999999</v>
      </c>
    </row>
    <row r="793" spans="2:16" ht="12" customHeight="1" x14ac:dyDescent="0.2">
      <c r="B793" s="24"/>
      <c r="C793" s="267" t="s">
        <v>734</v>
      </c>
      <c r="D793" s="23" t="str">
        <f>IFERROR(VLOOKUP($C793,'World Cup Players'!B:X,3,FALSE),0)</f>
        <v>no Norway</v>
      </c>
      <c r="E793" s="30"/>
      <c r="F793" s="23">
        <f>IFERROR(VLOOKUP($C793,'World Cup Players'!B:X,9,FALSE),0)</f>
        <v>470</v>
      </c>
      <c r="G793" s="23">
        <f>IFERROR(VLOOKUP($C793,'World Cup Players'!B:X,11,FALSE),0)</f>
        <v>0</v>
      </c>
      <c r="H793" s="23">
        <f>IFERROR(VLOOKUP($C793,'World Cup Players'!B:X,12,FALSE),0)</f>
        <v>4</v>
      </c>
      <c r="I793" s="23">
        <f>IFERROR(VLOOKUP($C793,'GAME WINNING GOALS'!A:B,2,FALSE),0)</f>
        <v>0</v>
      </c>
      <c r="J793" s="23">
        <f>IFERROR(VLOOKUP($C793,'World Cup Players'!B:X,17,FALSE),0)</f>
        <v>0</v>
      </c>
      <c r="K793" s="23">
        <f>IFERROR(VLOOKUP($C793,'World Cup Players'!B:X,18,FALSE),0)</f>
        <v>0</v>
      </c>
      <c r="L793" s="44">
        <f>IFERROR(VLOOKUP($C793,'World Cup GK'!B:AE,16,FALSE),0)</f>
        <v>0</v>
      </c>
      <c r="M793" s="44">
        <f>IFERROR(VLOOKUP($C793,'World Cup GK'!B:AE,19,FALSE),0)</f>
        <v>0</v>
      </c>
      <c r="N793" s="44">
        <f>IFERROR(VLOOKUP($C793,'World Cup GK'!B:AE,14,FALSE),0)</f>
        <v>0</v>
      </c>
      <c r="O793" s="44">
        <f>IFERROR(VLOOKUP($C793,'World Cup GK'!B:AE,11,FALSE),0)</f>
        <v>0</v>
      </c>
      <c r="P793" s="43">
        <f t="shared" si="107"/>
        <v>7.9009999999999998</v>
      </c>
    </row>
    <row r="794" spans="2:16" ht="12" customHeight="1" x14ac:dyDescent="0.2">
      <c r="B794" s="24"/>
      <c r="C794" s="265" t="s">
        <v>543</v>
      </c>
      <c r="D794" s="23" t="str">
        <f>IFERROR(VLOOKUP($C794,'World Cup Players'!B:X,3,FALSE),0)</f>
        <v>pt Portugal</v>
      </c>
      <c r="E794" s="30"/>
      <c r="F794" s="23">
        <f>IFERROR(VLOOKUP($C794,'World Cup Players'!B:X,9,FALSE),0)</f>
        <v>376</v>
      </c>
      <c r="G794" s="23">
        <f>IFERROR(VLOOKUP($C794,'World Cup Players'!B:X,11,FALSE),0)</f>
        <v>0</v>
      </c>
      <c r="H794" s="23">
        <f>IFERROR(VLOOKUP($C794,'World Cup Players'!B:X,12,FALSE),0)</f>
        <v>0</v>
      </c>
      <c r="I794" s="23">
        <f>IFERROR(VLOOKUP($C794,'GAME WINNING GOALS'!A:B,2,FALSE),0)</f>
        <v>0</v>
      </c>
      <c r="J794" s="23">
        <f>IFERROR(VLOOKUP($C794,'World Cup Players'!B:X,17,FALSE),0)</f>
        <v>0</v>
      </c>
      <c r="K794" s="23">
        <f>IFERROR(VLOOKUP($C794,'World Cup Players'!B:X,18,FALSE),0)</f>
        <v>0</v>
      </c>
      <c r="L794" s="44">
        <f>IFERROR(VLOOKUP($C794,'World Cup GK'!B:AE,16,FALSE),0)</f>
        <v>0</v>
      </c>
      <c r="M794" s="44">
        <f>IFERROR(VLOOKUP($C794,'World Cup GK'!B:AE,19,FALSE),0)</f>
        <v>0</v>
      </c>
      <c r="N794" s="44">
        <f>IFERROR(VLOOKUP($C794,'World Cup GK'!B:AE,14,FALSE),0)</f>
        <v>0</v>
      </c>
      <c r="O794" s="44">
        <f>IFERROR(VLOOKUP($C794,'World Cup GK'!B:AE,11,FALSE),0)</f>
        <v>0</v>
      </c>
      <c r="P794" s="43">
        <f t="shared" si="107"/>
        <v>3.1208</v>
      </c>
    </row>
    <row r="795" spans="2:16" ht="12" customHeight="1" x14ac:dyDescent="0.2">
      <c r="B795" s="24"/>
      <c r="C795" s="281" t="s">
        <v>381</v>
      </c>
      <c r="D795" s="23" t="str">
        <f>IFERROR(VLOOKUP($C795,'World Cup Players'!B:X,3,FALSE),0)</f>
        <v>sn Senegal</v>
      </c>
      <c r="E795" s="30"/>
      <c r="F795" s="23">
        <f>IFERROR(VLOOKUP($C795,'World Cup Players'!B:X,9,FALSE),0)</f>
        <v>234</v>
      </c>
      <c r="G795" s="23">
        <f>IFERROR(VLOOKUP($C795,'World Cup Players'!B:X,11,FALSE),0)</f>
        <v>0</v>
      </c>
      <c r="H795" s="23">
        <f>IFERROR(VLOOKUP($C795,'World Cup Players'!B:X,12,FALSE),0)</f>
        <v>1</v>
      </c>
      <c r="I795" s="23">
        <f>IFERROR(VLOOKUP($C795,'GAME WINNING GOALS'!A:B,2,FALSE),0)</f>
        <v>0</v>
      </c>
      <c r="J795" s="23">
        <f>IFERROR(VLOOKUP($C795,'World Cup Players'!B:X,17,FALSE),0)</f>
        <v>0</v>
      </c>
      <c r="K795" s="23">
        <f>IFERROR(VLOOKUP($C795,'World Cup Players'!B:X,18,FALSE),0)</f>
        <v>0</v>
      </c>
      <c r="L795" s="44">
        <f>IFERROR(VLOOKUP($C795,'World Cup GK'!B:AE,16,FALSE),0)</f>
        <v>0</v>
      </c>
      <c r="M795" s="44">
        <f>IFERROR(VLOOKUP($C795,'World Cup GK'!B:AE,19,FALSE),0)</f>
        <v>0</v>
      </c>
      <c r="N795" s="44">
        <f>IFERROR(VLOOKUP($C795,'World Cup GK'!B:AE,14,FALSE),0)</f>
        <v>0</v>
      </c>
      <c r="O795" s="44">
        <f>IFERROR(VLOOKUP($C795,'World Cup GK'!B:AE,11,FALSE),0)</f>
        <v>0</v>
      </c>
      <c r="P795" s="43">
        <f t="shared" si="107"/>
        <v>2.9421999999999997</v>
      </c>
    </row>
    <row r="796" spans="2:16" ht="12" customHeight="1" x14ac:dyDescent="0.2">
      <c r="B796" s="24"/>
      <c r="C796" s="267" t="s">
        <v>747</v>
      </c>
      <c r="D796" s="23" t="str">
        <f>IFERROR(VLOOKUP($C796,'World Cup Players'!B:X,3,FALSE),0)</f>
        <v>cd Congo DR</v>
      </c>
      <c r="E796" s="30"/>
      <c r="F796" s="23">
        <f>IFERROR(VLOOKUP($C796,'World Cup Players'!B:X,9,FALSE),0)</f>
        <v>360</v>
      </c>
      <c r="G796" s="23">
        <f>IFERROR(VLOOKUP($C796,'World Cup Players'!B:X,11,FALSE),0)</f>
        <v>3</v>
      </c>
      <c r="H796" s="23">
        <f>IFERROR(VLOOKUP($C796,'World Cup Players'!B:X,12,FALSE),0)</f>
        <v>0</v>
      </c>
      <c r="I796" s="23">
        <f>IFERROR(VLOOKUP($C796,'GAME WINNING GOALS'!A:B,2,FALSE),0)</f>
        <v>0</v>
      </c>
      <c r="J796" s="23">
        <f>IFERROR(VLOOKUP($C796,'World Cup Players'!B:X,17,FALSE),0)</f>
        <v>0</v>
      </c>
      <c r="K796" s="23">
        <f>IFERROR(VLOOKUP($C796,'World Cup Players'!B:X,18,FALSE),0)</f>
        <v>0</v>
      </c>
      <c r="L796" s="44">
        <f>IFERROR(VLOOKUP($C796,'World Cup GK'!B:AE,16,FALSE),0)</f>
        <v>0</v>
      </c>
      <c r="M796" s="44">
        <f>IFERROR(VLOOKUP($C796,'World Cup GK'!B:AE,19,FALSE),0)</f>
        <v>0</v>
      </c>
      <c r="N796" s="44">
        <f>IFERROR(VLOOKUP($C796,'World Cup GK'!B:AE,14,FALSE),0)</f>
        <v>0</v>
      </c>
      <c r="O796" s="44">
        <f>IFERROR(VLOOKUP($C796,'World Cup GK'!B:AE,11,FALSE),0)</f>
        <v>0</v>
      </c>
      <c r="P796" s="43">
        <f t="shared" si="107"/>
        <v>5.9879999999999995</v>
      </c>
    </row>
    <row r="797" spans="2:16" ht="12" customHeight="1" x14ac:dyDescent="0.2">
      <c r="B797" s="24"/>
      <c r="C797" s="265" t="s">
        <v>646</v>
      </c>
      <c r="D797" s="23" t="str">
        <f>IFERROR(VLOOKUP($C797,'World Cup Players'!B:X,3,FALSE),0)</f>
        <v>sct Scotland</v>
      </c>
      <c r="E797" s="30"/>
      <c r="F797" s="23">
        <f>IFERROR(VLOOKUP($C797,'World Cup Players'!B:X,9,FALSE),0)</f>
        <v>171</v>
      </c>
      <c r="G797" s="23">
        <f>IFERROR(VLOOKUP($C797,'World Cup Players'!B:X,11,FALSE),0)</f>
        <v>0</v>
      </c>
      <c r="H797" s="23">
        <f>IFERROR(VLOOKUP($C797,'World Cup Players'!B:X,12,FALSE),0)</f>
        <v>0</v>
      </c>
      <c r="I797" s="23">
        <f>IFERROR(VLOOKUP($C797,'GAME WINNING GOALS'!A:B,2,FALSE),0)</f>
        <v>0</v>
      </c>
      <c r="J797" s="23">
        <f>IFERROR(VLOOKUP($C797,'World Cup Players'!B:X,17,FALSE),0)</f>
        <v>0</v>
      </c>
      <c r="K797" s="23">
        <f>IFERROR(VLOOKUP($C797,'World Cup Players'!B:X,18,FALSE),0)</f>
        <v>0</v>
      </c>
      <c r="L797" s="44">
        <f>IFERROR(VLOOKUP($C797,'World Cup GK'!B:AE,16,FALSE),0)</f>
        <v>0</v>
      </c>
      <c r="M797" s="44">
        <f>IFERROR(VLOOKUP($C797,'World Cup GK'!B:AE,19,FALSE),0)</f>
        <v>0</v>
      </c>
      <c r="N797" s="44">
        <f>IFERROR(VLOOKUP($C797,'World Cup GK'!B:AE,14,FALSE),0)</f>
        <v>0</v>
      </c>
      <c r="O797" s="44">
        <f>IFERROR(VLOOKUP($C797,'World Cup GK'!B:AE,11,FALSE),0)</f>
        <v>0</v>
      </c>
      <c r="P797" s="43">
        <f t="shared" si="107"/>
        <v>1.4193</v>
      </c>
    </row>
    <row r="798" spans="2:16" ht="12" customHeight="1" x14ac:dyDescent="0.2">
      <c r="B798" s="24"/>
      <c r="C798" s="265" t="s">
        <v>250</v>
      </c>
      <c r="D798" s="23" t="str">
        <f>IFERROR(VLOOKUP($C798,'World Cup Players'!B:X,3,FALSE),0)</f>
        <v>hr Croatia</v>
      </c>
      <c r="E798" s="30"/>
      <c r="F798" s="23">
        <f>IFERROR(VLOOKUP($C798,'World Cup Players'!B:X,9,FALSE),0)</f>
        <v>360</v>
      </c>
      <c r="G798" s="23">
        <f>IFERROR(VLOOKUP($C798,'World Cup Players'!B:X,11,FALSE),0)</f>
        <v>1</v>
      </c>
      <c r="H798" s="23">
        <f>IFERROR(VLOOKUP($C798,'World Cup Players'!B:X,12,FALSE),0)</f>
        <v>1</v>
      </c>
      <c r="I798" s="23">
        <f>IFERROR(VLOOKUP($C798,'GAME WINNING GOALS'!A:B,2,FALSE),0)</f>
        <v>0</v>
      </c>
      <c r="J798" s="23">
        <f>IFERROR(VLOOKUP($C798,'World Cup Players'!B:X,17,FALSE),0)</f>
        <v>2</v>
      </c>
      <c r="K798" s="23">
        <f>IFERROR(VLOOKUP($C798,'World Cup Players'!B:X,18,FALSE),0)</f>
        <v>0</v>
      </c>
      <c r="L798" s="44">
        <f>IFERROR(VLOOKUP($C798,'World Cup GK'!B:AE,16,FALSE),0)</f>
        <v>0</v>
      </c>
      <c r="M798" s="44">
        <f>IFERROR(VLOOKUP($C798,'World Cup GK'!B:AE,19,FALSE),0)</f>
        <v>0</v>
      </c>
      <c r="N798" s="44">
        <f>IFERROR(VLOOKUP($C798,'World Cup GK'!B:AE,14,FALSE),0)</f>
        <v>0</v>
      </c>
      <c r="O798" s="44">
        <f>IFERROR(VLOOKUP($C798,'World Cup GK'!B:AE,11,FALSE),0)</f>
        <v>0</v>
      </c>
      <c r="P798" s="43">
        <f t="shared" si="107"/>
        <v>4.4879999999999995</v>
      </c>
    </row>
    <row r="799" spans="2:16" ht="12" customHeight="1" x14ac:dyDescent="0.2">
      <c r="B799" s="24"/>
      <c r="C799" s="278" t="s">
        <v>410</v>
      </c>
      <c r="D799" s="23" t="str">
        <f>IFERROR(VLOOKUP($C799,'World Cup Players'!B:X,3,FALSE),0)</f>
        <v>fr France</v>
      </c>
      <c r="E799" s="30"/>
      <c r="F799" s="23">
        <f>IFERROR(VLOOKUP($C799,'World Cup Players'!B:X,9,FALSE),0)</f>
        <v>212</v>
      </c>
      <c r="G799" s="23">
        <f>IFERROR(VLOOKUP($C799,'World Cup Players'!B:X,11,FALSE),0)</f>
        <v>0</v>
      </c>
      <c r="H799" s="23">
        <f>IFERROR(VLOOKUP($C799,'World Cup Players'!B:X,12,FALSE),0)</f>
        <v>0</v>
      </c>
      <c r="I799" s="23">
        <f>IFERROR(VLOOKUP($C799,'GAME WINNING GOALS'!A:B,2,FALSE),0)</f>
        <v>0</v>
      </c>
      <c r="J799" s="23">
        <f>IFERROR(VLOOKUP($C799,'World Cup Players'!B:X,17,FALSE),0)</f>
        <v>0</v>
      </c>
      <c r="K799" s="23">
        <f>IFERROR(VLOOKUP($C799,'World Cup Players'!B:X,18,FALSE),0)</f>
        <v>0</v>
      </c>
      <c r="L799" s="44">
        <f>IFERROR(VLOOKUP($C799,'World Cup GK'!B:AE,16,FALSE),0)</f>
        <v>0</v>
      </c>
      <c r="M799" s="44">
        <f>IFERROR(VLOOKUP($C799,'World Cup GK'!B:AE,19,FALSE),0)</f>
        <v>0</v>
      </c>
      <c r="N799" s="44">
        <f>IFERROR(VLOOKUP($C799,'World Cup GK'!B:AE,14,FALSE),0)</f>
        <v>0</v>
      </c>
      <c r="O799" s="44">
        <f>IFERROR(VLOOKUP($C799,'World Cup GK'!B:AE,11,FALSE),0)</f>
        <v>0</v>
      </c>
      <c r="P799" s="43">
        <f t="shared" ref="P799:P865" si="112">SUM((F799*0.0083)+G799+H799+I799+L799+M799+(N799*0.2))-((J799*0.25)+(K799*0.5))-(O799*0.25)</f>
        <v>1.7596000000000001</v>
      </c>
    </row>
    <row r="800" spans="2:16" ht="12" customHeight="1" x14ac:dyDescent="0.2">
      <c r="B800" s="24"/>
      <c r="C800" s="267" t="s">
        <v>121</v>
      </c>
      <c r="D800" s="23" t="str">
        <f>IFERROR(VLOOKUP($C800,'World Cup Players'!B:X,3,FALSE),0)</f>
        <v>at Austria</v>
      </c>
      <c r="E800" s="30"/>
      <c r="F800" s="23">
        <f>IFERROR(VLOOKUP($C800,'World Cup Players'!B:X,9,FALSE),0)</f>
        <v>275</v>
      </c>
      <c r="G800" s="23">
        <f>IFERROR(VLOOKUP($C800,'World Cup Players'!B:X,11,FALSE),0)</f>
        <v>0</v>
      </c>
      <c r="H800" s="23">
        <f>IFERROR(VLOOKUP($C800,'World Cup Players'!B:X,12,FALSE),0)</f>
        <v>1</v>
      </c>
      <c r="I800" s="23">
        <f>IFERROR(VLOOKUP($C800,'GAME WINNING GOALS'!A:B,2,FALSE),0)</f>
        <v>0</v>
      </c>
      <c r="J800" s="23">
        <f>IFERROR(VLOOKUP($C800,'World Cup Players'!B:X,17,FALSE),0)</f>
        <v>0</v>
      </c>
      <c r="K800" s="23">
        <f>IFERROR(VLOOKUP($C800,'World Cup Players'!B:X,18,FALSE),0)</f>
        <v>0</v>
      </c>
      <c r="L800" s="44">
        <f>IFERROR(VLOOKUP($C800,'World Cup GK'!B:AE,16,FALSE),0)</f>
        <v>0</v>
      </c>
      <c r="M800" s="44">
        <f>IFERROR(VLOOKUP($C800,'World Cup GK'!B:AE,19,FALSE),0)</f>
        <v>0</v>
      </c>
      <c r="N800" s="44">
        <f>IFERROR(VLOOKUP($C800,'World Cup GK'!B:AE,14,FALSE),0)</f>
        <v>0</v>
      </c>
      <c r="O800" s="44">
        <f>IFERROR(VLOOKUP($C800,'World Cup GK'!B:AE,11,FALSE),0)</f>
        <v>0</v>
      </c>
      <c r="P800" s="43">
        <f t="shared" si="112"/>
        <v>3.2825000000000002</v>
      </c>
    </row>
    <row r="801" spans="2:16" ht="12" customHeight="1" x14ac:dyDescent="0.2">
      <c r="B801" s="24"/>
      <c r="C801" s="265" t="s">
        <v>101</v>
      </c>
      <c r="D801" s="23" t="str">
        <f>IFERROR(VLOOKUP($C801,'World Cup Players'!B:X,3,FALSE),0)</f>
        <v>de Germany</v>
      </c>
      <c r="E801" s="30"/>
      <c r="F801" s="23">
        <f>IFERROR(VLOOKUP($C801,'World Cup Players'!B:X,9,FALSE),0)</f>
        <v>262</v>
      </c>
      <c r="G801" s="23">
        <f>IFERROR(VLOOKUP($C801,'World Cup Players'!B:X,11,FALSE),0)</f>
        <v>0</v>
      </c>
      <c r="H801" s="23">
        <f>IFERROR(VLOOKUP($C801,'World Cup Players'!B:X,12,FALSE),0)</f>
        <v>0</v>
      </c>
      <c r="I801" s="41">
        <f>IFERROR(VLOOKUP($C801,'GAME WINNING GOALS'!A:B,2,FALSE),0)</f>
        <v>0</v>
      </c>
      <c r="J801" s="23">
        <f>IFERROR(VLOOKUP($C801,'World Cup Players'!B:X,17,FALSE),0)</f>
        <v>0</v>
      </c>
      <c r="K801" s="23">
        <f>IFERROR(VLOOKUP($C801,'World Cup Players'!B:X,18,FALSE),0)</f>
        <v>0</v>
      </c>
      <c r="L801" s="44">
        <f>IFERROR(VLOOKUP($C801,'World Cup GK'!B:AE,16,FALSE),0)</f>
        <v>0</v>
      </c>
      <c r="M801" s="44">
        <f>IFERROR(VLOOKUP($C801,'World Cup GK'!B:AE,19,FALSE),0)</f>
        <v>0</v>
      </c>
      <c r="N801" s="44">
        <f>IFERROR(VLOOKUP($C801,'World Cup GK'!B:AE,14,FALSE),0)</f>
        <v>0</v>
      </c>
      <c r="O801" s="44">
        <f>IFERROR(VLOOKUP($C801,'World Cup GK'!B:AE,11,FALSE),0)</f>
        <v>0</v>
      </c>
      <c r="P801" s="43">
        <f t="shared" si="112"/>
        <v>2.1745999999999999</v>
      </c>
    </row>
    <row r="802" spans="2:16" ht="12" customHeight="1" thickBot="1" x14ac:dyDescent="0.25">
      <c r="B802" s="24"/>
      <c r="C802" s="265" t="s">
        <v>758</v>
      </c>
      <c r="D802" s="23" t="str">
        <f>IFERROR(VLOOKUP($C802,'World Cup Players'!B:X,3,FALSE),0)</f>
        <v>br Brazil</v>
      </c>
      <c r="E802" s="30"/>
      <c r="F802" s="23">
        <f>IFERROR(VLOOKUP($C802,'World Cup Players'!B:X,9,FALSE),0)</f>
        <v>450</v>
      </c>
      <c r="G802" s="23">
        <f>IFERROR(VLOOKUP($C802,'World Cup Players'!B:X,11,FALSE),0)</f>
        <v>0</v>
      </c>
      <c r="H802" s="23">
        <f>IFERROR(VLOOKUP($C802,'World Cup Players'!B:X,12,FALSE),0)</f>
        <v>1</v>
      </c>
      <c r="I802" s="41">
        <f>IFERROR(VLOOKUP($C802,'GAME WINNING GOALS'!A:B,2,FALSE),0)</f>
        <v>0</v>
      </c>
      <c r="J802" s="23">
        <f>IFERROR(VLOOKUP($C802,'World Cup Players'!B:X,17,FALSE),0)</f>
        <v>0</v>
      </c>
      <c r="K802" s="23">
        <f>IFERROR(VLOOKUP($C802,'World Cup Players'!B:X,18,FALSE),0)</f>
        <v>0</v>
      </c>
      <c r="L802" s="44">
        <f>IFERROR(VLOOKUP($C802,'World Cup GK'!B:AE,16,FALSE),0)</f>
        <v>0</v>
      </c>
      <c r="M802" s="44">
        <f>IFERROR(VLOOKUP($C802,'World Cup GK'!B:AE,19,FALSE),0)</f>
        <v>0</v>
      </c>
      <c r="N802" s="44">
        <f>IFERROR(VLOOKUP($C802,'World Cup GK'!B:AE,14,FALSE),0)</f>
        <v>0</v>
      </c>
      <c r="O802" s="44">
        <f>IFERROR(VLOOKUP($C802,'World Cup GK'!B:AE,11,FALSE),0)</f>
        <v>0</v>
      </c>
      <c r="P802" s="43">
        <f t="shared" si="112"/>
        <v>4.7349999999999994</v>
      </c>
    </row>
    <row r="803" spans="2:16" ht="12" customHeight="1" x14ac:dyDescent="0.2">
      <c r="B803" s="24"/>
      <c r="C803" s="277" t="s">
        <v>421</v>
      </c>
      <c r="D803" s="23" t="str">
        <f>IFERROR(VLOOKUP($C803,'World Cup Players'!B:X,3,FALSE),0)</f>
        <v>ar Argentina</v>
      </c>
      <c r="E803" s="30"/>
      <c r="F803" s="23">
        <f>IFERROR(VLOOKUP($C803,'World Cup Players'!B:X,9,FALSE),0)</f>
        <v>690</v>
      </c>
      <c r="G803" s="23">
        <f>IFERROR(VLOOKUP($C803,'World Cup Players'!B:X,11,FALSE),0)</f>
        <v>0</v>
      </c>
      <c r="H803" s="23">
        <f>IFERROR(VLOOKUP($C803,'World Cup Players'!B:X,12,FALSE),0)</f>
        <v>0</v>
      </c>
      <c r="I803" s="41">
        <f>IFERROR(VLOOKUP($C803,'GAME WINNING GOALS'!A:B,2,FALSE),0)</f>
        <v>0</v>
      </c>
      <c r="J803" s="23">
        <f>IFERROR(VLOOKUP($C803,'World Cup Players'!B:X,17,FALSE),0)</f>
        <v>0</v>
      </c>
      <c r="K803" s="23">
        <f>IFERROR(VLOOKUP($C803,'World Cup Players'!B:X,18,FALSE),0)</f>
        <v>0</v>
      </c>
      <c r="L803" s="44">
        <f>IFERROR(VLOOKUP($C803,'World Cup GK'!B:AE,16,FALSE),0)</f>
        <v>7</v>
      </c>
      <c r="M803" s="44">
        <f>IFERROR(VLOOKUP($C803,'World Cup GK'!B:AE,19,FALSE),0)</f>
        <v>2</v>
      </c>
      <c r="N803" s="44">
        <f>IFERROR(VLOOKUP($C803,'World Cup GK'!B:AE,14,FALSE),0)</f>
        <v>9</v>
      </c>
      <c r="O803" s="44">
        <f>IFERROR(VLOOKUP($C803,'World Cup GK'!B:AE,11,FALSE),0)</f>
        <v>7</v>
      </c>
      <c r="P803" s="43">
        <f t="shared" si="112"/>
        <v>14.777000000000001</v>
      </c>
    </row>
    <row r="804" spans="2:16" ht="12" customHeight="1" x14ac:dyDescent="0.2">
      <c r="B804" s="24"/>
      <c r="C804" s="266" t="s">
        <v>45</v>
      </c>
      <c r="D804" s="23" t="str">
        <f>IFERROR(VLOOKUP($C804,'World Cup Players'!B:X,3,FALSE),0)</f>
        <v>eng England</v>
      </c>
      <c r="E804" s="30"/>
      <c r="F804" s="23">
        <f>IFERROR(VLOOKUP($C804,'World Cup Players'!B:X,9,FALSE),0)</f>
        <v>660</v>
      </c>
      <c r="G804" s="23">
        <f>IFERROR(VLOOKUP($C804,'World Cup Players'!B:X,11,FALSE),0)</f>
        <v>0</v>
      </c>
      <c r="H804" s="23">
        <f>IFERROR(VLOOKUP($C804,'World Cup Players'!B:X,12,FALSE),0)</f>
        <v>0</v>
      </c>
      <c r="I804" s="41">
        <f>IFERROR(VLOOKUP($C804,'GAME WINNING GOALS'!A:B,2,FALSE),0)</f>
        <v>0</v>
      </c>
      <c r="J804" s="23">
        <f>IFERROR(VLOOKUP($C804,'World Cup Players'!B:X,17,FALSE),0)</f>
        <v>0</v>
      </c>
      <c r="K804" s="23">
        <f>IFERROR(VLOOKUP($C804,'World Cup Players'!B:X,18,FALSE),0)</f>
        <v>0</v>
      </c>
      <c r="L804" s="44">
        <f>IFERROR(VLOOKUP($C804,'World Cup GK'!B:AE,16,FALSE),0)</f>
        <v>5</v>
      </c>
      <c r="M804" s="44">
        <f>IFERROR(VLOOKUP($C804,'World Cup GK'!B:AE,19,FALSE),0)</f>
        <v>2</v>
      </c>
      <c r="N804" s="44">
        <f>IFERROR(VLOOKUP($C804,'World Cup GK'!B:AE,14,FALSE),0)</f>
        <v>15</v>
      </c>
      <c r="O804" s="44">
        <f>IFERROR(VLOOKUP($C804,'World Cup GK'!B:AE,11,FALSE),0)</f>
        <v>8</v>
      </c>
      <c r="P804" s="43">
        <f t="shared" si="112"/>
        <v>13.478</v>
      </c>
    </row>
    <row r="805" spans="2:16" ht="12" customHeight="1" thickBot="1" x14ac:dyDescent="0.25">
      <c r="B805" s="24"/>
      <c r="C805" s="266" t="s">
        <v>767</v>
      </c>
      <c r="D805" s="23" t="str">
        <f>IFERROR(VLOOKUP($C805,'World Cup Players'!B:X,3,FALSE),0)</f>
        <v>co Colombia</v>
      </c>
      <c r="E805" s="30"/>
      <c r="F805" s="23">
        <f>IFERROR(VLOOKUP($C805,'World Cup Players'!B:X,9,FALSE),0)</f>
        <v>480</v>
      </c>
      <c r="G805" s="23">
        <f>IFERROR(VLOOKUP($C805,'World Cup Players'!B:X,11,FALSE),0)</f>
        <v>0</v>
      </c>
      <c r="H805" s="23">
        <f>IFERROR(VLOOKUP($C805,'World Cup Players'!B:X,12,FALSE),0)</f>
        <v>0</v>
      </c>
      <c r="I805" s="23">
        <f>IFERROR(VLOOKUP($C805,'GAME WINNING GOALS'!A:B,2,FALSE),0)</f>
        <v>0</v>
      </c>
      <c r="J805" s="23">
        <f>IFERROR(VLOOKUP($C805,'World Cup Players'!B:X,17,FALSE),0)</f>
        <v>0</v>
      </c>
      <c r="K805" s="23">
        <f>IFERROR(VLOOKUP($C805,'World Cup Players'!B:X,18,FALSE),0)</f>
        <v>0</v>
      </c>
      <c r="L805" s="44">
        <f>IFERROR(VLOOKUP($C805,'World Cup GK'!B:AE,16,FALSE),0)</f>
        <v>3</v>
      </c>
      <c r="M805" s="44">
        <f>IFERROR(VLOOKUP($C805,'World Cup GK'!B:AE,19,FALSE),0)</f>
        <v>4</v>
      </c>
      <c r="N805" s="44">
        <f>IFERROR(VLOOKUP($C805,'World Cup GK'!B:AE,14,FALSE),0)</f>
        <v>6</v>
      </c>
      <c r="O805" s="44">
        <f>IFERROR(VLOOKUP($C805,'World Cup GK'!B:AE,11,FALSE),0)</f>
        <v>1</v>
      </c>
      <c r="P805" s="43">
        <f t="shared" si="112"/>
        <v>11.934000000000001</v>
      </c>
    </row>
    <row r="806" spans="2:16" ht="12" customHeight="1" x14ac:dyDescent="0.2">
      <c r="B806" s="24"/>
      <c r="C806" s="277" t="s">
        <v>760</v>
      </c>
      <c r="D806" s="23" t="str">
        <f>IFERROR(VLOOKUP($C806,'World Cup Players'!B:X,3,FALSE),0)</f>
        <v>us United States</v>
      </c>
      <c r="E806" s="30"/>
      <c r="F806" s="23">
        <f>IFERROR(VLOOKUP($C806,'World Cup Players'!B:X,9,FALSE),0)</f>
        <v>360</v>
      </c>
      <c r="G806" s="23">
        <f>IFERROR(VLOOKUP($C806,'World Cup Players'!B:X,11,FALSE),0)</f>
        <v>0</v>
      </c>
      <c r="H806" s="23">
        <f>IFERROR(VLOOKUP($C806,'World Cup Players'!B:X,12,FALSE),0)</f>
        <v>0</v>
      </c>
      <c r="I806" s="23">
        <f>IFERROR(VLOOKUP($C806,'GAME WINNING GOALS'!A:B,2,FALSE),0)</f>
        <v>0</v>
      </c>
      <c r="J806" s="23">
        <f>IFERROR(VLOOKUP($C806,'World Cup Players'!B:X,17,FALSE),0)</f>
        <v>0</v>
      </c>
      <c r="K806" s="23">
        <f>IFERROR(VLOOKUP($C806,'World Cup Players'!B:X,18,FALSE),0)</f>
        <v>0</v>
      </c>
      <c r="L806" s="44">
        <f>IFERROR(VLOOKUP($C806,'World Cup GK'!B:AE,16,FALSE),0)</f>
        <v>3</v>
      </c>
      <c r="M806" s="44">
        <f>IFERROR(VLOOKUP($C806,'World Cup GK'!B:AE,19,FALSE),0)</f>
        <v>2</v>
      </c>
      <c r="N806" s="44">
        <f>IFERROR(VLOOKUP($C806,'World Cup GK'!B:AE,14,FALSE),0)</f>
        <v>8</v>
      </c>
      <c r="O806" s="44">
        <f>IFERROR(VLOOKUP($C806,'World Cup GK'!B:AE,11,FALSE),0)</f>
        <v>5</v>
      </c>
      <c r="P806" s="43">
        <f t="shared" si="112"/>
        <v>8.3379999999999992</v>
      </c>
    </row>
    <row r="807" spans="2:16" ht="12" customHeight="1" x14ac:dyDescent="0.2">
      <c r="B807" s="24"/>
      <c r="C807" s="294" t="s">
        <v>764</v>
      </c>
      <c r="D807" s="23" t="str">
        <f>IFERROR(VLOOKUP($C807,'World Cup Players'!B:X,3,FALSE),0)</f>
        <v>ca Canada</v>
      </c>
      <c r="E807" s="30"/>
      <c r="F807" s="23">
        <f>IFERROR(VLOOKUP($C807,'World Cup Players'!B:X,9,FALSE),0)</f>
        <v>450</v>
      </c>
      <c r="G807" s="23">
        <f>IFERROR(VLOOKUP($C807,'World Cup Players'!B:X,11,FALSE),0)</f>
        <v>0</v>
      </c>
      <c r="H807" s="23">
        <f>IFERROR(VLOOKUP($C807,'World Cup Players'!B:X,12,FALSE),0)</f>
        <v>0</v>
      </c>
      <c r="I807" s="23">
        <f>IFERROR(VLOOKUP($C807,'GAME WINNING GOALS'!A:B,2,FALSE),0)</f>
        <v>0</v>
      </c>
      <c r="J807" s="23">
        <f>IFERROR(VLOOKUP($C807,'World Cup Players'!#REF!,16,FALSE),0)</f>
        <v>0</v>
      </c>
      <c r="K807" s="23">
        <f>IFERROR(VLOOKUP($C807,'World Cup Players'!#REF!,16,FALSE),0)</f>
        <v>0</v>
      </c>
      <c r="L807" s="44">
        <f>IFERROR(VLOOKUP($C807,'World Cup GK'!B:AE,16,FALSE),0)</f>
        <v>2</v>
      </c>
      <c r="M807" s="44">
        <f>IFERROR(VLOOKUP($C807,'World Cup GK'!B:AE,19,FALSE),0)</f>
        <v>2</v>
      </c>
      <c r="N807" s="44">
        <f>IFERROR(VLOOKUP($C807,'World Cup GK'!B:AE,14,FALSE),0)</f>
        <v>6</v>
      </c>
      <c r="O807" s="44">
        <f>IFERROR(VLOOKUP($C807,'World Cup GK'!B:AE,11,FALSE),0)</f>
        <v>6</v>
      </c>
      <c r="P807" s="43">
        <f t="shared" si="112"/>
        <v>7.4349999999999987</v>
      </c>
    </row>
    <row r="808" spans="2:16" ht="12" customHeight="1" x14ac:dyDescent="0.2">
      <c r="B808" s="24"/>
      <c r="C808" s="265" t="s">
        <v>307</v>
      </c>
      <c r="D808" s="23">
        <f>IFERROR(VLOOKUP($C808,'World Cup Players'!B:X,3,FALSE),0)</f>
        <v>0</v>
      </c>
      <c r="E808" s="30"/>
      <c r="F808" s="23">
        <f>IFERROR(VLOOKUP($C808,'World Cup Players'!B:X,9,FALSE),0)</f>
        <v>0</v>
      </c>
      <c r="G808" s="23">
        <f>IFERROR(VLOOKUP($C808,'World Cup Players'!B:X,11,FALSE),0)</f>
        <v>0</v>
      </c>
      <c r="H808" s="23">
        <v>2</v>
      </c>
      <c r="I808" s="23">
        <f>IFERROR(VLOOKUP($C808,'GAME WINNING GOALS'!A:B,2,FALSE),0)</f>
        <v>1</v>
      </c>
      <c r="J808" s="23">
        <f>IFERROR(VLOOKUP($C808,'World Cup Players'!#REF!,16,FALSE),0)</f>
        <v>0</v>
      </c>
      <c r="K808" s="23">
        <f>IFERROR(VLOOKUP($C808,'World Cup Players'!#REF!,16,FALSE),0)</f>
        <v>0</v>
      </c>
      <c r="L808" s="44">
        <f>IFERROR(VLOOKUP($C808,'World Cup GK'!B:AE,16,FALSE),0)</f>
        <v>0</v>
      </c>
      <c r="M808" s="44">
        <f>IFERROR(VLOOKUP($C808,'World Cup GK'!B:AE,19,FALSE),0)</f>
        <v>0</v>
      </c>
      <c r="N808" s="44">
        <f>IFERROR(VLOOKUP($C808,'World Cup GK'!B:AE,14,FALSE),0)</f>
        <v>0</v>
      </c>
      <c r="O808" s="44">
        <f>IFERROR(VLOOKUP($C808,'World Cup GK'!B:AE,11,FALSE),0)</f>
        <v>0</v>
      </c>
      <c r="P808" s="43">
        <f t="shared" si="112"/>
        <v>3</v>
      </c>
    </row>
    <row r="809" spans="2:16" ht="12" customHeight="1" x14ac:dyDescent="0.2">
      <c r="B809" s="24"/>
      <c r="C809" s="265" t="s">
        <v>795</v>
      </c>
      <c r="D809" s="23">
        <f>IFERROR(VLOOKUP($C809,'World Cup Players'!B:X,3,FALSE),0)</f>
        <v>0</v>
      </c>
      <c r="E809" s="30"/>
      <c r="F809" s="23">
        <f>IFERROR(VLOOKUP($C809,'World Cup Players'!B:X,9,FALSE),0)</f>
        <v>0</v>
      </c>
      <c r="G809" s="23">
        <f>IFERROR(VLOOKUP($C809,'World Cup Players'!B:X,11,FALSE),0)</f>
        <v>0</v>
      </c>
      <c r="H809" s="23">
        <f>IFERROR(VLOOKUP($C809,'World Cup Players'!#REF!,11,FALSE),0)</f>
        <v>0</v>
      </c>
      <c r="I809" s="23">
        <f>IFERROR(VLOOKUP($C809,'GAME WINNING GOALS'!A:B,2,FALSE),0)</f>
        <v>0</v>
      </c>
      <c r="J809" s="23">
        <f>IFERROR(VLOOKUP($C809,'World Cup Players'!#REF!,16,FALSE),0)</f>
        <v>0</v>
      </c>
      <c r="K809" s="23">
        <f>IFERROR(VLOOKUP($C809,'World Cup Players'!#REF!,16,FALSE),0)</f>
        <v>0</v>
      </c>
      <c r="L809" s="44">
        <f>IFERROR(VLOOKUP($C809,'World Cup GK'!B:AE,16,FALSE),0)</f>
        <v>0</v>
      </c>
      <c r="M809" s="44">
        <f>IFERROR(VLOOKUP($C809,'World Cup GK'!B:AE,19,FALSE),0)</f>
        <v>0</v>
      </c>
      <c r="N809" s="44">
        <f>IFERROR(VLOOKUP($C809,'World Cup GK'!B:AE,14,FALSE),0)</f>
        <v>0</v>
      </c>
      <c r="O809" s="44">
        <f>IFERROR(VLOOKUP($C809,'World Cup GK'!B:AE,11,FALSE),0)</f>
        <v>0</v>
      </c>
      <c r="P809" s="43">
        <f t="shared" si="112"/>
        <v>0</v>
      </c>
    </row>
    <row r="810" spans="2:16" ht="12" customHeight="1" x14ac:dyDescent="0.2">
      <c r="B810" s="24"/>
      <c r="C810" s="265" t="s">
        <v>696</v>
      </c>
      <c r="D810" s="23">
        <f>IFERROR(VLOOKUP($C810,'World Cup Players'!B:X,3,FALSE),0)</f>
        <v>0</v>
      </c>
      <c r="E810" s="30"/>
      <c r="F810" s="23">
        <f>IFERROR(VLOOKUP($C810,'World Cup Players'!B:X,9,FALSE),0)</f>
        <v>0</v>
      </c>
      <c r="G810" s="23">
        <f>IFERROR(VLOOKUP($C810,'World Cup Players'!B:X,11,FALSE),0)</f>
        <v>0</v>
      </c>
      <c r="H810" s="23">
        <f>IFERROR(VLOOKUP($C810,'World Cup Players'!#REF!,11,FALSE),0)</f>
        <v>0</v>
      </c>
      <c r="I810" s="23">
        <f>IFERROR(VLOOKUP($C810,'GAME WINNING GOALS'!A:B,2,FALSE),0)</f>
        <v>0</v>
      </c>
      <c r="J810" s="23">
        <f>IFERROR(VLOOKUP($C810,'World Cup Players'!#REF!,16,FALSE),0)</f>
        <v>0</v>
      </c>
      <c r="K810" s="23">
        <f>IFERROR(VLOOKUP($C810,'World Cup Players'!#REF!,16,FALSE),0)</f>
        <v>0</v>
      </c>
      <c r="L810" s="44">
        <f>IFERROR(VLOOKUP($C810,'World Cup GK'!B:AE,16,FALSE),0)</f>
        <v>0</v>
      </c>
      <c r="M810" s="44">
        <f>IFERROR(VLOOKUP($C810,'World Cup GK'!B:AE,19,FALSE),0)</f>
        <v>0</v>
      </c>
      <c r="N810" s="44">
        <f>IFERROR(VLOOKUP($C810,'World Cup GK'!B:AE,14,FALSE),0)</f>
        <v>0</v>
      </c>
      <c r="O810" s="44">
        <f>IFERROR(VLOOKUP($C810,'World Cup GK'!B:AE,11,FALSE),0)</f>
        <v>0</v>
      </c>
      <c r="P810" s="43">
        <f t="shared" si="112"/>
        <v>0</v>
      </c>
    </row>
    <row r="811" spans="2:16" ht="12" customHeight="1" x14ac:dyDescent="0.2">
      <c r="B811" s="40" t="s">
        <v>618</v>
      </c>
      <c r="C811" s="293"/>
      <c r="D811" s="35">
        <f t="shared" ref="D811:E811" si="113">SUM(D812:D837)</f>
        <v>0</v>
      </c>
      <c r="E811" s="35">
        <f t="shared" si="113"/>
        <v>0</v>
      </c>
      <c r="F811" s="35">
        <f>SUM(F812:F841)</f>
        <v>11480</v>
      </c>
      <c r="G811" s="35">
        <f t="shared" ref="G811:O811" si="114">SUM(G812:G841)</f>
        <v>38</v>
      </c>
      <c r="H811" s="35">
        <f>SUM(H812:H841)</f>
        <v>25</v>
      </c>
      <c r="I811" s="35">
        <f>SUM(I812:I841)</f>
        <v>18</v>
      </c>
      <c r="J811" s="35">
        <f>SUM(J812:J841)</f>
        <v>6</v>
      </c>
      <c r="K811" s="35">
        <f t="shared" si="114"/>
        <v>0</v>
      </c>
      <c r="L811" s="35">
        <f>SUM(L812:L841)</f>
        <v>20</v>
      </c>
      <c r="M811" s="35">
        <f t="shared" si="114"/>
        <v>10</v>
      </c>
      <c r="N811" s="35">
        <f t="shared" si="114"/>
        <v>52</v>
      </c>
      <c r="O811" s="35">
        <f t="shared" si="114"/>
        <v>32</v>
      </c>
      <c r="P811" s="43">
        <f t="shared" si="112"/>
        <v>207.184</v>
      </c>
    </row>
    <row r="812" spans="2:16" ht="12" customHeight="1" x14ac:dyDescent="0.2">
      <c r="B812" s="24"/>
      <c r="C812" s="265" t="s">
        <v>425</v>
      </c>
      <c r="D812" s="23" t="str">
        <f>IFERROR(VLOOKUP($C812,'World Cup Players'!B:X,3,FALSE),0)</f>
        <v>fr France</v>
      </c>
      <c r="E812" s="30"/>
      <c r="F812" s="23">
        <f>IFERROR(VLOOKUP($C812,'World Cup Players'!B:X,9,FALSE),0)</f>
        <v>605</v>
      </c>
      <c r="G812" s="23">
        <f>IFERROR(VLOOKUP($C812,'World Cup Players'!B:X,11,FALSE),0)</f>
        <v>8</v>
      </c>
      <c r="H812" s="23">
        <f>IFERROR(VLOOKUP($C812,'World Cup Players'!B:X,12,FALSE),0)</f>
        <v>3</v>
      </c>
      <c r="I812" s="23">
        <f>IFERROR(VLOOKUP($C812,'GAME WINNING GOALS'!A:B,2,FALSE),0)</f>
        <v>4</v>
      </c>
      <c r="J812" s="23">
        <f>IFERROR(VLOOKUP($C812,'World Cup Players'!B:X,17,FALSE),0)</f>
        <v>1</v>
      </c>
      <c r="K812" s="23">
        <f>IFERROR(VLOOKUP($C812,'World Cup Players'!B:X,18,FALSE),0)</f>
        <v>0</v>
      </c>
      <c r="L812" s="44">
        <f>IFERROR(VLOOKUP($C812,'World Cup GK'!B:AE,16,FALSE),0)</f>
        <v>0</v>
      </c>
      <c r="M812" s="44">
        <f>IFERROR(VLOOKUP($C812,'World Cup GK'!B:AE,19,FALSE),0)</f>
        <v>0</v>
      </c>
      <c r="N812" s="44">
        <f>IFERROR(VLOOKUP($C812,'World Cup GK'!B:AE,14,FALSE),0)</f>
        <v>0</v>
      </c>
      <c r="O812" s="44">
        <f>IFERROR(VLOOKUP($C812,'World Cup GK'!B:AE,11,FALSE),0)</f>
        <v>0</v>
      </c>
      <c r="P812" s="43">
        <f t="shared" si="112"/>
        <v>19.7715</v>
      </c>
    </row>
    <row r="813" spans="2:16" ht="12" customHeight="1" x14ac:dyDescent="0.2">
      <c r="B813" s="24"/>
      <c r="C813" s="265" t="s">
        <v>555</v>
      </c>
      <c r="D813" s="23" t="str">
        <f>IFERROR(VLOOKUP($C813,'World Cup Players'!B:X,3,FALSE),0)</f>
        <v>es Spain</v>
      </c>
      <c r="E813" s="30"/>
      <c r="F813" s="23">
        <f>IFERROR(VLOOKUP($C813,'World Cup Players'!B:X,9,FALSE),0)</f>
        <v>494</v>
      </c>
      <c r="G813" s="23">
        <f>IFERROR(VLOOKUP($C813,'World Cup Players'!B:X,11,FALSE),0)</f>
        <v>1</v>
      </c>
      <c r="H813" s="23">
        <f>IFERROR(VLOOKUP($C813,'World Cup Players'!B:X,12,FALSE),0)</f>
        <v>0</v>
      </c>
      <c r="I813" s="23">
        <f>IFERROR(VLOOKUP($C813,'GAME WINNING GOALS'!A:B,2,FALSE),0)</f>
        <v>1</v>
      </c>
      <c r="J813" s="23">
        <f>IFERROR(VLOOKUP($C813,'World Cup Players'!B:X,17,FALSE),0)</f>
        <v>0</v>
      </c>
      <c r="K813" s="23">
        <f>IFERROR(VLOOKUP($C813,'World Cup Players'!B:X,18,FALSE),0)</f>
        <v>0</v>
      </c>
      <c r="L813" s="44">
        <f>IFERROR(VLOOKUP($C813,'World Cup GK'!B:AE,16,FALSE),0)</f>
        <v>0</v>
      </c>
      <c r="M813" s="44">
        <f>IFERROR(VLOOKUP($C813,'World Cup GK'!B:AE,19,FALSE),0)</f>
        <v>0</v>
      </c>
      <c r="N813" s="44">
        <f>IFERROR(VLOOKUP($C813,'World Cup GK'!B:AE,14,FALSE),0)</f>
        <v>0</v>
      </c>
      <c r="O813" s="44">
        <f>IFERROR(VLOOKUP($C813,'World Cup GK'!B:AE,11,FALSE),0)</f>
        <v>0</v>
      </c>
      <c r="P813" s="43">
        <f t="shared" si="112"/>
        <v>6.1002000000000001</v>
      </c>
    </row>
    <row r="814" spans="2:16" ht="12" customHeight="1" x14ac:dyDescent="0.2">
      <c r="B814" s="24"/>
      <c r="C814" s="265" t="s">
        <v>689</v>
      </c>
      <c r="D814" s="23" t="str">
        <f>IFERROR(VLOOKUP($C814,'World Cup Players'!B:X,3,FALSE),0)</f>
        <v>no Norway</v>
      </c>
      <c r="E814" s="30"/>
      <c r="F814" s="23">
        <f>IFERROR(VLOOKUP($C814,'World Cup Players'!B:X,9,FALSE),0)</f>
        <v>465</v>
      </c>
      <c r="G814" s="23">
        <f>IFERROR(VLOOKUP($C814,'World Cup Players'!B:X,11,FALSE),0)</f>
        <v>7</v>
      </c>
      <c r="H814" s="23">
        <f>IFERROR(VLOOKUP($C814,'World Cup Players'!B:X,12,FALSE),0)</f>
        <v>0</v>
      </c>
      <c r="I814" s="23">
        <f>IFERROR(VLOOKUP($C814,'GAME WINNING GOALS'!A:B,2,FALSE),0)</f>
        <v>4</v>
      </c>
      <c r="J814" s="23">
        <f>IFERROR(VLOOKUP($C814,'World Cup Players'!B:X,17,FALSE),0)</f>
        <v>0</v>
      </c>
      <c r="K814" s="23">
        <f>IFERROR(VLOOKUP($C814,'World Cup Players'!B:X,18,FALSE),0)</f>
        <v>0</v>
      </c>
      <c r="L814" s="44">
        <f>IFERROR(VLOOKUP($C814,'World Cup GK'!B:AE,16,FALSE),0)</f>
        <v>0</v>
      </c>
      <c r="M814" s="44">
        <f>IFERROR(VLOOKUP($C814,'World Cup GK'!B:AE,19,FALSE),0)</f>
        <v>0</v>
      </c>
      <c r="N814" s="44">
        <f>IFERROR(VLOOKUP($C814,'World Cup GK'!B:AE,14,FALSE),0)</f>
        <v>0</v>
      </c>
      <c r="O814" s="44">
        <f>IFERROR(VLOOKUP($C814,'World Cup GK'!B:AE,11,FALSE),0)</f>
        <v>0</v>
      </c>
      <c r="P814" s="43">
        <f t="shared" si="112"/>
        <v>14.859500000000001</v>
      </c>
    </row>
    <row r="815" spans="2:16" ht="12" customHeight="1" x14ac:dyDescent="0.2">
      <c r="B815" s="24"/>
      <c r="C815" s="265" t="s">
        <v>249</v>
      </c>
      <c r="D815" s="23" t="str">
        <f>IFERROR(VLOOKUP($C815,'World Cup Players'!B:X,3,FALSE),0)</f>
        <v>br Brazil</v>
      </c>
      <c r="E815" s="30"/>
      <c r="F815" s="23">
        <f>IFERROR(VLOOKUP($C815,'World Cup Players'!B:X,9,FALSE),0)</f>
        <v>129</v>
      </c>
      <c r="G815" s="23">
        <f>IFERROR(VLOOKUP($C815,'World Cup Players'!B:X,11,FALSE),0)</f>
        <v>0</v>
      </c>
      <c r="H815" s="23">
        <f>IFERROR(VLOOKUP($C815,'World Cup Players'!B:X,12,FALSE),0)</f>
        <v>0</v>
      </c>
      <c r="I815" s="23">
        <f>IFERROR(VLOOKUP($C815,'GAME WINNING GOALS'!A:B,2,FALSE),0)</f>
        <v>0</v>
      </c>
      <c r="J815" s="23">
        <f>IFERROR(VLOOKUP($C815,'World Cup Players'!B:X,17,FALSE),0)</f>
        <v>0</v>
      </c>
      <c r="K815" s="23">
        <f>IFERROR(VLOOKUP($C815,'World Cup Players'!B:X,18,FALSE),0)</f>
        <v>0</v>
      </c>
      <c r="L815" s="44">
        <f>IFERROR(VLOOKUP($C815,'World Cup GK'!B:AE,16,FALSE),0)</f>
        <v>0</v>
      </c>
      <c r="M815" s="44">
        <f>IFERROR(VLOOKUP($C815,'World Cup GK'!B:AE,19,FALSE),0)</f>
        <v>0</v>
      </c>
      <c r="N815" s="44">
        <f>IFERROR(VLOOKUP($C815,'World Cup GK'!B:AE,14,FALSE),0)</f>
        <v>0</v>
      </c>
      <c r="O815" s="44">
        <f>IFERROR(VLOOKUP($C815,'World Cup GK'!B:AE,11,FALSE),0)</f>
        <v>0</v>
      </c>
      <c r="P815" s="43">
        <f t="shared" si="112"/>
        <v>1.0707</v>
      </c>
    </row>
    <row r="816" spans="2:16" ht="12" customHeight="1" x14ac:dyDescent="0.2">
      <c r="B816" s="24"/>
      <c r="C816" s="265" t="s">
        <v>645</v>
      </c>
      <c r="D816" s="23" t="str">
        <f>IFERROR(VLOOKUP($C816,'World Cup Players'!B:X,3,FALSE),0)</f>
        <v>es Spain</v>
      </c>
      <c r="E816" s="30"/>
      <c r="F816" s="23">
        <f>IFERROR(VLOOKUP($C816,'World Cup Players'!B:X,9,FALSE),0)</f>
        <v>540</v>
      </c>
      <c r="G816" s="23">
        <f>IFERROR(VLOOKUP($C816,'World Cup Players'!B:X,11,FALSE),0)</f>
        <v>5</v>
      </c>
      <c r="H816" s="23">
        <f>IFERROR(VLOOKUP($C816,'World Cup Players'!B:X,12,FALSE),0)</f>
        <v>1</v>
      </c>
      <c r="I816" s="23">
        <f>IFERROR(VLOOKUP($C816,'GAME WINNING GOALS'!A:B,2,FALSE),0)</f>
        <v>2</v>
      </c>
      <c r="J816" s="23">
        <f>IFERROR(VLOOKUP($C816,'World Cup Players'!B:X,17,FALSE),0)</f>
        <v>0</v>
      </c>
      <c r="K816" s="23">
        <f>IFERROR(VLOOKUP($C816,'World Cup Players'!B:X,18,FALSE),0)</f>
        <v>0</v>
      </c>
      <c r="L816" s="44">
        <f>IFERROR(VLOOKUP($C816,'World Cup GK'!B:AE,16,FALSE),0)</f>
        <v>0</v>
      </c>
      <c r="M816" s="44">
        <f>IFERROR(VLOOKUP($C816,'World Cup GK'!B:AE,19,FALSE),0)</f>
        <v>0</v>
      </c>
      <c r="N816" s="44">
        <f>IFERROR(VLOOKUP($C816,'World Cup GK'!B:AE,14,FALSE),0)</f>
        <v>0</v>
      </c>
      <c r="O816" s="44">
        <f>IFERROR(VLOOKUP($C816,'World Cup GK'!B:AE,11,FALSE),0)</f>
        <v>0</v>
      </c>
      <c r="P816" s="43">
        <f t="shared" si="112"/>
        <v>12.481999999999999</v>
      </c>
    </row>
    <row r="817" spans="2:16" ht="12" customHeight="1" x14ac:dyDescent="0.2">
      <c r="B817" s="24"/>
      <c r="C817" s="265" t="s">
        <v>693</v>
      </c>
      <c r="D817" s="23" t="str">
        <f>IFERROR(VLOOKUP($C817,'World Cup Players'!B:X,3,FALSE),0)</f>
        <v>ma Morocco</v>
      </c>
      <c r="E817" s="30"/>
      <c r="F817" s="23">
        <f>IFERROR(VLOOKUP($C817,'World Cup Players'!B:X,9,FALSE),0)</f>
        <v>381</v>
      </c>
      <c r="G817" s="23">
        <f>IFERROR(VLOOKUP($C817,'World Cup Players'!B:X,11,FALSE),0)</f>
        <v>3</v>
      </c>
      <c r="H817" s="23">
        <f>IFERROR(VLOOKUP($C817,'World Cup Players'!B:X,12,FALSE),0)</f>
        <v>0</v>
      </c>
      <c r="I817" s="23">
        <f>IFERROR(VLOOKUP($C817,'GAME WINNING GOALS'!A:B,2,FALSE),0)</f>
        <v>1</v>
      </c>
      <c r="J817" s="23">
        <f>IFERROR(VLOOKUP($C817,'World Cup Players'!B:X,17,FALSE),0)</f>
        <v>0</v>
      </c>
      <c r="K817" s="23">
        <f>IFERROR(VLOOKUP($C817,'World Cup Players'!B:X,18,FALSE),0)</f>
        <v>0</v>
      </c>
      <c r="L817" s="44">
        <f>IFERROR(VLOOKUP($C817,'World Cup GK'!B:AE,16,FALSE),0)</f>
        <v>0</v>
      </c>
      <c r="M817" s="44">
        <f>IFERROR(VLOOKUP($C817,'World Cup GK'!B:AE,19,FALSE),0)</f>
        <v>0</v>
      </c>
      <c r="N817" s="44">
        <f>IFERROR(VLOOKUP($C817,'World Cup GK'!B:AE,14,FALSE),0)</f>
        <v>0</v>
      </c>
      <c r="O817" s="44">
        <f>IFERROR(VLOOKUP($C817,'World Cup GK'!B:AE,11,FALSE),0)</f>
        <v>0</v>
      </c>
      <c r="P817" s="43">
        <f t="shared" si="112"/>
        <v>7.1623000000000001</v>
      </c>
    </row>
    <row r="818" spans="2:16" ht="12" customHeight="1" x14ac:dyDescent="0.2">
      <c r="B818" s="24"/>
      <c r="C818" s="265" t="s">
        <v>709</v>
      </c>
      <c r="D818" s="23" t="str">
        <f>IFERROR(VLOOKUP($C818,'World Cup Players'!B:X,3,FALSE),0)</f>
        <v>ma Morocco</v>
      </c>
      <c r="E818" s="30"/>
      <c r="F818" s="23">
        <f>IFERROR(VLOOKUP($C818,'World Cup Players'!B:X,9,FALSE),0)</f>
        <v>457</v>
      </c>
      <c r="G818" s="23">
        <f>IFERROR(VLOOKUP($C818,'World Cup Players'!B:X,11,FALSE),0)</f>
        <v>0</v>
      </c>
      <c r="H818" s="23">
        <f>IFERROR(VLOOKUP($C818,'World Cup Players'!B:X,12,FALSE),0)</f>
        <v>4</v>
      </c>
      <c r="I818" s="23">
        <f>IFERROR(VLOOKUP($C818,'GAME WINNING GOALS'!A:B,2,FALSE),0)</f>
        <v>0</v>
      </c>
      <c r="J818" s="23">
        <f>IFERROR(VLOOKUP($C818,'World Cup Players'!B:X,17,FALSE),0)</f>
        <v>0</v>
      </c>
      <c r="K818" s="23">
        <f>IFERROR(VLOOKUP($C818,'World Cup Players'!B:X,18,FALSE),0)</f>
        <v>0</v>
      </c>
      <c r="L818" s="44">
        <f>IFERROR(VLOOKUP($C818,'World Cup GK'!B:AE,16,FALSE),0)</f>
        <v>0</v>
      </c>
      <c r="M818" s="44">
        <f>IFERROR(VLOOKUP($C818,'World Cup GK'!B:AE,19,FALSE),0)</f>
        <v>0</v>
      </c>
      <c r="N818" s="44">
        <f>IFERROR(VLOOKUP($C818,'World Cup GK'!B:AE,14,FALSE),0)</f>
        <v>0</v>
      </c>
      <c r="O818" s="44">
        <f>IFERROR(VLOOKUP($C818,'World Cup GK'!B:AE,11,FALSE),0)</f>
        <v>0</v>
      </c>
      <c r="P818" s="43">
        <f t="shared" si="112"/>
        <v>7.7930999999999999</v>
      </c>
    </row>
    <row r="819" spans="2:16" ht="12" customHeight="1" x14ac:dyDescent="0.2">
      <c r="B819" s="24"/>
      <c r="C819" s="265" t="s">
        <v>254</v>
      </c>
      <c r="D819" s="23" t="str">
        <f>IFERROR(VLOOKUP($C819,'World Cup Players'!B:X,3,FALSE),0)</f>
        <v>ca Canada</v>
      </c>
      <c r="E819" s="30"/>
      <c r="F819" s="23">
        <f>IFERROR(VLOOKUP($C819,'World Cup Players'!B:X,9,FALSE),0)</f>
        <v>420</v>
      </c>
      <c r="G819" s="23">
        <f>IFERROR(VLOOKUP($C819,'World Cup Players'!B:X,11,FALSE),0)</f>
        <v>3</v>
      </c>
      <c r="H819" s="23">
        <f>IFERROR(VLOOKUP($C819,'World Cup Players'!B:X,12,FALSE),0)</f>
        <v>0</v>
      </c>
      <c r="I819" s="23">
        <f>IFERROR(VLOOKUP($C819,'GAME WINNING GOALS'!A:B,2,FALSE),0)</f>
        <v>0</v>
      </c>
      <c r="J819" s="23">
        <f>IFERROR(VLOOKUP($C819,'World Cup Players'!B:X,17,FALSE),0)</f>
        <v>1</v>
      </c>
      <c r="K819" s="23">
        <f>IFERROR(VLOOKUP($C819,'World Cup Players'!B:X,18,FALSE),0)</f>
        <v>0</v>
      </c>
      <c r="L819" s="44">
        <f>IFERROR(VLOOKUP($C819,'World Cup GK'!B:AE,16,FALSE),0)</f>
        <v>0</v>
      </c>
      <c r="M819" s="44">
        <f>IFERROR(VLOOKUP($C819,'World Cup GK'!B:AE,19,FALSE),0)</f>
        <v>0</v>
      </c>
      <c r="N819" s="44">
        <f>IFERROR(VLOOKUP($C819,'World Cup GK'!B:AE,14,FALSE),0)</f>
        <v>0</v>
      </c>
      <c r="O819" s="44">
        <f>IFERROR(VLOOKUP($C819,'World Cup GK'!B:AE,11,FALSE),0)</f>
        <v>0</v>
      </c>
      <c r="P819" s="43">
        <f t="shared" si="112"/>
        <v>6.2360000000000007</v>
      </c>
    </row>
    <row r="820" spans="2:16" ht="12" customHeight="1" x14ac:dyDescent="0.2">
      <c r="B820" s="24"/>
      <c r="C820" s="265" t="s">
        <v>594</v>
      </c>
      <c r="D820" s="23" t="str">
        <f>IFERROR(VLOOKUP($C820,'World Cup Players'!B:X,3,FALSE),0)</f>
        <v>tr Türkiye</v>
      </c>
      <c r="E820" s="30"/>
      <c r="F820" s="23">
        <f>IFERROR(VLOOKUP($C820,'World Cup Players'!B:X,9,FALSE),0)</f>
        <v>270</v>
      </c>
      <c r="G820" s="23">
        <f>IFERROR(VLOOKUP($C820,'World Cup Players'!B:X,11,FALSE),0)</f>
        <v>1</v>
      </c>
      <c r="H820" s="23">
        <f>IFERROR(VLOOKUP($C820,'World Cup Players'!B:X,12,FALSE),0)</f>
        <v>0</v>
      </c>
      <c r="I820" s="23">
        <f>IFERROR(VLOOKUP($C820,'GAME WINNING GOALS'!A:B,2,FALSE),0)</f>
        <v>0</v>
      </c>
      <c r="J820" s="23">
        <f>IFERROR(VLOOKUP($C820,'World Cup Players'!B:X,17,FALSE),0)</f>
        <v>0</v>
      </c>
      <c r="K820" s="23">
        <f>IFERROR(VLOOKUP($C820,'World Cup Players'!B:X,18,FALSE),0)</f>
        <v>0</v>
      </c>
      <c r="L820" s="44">
        <f>IFERROR(VLOOKUP($C820,'World Cup GK'!B:AE,16,FALSE),0)</f>
        <v>0</v>
      </c>
      <c r="M820" s="44">
        <f>IFERROR(VLOOKUP($C820,'World Cup GK'!B:AE,19,FALSE),0)</f>
        <v>0</v>
      </c>
      <c r="N820" s="44">
        <f>IFERROR(VLOOKUP($C820,'World Cup GK'!B:AE,14,FALSE),0)</f>
        <v>0</v>
      </c>
      <c r="O820" s="44">
        <f>IFERROR(VLOOKUP($C820,'World Cup GK'!B:AE,11,FALSE),0)</f>
        <v>0</v>
      </c>
      <c r="P820" s="43">
        <f t="shared" si="112"/>
        <v>3.2410000000000001</v>
      </c>
    </row>
    <row r="821" spans="2:16" ht="12" customHeight="1" x14ac:dyDescent="0.2">
      <c r="B821" s="24"/>
      <c r="C821" s="265" t="s">
        <v>225</v>
      </c>
      <c r="D821" s="23" t="str">
        <f>IFERROR(VLOOKUP($C821,'World Cup Players'!B:X,3,FALSE),0)</f>
        <v>eng England</v>
      </c>
      <c r="E821" s="30"/>
      <c r="F821" s="23">
        <f>IFERROR(VLOOKUP($C821,'World Cup Players'!B:X,9,FALSE),0)</f>
        <v>602</v>
      </c>
      <c r="G821" s="23">
        <f>IFERROR(VLOOKUP($C821,'World Cup Players'!B:X,11,FALSE),0)</f>
        <v>6</v>
      </c>
      <c r="H821" s="23">
        <f>IFERROR(VLOOKUP($C821,'World Cup Players'!B:X,12,FALSE),0)</f>
        <v>1</v>
      </c>
      <c r="I821" s="23">
        <f>IFERROR(VLOOKUP($C821,'GAME WINNING GOALS'!A:B,2,FALSE),0)</f>
        <v>3</v>
      </c>
      <c r="J821" s="23">
        <f>IFERROR(VLOOKUP($C821,'World Cup Players'!B:X,17,FALSE),0)</f>
        <v>1</v>
      </c>
      <c r="K821" s="23">
        <f>IFERROR(VLOOKUP($C821,'World Cup Players'!B:X,18,FALSE),0)</f>
        <v>0</v>
      </c>
      <c r="L821" s="44">
        <f>IFERROR(VLOOKUP($C821,'World Cup GK'!B:AE,16,FALSE),0)</f>
        <v>0</v>
      </c>
      <c r="M821" s="44">
        <f>IFERROR(VLOOKUP($C821,'World Cup GK'!B:AE,19,FALSE),0)</f>
        <v>0</v>
      </c>
      <c r="N821" s="44">
        <f>IFERROR(VLOOKUP($C821,'World Cup GK'!B:AE,14,FALSE),0)</f>
        <v>0</v>
      </c>
      <c r="O821" s="44">
        <f>IFERROR(VLOOKUP($C821,'World Cup GK'!B:AE,11,FALSE),0)</f>
        <v>0</v>
      </c>
      <c r="P821" s="43">
        <f t="shared" si="112"/>
        <v>14.746600000000001</v>
      </c>
    </row>
    <row r="822" spans="2:16" ht="12" customHeight="1" x14ac:dyDescent="0.2">
      <c r="B822" s="24"/>
      <c r="C822" s="278" t="s">
        <v>720</v>
      </c>
      <c r="D822" s="23" t="str">
        <f>IFERROR(VLOOKUP($C822,'World Cup Players'!B:X,3,FALSE),0)</f>
        <v>fr France</v>
      </c>
      <c r="E822" s="30"/>
      <c r="F822" s="23">
        <f>IFERROR(VLOOKUP($C822,'World Cup Players'!B:X,9,FALSE),0)</f>
        <v>556</v>
      </c>
      <c r="G822" s="23">
        <f>IFERROR(VLOOKUP($C822,'World Cup Players'!B:X,11,FALSE),0)</f>
        <v>0</v>
      </c>
      <c r="H822" s="23">
        <f>IFERROR(VLOOKUP($C822,'World Cup Players'!B:X,12,FALSE),0)</f>
        <v>5</v>
      </c>
      <c r="I822" s="23">
        <f>IFERROR(VLOOKUP($C822,'GAME WINNING GOALS'!A:B,2,FALSE),0)</f>
        <v>0</v>
      </c>
      <c r="J822" s="23">
        <f>IFERROR(VLOOKUP($C822,'World Cup Players'!B:X,17,FALSE),0)</f>
        <v>1</v>
      </c>
      <c r="K822" s="23">
        <f>IFERROR(VLOOKUP($C822,'World Cup Players'!B:X,18,FALSE),0)</f>
        <v>0</v>
      </c>
      <c r="L822" s="44">
        <f>IFERROR(VLOOKUP($C822,'World Cup GK'!B:AE,16,FALSE),0)</f>
        <v>0</v>
      </c>
      <c r="M822" s="44">
        <f>IFERROR(VLOOKUP($C822,'World Cup GK'!B:AE,19,FALSE),0)</f>
        <v>0</v>
      </c>
      <c r="N822" s="44">
        <f>IFERROR(VLOOKUP($C822,'World Cup GK'!B:AE,14,FALSE),0)</f>
        <v>0</v>
      </c>
      <c r="O822" s="44">
        <f>IFERROR(VLOOKUP($C822,'World Cup GK'!B:AE,11,FALSE),0)</f>
        <v>0</v>
      </c>
      <c r="P822" s="43">
        <f t="shared" si="112"/>
        <v>9.3647999999999989</v>
      </c>
    </row>
    <row r="823" spans="2:16" ht="12" customHeight="1" x14ac:dyDescent="0.2">
      <c r="B823" s="24"/>
      <c r="C823" s="265" t="s">
        <v>475</v>
      </c>
      <c r="D823" s="23" t="str">
        <f>IFERROR(VLOOKUP($C823,'World Cup Players'!B:X,3,FALSE),0)</f>
        <v>es Spain</v>
      </c>
      <c r="E823" s="30"/>
      <c r="F823" s="23">
        <f>IFERROR(VLOOKUP($C823,'World Cup Players'!B:X,9,FALSE),0)</f>
        <v>67</v>
      </c>
      <c r="G823" s="23">
        <f>IFERROR(VLOOKUP($C823,'World Cup Players'!B:X,11,FALSE),0)</f>
        <v>0</v>
      </c>
      <c r="H823" s="23">
        <f>IFERROR(VLOOKUP($C823,'World Cup Players'!B:X,12,FALSE),0)</f>
        <v>0</v>
      </c>
      <c r="I823" s="23">
        <f>IFERROR(VLOOKUP($C823,'GAME WINNING GOALS'!A:B,2,FALSE),0)</f>
        <v>0</v>
      </c>
      <c r="J823" s="23">
        <f>IFERROR(VLOOKUP($C823,'World Cup Players'!B:X,17,FALSE),0)</f>
        <v>0</v>
      </c>
      <c r="K823" s="23">
        <f>IFERROR(VLOOKUP($C823,'World Cup Players'!B:X,18,FALSE),0)</f>
        <v>0</v>
      </c>
      <c r="L823" s="44">
        <f>IFERROR(VLOOKUP($C823,'World Cup GK'!B:AE,16,FALSE),0)</f>
        <v>0</v>
      </c>
      <c r="M823" s="44">
        <f>IFERROR(VLOOKUP($C823,'World Cup GK'!B:AE,19,FALSE),0)</f>
        <v>0</v>
      </c>
      <c r="N823" s="44">
        <f>IFERROR(VLOOKUP($C823,'World Cup GK'!B:AE,14,FALSE),0)</f>
        <v>0</v>
      </c>
      <c r="O823" s="44">
        <f>IFERROR(VLOOKUP($C823,'World Cup GK'!B:AE,11,FALSE),0)</f>
        <v>0</v>
      </c>
      <c r="P823" s="43">
        <f t="shared" si="112"/>
        <v>0.55610000000000004</v>
      </c>
    </row>
    <row r="824" spans="2:16" ht="12" customHeight="1" x14ac:dyDescent="0.2">
      <c r="B824" s="24"/>
      <c r="C824" s="267" t="s">
        <v>734</v>
      </c>
      <c r="D824" s="23" t="str">
        <f>IFERROR(VLOOKUP($C824,'World Cup Players'!B:X,3,FALSE),0)</f>
        <v>no Norway</v>
      </c>
      <c r="E824" s="30"/>
      <c r="F824" s="23">
        <f>IFERROR(VLOOKUP($C824,'World Cup Players'!B:X,9,FALSE),0)</f>
        <v>470</v>
      </c>
      <c r="G824" s="23">
        <f>IFERROR(VLOOKUP($C824,'World Cup Players'!B:X,11,FALSE),0)</f>
        <v>0</v>
      </c>
      <c r="H824" s="23">
        <f>IFERROR(VLOOKUP($C824,'World Cup Players'!B:X,12,FALSE),0)</f>
        <v>4</v>
      </c>
      <c r="I824" s="23">
        <f>IFERROR(VLOOKUP($C824,'GAME WINNING GOALS'!A:B,2,FALSE),0)</f>
        <v>0</v>
      </c>
      <c r="J824" s="23">
        <f>IFERROR(VLOOKUP($C824,'World Cup Players'!B:X,17,FALSE),0)</f>
        <v>0</v>
      </c>
      <c r="K824" s="23">
        <f>IFERROR(VLOOKUP($C824,'World Cup Players'!B:X,18,FALSE),0)</f>
        <v>0</v>
      </c>
      <c r="L824" s="44">
        <f>IFERROR(VLOOKUP($C824,'World Cup GK'!B:AE,16,FALSE),0)</f>
        <v>0</v>
      </c>
      <c r="M824" s="44">
        <f>IFERROR(VLOOKUP($C824,'World Cup GK'!B:AE,19,FALSE),0)</f>
        <v>0</v>
      </c>
      <c r="N824" s="44">
        <f>IFERROR(VLOOKUP($C824,'World Cup GK'!B:AE,14,FALSE),0)</f>
        <v>0</v>
      </c>
      <c r="O824" s="44">
        <f>IFERROR(VLOOKUP($C824,'World Cup GK'!B:AE,11,FALSE),0)</f>
        <v>0</v>
      </c>
      <c r="P824" s="43">
        <f t="shared" si="112"/>
        <v>7.9009999999999998</v>
      </c>
    </row>
    <row r="825" spans="2:16" ht="12" customHeight="1" x14ac:dyDescent="0.2">
      <c r="B825" s="24"/>
      <c r="C825" s="265" t="s">
        <v>412</v>
      </c>
      <c r="D825" s="23" t="str">
        <f>IFERROR(VLOOKUP($C825,'World Cup Players'!B:X,3,FALSE),0)</f>
        <v>mx Mexico</v>
      </c>
      <c r="E825" s="30"/>
      <c r="F825" s="23">
        <f>IFERROR(VLOOKUP($C825,'World Cup Players'!B:X,9,FALSE),0)</f>
        <v>317</v>
      </c>
      <c r="G825" s="23">
        <f>IFERROR(VLOOKUP($C825,'World Cup Players'!B:X,11,FALSE),0)</f>
        <v>3</v>
      </c>
      <c r="H825" s="23">
        <f>IFERROR(VLOOKUP($C825,'World Cup Players'!B:X,12,FALSE),0)</f>
        <v>0</v>
      </c>
      <c r="I825" s="23">
        <f>IFERROR(VLOOKUP($C825,'GAME WINNING GOALS'!A:B,2,FALSE),0)</f>
        <v>0</v>
      </c>
      <c r="J825" s="23">
        <f>IFERROR(VLOOKUP($C825,'World Cup Players'!B:X,17,FALSE),0)</f>
        <v>0</v>
      </c>
      <c r="K825" s="23">
        <f>IFERROR(VLOOKUP($C825,'World Cup Players'!B:X,18,FALSE),0)</f>
        <v>0</v>
      </c>
      <c r="L825" s="44">
        <f>IFERROR(VLOOKUP($C825,'World Cup GK'!B:AE,16,FALSE),0)</f>
        <v>0</v>
      </c>
      <c r="M825" s="44">
        <f>IFERROR(VLOOKUP($C825,'World Cup GK'!B:AE,19,FALSE),0)</f>
        <v>0</v>
      </c>
      <c r="N825" s="44">
        <f>IFERROR(VLOOKUP($C825,'World Cup GK'!B:AE,14,FALSE),0)</f>
        <v>0</v>
      </c>
      <c r="O825" s="44">
        <f>IFERROR(VLOOKUP($C825,'World Cup GK'!B:AE,11,FALSE),0)</f>
        <v>0</v>
      </c>
      <c r="P825" s="43">
        <f t="shared" si="112"/>
        <v>5.6311</v>
      </c>
    </row>
    <row r="826" spans="2:16" ht="12" customHeight="1" x14ac:dyDescent="0.2">
      <c r="B826" s="24"/>
      <c r="C826" s="265" t="s">
        <v>453</v>
      </c>
      <c r="D826" s="23" t="str">
        <f>IFERROR(VLOOKUP($C826,'World Cup Players'!B:X,3,FALSE),0)</f>
        <v>ca Canada</v>
      </c>
      <c r="E826" s="30"/>
      <c r="F826" s="23">
        <f>IFERROR(VLOOKUP($C826,'World Cup Players'!B:X,9,FALSE),0)</f>
        <v>376</v>
      </c>
      <c r="G826" s="23">
        <f>IFERROR(VLOOKUP($C826,'World Cup Players'!B:X,11,FALSE),0)</f>
        <v>0</v>
      </c>
      <c r="H826" s="23">
        <f>IFERROR(VLOOKUP($C826,'World Cup Players'!B:X,12,FALSE),0)</f>
        <v>0</v>
      </c>
      <c r="I826" s="23">
        <f>IFERROR(VLOOKUP($C826,'GAME WINNING GOALS'!A:B,2,FALSE),0)</f>
        <v>0</v>
      </c>
      <c r="J826" s="23">
        <f>IFERROR(VLOOKUP($C826,'World Cup Players'!B:X,17,FALSE),0)</f>
        <v>0</v>
      </c>
      <c r="K826" s="23">
        <f>IFERROR(VLOOKUP($C826,'World Cup Players'!B:X,18,FALSE),0)</f>
        <v>0</v>
      </c>
      <c r="L826" s="44">
        <f>IFERROR(VLOOKUP($C826,'World Cup GK'!B:AE,16,FALSE),0)</f>
        <v>0</v>
      </c>
      <c r="M826" s="44">
        <f>IFERROR(VLOOKUP($C826,'World Cup GK'!B:AE,19,FALSE),0)</f>
        <v>0</v>
      </c>
      <c r="N826" s="44">
        <f>IFERROR(VLOOKUP($C826,'World Cup GK'!B:AE,14,FALSE),0)</f>
        <v>0</v>
      </c>
      <c r="O826" s="44">
        <f>IFERROR(VLOOKUP($C826,'World Cup GK'!B:AE,11,FALSE),0)</f>
        <v>0</v>
      </c>
      <c r="P826" s="43">
        <f t="shared" si="112"/>
        <v>3.1208</v>
      </c>
    </row>
    <row r="827" spans="2:16" ht="12" customHeight="1" x14ac:dyDescent="0.2">
      <c r="B827" s="24"/>
      <c r="C827" s="265" t="s">
        <v>745</v>
      </c>
      <c r="D827" s="23" t="str">
        <f>IFERROR(VLOOKUP($C827,'World Cup Players'!B:X,3,FALSE),0)</f>
        <v>nz New Zealand</v>
      </c>
      <c r="E827" s="30"/>
      <c r="F827" s="23">
        <f>IFERROR(VLOOKUP($C827,'World Cup Players'!B:X,9,FALSE),0)</f>
        <v>270</v>
      </c>
      <c r="G827" s="23">
        <f>IFERROR(VLOOKUP($C827,'World Cup Players'!B:X,11,FALSE),0)</f>
        <v>0</v>
      </c>
      <c r="H827" s="23">
        <f>IFERROR(VLOOKUP($C827,'World Cup Players'!B:X,12,FALSE),0)</f>
        <v>2</v>
      </c>
      <c r="I827" s="23">
        <f>IFERROR(VLOOKUP($C827,'GAME WINNING GOALS'!A:B,2,FALSE),0)</f>
        <v>0</v>
      </c>
      <c r="J827" s="23">
        <f>IFERROR(VLOOKUP($C827,'World Cup Players'!B:X,17,FALSE),0)</f>
        <v>0</v>
      </c>
      <c r="K827" s="23">
        <f>IFERROR(VLOOKUP($C827,'World Cup Players'!B:X,18,FALSE),0)</f>
        <v>0</v>
      </c>
      <c r="L827" s="44">
        <f>IFERROR(VLOOKUP($C827,'World Cup GK'!B:AE,16,FALSE),0)</f>
        <v>0</v>
      </c>
      <c r="M827" s="44">
        <f>IFERROR(VLOOKUP($C827,'World Cup GK'!B:AE,19,FALSE),0)</f>
        <v>0</v>
      </c>
      <c r="N827" s="44">
        <f>IFERROR(VLOOKUP($C827,'World Cup GK'!B:AE,14,FALSE),0)</f>
        <v>0</v>
      </c>
      <c r="O827" s="44">
        <f>IFERROR(VLOOKUP($C827,'World Cup GK'!B:AE,11,FALSE),0)</f>
        <v>0</v>
      </c>
      <c r="P827" s="43">
        <f t="shared" si="112"/>
        <v>4.2409999999999997</v>
      </c>
    </row>
    <row r="828" spans="2:16" ht="12" customHeight="1" x14ac:dyDescent="0.2">
      <c r="B828" s="24"/>
      <c r="C828" s="265" t="s">
        <v>646</v>
      </c>
      <c r="D828" s="23" t="str">
        <f>IFERROR(VLOOKUP($C828,'World Cup Players'!B:X,3,FALSE),0)</f>
        <v>sct Scotland</v>
      </c>
      <c r="E828" s="30"/>
      <c r="F828" s="23">
        <f>IFERROR(VLOOKUP($C828,'World Cup Players'!B:X,9,FALSE),0)</f>
        <v>171</v>
      </c>
      <c r="G828" s="23">
        <f>IFERROR(VLOOKUP($C828,'World Cup Players'!B:X,11,FALSE),0)</f>
        <v>0</v>
      </c>
      <c r="H828" s="23">
        <f>IFERROR(VLOOKUP($C828,'World Cup Players'!B:X,12,FALSE),0)</f>
        <v>0</v>
      </c>
      <c r="I828" s="23">
        <f>IFERROR(VLOOKUP($C828,'GAME WINNING GOALS'!A:B,2,FALSE),0)</f>
        <v>0</v>
      </c>
      <c r="J828" s="23">
        <f>IFERROR(VLOOKUP($C828,'World Cup Players'!B:X,17,FALSE),0)</f>
        <v>0</v>
      </c>
      <c r="K828" s="23">
        <f>IFERROR(VLOOKUP($C828,'World Cup Players'!B:X,18,FALSE),0)</f>
        <v>0</v>
      </c>
      <c r="L828" s="44">
        <f>IFERROR(VLOOKUP($C828,'World Cup GK'!B:AE,16,FALSE),0)</f>
        <v>0</v>
      </c>
      <c r="M828" s="44">
        <f>IFERROR(VLOOKUP($C828,'World Cup GK'!B:AE,19,FALSE),0)</f>
        <v>0</v>
      </c>
      <c r="N828" s="44">
        <f>IFERROR(VLOOKUP($C828,'World Cup GK'!B:AE,14,FALSE),0)</f>
        <v>0</v>
      </c>
      <c r="O828" s="44">
        <f>IFERROR(VLOOKUP($C828,'World Cup GK'!B:AE,11,FALSE),0)</f>
        <v>0</v>
      </c>
      <c r="P828" s="43">
        <f t="shared" si="112"/>
        <v>1.4193</v>
      </c>
    </row>
    <row r="829" spans="2:16" ht="12" customHeight="1" x14ac:dyDescent="0.2">
      <c r="B829" s="24"/>
      <c r="C829" s="295" t="s">
        <v>593</v>
      </c>
      <c r="D829" s="23" t="str">
        <f>IFERROR(VLOOKUP($C829,'World Cup Players'!B:X,3,FALSE),0)</f>
        <v>tr Türkiye</v>
      </c>
      <c r="E829" s="30"/>
      <c r="F829" s="23">
        <f>IFERROR(VLOOKUP($C829,'World Cup Players'!B:X,9,FALSE),0)</f>
        <v>180</v>
      </c>
      <c r="G829" s="23">
        <f>IFERROR(VLOOKUP($C829,'World Cup Players'!B:X,11,FALSE),0)</f>
        <v>0</v>
      </c>
      <c r="H829" s="23">
        <f>IFERROR(VLOOKUP($C829,'World Cup Players'!B:X,12,FALSE),0)</f>
        <v>0</v>
      </c>
      <c r="I829" s="23">
        <f>IFERROR(VLOOKUP($C829,'GAME WINNING GOALS'!A:B,2,FALSE),0)</f>
        <v>0</v>
      </c>
      <c r="J829" s="23">
        <f>IFERROR(VLOOKUP($C829,'World Cup Players'!B:X,17,FALSE),0)</f>
        <v>0</v>
      </c>
      <c r="K829" s="23">
        <f>IFERROR(VLOOKUP($C829,'World Cup Players'!B:X,18,FALSE),0)</f>
        <v>0</v>
      </c>
      <c r="L829" s="44">
        <f>IFERROR(VLOOKUP($C829,'World Cup GK'!B:AE,16,FALSE),0)</f>
        <v>0</v>
      </c>
      <c r="M829" s="44">
        <f>IFERROR(VLOOKUP($C829,'World Cup GK'!B:AE,19,FALSE),0)</f>
        <v>0</v>
      </c>
      <c r="N829" s="44">
        <f>IFERROR(VLOOKUP($C829,'World Cup GK'!B:AE,14,FALSE),0)</f>
        <v>0</v>
      </c>
      <c r="O829" s="44">
        <f>IFERROR(VLOOKUP($C829,'World Cup GK'!B:AE,11,FALSE),0)</f>
        <v>0</v>
      </c>
      <c r="P829" s="43">
        <f t="shared" si="112"/>
        <v>1.494</v>
      </c>
    </row>
    <row r="830" spans="2:16" ht="12" customHeight="1" x14ac:dyDescent="0.2">
      <c r="B830" s="24"/>
      <c r="C830" s="295" t="s">
        <v>755</v>
      </c>
      <c r="D830" s="23" t="str">
        <f>IFERROR(VLOOKUP($C830,'World Cup Players'!B:X,3,FALSE),0)</f>
        <v>es Spain</v>
      </c>
      <c r="E830" s="30"/>
      <c r="F830" s="23">
        <f>IFERROR(VLOOKUP($C830,'World Cup Players'!B:X,9,FALSE),0)</f>
        <v>630</v>
      </c>
      <c r="G830" s="23">
        <f>IFERROR(VLOOKUP($C830,'World Cup Players'!B:X,11,FALSE),0)</f>
        <v>0</v>
      </c>
      <c r="H830" s="23">
        <f>IFERROR(VLOOKUP($C830,'World Cup Players'!B:X,12,FALSE),0)</f>
        <v>0</v>
      </c>
      <c r="I830" s="23">
        <f>IFERROR(VLOOKUP($C830,'GAME WINNING GOALS'!A:B,2,FALSE),0)</f>
        <v>0</v>
      </c>
      <c r="J830" s="23">
        <f>IFERROR(VLOOKUP($C830,'World Cup Players'!B:X,17,FALSE),0)</f>
        <v>1</v>
      </c>
      <c r="K830" s="23">
        <f>IFERROR(VLOOKUP($C830,'World Cup Players'!B:X,18,FALSE),0)</f>
        <v>0</v>
      </c>
      <c r="L830" s="44">
        <f>IFERROR(VLOOKUP($C830,'World Cup GK'!B:AE,16,FALSE),0)</f>
        <v>0</v>
      </c>
      <c r="M830" s="44">
        <f>IFERROR(VLOOKUP($C830,'World Cup GK'!B:AE,19,FALSE),0)</f>
        <v>0</v>
      </c>
      <c r="N830" s="44">
        <f>IFERROR(VLOOKUP($C830,'World Cup GK'!B:AE,14,FALSE),0)</f>
        <v>0</v>
      </c>
      <c r="O830" s="44">
        <f>IFERROR(VLOOKUP($C830,'World Cup GK'!B:AE,11,FALSE),0)</f>
        <v>0</v>
      </c>
      <c r="P830" s="43">
        <f t="shared" si="112"/>
        <v>4.9790000000000001</v>
      </c>
    </row>
    <row r="831" spans="2:16" ht="12" customHeight="1" x14ac:dyDescent="0.2">
      <c r="B831" s="24"/>
      <c r="C831" s="295" t="s">
        <v>233</v>
      </c>
      <c r="D831" s="23" t="str">
        <f>IFERROR(VLOOKUP($C831,'World Cup Players'!B:X,3,FALSE),0)</f>
        <v>ma Morocco</v>
      </c>
      <c r="E831" s="30"/>
      <c r="F831" s="23">
        <f>IFERROR(VLOOKUP($C831,'World Cup Players'!B:X,9,FALSE),0)</f>
        <v>570</v>
      </c>
      <c r="G831" s="23">
        <f>IFERROR(VLOOKUP($C831,'World Cup Players'!B:X,11,FALSE),0)</f>
        <v>1</v>
      </c>
      <c r="H831" s="23">
        <f>IFERROR(VLOOKUP($C831,'World Cup Players'!B:X,12,FALSE),0)</f>
        <v>2</v>
      </c>
      <c r="I831" s="23">
        <f>IFERROR(VLOOKUP($C831,'GAME WINNING GOALS'!A:B,2,FALSE),0)</f>
        <v>0</v>
      </c>
      <c r="J831" s="23">
        <f>IFERROR(VLOOKUP($C831,'World Cup Players'!B:X,17,FALSE),0)</f>
        <v>1</v>
      </c>
      <c r="K831" s="23">
        <f>IFERROR(VLOOKUP($C831,'World Cup Players'!B:X,18,FALSE),0)</f>
        <v>0</v>
      </c>
      <c r="L831" s="44">
        <f>IFERROR(VLOOKUP($C831,'World Cup GK'!B:AE,16,FALSE),0)</f>
        <v>0</v>
      </c>
      <c r="M831" s="44">
        <f>IFERROR(VLOOKUP($C831,'World Cup GK'!B:AE,19,FALSE),0)</f>
        <v>0</v>
      </c>
      <c r="N831" s="44">
        <f>IFERROR(VLOOKUP($C831,'World Cup GK'!B:AE,14,FALSE),0)</f>
        <v>0</v>
      </c>
      <c r="O831" s="44">
        <f>IFERROR(VLOOKUP($C831,'World Cup GK'!B:AE,11,FALSE),0)</f>
        <v>0</v>
      </c>
      <c r="P831" s="43">
        <f t="shared" si="112"/>
        <v>7.4809999999999999</v>
      </c>
    </row>
    <row r="832" spans="2:16" ht="12" customHeight="1" x14ac:dyDescent="0.2">
      <c r="B832" s="24"/>
      <c r="C832" s="265" t="s">
        <v>112</v>
      </c>
      <c r="D832" s="23" t="str">
        <f>IFERROR(VLOOKUP($C832,'World Cup Players'!B:X,3,FALSE),0)</f>
        <v>eng England</v>
      </c>
      <c r="E832" s="30"/>
      <c r="F832" s="23">
        <f>IFERROR(VLOOKUP($C832,'World Cup Players'!B:X,9,FALSE),0)</f>
        <v>330</v>
      </c>
      <c r="G832" s="23">
        <f>IFERROR(VLOOKUP($C832,'World Cup Players'!B:X,11,FALSE),0)</f>
        <v>0</v>
      </c>
      <c r="H832" s="23">
        <f>IFERROR(VLOOKUP($C832,'World Cup Players'!B:X,12,FALSE),0)</f>
        <v>0</v>
      </c>
      <c r="I832" s="41">
        <f>IFERROR(VLOOKUP($C832,'GAME WINNING GOALS'!A:B,2,FALSE),0)</f>
        <v>0</v>
      </c>
      <c r="J832" s="23">
        <f>IFERROR(VLOOKUP($C832,'World Cup Players'!B:X,17,FALSE),0)</f>
        <v>0</v>
      </c>
      <c r="K832" s="23">
        <f>IFERROR(VLOOKUP($C832,'World Cup Players'!B:X,18,FALSE),0)</f>
        <v>0</v>
      </c>
      <c r="L832" s="44">
        <f>IFERROR(VLOOKUP($C832,'World Cup GK'!B:AE,16,FALSE),0)</f>
        <v>0</v>
      </c>
      <c r="M832" s="44">
        <f>IFERROR(VLOOKUP($C832,'World Cup GK'!B:AE,19,FALSE),0)</f>
        <v>0</v>
      </c>
      <c r="N832" s="44">
        <f>IFERROR(VLOOKUP($C832,'World Cup GK'!B:AE,14,FALSE),0)</f>
        <v>0</v>
      </c>
      <c r="O832" s="44">
        <f>IFERROR(VLOOKUP($C832,'World Cup GK'!B:AE,11,FALSE),0)</f>
        <v>0</v>
      </c>
      <c r="P832" s="43">
        <f t="shared" si="112"/>
        <v>2.7389999999999999</v>
      </c>
    </row>
    <row r="833" spans="2:22" ht="12" customHeight="1" thickBot="1" x14ac:dyDescent="0.25">
      <c r="B833" s="24"/>
      <c r="C833" s="265" t="s">
        <v>758</v>
      </c>
      <c r="D833" s="23" t="str">
        <f>IFERROR(VLOOKUP($C833,'World Cup Players'!B:X,3,FALSE),0)</f>
        <v>br Brazil</v>
      </c>
      <c r="E833" s="30"/>
      <c r="F833" s="23">
        <f>IFERROR(VLOOKUP($C833,'World Cup Players'!B:X,9,FALSE),0)</f>
        <v>450</v>
      </c>
      <c r="G833" s="23">
        <f>IFERROR(VLOOKUP($C833,'World Cup Players'!B:X,11,FALSE),0)</f>
        <v>0</v>
      </c>
      <c r="H833" s="23">
        <f>IFERROR(VLOOKUP($C833,'World Cup Players'!B:X,12,FALSE),0)</f>
        <v>1</v>
      </c>
      <c r="I833" s="41">
        <f>IFERROR(VLOOKUP($C833,'GAME WINNING GOALS'!A:B,2,FALSE),0)</f>
        <v>0</v>
      </c>
      <c r="J833" s="23">
        <f>IFERROR(VLOOKUP($C833,'World Cup Players'!B:X,17,FALSE),0)</f>
        <v>0</v>
      </c>
      <c r="K833" s="23">
        <f>IFERROR(VLOOKUP($C833,'World Cup Players'!B:X,18,FALSE),0)</f>
        <v>0</v>
      </c>
      <c r="L833" s="44">
        <f>IFERROR(VLOOKUP($C833,'World Cup GK'!B:AE,16,FALSE),0)</f>
        <v>0</v>
      </c>
      <c r="M833" s="44">
        <f>IFERROR(VLOOKUP($C833,'World Cup GK'!B:AE,19,FALSE),0)</f>
        <v>0</v>
      </c>
      <c r="N833" s="44">
        <f>IFERROR(VLOOKUP($C833,'World Cup GK'!B:AE,14,FALSE),0)</f>
        <v>0</v>
      </c>
      <c r="O833" s="44">
        <f>IFERROR(VLOOKUP($C833,'World Cup GK'!B:AE,11,FALSE),0)</f>
        <v>0</v>
      </c>
      <c r="P833" s="43">
        <f t="shared" si="112"/>
        <v>4.7349999999999994</v>
      </c>
    </row>
    <row r="834" spans="2:22" ht="12" customHeight="1" x14ac:dyDescent="0.2">
      <c r="B834" s="24"/>
      <c r="C834" s="277" t="s">
        <v>421</v>
      </c>
      <c r="D834" s="23" t="str">
        <f>IFERROR(VLOOKUP($C834,'World Cup Players'!B:X,3,FALSE),0)</f>
        <v>ar Argentina</v>
      </c>
      <c r="E834" s="30"/>
      <c r="F834" s="23">
        <f>IFERROR(VLOOKUP($C834,'World Cup Players'!B:X,9,FALSE),0)</f>
        <v>690</v>
      </c>
      <c r="G834" s="23">
        <f>IFERROR(VLOOKUP($C834,'World Cup Players'!B:X,11,FALSE),0)</f>
        <v>0</v>
      </c>
      <c r="H834" s="23">
        <f>IFERROR(VLOOKUP($C834,'World Cup Players'!B:X,12,FALSE),0)</f>
        <v>0</v>
      </c>
      <c r="I834" s="41">
        <f>IFERROR(VLOOKUP($C834,'GAME WINNING GOALS'!A:B,2,FALSE),0)</f>
        <v>0</v>
      </c>
      <c r="J834" s="23">
        <f>IFERROR(VLOOKUP($C834,'World Cup Players'!B:X,17,FALSE),0)</f>
        <v>0</v>
      </c>
      <c r="K834" s="23">
        <f>IFERROR(VLOOKUP($C834,'World Cup Players'!B:X,18,FALSE),0)</f>
        <v>0</v>
      </c>
      <c r="L834" s="44">
        <f>IFERROR(VLOOKUP($C834,'World Cup GK'!B:AE,16,FALSE),0)</f>
        <v>7</v>
      </c>
      <c r="M834" s="44">
        <f>IFERROR(VLOOKUP($C834,'World Cup GK'!B:AE,19,FALSE),0)</f>
        <v>2</v>
      </c>
      <c r="N834" s="44">
        <f>IFERROR(VLOOKUP($C834,'World Cup GK'!B:AE,14,FALSE),0)</f>
        <v>9</v>
      </c>
      <c r="O834" s="44">
        <f>IFERROR(VLOOKUP($C834,'World Cup GK'!B:AE,11,FALSE),0)</f>
        <v>7</v>
      </c>
      <c r="P834" s="43">
        <f t="shared" si="112"/>
        <v>14.777000000000001</v>
      </c>
    </row>
    <row r="835" spans="2:22" ht="12" customHeight="1" x14ac:dyDescent="0.2">
      <c r="B835" s="24"/>
      <c r="C835" s="266" t="s">
        <v>45</v>
      </c>
      <c r="D835" s="23" t="str">
        <f>IFERROR(VLOOKUP($C835,'World Cup Players'!B:X,3,FALSE),0)</f>
        <v>eng England</v>
      </c>
      <c r="E835" s="30"/>
      <c r="F835" s="23">
        <f>IFERROR(VLOOKUP($C835,'World Cup Players'!B:X,9,FALSE),0)</f>
        <v>660</v>
      </c>
      <c r="G835" s="23">
        <f>IFERROR(VLOOKUP($C835,'World Cup Players'!B:X,11,FALSE),0)</f>
        <v>0</v>
      </c>
      <c r="H835" s="23">
        <f>IFERROR(VLOOKUP($C835,'World Cup Players'!B:X,12,FALSE),0)</f>
        <v>0</v>
      </c>
      <c r="I835" s="41">
        <f>IFERROR(VLOOKUP($C835,'GAME WINNING GOALS'!A:B,2,FALSE),0)</f>
        <v>0</v>
      </c>
      <c r="J835" s="23">
        <f>IFERROR(VLOOKUP($C835,'World Cup Players'!B:X,17,FALSE),0)</f>
        <v>0</v>
      </c>
      <c r="K835" s="23">
        <f>IFERROR(VLOOKUP($C835,'World Cup Players'!B:X,18,FALSE),0)</f>
        <v>0</v>
      </c>
      <c r="L835" s="44">
        <f>IFERROR(VLOOKUP($C835,'World Cup GK'!B:AE,16,FALSE),0)</f>
        <v>5</v>
      </c>
      <c r="M835" s="44">
        <f>IFERROR(VLOOKUP($C835,'World Cup GK'!B:AE,19,FALSE),0)</f>
        <v>2</v>
      </c>
      <c r="N835" s="44">
        <f>IFERROR(VLOOKUP($C835,'World Cup GK'!B:AE,14,FALSE),0)</f>
        <v>15</v>
      </c>
      <c r="O835" s="44">
        <f>IFERROR(VLOOKUP($C835,'World Cup GK'!B:AE,11,FALSE),0)</f>
        <v>8</v>
      </c>
      <c r="P835" s="43">
        <f t="shared" si="112"/>
        <v>13.478</v>
      </c>
    </row>
    <row r="836" spans="2:22" ht="12" customHeight="1" thickBot="1" x14ac:dyDescent="0.25">
      <c r="B836" s="24"/>
      <c r="C836" s="266" t="s">
        <v>400</v>
      </c>
      <c r="D836" s="23" t="str">
        <f>IFERROR(VLOOKUP($C836,'World Cup Players'!B:X,3,FALSE),0)</f>
        <v>ma Morocco</v>
      </c>
      <c r="E836" s="30"/>
      <c r="F836" s="23">
        <f>IFERROR(VLOOKUP($C836,'World Cup Players'!B:X,9,FALSE),0)</f>
        <v>570</v>
      </c>
      <c r="G836" s="23">
        <f>IFERROR(VLOOKUP($C836,'World Cup Players'!B:X,11,FALSE),0)</f>
        <v>0</v>
      </c>
      <c r="H836" s="23">
        <f>IFERROR(VLOOKUP($C836,'World Cup Players'!B:X,12,FALSE),0)</f>
        <v>0</v>
      </c>
      <c r="I836" s="23">
        <f>IFERROR(VLOOKUP($C836,'GAME WINNING GOALS'!A:B,2,FALSE),0)</f>
        <v>0</v>
      </c>
      <c r="J836" s="23">
        <f>IFERROR(VLOOKUP($C836,'World Cup Players'!B:X,17,FALSE),0)</f>
        <v>0</v>
      </c>
      <c r="K836" s="23">
        <f>IFERROR(VLOOKUP($C836,'World Cup Players'!B:X,18,FALSE),0)</f>
        <v>0</v>
      </c>
      <c r="L836" s="44">
        <f>IFERROR(VLOOKUP($C836,'World Cup GK'!B:AE,16,FALSE),0)</f>
        <v>3</v>
      </c>
      <c r="M836" s="44">
        <f>IFERROR(VLOOKUP($C836,'World Cup GK'!B:AE,19,FALSE),0)</f>
        <v>2</v>
      </c>
      <c r="N836" s="44">
        <f>IFERROR(VLOOKUP($C836,'World Cup GK'!B:AE,14,FALSE),0)</f>
        <v>14</v>
      </c>
      <c r="O836" s="44">
        <f>IFERROR(VLOOKUP($C836,'World Cup GK'!B:AE,11,FALSE),0)</f>
        <v>6</v>
      </c>
      <c r="P836" s="43">
        <f t="shared" si="112"/>
        <v>11.031000000000001</v>
      </c>
    </row>
    <row r="837" spans="2:22" ht="12" customHeight="1" x14ac:dyDescent="0.2">
      <c r="B837" s="24"/>
      <c r="C837" s="277" t="s">
        <v>760</v>
      </c>
      <c r="D837" s="23" t="str">
        <f>IFERROR(VLOOKUP($C837,'World Cup Players'!B:X,3,FALSE),0)</f>
        <v>us United States</v>
      </c>
      <c r="E837" s="30"/>
      <c r="F837" s="23">
        <f>IFERROR(VLOOKUP($C837,'World Cup Players'!B:X,9,FALSE),0)</f>
        <v>360</v>
      </c>
      <c r="G837" s="23">
        <f>IFERROR(VLOOKUP($C837,'World Cup Players'!B:X,11,FALSE),0)</f>
        <v>0</v>
      </c>
      <c r="H837" s="23">
        <f>IFERROR(VLOOKUP($C837,'World Cup Players'!B:X,12,FALSE),0)</f>
        <v>0</v>
      </c>
      <c r="I837" s="23">
        <f>IFERROR(VLOOKUP($C837,'GAME WINNING GOALS'!A:B,2,FALSE),0)</f>
        <v>0</v>
      </c>
      <c r="J837" s="23">
        <f>IFERROR(VLOOKUP($C837,'World Cup Players'!B:X,17,FALSE),0)</f>
        <v>0</v>
      </c>
      <c r="K837" s="23">
        <f>IFERROR(VLOOKUP($C837,'World Cup Players'!B:X,18,FALSE),0)</f>
        <v>0</v>
      </c>
      <c r="L837" s="44">
        <f>IFERROR(VLOOKUP($C837,'World Cup GK'!B:AE,16,FALSE),0)</f>
        <v>3</v>
      </c>
      <c r="M837" s="44">
        <f>IFERROR(VLOOKUP($C837,'World Cup GK'!B:AE,19,FALSE),0)</f>
        <v>2</v>
      </c>
      <c r="N837" s="44">
        <f>IFERROR(VLOOKUP($C837,'World Cup GK'!B:AE,14,FALSE),0)</f>
        <v>8</v>
      </c>
      <c r="O837" s="44">
        <f>IFERROR(VLOOKUP($C837,'World Cup GK'!B:AE,11,FALSE),0)</f>
        <v>5</v>
      </c>
      <c r="P837" s="43">
        <f t="shared" si="112"/>
        <v>8.3379999999999992</v>
      </c>
    </row>
    <row r="838" spans="2:22" ht="12" customHeight="1" x14ac:dyDescent="0.2">
      <c r="B838" s="24"/>
      <c r="C838" s="294" t="s">
        <v>764</v>
      </c>
      <c r="D838" s="23" t="str">
        <f>IFERROR(VLOOKUP($C838,'World Cup Players'!B:X,3,FALSE),0)</f>
        <v>ca Canada</v>
      </c>
      <c r="E838" s="30"/>
      <c r="F838" s="23">
        <f>IFERROR(VLOOKUP($C838,'World Cup Players'!B:X,9,FALSE),0)</f>
        <v>450</v>
      </c>
      <c r="G838" s="23">
        <f>IFERROR(VLOOKUP($C838,'World Cup Players'!B:X,11,FALSE),0)</f>
        <v>0</v>
      </c>
      <c r="H838" s="23">
        <f>IFERROR(VLOOKUP($C838,'World Cup Players'!B:X,12,FALSE),0)</f>
        <v>0</v>
      </c>
      <c r="I838" s="23">
        <f>IFERROR(VLOOKUP($C838,'GAME WINNING GOALS'!A:B,2,FALSE),0)</f>
        <v>0</v>
      </c>
      <c r="J838" s="23">
        <f>IFERROR(VLOOKUP($C838,'World Cup Players'!#REF!,16,FALSE),0)</f>
        <v>0</v>
      </c>
      <c r="K838" s="23">
        <f>IFERROR(VLOOKUP($C838,'World Cup Players'!#REF!,16,FALSE),0)</f>
        <v>0</v>
      </c>
      <c r="L838" s="44">
        <f>IFERROR(VLOOKUP($C838,'World Cup GK'!B:AE,16,FALSE),0)</f>
        <v>2</v>
      </c>
      <c r="M838" s="44">
        <f>IFERROR(VLOOKUP($C838,'World Cup GK'!B:AE,19,FALSE),0)</f>
        <v>2</v>
      </c>
      <c r="N838" s="44">
        <f>IFERROR(VLOOKUP($C838,'World Cup GK'!B:AE,14,FALSE),0)</f>
        <v>6</v>
      </c>
      <c r="O838" s="44">
        <f>IFERROR(VLOOKUP($C838,'World Cup GK'!B:AE,11,FALSE),0)</f>
        <v>6</v>
      </c>
      <c r="P838" s="43">
        <f t="shared" si="112"/>
        <v>7.4349999999999987</v>
      </c>
    </row>
    <row r="839" spans="2:22" ht="12" customHeight="1" x14ac:dyDescent="0.2">
      <c r="B839" s="24"/>
      <c r="C839" s="265" t="s">
        <v>303</v>
      </c>
      <c r="D839" s="23">
        <f>IFERROR(VLOOKUP($C839,'World Cup Players'!B:X,3,FALSE),0)</f>
        <v>0</v>
      </c>
      <c r="E839" s="30"/>
      <c r="F839" s="23">
        <f>IFERROR(VLOOKUP($C839,'World Cup Players'!B:X,9,FALSE),0)</f>
        <v>0</v>
      </c>
      <c r="G839" s="23">
        <f>IFERROR(VLOOKUP($C839,'World Cup Players'!B:X,11,FALSE),0)</f>
        <v>0</v>
      </c>
      <c r="H839" s="23">
        <f>IFERROR(VLOOKUP($C839,'World Cup Players'!#REF!,11,FALSE),0)</f>
        <v>0</v>
      </c>
      <c r="I839" s="23">
        <f>IFERROR(VLOOKUP($C839,'GAME WINNING GOALS'!A:B,2,FALSE),0)</f>
        <v>1</v>
      </c>
      <c r="J839" s="23">
        <f>IFERROR(VLOOKUP($C839,'World Cup Players'!#REF!,16,FALSE),0)</f>
        <v>0</v>
      </c>
      <c r="K839" s="23">
        <f>IFERROR(VLOOKUP($C839,'World Cup Players'!#REF!,16,FALSE),0)</f>
        <v>0</v>
      </c>
      <c r="L839" s="44">
        <f>IFERROR(VLOOKUP($C839,'World Cup GK'!B:AE,16,FALSE),0)</f>
        <v>0</v>
      </c>
      <c r="M839" s="44">
        <f>IFERROR(VLOOKUP($C839,'World Cup GK'!B:AE,19,FALSE),0)</f>
        <v>0</v>
      </c>
      <c r="N839" s="44">
        <f>IFERROR(VLOOKUP($C839,'World Cup GK'!B:AE,14,FALSE),0)</f>
        <v>0</v>
      </c>
      <c r="O839" s="44">
        <f>IFERROR(VLOOKUP($C839,'World Cup GK'!B:AE,11,FALSE),0)</f>
        <v>0</v>
      </c>
      <c r="P839" s="43">
        <f t="shared" si="112"/>
        <v>1</v>
      </c>
    </row>
    <row r="840" spans="2:22" ht="12" customHeight="1" x14ac:dyDescent="0.2">
      <c r="B840" s="24"/>
      <c r="C840" s="265" t="s">
        <v>307</v>
      </c>
      <c r="D840" s="23">
        <f>IFERROR(VLOOKUP($C840,'World Cup Players'!B:X,3,FALSE),0)</f>
        <v>0</v>
      </c>
      <c r="E840" s="30"/>
      <c r="F840" s="23">
        <f>IFERROR(VLOOKUP($C840,'World Cup Players'!B:X,9,FALSE),0)</f>
        <v>0</v>
      </c>
      <c r="G840" s="23">
        <f>IFERROR(VLOOKUP($C840,'World Cup Players'!B:X,11,FALSE),0)</f>
        <v>0</v>
      </c>
      <c r="H840" s="23">
        <v>2</v>
      </c>
      <c r="I840" s="23">
        <f>IFERROR(VLOOKUP($C840,'GAME WINNING GOALS'!A:B,2,FALSE),0)</f>
        <v>1</v>
      </c>
      <c r="J840" s="23">
        <f>IFERROR(VLOOKUP($C840,'World Cup Players'!#REF!,16,FALSE),0)</f>
        <v>0</v>
      </c>
      <c r="K840" s="23">
        <f>IFERROR(VLOOKUP($C840,'World Cup Players'!#REF!,16,FALSE),0)</f>
        <v>0</v>
      </c>
      <c r="L840" s="44">
        <f>IFERROR(VLOOKUP($C840,'World Cup GK'!B:AE,16,FALSE),0)</f>
        <v>0</v>
      </c>
      <c r="M840" s="44">
        <f>IFERROR(VLOOKUP($C840,'World Cup GK'!B:AE,19,FALSE),0)</f>
        <v>0</v>
      </c>
      <c r="N840" s="44">
        <f>IFERROR(VLOOKUP($C840,'World Cup GK'!B:AE,14,FALSE),0)</f>
        <v>0</v>
      </c>
      <c r="O840" s="44">
        <f>IFERROR(VLOOKUP($C840,'World Cup GK'!B:AE,11,FALSE),0)</f>
        <v>0</v>
      </c>
      <c r="P840" s="43">
        <f t="shared" si="112"/>
        <v>3</v>
      </c>
    </row>
    <row r="841" spans="2:22" ht="12" customHeight="1" x14ac:dyDescent="0.2">
      <c r="B841" s="24"/>
      <c r="C841" s="265" t="s">
        <v>298</v>
      </c>
      <c r="D841" s="23">
        <f>IFERROR(VLOOKUP($C841,'World Cup Players'!B:X,3,FALSE),0)</f>
        <v>0</v>
      </c>
      <c r="E841" s="30"/>
      <c r="F841" s="23">
        <f>IFERROR(VLOOKUP($C841,'World Cup Players'!B:X,9,FALSE),0)</f>
        <v>0</v>
      </c>
      <c r="G841" s="23">
        <f>IFERROR(VLOOKUP($C841,'World Cup Players'!B:X,11,FALSE),0)</f>
        <v>0</v>
      </c>
      <c r="H841" s="23">
        <f>IFERROR(VLOOKUP($C841,'World Cup Players'!#REF!,11,FALSE),0)</f>
        <v>0</v>
      </c>
      <c r="I841" s="23">
        <f>IFERROR(VLOOKUP($C841,'GAME WINNING GOALS'!A:B,2,FALSE),0)</f>
        <v>1</v>
      </c>
      <c r="J841" s="23">
        <f>IFERROR(VLOOKUP($C841,'World Cup Players'!#REF!,16,FALSE),0)</f>
        <v>0</v>
      </c>
      <c r="K841" s="23">
        <f>IFERROR(VLOOKUP($C841,'World Cup Players'!#REF!,16,FALSE),0)</f>
        <v>0</v>
      </c>
      <c r="L841" s="44">
        <f>IFERROR(VLOOKUP($C841,'World Cup GK'!B:AE,16,FALSE),0)</f>
        <v>0</v>
      </c>
      <c r="M841" s="44">
        <f>IFERROR(VLOOKUP($C841,'World Cup GK'!B:AE,19,FALSE),0)</f>
        <v>0</v>
      </c>
      <c r="N841" s="44">
        <f>IFERROR(VLOOKUP($C841,'World Cup GK'!B:AE,14,FALSE),0)</f>
        <v>0</v>
      </c>
      <c r="O841" s="44">
        <f>IFERROR(VLOOKUP($C841,'World Cup GK'!B:AE,11,FALSE),0)</f>
        <v>0</v>
      </c>
      <c r="P841" s="43">
        <f t="shared" si="112"/>
        <v>1</v>
      </c>
    </row>
    <row r="842" spans="2:22" ht="12" customHeight="1" thickBot="1" x14ac:dyDescent="0.25">
      <c r="B842" s="40" t="s">
        <v>144</v>
      </c>
      <c r="C842" s="293"/>
      <c r="D842" s="35">
        <f t="shared" ref="D842:E842" si="115">SUM(D843:D868)</f>
        <v>0</v>
      </c>
      <c r="E842" s="35">
        <f t="shared" si="115"/>
        <v>0</v>
      </c>
      <c r="F842" s="35">
        <f>SUM(F843:F872)</f>
        <v>10059</v>
      </c>
      <c r="G842" s="35">
        <f t="shared" ref="G842:O842" si="116">SUM(G843:G872)</f>
        <v>26</v>
      </c>
      <c r="H842" s="35">
        <f>SUM(H843:H872)</f>
        <v>23</v>
      </c>
      <c r="I842" s="35">
        <f>SUM(I843:I872)</f>
        <v>14</v>
      </c>
      <c r="J842" s="35">
        <f>SUM(J843:J872)</f>
        <v>6</v>
      </c>
      <c r="K842" s="35">
        <f t="shared" si="116"/>
        <v>0</v>
      </c>
      <c r="L842" s="35">
        <f>SUM(L843:L872)</f>
        <v>16</v>
      </c>
      <c r="M842" s="35">
        <f t="shared" si="116"/>
        <v>9</v>
      </c>
      <c r="N842" s="35">
        <f t="shared" si="116"/>
        <v>54</v>
      </c>
      <c r="O842" s="35">
        <f t="shared" si="116"/>
        <v>27</v>
      </c>
      <c r="P842" s="43">
        <f t="shared" si="112"/>
        <v>174.03970000000001</v>
      </c>
    </row>
    <row r="843" spans="2:22" ht="12" customHeight="1" thickBot="1" x14ac:dyDescent="0.25">
      <c r="B843" s="24"/>
      <c r="C843" s="301" t="s">
        <v>425</v>
      </c>
      <c r="D843" s="23" t="str">
        <f>IFERROR(VLOOKUP($C843,'World Cup Players'!B:X,3,FALSE),0)</f>
        <v>fr France</v>
      </c>
      <c r="E843" s="30"/>
      <c r="F843" s="23">
        <f>IFERROR(VLOOKUP($C843,'World Cup Players'!B:X,9,FALSE),0)</f>
        <v>605</v>
      </c>
      <c r="G843" s="23">
        <f>IFERROR(VLOOKUP($C843,'World Cup Players'!B:X,11,FALSE),0)</f>
        <v>8</v>
      </c>
      <c r="H843" s="23">
        <f>IFERROR(VLOOKUP($C843,'World Cup Players'!B:X,12,FALSE),0)</f>
        <v>3</v>
      </c>
      <c r="I843" s="23">
        <f>IFERROR(VLOOKUP($C843,'GAME WINNING GOALS'!A:B,2,FALSE),0)</f>
        <v>4</v>
      </c>
      <c r="J843" s="23">
        <f>IFERROR(VLOOKUP($C843,'World Cup Players'!B:X,17,FALSE),0)</f>
        <v>1</v>
      </c>
      <c r="K843" s="23">
        <f>IFERROR(VLOOKUP($C843,'World Cup Players'!B:X,18,FALSE),0)</f>
        <v>0</v>
      </c>
      <c r="L843" s="44">
        <f>IFERROR(VLOOKUP($C843,'World Cup GK'!B:AE,16,FALSE),0)</f>
        <v>0</v>
      </c>
      <c r="M843" s="44">
        <f>IFERROR(VLOOKUP($C843,'World Cup GK'!B:AE,19,FALSE),0)</f>
        <v>0</v>
      </c>
      <c r="N843" s="44">
        <f>IFERROR(VLOOKUP($C843,'World Cup GK'!B:AE,14,FALSE),0)</f>
        <v>0</v>
      </c>
      <c r="O843" s="44">
        <f>IFERROR(VLOOKUP($C843,'World Cup GK'!B:AE,11,FALSE),0)</f>
        <v>0</v>
      </c>
      <c r="P843" s="43">
        <f t="shared" si="112"/>
        <v>19.7715</v>
      </c>
    </row>
    <row r="844" spans="2:22" ht="12" customHeight="1" thickBot="1" x14ac:dyDescent="0.25">
      <c r="B844" s="24"/>
      <c r="C844" s="302" t="s">
        <v>5</v>
      </c>
      <c r="D844" s="23" t="str">
        <f>IFERROR(VLOOKUP($C844,'World Cup Players'!B:X,3,FALSE),0)</f>
        <v>eng England</v>
      </c>
      <c r="E844" s="30"/>
      <c r="F844" s="23">
        <f>IFERROR(VLOOKUP($C844,'World Cup Players'!B:X,9,FALSE),0)</f>
        <v>652</v>
      </c>
      <c r="G844" s="23">
        <f>IFERROR(VLOOKUP($C844,'World Cup Players'!B:X,11,FALSE),0)</f>
        <v>6</v>
      </c>
      <c r="H844" s="23">
        <f>IFERROR(VLOOKUP($C844,'World Cup Players'!B:X,12,FALSE),0)</f>
        <v>1</v>
      </c>
      <c r="I844" s="23">
        <f>IFERROR(VLOOKUP($C844,'GAME WINNING GOALS'!A:B,2,FALSE),0)</f>
        <v>2</v>
      </c>
      <c r="J844" s="23">
        <f>IFERROR(VLOOKUP($C844,'World Cup Players'!B:X,17,FALSE),0)</f>
        <v>0</v>
      </c>
      <c r="K844" s="23">
        <f>IFERROR(VLOOKUP($C844,'World Cup Players'!B:X,18,FALSE),0)</f>
        <v>0</v>
      </c>
      <c r="L844" s="44">
        <f>IFERROR(VLOOKUP($C844,'World Cup GK'!B:AE,16,FALSE),0)</f>
        <v>0</v>
      </c>
      <c r="M844" s="44">
        <f>IFERROR(VLOOKUP($C844,'World Cup GK'!B:AE,19,FALSE),0)</f>
        <v>0</v>
      </c>
      <c r="N844" s="44">
        <f>IFERROR(VLOOKUP($C844,'World Cup GK'!B:AE,14,FALSE),0)</f>
        <v>0</v>
      </c>
      <c r="O844" s="44">
        <f>IFERROR(VLOOKUP($C844,'World Cup GK'!B:AE,11,FALSE),0)</f>
        <v>0</v>
      </c>
      <c r="P844" s="43">
        <f t="shared" si="112"/>
        <v>14.4116</v>
      </c>
    </row>
    <row r="845" spans="2:22" ht="12" customHeight="1" thickBot="1" x14ac:dyDescent="0.25">
      <c r="B845" s="24"/>
      <c r="C845" s="302" t="s">
        <v>613</v>
      </c>
      <c r="D845" s="23" t="str">
        <f>IFERROR(VLOOKUP($C845,'World Cup Players'!B:X,3,FALSE),0)</f>
        <v>de Germany</v>
      </c>
      <c r="E845" s="30"/>
      <c r="F845" s="23">
        <f>IFERROR(VLOOKUP($C845,'World Cup Players'!B:X,9,FALSE),0)</f>
        <v>361</v>
      </c>
      <c r="G845" s="23">
        <f>IFERROR(VLOOKUP($C845,'World Cup Players'!B:X,11,FALSE),0)</f>
        <v>0</v>
      </c>
      <c r="H845" s="23">
        <f>IFERROR(VLOOKUP($C845,'World Cup Players'!B:X,12,FALSE),0)</f>
        <v>3</v>
      </c>
      <c r="I845" s="23">
        <f>IFERROR(VLOOKUP($C845,'GAME WINNING GOALS'!A:B,2,FALSE),0)</f>
        <v>0</v>
      </c>
      <c r="J845" s="23">
        <f>IFERROR(VLOOKUP($C845,'World Cup Players'!B:X,17,FALSE),0)</f>
        <v>0</v>
      </c>
      <c r="K845" s="23">
        <f>IFERROR(VLOOKUP($C845,'World Cup Players'!B:X,18,FALSE),0)</f>
        <v>0</v>
      </c>
      <c r="L845" s="44">
        <f>IFERROR(VLOOKUP($C845,'World Cup GK'!B:AE,16,FALSE),0)</f>
        <v>0</v>
      </c>
      <c r="M845" s="44">
        <f>IFERROR(VLOOKUP($C845,'World Cup GK'!B:AE,19,FALSE),0)</f>
        <v>0</v>
      </c>
      <c r="N845" s="44">
        <f>IFERROR(VLOOKUP($C845,'World Cup GK'!B:AE,14,FALSE),0)</f>
        <v>0</v>
      </c>
      <c r="O845" s="44">
        <f>IFERROR(VLOOKUP($C845,'World Cup GK'!B:AE,11,FALSE),0)</f>
        <v>0</v>
      </c>
      <c r="P845" s="43">
        <f t="shared" si="112"/>
        <v>5.9962999999999997</v>
      </c>
    </row>
    <row r="846" spans="2:22" ht="12" customHeight="1" thickBot="1" x14ac:dyDescent="0.25">
      <c r="B846" s="24"/>
      <c r="C846" s="302" t="s">
        <v>249</v>
      </c>
      <c r="D846" s="23" t="str">
        <f>IFERROR(VLOOKUP($C846,'World Cup Players'!B:X,3,FALSE),0)</f>
        <v>br Brazil</v>
      </c>
      <c r="E846" s="30"/>
      <c r="F846" s="23">
        <f>IFERROR(VLOOKUP($C846,'World Cup Players'!B:X,9,FALSE),0)</f>
        <v>129</v>
      </c>
      <c r="G846" s="23">
        <f>IFERROR(VLOOKUP($C846,'World Cup Players'!B:X,11,FALSE),0)</f>
        <v>0</v>
      </c>
      <c r="H846" s="23">
        <f>IFERROR(VLOOKUP($C846,'World Cup Players'!B:X,12,FALSE),0)</f>
        <v>0</v>
      </c>
      <c r="I846" s="23">
        <f>IFERROR(VLOOKUP($C846,'GAME WINNING GOALS'!A:B,2,FALSE),0)</f>
        <v>0</v>
      </c>
      <c r="J846" s="23">
        <f>IFERROR(VLOOKUP($C846,'World Cup Players'!B:X,17,FALSE),0)</f>
        <v>0</v>
      </c>
      <c r="K846" s="23">
        <f>IFERROR(VLOOKUP($C846,'World Cup Players'!B:X,18,FALSE),0)</f>
        <v>0</v>
      </c>
      <c r="L846" s="44">
        <f>IFERROR(VLOOKUP($C846,'World Cup GK'!B:AE,16,FALSE),0)</f>
        <v>0</v>
      </c>
      <c r="M846" s="44">
        <f>IFERROR(VLOOKUP($C846,'World Cup GK'!B:AE,19,FALSE),0)</f>
        <v>0</v>
      </c>
      <c r="N846" s="44">
        <f>IFERROR(VLOOKUP($C846,'World Cup GK'!B:AE,14,FALSE),0)</f>
        <v>0</v>
      </c>
      <c r="O846" s="44">
        <f>IFERROR(VLOOKUP($C846,'World Cup GK'!B:AE,11,FALSE),0)</f>
        <v>0</v>
      </c>
      <c r="P846" s="43">
        <f t="shared" si="112"/>
        <v>1.0707</v>
      </c>
    </row>
    <row r="847" spans="2:22" ht="12" customHeight="1" thickBot="1" x14ac:dyDescent="0.3">
      <c r="B847" s="24"/>
      <c r="C847" s="302" t="s">
        <v>359</v>
      </c>
      <c r="D847" s="23" t="str">
        <f>IFERROR(VLOOKUP($C847,'World Cup Players'!B:X,3,FALSE),0)</f>
        <v>eng England</v>
      </c>
      <c r="E847" s="30"/>
      <c r="F847" s="23">
        <f>IFERROR(VLOOKUP($C847,'World Cup Players'!B:X,9,FALSE),0)</f>
        <v>268</v>
      </c>
      <c r="G847" s="23">
        <f>IFERROR(VLOOKUP($C847,'World Cup Players'!B:X,11,FALSE),0)</f>
        <v>0</v>
      </c>
      <c r="H847" s="23">
        <f>IFERROR(VLOOKUP($C847,'World Cup Players'!B:X,12,FALSE),0)</f>
        <v>3</v>
      </c>
      <c r="I847" s="23">
        <f>IFERROR(VLOOKUP($C847,'GAME WINNING GOALS'!A:B,2,FALSE),0)</f>
        <v>0</v>
      </c>
      <c r="J847" s="23">
        <f>IFERROR(VLOOKUP($C847,'World Cup Players'!B:X,17,FALSE),0)</f>
        <v>0</v>
      </c>
      <c r="K847" s="23">
        <f>IFERROR(VLOOKUP($C847,'World Cup Players'!B:X,18,FALSE),0)</f>
        <v>0</v>
      </c>
      <c r="L847" s="44">
        <f>IFERROR(VLOOKUP($C847,'World Cup GK'!B:AE,16,FALSE),0)</f>
        <v>0</v>
      </c>
      <c r="M847" s="44">
        <f>IFERROR(VLOOKUP($C847,'World Cup GK'!B:AE,19,FALSE),0)</f>
        <v>0</v>
      </c>
      <c r="N847" s="44">
        <f>IFERROR(VLOOKUP($C847,'World Cup GK'!B:AE,14,FALSE),0)</f>
        <v>0</v>
      </c>
      <c r="O847" s="44">
        <f>IFERROR(VLOOKUP($C847,'World Cup GK'!B:AE,11,FALSE),0)</f>
        <v>0</v>
      </c>
      <c r="P847" s="43">
        <f t="shared" si="112"/>
        <v>5.2244000000000002</v>
      </c>
      <c r="U847" s="232"/>
      <c r="V847" s="252"/>
    </row>
    <row r="848" spans="2:22" ht="12" customHeight="1" thickBot="1" x14ac:dyDescent="0.3">
      <c r="B848" s="24"/>
      <c r="C848" s="302" t="s">
        <v>699</v>
      </c>
      <c r="D848" s="23" t="str">
        <f>IFERROR(VLOOKUP($C848,'World Cup Players'!B:X,3,FALSE),0)</f>
        <v>se Sweden</v>
      </c>
      <c r="E848" s="30"/>
      <c r="F848" s="23">
        <f>IFERROR(VLOOKUP($C848,'World Cup Players'!B:X,9,FALSE),0)</f>
        <v>360</v>
      </c>
      <c r="G848" s="23">
        <f>IFERROR(VLOOKUP($C848,'World Cup Players'!B:X,11,FALSE),0)</f>
        <v>1</v>
      </c>
      <c r="H848" s="23">
        <f>IFERROR(VLOOKUP($C848,'World Cup Players'!B:X,12,FALSE),0)</f>
        <v>2</v>
      </c>
      <c r="I848" s="23">
        <f>IFERROR(VLOOKUP($C848,'GAME WINNING GOALS'!A:B,2,FALSE),0)</f>
        <v>0</v>
      </c>
      <c r="J848" s="23">
        <f>IFERROR(VLOOKUP($C848,'World Cup Players'!B:X,17,FALSE),0)</f>
        <v>1</v>
      </c>
      <c r="K848" s="23">
        <f>IFERROR(VLOOKUP($C848,'World Cup Players'!B:X,18,FALSE),0)</f>
        <v>0</v>
      </c>
      <c r="L848" s="44">
        <f>IFERROR(VLOOKUP($C848,'World Cup GK'!B:AE,16,FALSE),0)</f>
        <v>0</v>
      </c>
      <c r="M848" s="44">
        <f>IFERROR(VLOOKUP($C848,'World Cup GK'!B:AE,19,FALSE),0)</f>
        <v>0</v>
      </c>
      <c r="N848" s="44">
        <f>IFERROR(VLOOKUP($C848,'World Cup GK'!B:AE,14,FALSE),0)</f>
        <v>0</v>
      </c>
      <c r="O848" s="44">
        <f>IFERROR(VLOOKUP($C848,'World Cup GK'!B:AE,11,FALSE),0)</f>
        <v>0</v>
      </c>
      <c r="P848" s="43">
        <f t="shared" si="112"/>
        <v>5.7379999999999995</v>
      </c>
      <c r="U848" s="234"/>
      <c r="V848" s="238"/>
    </row>
    <row r="849" spans="2:22" ht="12" customHeight="1" thickBot="1" x14ac:dyDescent="0.3">
      <c r="B849" s="24"/>
      <c r="C849" s="303" t="s">
        <v>442</v>
      </c>
      <c r="D849" s="23" t="str">
        <f>IFERROR(VLOOKUP($C849,'World Cup Players'!B:X,3,FALSE),0)</f>
        <v>fr France</v>
      </c>
      <c r="E849" s="30"/>
      <c r="F849" s="23">
        <f>IFERROR(VLOOKUP($C849,'World Cup Players'!B:X,9,FALSE),0)</f>
        <v>360</v>
      </c>
      <c r="G849" s="23">
        <f>IFERROR(VLOOKUP($C849,'World Cup Players'!B:X,11,FALSE),0)</f>
        <v>0</v>
      </c>
      <c r="H849" s="23">
        <f>IFERROR(VLOOKUP($C849,'World Cup Players'!B:X,12,FALSE),0)</f>
        <v>1</v>
      </c>
      <c r="I849" s="23">
        <f>IFERROR(VLOOKUP($C849,'GAME WINNING GOALS'!A:B,2,FALSE),0)</f>
        <v>0</v>
      </c>
      <c r="J849" s="23">
        <f>IFERROR(VLOOKUP($C849,'World Cup Players'!B:X,17,FALSE),0)</f>
        <v>1</v>
      </c>
      <c r="K849" s="23">
        <f>IFERROR(VLOOKUP($C849,'World Cup Players'!B:X,18,FALSE),0)</f>
        <v>0</v>
      </c>
      <c r="L849" s="44">
        <f>IFERROR(VLOOKUP($C849,'World Cup GK'!B:AE,16,FALSE),0)</f>
        <v>0</v>
      </c>
      <c r="M849" s="44">
        <f>IFERROR(VLOOKUP($C849,'World Cup GK'!B:AE,19,FALSE),0)</f>
        <v>0</v>
      </c>
      <c r="N849" s="44">
        <f>IFERROR(VLOOKUP($C849,'World Cup GK'!B:AE,14,FALSE),0)</f>
        <v>0</v>
      </c>
      <c r="O849" s="44">
        <f>IFERROR(VLOOKUP($C849,'World Cup GK'!B:AE,11,FALSE),0)</f>
        <v>0</v>
      </c>
      <c r="P849" s="43">
        <f t="shared" si="112"/>
        <v>3.738</v>
      </c>
      <c r="U849" s="234"/>
      <c r="V849" s="238"/>
    </row>
    <row r="850" spans="2:22" ht="12" customHeight="1" thickBot="1" x14ac:dyDescent="0.3">
      <c r="B850" s="24"/>
      <c r="C850" s="303" t="s">
        <v>706</v>
      </c>
      <c r="D850" s="23" t="str">
        <f>IFERROR(VLOOKUP($C850,'World Cup Players'!B:X,3,FALSE),0)</f>
        <v>ar Argentina</v>
      </c>
      <c r="E850" s="30"/>
      <c r="F850" s="23">
        <f>IFERROR(VLOOKUP($C850,'World Cup Players'!B:X,9,FALSE),0)</f>
        <v>630</v>
      </c>
      <c r="G850" s="23">
        <f>IFERROR(VLOOKUP($C850,'World Cup Players'!B:X,11,FALSE),0)</f>
        <v>1</v>
      </c>
      <c r="H850" s="23">
        <f>IFERROR(VLOOKUP($C850,'World Cup Players'!B:X,12,FALSE),0)</f>
        <v>1</v>
      </c>
      <c r="I850" s="23">
        <f>IFERROR(VLOOKUP($C850,'GAME WINNING GOALS'!A:B,2,FALSE),0)</f>
        <v>0</v>
      </c>
      <c r="J850" s="23">
        <f>IFERROR(VLOOKUP($C850,'World Cup Players'!B:X,17,FALSE),0)</f>
        <v>0</v>
      </c>
      <c r="K850" s="23">
        <f>IFERROR(VLOOKUP($C850,'World Cup Players'!B:X,18,FALSE),0)</f>
        <v>0</v>
      </c>
      <c r="L850" s="44">
        <f>IFERROR(VLOOKUP($C850,'World Cup GK'!B:AE,16,FALSE),0)</f>
        <v>0</v>
      </c>
      <c r="M850" s="44">
        <f>IFERROR(VLOOKUP($C850,'World Cup GK'!B:AE,19,FALSE),0)</f>
        <v>0</v>
      </c>
      <c r="N850" s="44">
        <f>IFERROR(VLOOKUP($C850,'World Cup GK'!B:AE,14,FALSE),0)</f>
        <v>0</v>
      </c>
      <c r="O850" s="44">
        <f>IFERROR(VLOOKUP($C850,'World Cup GK'!B:AE,11,FALSE),0)</f>
        <v>0</v>
      </c>
      <c r="P850" s="43">
        <f t="shared" si="112"/>
        <v>7.2290000000000001</v>
      </c>
      <c r="U850" s="234"/>
      <c r="V850" s="238"/>
    </row>
    <row r="851" spans="2:22" ht="12" customHeight="1" thickBot="1" x14ac:dyDescent="0.3">
      <c r="B851" s="24"/>
      <c r="C851" s="302" t="s">
        <v>215</v>
      </c>
      <c r="D851" s="23" t="str">
        <f>IFERROR(VLOOKUP($C851,'World Cup Players'!B:X,3,FALSE),0)</f>
        <v>kr Korea Republic</v>
      </c>
      <c r="E851" s="30"/>
      <c r="F851" s="23">
        <f>IFERROR(VLOOKUP($C851,'World Cup Players'!B:X,9,FALSE),0)</f>
        <v>169</v>
      </c>
      <c r="G851" s="23">
        <f>IFERROR(VLOOKUP($C851,'World Cup Players'!B:X,11,FALSE),0)</f>
        <v>0</v>
      </c>
      <c r="H851" s="23">
        <f>IFERROR(VLOOKUP($C851,'World Cup Players'!B:X,12,FALSE),0)</f>
        <v>0</v>
      </c>
      <c r="I851" s="23">
        <f>IFERROR(VLOOKUP($C851,'GAME WINNING GOALS'!A:B,2,FALSE),0)</f>
        <v>0</v>
      </c>
      <c r="J851" s="23">
        <f>IFERROR(VLOOKUP($C851,'World Cup Players'!B:X,17,FALSE),0)</f>
        <v>0</v>
      </c>
      <c r="K851" s="23">
        <f>IFERROR(VLOOKUP($C851,'World Cup Players'!B:X,18,FALSE),0)</f>
        <v>0</v>
      </c>
      <c r="L851" s="44">
        <f>IFERROR(VLOOKUP($C851,'World Cup GK'!B:AE,16,FALSE),0)</f>
        <v>0</v>
      </c>
      <c r="M851" s="44">
        <f>IFERROR(VLOOKUP($C851,'World Cup GK'!B:AE,19,FALSE),0)</f>
        <v>0</v>
      </c>
      <c r="N851" s="44">
        <f>IFERROR(VLOOKUP($C851,'World Cup GK'!B:AE,14,FALSE),0)</f>
        <v>0</v>
      </c>
      <c r="O851" s="44">
        <f>IFERROR(VLOOKUP($C851,'World Cup GK'!B:AE,11,FALSE),0)</f>
        <v>0</v>
      </c>
      <c r="P851" s="43">
        <f t="shared" si="112"/>
        <v>1.4027000000000001</v>
      </c>
      <c r="U851" s="234"/>
      <c r="V851" s="238"/>
    </row>
    <row r="852" spans="2:22" ht="12" customHeight="1" thickBot="1" x14ac:dyDescent="0.3">
      <c r="B852" s="24"/>
      <c r="C852" s="302" t="s">
        <v>225</v>
      </c>
      <c r="D852" s="23" t="str">
        <f>IFERROR(VLOOKUP($C852,'World Cup Players'!B:X,3,FALSE),0)</f>
        <v>eng England</v>
      </c>
      <c r="E852" s="30"/>
      <c r="F852" s="23">
        <f>IFERROR(VLOOKUP($C852,'World Cup Players'!B:X,9,FALSE),0)</f>
        <v>602</v>
      </c>
      <c r="G852" s="23">
        <f>IFERROR(VLOOKUP($C852,'World Cup Players'!B:X,11,FALSE),0)</f>
        <v>6</v>
      </c>
      <c r="H852" s="23">
        <f>IFERROR(VLOOKUP($C852,'World Cup Players'!B:X,12,FALSE),0)</f>
        <v>1</v>
      </c>
      <c r="I852" s="23">
        <f>IFERROR(VLOOKUP($C852,'GAME WINNING GOALS'!A:B,2,FALSE),0)</f>
        <v>3</v>
      </c>
      <c r="J852" s="23">
        <f>IFERROR(VLOOKUP($C852,'World Cup Players'!B:X,17,FALSE),0)</f>
        <v>1</v>
      </c>
      <c r="K852" s="23">
        <f>IFERROR(VLOOKUP($C852,'World Cup Players'!B:X,18,FALSE),0)</f>
        <v>0</v>
      </c>
      <c r="L852" s="44">
        <f>IFERROR(VLOOKUP($C852,'World Cup GK'!B:AE,16,FALSE),0)</f>
        <v>0</v>
      </c>
      <c r="M852" s="44">
        <f>IFERROR(VLOOKUP($C852,'World Cup GK'!B:AE,19,FALSE),0)</f>
        <v>0</v>
      </c>
      <c r="N852" s="44">
        <f>IFERROR(VLOOKUP($C852,'World Cup GK'!B:AE,14,FALSE),0)</f>
        <v>0</v>
      </c>
      <c r="O852" s="44">
        <f>IFERROR(VLOOKUP($C852,'World Cup GK'!B:AE,11,FALSE),0)</f>
        <v>0</v>
      </c>
      <c r="P852" s="43">
        <f t="shared" si="112"/>
        <v>14.746600000000001</v>
      </c>
      <c r="U852" s="234"/>
      <c r="V852" s="238"/>
    </row>
    <row r="853" spans="2:22" ht="12" customHeight="1" thickBot="1" x14ac:dyDescent="0.25">
      <c r="B853" s="24"/>
      <c r="C853" s="302" t="s">
        <v>422</v>
      </c>
      <c r="D853" s="23" t="str">
        <f>IFERROR(VLOOKUP($C853,'World Cup Players'!B:X,3,FALSE),0)</f>
        <v>ar Argentina</v>
      </c>
      <c r="E853" s="30"/>
      <c r="F853" s="23">
        <f>IFERROR(VLOOKUP($C853,'World Cup Players'!B:X,9,FALSE),0)</f>
        <v>310</v>
      </c>
      <c r="G853" s="23">
        <f>IFERROR(VLOOKUP($C853,'World Cup Players'!B:X,11,FALSE),0)</f>
        <v>3</v>
      </c>
      <c r="H853" s="23">
        <f>IFERROR(VLOOKUP($C853,'World Cup Players'!B:X,12,FALSE),0)</f>
        <v>1</v>
      </c>
      <c r="I853" s="23">
        <f>IFERROR(VLOOKUP($C853,'GAME WINNING GOALS'!A:B,2,FALSE),0)</f>
        <v>2</v>
      </c>
      <c r="J853" s="23">
        <f>IFERROR(VLOOKUP($C853,'World Cup Players'!B:X,17,FALSE),0)</f>
        <v>1</v>
      </c>
      <c r="K853" s="23">
        <f>IFERROR(VLOOKUP($C853,'World Cup Players'!B:X,18,FALSE),0)</f>
        <v>0</v>
      </c>
      <c r="L853" s="44">
        <f>IFERROR(VLOOKUP($C853,'World Cup GK'!B:AE,16,FALSE),0)</f>
        <v>0</v>
      </c>
      <c r="M853" s="44">
        <f>IFERROR(VLOOKUP($C853,'World Cup GK'!B:AE,19,FALSE),0)</f>
        <v>0</v>
      </c>
      <c r="N853" s="44">
        <f>IFERROR(VLOOKUP($C853,'World Cup GK'!B:AE,14,FALSE),0)</f>
        <v>0</v>
      </c>
      <c r="O853" s="44">
        <f>IFERROR(VLOOKUP($C853,'World Cup GK'!B:AE,11,FALSE),0)</f>
        <v>0</v>
      </c>
      <c r="P853" s="43">
        <f t="shared" si="112"/>
        <v>8.3230000000000004</v>
      </c>
      <c r="U853" s="234"/>
      <c r="V853" s="253"/>
    </row>
    <row r="854" spans="2:22" ht="12" customHeight="1" thickBot="1" x14ac:dyDescent="0.25">
      <c r="B854" s="24"/>
      <c r="C854" s="302" t="s">
        <v>475</v>
      </c>
      <c r="D854" s="23" t="str">
        <f>IFERROR(VLOOKUP($C854,'World Cup Players'!B:X,3,FALSE),0)</f>
        <v>es Spain</v>
      </c>
      <c r="E854" s="30"/>
      <c r="F854" s="23">
        <f>IFERROR(VLOOKUP($C854,'World Cup Players'!B:X,9,FALSE),0)</f>
        <v>67</v>
      </c>
      <c r="G854" s="23">
        <f>IFERROR(VLOOKUP($C854,'World Cup Players'!B:X,11,FALSE),0)</f>
        <v>0</v>
      </c>
      <c r="H854" s="23">
        <f>IFERROR(VLOOKUP($C854,'World Cup Players'!B:X,12,FALSE),0)</f>
        <v>0</v>
      </c>
      <c r="I854" s="23">
        <f>IFERROR(VLOOKUP($C854,'GAME WINNING GOALS'!A:B,2,FALSE),0)</f>
        <v>0</v>
      </c>
      <c r="J854" s="23">
        <f>IFERROR(VLOOKUP($C854,'World Cup Players'!B:X,17,FALSE),0)</f>
        <v>0</v>
      </c>
      <c r="K854" s="23">
        <f>IFERROR(VLOOKUP($C854,'World Cup Players'!B:X,18,FALSE),0)</f>
        <v>0</v>
      </c>
      <c r="L854" s="44">
        <f>IFERROR(VLOOKUP($C854,'World Cup GK'!B:AE,16,FALSE),0)</f>
        <v>0</v>
      </c>
      <c r="M854" s="44">
        <f>IFERROR(VLOOKUP($C854,'World Cup GK'!B:AE,19,FALSE),0)</f>
        <v>0</v>
      </c>
      <c r="N854" s="44">
        <f>IFERROR(VLOOKUP($C854,'World Cup GK'!B:AE,14,FALSE),0)</f>
        <v>0</v>
      </c>
      <c r="O854" s="44">
        <f>IFERROR(VLOOKUP($C854,'World Cup GK'!B:AE,11,FALSE),0)</f>
        <v>0</v>
      </c>
      <c r="P854" s="43">
        <f t="shared" si="112"/>
        <v>0.55610000000000004</v>
      </c>
      <c r="U854" s="234"/>
      <c r="V854" s="253"/>
    </row>
    <row r="855" spans="2:22" ht="12" customHeight="1" thickBot="1" x14ac:dyDescent="0.3">
      <c r="B855" s="24"/>
      <c r="C855" s="302" t="s">
        <v>734</v>
      </c>
      <c r="D855" s="23" t="str">
        <f>IFERROR(VLOOKUP($C855,'World Cup Players'!B:X,3,FALSE),0)</f>
        <v>no Norway</v>
      </c>
      <c r="E855" s="30"/>
      <c r="F855" s="23">
        <f>IFERROR(VLOOKUP($C855,'World Cup Players'!B:X,9,FALSE),0)</f>
        <v>470</v>
      </c>
      <c r="G855" s="23">
        <f>IFERROR(VLOOKUP($C855,'World Cup Players'!B:X,11,FALSE),0)</f>
        <v>0</v>
      </c>
      <c r="H855" s="23">
        <f>IFERROR(VLOOKUP($C855,'World Cup Players'!B:X,12,FALSE),0)</f>
        <v>4</v>
      </c>
      <c r="I855" s="23">
        <f>IFERROR(VLOOKUP($C855,'GAME WINNING GOALS'!A:B,2,FALSE),0)</f>
        <v>0</v>
      </c>
      <c r="J855" s="23">
        <f>IFERROR(VLOOKUP($C855,'World Cup Players'!B:X,17,FALSE),0)</f>
        <v>0</v>
      </c>
      <c r="K855" s="23">
        <f>IFERROR(VLOOKUP($C855,'World Cup Players'!B:X,18,FALSE),0)</f>
        <v>0</v>
      </c>
      <c r="L855" s="44">
        <f>IFERROR(VLOOKUP($C855,'World Cup GK'!B:AE,16,FALSE),0)</f>
        <v>0</v>
      </c>
      <c r="M855" s="44">
        <f>IFERROR(VLOOKUP($C855,'World Cup GK'!B:AE,19,FALSE),0)</f>
        <v>0</v>
      </c>
      <c r="N855" s="44">
        <f>IFERROR(VLOOKUP($C855,'World Cup GK'!B:AE,14,FALSE),0)</f>
        <v>0</v>
      </c>
      <c r="O855" s="44">
        <f>IFERROR(VLOOKUP($C855,'World Cup GK'!B:AE,11,FALSE),0)</f>
        <v>0</v>
      </c>
      <c r="P855" s="43">
        <f t="shared" si="112"/>
        <v>7.9009999999999998</v>
      </c>
      <c r="U855" s="234"/>
      <c r="V855" s="238"/>
    </row>
    <row r="856" spans="2:22" ht="12" customHeight="1" thickBot="1" x14ac:dyDescent="0.3">
      <c r="B856" s="24"/>
      <c r="C856" s="302" t="s">
        <v>543</v>
      </c>
      <c r="D856" s="23" t="str">
        <f>IFERROR(VLOOKUP($C856,'World Cup Players'!B:X,3,FALSE),0)</f>
        <v>pt Portugal</v>
      </c>
      <c r="E856" s="30"/>
      <c r="F856" s="23">
        <f>IFERROR(VLOOKUP($C856,'World Cup Players'!B:X,9,FALSE),0)</f>
        <v>376</v>
      </c>
      <c r="G856" s="23">
        <f>IFERROR(VLOOKUP($C856,'World Cup Players'!B:X,11,FALSE),0)</f>
        <v>0</v>
      </c>
      <c r="H856" s="23">
        <f>IFERROR(VLOOKUP($C856,'World Cup Players'!B:X,12,FALSE),0)</f>
        <v>0</v>
      </c>
      <c r="I856" s="23">
        <f>IFERROR(VLOOKUP($C856,'GAME WINNING GOALS'!A:B,2,FALSE),0)</f>
        <v>0</v>
      </c>
      <c r="J856" s="23">
        <f>IFERROR(VLOOKUP($C856,'World Cup Players'!B:X,17,FALSE),0)</f>
        <v>0</v>
      </c>
      <c r="K856" s="23">
        <f>IFERROR(VLOOKUP($C856,'World Cup Players'!B:X,18,FALSE),0)</f>
        <v>0</v>
      </c>
      <c r="L856" s="44">
        <f>IFERROR(VLOOKUP($C856,'World Cup GK'!B:AE,16,FALSE),0)</f>
        <v>0</v>
      </c>
      <c r="M856" s="44">
        <f>IFERROR(VLOOKUP($C856,'World Cup GK'!B:AE,19,FALSE),0)</f>
        <v>0</v>
      </c>
      <c r="N856" s="44">
        <f>IFERROR(VLOOKUP($C856,'World Cup GK'!B:AE,14,FALSE),0)</f>
        <v>0</v>
      </c>
      <c r="O856" s="44">
        <f>IFERROR(VLOOKUP($C856,'World Cup GK'!B:AE,11,FALSE),0)</f>
        <v>0</v>
      </c>
      <c r="P856" s="43">
        <f t="shared" si="112"/>
        <v>3.1208</v>
      </c>
      <c r="U856" s="234"/>
      <c r="V856" s="238"/>
    </row>
    <row r="857" spans="2:22" ht="12" customHeight="1" thickBot="1" x14ac:dyDescent="0.3">
      <c r="B857" s="24"/>
      <c r="C857" s="302" t="s">
        <v>381</v>
      </c>
      <c r="D857" s="23" t="str">
        <f>IFERROR(VLOOKUP($C857,'World Cup Players'!B:X,3,FALSE),0)</f>
        <v>sn Senegal</v>
      </c>
      <c r="E857" s="30"/>
      <c r="F857" s="23">
        <f>IFERROR(VLOOKUP($C857,'World Cup Players'!B:X,9,FALSE),0)</f>
        <v>234</v>
      </c>
      <c r="G857" s="23">
        <f>IFERROR(VLOOKUP($C857,'World Cup Players'!B:X,11,FALSE),0)</f>
        <v>0</v>
      </c>
      <c r="H857" s="23">
        <f>IFERROR(VLOOKUP($C857,'World Cup Players'!B:X,12,FALSE),0)</f>
        <v>1</v>
      </c>
      <c r="I857" s="23">
        <f>IFERROR(VLOOKUP($C857,'GAME WINNING GOALS'!A:B,2,FALSE),0)</f>
        <v>0</v>
      </c>
      <c r="J857" s="23">
        <f>IFERROR(VLOOKUP($C857,'World Cup Players'!B:X,17,FALSE),0)</f>
        <v>0</v>
      </c>
      <c r="K857" s="23">
        <f>IFERROR(VLOOKUP($C857,'World Cup Players'!B:X,18,FALSE),0)</f>
        <v>0</v>
      </c>
      <c r="L857" s="44">
        <f>IFERROR(VLOOKUP($C857,'World Cup GK'!B:AE,16,FALSE),0)</f>
        <v>0</v>
      </c>
      <c r="M857" s="44">
        <f>IFERROR(VLOOKUP($C857,'World Cup GK'!B:AE,19,FALSE),0)</f>
        <v>0</v>
      </c>
      <c r="N857" s="44">
        <f>IFERROR(VLOOKUP($C857,'World Cup GK'!B:AE,14,FALSE),0)</f>
        <v>0</v>
      </c>
      <c r="O857" s="44">
        <f>IFERROR(VLOOKUP($C857,'World Cup GK'!B:AE,11,FALSE),0)</f>
        <v>0</v>
      </c>
      <c r="P857" s="43">
        <f t="shared" si="112"/>
        <v>2.9421999999999997</v>
      </c>
      <c r="U857" s="234"/>
      <c r="V857" s="254"/>
    </row>
    <row r="858" spans="2:22" ht="12" customHeight="1" thickBot="1" x14ac:dyDescent="0.3">
      <c r="B858" s="24"/>
      <c r="C858" s="302" t="s">
        <v>360</v>
      </c>
      <c r="D858" s="23" t="str">
        <f>IFERROR(VLOOKUP($C858,'World Cup Players'!B:X,3,FALSE),0)</f>
        <v>ir IR Iran</v>
      </c>
      <c r="E858" s="30"/>
      <c r="F858" s="23">
        <f>IFERROR(VLOOKUP($C858,'World Cup Players'!B:X,9,FALSE),0)</f>
        <v>259</v>
      </c>
      <c r="G858" s="23">
        <f>IFERROR(VLOOKUP($C858,'World Cup Players'!B:X,11,FALSE),0)</f>
        <v>0</v>
      </c>
      <c r="H858" s="23">
        <f>IFERROR(VLOOKUP($C858,'World Cup Players'!B:X,12,FALSE),0)</f>
        <v>0</v>
      </c>
      <c r="I858" s="23">
        <f>IFERROR(VLOOKUP($C858,'GAME WINNING GOALS'!A:B,2,FALSE),0)</f>
        <v>0</v>
      </c>
      <c r="J858" s="23">
        <f>IFERROR(VLOOKUP($C858,'World Cup Players'!B:X,17,FALSE),0)</f>
        <v>0</v>
      </c>
      <c r="K858" s="23">
        <f>IFERROR(VLOOKUP($C858,'World Cup Players'!B:X,18,FALSE),0)</f>
        <v>0</v>
      </c>
      <c r="L858" s="44">
        <f>IFERROR(VLOOKUP($C858,'World Cup GK'!B:AE,16,FALSE),0)</f>
        <v>0</v>
      </c>
      <c r="M858" s="44">
        <f>IFERROR(VLOOKUP($C858,'World Cup GK'!B:AE,19,FALSE),0)</f>
        <v>0</v>
      </c>
      <c r="N858" s="44">
        <f>IFERROR(VLOOKUP($C858,'World Cup GK'!B:AE,14,FALSE),0)</f>
        <v>0</v>
      </c>
      <c r="O858" s="44">
        <f>IFERROR(VLOOKUP($C858,'World Cup GK'!B:AE,11,FALSE),0)</f>
        <v>0</v>
      </c>
      <c r="P858" s="43">
        <f t="shared" si="112"/>
        <v>2.1497000000000002</v>
      </c>
      <c r="U858" s="234"/>
      <c r="V858" s="255"/>
    </row>
    <row r="859" spans="2:22" ht="12" customHeight="1" thickBot="1" x14ac:dyDescent="0.25">
      <c r="B859" s="24"/>
      <c r="C859" s="302" t="s">
        <v>411</v>
      </c>
      <c r="D859" s="23" t="str">
        <f>IFERROR(VLOOKUP($C859,'World Cup Players'!B:X,3,FALSE),0)</f>
        <v>au Australia</v>
      </c>
      <c r="E859" s="30"/>
      <c r="F859" s="23">
        <f>IFERROR(VLOOKUP($C859,'World Cup Players'!B:X,9,FALSE),0)</f>
        <v>223</v>
      </c>
      <c r="G859" s="23">
        <f>IFERROR(VLOOKUP($C859,'World Cup Players'!B:X,11,FALSE),0)</f>
        <v>0</v>
      </c>
      <c r="H859" s="23">
        <f>IFERROR(VLOOKUP($C859,'World Cup Players'!B:X,12,FALSE),0)</f>
        <v>0</v>
      </c>
      <c r="I859" s="23">
        <f>IFERROR(VLOOKUP($C859,'GAME WINNING GOALS'!A:B,2,FALSE),0)</f>
        <v>0</v>
      </c>
      <c r="J859" s="23">
        <f>IFERROR(VLOOKUP($C859,'World Cup Players'!B:X,17,FALSE),0)</f>
        <v>1</v>
      </c>
      <c r="K859" s="23">
        <f>IFERROR(VLOOKUP($C859,'World Cup Players'!B:X,18,FALSE),0)</f>
        <v>0</v>
      </c>
      <c r="L859" s="44">
        <f>IFERROR(VLOOKUP($C859,'World Cup GK'!B:AE,16,FALSE),0)</f>
        <v>0</v>
      </c>
      <c r="M859" s="44">
        <f>IFERROR(VLOOKUP($C859,'World Cup GK'!B:AE,19,FALSE),0)</f>
        <v>0</v>
      </c>
      <c r="N859" s="44">
        <f>IFERROR(VLOOKUP($C859,'World Cup GK'!B:AE,14,FALSE),0)</f>
        <v>0</v>
      </c>
      <c r="O859" s="44">
        <f>IFERROR(VLOOKUP($C859,'World Cup GK'!B:AE,11,FALSE),0)</f>
        <v>0</v>
      </c>
      <c r="P859" s="43">
        <f t="shared" si="112"/>
        <v>1.6009</v>
      </c>
      <c r="U859" s="234"/>
      <c r="V859" s="244"/>
    </row>
    <row r="860" spans="2:22" ht="12" customHeight="1" thickBot="1" x14ac:dyDescent="0.3">
      <c r="B860" s="24"/>
      <c r="C860" s="303" t="s">
        <v>593</v>
      </c>
      <c r="D860" s="23" t="str">
        <f>IFERROR(VLOOKUP($C860,'World Cup Players'!B:X,3,FALSE),0)</f>
        <v>tr Türkiye</v>
      </c>
      <c r="E860" s="30"/>
      <c r="F860" s="23">
        <f>IFERROR(VLOOKUP($C860,'World Cup Players'!B:X,9,FALSE),0)</f>
        <v>180</v>
      </c>
      <c r="G860" s="23">
        <f>IFERROR(VLOOKUP($C860,'World Cup Players'!B:X,11,FALSE),0)</f>
        <v>0</v>
      </c>
      <c r="H860" s="23">
        <f>IFERROR(VLOOKUP($C860,'World Cup Players'!B:X,12,FALSE),0)</f>
        <v>0</v>
      </c>
      <c r="I860" s="23">
        <f>IFERROR(VLOOKUP($C860,'GAME WINNING GOALS'!A:B,2,FALSE),0)</f>
        <v>0</v>
      </c>
      <c r="J860" s="23">
        <f>IFERROR(VLOOKUP($C860,'World Cup Players'!B:X,17,FALSE),0)</f>
        <v>0</v>
      </c>
      <c r="K860" s="23">
        <f>IFERROR(VLOOKUP($C860,'World Cup Players'!B:X,18,FALSE),0)</f>
        <v>0</v>
      </c>
      <c r="L860" s="44">
        <f>IFERROR(VLOOKUP($C860,'World Cup GK'!B:AE,16,FALSE),0)</f>
        <v>0</v>
      </c>
      <c r="M860" s="44">
        <f>IFERROR(VLOOKUP($C860,'World Cup GK'!B:AE,19,FALSE),0)</f>
        <v>0</v>
      </c>
      <c r="N860" s="44">
        <f>IFERROR(VLOOKUP($C860,'World Cup GK'!B:AE,14,FALSE),0)</f>
        <v>0</v>
      </c>
      <c r="O860" s="44">
        <f>IFERROR(VLOOKUP($C860,'World Cup GK'!B:AE,11,FALSE),0)</f>
        <v>0</v>
      </c>
      <c r="P860" s="43">
        <f t="shared" si="112"/>
        <v>1.494</v>
      </c>
      <c r="U860" s="234"/>
      <c r="V860" s="238"/>
    </row>
    <row r="861" spans="2:22" ht="12" customHeight="1" thickBot="1" x14ac:dyDescent="0.3">
      <c r="B861" s="24"/>
      <c r="C861" s="302" t="s">
        <v>410</v>
      </c>
      <c r="D861" s="23" t="str">
        <f>IFERROR(VLOOKUP($C861,'World Cup Players'!B:X,3,FALSE),0)</f>
        <v>fr France</v>
      </c>
      <c r="E861" s="30"/>
      <c r="F861" s="23">
        <f>IFERROR(VLOOKUP($C861,'World Cup Players'!B:X,9,FALSE),0)</f>
        <v>212</v>
      </c>
      <c r="G861" s="23">
        <f>IFERROR(VLOOKUP($C861,'World Cup Players'!B:X,11,FALSE),0)</f>
        <v>0</v>
      </c>
      <c r="H861" s="23">
        <f>IFERROR(VLOOKUP($C861,'World Cup Players'!B:X,12,FALSE),0)</f>
        <v>0</v>
      </c>
      <c r="I861" s="23">
        <f>IFERROR(VLOOKUP($C861,'GAME WINNING GOALS'!A:B,2,FALSE),0)</f>
        <v>0</v>
      </c>
      <c r="J861" s="23">
        <f>IFERROR(VLOOKUP($C861,'World Cup Players'!B:X,17,FALSE),0)</f>
        <v>0</v>
      </c>
      <c r="K861" s="23">
        <f>IFERROR(VLOOKUP($C861,'World Cup Players'!B:X,18,FALSE),0)</f>
        <v>0</v>
      </c>
      <c r="L861" s="44">
        <f>IFERROR(VLOOKUP($C861,'World Cup GK'!B:AE,16,FALSE),0)</f>
        <v>0</v>
      </c>
      <c r="M861" s="44">
        <f>IFERROR(VLOOKUP($C861,'World Cup GK'!B:AE,19,FALSE),0)</f>
        <v>0</v>
      </c>
      <c r="N861" s="44">
        <f>IFERROR(VLOOKUP($C861,'World Cup GK'!B:AE,14,FALSE),0)</f>
        <v>0</v>
      </c>
      <c r="O861" s="44">
        <f>IFERROR(VLOOKUP($C861,'World Cup GK'!B:AE,11,FALSE),0)</f>
        <v>0</v>
      </c>
      <c r="P861" s="43">
        <f t="shared" si="112"/>
        <v>1.7596000000000001</v>
      </c>
      <c r="U861" s="234"/>
      <c r="V861" s="238"/>
    </row>
    <row r="862" spans="2:22" ht="12" customHeight="1" thickBot="1" x14ac:dyDescent="0.3">
      <c r="B862" s="24"/>
      <c r="C862" s="302" t="s">
        <v>217</v>
      </c>
      <c r="D862" s="23" t="str">
        <f>IFERROR(VLOOKUP($C862,'World Cup Players'!B:X,3,FALSE),0)</f>
        <v>nl Netherlands</v>
      </c>
      <c r="E862" s="30"/>
      <c r="F862" s="23">
        <f>IFERROR(VLOOKUP($C862,'World Cup Players'!B:X,9,FALSE),0)</f>
        <v>390</v>
      </c>
      <c r="G862" s="23">
        <f>IFERROR(VLOOKUP($C862,'World Cup Players'!B:X,11,FALSE),0)</f>
        <v>1</v>
      </c>
      <c r="H862" s="23">
        <f>IFERROR(VLOOKUP($C862,'World Cup Players'!B:X,12,FALSE),0)</f>
        <v>1</v>
      </c>
      <c r="I862" s="23">
        <f>IFERROR(VLOOKUP($C862,'GAME WINNING GOALS'!A:B,2,FALSE),0)</f>
        <v>0</v>
      </c>
      <c r="J862" s="23">
        <f>IFERROR(VLOOKUP($C862,'World Cup Players'!B:X,17,FALSE),0)</f>
        <v>0</v>
      </c>
      <c r="K862" s="23">
        <f>IFERROR(VLOOKUP($C862,'World Cup Players'!B:X,18,FALSE),0)</f>
        <v>0</v>
      </c>
      <c r="L862" s="44">
        <f>IFERROR(VLOOKUP($C862,'World Cup GK'!B:AE,16,FALSE),0)</f>
        <v>0</v>
      </c>
      <c r="M862" s="44">
        <f>IFERROR(VLOOKUP($C862,'World Cup GK'!B:AE,19,FALSE),0)</f>
        <v>0</v>
      </c>
      <c r="N862" s="44">
        <f>IFERROR(VLOOKUP($C862,'World Cup GK'!B:AE,14,FALSE),0)</f>
        <v>0</v>
      </c>
      <c r="O862" s="44">
        <f>IFERROR(VLOOKUP($C862,'World Cup GK'!B:AE,11,FALSE),0)</f>
        <v>0</v>
      </c>
      <c r="P862" s="43">
        <f t="shared" si="112"/>
        <v>5.2370000000000001</v>
      </c>
      <c r="U862" s="234"/>
      <c r="V862" s="238"/>
    </row>
    <row r="863" spans="2:22" ht="12" customHeight="1" thickBot="1" x14ac:dyDescent="0.3">
      <c r="B863" s="24"/>
      <c r="C863" s="302" t="s">
        <v>101</v>
      </c>
      <c r="D863" s="23" t="str">
        <f>IFERROR(VLOOKUP($C863,'World Cup Players'!B:X,3,FALSE),0)</f>
        <v>de Germany</v>
      </c>
      <c r="E863" s="30"/>
      <c r="F863" s="23">
        <f>IFERROR(VLOOKUP($C863,'World Cup Players'!B:X,9,FALSE),0)</f>
        <v>262</v>
      </c>
      <c r="G863" s="23">
        <f>IFERROR(VLOOKUP($C863,'World Cup Players'!B:X,11,FALSE),0)</f>
        <v>0</v>
      </c>
      <c r="H863" s="23">
        <f>IFERROR(VLOOKUP($C863,'World Cup Players'!B:X,12,FALSE),0)</f>
        <v>0</v>
      </c>
      <c r="I863" s="41">
        <f>IFERROR(VLOOKUP($C863,'GAME WINNING GOALS'!A:B,2,FALSE),0)</f>
        <v>0</v>
      </c>
      <c r="J863" s="23">
        <f>IFERROR(VLOOKUP($C863,'World Cup Players'!B:X,17,FALSE),0)</f>
        <v>0</v>
      </c>
      <c r="K863" s="23">
        <f>IFERROR(VLOOKUP($C863,'World Cup Players'!B:X,18,FALSE),0)</f>
        <v>0</v>
      </c>
      <c r="L863" s="44">
        <f>IFERROR(VLOOKUP($C863,'World Cup GK'!B:AE,16,FALSE),0)</f>
        <v>0</v>
      </c>
      <c r="M863" s="44">
        <f>IFERROR(VLOOKUP($C863,'World Cup GK'!B:AE,19,FALSE),0)</f>
        <v>0</v>
      </c>
      <c r="N863" s="44">
        <f>IFERROR(VLOOKUP($C863,'World Cup GK'!B:AE,14,FALSE),0)</f>
        <v>0</v>
      </c>
      <c r="O863" s="44">
        <f>IFERROR(VLOOKUP($C863,'World Cup GK'!B:AE,11,FALSE),0)</f>
        <v>0</v>
      </c>
      <c r="P863" s="43">
        <f t="shared" si="112"/>
        <v>2.1745999999999999</v>
      </c>
      <c r="U863" s="234"/>
      <c r="V863" s="238"/>
    </row>
    <row r="864" spans="2:22" ht="12" customHeight="1" thickBot="1" x14ac:dyDescent="0.25">
      <c r="B864" s="24"/>
      <c r="C864" s="303" t="s">
        <v>758</v>
      </c>
      <c r="D864" s="23" t="str">
        <f>IFERROR(VLOOKUP($C864,'World Cup Players'!B:X,3,FALSE),0)</f>
        <v>br Brazil</v>
      </c>
      <c r="E864" s="30"/>
      <c r="F864" s="23">
        <f>IFERROR(VLOOKUP($C864,'World Cup Players'!B:X,9,FALSE),0)</f>
        <v>450</v>
      </c>
      <c r="G864" s="23">
        <f>IFERROR(VLOOKUP($C864,'World Cup Players'!B:X,11,FALSE),0)</f>
        <v>0</v>
      </c>
      <c r="H864" s="23">
        <f>IFERROR(VLOOKUP($C864,'World Cup Players'!B:X,12,FALSE),0)</f>
        <v>1</v>
      </c>
      <c r="I864" s="41">
        <f>IFERROR(VLOOKUP($C864,'GAME WINNING GOALS'!A:B,2,FALSE),0)</f>
        <v>0</v>
      </c>
      <c r="J864" s="23">
        <f>IFERROR(VLOOKUP($C864,'World Cup Players'!B:X,17,FALSE),0)</f>
        <v>0</v>
      </c>
      <c r="K864" s="23">
        <f>IFERROR(VLOOKUP($C864,'World Cup Players'!B:X,18,FALSE),0)</f>
        <v>0</v>
      </c>
      <c r="L864" s="44">
        <f>IFERROR(VLOOKUP($C864,'World Cup GK'!B:AE,16,FALSE),0)</f>
        <v>0</v>
      </c>
      <c r="M864" s="44">
        <f>IFERROR(VLOOKUP($C864,'World Cup GK'!B:AE,19,FALSE),0)</f>
        <v>0</v>
      </c>
      <c r="N864" s="44">
        <f>IFERROR(VLOOKUP($C864,'World Cup GK'!B:AE,14,FALSE),0)</f>
        <v>0</v>
      </c>
      <c r="O864" s="44">
        <f>IFERROR(VLOOKUP($C864,'World Cup GK'!B:AE,11,FALSE),0)</f>
        <v>0</v>
      </c>
      <c r="P864" s="43">
        <f t="shared" si="112"/>
        <v>4.7349999999999994</v>
      </c>
      <c r="U864" s="234"/>
      <c r="V864" s="253"/>
    </row>
    <row r="865" spans="2:22" ht="12" customHeight="1" thickBot="1" x14ac:dyDescent="0.3">
      <c r="B865" s="24"/>
      <c r="C865" s="302" t="s">
        <v>558</v>
      </c>
      <c r="D865" s="23" t="str">
        <f>IFERROR(VLOOKUP($C865,'World Cup Players'!B:X,3,FALSE),0)</f>
        <v>fr France</v>
      </c>
      <c r="E865" s="30"/>
      <c r="F865" s="23">
        <f>IFERROR(VLOOKUP($C865,'World Cup Players'!B:X,9,FALSE),0)</f>
        <v>630</v>
      </c>
      <c r="G865" s="23">
        <f>IFERROR(VLOOKUP($C865,'World Cup Players'!B:X,11,FALSE),0)</f>
        <v>0</v>
      </c>
      <c r="H865" s="23">
        <f>IFERROR(VLOOKUP($C865,'World Cup Players'!B:X,12,FALSE),0)</f>
        <v>0</v>
      </c>
      <c r="I865" s="41">
        <f>IFERROR(VLOOKUP($C865,'GAME WINNING GOALS'!A:B,2,FALSE),0)</f>
        <v>0</v>
      </c>
      <c r="J865" s="23">
        <f>IFERROR(VLOOKUP($C865,'World Cup Players'!B:X,17,FALSE),0)</f>
        <v>0</v>
      </c>
      <c r="K865" s="23">
        <f>IFERROR(VLOOKUP($C865,'World Cup Players'!B:X,18,FALSE),0)</f>
        <v>0</v>
      </c>
      <c r="L865" s="44">
        <f>IFERROR(VLOOKUP($C865,'World Cup GK'!B:AE,16,FALSE),0)</f>
        <v>6</v>
      </c>
      <c r="M865" s="44">
        <f>IFERROR(VLOOKUP($C865,'World Cup GK'!B:AE,19,FALSE),0)</f>
        <v>4</v>
      </c>
      <c r="N865" s="44">
        <f>IFERROR(VLOOKUP($C865,'World Cup GK'!B:AE,14,FALSE),0)</f>
        <v>8</v>
      </c>
      <c r="O865" s="44">
        <f>IFERROR(VLOOKUP($C865,'World Cup GK'!B:AE,11,FALSE),0)</f>
        <v>4</v>
      </c>
      <c r="P865" s="43">
        <f t="shared" si="112"/>
        <v>15.829000000000001</v>
      </c>
      <c r="U865" s="234"/>
      <c r="V865" s="238"/>
    </row>
    <row r="866" spans="2:22" ht="12" customHeight="1" thickBot="1" x14ac:dyDescent="0.3">
      <c r="B866" s="24"/>
      <c r="C866" s="302" t="s">
        <v>45</v>
      </c>
      <c r="D866" s="23" t="str">
        <f>IFERROR(VLOOKUP($C866,'World Cup Players'!B:X,3,FALSE),0)</f>
        <v>eng England</v>
      </c>
      <c r="E866" s="30"/>
      <c r="F866" s="23">
        <f>IFERROR(VLOOKUP($C866,'World Cup Players'!B:X,9,FALSE),0)</f>
        <v>660</v>
      </c>
      <c r="G866" s="23">
        <f>IFERROR(VLOOKUP($C866,'World Cup Players'!B:X,11,FALSE),0)</f>
        <v>0</v>
      </c>
      <c r="H866" s="23">
        <f>IFERROR(VLOOKUP($C866,'World Cup Players'!B:X,12,FALSE),0)</f>
        <v>0</v>
      </c>
      <c r="I866" s="41">
        <f>IFERROR(VLOOKUP($C866,'GAME WINNING GOALS'!A:B,2,FALSE),0)</f>
        <v>0</v>
      </c>
      <c r="J866" s="23">
        <f>IFERROR(VLOOKUP($C866,'World Cup Players'!B:X,17,FALSE),0)</f>
        <v>0</v>
      </c>
      <c r="K866" s="23">
        <f>IFERROR(VLOOKUP($C866,'World Cup Players'!B:X,18,FALSE),0)</f>
        <v>0</v>
      </c>
      <c r="L866" s="44">
        <f>IFERROR(VLOOKUP($C866,'World Cup GK'!B:AE,16,FALSE),0)</f>
        <v>5</v>
      </c>
      <c r="M866" s="44">
        <f>IFERROR(VLOOKUP($C866,'World Cup GK'!B:AE,19,FALSE),0)</f>
        <v>2</v>
      </c>
      <c r="N866" s="44">
        <f>IFERROR(VLOOKUP($C866,'World Cup GK'!B:AE,14,FALSE),0)</f>
        <v>15</v>
      </c>
      <c r="O866" s="44">
        <f>IFERROR(VLOOKUP($C866,'World Cup GK'!B:AE,11,FALSE),0)</f>
        <v>8</v>
      </c>
      <c r="P866" s="43">
        <f t="shared" ref="P866:P931" si="117">SUM((F866*0.0083)+G866+H866+I866+L866+M866+(N866*0.2))-((J866*0.25)+(K866*0.5))-(O866*0.25)</f>
        <v>13.478</v>
      </c>
      <c r="U866" s="234"/>
      <c r="V866" s="238"/>
    </row>
    <row r="867" spans="2:22" ht="12" customHeight="1" thickBot="1" x14ac:dyDescent="0.3">
      <c r="B867" s="24"/>
      <c r="C867" s="302" t="s">
        <v>400</v>
      </c>
      <c r="D867" s="23" t="str">
        <f>IFERROR(VLOOKUP($C867,'World Cup Players'!B:X,3,FALSE),0)</f>
        <v>ma Morocco</v>
      </c>
      <c r="E867" s="30"/>
      <c r="F867" s="23">
        <f>IFERROR(VLOOKUP($C867,'World Cup Players'!B:X,9,FALSE),0)</f>
        <v>570</v>
      </c>
      <c r="G867" s="23">
        <f>IFERROR(VLOOKUP($C867,'World Cup Players'!B:X,11,FALSE),0)</f>
        <v>0</v>
      </c>
      <c r="H867" s="23">
        <f>IFERROR(VLOOKUP($C867,'World Cup Players'!B:X,12,FALSE),0)</f>
        <v>0</v>
      </c>
      <c r="I867" s="23">
        <f>IFERROR(VLOOKUP($C867,'GAME WINNING GOALS'!A:B,2,FALSE),0)</f>
        <v>0</v>
      </c>
      <c r="J867" s="23">
        <f>IFERROR(VLOOKUP($C867,'World Cup Players'!B:X,17,FALSE),0)</f>
        <v>0</v>
      </c>
      <c r="K867" s="23">
        <f>IFERROR(VLOOKUP($C867,'World Cup Players'!B:X,18,FALSE),0)</f>
        <v>0</v>
      </c>
      <c r="L867" s="44">
        <f>IFERROR(VLOOKUP($C867,'World Cup GK'!B:AE,16,FALSE),0)</f>
        <v>3</v>
      </c>
      <c r="M867" s="44">
        <f>IFERROR(VLOOKUP($C867,'World Cup GK'!B:AE,19,FALSE),0)</f>
        <v>2</v>
      </c>
      <c r="N867" s="44">
        <f>IFERROR(VLOOKUP($C867,'World Cup GK'!B:AE,14,FALSE),0)</f>
        <v>14</v>
      </c>
      <c r="O867" s="44">
        <f>IFERROR(VLOOKUP($C867,'World Cup GK'!B:AE,11,FALSE),0)</f>
        <v>6</v>
      </c>
      <c r="P867" s="43">
        <f t="shared" si="117"/>
        <v>11.031000000000001</v>
      </c>
      <c r="U867" s="234"/>
      <c r="V867" s="238"/>
    </row>
    <row r="868" spans="2:22" ht="12" customHeight="1" thickBot="1" x14ac:dyDescent="0.25">
      <c r="B868" s="24"/>
      <c r="C868" s="302" t="s">
        <v>788</v>
      </c>
      <c r="D868" s="23" t="str">
        <f>IFERROR(VLOOKUP($C868,'World Cup Players'!B:X,3,FALSE),0)</f>
        <v>tr Türkiye</v>
      </c>
      <c r="E868" s="30"/>
      <c r="F868" s="23">
        <f>IFERROR(VLOOKUP($C868,'World Cup Players'!B:X,9,FALSE),0)</f>
        <v>270</v>
      </c>
      <c r="G868" s="23">
        <f>IFERROR(VLOOKUP($C868,'World Cup Players'!B:X,11,FALSE),0)</f>
        <v>0</v>
      </c>
      <c r="H868" s="23">
        <f>IFERROR(VLOOKUP($C868,'World Cup Players'!B:X,12,FALSE),0)</f>
        <v>0</v>
      </c>
      <c r="I868" s="23">
        <f>IFERROR(VLOOKUP($C868,'GAME WINNING GOALS'!A:B,2,FALSE),0)</f>
        <v>0</v>
      </c>
      <c r="J868" s="23">
        <f>IFERROR(VLOOKUP($C868,'World Cup Players'!B:X,17,FALSE),0)</f>
        <v>0</v>
      </c>
      <c r="K868" s="23">
        <f>IFERROR(VLOOKUP($C868,'World Cup Players'!B:X,18,FALSE),0)</f>
        <v>0</v>
      </c>
      <c r="L868" s="44">
        <f>IFERROR(VLOOKUP($C868,'World Cup GK'!B:AE,16,FALSE),0)</f>
        <v>1</v>
      </c>
      <c r="M868" s="44">
        <f>IFERROR(VLOOKUP($C868,'World Cup GK'!B:AE,19,FALSE),0)</f>
        <v>0</v>
      </c>
      <c r="N868" s="44">
        <f>IFERROR(VLOOKUP($C868,'World Cup GK'!B:AE,14,FALSE),0)</f>
        <v>8</v>
      </c>
      <c r="O868" s="44">
        <f>IFERROR(VLOOKUP($C868,'World Cup GK'!B:AE,11,FALSE),0)</f>
        <v>5</v>
      </c>
      <c r="P868" s="43">
        <f t="shared" si="117"/>
        <v>3.5910000000000002</v>
      </c>
      <c r="U868" s="234"/>
      <c r="V868" s="253"/>
    </row>
    <row r="869" spans="2:22" ht="12" customHeight="1" thickBot="1" x14ac:dyDescent="0.25">
      <c r="B869" s="24"/>
      <c r="C869" s="302" t="s">
        <v>343</v>
      </c>
      <c r="D869" s="23" t="str">
        <f>IFERROR(VLOOKUP($C869,'World Cup Players'!B:X,3,FALSE),0)</f>
        <v>ec Ecuador</v>
      </c>
      <c r="E869" s="30"/>
      <c r="F869" s="23">
        <f>IFERROR(VLOOKUP($C869,'World Cup Players'!B:X,9,FALSE),0)</f>
        <v>360</v>
      </c>
      <c r="G869" s="23">
        <f>IFERROR(VLOOKUP($C869,'World Cup Players'!B:X,11,FALSE),0)</f>
        <v>0</v>
      </c>
      <c r="H869" s="23">
        <f>IFERROR(VLOOKUP($C869,'World Cup Players'!B:X,12,FALSE),0)</f>
        <v>0</v>
      </c>
      <c r="I869" s="23">
        <f>IFERROR(VLOOKUP($C869,'GAME WINNING GOALS'!A:B,2,FALSE),0)</f>
        <v>0</v>
      </c>
      <c r="J869" s="23">
        <f>IFERROR(VLOOKUP($C869,'World Cup Players'!#REF!,16,FALSE),0)</f>
        <v>0</v>
      </c>
      <c r="K869" s="23">
        <f>IFERROR(VLOOKUP($C869,'World Cup Players'!#REF!,16,FALSE),0)</f>
        <v>0</v>
      </c>
      <c r="L869" s="44">
        <f>IFERROR(VLOOKUP($C869,'World Cup GK'!B:AE,16,FALSE),0)</f>
        <v>1</v>
      </c>
      <c r="M869" s="44">
        <f>IFERROR(VLOOKUP($C869,'World Cup GK'!B:AE,19,FALSE),0)</f>
        <v>1</v>
      </c>
      <c r="N869" s="44">
        <f>IFERROR(VLOOKUP($C869,'World Cup GK'!B:AE,14,FALSE),0)</f>
        <v>9</v>
      </c>
      <c r="O869" s="44">
        <f>IFERROR(VLOOKUP($C869,'World Cup GK'!B:AE,11,FALSE),0)</f>
        <v>4</v>
      </c>
      <c r="P869" s="43">
        <f t="shared" si="117"/>
        <v>5.7879999999999994</v>
      </c>
      <c r="U869" s="234"/>
      <c r="V869" s="244"/>
    </row>
    <row r="870" spans="2:22" ht="12" customHeight="1" thickBot="1" x14ac:dyDescent="0.3">
      <c r="B870" s="24"/>
      <c r="C870" s="302" t="s">
        <v>155</v>
      </c>
      <c r="D870" s="23">
        <f>IFERROR(VLOOKUP($C870,'World Cup Players'!B:X,3,FALSE),0)</f>
        <v>0</v>
      </c>
      <c r="E870" s="30"/>
      <c r="F870" s="23">
        <f>IFERROR(VLOOKUP($C870,'World Cup Players'!B:X,9,FALSE),0)</f>
        <v>0</v>
      </c>
      <c r="G870" s="23">
        <f>IFERROR(VLOOKUP($C870,'World Cup Players'!B:X,11,FALSE),0)</f>
        <v>0</v>
      </c>
      <c r="H870" s="23">
        <f>IFERROR(VLOOKUP($C870,'World Cup Players'!#REF!,11,FALSE),0)</f>
        <v>0</v>
      </c>
      <c r="I870" s="23">
        <f>IFERROR(VLOOKUP($C870,'GAME WINNING GOALS'!A:B,2,FALSE),0)</f>
        <v>1</v>
      </c>
      <c r="J870" s="23">
        <f>IFERROR(VLOOKUP($C870,'World Cup Players'!#REF!,16,FALSE),0)</f>
        <v>0</v>
      </c>
      <c r="K870" s="23">
        <f>IFERROR(VLOOKUP($C870,'World Cup Players'!#REF!,16,FALSE),0)</f>
        <v>0</v>
      </c>
      <c r="L870" s="44">
        <f>IFERROR(VLOOKUP($C870,'World Cup GK'!B:AE,16,FALSE),0)</f>
        <v>0</v>
      </c>
      <c r="M870" s="44">
        <f>IFERROR(VLOOKUP($C870,'World Cup GK'!B:AE,19,FALSE),0)</f>
        <v>0</v>
      </c>
      <c r="N870" s="44">
        <f>IFERROR(VLOOKUP($C870,'World Cup GK'!B:AE,14,FALSE),0)</f>
        <v>0</v>
      </c>
      <c r="O870" s="44">
        <f>IFERROR(VLOOKUP($C870,'World Cup GK'!B:AE,11,FALSE),0)</f>
        <v>0</v>
      </c>
      <c r="P870" s="43">
        <f t="shared" si="117"/>
        <v>1</v>
      </c>
      <c r="U870" s="234"/>
      <c r="V870" s="238"/>
    </row>
    <row r="871" spans="2:22" ht="12" customHeight="1" thickBot="1" x14ac:dyDescent="0.3">
      <c r="B871" s="24"/>
      <c r="C871" s="302" t="s">
        <v>133</v>
      </c>
      <c r="D871" s="23">
        <f>IFERROR(VLOOKUP($C871,'World Cup Players'!B:X,3,FALSE),0)</f>
        <v>0</v>
      </c>
      <c r="E871" s="30"/>
      <c r="F871" s="23">
        <f>IFERROR(VLOOKUP($C871,'World Cup Players'!B:X,9,FALSE),0)</f>
        <v>0</v>
      </c>
      <c r="G871" s="23">
        <f>IFERROR(VLOOKUP($C871,'World Cup Players'!B:X,11,FALSE),0)</f>
        <v>0</v>
      </c>
      <c r="H871" s="23">
        <f>IFERROR(VLOOKUP($C871,'World Cup Players'!#REF!,11,FALSE),0)</f>
        <v>0</v>
      </c>
      <c r="I871" s="23">
        <f>IFERROR(VLOOKUP($C871,'GAME WINNING GOALS'!A:B,2,FALSE),0)</f>
        <v>1</v>
      </c>
      <c r="J871" s="23">
        <f>IFERROR(VLOOKUP($C871,'World Cup Players'!#REF!,16,FALSE),0)</f>
        <v>0</v>
      </c>
      <c r="K871" s="23">
        <f>IFERROR(VLOOKUP($C871,'World Cup Players'!#REF!,16,FALSE),0)</f>
        <v>0</v>
      </c>
      <c r="L871" s="44">
        <f>IFERROR(VLOOKUP($C871,'World Cup GK'!B:AE,16,FALSE),0)</f>
        <v>0</v>
      </c>
      <c r="M871" s="44">
        <f>IFERROR(VLOOKUP($C871,'World Cup GK'!B:AE,19,FALSE),0)</f>
        <v>0</v>
      </c>
      <c r="N871" s="44">
        <f>IFERROR(VLOOKUP($C871,'World Cup GK'!B:AE,14,FALSE),0)</f>
        <v>0</v>
      </c>
      <c r="O871" s="44">
        <f>IFERROR(VLOOKUP($C871,'World Cup GK'!B:AE,11,FALSE),0)</f>
        <v>0</v>
      </c>
      <c r="P871" s="43">
        <f t="shared" si="117"/>
        <v>1</v>
      </c>
      <c r="U871" s="234"/>
      <c r="V871" s="238"/>
    </row>
    <row r="872" spans="2:22" ht="12" customHeight="1" thickBot="1" x14ac:dyDescent="0.3">
      <c r="B872" s="24"/>
      <c r="C872" s="302" t="s">
        <v>158</v>
      </c>
      <c r="D872" s="23">
        <f>IFERROR(VLOOKUP($C872,'World Cup Players'!B:X,3,FALSE),0)</f>
        <v>0</v>
      </c>
      <c r="E872" s="30"/>
      <c r="F872" s="23">
        <f>IFERROR(VLOOKUP($C872,'World Cup Players'!B:X,9,FALSE),0)</f>
        <v>0</v>
      </c>
      <c r="G872" s="23">
        <f>IFERROR(VLOOKUP($C872,'World Cup Players'!B:X,11,FALSE),0)</f>
        <v>0</v>
      </c>
      <c r="H872" s="23">
        <f>IFERROR(VLOOKUP($C872,'World Cup Players'!#REF!,11,FALSE),0)</f>
        <v>0</v>
      </c>
      <c r="I872" s="23">
        <f>IFERROR(VLOOKUP($C872,'GAME WINNING GOALS'!A:B,2,FALSE),0)</f>
        <v>1</v>
      </c>
      <c r="J872" s="23">
        <f>IFERROR(VLOOKUP($C872,'World Cup Players'!#REF!,16,FALSE),0)</f>
        <v>0</v>
      </c>
      <c r="K872" s="23">
        <f>IFERROR(VLOOKUP($C872,'World Cup Players'!#REF!,16,FALSE),0)</f>
        <v>0</v>
      </c>
      <c r="L872" s="44">
        <f>IFERROR(VLOOKUP($C872,'World Cup GK'!B:AE,16,FALSE),0)</f>
        <v>0</v>
      </c>
      <c r="M872" s="44">
        <f>IFERROR(VLOOKUP($C872,'World Cup GK'!B:AE,19,FALSE),0)</f>
        <v>0</v>
      </c>
      <c r="N872" s="44">
        <f>IFERROR(VLOOKUP($C872,'World Cup GK'!B:AE,14,FALSE),0)</f>
        <v>0</v>
      </c>
      <c r="O872" s="44">
        <f>IFERROR(VLOOKUP($C872,'World Cup GK'!B:AE,11,FALSE),0)</f>
        <v>0</v>
      </c>
      <c r="P872" s="43">
        <f t="shared" si="117"/>
        <v>1</v>
      </c>
      <c r="U872" s="234"/>
      <c r="V872" s="238"/>
    </row>
    <row r="873" spans="2:22" ht="12" customHeight="1" thickBot="1" x14ac:dyDescent="0.3">
      <c r="B873" s="40" t="s">
        <v>797</v>
      </c>
      <c r="C873" s="293"/>
      <c r="D873" s="35">
        <f t="shared" ref="D873:E873" si="118">SUM(D874:D899)</f>
        <v>0</v>
      </c>
      <c r="E873" s="35">
        <f t="shared" si="118"/>
        <v>0</v>
      </c>
      <c r="F873" s="35">
        <f>SUM(F874:F903)</f>
        <v>10212</v>
      </c>
      <c r="G873" s="35">
        <f t="shared" ref="G873:O873" si="119">SUM(G874:G903)</f>
        <v>42</v>
      </c>
      <c r="H873" s="35">
        <f>SUM(H874:H903)</f>
        <v>14</v>
      </c>
      <c r="I873" s="35">
        <f>SUM(I874:I903)</f>
        <v>17</v>
      </c>
      <c r="J873" s="35">
        <f>SUM(J874:J903)</f>
        <v>6</v>
      </c>
      <c r="K873" s="35">
        <f t="shared" si="119"/>
        <v>0</v>
      </c>
      <c r="L873" s="35">
        <f>SUM(L874:L903)</f>
        <v>17</v>
      </c>
      <c r="M873" s="35">
        <f t="shared" si="119"/>
        <v>7</v>
      </c>
      <c r="N873" s="35">
        <f t="shared" si="119"/>
        <v>66</v>
      </c>
      <c r="O873" s="35">
        <f t="shared" si="119"/>
        <v>27</v>
      </c>
      <c r="P873" s="43">
        <f>SUM((F873*0.0083)+G873+H873+I873+L873+M873+(N873*0.2))-((J873*0.25)+(K873*0.5))-(O873*0.25)</f>
        <v>186.70959999999999</v>
      </c>
      <c r="U873" s="234"/>
      <c r="V873" s="238"/>
    </row>
    <row r="874" spans="2:22" ht="12" customHeight="1" thickBot="1" x14ac:dyDescent="0.3">
      <c r="B874" s="24"/>
      <c r="C874" s="265" t="s">
        <v>425</v>
      </c>
      <c r="D874" s="23" t="str">
        <f>IFERROR(VLOOKUP($C874,'World Cup Players'!B:X,3,FALSE),0)</f>
        <v>fr France</v>
      </c>
      <c r="E874" s="30"/>
      <c r="F874" s="23">
        <f>IFERROR(VLOOKUP($C874,'World Cup Players'!B:X,9,FALSE),0)</f>
        <v>605</v>
      </c>
      <c r="G874" s="23">
        <f>IFERROR(VLOOKUP($C874,'World Cup Players'!B:X,11,FALSE),0)</f>
        <v>8</v>
      </c>
      <c r="H874" s="23">
        <f>IFERROR(VLOOKUP($C874,'World Cup Players'!B:X,12,FALSE),0)</f>
        <v>3</v>
      </c>
      <c r="I874" s="23">
        <f>IFERROR(VLOOKUP($C874,'GAME WINNING GOALS'!A:B,2,FALSE),0)</f>
        <v>4</v>
      </c>
      <c r="J874" s="23">
        <f>IFERROR(VLOOKUP($C874,'World Cup Players'!B:X,17,FALSE),0)</f>
        <v>1</v>
      </c>
      <c r="K874" s="23">
        <f>IFERROR(VLOOKUP($C874,'World Cup Players'!B:X,18,FALSE),0)</f>
        <v>0</v>
      </c>
      <c r="L874" s="44">
        <f>IFERROR(VLOOKUP($C874,'World Cup GK'!B:AE,16,FALSE),0)</f>
        <v>0</v>
      </c>
      <c r="M874" s="44">
        <f>IFERROR(VLOOKUP($C874,'World Cup GK'!B:AE,19,FALSE),0)</f>
        <v>0</v>
      </c>
      <c r="N874" s="44">
        <f>IFERROR(VLOOKUP($C874,'World Cup GK'!B:AE,14,FALSE),0)</f>
        <v>0</v>
      </c>
      <c r="O874" s="44">
        <f>IFERROR(VLOOKUP($C874,'World Cup GK'!B:AE,11,FALSE),0)</f>
        <v>0</v>
      </c>
      <c r="P874" s="43">
        <f t="shared" si="117"/>
        <v>19.7715</v>
      </c>
      <c r="U874" s="234"/>
      <c r="V874" s="238"/>
    </row>
    <row r="875" spans="2:22" ht="12" customHeight="1" thickBot="1" x14ac:dyDescent="0.3">
      <c r="B875" s="24"/>
      <c r="C875" s="268" t="s">
        <v>5</v>
      </c>
      <c r="D875" s="23" t="str">
        <f>IFERROR(VLOOKUP($C875,'World Cup Players'!B:X,3,FALSE),0)</f>
        <v>eng England</v>
      </c>
      <c r="E875" s="30"/>
      <c r="F875" s="23">
        <f>IFERROR(VLOOKUP($C875,'World Cup Players'!B:X,9,FALSE),0)</f>
        <v>652</v>
      </c>
      <c r="G875" s="23">
        <f>IFERROR(VLOOKUP($C875,'World Cup Players'!B:X,11,FALSE),0)</f>
        <v>6</v>
      </c>
      <c r="H875" s="23">
        <f>IFERROR(VLOOKUP($C875,'World Cup Players'!B:X,12,FALSE),0)</f>
        <v>1</v>
      </c>
      <c r="I875" s="23">
        <f>IFERROR(VLOOKUP($C875,'GAME WINNING GOALS'!A:B,2,FALSE),0)</f>
        <v>2</v>
      </c>
      <c r="J875" s="23">
        <f>IFERROR(VLOOKUP($C875,'World Cup Players'!B:X,17,FALSE),0)</f>
        <v>0</v>
      </c>
      <c r="K875" s="23">
        <f>IFERROR(VLOOKUP($C875,'World Cup Players'!B:X,18,FALSE),0)</f>
        <v>0</v>
      </c>
      <c r="L875" s="44">
        <f>IFERROR(VLOOKUP($C875,'World Cup GK'!B:AE,16,FALSE),0)</f>
        <v>0</v>
      </c>
      <c r="M875" s="44">
        <f>IFERROR(VLOOKUP($C875,'World Cup GK'!B:AE,19,FALSE),0)</f>
        <v>0</v>
      </c>
      <c r="N875" s="44">
        <f>IFERROR(VLOOKUP($C875,'World Cup GK'!B:AE,14,FALSE),0)</f>
        <v>0</v>
      </c>
      <c r="O875" s="44">
        <f>IFERROR(VLOOKUP($C875,'World Cup GK'!B:AE,11,FALSE),0)</f>
        <v>0</v>
      </c>
      <c r="P875" s="43">
        <f t="shared" si="117"/>
        <v>14.4116</v>
      </c>
      <c r="U875" s="234"/>
      <c r="V875" s="238"/>
    </row>
    <row r="876" spans="2:22" ht="12" customHeight="1" thickBot="1" x14ac:dyDescent="0.3">
      <c r="B876" s="24"/>
      <c r="C876" s="268" t="s">
        <v>689</v>
      </c>
      <c r="D876" s="23" t="str">
        <f>IFERROR(VLOOKUP($C876,'World Cup Players'!B:X,3,FALSE),0)</f>
        <v>no Norway</v>
      </c>
      <c r="E876" s="30"/>
      <c r="F876" s="23">
        <f>IFERROR(VLOOKUP($C876,'World Cup Players'!B:X,9,FALSE),0)</f>
        <v>465</v>
      </c>
      <c r="G876" s="23">
        <f>IFERROR(VLOOKUP($C876,'World Cup Players'!B:X,11,FALSE),0)</f>
        <v>7</v>
      </c>
      <c r="H876" s="23">
        <f>IFERROR(VLOOKUP($C876,'World Cup Players'!B:X,12,FALSE),0)</f>
        <v>0</v>
      </c>
      <c r="I876" s="23">
        <f>IFERROR(VLOOKUP($C876,'GAME WINNING GOALS'!A:B,2,FALSE),0)</f>
        <v>4</v>
      </c>
      <c r="J876" s="23">
        <f>IFERROR(VLOOKUP($C876,'World Cup Players'!B:X,17,FALSE),0)</f>
        <v>0</v>
      </c>
      <c r="K876" s="23">
        <f>IFERROR(VLOOKUP($C876,'World Cup Players'!B:X,18,FALSE),0)</f>
        <v>0</v>
      </c>
      <c r="L876" s="44">
        <f>IFERROR(VLOOKUP($C876,'World Cup GK'!B:AE,16,FALSE),0)</f>
        <v>0</v>
      </c>
      <c r="M876" s="44">
        <f>IFERROR(VLOOKUP($C876,'World Cup GK'!B:AE,19,FALSE),0)</f>
        <v>0</v>
      </c>
      <c r="N876" s="44">
        <f>IFERROR(VLOOKUP($C876,'World Cup GK'!B:AE,14,FALSE),0)</f>
        <v>0</v>
      </c>
      <c r="O876" s="44">
        <f>IFERROR(VLOOKUP($C876,'World Cup GK'!B:AE,11,FALSE),0)</f>
        <v>0</v>
      </c>
      <c r="P876" s="43">
        <f t="shared" si="117"/>
        <v>14.859500000000001</v>
      </c>
      <c r="U876" s="234"/>
      <c r="V876" s="238"/>
    </row>
    <row r="877" spans="2:22" ht="12" customHeight="1" x14ac:dyDescent="0.2">
      <c r="B877" s="24"/>
      <c r="C877" s="265" t="s">
        <v>249</v>
      </c>
      <c r="D877" s="23" t="str">
        <f>IFERROR(VLOOKUP($C877,'World Cup Players'!B:X,3,FALSE),0)</f>
        <v>br Brazil</v>
      </c>
      <c r="E877" s="30"/>
      <c r="F877" s="23">
        <f>IFERROR(VLOOKUP($C877,'World Cup Players'!B:X,9,FALSE),0)</f>
        <v>129</v>
      </c>
      <c r="G877" s="23">
        <f>IFERROR(VLOOKUP($C877,'World Cup Players'!B:X,11,FALSE),0)</f>
        <v>0</v>
      </c>
      <c r="H877" s="23">
        <f>IFERROR(VLOOKUP($C877,'World Cup Players'!B:X,12,FALSE),0)</f>
        <v>0</v>
      </c>
      <c r="I877" s="23">
        <f>IFERROR(VLOOKUP($C877,'GAME WINNING GOALS'!A:B,2,FALSE),0)</f>
        <v>0</v>
      </c>
      <c r="J877" s="23">
        <f>IFERROR(VLOOKUP($C877,'World Cup Players'!B:X,17,FALSE),0)</f>
        <v>0</v>
      </c>
      <c r="K877" s="23">
        <f>IFERROR(VLOOKUP($C877,'World Cup Players'!B:X,18,FALSE),0)</f>
        <v>0</v>
      </c>
      <c r="L877" s="44">
        <f>IFERROR(VLOOKUP($C877,'World Cup GK'!B:AE,16,FALSE),0)</f>
        <v>0</v>
      </c>
      <c r="M877" s="44">
        <f>IFERROR(VLOOKUP($C877,'World Cup GK'!B:AE,19,FALSE),0)</f>
        <v>0</v>
      </c>
      <c r="N877" s="44">
        <f>IFERROR(VLOOKUP($C877,'World Cup GK'!B:AE,14,FALSE),0)</f>
        <v>0</v>
      </c>
      <c r="O877" s="44">
        <f>IFERROR(VLOOKUP($C877,'World Cup GK'!B:AE,11,FALSE),0)</f>
        <v>0</v>
      </c>
      <c r="P877" s="43">
        <f t="shared" si="117"/>
        <v>1.0707</v>
      </c>
    </row>
    <row r="878" spans="2:22" ht="12" customHeight="1" x14ac:dyDescent="0.2">
      <c r="B878" s="24"/>
      <c r="C878" s="268" t="s">
        <v>645</v>
      </c>
      <c r="D878" s="23" t="str">
        <f>IFERROR(VLOOKUP($C878,'World Cup Players'!B:X,3,FALSE),0)</f>
        <v>es Spain</v>
      </c>
      <c r="E878" s="30"/>
      <c r="F878" s="23">
        <f>IFERROR(VLOOKUP($C878,'World Cup Players'!B:X,9,FALSE),0)</f>
        <v>540</v>
      </c>
      <c r="G878" s="23">
        <f>IFERROR(VLOOKUP($C878,'World Cup Players'!B:X,11,FALSE),0)</f>
        <v>5</v>
      </c>
      <c r="H878" s="23">
        <f>IFERROR(VLOOKUP($C878,'World Cup Players'!B:X,12,FALSE),0)</f>
        <v>1</v>
      </c>
      <c r="I878" s="23">
        <f>IFERROR(VLOOKUP($C878,'GAME WINNING GOALS'!A:B,2,FALSE),0)</f>
        <v>2</v>
      </c>
      <c r="J878" s="23">
        <f>IFERROR(VLOOKUP($C878,'World Cup Players'!B:X,17,FALSE),0)</f>
        <v>0</v>
      </c>
      <c r="K878" s="23">
        <f>IFERROR(VLOOKUP($C878,'World Cup Players'!B:X,18,FALSE),0)</f>
        <v>0</v>
      </c>
      <c r="L878" s="44">
        <f>IFERROR(VLOOKUP($C878,'World Cup GK'!B:AE,16,FALSE),0)</f>
        <v>0</v>
      </c>
      <c r="M878" s="44">
        <f>IFERROR(VLOOKUP($C878,'World Cup GK'!B:AE,19,FALSE),0)</f>
        <v>0</v>
      </c>
      <c r="N878" s="44">
        <f>IFERROR(VLOOKUP($C878,'World Cup GK'!B:AE,14,FALSE),0)</f>
        <v>0</v>
      </c>
      <c r="O878" s="44">
        <f>IFERROR(VLOOKUP($C878,'World Cup GK'!B:AE,11,FALSE),0)</f>
        <v>0</v>
      </c>
      <c r="P878" s="43">
        <f t="shared" si="117"/>
        <v>12.481999999999999</v>
      </c>
    </row>
    <row r="879" spans="2:22" ht="12" customHeight="1" x14ac:dyDescent="0.2">
      <c r="B879" s="24"/>
      <c r="C879" s="265" t="s">
        <v>693</v>
      </c>
      <c r="D879" s="23" t="str">
        <f>IFERROR(VLOOKUP($C879,'World Cup Players'!B:X,3,FALSE),0)</f>
        <v>ma Morocco</v>
      </c>
      <c r="E879" s="30"/>
      <c r="F879" s="23">
        <f>IFERROR(VLOOKUP($C879,'World Cup Players'!B:X,9,FALSE),0)</f>
        <v>381</v>
      </c>
      <c r="G879" s="23">
        <f>IFERROR(VLOOKUP($C879,'World Cup Players'!B:X,11,FALSE),0)</f>
        <v>3</v>
      </c>
      <c r="H879" s="23">
        <f>IFERROR(VLOOKUP($C879,'World Cup Players'!B:X,12,FALSE),0)</f>
        <v>0</v>
      </c>
      <c r="I879" s="23">
        <f>IFERROR(VLOOKUP($C879,'GAME WINNING GOALS'!A:B,2,FALSE),0)</f>
        <v>1</v>
      </c>
      <c r="J879" s="23">
        <f>IFERROR(VLOOKUP($C879,'World Cup Players'!B:X,17,FALSE),0)</f>
        <v>0</v>
      </c>
      <c r="K879" s="23">
        <f>IFERROR(VLOOKUP($C879,'World Cup Players'!B:X,18,FALSE),0)</f>
        <v>0</v>
      </c>
      <c r="L879" s="44">
        <f>IFERROR(VLOOKUP($C879,'World Cup GK'!B:AE,16,FALSE),0)</f>
        <v>0</v>
      </c>
      <c r="M879" s="44">
        <f>IFERROR(VLOOKUP($C879,'World Cup GK'!B:AE,19,FALSE),0)</f>
        <v>0</v>
      </c>
      <c r="N879" s="44">
        <f>IFERROR(VLOOKUP($C879,'World Cup GK'!B:AE,14,FALSE),0)</f>
        <v>0</v>
      </c>
      <c r="O879" s="44">
        <f>IFERROR(VLOOKUP($C879,'World Cup GK'!B:AE,11,FALSE),0)</f>
        <v>0</v>
      </c>
      <c r="P879" s="43">
        <f t="shared" si="117"/>
        <v>7.1623000000000001</v>
      </c>
    </row>
    <row r="880" spans="2:22" ht="12" customHeight="1" x14ac:dyDescent="0.2">
      <c r="B880" s="24"/>
      <c r="C880" s="265" t="s">
        <v>1281</v>
      </c>
      <c r="D880" s="23" t="str">
        <f>IFERROR(VLOOKUP($C880,'World Cup Players'!B:X,3,FALSE),0)</f>
        <v>be Belgium</v>
      </c>
      <c r="E880" s="30"/>
      <c r="F880" s="23">
        <f>IFERROR(VLOOKUP($C880,'World Cup Players'!B:X,9,FALSE),0)</f>
        <v>309</v>
      </c>
      <c r="G880" s="23">
        <f>IFERROR(VLOOKUP($C880,'World Cup Players'!B:X,11,FALSE),0)</f>
        <v>0</v>
      </c>
      <c r="H880" s="23">
        <f>IFERROR(VLOOKUP($C880,'World Cup Players'!B:X,12,FALSE),0)</f>
        <v>0</v>
      </c>
      <c r="I880" s="23">
        <f>IFERROR(VLOOKUP($C880,'GAME WINNING GOALS'!A:B,2,FALSE),0)</f>
        <v>0</v>
      </c>
      <c r="J880" s="23">
        <f>IFERROR(VLOOKUP($C880,'World Cup Players'!B:X,17,FALSE),0)</f>
        <v>0</v>
      </c>
      <c r="K880" s="23">
        <f>IFERROR(VLOOKUP($C880,'World Cup Players'!B:X,18,FALSE),0)</f>
        <v>0</v>
      </c>
      <c r="L880" s="44">
        <f>IFERROR(VLOOKUP($C880,'World Cup GK'!B:AE,16,FALSE),0)</f>
        <v>0</v>
      </c>
      <c r="M880" s="44">
        <f>IFERROR(VLOOKUP($C880,'World Cup GK'!B:AE,19,FALSE),0)</f>
        <v>0</v>
      </c>
      <c r="N880" s="44">
        <f>IFERROR(VLOOKUP($C880,'World Cup GK'!B:AE,14,FALSE),0)</f>
        <v>0</v>
      </c>
      <c r="O880" s="44">
        <f>IFERROR(VLOOKUP($C880,'World Cup GK'!B:AE,11,FALSE),0)</f>
        <v>0</v>
      </c>
      <c r="P880" s="43">
        <f t="shared" si="117"/>
        <v>2.5647000000000002</v>
      </c>
    </row>
    <row r="881" spans="2:16" ht="12" customHeight="1" x14ac:dyDescent="0.2">
      <c r="B881" s="24"/>
      <c r="C881" s="265" t="s">
        <v>352</v>
      </c>
      <c r="D881" s="23" t="str">
        <f>IFERROR(VLOOKUP($C881,'World Cup Players'!B:X,3,FALSE),0)</f>
        <v>ec Ecuador</v>
      </c>
      <c r="E881" s="30"/>
      <c r="F881" s="23">
        <f>IFERROR(VLOOKUP($C881,'World Cup Players'!B:X,9,FALSE),0)</f>
        <v>287</v>
      </c>
      <c r="G881" s="23">
        <f>IFERROR(VLOOKUP($C881,'World Cup Players'!B:X,11,FALSE),0)</f>
        <v>0</v>
      </c>
      <c r="H881" s="23">
        <f>IFERROR(VLOOKUP($C881,'World Cup Players'!B:X,12,FALSE),0)</f>
        <v>0</v>
      </c>
      <c r="I881" s="23">
        <f>IFERROR(VLOOKUP($C881,'GAME WINNING GOALS'!A:B,2,FALSE),0)</f>
        <v>0</v>
      </c>
      <c r="J881" s="23">
        <f>IFERROR(VLOOKUP($C881,'World Cup Players'!B:X,17,FALSE),0)</f>
        <v>0</v>
      </c>
      <c r="K881" s="23">
        <f>IFERROR(VLOOKUP($C881,'World Cup Players'!B:X,18,FALSE),0)</f>
        <v>0</v>
      </c>
      <c r="L881" s="44">
        <f>IFERROR(VLOOKUP($C881,'World Cup GK'!B:AE,16,FALSE),0)</f>
        <v>0</v>
      </c>
      <c r="M881" s="44">
        <f>IFERROR(VLOOKUP($C881,'World Cup GK'!B:AE,19,FALSE),0)</f>
        <v>0</v>
      </c>
      <c r="N881" s="44">
        <f>IFERROR(VLOOKUP($C881,'World Cup GK'!B:AE,14,FALSE),0)</f>
        <v>0</v>
      </c>
      <c r="O881" s="44">
        <f>IFERROR(VLOOKUP($C881,'World Cup GK'!B:AE,11,FALSE),0)</f>
        <v>0</v>
      </c>
      <c r="P881" s="43">
        <f t="shared" si="117"/>
        <v>2.3820999999999999</v>
      </c>
    </row>
    <row r="882" spans="2:16" ht="12" customHeight="1" x14ac:dyDescent="0.2">
      <c r="B882" s="24"/>
      <c r="C882" s="265" t="s">
        <v>594</v>
      </c>
      <c r="D882" s="23" t="str">
        <f>IFERROR(VLOOKUP($C882,'World Cup Players'!B:X,3,FALSE),0)</f>
        <v>tr Türkiye</v>
      </c>
      <c r="E882" s="30"/>
      <c r="F882" s="23">
        <f>IFERROR(VLOOKUP($C882,'World Cup Players'!B:X,9,FALSE),0)</f>
        <v>270</v>
      </c>
      <c r="G882" s="23">
        <f>IFERROR(VLOOKUP($C882,'World Cup Players'!B:X,11,FALSE),0)</f>
        <v>1</v>
      </c>
      <c r="H882" s="23">
        <f>IFERROR(VLOOKUP($C882,'World Cup Players'!B:X,12,FALSE),0)</f>
        <v>0</v>
      </c>
      <c r="I882" s="23">
        <f>IFERROR(VLOOKUP($C882,'GAME WINNING GOALS'!A:B,2,FALSE),0)</f>
        <v>0</v>
      </c>
      <c r="J882" s="23">
        <f>IFERROR(VLOOKUP($C882,'World Cup Players'!B:X,17,FALSE),0)</f>
        <v>0</v>
      </c>
      <c r="K882" s="23">
        <f>IFERROR(VLOOKUP($C882,'World Cup Players'!B:X,18,FALSE),0)</f>
        <v>0</v>
      </c>
      <c r="L882" s="44">
        <f>IFERROR(VLOOKUP($C882,'World Cup GK'!B:AE,16,FALSE),0)</f>
        <v>0</v>
      </c>
      <c r="M882" s="44">
        <f>IFERROR(VLOOKUP($C882,'World Cup GK'!B:AE,19,FALSE),0)</f>
        <v>0</v>
      </c>
      <c r="N882" s="44">
        <f>IFERROR(VLOOKUP($C882,'World Cup GK'!B:AE,14,FALSE),0)</f>
        <v>0</v>
      </c>
      <c r="O882" s="44">
        <f>IFERROR(VLOOKUP($C882,'World Cup GK'!B:AE,11,FALSE),0)</f>
        <v>0</v>
      </c>
      <c r="P882" s="43">
        <f t="shared" si="117"/>
        <v>3.2410000000000001</v>
      </c>
    </row>
    <row r="883" spans="2:16" ht="12" customHeight="1" x14ac:dyDescent="0.2">
      <c r="B883" s="24"/>
      <c r="C883" s="265" t="s">
        <v>30</v>
      </c>
      <c r="D883" s="23" t="str">
        <f>IFERROR(VLOOKUP($C883,'World Cup Players'!B:X,3,FALSE),0)</f>
        <v>cz Czechia</v>
      </c>
      <c r="E883" s="30"/>
      <c r="F883" s="23">
        <f>IFERROR(VLOOKUP($C883,'World Cup Players'!B:X,9,FALSE),0)</f>
        <v>137</v>
      </c>
      <c r="G883" s="23">
        <f>IFERROR(VLOOKUP($C883,'World Cup Players'!B:X,11,FALSE),0)</f>
        <v>0</v>
      </c>
      <c r="H883" s="23">
        <f>IFERROR(VLOOKUP($C883,'World Cup Players'!B:X,12,FALSE),0)</f>
        <v>0</v>
      </c>
      <c r="I883" s="23">
        <f>IFERROR(VLOOKUP($C883,'GAME WINNING GOALS'!A:B,2,FALSE),0)</f>
        <v>0</v>
      </c>
      <c r="J883" s="23">
        <f>IFERROR(VLOOKUP($C883,'World Cup Players'!B:X,17,FALSE),0)</f>
        <v>0</v>
      </c>
      <c r="K883" s="23">
        <f>IFERROR(VLOOKUP($C883,'World Cup Players'!B:X,18,FALSE),0)</f>
        <v>0</v>
      </c>
      <c r="L883" s="44">
        <f>IFERROR(VLOOKUP($C883,'World Cup GK'!B:AE,16,FALSE),0)</f>
        <v>0</v>
      </c>
      <c r="M883" s="44">
        <f>IFERROR(VLOOKUP($C883,'World Cup GK'!B:AE,19,FALSE),0)</f>
        <v>0</v>
      </c>
      <c r="N883" s="44">
        <f>IFERROR(VLOOKUP($C883,'World Cup GK'!B:AE,14,FALSE),0)</f>
        <v>0</v>
      </c>
      <c r="O883" s="44">
        <f>IFERROR(VLOOKUP($C883,'World Cup GK'!B:AE,11,FALSE),0)</f>
        <v>0</v>
      </c>
      <c r="P883" s="43">
        <f t="shared" si="117"/>
        <v>1.1371</v>
      </c>
    </row>
    <row r="884" spans="2:16" ht="12" customHeight="1" x14ac:dyDescent="0.2">
      <c r="B884" s="24"/>
      <c r="C884" s="265" t="s">
        <v>422</v>
      </c>
      <c r="D884" s="23" t="str">
        <f>IFERROR(VLOOKUP($C884,'World Cup Players'!B:X,3,FALSE),0)</f>
        <v>ar Argentina</v>
      </c>
      <c r="E884" s="30"/>
      <c r="F884" s="23">
        <f>IFERROR(VLOOKUP($C884,'World Cup Players'!B:X,9,FALSE),0)</f>
        <v>310</v>
      </c>
      <c r="G884" s="23">
        <f>IFERROR(VLOOKUP($C884,'World Cup Players'!B:X,11,FALSE),0)</f>
        <v>3</v>
      </c>
      <c r="H884" s="23">
        <f>IFERROR(VLOOKUP($C884,'World Cup Players'!B:X,12,FALSE),0)</f>
        <v>1</v>
      </c>
      <c r="I884" s="23">
        <f>IFERROR(VLOOKUP($C884,'GAME WINNING GOALS'!A:B,2,FALSE),0)</f>
        <v>2</v>
      </c>
      <c r="J884" s="23">
        <f>IFERROR(VLOOKUP($C884,'World Cup Players'!B:X,17,FALSE),0)</f>
        <v>1</v>
      </c>
      <c r="K884" s="23">
        <f>IFERROR(VLOOKUP($C884,'World Cup Players'!B:X,18,FALSE),0)</f>
        <v>0</v>
      </c>
      <c r="L884" s="44">
        <f>IFERROR(VLOOKUP($C884,'World Cup GK'!B:AE,16,FALSE),0)</f>
        <v>0</v>
      </c>
      <c r="M884" s="44">
        <f>IFERROR(VLOOKUP($C884,'World Cup GK'!B:AE,19,FALSE),0)</f>
        <v>0</v>
      </c>
      <c r="N884" s="44">
        <f>IFERROR(VLOOKUP($C884,'World Cup GK'!B:AE,14,FALSE),0)</f>
        <v>0</v>
      </c>
      <c r="O884" s="44">
        <f>IFERROR(VLOOKUP($C884,'World Cup GK'!B:AE,11,FALSE),0)</f>
        <v>0</v>
      </c>
      <c r="P884" s="43">
        <f t="shared" si="117"/>
        <v>8.3230000000000004</v>
      </c>
    </row>
    <row r="885" spans="2:16" ht="12" customHeight="1" x14ac:dyDescent="0.2">
      <c r="B885" s="24"/>
      <c r="C885" s="265" t="s">
        <v>749</v>
      </c>
      <c r="D885" s="23" t="str">
        <f>IFERROR(VLOOKUP($C885,'World Cup Players'!B:X,3,FALSE),0)</f>
        <v>py Paraguay</v>
      </c>
      <c r="E885" s="30"/>
      <c r="F885" s="23">
        <f>IFERROR(VLOOKUP($C885,'World Cup Players'!B:X,9,FALSE),0)</f>
        <v>83</v>
      </c>
      <c r="G885" s="23">
        <f>IFERROR(VLOOKUP($C885,'World Cup Players'!B:X,11,FALSE),0)</f>
        <v>0</v>
      </c>
      <c r="H885" s="23">
        <f>IFERROR(VLOOKUP($C885,'World Cup Players'!B:X,12,FALSE),0)</f>
        <v>0</v>
      </c>
      <c r="I885" s="23">
        <f>IFERROR(VLOOKUP($C885,'GAME WINNING GOALS'!A:B,2,FALSE),0)</f>
        <v>0</v>
      </c>
      <c r="J885" s="23">
        <f>IFERROR(VLOOKUP($C885,'World Cup Players'!B:X,17,FALSE),0)</f>
        <v>0</v>
      </c>
      <c r="K885" s="23">
        <f>IFERROR(VLOOKUP($C885,'World Cup Players'!B:X,18,FALSE),0)</f>
        <v>0</v>
      </c>
      <c r="L885" s="44">
        <f>IFERROR(VLOOKUP($C885,'World Cup GK'!B:AE,16,FALSE),0)</f>
        <v>0</v>
      </c>
      <c r="M885" s="44">
        <f>IFERROR(VLOOKUP($C885,'World Cup GK'!B:AE,19,FALSE),0)</f>
        <v>0</v>
      </c>
      <c r="N885" s="44">
        <f>IFERROR(VLOOKUP($C885,'World Cup GK'!B:AE,14,FALSE),0)</f>
        <v>0</v>
      </c>
      <c r="O885" s="44">
        <f>IFERROR(VLOOKUP($C885,'World Cup GK'!B:AE,11,FALSE),0)</f>
        <v>0</v>
      </c>
      <c r="P885" s="43">
        <f t="shared" si="117"/>
        <v>0.68889999999999996</v>
      </c>
    </row>
    <row r="886" spans="2:16" ht="12" customHeight="1" x14ac:dyDescent="0.2">
      <c r="B886" s="24"/>
      <c r="C886" s="265" t="s">
        <v>485</v>
      </c>
      <c r="D886" s="23" t="str">
        <f>IFERROR(VLOOKUP($C886,'World Cup Players'!B:X,3,FALSE),0)</f>
        <v>gh Ghana</v>
      </c>
      <c r="E886" s="30"/>
      <c r="F886" s="23">
        <f>IFERROR(VLOOKUP($C886,'World Cup Players'!B:X,9,FALSE),0)</f>
        <v>300</v>
      </c>
      <c r="G886" s="23">
        <f>IFERROR(VLOOKUP($C886,'World Cup Players'!B:X,11,FALSE),0)</f>
        <v>0</v>
      </c>
      <c r="H886" s="23">
        <f>IFERROR(VLOOKUP($C886,'World Cup Players'!B:X,12,FALSE),0)</f>
        <v>0</v>
      </c>
      <c r="I886" s="23">
        <f>IFERROR(VLOOKUP($C886,'GAME WINNING GOALS'!A:B,2,FALSE),0)</f>
        <v>0</v>
      </c>
      <c r="J886" s="23">
        <f>IFERROR(VLOOKUP($C886,'World Cup Players'!B:X,17,FALSE),0)</f>
        <v>0</v>
      </c>
      <c r="K886" s="23">
        <f>IFERROR(VLOOKUP($C886,'World Cup Players'!B:X,18,FALSE),0)</f>
        <v>0</v>
      </c>
      <c r="L886" s="44">
        <f>IFERROR(VLOOKUP($C886,'World Cup GK'!B:AE,16,FALSE),0)</f>
        <v>0</v>
      </c>
      <c r="M886" s="44">
        <f>IFERROR(VLOOKUP($C886,'World Cup GK'!B:AE,19,FALSE),0)</f>
        <v>0</v>
      </c>
      <c r="N886" s="44">
        <f>IFERROR(VLOOKUP($C886,'World Cup GK'!B:AE,14,FALSE),0)</f>
        <v>0</v>
      </c>
      <c r="O886" s="44">
        <f>IFERROR(VLOOKUP($C886,'World Cup GK'!B:AE,11,FALSE),0)</f>
        <v>0</v>
      </c>
      <c r="P886" s="43">
        <f t="shared" si="117"/>
        <v>2.4900000000000002</v>
      </c>
    </row>
    <row r="887" spans="2:16" ht="12" customHeight="1" x14ac:dyDescent="0.2">
      <c r="B887" s="24"/>
      <c r="C887" s="265" t="s">
        <v>412</v>
      </c>
      <c r="D887" s="23" t="str">
        <f>IFERROR(VLOOKUP($C887,'World Cup Players'!B:X,3,FALSE),0)</f>
        <v>mx Mexico</v>
      </c>
      <c r="E887" s="30"/>
      <c r="F887" s="23">
        <f>IFERROR(VLOOKUP($C887,'World Cup Players'!B:X,9,FALSE),0)</f>
        <v>317</v>
      </c>
      <c r="G887" s="23">
        <f>IFERROR(VLOOKUP($C887,'World Cup Players'!B:X,11,FALSE),0)</f>
        <v>3</v>
      </c>
      <c r="H887" s="23">
        <f>IFERROR(VLOOKUP($C887,'World Cup Players'!B:X,12,FALSE),0)</f>
        <v>0</v>
      </c>
      <c r="I887" s="23">
        <f>IFERROR(VLOOKUP($C887,'GAME WINNING GOALS'!A:B,2,FALSE),0)</f>
        <v>0</v>
      </c>
      <c r="J887" s="23">
        <f>IFERROR(VLOOKUP($C887,'World Cup Players'!B:X,17,FALSE),0)</f>
        <v>0</v>
      </c>
      <c r="K887" s="23">
        <f>IFERROR(VLOOKUP($C887,'World Cup Players'!B:X,18,FALSE),0)</f>
        <v>0</v>
      </c>
      <c r="L887" s="44">
        <f>IFERROR(VLOOKUP($C887,'World Cup GK'!B:AE,16,FALSE),0)</f>
        <v>0</v>
      </c>
      <c r="M887" s="44">
        <f>IFERROR(VLOOKUP($C887,'World Cup GK'!B:AE,19,FALSE),0)</f>
        <v>0</v>
      </c>
      <c r="N887" s="44">
        <f>IFERROR(VLOOKUP($C887,'World Cup GK'!B:AE,14,FALSE),0)</f>
        <v>0</v>
      </c>
      <c r="O887" s="44">
        <f>IFERROR(VLOOKUP($C887,'World Cup GK'!B:AE,11,FALSE),0)</f>
        <v>0</v>
      </c>
      <c r="P887" s="43">
        <f t="shared" si="117"/>
        <v>5.6311</v>
      </c>
    </row>
    <row r="888" spans="2:16" ht="12" customHeight="1" x14ac:dyDescent="0.2">
      <c r="B888" s="24"/>
      <c r="C888" s="265" t="s">
        <v>805</v>
      </c>
      <c r="D888" s="23" t="str">
        <f>IFERROR(VLOOKUP($C888,'World Cup Players'!B:X,3,FALSE),0)</f>
        <v>fr France</v>
      </c>
      <c r="E888" s="30"/>
      <c r="F888" s="23">
        <f>IFERROR(VLOOKUP($C888,'World Cup Players'!B:X,9,FALSE),0)</f>
        <v>85</v>
      </c>
      <c r="G888" s="23">
        <f>IFERROR(VLOOKUP($C888,'World Cup Players'!B:X,11,FALSE),0)</f>
        <v>0</v>
      </c>
      <c r="H888" s="23">
        <f>IFERROR(VLOOKUP($C888,'World Cup Players'!B:X,12,FALSE),0)</f>
        <v>0</v>
      </c>
      <c r="I888" s="23">
        <f>IFERROR(VLOOKUP($C888,'GAME WINNING GOALS'!A:B,2,FALSE),0)</f>
        <v>0</v>
      </c>
      <c r="J888" s="23">
        <f>IFERROR(VLOOKUP($C888,'World Cup Players'!B:X,17,FALSE),0)</f>
        <v>0</v>
      </c>
      <c r="K888" s="23">
        <f>IFERROR(VLOOKUP($C888,'World Cup Players'!B:X,18,FALSE),0)</f>
        <v>0</v>
      </c>
      <c r="L888" s="44">
        <f>IFERROR(VLOOKUP($C888,'World Cup GK'!B:AE,16,FALSE),0)</f>
        <v>0</v>
      </c>
      <c r="M888" s="44">
        <f>IFERROR(VLOOKUP($C888,'World Cup GK'!B:AE,19,FALSE),0)</f>
        <v>0</v>
      </c>
      <c r="N888" s="44">
        <f>IFERROR(VLOOKUP($C888,'World Cup GK'!B:AE,14,FALSE),0)</f>
        <v>0</v>
      </c>
      <c r="O888" s="44">
        <f>IFERROR(VLOOKUP($C888,'World Cup GK'!B:AE,11,FALSE),0)</f>
        <v>0</v>
      </c>
      <c r="P888" s="43">
        <f t="shared" si="117"/>
        <v>0.70550000000000002</v>
      </c>
    </row>
    <row r="889" spans="2:16" ht="12" customHeight="1" x14ac:dyDescent="0.2">
      <c r="B889" s="24"/>
      <c r="C889" s="265" t="s">
        <v>747</v>
      </c>
      <c r="D889" s="23" t="str">
        <f>IFERROR(VLOOKUP($C889,'World Cup Players'!B:X,3,FALSE),0)</f>
        <v>cd Congo DR</v>
      </c>
      <c r="E889" s="30"/>
      <c r="F889" s="23">
        <f>IFERROR(VLOOKUP($C889,'World Cup Players'!B:X,9,FALSE),0)</f>
        <v>360</v>
      </c>
      <c r="G889" s="23">
        <f>IFERROR(VLOOKUP($C889,'World Cup Players'!B:X,11,FALSE),0)</f>
        <v>3</v>
      </c>
      <c r="H889" s="23">
        <f>IFERROR(VLOOKUP($C889,'World Cup Players'!B:X,12,FALSE),0)</f>
        <v>0</v>
      </c>
      <c r="I889" s="23">
        <f>IFERROR(VLOOKUP($C889,'GAME WINNING GOALS'!A:B,2,FALSE),0)</f>
        <v>0</v>
      </c>
      <c r="J889" s="23">
        <f>IFERROR(VLOOKUP($C889,'World Cup Players'!B:X,17,FALSE),0)</f>
        <v>0</v>
      </c>
      <c r="K889" s="23">
        <f>IFERROR(VLOOKUP($C889,'World Cup Players'!B:X,18,FALSE),0)</f>
        <v>0</v>
      </c>
      <c r="L889" s="44">
        <f>IFERROR(VLOOKUP($C889,'World Cup GK'!B:AE,16,FALSE),0)</f>
        <v>0</v>
      </c>
      <c r="M889" s="44">
        <f>IFERROR(VLOOKUP($C889,'World Cup GK'!B:AE,19,FALSE),0)</f>
        <v>0</v>
      </c>
      <c r="N889" s="44">
        <f>IFERROR(VLOOKUP($C889,'World Cup GK'!B:AE,14,FALSE),0)</f>
        <v>0</v>
      </c>
      <c r="O889" s="44">
        <f>IFERROR(VLOOKUP($C889,'World Cup GK'!B:AE,11,FALSE),0)</f>
        <v>0</v>
      </c>
      <c r="P889" s="43">
        <f t="shared" si="117"/>
        <v>5.9879999999999995</v>
      </c>
    </row>
    <row r="890" spans="2:16" ht="12" customHeight="1" x14ac:dyDescent="0.2">
      <c r="B890" s="24"/>
      <c r="C890" s="265" t="s">
        <v>646</v>
      </c>
      <c r="D890" s="23" t="str">
        <f>IFERROR(VLOOKUP($C890,'World Cup Players'!B:X,3,FALSE),0)</f>
        <v>sct Scotland</v>
      </c>
      <c r="E890" s="30"/>
      <c r="F890" s="23">
        <f>IFERROR(VLOOKUP($C890,'World Cup Players'!B:X,9,FALSE),0)</f>
        <v>171</v>
      </c>
      <c r="G890" s="23">
        <f>IFERROR(VLOOKUP($C890,'World Cup Players'!B:X,11,FALSE),0)</f>
        <v>0</v>
      </c>
      <c r="H890" s="23">
        <f>IFERROR(VLOOKUP($C890,'World Cup Players'!B:X,12,FALSE),0)</f>
        <v>0</v>
      </c>
      <c r="I890" s="23">
        <f>IFERROR(VLOOKUP($C890,'GAME WINNING GOALS'!A:B,2,FALSE),0)</f>
        <v>0</v>
      </c>
      <c r="J890" s="23">
        <f>IFERROR(VLOOKUP($C890,'World Cup Players'!B:X,17,FALSE),0)</f>
        <v>0</v>
      </c>
      <c r="K890" s="23">
        <f>IFERROR(VLOOKUP($C890,'World Cup Players'!B:X,18,FALSE),0)</f>
        <v>0</v>
      </c>
      <c r="L890" s="44">
        <f>IFERROR(VLOOKUP($C890,'World Cup GK'!B:AE,16,FALSE),0)</f>
        <v>0</v>
      </c>
      <c r="M890" s="44">
        <f>IFERROR(VLOOKUP($C890,'World Cup GK'!B:AE,19,FALSE),0)</f>
        <v>0</v>
      </c>
      <c r="N890" s="44">
        <f>IFERROR(VLOOKUP($C890,'World Cup GK'!B:AE,14,FALSE),0)</f>
        <v>0</v>
      </c>
      <c r="O890" s="44">
        <f>IFERROR(VLOOKUP($C890,'World Cup GK'!B:AE,11,FALSE),0)</f>
        <v>0</v>
      </c>
      <c r="P890" s="43">
        <f t="shared" si="117"/>
        <v>1.4193</v>
      </c>
    </row>
    <row r="891" spans="2:16" ht="12" customHeight="1" x14ac:dyDescent="0.2">
      <c r="B891" s="24"/>
      <c r="C891" s="268" t="s">
        <v>250</v>
      </c>
      <c r="D891" s="23" t="str">
        <f>IFERROR(VLOOKUP($C891,'World Cup Players'!B:X,3,FALSE),0)</f>
        <v>hr Croatia</v>
      </c>
      <c r="E891" s="30"/>
      <c r="F891" s="23">
        <f>IFERROR(VLOOKUP($C891,'World Cup Players'!B:X,9,FALSE),0)</f>
        <v>360</v>
      </c>
      <c r="G891" s="23">
        <f>IFERROR(VLOOKUP($C891,'World Cup Players'!B:X,11,FALSE),0)</f>
        <v>1</v>
      </c>
      <c r="H891" s="23">
        <f>IFERROR(VLOOKUP($C891,'World Cup Players'!B:X,12,FALSE),0)</f>
        <v>1</v>
      </c>
      <c r="I891" s="23">
        <f>IFERROR(VLOOKUP($C891,'GAME WINNING GOALS'!A:B,2,FALSE),0)</f>
        <v>0</v>
      </c>
      <c r="J891" s="23">
        <f>IFERROR(VLOOKUP($C891,'World Cup Players'!B:X,17,FALSE),0)</f>
        <v>2</v>
      </c>
      <c r="K891" s="23">
        <f>IFERROR(VLOOKUP($C891,'World Cup Players'!B:X,18,FALSE),0)</f>
        <v>0</v>
      </c>
      <c r="L891" s="44">
        <f>IFERROR(VLOOKUP($C891,'World Cup GK'!B:AE,16,FALSE),0)</f>
        <v>0</v>
      </c>
      <c r="M891" s="44">
        <f>IFERROR(VLOOKUP($C891,'World Cup GK'!B:AE,19,FALSE),0)</f>
        <v>0</v>
      </c>
      <c r="N891" s="44">
        <f>IFERROR(VLOOKUP($C891,'World Cup GK'!B:AE,14,FALSE),0)</f>
        <v>0</v>
      </c>
      <c r="O891" s="44">
        <f>IFERROR(VLOOKUP($C891,'World Cup GK'!B:AE,11,FALSE),0)</f>
        <v>0</v>
      </c>
      <c r="P891" s="43">
        <f t="shared" si="117"/>
        <v>4.4879999999999995</v>
      </c>
    </row>
    <row r="892" spans="2:16" ht="12" customHeight="1" x14ac:dyDescent="0.2">
      <c r="B892" s="24"/>
      <c r="C892" s="265" t="s">
        <v>423</v>
      </c>
      <c r="D892" s="23" t="str">
        <f>IFERROR(VLOOKUP($C892,'World Cup Players'!B:X,3,FALSE),0)</f>
        <v>ar Argentina</v>
      </c>
      <c r="E892" s="30"/>
      <c r="F892" s="23">
        <f>IFERROR(VLOOKUP($C892,'World Cup Players'!B:X,9,FALSE),0)</f>
        <v>581</v>
      </c>
      <c r="G892" s="23">
        <f>IFERROR(VLOOKUP($C892,'World Cup Players'!B:X,11,FALSE),0)</f>
        <v>1</v>
      </c>
      <c r="H892" s="23">
        <f>IFERROR(VLOOKUP($C892,'World Cup Players'!B:X,12,FALSE),0)</f>
        <v>1</v>
      </c>
      <c r="I892" s="23">
        <f>IFERROR(VLOOKUP($C892,'GAME WINNING GOALS'!A:B,2,FALSE),0)</f>
        <v>0</v>
      </c>
      <c r="J892" s="23">
        <f>IFERROR(VLOOKUP($C892,'World Cup Players'!B:X,17,FALSE),0)</f>
        <v>1</v>
      </c>
      <c r="K892" s="23">
        <f>IFERROR(VLOOKUP($C892,'World Cup Players'!B:X,18,FALSE),0)</f>
        <v>0</v>
      </c>
      <c r="L892" s="44">
        <f>IFERROR(VLOOKUP($C892,'World Cup GK'!B:AE,16,FALSE),0)</f>
        <v>0</v>
      </c>
      <c r="M892" s="44">
        <f>IFERROR(VLOOKUP($C892,'World Cup GK'!B:AE,19,FALSE),0)</f>
        <v>0</v>
      </c>
      <c r="N892" s="44">
        <f>IFERROR(VLOOKUP($C892,'World Cup GK'!B:AE,14,FALSE),0)</f>
        <v>0</v>
      </c>
      <c r="O892" s="44">
        <f>IFERROR(VLOOKUP($C892,'World Cup GK'!B:AE,11,FALSE),0)</f>
        <v>0</v>
      </c>
      <c r="P892" s="43">
        <f t="shared" si="117"/>
        <v>6.5723000000000003</v>
      </c>
    </row>
    <row r="893" spans="2:16" ht="12" customHeight="1" thickBot="1" x14ac:dyDescent="0.25">
      <c r="B893" s="24"/>
      <c r="C893" s="273" t="s">
        <v>233</v>
      </c>
      <c r="D893" s="23" t="str">
        <f>IFERROR(VLOOKUP($C893,'World Cup Players'!B:X,3,FALSE),0)</f>
        <v>ma Morocco</v>
      </c>
      <c r="E893" s="30"/>
      <c r="F893" s="23">
        <f>IFERROR(VLOOKUP($C893,'World Cup Players'!B:X,9,FALSE),0)</f>
        <v>570</v>
      </c>
      <c r="G893" s="23">
        <f>IFERROR(VLOOKUP($C893,'World Cup Players'!B:X,11,FALSE),0)</f>
        <v>1</v>
      </c>
      <c r="H893" s="23">
        <f>IFERROR(VLOOKUP($C893,'World Cup Players'!B:X,12,FALSE),0)</f>
        <v>2</v>
      </c>
      <c r="I893" s="23">
        <f>IFERROR(VLOOKUP($C893,'GAME WINNING GOALS'!A:B,2,FALSE),0)</f>
        <v>0</v>
      </c>
      <c r="J893" s="23">
        <f>IFERROR(VLOOKUP($C893,'World Cup Players'!B:X,17,FALSE),0)</f>
        <v>1</v>
      </c>
      <c r="K893" s="23">
        <f>IFERROR(VLOOKUP($C893,'World Cup Players'!B:X,18,FALSE),0)</f>
        <v>0</v>
      </c>
      <c r="L893" s="44">
        <f>IFERROR(VLOOKUP($C893,'World Cup GK'!B:AE,16,FALSE),0)</f>
        <v>0</v>
      </c>
      <c r="M893" s="44">
        <f>IFERROR(VLOOKUP($C893,'World Cup GK'!B:AE,19,FALSE),0)</f>
        <v>0</v>
      </c>
      <c r="N893" s="44">
        <f>IFERROR(VLOOKUP($C893,'World Cup GK'!B:AE,14,FALSE),0)</f>
        <v>0</v>
      </c>
      <c r="O893" s="44">
        <f>IFERROR(VLOOKUP($C893,'World Cup GK'!B:AE,11,FALSE),0)</f>
        <v>0</v>
      </c>
      <c r="P893" s="43">
        <f t="shared" si="117"/>
        <v>7.4809999999999999</v>
      </c>
    </row>
    <row r="894" spans="2:16" ht="12" customHeight="1" x14ac:dyDescent="0.2">
      <c r="B894" s="24"/>
      <c r="C894" s="274" t="s">
        <v>1195</v>
      </c>
      <c r="D894" s="23" t="str">
        <f>IFERROR(VLOOKUP($C894,'World Cup Players'!B:X,3,FALSE),0)</f>
        <v>ec Ecuador</v>
      </c>
      <c r="E894" s="30"/>
      <c r="F894" s="23">
        <f>IFERROR(VLOOKUP($C894,'World Cup Players'!B:X,9,FALSE),0)</f>
        <v>360</v>
      </c>
      <c r="G894" s="23">
        <f>IFERROR(VLOOKUP($C894,'World Cup Players'!B:X,11,FALSE),0)</f>
        <v>0</v>
      </c>
      <c r="H894" s="23">
        <f>IFERROR(VLOOKUP($C894,'World Cup Players'!B:X,12,FALSE),0)</f>
        <v>0</v>
      </c>
      <c r="I894" s="41">
        <f>IFERROR(VLOOKUP($C894,'GAME WINNING GOALS'!A:B,2,FALSE),0)</f>
        <v>0</v>
      </c>
      <c r="J894" s="23">
        <f>IFERROR(VLOOKUP($C894,'World Cup Players'!B:X,17,FALSE),0)</f>
        <v>0</v>
      </c>
      <c r="K894" s="23">
        <f>IFERROR(VLOOKUP($C894,'World Cup Players'!B:X,18,FALSE),0)</f>
        <v>0</v>
      </c>
      <c r="L894" s="44">
        <f>IFERROR(VLOOKUP($C894,'World Cup GK'!B:AE,16,FALSE),0)</f>
        <v>0</v>
      </c>
      <c r="M894" s="44">
        <f>IFERROR(VLOOKUP($C894,'World Cup GK'!B:AE,19,FALSE),0)</f>
        <v>0</v>
      </c>
      <c r="N894" s="44">
        <f>IFERROR(VLOOKUP($C894,'World Cup GK'!B:AE,14,FALSE),0)</f>
        <v>0</v>
      </c>
      <c r="O894" s="44">
        <f>IFERROR(VLOOKUP($C894,'World Cup GK'!B:AE,11,FALSE),0)</f>
        <v>0</v>
      </c>
      <c r="P894" s="43">
        <f t="shared" si="117"/>
        <v>2.988</v>
      </c>
    </row>
    <row r="895" spans="2:16" ht="12" customHeight="1" x14ac:dyDescent="0.2">
      <c r="B895" s="24"/>
      <c r="C895" s="266" t="s">
        <v>379</v>
      </c>
      <c r="D895" s="23" t="str">
        <f>IFERROR(VLOOKUP($C895,'World Cup Players'!B:X,3,FALSE),0)</f>
        <v>nl Netherlands</v>
      </c>
      <c r="E895" s="30"/>
      <c r="F895" s="23">
        <f>IFERROR(VLOOKUP($C895,'World Cup Players'!B:X,9,FALSE),0)</f>
        <v>390</v>
      </c>
      <c r="G895" s="23">
        <f>IFERROR(VLOOKUP($C895,'World Cup Players'!B:X,11,FALSE),0)</f>
        <v>0</v>
      </c>
      <c r="H895" s="23">
        <f>IFERROR(VLOOKUP($C895,'World Cup Players'!B:X,12,FALSE),0)</f>
        <v>2</v>
      </c>
      <c r="I895" s="41">
        <f>IFERROR(VLOOKUP($C895,'GAME WINNING GOALS'!A:B,2,FALSE),0)</f>
        <v>0</v>
      </c>
      <c r="J895" s="23">
        <f>IFERROR(VLOOKUP($C895,'World Cup Players'!B:X,17,FALSE),0)</f>
        <v>0</v>
      </c>
      <c r="K895" s="23">
        <f>IFERROR(VLOOKUP($C895,'World Cup Players'!B:X,18,FALSE),0)</f>
        <v>0</v>
      </c>
      <c r="L895" s="44">
        <f>IFERROR(VLOOKUP($C895,'World Cup GK'!B:AE,16,FALSE),0)</f>
        <v>0</v>
      </c>
      <c r="M895" s="44">
        <f>IFERROR(VLOOKUP($C895,'World Cup GK'!B:AE,19,FALSE),0)</f>
        <v>0</v>
      </c>
      <c r="N895" s="44">
        <f>IFERROR(VLOOKUP($C895,'World Cup GK'!B:AE,14,FALSE),0)</f>
        <v>0</v>
      </c>
      <c r="O895" s="44">
        <f>IFERROR(VLOOKUP($C895,'World Cup GK'!B:AE,11,FALSE),0)</f>
        <v>0</v>
      </c>
      <c r="P895" s="43">
        <f t="shared" si="117"/>
        <v>5.2370000000000001</v>
      </c>
    </row>
    <row r="896" spans="2:16" ht="12" customHeight="1" x14ac:dyDescent="0.2">
      <c r="B896" s="24"/>
      <c r="C896" s="266" t="s">
        <v>421</v>
      </c>
      <c r="D896" s="23" t="str">
        <f>IFERROR(VLOOKUP($C896,'World Cup Players'!B:X,3,FALSE),0)</f>
        <v>ar Argentina</v>
      </c>
      <c r="E896" s="30"/>
      <c r="F896" s="23">
        <f>IFERROR(VLOOKUP($C896,'World Cup Players'!B:X,9,FALSE),0)</f>
        <v>690</v>
      </c>
      <c r="G896" s="23">
        <f>IFERROR(VLOOKUP($C896,'World Cup Players'!B:X,11,FALSE),0)</f>
        <v>0</v>
      </c>
      <c r="H896" s="23">
        <f>IFERROR(VLOOKUP($C896,'World Cup Players'!B:X,12,FALSE),0)</f>
        <v>0</v>
      </c>
      <c r="I896" s="41">
        <f>IFERROR(VLOOKUP($C896,'GAME WINNING GOALS'!A:B,2,FALSE),0)</f>
        <v>0</v>
      </c>
      <c r="J896" s="23">
        <f>IFERROR(VLOOKUP($C896,'World Cup Players'!B:X,17,FALSE),0)</f>
        <v>0</v>
      </c>
      <c r="K896" s="23">
        <f>IFERROR(VLOOKUP($C896,'World Cup Players'!B:X,18,FALSE),0)</f>
        <v>0</v>
      </c>
      <c r="L896" s="44">
        <f>IFERROR(VLOOKUP($C896,'World Cup GK'!B:AE,16,FALSE),0)</f>
        <v>7</v>
      </c>
      <c r="M896" s="44">
        <f>IFERROR(VLOOKUP($C896,'World Cup GK'!B:AE,19,FALSE),0)</f>
        <v>2</v>
      </c>
      <c r="N896" s="44">
        <f>IFERROR(VLOOKUP($C896,'World Cup GK'!B:AE,14,FALSE),0)</f>
        <v>9</v>
      </c>
      <c r="O896" s="44">
        <f>IFERROR(VLOOKUP($C896,'World Cup GK'!B:AE,11,FALSE),0)</f>
        <v>7</v>
      </c>
      <c r="P896" s="43">
        <f t="shared" si="117"/>
        <v>14.777000000000001</v>
      </c>
    </row>
    <row r="897" spans="2:16" ht="12" customHeight="1" x14ac:dyDescent="0.2">
      <c r="B897" s="24"/>
      <c r="C897" s="280" t="s">
        <v>269</v>
      </c>
      <c r="D897" s="23" t="str">
        <f>IFERROR(VLOOKUP($C897,'World Cup Players'!B:X,3,FALSE),0)</f>
        <v>pt Portugal</v>
      </c>
      <c r="E897" s="30"/>
      <c r="F897" s="23">
        <f>IFERROR(VLOOKUP($C897,'World Cup Players'!B:X,9,FALSE),0)</f>
        <v>450</v>
      </c>
      <c r="G897" s="23">
        <f>IFERROR(VLOOKUP($C897,'World Cup Players'!B:X,11,FALSE),0)</f>
        <v>0</v>
      </c>
      <c r="H897" s="23">
        <f>IFERROR(VLOOKUP($C897,'World Cup Players'!B:X,12,FALSE),0)</f>
        <v>0</v>
      </c>
      <c r="I897" s="41">
        <f>IFERROR(VLOOKUP($C897,'GAME WINNING GOALS'!A:B,2,FALSE),0)</f>
        <v>0</v>
      </c>
      <c r="J897" s="23">
        <f>IFERROR(VLOOKUP($C897,'World Cup Players'!B:X,17,FALSE),0)</f>
        <v>0</v>
      </c>
      <c r="K897" s="23">
        <f>IFERROR(VLOOKUP($C897,'World Cup Players'!B:X,18,FALSE),0)</f>
        <v>0</v>
      </c>
      <c r="L897" s="44">
        <f>IFERROR(VLOOKUP($C897,'World Cup GK'!B:AE,16,FALSE),0)</f>
        <v>2</v>
      </c>
      <c r="M897" s="44">
        <f>IFERROR(VLOOKUP($C897,'World Cup GK'!B:AE,19,FALSE),0)</f>
        <v>2</v>
      </c>
      <c r="N897" s="44">
        <f>IFERROR(VLOOKUP($C897,'World Cup GK'!B:AE,14,FALSE),0)</f>
        <v>19</v>
      </c>
      <c r="O897" s="44">
        <f>IFERROR(VLOOKUP($C897,'World Cup GK'!B:AE,11,FALSE),0)</f>
        <v>3</v>
      </c>
      <c r="P897" s="43">
        <f t="shared" si="117"/>
        <v>10.785</v>
      </c>
    </row>
    <row r="898" spans="2:16" ht="12" customHeight="1" thickBot="1" x14ac:dyDescent="0.25">
      <c r="B898" s="24"/>
      <c r="C898" s="275" t="s">
        <v>400</v>
      </c>
      <c r="D898" s="23" t="str">
        <f>IFERROR(VLOOKUP($C898,'World Cup Players'!B:X,3,FALSE),0)</f>
        <v>ma Morocco</v>
      </c>
      <c r="E898" s="30"/>
      <c r="F898" s="23">
        <f>IFERROR(VLOOKUP($C898,'World Cup Players'!B:X,9,FALSE),0)</f>
        <v>570</v>
      </c>
      <c r="G898" s="23">
        <f>IFERROR(VLOOKUP($C898,'World Cup Players'!B:X,11,FALSE),0)</f>
        <v>0</v>
      </c>
      <c r="H898" s="23">
        <f>IFERROR(VLOOKUP($C898,'World Cup Players'!B:X,12,FALSE),0)</f>
        <v>0</v>
      </c>
      <c r="I898" s="23">
        <f>IFERROR(VLOOKUP($C898,'GAME WINNING GOALS'!A:B,2,FALSE),0)</f>
        <v>0</v>
      </c>
      <c r="J898" s="23">
        <f>IFERROR(VLOOKUP($C898,'World Cup Players'!B:X,17,FALSE),0)</f>
        <v>0</v>
      </c>
      <c r="K898" s="23">
        <f>IFERROR(VLOOKUP($C898,'World Cup Players'!B:X,18,FALSE),0)</f>
        <v>0</v>
      </c>
      <c r="L898" s="44">
        <f>IFERROR(VLOOKUP($C898,'World Cup GK'!B:AE,16,FALSE),0)</f>
        <v>3</v>
      </c>
      <c r="M898" s="44">
        <f>IFERROR(VLOOKUP($C898,'World Cup GK'!B:AE,19,FALSE),0)</f>
        <v>2</v>
      </c>
      <c r="N898" s="44">
        <f>IFERROR(VLOOKUP($C898,'World Cup GK'!B:AE,14,FALSE),0)</f>
        <v>14</v>
      </c>
      <c r="O898" s="44">
        <f>IFERROR(VLOOKUP($C898,'World Cup GK'!B:AE,11,FALSE),0)</f>
        <v>6</v>
      </c>
      <c r="P898" s="43">
        <f t="shared" si="117"/>
        <v>11.031000000000001</v>
      </c>
    </row>
    <row r="899" spans="2:16" ht="12" customHeight="1" x14ac:dyDescent="0.2">
      <c r="B899" s="24"/>
      <c r="C899" s="281" t="s">
        <v>765</v>
      </c>
      <c r="D899" s="23" t="str">
        <f>IFERROR(VLOOKUP($C899,'World Cup Players'!B:X,3,FALSE),0)</f>
        <v>no Norway</v>
      </c>
      <c r="E899" s="30"/>
      <c r="F899" s="23">
        <f>IFERROR(VLOOKUP($C899,'World Cup Players'!B:X,9,FALSE),0)</f>
        <v>480</v>
      </c>
      <c r="G899" s="23">
        <f>IFERROR(VLOOKUP($C899,'World Cup Players'!B:X,11,FALSE),0)</f>
        <v>0</v>
      </c>
      <c r="H899" s="23">
        <f>IFERROR(VLOOKUP($C899,'World Cup Players'!B:X,12,FALSE),0)</f>
        <v>0</v>
      </c>
      <c r="I899" s="23">
        <f>IFERROR(VLOOKUP($C899,'GAME WINNING GOALS'!A:B,2,FALSE),0)</f>
        <v>0</v>
      </c>
      <c r="J899" s="23">
        <f>IFERROR(VLOOKUP($C899,'World Cup Players'!B:X,17,FALSE),0)</f>
        <v>0</v>
      </c>
      <c r="K899" s="23">
        <f>IFERROR(VLOOKUP($C899,'World Cup Players'!B:X,18,FALSE),0)</f>
        <v>0</v>
      </c>
      <c r="L899" s="44">
        <f>IFERROR(VLOOKUP($C899,'World Cup GK'!B:AE,16,FALSE),0)</f>
        <v>4</v>
      </c>
      <c r="M899" s="44">
        <f>IFERROR(VLOOKUP($C899,'World Cup GK'!B:AE,19,FALSE),0)</f>
        <v>0</v>
      </c>
      <c r="N899" s="44">
        <f>IFERROR(VLOOKUP($C899,'World Cup GK'!B:AE,14,FALSE),0)</f>
        <v>15</v>
      </c>
      <c r="O899" s="44">
        <f>IFERROR(VLOOKUP($C899,'World Cup GK'!B:AE,11,FALSE),0)</f>
        <v>7</v>
      </c>
      <c r="P899" s="43">
        <f t="shared" si="117"/>
        <v>9.234</v>
      </c>
    </row>
    <row r="900" spans="2:16" ht="12" customHeight="1" x14ac:dyDescent="0.2">
      <c r="B900" s="24"/>
      <c r="C900" s="265" t="s">
        <v>343</v>
      </c>
      <c r="D900" s="23" t="str">
        <f>IFERROR(VLOOKUP($C900,'World Cup Players'!B:X,3,FALSE),0)</f>
        <v>ec Ecuador</v>
      </c>
      <c r="E900" s="30"/>
      <c r="F900" s="23">
        <f>IFERROR(VLOOKUP($C900,'World Cup Players'!B:X,9,FALSE),0)</f>
        <v>360</v>
      </c>
      <c r="G900" s="23">
        <f>IFERROR(VLOOKUP($C900,'World Cup Players'!B:X,11,FALSE),0)</f>
        <v>0</v>
      </c>
      <c r="H900" s="23">
        <f>IFERROR(VLOOKUP($C900,'World Cup Players'!B:X,12,FALSE),0)</f>
        <v>0</v>
      </c>
      <c r="I900" s="23">
        <f>IFERROR(VLOOKUP($C900,'GAME WINNING GOALS'!A:B,2,FALSE),0)</f>
        <v>0</v>
      </c>
      <c r="J900" s="23">
        <f>IFERROR(VLOOKUP($C900,'World Cup Players'!#REF!,16,FALSE),0)</f>
        <v>0</v>
      </c>
      <c r="K900" s="23">
        <f>IFERROR(VLOOKUP($C900,'World Cup Players'!#REF!,16,FALSE),0)</f>
        <v>0</v>
      </c>
      <c r="L900" s="44">
        <f>IFERROR(VLOOKUP($C900,'World Cup GK'!B:AE,16,FALSE),0)</f>
        <v>1</v>
      </c>
      <c r="M900" s="44">
        <f>IFERROR(VLOOKUP($C900,'World Cup GK'!B:AE,19,FALSE),0)</f>
        <v>1</v>
      </c>
      <c r="N900" s="44">
        <f>IFERROR(VLOOKUP($C900,'World Cup GK'!B:AE,14,FALSE),0)</f>
        <v>9</v>
      </c>
      <c r="O900" s="44">
        <f>IFERROR(VLOOKUP($C900,'World Cup GK'!B:AE,11,FALSE),0)</f>
        <v>4</v>
      </c>
      <c r="P900" s="43">
        <f t="shared" si="117"/>
        <v>5.7879999999999994</v>
      </c>
    </row>
    <row r="901" spans="2:16" ht="12" customHeight="1" x14ac:dyDescent="0.2">
      <c r="B901" s="24"/>
      <c r="C901" s="265" t="s">
        <v>155</v>
      </c>
      <c r="D901" s="23">
        <f>IFERROR(VLOOKUP($C901,'World Cup Players'!B:X,3,FALSE),0)</f>
        <v>0</v>
      </c>
      <c r="E901" s="30"/>
      <c r="F901" s="23">
        <f>IFERROR(VLOOKUP($C901,'World Cup Players'!B:X,9,FALSE),0)</f>
        <v>0</v>
      </c>
      <c r="G901" s="23">
        <f>IFERROR(VLOOKUP($C901,'World Cup Players'!B:X,11,FALSE),0)</f>
        <v>0</v>
      </c>
      <c r="H901" s="23">
        <f>IFERROR(VLOOKUP($C901,'World Cup Players'!B:X,12,FALSE),0)</f>
        <v>0</v>
      </c>
      <c r="I901" s="23">
        <f>IFERROR(VLOOKUP($C901,'GAME WINNING GOALS'!A:B,2,FALSE),0)</f>
        <v>1</v>
      </c>
      <c r="J901" s="23">
        <f>IFERROR(VLOOKUP($C901,'World Cup Players'!#REF!,16,FALSE),0)</f>
        <v>0</v>
      </c>
      <c r="K901" s="23">
        <f>IFERROR(VLOOKUP($C901,'World Cup Players'!#REF!,16,FALSE),0)</f>
        <v>0</v>
      </c>
      <c r="L901" s="44">
        <f>IFERROR(VLOOKUP($C901,'World Cup GK'!B:AE,16,FALSE),0)</f>
        <v>0</v>
      </c>
      <c r="M901" s="44">
        <f>IFERROR(VLOOKUP($C901,'World Cup GK'!B:AE,19,FALSE),0)</f>
        <v>0</v>
      </c>
      <c r="N901" s="44">
        <f>IFERROR(VLOOKUP($C901,'World Cup GK'!B:AE,14,FALSE),0)</f>
        <v>0</v>
      </c>
      <c r="O901" s="44">
        <f>IFERROR(VLOOKUP($C901,'World Cup GK'!B:AE,11,FALSE),0)</f>
        <v>0</v>
      </c>
      <c r="P901" s="43">
        <f t="shared" si="117"/>
        <v>1</v>
      </c>
    </row>
    <row r="902" spans="2:16" ht="12" customHeight="1" x14ac:dyDescent="0.2">
      <c r="B902" s="24"/>
      <c r="C902" s="265" t="s">
        <v>158</v>
      </c>
      <c r="D902" s="23">
        <f>IFERROR(VLOOKUP($C902,'World Cup Players'!B:X,3,FALSE),0)</f>
        <v>0</v>
      </c>
      <c r="E902" s="30"/>
      <c r="F902" s="23">
        <f>IFERROR(VLOOKUP($C902,'World Cup Players'!B:X,9,FALSE),0)</f>
        <v>0</v>
      </c>
      <c r="G902" s="23">
        <f>IFERROR(VLOOKUP($C902,'World Cup Players'!B:X,11,FALSE),0)</f>
        <v>0</v>
      </c>
      <c r="H902" s="23">
        <v>2</v>
      </c>
      <c r="I902" s="23">
        <f>IFERROR(VLOOKUP($C902,'GAME WINNING GOALS'!A:B,2,FALSE),0)</f>
        <v>1</v>
      </c>
      <c r="J902" s="23">
        <f>IFERROR(VLOOKUP($C902,'World Cup Players'!#REF!,16,FALSE),0)</f>
        <v>0</v>
      </c>
      <c r="K902" s="23">
        <f>IFERROR(VLOOKUP($C902,'World Cup Players'!#REF!,16,FALSE),0)</f>
        <v>0</v>
      </c>
      <c r="L902" s="44">
        <f>IFERROR(VLOOKUP($C902,'World Cup GK'!B:AE,16,FALSE),0)</f>
        <v>0</v>
      </c>
      <c r="M902" s="44">
        <f>IFERROR(VLOOKUP($C902,'World Cup GK'!B:AE,19,FALSE),0)</f>
        <v>0</v>
      </c>
      <c r="N902" s="44">
        <f>IFERROR(VLOOKUP($C902,'World Cup GK'!B:AE,14,FALSE),0)</f>
        <v>0</v>
      </c>
      <c r="O902" s="44">
        <f>IFERROR(VLOOKUP($C902,'World Cup GK'!B:AE,11,FALSE),0)</f>
        <v>0</v>
      </c>
      <c r="P902" s="43">
        <f t="shared" si="117"/>
        <v>3</v>
      </c>
    </row>
    <row r="903" spans="2:16" ht="12" customHeight="1" x14ac:dyDescent="0.2">
      <c r="B903" s="24"/>
      <c r="C903" s="265" t="s">
        <v>314</v>
      </c>
      <c r="D903" s="23">
        <f>IFERROR(VLOOKUP($C903,'World Cup Players'!B:X,3,FALSE),0)</f>
        <v>0</v>
      </c>
      <c r="E903" s="30"/>
      <c r="F903" s="23">
        <f>IFERROR(VLOOKUP($C903,'World Cup Players'!B:X,9,FALSE),0)</f>
        <v>0</v>
      </c>
      <c r="G903" s="23">
        <f>IFERROR(VLOOKUP($C903,'World Cup Players'!B:X,11,FALSE),0)</f>
        <v>0</v>
      </c>
      <c r="H903" s="23">
        <f>IFERROR(VLOOKUP($C903,'World Cup Players'!#REF!,11,FALSE),0)</f>
        <v>0</v>
      </c>
      <c r="I903" s="23">
        <f>IFERROR(VLOOKUP($C903,'GAME WINNING GOALS'!A:B,2,FALSE),0)</f>
        <v>0</v>
      </c>
      <c r="J903" s="23">
        <f>IFERROR(VLOOKUP($C903,'World Cup Players'!#REF!,16,FALSE),0)</f>
        <v>0</v>
      </c>
      <c r="K903" s="23">
        <f>IFERROR(VLOOKUP($C903,'World Cup Players'!#REF!,16,FALSE),0)</f>
        <v>0</v>
      </c>
      <c r="L903" s="44">
        <f>IFERROR(VLOOKUP($C903,'World Cup GK'!B:AE,16,FALSE),0)</f>
        <v>0</v>
      </c>
      <c r="M903" s="44">
        <f>IFERROR(VLOOKUP($C903,'World Cup GK'!B:AE,19,FALSE),0)</f>
        <v>0</v>
      </c>
      <c r="N903" s="44">
        <f>IFERROR(VLOOKUP($C903,'World Cup GK'!B:AE,14,FALSE),0)</f>
        <v>0</v>
      </c>
      <c r="O903" s="44">
        <f>IFERROR(VLOOKUP($C903,'World Cup GK'!B:AE,11,FALSE),0)</f>
        <v>0</v>
      </c>
      <c r="P903" s="43">
        <f t="shared" si="117"/>
        <v>0</v>
      </c>
    </row>
    <row r="904" spans="2:16" ht="12" customHeight="1" x14ac:dyDescent="0.2">
      <c r="B904" s="40" t="s">
        <v>776</v>
      </c>
      <c r="C904" s="293"/>
      <c r="D904" s="35">
        <f t="shared" ref="D904:E904" si="120">SUM(D905:D930)</f>
        <v>0</v>
      </c>
      <c r="E904" s="35">
        <f t="shared" si="120"/>
        <v>0</v>
      </c>
      <c r="F904" s="35">
        <f>SUM(F905:F934)</f>
        <v>11145</v>
      </c>
      <c r="G904" s="35">
        <f t="shared" ref="G904:O904" si="121">SUM(G905:G934)</f>
        <v>31</v>
      </c>
      <c r="H904" s="35">
        <f>SUM(H905:H934)</f>
        <v>29</v>
      </c>
      <c r="I904" s="35">
        <f>SUM(I905:I934)</f>
        <v>16</v>
      </c>
      <c r="J904" s="35">
        <f>SUM(J905:J934)</f>
        <v>6</v>
      </c>
      <c r="K904" s="35">
        <f t="shared" si="121"/>
        <v>0</v>
      </c>
      <c r="L904" s="35">
        <f>SUM(L905:L934)</f>
        <v>17</v>
      </c>
      <c r="M904" s="35">
        <f t="shared" si="121"/>
        <v>10</v>
      </c>
      <c r="N904" s="35">
        <f t="shared" si="121"/>
        <v>59</v>
      </c>
      <c r="O904" s="35">
        <f t="shared" si="121"/>
        <v>25</v>
      </c>
      <c r="P904" s="43">
        <f t="shared" si="117"/>
        <v>199.55350000000001</v>
      </c>
    </row>
    <row r="905" spans="2:16" ht="12" customHeight="1" x14ac:dyDescent="0.2">
      <c r="B905" s="24"/>
      <c r="C905" s="265" t="s">
        <v>425</v>
      </c>
      <c r="D905" s="23" t="str">
        <f>IFERROR(VLOOKUP($C905,'World Cup Players'!B:X,3,FALSE),0)</f>
        <v>fr France</v>
      </c>
      <c r="E905" s="30"/>
      <c r="F905" s="23">
        <f>IFERROR(VLOOKUP($C905,'World Cup Players'!B:X,9,FALSE),0)</f>
        <v>605</v>
      </c>
      <c r="G905" s="23">
        <f>IFERROR(VLOOKUP($C905,'World Cup Players'!B:X,11,FALSE),0)</f>
        <v>8</v>
      </c>
      <c r="H905" s="23">
        <f>IFERROR(VLOOKUP($C905,'World Cup Players'!B:X,12,FALSE),0)</f>
        <v>3</v>
      </c>
      <c r="I905" s="23">
        <f>IFERROR(VLOOKUP($C905,'GAME WINNING GOALS'!A:B,2,FALSE),0)</f>
        <v>4</v>
      </c>
      <c r="J905" s="23">
        <f>IFERROR(VLOOKUP($C905,'World Cup Players'!B:X,17,FALSE),0)</f>
        <v>1</v>
      </c>
      <c r="K905" s="23">
        <f>IFERROR(VLOOKUP($C905,'World Cup Players'!B:X,18,FALSE),0)</f>
        <v>0</v>
      </c>
      <c r="L905" s="44">
        <f>IFERROR(VLOOKUP($C905,'World Cup GK'!B:AE,16,FALSE),0)</f>
        <v>0</v>
      </c>
      <c r="M905" s="44">
        <f>IFERROR(VLOOKUP($C905,'World Cup GK'!B:AE,19,FALSE),0)</f>
        <v>0</v>
      </c>
      <c r="N905" s="44">
        <f>IFERROR(VLOOKUP($C905,'World Cup GK'!B:AE,14,FALSE),0)</f>
        <v>0</v>
      </c>
      <c r="O905" s="44">
        <f>IFERROR(VLOOKUP($C905,'World Cup GK'!B:AE,11,FALSE),0)</f>
        <v>0</v>
      </c>
      <c r="P905" s="43">
        <f t="shared" si="117"/>
        <v>19.7715</v>
      </c>
    </row>
    <row r="906" spans="2:16" ht="12" customHeight="1" x14ac:dyDescent="0.2">
      <c r="B906" s="24"/>
      <c r="C906" s="265" t="s">
        <v>5</v>
      </c>
      <c r="D906" s="23" t="str">
        <f>IFERROR(VLOOKUP($C906,'World Cup Players'!B:X,3,FALSE),0)</f>
        <v>eng England</v>
      </c>
      <c r="E906" s="30"/>
      <c r="F906" s="23">
        <f>IFERROR(VLOOKUP($C906,'World Cup Players'!B:X,9,FALSE),0)</f>
        <v>652</v>
      </c>
      <c r="G906" s="23">
        <f>IFERROR(VLOOKUP($C906,'World Cup Players'!B:X,11,FALSE),0)</f>
        <v>6</v>
      </c>
      <c r="H906" s="23">
        <f>IFERROR(VLOOKUP($C906,'World Cup Players'!B:X,12,FALSE),0)</f>
        <v>1</v>
      </c>
      <c r="I906" s="23">
        <f>IFERROR(VLOOKUP($C906,'GAME WINNING GOALS'!A:B,2,FALSE),0)</f>
        <v>2</v>
      </c>
      <c r="J906" s="23">
        <f>IFERROR(VLOOKUP($C906,'World Cup Players'!B:X,17,FALSE),0)</f>
        <v>0</v>
      </c>
      <c r="K906" s="23">
        <f>IFERROR(VLOOKUP($C906,'World Cup Players'!B:X,18,FALSE),0)</f>
        <v>0</v>
      </c>
      <c r="L906" s="44">
        <f>IFERROR(VLOOKUP($C906,'World Cup GK'!B:AE,16,FALSE),0)</f>
        <v>0</v>
      </c>
      <c r="M906" s="44">
        <f>IFERROR(VLOOKUP($C906,'World Cup GK'!B:AE,19,FALSE),0)</f>
        <v>0</v>
      </c>
      <c r="N906" s="44">
        <f>IFERROR(VLOOKUP($C906,'World Cup GK'!B:AE,14,FALSE),0)</f>
        <v>0</v>
      </c>
      <c r="O906" s="44">
        <f>IFERROR(VLOOKUP($C906,'World Cup GK'!B:AE,11,FALSE),0)</f>
        <v>0</v>
      </c>
      <c r="P906" s="43">
        <f t="shared" si="117"/>
        <v>14.4116</v>
      </c>
    </row>
    <row r="907" spans="2:16" ht="12" customHeight="1" x14ac:dyDescent="0.2">
      <c r="B907" s="24"/>
      <c r="C907" s="265" t="s">
        <v>613</v>
      </c>
      <c r="D907" s="23" t="str">
        <f>IFERROR(VLOOKUP($C907,'World Cup Players'!B:X,3,FALSE),0)</f>
        <v>de Germany</v>
      </c>
      <c r="E907" s="30"/>
      <c r="F907" s="23">
        <f>IFERROR(VLOOKUP($C907,'World Cup Players'!B:X,9,FALSE),0)</f>
        <v>361</v>
      </c>
      <c r="G907" s="23">
        <f>IFERROR(VLOOKUP($C907,'World Cup Players'!B:X,11,FALSE),0)</f>
        <v>0</v>
      </c>
      <c r="H907" s="23">
        <f>IFERROR(VLOOKUP($C907,'World Cup Players'!B:X,12,FALSE),0)</f>
        <v>3</v>
      </c>
      <c r="I907" s="23">
        <f>IFERROR(VLOOKUP($C907,'GAME WINNING GOALS'!A:B,2,FALSE),0)</f>
        <v>0</v>
      </c>
      <c r="J907" s="23">
        <f>IFERROR(VLOOKUP($C907,'World Cup Players'!B:X,17,FALSE),0)</f>
        <v>0</v>
      </c>
      <c r="K907" s="23">
        <f>IFERROR(VLOOKUP($C907,'World Cup Players'!B:X,18,FALSE),0)</f>
        <v>0</v>
      </c>
      <c r="L907" s="44">
        <f>IFERROR(VLOOKUP($C907,'World Cup GK'!B:AE,16,FALSE),0)</f>
        <v>0</v>
      </c>
      <c r="M907" s="44">
        <f>IFERROR(VLOOKUP($C907,'World Cup GK'!B:AE,19,FALSE),0)</f>
        <v>0</v>
      </c>
      <c r="N907" s="44">
        <f>IFERROR(VLOOKUP($C907,'World Cup GK'!B:AE,14,FALSE),0)</f>
        <v>0</v>
      </c>
      <c r="O907" s="44">
        <f>IFERROR(VLOOKUP($C907,'World Cup GK'!B:AE,11,FALSE),0)</f>
        <v>0</v>
      </c>
      <c r="P907" s="43">
        <f t="shared" si="117"/>
        <v>5.9962999999999997</v>
      </c>
    </row>
    <row r="908" spans="2:16" ht="12" customHeight="1" x14ac:dyDescent="0.2">
      <c r="B908" s="24"/>
      <c r="C908" s="265" t="s">
        <v>405</v>
      </c>
      <c r="D908" s="23" t="str">
        <f>IFERROR(VLOOKUP($C908,'World Cup Players'!B:X,3,FALSE),0)</f>
        <v>fr France</v>
      </c>
      <c r="E908" s="30"/>
      <c r="F908" s="23">
        <f>IFERROR(VLOOKUP($C908,'World Cup Players'!B:X,9,FALSE),0)</f>
        <v>547</v>
      </c>
      <c r="G908" s="23">
        <f>IFERROR(VLOOKUP($C908,'World Cup Players'!B:X,11,FALSE),0)</f>
        <v>5</v>
      </c>
      <c r="H908" s="23">
        <f>IFERROR(VLOOKUP($C908,'World Cup Players'!B:X,12,FALSE),0)</f>
        <v>2</v>
      </c>
      <c r="I908" s="23">
        <f>IFERROR(VLOOKUP($C908,'GAME WINNING GOALS'!A:B,2,FALSE),0)</f>
        <v>1</v>
      </c>
      <c r="J908" s="23">
        <f>IFERROR(VLOOKUP($C908,'World Cup Players'!B:X,17,FALSE),0)</f>
        <v>0</v>
      </c>
      <c r="K908" s="23">
        <f>IFERROR(VLOOKUP($C908,'World Cup Players'!B:X,18,FALSE),0)</f>
        <v>0</v>
      </c>
      <c r="L908" s="44">
        <f>IFERROR(VLOOKUP($C908,'World Cup GK'!B:AE,16,FALSE),0)</f>
        <v>0</v>
      </c>
      <c r="M908" s="44">
        <f>IFERROR(VLOOKUP($C908,'World Cup GK'!B:AE,19,FALSE),0)</f>
        <v>0</v>
      </c>
      <c r="N908" s="44">
        <f>IFERROR(VLOOKUP($C908,'World Cup GK'!B:AE,14,FALSE),0)</f>
        <v>0</v>
      </c>
      <c r="O908" s="44">
        <f>IFERROR(VLOOKUP($C908,'World Cup GK'!B:AE,11,FALSE),0)</f>
        <v>0</v>
      </c>
      <c r="P908" s="43">
        <f t="shared" si="117"/>
        <v>12.540099999999999</v>
      </c>
    </row>
    <row r="909" spans="2:16" ht="12" customHeight="1" x14ac:dyDescent="0.2">
      <c r="B909" s="24"/>
      <c r="C909" s="265" t="s">
        <v>359</v>
      </c>
      <c r="D909" s="23" t="str">
        <f>IFERROR(VLOOKUP($C909,'World Cup Players'!B:X,3,FALSE),0)</f>
        <v>eng England</v>
      </c>
      <c r="E909" s="30"/>
      <c r="F909" s="23">
        <f>IFERROR(VLOOKUP($C909,'World Cup Players'!B:X,9,FALSE),0)</f>
        <v>268</v>
      </c>
      <c r="G909" s="23">
        <f>IFERROR(VLOOKUP($C909,'World Cup Players'!B:X,11,FALSE),0)</f>
        <v>0</v>
      </c>
      <c r="H909" s="23">
        <f>IFERROR(VLOOKUP($C909,'World Cup Players'!B:X,12,FALSE),0)</f>
        <v>3</v>
      </c>
      <c r="I909" s="23">
        <f>IFERROR(VLOOKUP($C909,'GAME WINNING GOALS'!A:B,2,FALSE),0)</f>
        <v>0</v>
      </c>
      <c r="J909" s="23">
        <f>IFERROR(VLOOKUP($C909,'World Cup Players'!B:X,17,FALSE),0)</f>
        <v>0</v>
      </c>
      <c r="K909" s="23">
        <f>IFERROR(VLOOKUP($C909,'World Cup Players'!B:X,18,FALSE),0)</f>
        <v>0</v>
      </c>
      <c r="L909" s="44">
        <f>IFERROR(VLOOKUP($C909,'World Cup GK'!B:AE,16,FALSE),0)</f>
        <v>0</v>
      </c>
      <c r="M909" s="44">
        <f>IFERROR(VLOOKUP($C909,'World Cup GK'!B:AE,19,FALSE),0)</f>
        <v>0</v>
      </c>
      <c r="N909" s="44">
        <f>IFERROR(VLOOKUP($C909,'World Cup GK'!B:AE,14,FALSE),0)</f>
        <v>0</v>
      </c>
      <c r="O909" s="44">
        <f>IFERROR(VLOOKUP($C909,'World Cup GK'!B:AE,11,FALSE),0)</f>
        <v>0</v>
      </c>
      <c r="P909" s="43">
        <f t="shared" si="117"/>
        <v>5.2244000000000002</v>
      </c>
    </row>
    <row r="910" spans="2:16" ht="12" customHeight="1" x14ac:dyDescent="0.2">
      <c r="B910" s="24"/>
      <c r="C910" s="265" t="s">
        <v>467</v>
      </c>
      <c r="D910" s="23" t="str">
        <f>IFERROR(VLOOKUP($C910,'World Cup Players'!B:X,3,FALSE),0)</f>
        <v>es Spain</v>
      </c>
      <c r="E910" s="30"/>
      <c r="F910" s="23">
        <f>IFERROR(VLOOKUP($C910,'World Cup Players'!B:X,9,FALSE),0)</f>
        <v>626</v>
      </c>
      <c r="G910" s="23">
        <f>IFERROR(VLOOKUP($C910,'World Cup Players'!B:X,11,FALSE),0)</f>
        <v>0</v>
      </c>
      <c r="H910" s="23">
        <f>IFERROR(VLOOKUP($C910,'World Cup Players'!B:X,12,FALSE),0)</f>
        <v>0</v>
      </c>
      <c r="I910" s="23">
        <f>IFERROR(VLOOKUP($C910,'GAME WINNING GOALS'!A:B,2,FALSE),0)</f>
        <v>0</v>
      </c>
      <c r="J910" s="23">
        <f>IFERROR(VLOOKUP($C910,'World Cup Players'!B:X,17,FALSE),0)</f>
        <v>0</v>
      </c>
      <c r="K910" s="23">
        <f>IFERROR(VLOOKUP($C910,'World Cup Players'!B:X,18,FALSE),0)</f>
        <v>0</v>
      </c>
      <c r="L910" s="44">
        <f>IFERROR(VLOOKUP($C910,'World Cup GK'!B:AE,16,FALSE),0)</f>
        <v>0</v>
      </c>
      <c r="M910" s="44">
        <f>IFERROR(VLOOKUP($C910,'World Cup GK'!B:AE,19,FALSE),0)</f>
        <v>0</v>
      </c>
      <c r="N910" s="44">
        <f>IFERROR(VLOOKUP($C910,'World Cup GK'!B:AE,14,FALSE),0)</f>
        <v>0</v>
      </c>
      <c r="O910" s="44">
        <f>IFERROR(VLOOKUP($C910,'World Cup GK'!B:AE,11,FALSE),0)</f>
        <v>0</v>
      </c>
      <c r="P910" s="43">
        <f t="shared" si="117"/>
        <v>5.1958000000000002</v>
      </c>
    </row>
    <row r="911" spans="2:16" ht="12" customHeight="1" x14ac:dyDescent="0.2">
      <c r="B911" s="24"/>
      <c r="C911" s="265" t="s">
        <v>491</v>
      </c>
      <c r="D911" s="23" t="str">
        <f>IFERROR(VLOOKUP($C911,'World Cup Players'!B:X,3,FALSE),0)</f>
        <v>pt Portugal</v>
      </c>
      <c r="E911" s="30"/>
      <c r="F911" s="23">
        <f>IFERROR(VLOOKUP($C911,'World Cup Players'!B:X,9,FALSE),0)</f>
        <v>422</v>
      </c>
      <c r="G911" s="23">
        <f>IFERROR(VLOOKUP($C911,'World Cup Players'!B:X,11,FALSE),0)</f>
        <v>0</v>
      </c>
      <c r="H911" s="23">
        <f>IFERROR(VLOOKUP($C911,'World Cup Players'!B:X,12,FALSE),0)</f>
        <v>1</v>
      </c>
      <c r="I911" s="23">
        <f>IFERROR(VLOOKUP($C911,'GAME WINNING GOALS'!A:B,2,FALSE),0)</f>
        <v>0</v>
      </c>
      <c r="J911" s="23">
        <f>IFERROR(VLOOKUP($C911,'World Cup Players'!B:X,17,FALSE),0)</f>
        <v>0</v>
      </c>
      <c r="K911" s="23">
        <f>IFERROR(VLOOKUP($C911,'World Cup Players'!B:X,18,FALSE),0)</f>
        <v>0</v>
      </c>
      <c r="L911" s="44">
        <f>IFERROR(VLOOKUP($C911,'World Cup GK'!B:AE,16,FALSE),0)</f>
        <v>0</v>
      </c>
      <c r="M911" s="44">
        <f>IFERROR(VLOOKUP($C911,'World Cup GK'!B:AE,19,FALSE),0)</f>
        <v>0</v>
      </c>
      <c r="N911" s="44">
        <f>IFERROR(VLOOKUP($C911,'World Cup GK'!B:AE,14,FALSE),0)</f>
        <v>0</v>
      </c>
      <c r="O911" s="44">
        <f>IFERROR(VLOOKUP($C911,'World Cup GK'!B:AE,11,FALSE),0)</f>
        <v>0</v>
      </c>
      <c r="P911" s="43">
        <f t="shared" si="117"/>
        <v>4.5026000000000002</v>
      </c>
    </row>
    <row r="912" spans="2:16" ht="12" customHeight="1" x14ac:dyDescent="0.2">
      <c r="B912" s="24"/>
      <c r="C912" s="265" t="s">
        <v>706</v>
      </c>
      <c r="D912" s="23" t="str">
        <f>IFERROR(VLOOKUP($C912,'World Cup Players'!B:X,3,FALSE),0)</f>
        <v>ar Argentina</v>
      </c>
      <c r="E912" s="30"/>
      <c r="F912" s="23">
        <f>IFERROR(VLOOKUP($C912,'World Cup Players'!B:X,9,FALSE),0)</f>
        <v>630</v>
      </c>
      <c r="G912" s="23">
        <f>IFERROR(VLOOKUP($C912,'World Cup Players'!B:X,11,FALSE),0)</f>
        <v>1</v>
      </c>
      <c r="H912" s="23">
        <f>IFERROR(VLOOKUP($C912,'World Cup Players'!B:X,12,FALSE),0)</f>
        <v>1</v>
      </c>
      <c r="I912" s="23">
        <f>IFERROR(VLOOKUP($C912,'GAME WINNING GOALS'!A:B,2,FALSE),0)</f>
        <v>0</v>
      </c>
      <c r="J912" s="23">
        <f>IFERROR(VLOOKUP($C912,'World Cup Players'!B:X,17,FALSE),0)</f>
        <v>0</v>
      </c>
      <c r="K912" s="23">
        <f>IFERROR(VLOOKUP($C912,'World Cup Players'!B:X,18,FALSE),0)</f>
        <v>0</v>
      </c>
      <c r="L912" s="44">
        <f>IFERROR(VLOOKUP($C912,'World Cup GK'!B:AE,16,FALSE),0)</f>
        <v>0</v>
      </c>
      <c r="M912" s="44">
        <f>IFERROR(VLOOKUP($C912,'World Cup GK'!B:AE,19,FALSE),0)</f>
        <v>0</v>
      </c>
      <c r="N912" s="44">
        <f>IFERROR(VLOOKUP($C912,'World Cup GK'!B:AE,14,FALSE),0)</f>
        <v>0</v>
      </c>
      <c r="O912" s="44">
        <f>IFERROR(VLOOKUP($C912,'World Cup GK'!B:AE,11,FALSE),0)</f>
        <v>0</v>
      </c>
      <c r="P912" s="43">
        <f t="shared" si="117"/>
        <v>7.2290000000000001</v>
      </c>
    </row>
    <row r="913" spans="2:16" ht="12" customHeight="1" x14ac:dyDescent="0.2">
      <c r="B913" s="24"/>
      <c r="C913" s="278" t="s">
        <v>707</v>
      </c>
      <c r="D913" s="23" t="str">
        <f>IFERROR(VLOOKUP($C913,'World Cup Players'!B:X,3,FALSE),0)</f>
        <v>eg Egypt</v>
      </c>
      <c r="E913" s="30"/>
      <c r="F913" s="23">
        <f>IFERROR(VLOOKUP($C913,'World Cup Players'!B:X,9,FALSE),0)</f>
        <v>425</v>
      </c>
      <c r="G913" s="23">
        <f>IFERROR(VLOOKUP($C913,'World Cup Players'!B:X,11,FALSE),0)</f>
        <v>1</v>
      </c>
      <c r="H913" s="23">
        <f>IFERROR(VLOOKUP($C913,'World Cup Players'!B:X,12,FALSE),0)</f>
        <v>2</v>
      </c>
      <c r="I913" s="23">
        <f>IFERROR(VLOOKUP($C913,'GAME WINNING GOALS'!A:B,2,FALSE),0)</f>
        <v>1</v>
      </c>
      <c r="J913" s="23">
        <f>IFERROR(VLOOKUP($C913,'World Cup Players'!B:X,17,FALSE),0)</f>
        <v>0</v>
      </c>
      <c r="K913" s="23">
        <f>IFERROR(VLOOKUP($C913,'World Cup Players'!B:X,18,FALSE),0)</f>
        <v>0</v>
      </c>
      <c r="L913" s="44">
        <f>IFERROR(VLOOKUP($C913,'World Cup GK'!B:AE,16,FALSE),0)</f>
        <v>0</v>
      </c>
      <c r="M913" s="44">
        <f>IFERROR(VLOOKUP($C913,'World Cup GK'!B:AE,19,FALSE),0)</f>
        <v>0</v>
      </c>
      <c r="N913" s="44">
        <f>IFERROR(VLOOKUP($C913,'World Cup GK'!B:AE,14,FALSE),0)</f>
        <v>0</v>
      </c>
      <c r="O913" s="44">
        <f>IFERROR(VLOOKUP($C913,'World Cup GK'!B:AE,11,FALSE),0)</f>
        <v>0</v>
      </c>
      <c r="P913" s="43">
        <f t="shared" si="117"/>
        <v>7.5274999999999999</v>
      </c>
    </row>
    <row r="914" spans="2:16" ht="12" customHeight="1" x14ac:dyDescent="0.2">
      <c r="B914" s="24"/>
      <c r="C914" s="278" t="s">
        <v>225</v>
      </c>
      <c r="D914" s="23" t="str">
        <f>IFERROR(VLOOKUP($C914,'World Cup Players'!B:X,3,FALSE),0)</f>
        <v>eng England</v>
      </c>
      <c r="E914" s="30"/>
      <c r="F914" s="23">
        <f>IFERROR(VLOOKUP($C914,'World Cup Players'!B:X,9,FALSE),0)</f>
        <v>602</v>
      </c>
      <c r="G914" s="23">
        <f>IFERROR(VLOOKUP($C914,'World Cup Players'!B:X,11,FALSE),0)</f>
        <v>6</v>
      </c>
      <c r="H914" s="23">
        <f>IFERROR(VLOOKUP($C914,'World Cup Players'!B:X,12,FALSE),0)</f>
        <v>1</v>
      </c>
      <c r="I914" s="23">
        <f>IFERROR(VLOOKUP($C914,'GAME WINNING GOALS'!A:B,2,FALSE),0)</f>
        <v>3</v>
      </c>
      <c r="J914" s="23">
        <f>IFERROR(VLOOKUP($C914,'World Cup Players'!B:X,17,FALSE),0)</f>
        <v>1</v>
      </c>
      <c r="K914" s="23">
        <f>IFERROR(VLOOKUP($C914,'World Cup Players'!B:X,18,FALSE),0)</f>
        <v>0</v>
      </c>
      <c r="L914" s="44">
        <f>IFERROR(VLOOKUP($C914,'World Cup GK'!B:AE,16,FALSE),0)</f>
        <v>0</v>
      </c>
      <c r="M914" s="44">
        <f>IFERROR(VLOOKUP($C914,'World Cup GK'!B:AE,19,FALSE),0)</f>
        <v>0</v>
      </c>
      <c r="N914" s="44">
        <f>IFERROR(VLOOKUP($C914,'World Cup GK'!B:AE,14,FALSE),0)</f>
        <v>0</v>
      </c>
      <c r="O914" s="44">
        <f>IFERROR(VLOOKUP($C914,'World Cup GK'!B:AE,11,FALSE),0)</f>
        <v>0</v>
      </c>
      <c r="P914" s="43">
        <f t="shared" si="117"/>
        <v>14.746600000000001</v>
      </c>
    </row>
    <row r="915" spans="2:16" ht="12" customHeight="1" x14ac:dyDescent="0.2">
      <c r="B915" s="24"/>
      <c r="C915" s="278" t="s">
        <v>422</v>
      </c>
      <c r="D915" s="23" t="str">
        <f>IFERROR(VLOOKUP($C915,'World Cup Players'!B:X,3,FALSE),0)</f>
        <v>ar Argentina</v>
      </c>
      <c r="E915" s="30"/>
      <c r="F915" s="23">
        <f>IFERROR(VLOOKUP($C915,'World Cup Players'!B:X,9,FALSE),0)</f>
        <v>310</v>
      </c>
      <c r="G915" s="23">
        <f>IFERROR(VLOOKUP($C915,'World Cup Players'!B:X,11,FALSE),0)</f>
        <v>3</v>
      </c>
      <c r="H915" s="23">
        <f>IFERROR(VLOOKUP($C915,'World Cup Players'!B:X,12,FALSE),0)</f>
        <v>1</v>
      </c>
      <c r="I915" s="23">
        <f>IFERROR(VLOOKUP($C915,'GAME WINNING GOALS'!A:B,2,FALSE),0)</f>
        <v>2</v>
      </c>
      <c r="J915" s="23">
        <f>IFERROR(VLOOKUP($C915,'World Cup Players'!B:X,17,FALSE),0)</f>
        <v>1</v>
      </c>
      <c r="K915" s="23">
        <f>IFERROR(VLOOKUP($C915,'World Cup Players'!B:X,18,FALSE),0)</f>
        <v>0</v>
      </c>
      <c r="L915" s="44">
        <f>IFERROR(VLOOKUP($C915,'World Cup GK'!B:AE,16,FALSE),0)</f>
        <v>0</v>
      </c>
      <c r="M915" s="44">
        <f>IFERROR(VLOOKUP($C915,'World Cup GK'!B:AE,19,FALSE),0)</f>
        <v>0</v>
      </c>
      <c r="N915" s="44">
        <f>IFERROR(VLOOKUP($C915,'World Cup GK'!B:AE,14,FALSE),0)</f>
        <v>0</v>
      </c>
      <c r="O915" s="44">
        <f>IFERROR(VLOOKUP($C915,'World Cup GK'!B:AE,11,FALSE),0)</f>
        <v>0</v>
      </c>
      <c r="P915" s="43">
        <f t="shared" si="117"/>
        <v>8.3230000000000004</v>
      </c>
    </row>
    <row r="916" spans="2:16" ht="12" customHeight="1" x14ac:dyDescent="0.2">
      <c r="B916" s="24"/>
      <c r="C916" s="265" t="s">
        <v>475</v>
      </c>
      <c r="D916" s="23" t="str">
        <f>IFERROR(VLOOKUP($C916,'World Cup Players'!B:X,3,FALSE),0)</f>
        <v>es Spain</v>
      </c>
      <c r="E916" s="30"/>
      <c r="F916" s="23">
        <f>IFERROR(VLOOKUP($C916,'World Cup Players'!B:X,9,FALSE),0)</f>
        <v>67</v>
      </c>
      <c r="G916" s="23">
        <f>IFERROR(VLOOKUP($C916,'World Cup Players'!B:X,11,FALSE),0)</f>
        <v>0</v>
      </c>
      <c r="H916" s="23">
        <f>IFERROR(VLOOKUP($C916,'World Cup Players'!B:X,12,FALSE),0)</f>
        <v>0</v>
      </c>
      <c r="I916" s="23">
        <f>IFERROR(VLOOKUP($C916,'GAME WINNING GOALS'!A:B,2,FALSE),0)</f>
        <v>0</v>
      </c>
      <c r="J916" s="23">
        <f>IFERROR(VLOOKUP($C916,'World Cup Players'!B:X,17,FALSE),0)</f>
        <v>0</v>
      </c>
      <c r="K916" s="23">
        <f>IFERROR(VLOOKUP($C916,'World Cup Players'!B:X,18,FALSE),0)</f>
        <v>0</v>
      </c>
      <c r="L916" s="44">
        <f>IFERROR(VLOOKUP($C916,'World Cup GK'!B:AE,16,FALSE),0)</f>
        <v>0</v>
      </c>
      <c r="M916" s="44">
        <f>IFERROR(VLOOKUP($C916,'World Cup GK'!B:AE,19,FALSE),0)</f>
        <v>0</v>
      </c>
      <c r="N916" s="44">
        <f>IFERROR(VLOOKUP($C916,'World Cup GK'!B:AE,14,FALSE),0)</f>
        <v>0</v>
      </c>
      <c r="O916" s="44">
        <f>IFERROR(VLOOKUP($C916,'World Cup GK'!B:AE,11,FALSE),0)</f>
        <v>0</v>
      </c>
      <c r="P916" s="43">
        <f t="shared" si="117"/>
        <v>0.55610000000000004</v>
      </c>
    </row>
    <row r="917" spans="2:16" ht="12" customHeight="1" x14ac:dyDescent="0.2">
      <c r="B917" s="24"/>
      <c r="C917" s="265" t="s">
        <v>734</v>
      </c>
      <c r="D917" s="23" t="str">
        <f>IFERROR(VLOOKUP($C917,'World Cup Players'!B:X,3,FALSE),0)</f>
        <v>no Norway</v>
      </c>
      <c r="E917" s="30"/>
      <c r="F917" s="23">
        <f>IFERROR(VLOOKUP($C917,'World Cup Players'!B:X,9,FALSE),0)</f>
        <v>470</v>
      </c>
      <c r="G917" s="23">
        <f>IFERROR(VLOOKUP($C917,'World Cup Players'!B:X,11,FALSE),0)</f>
        <v>0</v>
      </c>
      <c r="H917" s="23">
        <f>IFERROR(VLOOKUP($C917,'World Cup Players'!B:X,12,FALSE),0)</f>
        <v>4</v>
      </c>
      <c r="I917" s="23">
        <f>IFERROR(VLOOKUP($C917,'GAME WINNING GOALS'!A:B,2,FALSE),0)</f>
        <v>0</v>
      </c>
      <c r="J917" s="23">
        <f>IFERROR(VLOOKUP($C917,'World Cup Players'!B:X,17,FALSE),0)</f>
        <v>0</v>
      </c>
      <c r="K917" s="23">
        <f>IFERROR(VLOOKUP($C917,'World Cup Players'!B:X,18,FALSE),0)</f>
        <v>0</v>
      </c>
      <c r="L917" s="44">
        <f>IFERROR(VLOOKUP($C917,'World Cup GK'!B:AE,16,FALSE),0)</f>
        <v>0</v>
      </c>
      <c r="M917" s="44">
        <f>IFERROR(VLOOKUP($C917,'World Cup GK'!B:AE,19,FALSE),0)</f>
        <v>0</v>
      </c>
      <c r="N917" s="44">
        <f>IFERROR(VLOOKUP($C917,'World Cup GK'!B:AE,14,FALSE),0)</f>
        <v>0</v>
      </c>
      <c r="O917" s="44">
        <f>IFERROR(VLOOKUP($C917,'World Cup GK'!B:AE,11,FALSE),0)</f>
        <v>0</v>
      </c>
      <c r="P917" s="43">
        <f t="shared" si="117"/>
        <v>7.9009999999999998</v>
      </c>
    </row>
    <row r="918" spans="2:16" ht="12" customHeight="1" x14ac:dyDescent="0.2">
      <c r="B918" s="24"/>
      <c r="C918" s="265" t="s">
        <v>219</v>
      </c>
      <c r="D918" s="23" t="str">
        <f>IFERROR(VLOOKUP($C918,'World Cup Players'!B:X,3,FALSE),0)</f>
        <v>us United States</v>
      </c>
      <c r="E918" s="30"/>
      <c r="F918" s="23">
        <f>IFERROR(VLOOKUP($C918,'World Cup Players'!B:X,9,FALSE),0)</f>
        <v>223</v>
      </c>
      <c r="G918" s="23">
        <f>IFERROR(VLOOKUP($C918,'World Cup Players'!B:X,11,FALSE),0)</f>
        <v>0</v>
      </c>
      <c r="H918" s="23">
        <f>IFERROR(VLOOKUP($C918,'World Cup Players'!B:X,12,FALSE),0)</f>
        <v>1</v>
      </c>
      <c r="I918" s="23">
        <f>IFERROR(VLOOKUP($C918,'GAME WINNING GOALS'!A:B,2,FALSE),0)</f>
        <v>0</v>
      </c>
      <c r="J918" s="23">
        <f>IFERROR(VLOOKUP($C918,'World Cup Players'!B:X,17,FALSE),0)</f>
        <v>0</v>
      </c>
      <c r="K918" s="23">
        <f>IFERROR(VLOOKUP($C918,'World Cup Players'!B:X,18,FALSE),0)</f>
        <v>0</v>
      </c>
      <c r="L918" s="44">
        <f>IFERROR(VLOOKUP($C918,'World Cup GK'!B:AE,16,FALSE),0)</f>
        <v>0</v>
      </c>
      <c r="M918" s="44">
        <f>IFERROR(VLOOKUP($C918,'World Cup GK'!B:AE,19,FALSE),0)</f>
        <v>0</v>
      </c>
      <c r="N918" s="44">
        <f>IFERROR(VLOOKUP($C918,'World Cup GK'!B:AE,14,FALSE),0)</f>
        <v>0</v>
      </c>
      <c r="O918" s="44">
        <f>IFERROR(VLOOKUP($C918,'World Cup GK'!B:AE,11,FALSE),0)</f>
        <v>0</v>
      </c>
      <c r="P918" s="43">
        <f t="shared" si="117"/>
        <v>2.8509000000000002</v>
      </c>
    </row>
    <row r="919" spans="2:16" ht="12" customHeight="1" x14ac:dyDescent="0.2">
      <c r="B919" s="24"/>
      <c r="C919" s="265" t="s">
        <v>805</v>
      </c>
      <c r="D919" s="23" t="str">
        <f>IFERROR(VLOOKUP($C919,'World Cup Players'!B:X,3,FALSE),0)</f>
        <v>fr France</v>
      </c>
      <c r="E919" s="30"/>
      <c r="F919" s="23">
        <f>IFERROR(VLOOKUP($C919,'World Cup Players'!B:X,9,FALSE),0)</f>
        <v>85</v>
      </c>
      <c r="G919" s="23">
        <f>IFERROR(VLOOKUP($C919,'World Cup Players'!B:X,11,FALSE),0)</f>
        <v>0</v>
      </c>
      <c r="H919" s="23">
        <f>IFERROR(VLOOKUP($C919,'World Cup Players'!B:X,12,FALSE),0)</f>
        <v>0</v>
      </c>
      <c r="I919" s="23">
        <f>IFERROR(VLOOKUP($C919,'GAME WINNING GOALS'!A:B,2,FALSE),0)</f>
        <v>0</v>
      </c>
      <c r="J919" s="23">
        <f>IFERROR(VLOOKUP($C919,'World Cup Players'!B:X,17,FALSE),0)</f>
        <v>0</v>
      </c>
      <c r="K919" s="23">
        <f>IFERROR(VLOOKUP($C919,'World Cup Players'!B:X,18,FALSE),0)</f>
        <v>0</v>
      </c>
      <c r="L919" s="44">
        <f>IFERROR(VLOOKUP($C919,'World Cup GK'!B:AE,16,FALSE),0)</f>
        <v>0</v>
      </c>
      <c r="M919" s="44">
        <f>IFERROR(VLOOKUP($C919,'World Cup GK'!B:AE,19,FALSE),0)</f>
        <v>0</v>
      </c>
      <c r="N919" s="44">
        <f>IFERROR(VLOOKUP($C919,'World Cup GK'!B:AE,14,FALSE),0)</f>
        <v>0</v>
      </c>
      <c r="O919" s="44">
        <f>IFERROR(VLOOKUP($C919,'World Cup GK'!B:AE,11,FALSE),0)</f>
        <v>0</v>
      </c>
      <c r="P919" s="43">
        <f t="shared" si="117"/>
        <v>0.70550000000000002</v>
      </c>
    </row>
    <row r="920" spans="2:16" ht="12" customHeight="1" x14ac:dyDescent="0.2">
      <c r="B920" s="24"/>
      <c r="C920" s="265" t="s">
        <v>360</v>
      </c>
      <c r="D920" s="23" t="str">
        <f>IFERROR(VLOOKUP($C920,'World Cup Players'!B:X,3,FALSE),0)</f>
        <v>ir IR Iran</v>
      </c>
      <c r="E920" s="30"/>
      <c r="F920" s="23">
        <f>IFERROR(VLOOKUP($C920,'World Cup Players'!B:X,9,FALSE),0)</f>
        <v>259</v>
      </c>
      <c r="G920" s="23">
        <f>IFERROR(VLOOKUP($C920,'World Cup Players'!B:X,11,FALSE),0)</f>
        <v>0</v>
      </c>
      <c r="H920" s="23">
        <f>IFERROR(VLOOKUP($C920,'World Cup Players'!B:X,12,FALSE),0)</f>
        <v>0</v>
      </c>
      <c r="I920" s="23">
        <f>IFERROR(VLOOKUP($C920,'GAME WINNING GOALS'!A:B,2,FALSE),0)</f>
        <v>0</v>
      </c>
      <c r="J920" s="23">
        <f>IFERROR(VLOOKUP($C920,'World Cup Players'!B:X,17,FALSE),0)</f>
        <v>0</v>
      </c>
      <c r="K920" s="23">
        <f>IFERROR(VLOOKUP($C920,'World Cup Players'!B:X,18,FALSE),0)</f>
        <v>0</v>
      </c>
      <c r="L920" s="44">
        <f>IFERROR(VLOOKUP($C920,'World Cup GK'!B:AE,16,FALSE),0)</f>
        <v>0</v>
      </c>
      <c r="M920" s="44">
        <f>IFERROR(VLOOKUP($C920,'World Cup GK'!B:AE,19,FALSE),0)</f>
        <v>0</v>
      </c>
      <c r="N920" s="44">
        <f>IFERROR(VLOOKUP($C920,'World Cup GK'!B:AE,14,FALSE),0)</f>
        <v>0</v>
      </c>
      <c r="O920" s="44">
        <f>IFERROR(VLOOKUP($C920,'World Cup GK'!B:AE,11,FALSE),0)</f>
        <v>0</v>
      </c>
      <c r="P920" s="43">
        <f t="shared" si="117"/>
        <v>2.1497000000000002</v>
      </c>
    </row>
    <row r="921" spans="2:16" ht="12" customHeight="1" x14ac:dyDescent="0.2">
      <c r="B921" s="24"/>
      <c r="C921" s="265" t="s">
        <v>411</v>
      </c>
      <c r="D921" s="23" t="str">
        <f>IFERROR(VLOOKUP($C921,'World Cup Players'!B:X,3,FALSE),0)</f>
        <v>au Australia</v>
      </c>
      <c r="E921" s="30"/>
      <c r="F921" s="23">
        <f>IFERROR(VLOOKUP($C921,'World Cup Players'!B:X,9,FALSE),0)</f>
        <v>223</v>
      </c>
      <c r="G921" s="23">
        <f>IFERROR(VLOOKUP($C921,'World Cup Players'!B:X,11,FALSE),0)</f>
        <v>0</v>
      </c>
      <c r="H921" s="23">
        <f>IFERROR(VLOOKUP($C921,'World Cup Players'!B:X,12,FALSE),0)</f>
        <v>0</v>
      </c>
      <c r="I921" s="23">
        <f>IFERROR(VLOOKUP($C921,'GAME WINNING GOALS'!A:B,2,FALSE),0)</f>
        <v>0</v>
      </c>
      <c r="J921" s="23">
        <f>IFERROR(VLOOKUP($C921,'World Cup Players'!B:X,17,FALSE),0)</f>
        <v>1</v>
      </c>
      <c r="K921" s="23">
        <f>IFERROR(VLOOKUP($C921,'World Cup Players'!B:X,18,FALSE),0)</f>
        <v>0</v>
      </c>
      <c r="L921" s="44">
        <f>IFERROR(VLOOKUP($C921,'World Cup GK'!B:AE,16,FALSE),0)</f>
        <v>0</v>
      </c>
      <c r="M921" s="44">
        <f>IFERROR(VLOOKUP($C921,'World Cup GK'!B:AE,19,FALSE),0)</f>
        <v>0</v>
      </c>
      <c r="N921" s="44">
        <f>IFERROR(VLOOKUP($C921,'World Cup GK'!B:AE,14,FALSE),0)</f>
        <v>0</v>
      </c>
      <c r="O921" s="44">
        <f>IFERROR(VLOOKUP($C921,'World Cup GK'!B:AE,11,FALSE),0)</f>
        <v>0</v>
      </c>
      <c r="P921" s="43">
        <f t="shared" si="117"/>
        <v>1.6009</v>
      </c>
    </row>
    <row r="922" spans="2:16" ht="12" customHeight="1" x14ac:dyDescent="0.2">
      <c r="B922" s="24"/>
      <c r="C922" s="265" t="s">
        <v>216</v>
      </c>
      <c r="D922" s="23" t="str">
        <f>IFERROR(VLOOKUP($C922,'World Cup Players'!B:X,3,FALSE),0)</f>
        <v>es Spain</v>
      </c>
      <c r="E922" s="30"/>
      <c r="F922" s="23">
        <f>IFERROR(VLOOKUP($C922,'World Cup Players'!B:X,9,FALSE),0)</f>
        <v>229</v>
      </c>
      <c r="G922" s="23">
        <f>IFERROR(VLOOKUP($C922,'World Cup Players'!B:X,11,FALSE),0)</f>
        <v>0</v>
      </c>
      <c r="H922" s="23">
        <f>IFERROR(VLOOKUP($C922,'World Cup Players'!B:X,12,FALSE),0)</f>
        <v>1</v>
      </c>
      <c r="I922" s="23">
        <f>IFERROR(VLOOKUP($C922,'GAME WINNING GOALS'!A:B,2,FALSE),0)</f>
        <v>0</v>
      </c>
      <c r="J922" s="23">
        <f>IFERROR(VLOOKUP($C922,'World Cup Players'!B:X,17,FALSE),0)</f>
        <v>1</v>
      </c>
      <c r="K922" s="23">
        <f>IFERROR(VLOOKUP($C922,'World Cup Players'!B:X,18,FALSE),0)</f>
        <v>0</v>
      </c>
      <c r="L922" s="44">
        <f>IFERROR(VLOOKUP($C922,'World Cup GK'!B:AE,16,FALSE),0)</f>
        <v>0</v>
      </c>
      <c r="M922" s="44">
        <f>IFERROR(VLOOKUP($C922,'World Cup GK'!B:AE,19,FALSE),0)</f>
        <v>0</v>
      </c>
      <c r="N922" s="44">
        <f>IFERROR(VLOOKUP($C922,'World Cup GK'!B:AE,14,FALSE),0)</f>
        <v>0</v>
      </c>
      <c r="O922" s="44">
        <f>IFERROR(VLOOKUP($C922,'World Cup GK'!B:AE,11,FALSE),0)</f>
        <v>0</v>
      </c>
      <c r="P922" s="43">
        <f t="shared" si="117"/>
        <v>2.6507000000000001</v>
      </c>
    </row>
    <row r="923" spans="2:16" ht="12" customHeight="1" x14ac:dyDescent="0.2">
      <c r="B923" s="24"/>
      <c r="C923" s="265" t="s">
        <v>410</v>
      </c>
      <c r="D923" s="23" t="str">
        <f>IFERROR(VLOOKUP($C923,'World Cup Players'!B:X,3,FALSE),0)</f>
        <v>fr France</v>
      </c>
      <c r="E923" s="30"/>
      <c r="F923" s="23">
        <f>IFERROR(VLOOKUP($C923,'World Cup Players'!B:X,9,FALSE),0)</f>
        <v>212</v>
      </c>
      <c r="G923" s="23">
        <f>IFERROR(VLOOKUP($C923,'World Cup Players'!B:X,11,FALSE),0)</f>
        <v>0</v>
      </c>
      <c r="H923" s="23">
        <f>IFERROR(VLOOKUP($C923,'World Cup Players'!B:X,12,FALSE),0)</f>
        <v>0</v>
      </c>
      <c r="I923" s="23">
        <f>IFERROR(VLOOKUP($C923,'GAME WINNING GOALS'!A:B,2,FALSE),0)</f>
        <v>0</v>
      </c>
      <c r="J923" s="23">
        <f>IFERROR(VLOOKUP($C923,'World Cup Players'!B:X,17,FALSE),0)</f>
        <v>0</v>
      </c>
      <c r="K923" s="23">
        <f>IFERROR(VLOOKUP($C923,'World Cup Players'!B:X,18,FALSE),0)</f>
        <v>0</v>
      </c>
      <c r="L923" s="44">
        <f>IFERROR(VLOOKUP($C923,'World Cup GK'!B:AE,16,FALSE),0)</f>
        <v>0</v>
      </c>
      <c r="M923" s="44">
        <f>IFERROR(VLOOKUP($C923,'World Cup GK'!B:AE,19,FALSE),0)</f>
        <v>0</v>
      </c>
      <c r="N923" s="44">
        <f>IFERROR(VLOOKUP($C923,'World Cup GK'!B:AE,14,FALSE),0)</f>
        <v>0</v>
      </c>
      <c r="O923" s="44">
        <f>IFERROR(VLOOKUP($C923,'World Cup GK'!B:AE,11,FALSE),0)</f>
        <v>0</v>
      </c>
      <c r="P923" s="43">
        <f t="shared" si="117"/>
        <v>1.7596000000000001</v>
      </c>
    </row>
    <row r="924" spans="2:16" ht="12" customHeight="1" x14ac:dyDescent="0.2">
      <c r="B924" s="24"/>
      <c r="C924" s="265" t="s">
        <v>233</v>
      </c>
      <c r="D924" s="23" t="str">
        <f>IFERROR(VLOOKUP($C924,'World Cup Players'!B:X,3,FALSE),0)</f>
        <v>ma Morocco</v>
      </c>
      <c r="E924" s="30"/>
      <c r="F924" s="23">
        <f>IFERROR(VLOOKUP($C924,'World Cup Players'!B:X,9,FALSE),0)</f>
        <v>570</v>
      </c>
      <c r="G924" s="23">
        <f>IFERROR(VLOOKUP($C924,'World Cup Players'!B:X,11,FALSE),0)</f>
        <v>1</v>
      </c>
      <c r="H924" s="23">
        <f>IFERROR(VLOOKUP($C924,'World Cup Players'!B:X,12,FALSE),0)</f>
        <v>2</v>
      </c>
      <c r="I924" s="23">
        <f>IFERROR(VLOOKUP($C924,'GAME WINNING GOALS'!A:B,2,FALSE),0)</f>
        <v>0</v>
      </c>
      <c r="J924" s="23">
        <f>IFERROR(VLOOKUP($C924,'World Cup Players'!B:X,17,FALSE),0)</f>
        <v>1</v>
      </c>
      <c r="K924" s="23">
        <f>IFERROR(VLOOKUP($C924,'World Cup Players'!B:X,18,FALSE),0)</f>
        <v>0</v>
      </c>
      <c r="L924" s="44">
        <f>IFERROR(VLOOKUP($C924,'World Cup GK'!B:AE,16,FALSE),0)</f>
        <v>0</v>
      </c>
      <c r="M924" s="44">
        <f>IFERROR(VLOOKUP($C924,'World Cup GK'!B:AE,19,FALSE),0)</f>
        <v>0</v>
      </c>
      <c r="N924" s="44">
        <f>IFERROR(VLOOKUP($C924,'World Cup GK'!B:AE,14,FALSE),0)</f>
        <v>0</v>
      </c>
      <c r="O924" s="44">
        <f>IFERROR(VLOOKUP($C924,'World Cup GK'!B:AE,11,FALSE),0)</f>
        <v>0</v>
      </c>
      <c r="P924" s="43">
        <f t="shared" si="117"/>
        <v>7.4809999999999999</v>
      </c>
    </row>
    <row r="925" spans="2:16" ht="12" customHeight="1" thickBot="1" x14ac:dyDescent="0.25">
      <c r="B925" s="24"/>
      <c r="C925" s="276" t="s">
        <v>539</v>
      </c>
      <c r="D925" s="23" t="str">
        <f>IFERROR(VLOOKUP($C925,'World Cup Players'!B:X,3,FALSE),0)</f>
        <v>fr France</v>
      </c>
      <c r="E925" s="30"/>
      <c r="F925" s="23">
        <f>IFERROR(VLOOKUP($C925,'World Cup Players'!B:X,9,FALSE),0)</f>
        <v>479</v>
      </c>
      <c r="G925" s="23">
        <f>IFERROR(VLOOKUP($C925,'World Cup Players'!B:X,11,FALSE),0)</f>
        <v>0</v>
      </c>
      <c r="H925" s="23">
        <f>IFERROR(VLOOKUP($C925,'World Cup Players'!B:X,12,FALSE),0)</f>
        <v>0</v>
      </c>
      <c r="I925" s="41">
        <f>IFERROR(VLOOKUP($C925,'GAME WINNING GOALS'!A:B,2,FALSE),0)</f>
        <v>0</v>
      </c>
      <c r="J925" s="23">
        <f>IFERROR(VLOOKUP($C925,'World Cup Players'!B:X,17,FALSE),0)</f>
        <v>0</v>
      </c>
      <c r="K925" s="23">
        <f>IFERROR(VLOOKUP($C925,'World Cup Players'!B:X,18,FALSE),0)</f>
        <v>0</v>
      </c>
      <c r="L925" s="44">
        <f>IFERROR(VLOOKUP($C925,'World Cup GK'!B:AE,16,FALSE),0)</f>
        <v>0</v>
      </c>
      <c r="M925" s="44">
        <f>IFERROR(VLOOKUP($C925,'World Cup GK'!B:AE,19,FALSE),0)</f>
        <v>0</v>
      </c>
      <c r="N925" s="44">
        <f>IFERROR(VLOOKUP($C925,'World Cup GK'!B:AE,14,FALSE),0)</f>
        <v>0</v>
      </c>
      <c r="O925" s="44">
        <f>IFERROR(VLOOKUP($C925,'World Cup GK'!B:AE,11,FALSE),0)</f>
        <v>0</v>
      </c>
      <c r="P925" s="43">
        <f t="shared" si="117"/>
        <v>3.9757000000000002</v>
      </c>
    </row>
    <row r="926" spans="2:16" ht="12" customHeight="1" x14ac:dyDescent="0.2">
      <c r="B926" s="24"/>
      <c r="C926" s="266" t="s">
        <v>758</v>
      </c>
      <c r="D926" s="23" t="str">
        <f>IFERROR(VLOOKUP($C926,'World Cup Players'!B:X,3,FALSE),0)</f>
        <v>br Brazil</v>
      </c>
      <c r="E926" s="30"/>
      <c r="F926" s="23">
        <f>IFERROR(VLOOKUP($C926,'World Cup Players'!B:X,9,FALSE),0)</f>
        <v>450</v>
      </c>
      <c r="G926" s="23">
        <f>IFERROR(VLOOKUP($C926,'World Cup Players'!B:X,11,FALSE),0)</f>
        <v>0</v>
      </c>
      <c r="H926" s="23">
        <f>IFERROR(VLOOKUP($C926,'World Cup Players'!B:X,12,FALSE),0)</f>
        <v>1</v>
      </c>
      <c r="I926" s="41">
        <f>IFERROR(VLOOKUP($C926,'GAME WINNING GOALS'!A:B,2,FALSE),0)</f>
        <v>0</v>
      </c>
      <c r="J926" s="23">
        <f>IFERROR(VLOOKUP($C926,'World Cup Players'!B:X,17,FALSE),0)</f>
        <v>0</v>
      </c>
      <c r="K926" s="23">
        <f>IFERROR(VLOOKUP($C926,'World Cup Players'!B:X,18,FALSE),0)</f>
        <v>0</v>
      </c>
      <c r="L926" s="44">
        <f>IFERROR(VLOOKUP($C926,'World Cup GK'!B:AE,16,FALSE),0)</f>
        <v>0</v>
      </c>
      <c r="M926" s="44">
        <f>IFERROR(VLOOKUP($C926,'World Cup GK'!B:AE,19,FALSE),0)</f>
        <v>0</v>
      </c>
      <c r="N926" s="44">
        <f>IFERROR(VLOOKUP($C926,'World Cup GK'!B:AE,14,FALSE),0)</f>
        <v>0</v>
      </c>
      <c r="O926" s="44">
        <f>IFERROR(VLOOKUP($C926,'World Cup GK'!B:AE,11,FALSE),0)</f>
        <v>0</v>
      </c>
      <c r="P926" s="43">
        <f t="shared" si="117"/>
        <v>4.7349999999999994</v>
      </c>
    </row>
    <row r="927" spans="2:16" ht="12" customHeight="1" x14ac:dyDescent="0.2">
      <c r="B927" s="24"/>
      <c r="C927" s="266" t="s">
        <v>421</v>
      </c>
      <c r="D927" s="23" t="str">
        <f>IFERROR(VLOOKUP($C927,'World Cup Players'!B:X,3,FALSE),0)</f>
        <v>ar Argentina</v>
      </c>
      <c r="E927" s="30"/>
      <c r="F927" s="23">
        <f>IFERROR(VLOOKUP($C927,'World Cup Players'!B:X,9,FALSE),0)</f>
        <v>690</v>
      </c>
      <c r="G927" s="23">
        <f>IFERROR(VLOOKUP($C927,'World Cup Players'!B:X,11,FALSE),0)</f>
        <v>0</v>
      </c>
      <c r="H927" s="23">
        <f>IFERROR(VLOOKUP($C927,'World Cup Players'!B:X,12,FALSE),0)</f>
        <v>0</v>
      </c>
      <c r="I927" s="41">
        <f>IFERROR(VLOOKUP($C927,'GAME WINNING GOALS'!A:B,2,FALSE),0)</f>
        <v>0</v>
      </c>
      <c r="J927" s="23">
        <f>IFERROR(VLOOKUP($C927,'World Cup Players'!B:X,17,FALSE),0)</f>
        <v>0</v>
      </c>
      <c r="K927" s="23">
        <f>IFERROR(VLOOKUP($C927,'World Cup Players'!B:X,18,FALSE),0)</f>
        <v>0</v>
      </c>
      <c r="L927" s="44">
        <f>IFERROR(VLOOKUP($C927,'World Cup GK'!B:AE,16,FALSE),0)</f>
        <v>7</v>
      </c>
      <c r="M927" s="44">
        <f>IFERROR(VLOOKUP($C927,'World Cup GK'!B:AE,19,FALSE),0)</f>
        <v>2</v>
      </c>
      <c r="N927" s="44">
        <f>IFERROR(VLOOKUP($C927,'World Cup GK'!B:AE,14,FALSE),0)</f>
        <v>9</v>
      </c>
      <c r="O927" s="44">
        <f>IFERROR(VLOOKUP($C927,'World Cup GK'!B:AE,11,FALSE),0)</f>
        <v>7</v>
      </c>
      <c r="P927" s="43">
        <f t="shared" si="117"/>
        <v>14.777000000000001</v>
      </c>
    </row>
    <row r="928" spans="2:16" ht="12" customHeight="1" x14ac:dyDescent="0.2">
      <c r="B928" s="24"/>
      <c r="C928" s="266" t="s">
        <v>269</v>
      </c>
      <c r="D928" s="23" t="str">
        <f>IFERROR(VLOOKUP($C928,'World Cup Players'!B:X,3,FALSE),0)</f>
        <v>pt Portugal</v>
      </c>
      <c r="E928" s="30"/>
      <c r="F928" s="23">
        <f>IFERROR(VLOOKUP($C928,'World Cup Players'!B:X,9,FALSE),0)</f>
        <v>450</v>
      </c>
      <c r="G928" s="23">
        <f>IFERROR(VLOOKUP($C928,'World Cup Players'!B:X,11,FALSE),0)</f>
        <v>0</v>
      </c>
      <c r="H928" s="23">
        <f>IFERROR(VLOOKUP($C928,'World Cup Players'!B:X,12,FALSE),0)</f>
        <v>0</v>
      </c>
      <c r="I928" s="41">
        <f>IFERROR(VLOOKUP($C928,'GAME WINNING GOALS'!A:B,2,FALSE),0)</f>
        <v>0</v>
      </c>
      <c r="J928" s="23">
        <f>IFERROR(VLOOKUP($C928,'World Cup Players'!B:X,17,FALSE),0)</f>
        <v>0</v>
      </c>
      <c r="K928" s="23">
        <f>IFERROR(VLOOKUP($C928,'World Cup Players'!B:X,18,FALSE),0)</f>
        <v>0</v>
      </c>
      <c r="L928" s="44">
        <f>IFERROR(VLOOKUP($C928,'World Cup GK'!B:AE,16,FALSE),0)</f>
        <v>2</v>
      </c>
      <c r="M928" s="44">
        <f>IFERROR(VLOOKUP($C928,'World Cup GK'!B:AE,19,FALSE),0)</f>
        <v>2</v>
      </c>
      <c r="N928" s="44">
        <f>IFERROR(VLOOKUP($C928,'World Cup GK'!B:AE,14,FALSE),0)</f>
        <v>19</v>
      </c>
      <c r="O928" s="44">
        <f>IFERROR(VLOOKUP($C928,'World Cup GK'!B:AE,11,FALSE),0)</f>
        <v>3</v>
      </c>
      <c r="P928" s="43">
        <f t="shared" si="117"/>
        <v>10.785</v>
      </c>
    </row>
    <row r="929" spans="2:16" ht="12" customHeight="1" x14ac:dyDescent="0.2">
      <c r="B929" s="24"/>
      <c r="C929" s="266" t="s">
        <v>400</v>
      </c>
      <c r="D929" s="23" t="str">
        <f>IFERROR(VLOOKUP($C929,'World Cup Players'!B:X,3,FALSE),0)</f>
        <v>ma Morocco</v>
      </c>
      <c r="E929" s="30"/>
      <c r="F929" s="23">
        <f>IFERROR(VLOOKUP($C929,'World Cup Players'!B:X,9,FALSE),0)</f>
        <v>570</v>
      </c>
      <c r="G929" s="23">
        <f>IFERROR(VLOOKUP($C929,'World Cup Players'!B:X,11,FALSE),0)</f>
        <v>0</v>
      </c>
      <c r="H929" s="23">
        <f>IFERROR(VLOOKUP($C929,'World Cup Players'!B:X,12,FALSE),0)</f>
        <v>0</v>
      </c>
      <c r="I929" s="23">
        <f>IFERROR(VLOOKUP($C929,'GAME WINNING GOALS'!A:B,2,FALSE),0)</f>
        <v>0</v>
      </c>
      <c r="J929" s="23">
        <f>IFERROR(VLOOKUP($C929,'World Cup Players'!B:X,17,FALSE),0)</f>
        <v>0</v>
      </c>
      <c r="K929" s="23">
        <f>IFERROR(VLOOKUP($C929,'World Cup Players'!B:X,18,FALSE),0)</f>
        <v>0</v>
      </c>
      <c r="L929" s="44">
        <f>IFERROR(VLOOKUP($C929,'World Cup GK'!B:AE,16,FALSE),0)</f>
        <v>3</v>
      </c>
      <c r="M929" s="44">
        <f>IFERROR(VLOOKUP($C929,'World Cup GK'!B:AE,19,FALSE),0)</f>
        <v>2</v>
      </c>
      <c r="N929" s="44">
        <f>IFERROR(VLOOKUP($C929,'World Cup GK'!B:AE,14,FALSE),0)</f>
        <v>14</v>
      </c>
      <c r="O929" s="44">
        <f>IFERROR(VLOOKUP($C929,'World Cup GK'!B:AE,11,FALSE),0)</f>
        <v>6</v>
      </c>
      <c r="P929" s="43">
        <f t="shared" si="117"/>
        <v>11.031000000000001</v>
      </c>
    </row>
    <row r="930" spans="2:16" ht="12" customHeight="1" x14ac:dyDescent="0.2">
      <c r="B930" s="24"/>
      <c r="C930" s="265" t="s">
        <v>760</v>
      </c>
      <c r="D930" s="23" t="str">
        <f>IFERROR(VLOOKUP($C930,'World Cup Players'!B:X,3,FALSE),0)</f>
        <v>us United States</v>
      </c>
      <c r="E930" s="30"/>
      <c r="F930" s="23">
        <f>IFERROR(VLOOKUP($C930,'World Cup Players'!B:X,9,FALSE),0)</f>
        <v>360</v>
      </c>
      <c r="G930" s="23">
        <f>IFERROR(VLOOKUP($C930,'World Cup Players'!B:X,11,FALSE),0)</f>
        <v>0</v>
      </c>
      <c r="H930" s="23">
        <f>IFERROR(VLOOKUP($C930,'World Cup Players'!B:X,12,FALSE),0)</f>
        <v>0</v>
      </c>
      <c r="I930" s="23">
        <f>IFERROR(VLOOKUP($C930,'GAME WINNING GOALS'!A:B,2,FALSE),0)</f>
        <v>0</v>
      </c>
      <c r="J930" s="23">
        <f>IFERROR(VLOOKUP($C930,'World Cup Players'!B:X,17,FALSE),0)</f>
        <v>0</v>
      </c>
      <c r="K930" s="23">
        <f>IFERROR(VLOOKUP($C930,'World Cup Players'!B:X,18,FALSE),0)</f>
        <v>0</v>
      </c>
      <c r="L930" s="44">
        <f>IFERROR(VLOOKUP($C930,'World Cup GK'!B:AE,16,FALSE),0)</f>
        <v>3</v>
      </c>
      <c r="M930" s="44">
        <f>IFERROR(VLOOKUP($C930,'World Cup GK'!B:AE,19,FALSE),0)</f>
        <v>2</v>
      </c>
      <c r="N930" s="44">
        <f>IFERROR(VLOOKUP($C930,'World Cup GK'!B:AE,14,FALSE),0)</f>
        <v>8</v>
      </c>
      <c r="O930" s="44">
        <f>IFERROR(VLOOKUP($C930,'World Cup GK'!B:AE,11,FALSE),0)</f>
        <v>5</v>
      </c>
      <c r="P930" s="43">
        <f t="shared" si="117"/>
        <v>8.3379999999999992</v>
      </c>
    </row>
    <row r="931" spans="2:16" ht="12" customHeight="1" x14ac:dyDescent="0.2">
      <c r="B931" s="24"/>
      <c r="C931" s="265" t="s">
        <v>763</v>
      </c>
      <c r="D931" s="23" t="str">
        <f>IFERROR(VLOOKUP($C931,'World Cup Players'!B:X,3,FALSE),0)</f>
        <v>ci Côte d'Ivoire</v>
      </c>
      <c r="E931" s="30"/>
      <c r="F931" s="23">
        <f>IFERROR(VLOOKUP($C931,'World Cup Players'!B:X,9,FALSE),0)</f>
        <v>360</v>
      </c>
      <c r="G931" s="23">
        <f>IFERROR(VLOOKUP($C931,'World Cup Players'!B:X,11,FALSE),0)</f>
        <v>0</v>
      </c>
      <c r="H931" s="23">
        <f>IFERROR(VLOOKUP($C931,'World Cup Players'!B:X,12,FALSE),0)</f>
        <v>0</v>
      </c>
      <c r="I931" s="23">
        <f>IFERROR(VLOOKUP($C931,'GAME WINNING GOALS'!A:B,2,FALSE),0)</f>
        <v>0</v>
      </c>
      <c r="J931" s="23">
        <f>IFERROR(VLOOKUP($C931,'World Cup Players'!#REF!,16,FALSE),0)</f>
        <v>0</v>
      </c>
      <c r="K931" s="23">
        <f>IFERROR(VLOOKUP($C931,'World Cup Players'!#REF!,16,FALSE),0)</f>
        <v>0</v>
      </c>
      <c r="L931" s="44">
        <f>IFERROR(VLOOKUP($C931,'World Cup GK'!B:AE,16,FALSE),0)</f>
        <v>2</v>
      </c>
      <c r="M931" s="44">
        <f>IFERROR(VLOOKUP($C931,'World Cup GK'!B:AE,19,FALSE),0)</f>
        <v>2</v>
      </c>
      <c r="N931" s="44">
        <f>IFERROR(VLOOKUP($C931,'World Cup GK'!B:AE,14,FALSE),0)</f>
        <v>9</v>
      </c>
      <c r="O931" s="44">
        <f>IFERROR(VLOOKUP($C931,'World Cup GK'!B:AE,11,FALSE),0)</f>
        <v>4</v>
      </c>
      <c r="P931" s="43">
        <f t="shared" si="117"/>
        <v>7.7880000000000003</v>
      </c>
    </row>
    <row r="932" spans="2:16" ht="12" customHeight="1" x14ac:dyDescent="0.2">
      <c r="B932" s="24"/>
      <c r="C932" s="265" t="s">
        <v>158</v>
      </c>
      <c r="D932" s="23">
        <f>IFERROR(VLOOKUP($C932,'World Cup Players'!B:X,3,FALSE),0)</f>
        <v>0</v>
      </c>
      <c r="E932" s="30"/>
      <c r="F932" s="23">
        <f>IFERROR(VLOOKUP($C932,'World Cup Players'!B:X,9,FALSE),0)</f>
        <v>0</v>
      </c>
      <c r="G932" s="23">
        <f>IFERROR(VLOOKUP($C932,'World Cup Players'!B:X,11,FALSE),0)</f>
        <v>0</v>
      </c>
      <c r="H932" s="23">
        <v>2</v>
      </c>
      <c r="I932" s="23">
        <f>IFERROR(VLOOKUP($C932,'GAME WINNING GOALS'!A:B,2,FALSE),0)</f>
        <v>1</v>
      </c>
      <c r="J932" s="23">
        <f>IFERROR(VLOOKUP($C932,'World Cup Players'!#REF!,16,FALSE),0)</f>
        <v>0</v>
      </c>
      <c r="K932" s="23">
        <f>IFERROR(VLOOKUP($C932,'World Cup Players'!#REF!,16,FALSE),0)</f>
        <v>0</v>
      </c>
      <c r="L932" s="44">
        <f>IFERROR(VLOOKUP($C932,'World Cup GK'!B:AE,16,FALSE),0)</f>
        <v>0</v>
      </c>
      <c r="M932" s="44">
        <f>IFERROR(VLOOKUP($C932,'World Cup GK'!B:AE,19,FALSE),0)</f>
        <v>0</v>
      </c>
      <c r="N932" s="44">
        <f>IFERROR(VLOOKUP($C932,'World Cup GK'!B:AE,14,FALSE),0)</f>
        <v>0</v>
      </c>
      <c r="O932" s="44">
        <f>IFERROR(VLOOKUP($C932,'World Cup GK'!B:AE,11,FALSE),0)</f>
        <v>0</v>
      </c>
      <c r="P932" s="43">
        <f t="shared" ref="P932:P996" si="122">SUM((F932*0.0083)+G932+H932+I932+L932+M932+(N932*0.2))-((J932*0.25)+(K932*0.5))-(O932*0.25)</f>
        <v>3</v>
      </c>
    </row>
    <row r="933" spans="2:16" ht="12" customHeight="1" x14ac:dyDescent="0.2">
      <c r="B933" s="24"/>
      <c r="C933" s="265" t="s">
        <v>133</v>
      </c>
      <c r="D933" s="23">
        <f>IFERROR(VLOOKUP($C933,'World Cup Players'!B:X,3,FALSE),0)</f>
        <v>0</v>
      </c>
      <c r="E933" s="30"/>
      <c r="F933" s="23">
        <f>IFERROR(VLOOKUP($C933,'World Cup Players'!B:X,9,FALSE),0)</f>
        <v>0</v>
      </c>
      <c r="G933" s="23">
        <f>IFERROR(VLOOKUP($C933,'World Cup Players'!B:X,11,FALSE),0)</f>
        <v>0</v>
      </c>
      <c r="H933" s="23">
        <f>IFERROR(VLOOKUP($C933,'World Cup Players'!#REF!,11,FALSE),0)</f>
        <v>0</v>
      </c>
      <c r="I933" s="23">
        <f>IFERROR(VLOOKUP($C933,'GAME WINNING GOALS'!A:B,2,FALSE),0)</f>
        <v>1</v>
      </c>
      <c r="J933" s="23">
        <f>IFERROR(VLOOKUP($C933,'World Cup Players'!#REF!,16,FALSE),0)</f>
        <v>0</v>
      </c>
      <c r="K933" s="23">
        <f>IFERROR(VLOOKUP($C933,'World Cup Players'!#REF!,16,FALSE),0)</f>
        <v>0</v>
      </c>
      <c r="L933" s="44">
        <f>IFERROR(VLOOKUP($C933,'World Cup GK'!B:AE,16,FALSE),0)</f>
        <v>0</v>
      </c>
      <c r="M933" s="44">
        <f>IFERROR(VLOOKUP($C933,'World Cup GK'!B:AE,19,FALSE),0)</f>
        <v>0</v>
      </c>
      <c r="N933" s="44">
        <f>IFERROR(VLOOKUP($C933,'World Cup GK'!B:AE,14,FALSE),0)</f>
        <v>0</v>
      </c>
      <c r="O933" s="44">
        <f>IFERROR(VLOOKUP($C933,'World Cup GK'!B:AE,11,FALSE),0)</f>
        <v>0</v>
      </c>
      <c r="P933" s="43">
        <f t="shared" si="122"/>
        <v>1</v>
      </c>
    </row>
    <row r="934" spans="2:16" ht="12" customHeight="1" x14ac:dyDescent="0.2">
      <c r="B934" s="24"/>
      <c r="C934" s="265" t="s">
        <v>155</v>
      </c>
      <c r="D934" s="23">
        <f>IFERROR(VLOOKUP($C934,'World Cup Players'!B:X,3,FALSE),0)</f>
        <v>0</v>
      </c>
      <c r="E934" s="30"/>
      <c r="F934" s="23">
        <f>IFERROR(VLOOKUP($C934,'World Cup Players'!B:X,9,FALSE),0)</f>
        <v>0</v>
      </c>
      <c r="G934" s="23">
        <f>IFERROR(VLOOKUP($C934,'World Cup Players'!B:X,11,FALSE),0)</f>
        <v>0</v>
      </c>
      <c r="H934" s="23">
        <f>IFERROR(VLOOKUP($C934,'World Cup Players'!#REF!,11,FALSE),0)</f>
        <v>0</v>
      </c>
      <c r="I934" s="23">
        <f>IFERROR(VLOOKUP($C934,'GAME WINNING GOALS'!A:B,2,FALSE),0)</f>
        <v>1</v>
      </c>
      <c r="J934" s="23">
        <f>IFERROR(VLOOKUP($C934,'World Cup Players'!#REF!,16,FALSE),0)</f>
        <v>0</v>
      </c>
      <c r="K934" s="23">
        <f>IFERROR(VLOOKUP($C934,'World Cup Players'!#REF!,16,FALSE),0)</f>
        <v>0</v>
      </c>
      <c r="L934" s="44">
        <f>IFERROR(VLOOKUP($C934,'World Cup GK'!B:AE,16,FALSE),0)</f>
        <v>0</v>
      </c>
      <c r="M934" s="44">
        <f>IFERROR(VLOOKUP($C934,'World Cup GK'!B:AE,19,FALSE),0)</f>
        <v>0</v>
      </c>
      <c r="N934" s="44">
        <f>IFERROR(VLOOKUP($C934,'World Cup GK'!B:AE,14,FALSE),0)</f>
        <v>0</v>
      </c>
      <c r="O934" s="44">
        <f>IFERROR(VLOOKUP($C934,'World Cup GK'!B:AE,11,FALSE),0)</f>
        <v>0</v>
      </c>
      <c r="P934" s="43">
        <f t="shared" si="122"/>
        <v>1</v>
      </c>
    </row>
    <row r="935" spans="2:16" ht="12" customHeight="1" x14ac:dyDescent="0.2">
      <c r="B935" s="40" t="s">
        <v>777</v>
      </c>
      <c r="C935" s="293"/>
      <c r="D935" s="35">
        <f t="shared" ref="D935:E935" si="123">SUM(D936:D961)</f>
        <v>0</v>
      </c>
      <c r="E935" s="35">
        <f t="shared" si="123"/>
        <v>0</v>
      </c>
      <c r="F935" s="35">
        <f>SUM(F936:F965)</f>
        <v>10905</v>
      </c>
      <c r="G935" s="35">
        <f t="shared" ref="G935:O935" si="124">SUM(G936:G965)</f>
        <v>29</v>
      </c>
      <c r="H935" s="35">
        <f>SUM(H936:H965)</f>
        <v>20</v>
      </c>
      <c r="I935" s="35">
        <f>SUM(I936:I965)</f>
        <v>13</v>
      </c>
      <c r="J935" s="35">
        <f>SUM(J936:J965)</f>
        <v>8</v>
      </c>
      <c r="K935" s="35">
        <f t="shared" si="124"/>
        <v>0</v>
      </c>
      <c r="L935" s="35">
        <f>SUM(L936:L965)</f>
        <v>19</v>
      </c>
      <c r="M935" s="35">
        <f t="shared" si="124"/>
        <v>14</v>
      </c>
      <c r="N935" s="35">
        <f t="shared" si="124"/>
        <v>55</v>
      </c>
      <c r="O935" s="35">
        <f t="shared" si="124"/>
        <v>24</v>
      </c>
      <c r="P935" s="43">
        <f t="shared" si="122"/>
        <v>188.51150000000001</v>
      </c>
    </row>
    <row r="936" spans="2:16" ht="12" customHeight="1" x14ac:dyDescent="0.2">
      <c r="B936" s="24"/>
      <c r="C936" s="265" t="s">
        <v>425</v>
      </c>
      <c r="D936" s="23" t="str">
        <f>IFERROR(VLOOKUP($C936,'World Cup Players'!B:X,3,FALSE),0)</f>
        <v>fr France</v>
      </c>
      <c r="E936" s="30"/>
      <c r="F936" s="23">
        <f>IFERROR(VLOOKUP($C936,'World Cup Players'!B:X,9,FALSE),0)</f>
        <v>605</v>
      </c>
      <c r="G936" s="23">
        <f>IFERROR(VLOOKUP($C936,'World Cup Players'!B:X,11,FALSE),0)</f>
        <v>8</v>
      </c>
      <c r="H936" s="23">
        <f>IFERROR(VLOOKUP($C936,'World Cup Players'!B:X,12,FALSE),0)</f>
        <v>3</v>
      </c>
      <c r="I936" s="23">
        <f>IFERROR(VLOOKUP($C936,'GAME WINNING GOALS'!A:B,2,FALSE),0)</f>
        <v>4</v>
      </c>
      <c r="J936" s="23">
        <f>IFERROR(VLOOKUP($C936,'World Cup Players'!B:X,17,FALSE),0)</f>
        <v>1</v>
      </c>
      <c r="K936" s="23">
        <f>IFERROR(VLOOKUP($C936,'World Cup Players'!B:X,18,FALSE),0)</f>
        <v>0</v>
      </c>
      <c r="L936" s="44">
        <f>IFERROR(VLOOKUP($C936,'World Cup GK'!B:AE,16,FALSE),0)</f>
        <v>0</v>
      </c>
      <c r="M936" s="44">
        <f>IFERROR(VLOOKUP($C936,'World Cup GK'!B:AE,19,FALSE),0)</f>
        <v>0</v>
      </c>
      <c r="N936" s="44">
        <f>IFERROR(VLOOKUP($C936,'World Cup GK'!B:AE,14,FALSE),0)</f>
        <v>0</v>
      </c>
      <c r="O936" s="44">
        <f>IFERROR(VLOOKUP($C936,'World Cup GK'!B:AE,11,FALSE),0)</f>
        <v>0</v>
      </c>
      <c r="P936" s="43">
        <f t="shared" si="122"/>
        <v>19.7715</v>
      </c>
    </row>
    <row r="937" spans="2:16" ht="12" customHeight="1" x14ac:dyDescent="0.2">
      <c r="B937" s="24"/>
      <c r="C937" s="265" t="s">
        <v>555</v>
      </c>
      <c r="D937" s="23" t="str">
        <f>IFERROR(VLOOKUP($C937,'World Cup Players'!B:X,3,FALSE),0)</f>
        <v>es Spain</v>
      </c>
      <c r="E937" s="30"/>
      <c r="F937" s="23">
        <f>IFERROR(VLOOKUP($C937,'World Cup Players'!B:X,9,FALSE),0)</f>
        <v>494</v>
      </c>
      <c r="G937" s="23">
        <f>IFERROR(VLOOKUP($C937,'World Cup Players'!B:X,11,FALSE),0)</f>
        <v>1</v>
      </c>
      <c r="H937" s="23">
        <f>IFERROR(VLOOKUP($C937,'World Cup Players'!B:X,12,FALSE),0)</f>
        <v>0</v>
      </c>
      <c r="I937" s="23">
        <f>IFERROR(VLOOKUP($C937,'GAME WINNING GOALS'!A:B,2,FALSE),0)</f>
        <v>1</v>
      </c>
      <c r="J937" s="23">
        <f>IFERROR(VLOOKUP($C937,'World Cup Players'!B:X,17,FALSE),0)</f>
        <v>0</v>
      </c>
      <c r="K937" s="23">
        <f>IFERROR(VLOOKUP($C937,'World Cup Players'!B:X,18,FALSE),0)</f>
        <v>0</v>
      </c>
      <c r="L937" s="44">
        <f>IFERROR(VLOOKUP($C937,'World Cup GK'!B:AE,16,FALSE),0)</f>
        <v>0</v>
      </c>
      <c r="M937" s="44">
        <f>IFERROR(VLOOKUP($C937,'World Cup GK'!B:AE,19,FALSE),0)</f>
        <v>0</v>
      </c>
      <c r="N937" s="44">
        <f>IFERROR(VLOOKUP($C937,'World Cup GK'!B:AE,14,FALSE),0)</f>
        <v>0</v>
      </c>
      <c r="O937" s="44">
        <f>IFERROR(VLOOKUP($C937,'World Cup GK'!B:AE,11,FALSE),0)</f>
        <v>0</v>
      </c>
      <c r="P937" s="43">
        <f t="shared" si="122"/>
        <v>6.1002000000000001</v>
      </c>
    </row>
    <row r="938" spans="2:16" ht="12" customHeight="1" x14ac:dyDescent="0.2">
      <c r="B938" s="24"/>
      <c r="C938" s="265" t="s">
        <v>455</v>
      </c>
      <c r="D938" s="23" t="str">
        <f>IFERROR(VLOOKUP($C938,'World Cup Players'!B:X,3,FALSE),0)</f>
        <v>be Belgium</v>
      </c>
      <c r="E938" s="30"/>
      <c r="F938" s="23">
        <f>IFERROR(VLOOKUP($C938,'World Cup Players'!B:X,9,FALSE),0)</f>
        <v>382</v>
      </c>
      <c r="G938" s="23">
        <f>IFERROR(VLOOKUP($C938,'World Cup Players'!B:X,11,FALSE),0)</f>
        <v>1</v>
      </c>
      <c r="H938" s="23">
        <f>IFERROR(VLOOKUP($C938,'World Cup Players'!B:X,12,FALSE),0)</f>
        <v>0</v>
      </c>
      <c r="I938" s="23">
        <f>IFERROR(VLOOKUP($C938,'GAME WINNING GOALS'!A:B,2,FALSE),0)</f>
        <v>0</v>
      </c>
      <c r="J938" s="23">
        <f>IFERROR(VLOOKUP($C938,'World Cup Players'!B:X,17,FALSE),0)</f>
        <v>1</v>
      </c>
      <c r="K938" s="23">
        <f>IFERROR(VLOOKUP($C938,'World Cup Players'!B:X,18,FALSE),0)</f>
        <v>0</v>
      </c>
      <c r="L938" s="44">
        <f>IFERROR(VLOOKUP($C938,'World Cup GK'!B:AE,16,FALSE),0)</f>
        <v>0</v>
      </c>
      <c r="M938" s="44">
        <f>IFERROR(VLOOKUP($C938,'World Cup GK'!B:AE,19,FALSE),0)</f>
        <v>0</v>
      </c>
      <c r="N938" s="44">
        <f>IFERROR(VLOOKUP($C938,'World Cup GK'!B:AE,14,FALSE),0)</f>
        <v>0</v>
      </c>
      <c r="O938" s="44">
        <f>IFERROR(VLOOKUP($C938,'World Cup GK'!B:AE,11,FALSE),0)</f>
        <v>0</v>
      </c>
      <c r="P938" s="43">
        <f t="shared" si="122"/>
        <v>3.9206000000000003</v>
      </c>
    </row>
    <row r="939" spans="2:16" ht="12" customHeight="1" x14ac:dyDescent="0.2">
      <c r="B939" s="24"/>
      <c r="C939" s="265" t="s">
        <v>249</v>
      </c>
      <c r="D939" s="23" t="str">
        <f>IFERROR(VLOOKUP($C939,'World Cup Players'!B:X,3,FALSE),0)</f>
        <v>br Brazil</v>
      </c>
      <c r="E939" s="30"/>
      <c r="F939" s="23">
        <f>IFERROR(VLOOKUP($C939,'World Cup Players'!B:X,9,FALSE),0)</f>
        <v>129</v>
      </c>
      <c r="G939" s="23">
        <f>IFERROR(VLOOKUP($C939,'World Cup Players'!B:X,11,FALSE),0)</f>
        <v>0</v>
      </c>
      <c r="H939" s="23">
        <f>IFERROR(VLOOKUP($C939,'World Cup Players'!B:X,12,FALSE),0)</f>
        <v>0</v>
      </c>
      <c r="I939" s="23">
        <f>IFERROR(VLOOKUP($C939,'GAME WINNING GOALS'!A:B,2,FALSE),0)</f>
        <v>0</v>
      </c>
      <c r="J939" s="23">
        <f>IFERROR(VLOOKUP($C939,'World Cup Players'!B:X,17,FALSE),0)</f>
        <v>0</v>
      </c>
      <c r="K939" s="23">
        <f>IFERROR(VLOOKUP($C939,'World Cup Players'!B:X,18,FALSE),0)</f>
        <v>0</v>
      </c>
      <c r="L939" s="44">
        <f>IFERROR(VLOOKUP($C939,'World Cup GK'!B:AE,16,FALSE),0)</f>
        <v>0</v>
      </c>
      <c r="M939" s="44">
        <f>IFERROR(VLOOKUP($C939,'World Cup GK'!B:AE,19,FALSE),0)</f>
        <v>0</v>
      </c>
      <c r="N939" s="44">
        <f>IFERROR(VLOOKUP($C939,'World Cup GK'!B:AE,14,FALSE),0)</f>
        <v>0</v>
      </c>
      <c r="O939" s="44">
        <f>IFERROR(VLOOKUP($C939,'World Cup GK'!B:AE,11,FALSE),0)</f>
        <v>0</v>
      </c>
      <c r="P939" s="43">
        <f t="shared" si="122"/>
        <v>1.0707</v>
      </c>
    </row>
    <row r="940" spans="2:16" ht="12" customHeight="1" x14ac:dyDescent="0.2">
      <c r="B940" s="24"/>
      <c r="C940" s="265" t="s">
        <v>645</v>
      </c>
      <c r="D940" s="23" t="str">
        <f>IFERROR(VLOOKUP($C940,'World Cup Players'!B:X,3,FALSE),0)</f>
        <v>es Spain</v>
      </c>
      <c r="E940" s="30"/>
      <c r="F940" s="23">
        <f>IFERROR(VLOOKUP($C940,'World Cup Players'!B:X,9,FALSE),0)</f>
        <v>540</v>
      </c>
      <c r="G940" s="23">
        <f>IFERROR(VLOOKUP($C940,'World Cup Players'!B:X,11,FALSE),0)</f>
        <v>5</v>
      </c>
      <c r="H940" s="23">
        <f>IFERROR(VLOOKUP($C940,'World Cup Players'!B:X,12,FALSE),0)</f>
        <v>1</v>
      </c>
      <c r="I940" s="23">
        <f>IFERROR(VLOOKUP($C940,'GAME WINNING GOALS'!A:B,2,FALSE),0)</f>
        <v>2</v>
      </c>
      <c r="J940" s="23">
        <f>IFERROR(VLOOKUP($C940,'World Cup Players'!B:X,17,FALSE),0)</f>
        <v>0</v>
      </c>
      <c r="K940" s="23">
        <f>IFERROR(VLOOKUP($C940,'World Cup Players'!B:X,18,FALSE),0)</f>
        <v>0</v>
      </c>
      <c r="L940" s="44">
        <f>IFERROR(VLOOKUP($C940,'World Cup GK'!B:AE,16,FALSE),0)</f>
        <v>0</v>
      </c>
      <c r="M940" s="44">
        <f>IFERROR(VLOOKUP($C940,'World Cup GK'!B:AE,19,FALSE),0)</f>
        <v>0</v>
      </c>
      <c r="N940" s="44">
        <f>IFERROR(VLOOKUP($C940,'World Cup GK'!B:AE,14,FALSE),0)</f>
        <v>0</v>
      </c>
      <c r="O940" s="44">
        <f>IFERROR(VLOOKUP($C940,'World Cup GK'!B:AE,11,FALSE),0)</f>
        <v>0</v>
      </c>
      <c r="P940" s="43">
        <f t="shared" si="122"/>
        <v>12.481999999999999</v>
      </c>
    </row>
    <row r="941" spans="2:16" ht="12" customHeight="1" x14ac:dyDescent="0.2">
      <c r="B941" s="24"/>
      <c r="C941" s="265" t="s">
        <v>467</v>
      </c>
      <c r="D941" s="23" t="str">
        <f>IFERROR(VLOOKUP($C941,'World Cup Players'!B:X,3,FALSE),0)</f>
        <v>es Spain</v>
      </c>
      <c r="E941" s="30"/>
      <c r="F941" s="23">
        <f>IFERROR(VLOOKUP($C941,'World Cup Players'!B:X,9,FALSE),0)</f>
        <v>626</v>
      </c>
      <c r="G941" s="23">
        <f>IFERROR(VLOOKUP($C941,'World Cup Players'!B:X,11,FALSE),0)</f>
        <v>0</v>
      </c>
      <c r="H941" s="23">
        <f>IFERROR(VLOOKUP($C941,'World Cup Players'!B:X,12,FALSE),0)</f>
        <v>0</v>
      </c>
      <c r="I941" s="23">
        <f>IFERROR(VLOOKUP($C941,'GAME WINNING GOALS'!A:B,2,FALSE),0)</f>
        <v>0</v>
      </c>
      <c r="J941" s="23">
        <f>IFERROR(VLOOKUP($C941,'World Cup Players'!B:X,17,FALSE),0)</f>
        <v>0</v>
      </c>
      <c r="K941" s="23">
        <f>IFERROR(VLOOKUP($C941,'World Cup Players'!B:X,18,FALSE),0)</f>
        <v>0</v>
      </c>
      <c r="L941" s="44">
        <f>IFERROR(VLOOKUP($C941,'World Cup GK'!B:AE,16,FALSE),0)</f>
        <v>0</v>
      </c>
      <c r="M941" s="44">
        <f>IFERROR(VLOOKUP($C941,'World Cup GK'!B:AE,19,FALSE),0)</f>
        <v>0</v>
      </c>
      <c r="N941" s="44">
        <f>IFERROR(VLOOKUP($C941,'World Cup GK'!B:AE,14,FALSE),0)</f>
        <v>0</v>
      </c>
      <c r="O941" s="44">
        <f>IFERROR(VLOOKUP($C941,'World Cup GK'!B:AE,11,FALSE),0)</f>
        <v>0</v>
      </c>
      <c r="P941" s="43">
        <f t="shared" si="122"/>
        <v>5.1958000000000002</v>
      </c>
    </row>
    <row r="942" spans="2:16" ht="12" customHeight="1" x14ac:dyDescent="0.2">
      <c r="B942" s="24"/>
      <c r="C942" s="265" t="s">
        <v>442</v>
      </c>
      <c r="D942" s="23" t="str">
        <f>IFERROR(VLOOKUP($C942,'World Cup Players'!B:X,3,FALSE),0)</f>
        <v>fr France</v>
      </c>
      <c r="E942" s="30"/>
      <c r="F942" s="23">
        <f>IFERROR(VLOOKUP($C942,'World Cup Players'!B:X,9,FALSE),0)</f>
        <v>360</v>
      </c>
      <c r="G942" s="23">
        <f>IFERROR(VLOOKUP($C942,'World Cup Players'!B:X,11,FALSE),0)</f>
        <v>0</v>
      </c>
      <c r="H942" s="23">
        <f>IFERROR(VLOOKUP($C942,'World Cup Players'!B:X,12,FALSE),0)</f>
        <v>1</v>
      </c>
      <c r="I942" s="23">
        <f>IFERROR(VLOOKUP($C942,'GAME WINNING GOALS'!A:B,2,FALSE),0)</f>
        <v>0</v>
      </c>
      <c r="J942" s="23">
        <f>IFERROR(VLOOKUP($C942,'World Cup Players'!B:X,17,FALSE),0)</f>
        <v>1</v>
      </c>
      <c r="K942" s="23">
        <f>IFERROR(VLOOKUP($C942,'World Cup Players'!B:X,18,FALSE),0)</f>
        <v>0</v>
      </c>
      <c r="L942" s="44">
        <f>IFERROR(VLOOKUP($C942,'World Cup GK'!B:AE,16,FALSE),0)</f>
        <v>0</v>
      </c>
      <c r="M942" s="44">
        <f>IFERROR(VLOOKUP($C942,'World Cup GK'!B:AE,19,FALSE),0)</f>
        <v>0</v>
      </c>
      <c r="N942" s="44">
        <f>IFERROR(VLOOKUP($C942,'World Cup GK'!B:AE,14,FALSE),0)</f>
        <v>0</v>
      </c>
      <c r="O942" s="44">
        <f>IFERROR(VLOOKUP($C942,'World Cup GK'!B:AE,11,FALSE),0)</f>
        <v>0</v>
      </c>
      <c r="P942" s="43">
        <f t="shared" si="122"/>
        <v>3.738</v>
      </c>
    </row>
    <row r="943" spans="2:16" ht="12" customHeight="1" x14ac:dyDescent="0.2">
      <c r="B943" s="24"/>
      <c r="C943" s="265" t="s">
        <v>254</v>
      </c>
      <c r="D943" s="23" t="str">
        <f>IFERROR(VLOOKUP($C943,'World Cup Players'!B:X,3,FALSE),0)</f>
        <v>ca Canada</v>
      </c>
      <c r="E943" s="30"/>
      <c r="F943" s="23">
        <f>IFERROR(VLOOKUP($C943,'World Cup Players'!B:X,9,FALSE),0)</f>
        <v>420</v>
      </c>
      <c r="G943" s="23">
        <f>IFERROR(VLOOKUP($C943,'World Cup Players'!B:X,11,FALSE),0)</f>
        <v>3</v>
      </c>
      <c r="H943" s="23">
        <f>IFERROR(VLOOKUP($C943,'World Cup Players'!B:X,12,FALSE),0)</f>
        <v>0</v>
      </c>
      <c r="I943" s="23">
        <f>IFERROR(VLOOKUP($C943,'GAME WINNING GOALS'!A:B,2,FALSE),0)</f>
        <v>0</v>
      </c>
      <c r="J943" s="23">
        <f>IFERROR(VLOOKUP($C943,'World Cup Players'!B:X,17,FALSE),0)</f>
        <v>1</v>
      </c>
      <c r="K943" s="23">
        <f>IFERROR(VLOOKUP($C943,'World Cup Players'!B:X,18,FALSE),0)</f>
        <v>0</v>
      </c>
      <c r="L943" s="44">
        <f>IFERROR(VLOOKUP($C943,'World Cup GK'!B:AE,16,FALSE),0)</f>
        <v>0</v>
      </c>
      <c r="M943" s="44">
        <f>IFERROR(VLOOKUP($C943,'World Cup GK'!B:AE,19,FALSE),0)</f>
        <v>0</v>
      </c>
      <c r="N943" s="44">
        <f>IFERROR(VLOOKUP($C943,'World Cup GK'!B:AE,14,FALSE),0)</f>
        <v>0</v>
      </c>
      <c r="O943" s="44">
        <f>IFERROR(VLOOKUP($C943,'World Cup GK'!B:AE,11,FALSE),0)</f>
        <v>0</v>
      </c>
      <c r="P943" s="43">
        <f t="shared" si="122"/>
        <v>6.2360000000000007</v>
      </c>
    </row>
    <row r="944" spans="2:16" ht="12" customHeight="1" x14ac:dyDescent="0.2">
      <c r="B944" s="24"/>
      <c r="C944" s="278" t="s">
        <v>594</v>
      </c>
      <c r="D944" s="23" t="str">
        <f>IFERROR(VLOOKUP($C944,'World Cup Players'!B:X,3,FALSE),0)</f>
        <v>tr Türkiye</v>
      </c>
      <c r="E944" s="30"/>
      <c r="F944" s="23">
        <f>IFERROR(VLOOKUP($C944,'World Cup Players'!B:X,9,FALSE),0)</f>
        <v>270</v>
      </c>
      <c r="G944" s="23">
        <f>IFERROR(VLOOKUP($C944,'World Cup Players'!B:X,11,FALSE),0)</f>
        <v>1</v>
      </c>
      <c r="H944" s="23">
        <f>IFERROR(VLOOKUP($C944,'World Cup Players'!B:X,12,FALSE),0)</f>
        <v>0</v>
      </c>
      <c r="I944" s="23">
        <f>IFERROR(VLOOKUP($C944,'GAME WINNING GOALS'!A:B,2,FALSE),0)</f>
        <v>0</v>
      </c>
      <c r="J944" s="23">
        <f>IFERROR(VLOOKUP($C944,'World Cup Players'!B:X,17,FALSE),0)</f>
        <v>0</v>
      </c>
      <c r="K944" s="23">
        <f>IFERROR(VLOOKUP($C944,'World Cup Players'!B:X,18,FALSE),0)</f>
        <v>0</v>
      </c>
      <c r="L944" s="44">
        <f>IFERROR(VLOOKUP($C944,'World Cup GK'!B:AE,16,FALSE),0)</f>
        <v>0</v>
      </c>
      <c r="M944" s="44">
        <f>IFERROR(VLOOKUP($C944,'World Cup GK'!B:AE,19,FALSE),0)</f>
        <v>0</v>
      </c>
      <c r="N944" s="44">
        <f>IFERROR(VLOOKUP($C944,'World Cup GK'!B:AE,14,FALSE),0)</f>
        <v>0</v>
      </c>
      <c r="O944" s="44">
        <f>IFERROR(VLOOKUP($C944,'World Cup GK'!B:AE,11,FALSE),0)</f>
        <v>0</v>
      </c>
      <c r="P944" s="43">
        <f t="shared" si="122"/>
        <v>3.2410000000000001</v>
      </c>
    </row>
    <row r="945" spans="2:16" ht="12" customHeight="1" x14ac:dyDescent="0.2">
      <c r="B945" s="24"/>
      <c r="C945" s="278" t="s">
        <v>225</v>
      </c>
      <c r="D945" s="23" t="str">
        <f>IFERROR(VLOOKUP($C945,'World Cup Players'!B:X,3,FALSE),0)</f>
        <v>eng England</v>
      </c>
      <c r="E945" s="30"/>
      <c r="F945" s="23">
        <f>IFERROR(VLOOKUP($C945,'World Cup Players'!B:X,9,FALSE),0)</f>
        <v>602</v>
      </c>
      <c r="G945" s="23">
        <f>IFERROR(VLOOKUP($C945,'World Cup Players'!B:X,11,FALSE),0)</f>
        <v>6</v>
      </c>
      <c r="H945" s="23">
        <f>IFERROR(VLOOKUP($C945,'World Cup Players'!B:X,12,FALSE),0)</f>
        <v>1</v>
      </c>
      <c r="I945" s="23">
        <f>IFERROR(VLOOKUP($C945,'GAME WINNING GOALS'!A:B,2,FALSE),0)</f>
        <v>3</v>
      </c>
      <c r="J945" s="23">
        <f>IFERROR(VLOOKUP($C945,'World Cup Players'!B:X,17,FALSE),0)</f>
        <v>1</v>
      </c>
      <c r="K945" s="23">
        <f>IFERROR(VLOOKUP($C945,'World Cup Players'!B:X,18,FALSE),0)</f>
        <v>0</v>
      </c>
      <c r="L945" s="44">
        <f>IFERROR(VLOOKUP($C945,'World Cup GK'!B:AE,16,FALSE),0)</f>
        <v>0</v>
      </c>
      <c r="M945" s="44">
        <f>IFERROR(VLOOKUP($C945,'World Cup GK'!B:AE,19,FALSE),0)</f>
        <v>0</v>
      </c>
      <c r="N945" s="44">
        <f>IFERROR(VLOOKUP($C945,'World Cup GK'!B:AE,14,FALSE),0)</f>
        <v>0</v>
      </c>
      <c r="O945" s="44">
        <f>IFERROR(VLOOKUP($C945,'World Cup GK'!B:AE,11,FALSE),0)</f>
        <v>0</v>
      </c>
      <c r="P945" s="43">
        <f t="shared" si="122"/>
        <v>14.746600000000001</v>
      </c>
    </row>
    <row r="946" spans="2:16" ht="12" customHeight="1" x14ac:dyDescent="0.2">
      <c r="B946" s="24"/>
      <c r="C946" s="265" t="s">
        <v>720</v>
      </c>
      <c r="D946" s="23" t="str">
        <f>IFERROR(VLOOKUP($C946,'World Cup Players'!B:X,3,FALSE),0)</f>
        <v>fr France</v>
      </c>
      <c r="E946" s="30"/>
      <c r="F946" s="23">
        <f>IFERROR(VLOOKUP($C946,'World Cup Players'!B:X,9,FALSE),0)</f>
        <v>556</v>
      </c>
      <c r="G946" s="23">
        <f>IFERROR(VLOOKUP($C946,'World Cup Players'!B:X,11,FALSE),0)</f>
        <v>0</v>
      </c>
      <c r="H946" s="23">
        <f>IFERROR(VLOOKUP($C946,'World Cup Players'!B:X,12,FALSE),0)</f>
        <v>5</v>
      </c>
      <c r="I946" s="23">
        <f>IFERROR(VLOOKUP($C946,'GAME WINNING GOALS'!A:B,2,FALSE),0)</f>
        <v>0</v>
      </c>
      <c r="J946" s="23">
        <f>IFERROR(VLOOKUP($C946,'World Cup Players'!B:X,17,FALSE),0)</f>
        <v>1</v>
      </c>
      <c r="K946" s="23">
        <f>IFERROR(VLOOKUP($C946,'World Cup Players'!B:X,18,FALSE),0)</f>
        <v>0</v>
      </c>
      <c r="L946" s="44">
        <f>IFERROR(VLOOKUP($C946,'World Cup GK'!B:AE,16,FALSE),0)</f>
        <v>0</v>
      </c>
      <c r="M946" s="44">
        <f>IFERROR(VLOOKUP($C946,'World Cup GK'!B:AE,19,FALSE),0)</f>
        <v>0</v>
      </c>
      <c r="N946" s="44">
        <f>IFERROR(VLOOKUP($C946,'World Cup GK'!B:AE,14,FALSE),0)</f>
        <v>0</v>
      </c>
      <c r="O946" s="44">
        <f>IFERROR(VLOOKUP($C946,'World Cup GK'!B:AE,11,FALSE),0)</f>
        <v>0</v>
      </c>
      <c r="P946" s="43">
        <f t="shared" si="122"/>
        <v>9.3647999999999989</v>
      </c>
    </row>
    <row r="947" spans="2:16" ht="12" customHeight="1" x14ac:dyDescent="0.2">
      <c r="B947" s="24"/>
      <c r="C947" s="265" t="s">
        <v>475</v>
      </c>
      <c r="D947" s="23" t="str">
        <f>IFERROR(VLOOKUP($C947,'World Cup Players'!B:X,3,FALSE),0)</f>
        <v>es Spain</v>
      </c>
      <c r="E947" s="30"/>
      <c r="F947" s="23">
        <f>IFERROR(VLOOKUP($C947,'World Cup Players'!B:X,9,FALSE),0)</f>
        <v>67</v>
      </c>
      <c r="G947" s="23">
        <f>IFERROR(VLOOKUP($C947,'World Cup Players'!B:X,11,FALSE),0)</f>
        <v>0</v>
      </c>
      <c r="H947" s="23">
        <f>IFERROR(VLOOKUP($C947,'World Cup Players'!B:X,12,FALSE),0)</f>
        <v>0</v>
      </c>
      <c r="I947" s="23">
        <f>IFERROR(VLOOKUP($C947,'GAME WINNING GOALS'!A:B,2,FALSE),0)</f>
        <v>0</v>
      </c>
      <c r="J947" s="23">
        <f>IFERROR(VLOOKUP($C947,'World Cup Players'!B:X,17,FALSE),0)</f>
        <v>0</v>
      </c>
      <c r="K947" s="23">
        <f>IFERROR(VLOOKUP($C947,'World Cup Players'!B:X,18,FALSE),0)</f>
        <v>0</v>
      </c>
      <c r="L947" s="44">
        <f>IFERROR(VLOOKUP($C947,'World Cup GK'!B:AE,16,FALSE),0)</f>
        <v>0</v>
      </c>
      <c r="M947" s="44">
        <f>IFERROR(VLOOKUP($C947,'World Cup GK'!B:AE,19,FALSE),0)</f>
        <v>0</v>
      </c>
      <c r="N947" s="44">
        <f>IFERROR(VLOOKUP($C947,'World Cup GK'!B:AE,14,FALSE),0)</f>
        <v>0</v>
      </c>
      <c r="O947" s="44">
        <f>IFERROR(VLOOKUP($C947,'World Cup GK'!B:AE,11,FALSE),0)</f>
        <v>0</v>
      </c>
      <c r="P947" s="43">
        <f t="shared" si="122"/>
        <v>0.55610000000000004</v>
      </c>
    </row>
    <row r="948" spans="2:16" ht="12" customHeight="1" x14ac:dyDescent="0.2">
      <c r="B948" s="24"/>
      <c r="C948" s="265" t="s">
        <v>734</v>
      </c>
      <c r="D948" s="23" t="str">
        <f>IFERROR(VLOOKUP($C948,'World Cup Players'!B:X,3,FALSE),0)</f>
        <v>no Norway</v>
      </c>
      <c r="E948" s="30"/>
      <c r="F948" s="23">
        <f>IFERROR(VLOOKUP($C948,'World Cup Players'!B:X,9,FALSE),0)</f>
        <v>470</v>
      </c>
      <c r="G948" s="23">
        <f>IFERROR(VLOOKUP($C948,'World Cup Players'!B:X,11,FALSE),0)</f>
        <v>0</v>
      </c>
      <c r="H948" s="23">
        <f>IFERROR(VLOOKUP($C948,'World Cup Players'!B:X,12,FALSE),0)</f>
        <v>4</v>
      </c>
      <c r="I948" s="23">
        <f>IFERROR(VLOOKUP($C948,'GAME WINNING GOALS'!A:B,2,FALSE),0)</f>
        <v>0</v>
      </c>
      <c r="J948" s="23">
        <f>IFERROR(VLOOKUP($C948,'World Cup Players'!B:X,17,FALSE),0)</f>
        <v>0</v>
      </c>
      <c r="K948" s="23">
        <f>IFERROR(VLOOKUP($C948,'World Cup Players'!B:X,18,FALSE),0)</f>
        <v>0</v>
      </c>
      <c r="L948" s="44">
        <f>IFERROR(VLOOKUP($C948,'World Cup GK'!B:AE,16,FALSE),0)</f>
        <v>0</v>
      </c>
      <c r="M948" s="44">
        <f>IFERROR(VLOOKUP($C948,'World Cup GK'!B:AE,19,FALSE),0)</f>
        <v>0</v>
      </c>
      <c r="N948" s="44">
        <f>IFERROR(VLOOKUP($C948,'World Cup GK'!B:AE,14,FALSE),0)</f>
        <v>0</v>
      </c>
      <c r="O948" s="44">
        <f>IFERROR(VLOOKUP($C948,'World Cup GK'!B:AE,11,FALSE),0)</f>
        <v>0</v>
      </c>
      <c r="P948" s="43">
        <f t="shared" si="122"/>
        <v>7.9009999999999998</v>
      </c>
    </row>
    <row r="949" spans="2:16" ht="12" customHeight="1" x14ac:dyDescent="0.2">
      <c r="B949" s="24"/>
      <c r="C949" s="268" t="s">
        <v>543</v>
      </c>
      <c r="D949" s="23" t="str">
        <f>IFERROR(VLOOKUP($C949,'World Cup Players'!B:X,3,FALSE),0)</f>
        <v>pt Portugal</v>
      </c>
      <c r="E949" s="30"/>
      <c r="F949" s="23">
        <f>IFERROR(VLOOKUP($C949,'World Cup Players'!B:X,9,FALSE),0)</f>
        <v>376</v>
      </c>
      <c r="G949" s="23">
        <f>IFERROR(VLOOKUP($C949,'World Cup Players'!B:X,11,FALSE),0)</f>
        <v>0</v>
      </c>
      <c r="H949" s="23">
        <f>IFERROR(VLOOKUP($C949,'World Cup Players'!B:X,12,FALSE),0)</f>
        <v>0</v>
      </c>
      <c r="I949" s="23">
        <f>IFERROR(VLOOKUP($C949,'GAME WINNING GOALS'!A:B,2,FALSE),0)</f>
        <v>0</v>
      </c>
      <c r="J949" s="23">
        <f>IFERROR(VLOOKUP($C949,'World Cup Players'!B:X,17,FALSE),0)</f>
        <v>0</v>
      </c>
      <c r="K949" s="23">
        <f>IFERROR(VLOOKUP($C949,'World Cup Players'!B:X,18,FALSE),0)</f>
        <v>0</v>
      </c>
      <c r="L949" s="44">
        <f>IFERROR(VLOOKUP($C949,'World Cup GK'!B:AE,16,FALSE),0)</f>
        <v>0</v>
      </c>
      <c r="M949" s="44">
        <f>IFERROR(VLOOKUP($C949,'World Cup GK'!B:AE,19,FALSE),0)</f>
        <v>0</v>
      </c>
      <c r="N949" s="44">
        <f>IFERROR(VLOOKUP($C949,'World Cup GK'!B:AE,14,FALSE),0)</f>
        <v>0</v>
      </c>
      <c r="O949" s="44">
        <f>IFERROR(VLOOKUP($C949,'World Cup GK'!B:AE,11,FALSE),0)</f>
        <v>0</v>
      </c>
      <c r="P949" s="43">
        <f t="shared" si="122"/>
        <v>3.1208</v>
      </c>
    </row>
    <row r="950" spans="2:16" ht="12" customHeight="1" x14ac:dyDescent="0.2">
      <c r="B950" s="24"/>
      <c r="C950" s="265" t="s">
        <v>805</v>
      </c>
      <c r="D950" s="23" t="str">
        <f>IFERROR(VLOOKUP($C950,'World Cup Players'!B:X,3,FALSE),0)</f>
        <v>fr France</v>
      </c>
      <c r="E950" s="30"/>
      <c r="F950" s="23">
        <f>IFERROR(VLOOKUP($C950,'World Cup Players'!B:X,9,FALSE),0)</f>
        <v>85</v>
      </c>
      <c r="G950" s="23">
        <f>IFERROR(VLOOKUP($C950,'World Cup Players'!B:X,11,FALSE),0)</f>
        <v>0</v>
      </c>
      <c r="H950" s="23">
        <f>IFERROR(VLOOKUP($C950,'World Cup Players'!B:X,12,FALSE),0)</f>
        <v>0</v>
      </c>
      <c r="I950" s="23">
        <f>IFERROR(VLOOKUP($C950,'GAME WINNING GOALS'!A:B,2,FALSE),0)</f>
        <v>0</v>
      </c>
      <c r="J950" s="23">
        <f>IFERROR(VLOOKUP($C950,'World Cup Players'!B:X,17,FALSE),0)</f>
        <v>0</v>
      </c>
      <c r="K950" s="23">
        <f>IFERROR(VLOOKUP($C950,'World Cup Players'!B:X,18,FALSE),0)</f>
        <v>0</v>
      </c>
      <c r="L950" s="44">
        <f>IFERROR(VLOOKUP($C950,'World Cup GK'!B:AE,16,FALSE),0)</f>
        <v>0</v>
      </c>
      <c r="M950" s="44">
        <f>IFERROR(VLOOKUP($C950,'World Cup GK'!B:AE,19,FALSE),0)</f>
        <v>0</v>
      </c>
      <c r="N950" s="44">
        <f>IFERROR(VLOOKUP($C950,'World Cup GK'!B:AE,14,FALSE),0)</f>
        <v>0</v>
      </c>
      <c r="O950" s="44">
        <f>IFERROR(VLOOKUP($C950,'World Cup GK'!B:AE,11,FALSE),0)</f>
        <v>0</v>
      </c>
      <c r="P950" s="43">
        <f t="shared" si="122"/>
        <v>0.70550000000000002</v>
      </c>
    </row>
    <row r="951" spans="2:16" ht="12" customHeight="1" x14ac:dyDescent="0.2">
      <c r="B951" s="24"/>
      <c r="C951" s="265" t="s">
        <v>747</v>
      </c>
      <c r="D951" s="23" t="str">
        <f>IFERROR(VLOOKUP($C951,'World Cup Players'!B:X,3,FALSE),0)</f>
        <v>cd Congo DR</v>
      </c>
      <c r="E951" s="30"/>
      <c r="F951" s="23">
        <f>IFERROR(VLOOKUP($C951,'World Cup Players'!B:X,9,FALSE),0)</f>
        <v>360</v>
      </c>
      <c r="G951" s="23">
        <f>IFERROR(VLOOKUP($C951,'World Cup Players'!B:X,11,FALSE),0)</f>
        <v>3</v>
      </c>
      <c r="H951" s="23">
        <f>IFERROR(VLOOKUP($C951,'World Cup Players'!B:X,12,FALSE),0)</f>
        <v>0</v>
      </c>
      <c r="I951" s="23">
        <f>IFERROR(VLOOKUP($C951,'GAME WINNING GOALS'!A:B,2,FALSE),0)</f>
        <v>0</v>
      </c>
      <c r="J951" s="23">
        <f>IFERROR(VLOOKUP($C951,'World Cup Players'!B:X,17,FALSE),0)</f>
        <v>0</v>
      </c>
      <c r="K951" s="23">
        <f>IFERROR(VLOOKUP($C951,'World Cup Players'!B:X,18,FALSE),0)</f>
        <v>0</v>
      </c>
      <c r="L951" s="44">
        <f>IFERROR(VLOOKUP($C951,'World Cup GK'!B:AE,16,FALSE),0)</f>
        <v>0</v>
      </c>
      <c r="M951" s="44">
        <f>IFERROR(VLOOKUP($C951,'World Cup GK'!B:AE,19,FALSE),0)</f>
        <v>0</v>
      </c>
      <c r="N951" s="44">
        <f>IFERROR(VLOOKUP($C951,'World Cup GK'!B:AE,14,FALSE),0)</f>
        <v>0</v>
      </c>
      <c r="O951" s="44">
        <f>IFERROR(VLOOKUP($C951,'World Cup GK'!B:AE,11,FALSE),0)</f>
        <v>0</v>
      </c>
      <c r="P951" s="43">
        <f t="shared" si="122"/>
        <v>5.9879999999999995</v>
      </c>
    </row>
    <row r="952" spans="2:16" ht="12" customHeight="1" x14ac:dyDescent="0.2">
      <c r="B952" s="24"/>
      <c r="C952" s="265" t="s">
        <v>411</v>
      </c>
      <c r="D952" s="23" t="str">
        <f>IFERROR(VLOOKUP($C952,'World Cup Players'!B:X,3,FALSE),0)</f>
        <v>au Australia</v>
      </c>
      <c r="E952" s="30"/>
      <c r="F952" s="23">
        <f>IFERROR(VLOOKUP($C952,'World Cup Players'!B:X,9,FALSE),0)</f>
        <v>223</v>
      </c>
      <c r="G952" s="23">
        <f>IFERROR(VLOOKUP($C952,'World Cup Players'!B:X,11,FALSE),0)</f>
        <v>0</v>
      </c>
      <c r="H952" s="23">
        <f>IFERROR(VLOOKUP($C952,'World Cup Players'!B:X,12,FALSE),0)</f>
        <v>0</v>
      </c>
      <c r="I952" s="23">
        <f>IFERROR(VLOOKUP($C952,'GAME WINNING GOALS'!A:B,2,FALSE),0)</f>
        <v>0</v>
      </c>
      <c r="J952" s="23">
        <f>IFERROR(VLOOKUP($C952,'World Cup Players'!B:X,17,FALSE),0)</f>
        <v>1</v>
      </c>
      <c r="K952" s="23">
        <f>IFERROR(VLOOKUP($C952,'World Cup Players'!B:X,18,FALSE),0)</f>
        <v>0</v>
      </c>
      <c r="L952" s="44">
        <f>IFERROR(VLOOKUP($C952,'World Cup GK'!B:AE,16,FALSE),0)</f>
        <v>0</v>
      </c>
      <c r="M952" s="44">
        <f>IFERROR(VLOOKUP($C952,'World Cup GK'!B:AE,19,FALSE),0)</f>
        <v>0</v>
      </c>
      <c r="N952" s="44">
        <f>IFERROR(VLOOKUP($C952,'World Cup GK'!B:AE,14,FALSE),0)</f>
        <v>0</v>
      </c>
      <c r="O952" s="44">
        <f>IFERROR(VLOOKUP($C952,'World Cup GK'!B:AE,11,FALSE),0)</f>
        <v>0</v>
      </c>
      <c r="P952" s="43">
        <f t="shared" si="122"/>
        <v>1.6009</v>
      </c>
    </row>
    <row r="953" spans="2:16" ht="12" customHeight="1" x14ac:dyDescent="0.2">
      <c r="B953" s="24"/>
      <c r="C953" s="265" t="s">
        <v>216</v>
      </c>
      <c r="D953" s="23" t="str">
        <f>IFERROR(VLOOKUP($C953,'World Cup Players'!B:X,3,FALSE),0)</f>
        <v>es Spain</v>
      </c>
      <c r="E953" s="30"/>
      <c r="F953" s="23">
        <f>IFERROR(VLOOKUP($C953,'World Cup Players'!B:X,9,FALSE),0)</f>
        <v>229</v>
      </c>
      <c r="G953" s="23">
        <f>IFERROR(VLOOKUP($C953,'World Cup Players'!B:X,11,FALSE),0)</f>
        <v>0</v>
      </c>
      <c r="H953" s="23">
        <f>IFERROR(VLOOKUP($C953,'World Cup Players'!B:X,12,FALSE),0)</f>
        <v>1</v>
      </c>
      <c r="I953" s="23">
        <f>IFERROR(VLOOKUP($C953,'GAME WINNING GOALS'!A:B,2,FALSE),0)</f>
        <v>0</v>
      </c>
      <c r="J953" s="23">
        <f>IFERROR(VLOOKUP($C953,'World Cup Players'!B:X,17,FALSE),0)</f>
        <v>1</v>
      </c>
      <c r="K953" s="23">
        <f>IFERROR(VLOOKUP($C953,'World Cup Players'!B:X,18,FALSE),0)</f>
        <v>0</v>
      </c>
      <c r="L953" s="44">
        <f>IFERROR(VLOOKUP($C953,'World Cup GK'!B:AE,16,FALSE),0)</f>
        <v>0</v>
      </c>
      <c r="M953" s="44">
        <f>IFERROR(VLOOKUP($C953,'World Cup GK'!B:AE,19,FALSE),0)</f>
        <v>0</v>
      </c>
      <c r="N953" s="44">
        <f>IFERROR(VLOOKUP($C953,'World Cup GK'!B:AE,14,FALSE),0)</f>
        <v>0</v>
      </c>
      <c r="O953" s="44">
        <f>IFERROR(VLOOKUP($C953,'World Cup GK'!B:AE,11,FALSE),0)</f>
        <v>0</v>
      </c>
      <c r="P953" s="43">
        <f t="shared" si="122"/>
        <v>2.6507000000000001</v>
      </c>
    </row>
    <row r="954" spans="2:16" ht="12" customHeight="1" x14ac:dyDescent="0.2">
      <c r="B954" s="24"/>
      <c r="C954" s="265" t="s">
        <v>410</v>
      </c>
      <c r="D954" s="23" t="str">
        <f>IFERROR(VLOOKUP($C954,'World Cup Players'!B:X,3,FALSE),0)</f>
        <v>fr France</v>
      </c>
      <c r="E954" s="30"/>
      <c r="F954" s="23">
        <f>IFERROR(VLOOKUP($C954,'World Cup Players'!B:X,9,FALSE),0)</f>
        <v>212</v>
      </c>
      <c r="G954" s="23">
        <f>IFERROR(VLOOKUP($C954,'World Cup Players'!B:X,11,FALSE),0)</f>
        <v>0</v>
      </c>
      <c r="H954" s="23">
        <f>IFERROR(VLOOKUP($C954,'World Cup Players'!B:X,12,FALSE),0)</f>
        <v>0</v>
      </c>
      <c r="I954" s="23">
        <f>IFERROR(VLOOKUP($C954,'GAME WINNING GOALS'!A:B,2,FALSE),0)</f>
        <v>0</v>
      </c>
      <c r="J954" s="23">
        <f>IFERROR(VLOOKUP($C954,'World Cup Players'!B:X,17,FALSE),0)</f>
        <v>0</v>
      </c>
      <c r="K954" s="23">
        <f>IFERROR(VLOOKUP($C954,'World Cup Players'!B:X,18,FALSE),0)</f>
        <v>0</v>
      </c>
      <c r="L954" s="44">
        <f>IFERROR(VLOOKUP($C954,'World Cup GK'!B:AE,16,FALSE),0)</f>
        <v>0</v>
      </c>
      <c r="M954" s="44">
        <f>IFERROR(VLOOKUP($C954,'World Cup GK'!B:AE,19,FALSE),0)</f>
        <v>0</v>
      </c>
      <c r="N954" s="44">
        <f>IFERROR(VLOOKUP($C954,'World Cup GK'!B:AE,14,FALSE),0)</f>
        <v>0</v>
      </c>
      <c r="O954" s="44">
        <f>IFERROR(VLOOKUP($C954,'World Cup GK'!B:AE,11,FALSE),0)</f>
        <v>0</v>
      </c>
      <c r="P954" s="43">
        <f t="shared" si="122"/>
        <v>1.7596000000000001</v>
      </c>
    </row>
    <row r="955" spans="2:16" ht="12" customHeight="1" x14ac:dyDescent="0.2">
      <c r="B955" s="24"/>
      <c r="C955" s="278" t="s">
        <v>217</v>
      </c>
      <c r="D955" s="23" t="str">
        <f>IFERROR(VLOOKUP($C955,'World Cup Players'!B:X,3,FALSE),0)</f>
        <v>nl Netherlands</v>
      </c>
      <c r="E955" s="30"/>
      <c r="F955" s="23">
        <f>IFERROR(VLOOKUP($C955,'World Cup Players'!B:X,9,FALSE),0)</f>
        <v>390</v>
      </c>
      <c r="G955" s="23">
        <f>IFERROR(VLOOKUP($C955,'World Cup Players'!B:X,11,FALSE),0)</f>
        <v>1</v>
      </c>
      <c r="H955" s="23">
        <f>IFERROR(VLOOKUP($C955,'World Cup Players'!B:X,12,FALSE),0)</f>
        <v>1</v>
      </c>
      <c r="I955" s="23">
        <f>IFERROR(VLOOKUP($C955,'GAME WINNING GOALS'!A:B,2,FALSE),0)</f>
        <v>0</v>
      </c>
      <c r="J955" s="23">
        <f>IFERROR(VLOOKUP($C955,'World Cup Players'!B:X,17,FALSE),0)</f>
        <v>0</v>
      </c>
      <c r="K955" s="23">
        <f>IFERROR(VLOOKUP($C955,'World Cup Players'!B:X,18,FALSE),0)</f>
        <v>0</v>
      </c>
      <c r="L955" s="44">
        <f>IFERROR(VLOOKUP($C955,'World Cup GK'!B:AE,16,FALSE),0)</f>
        <v>0</v>
      </c>
      <c r="M955" s="44">
        <f>IFERROR(VLOOKUP($C955,'World Cup GK'!B:AE,19,FALSE),0)</f>
        <v>0</v>
      </c>
      <c r="N955" s="44">
        <f>IFERROR(VLOOKUP($C955,'World Cup GK'!B:AE,14,FALSE),0)</f>
        <v>0</v>
      </c>
      <c r="O955" s="44">
        <f>IFERROR(VLOOKUP($C955,'World Cup GK'!B:AE,11,FALSE),0)</f>
        <v>0</v>
      </c>
      <c r="P955" s="43">
        <f t="shared" si="122"/>
        <v>5.2370000000000001</v>
      </c>
    </row>
    <row r="956" spans="2:16" ht="12" customHeight="1" thickBot="1" x14ac:dyDescent="0.25">
      <c r="B956" s="24"/>
      <c r="C956" s="276" t="s">
        <v>539</v>
      </c>
      <c r="D956" s="23" t="str">
        <f>IFERROR(VLOOKUP($C956,'World Cup Players'!B:X,3,FALSE),0)</f>
        <v>fr France</v>
      </c>
      <c r="E956" s="30"/>
      <c r="F956" s="23">
        <f>IFERROR(VLOOKUP($C956,'World Cup Players'!B:X,9,FALSE),0)</f>
        <v>479</v>
      </c>
      <c r="G956" s="23">
        <f>IFERROR(VLOOKUP($C956,'World Cup Players'!B:X,11,FALSE),0)</f>
        <v>0</v>
      </c>
      <c r="H956" s="23">
        <f>IFERROR(VLOOKUP($C956,'World Cup Players'!B:X,12,FALSE),0)</f>
        <v>0</v>
      </c>
      <c r="I956" s="41">
        <f>IFERROR(VLOOKUP($C956,'GAME WINNING GOALS'!A:B,2,FALSE),0)</f>
        <v>0</v>
      </c>
      <c r="J956" s="23">
        <f>IFERROR(VLOOKUP($C956,'World Cup Players'!B:X,17,FALSE),0)</f>
        <v>0</v>
      </c>
      <c r="K956" s="23">
        <f>IFERROR(VLOOKUP($C956,'World Cup Players'!B:X,18,FALSE),0)</f>
        <v>0</v>
      </c>
      <c r="L956" s="44">
        <f>IFERROR(VLOOKUP($C956,'World Cup GK'!B:AE,16,FALSE),0)</f>
        <v>0</v>
      </c>
      <c r="M956" s="44">
        <f>IFERROR(VLOOKUP($C956,'World Cup GK'!B:AE,19,FALSE),0)</f>
        <v>0</v>
      </c>
      <c r="N956" s="44">
        <f>IFERROR(VLOOKUP($C956,'World Cup GK'!B:AE,14,FALSE),0)</f>
        <v>0</v>
      </c>
      <c r="O956" s="44">
        <f>IFERROR(VLOOKUP($C956,'World Cup GK'!B:AE,11,FALSE),0)</f>
        <v>0</v>
      </c>
      <c r="P956" s="43">
        <f t="shared" si="122"/>
        <v>3.9757000000000002</v>
      </c>
    </row>
    <row r="957" spans="2:16" ht="12" customHeight="1" x14ac:dyDescent="0.2">
      <c r="B957" s="24"/>
      <c r="C957" s="277" t="s">
        <v>758</v>
      </c>
      <c r="D957" s="23" t="str">
        <f>IFERROR(VLOOKUP($C957,'World Cup Players'!B:X,3,FALSE),0)</f>
        <v>br Brazil</v>
      </c>
      <c r="E957" s="30"/>
      <c r="F957" s="23">
        <f>IFERROR(VLOOKUP($C957,'World Cup Players'!B:X,9,FALSE),0)</f>
        <v>450</v>
      </c>
      <c r="G957" s="23">
        <f>IFERROR(VLOOKUP($C957,'World Cup Players'!B:X,11,FALSE),0)</f>
        <v>0</v>
      </c>
      <c r="H957" s="23">
        <f>IFERROR(VLOOKUP($C957,'World Cup Players'!B:X,12,FALSE),0)</f>
        <v>1</v>
      </c>
      <c r="I957" s="41">
        <f>IFERROR(VLOOKUP($C957,'GAME WINNING GOALS'!A:B,2,FALSE),0)</f>
        <v>0</v>
      </c>
      <c r="J957" s="23">
        <f>IFERROR(VLOOKUP($C957,'World Cup Players'!B:X,17,FALSE),0)</f>
        <v>0</v>
      </c>
      <c r="K957" s="23">
        <f>IFERROR(VLOOKUP($C957,'World Cup Players'!B:X,18,FALSE),0)</f>
        <v>0</v>
      </c>
      <c r="L957" s="44">
        <f>IFERROR(VLOOKUP($C957,'World Cup GK'!B:AE,16,FALSE),0)</f>
        <v>0</v>
      </c>
      <c r="M957" s="44">
        <f>IFERROR(VLOOKUP($C957,'World Cup GK'!B:AE,19,FALSE),0)</f>
        <v>0</v>
      </c>
      <c r="N957" s="44">
        <f>IFERROR(VLOOKUP($C957,'World Cup GK'!B:AE,14,FALSE),0)</f>
        <v>0</v>
      </c>
      <c r="O957" s="44">
        <f>IFERROR(VLOOKUP($C957,'World Cup GK'!B:AE,11,FALSE),0)</f>
        <v>0</v>
      </c>
      <c r="P957" s="43">
        <f t="shared" si="122"/>
        <v>4.7349999999999994</v>
      </c>
    </row>
    <row r="958" spans="2:16" ht="12" customHeight="1" thickBot="1" x14ac:dyDescent="0.25">
      <c r="B958" s="24"/>
      <c r="C958" s="266" t="s">
        <v>469</v>
      </c>
      <c r="D958" s="23" t="str">
        <f>IFERROR(VLOOKUP($C958,'World Cup Players'!B:X,3,FALSE),0)</f>
        <v>es Spain</v>
      </c>
      <c r="E958" s="30"/>
      <c r="F958" s="23">
        <f>IFERROR(VLOOKUP($C958,'World Cup Players'!B:X,9,FALSE),0)</f>
        <v>630</v>
      </c>
      <c r="G958" s="23">
        <f>IFERROR(VLOOKUP($C958,'World Cup Players'!B:X,11,FALSE),0)</f>
        <v>0</v>
      </c>
      <c r="H958" s="23">
        <f>IFERROR(VLOOKUP($C958,'World Cup Players'!B:X,12,FALSE),0)</f>
        <v>0</v>
      </c>
      <c r="I958" s="41">
        <f>IFERROR(VLOOKUP($C958,'GAME WINNING GOALS'!A:B,2,FALSE),0)</f>
        <v>0</v>
      </c>
      <c r="J958" s="23">
        <f>IFERROR(VLOOKUP($C958,'World Cup Players'!B:X,17,FALSE),0)</f>
        <v>0</v>
      </c>
      <c r="K958" s="23">
        <f>IFERROR(VLOOKUP($C958,'World Cup Players'!B:X,18,FALSE),0)</f>
        <v>0</v>
      </c>
      <c r="L958" s="44">
        <f>IFERROR(VLOOKUP($C958,'World Cup GK'!B:AE,16,FALSE),0)</f>
        <v>6</v>
      </c>
      <c r="M958" s="44">
        <f>IFERROR(VLOOKUP($C958,'World Cup GK'!B:AE,19,FALSE),0)</f>
        <v>6</v>
      </c>
      <c r="N958" s="44">
        <f>IFERROR(VLOOKUP($C958,'World Cup GK'!B:AE,14,FALSE),0)</f>
        <v>9</v>
      </c>
      <c r="O958" s="44">
        <f>IFERROR(VLOOKUP($C958,'World Cup GK'!B:AE,11,FALSE),0)</f>
        <v>1</v>
      </c>
      <c r="P958" s="43">
        <f t="shared" si="122"/>
        <v>18.779</v>
      </c>
    </row>
    <row r="959" spans="2:16" ht="12" customHeight="1" x14ac:dyDescent="0.2">
      <c r="B959" s="24"/>
      <c r="C959" s="277" t="s">
        <v>45</v>
      </c>
      <c r="D959" s="23" t="str">
        <f>IFERROR(VLOOKUP($C959,'World Cup Players'!B:X,3,FALSE),0)</f>
        <v>eng England</v>
      </c>
      <c r="E959" s="30"/>
      <c r="F959" s="23">
        <f>IFERROR(VLOOKUP($C959,'World Cup Players'!B:X,9,FALSE),0)</f>
        <v>660</v>
      </c>
      <c r="G959" s="23">
        <f>IFERROR(VLOOKUP($C959,'World Cup Players'!B:X,11,FALSE),0)</f>
        <v>0</v>
      </c>
      <c r="H959" s="23">
        <f>IFERROR(VLOOKUP($C959,'World Cup Players'!B:X,12,FALSE),0)</f>
        <v>0</v>
      </c>
      <c r="I959" s="41">
        <f>IFERROR(VLOOKUP($C959,'GAME WINNING GOALS'!A:B,2,FALSE),0)</f>
        <v>0</v>
      </c>
      <c r="J959" s="23">
        <f>IFERROR(VLOOKUP($C959,'World Cup Players'!B:X,17,FALSE),0)</f>
        <v>0</v>
      </c>
      <c r="K959" s="23">
        <f>IFERROR(VLOOKUP($C959,'World Cup Players'!B:X,18,FALSE),0)</f>
        <v>0</v>
      </c>
      <c r="L959" s="44">
        <f>IFERROR(VLOOKUP($C959,'World Cup GK'!B:AE,16,FALSE),0)</f>
        <v>5</v>
      </c>
      <c r="M959" s="44">
        <f>IFERROR(VLOOKUP($C959,'World Cup GK'!B:AE,19,FALSE),0)</f>
        <v>2</v>
      </c>
      <c r="N959" s="44">
        <f>IFERROR(VLOOKUP($C959,'World Cup GK'!B:AE,14,FALSE),0)</f>
        <v>15</v>
      </c>
      <c r="O959" s="44">
        <f>IFERROR(VLOOKUP($C959,'World Cup GK'!B:AE,11,FALSE),0)</f>
        <v>8</v>
      </c>
      <c r="P959" s="43">
        <f t="shared" si="122"/>
        <v>13.478</v>
      </c>
    </row>
    <row r="960" spans="2:16" ht="12" customHeight="1" x14ac:dyDescent="0.2">
      <c r="B960" s="24"/>
      <c r="C960" s="304" t="s">
        <v>400</v>
      </c>
      <c r="D960" s="23" t="str">
        <f>IFERROR(VLOOKUP($C960,'World Cup Players'!B:X,3,FALSE),0)</f>
        <v>ma Morocco</v>
      </c>
      <c r="E960" s="30"/>
      <c r="F960" s="23">
        <f>IFERROR(VLOOKUP($C960,'World Cup Players'!B:X,9,FALSE),0)</f>
        <v>570</v>
      </c>
      <c r="G960" s="23">
        <f>IFERROR(VLOOKUP($C960,'World Cup Players'!B:X,11,FALSE),0)</f>
        <v>0</v>
      </c>
      <c r="H960" s="23">
        <f>IFERROR(VLOOKUP($C960,'World Cup Players'!B:X,12,FALSE),0)</f>
        <v>0</v>
      </c>
      <c r="I960" s="23">
        <f>IFERROR(VLOOKUP($C960,'GAME WINNING GOALS'!A:B,2,FALSE),0)</f>
        <v>0</v>
      </c>
      <c r="J960" s="23">
        <f>IFERROR(VLOOKUP($C960,'World Cup Players'!B:X,17,FALSE),0)</f>
        <v>0</v>
      </c>
      <c r="K960" s="23">
        <f>IFERROR(VLOOKUP($C960,'World Cup Players'!B:X,18,FALSE),0)</f>
        <v>0</v>
      </c>
      <c r="L960" s="44">
        <f>IFERROR(VLOOKUP($C960,'World Cup GK'!B:AE,16,FALSE),0)</f>
        <v>3</v>
      </c>
      <c r="M960" s="44">
        <f>IFERROR(VLOOKUP($C960,'World Cup GK'!B:AE,19,FALSE),0)</f>
        <v>2</v>
      </c>
      <c r="N960" s="44">
        <f>IFERROR(VLOOKUP($C960,'World Cup GK'!B:AE,14,FALSE),0)</f>
        <v>14</v>
      </c>
      <c r="O960" s="44">
        <f>IFERROR(VLOOKUP($C960,'World Cup GK'!B:AE,11,FALSE),0)</f>
        <v>6</v>
      </c>
      <c r="P960" s="43">
        <f t="shared" si="122"/>
        <v>11.031000000000001</v>
      </c>
    </row>
    <row r="961" spans="2:16" ht="12" customHeight="1" x14ac:dyDescent="0.2">
      <c r="B961" s="24"/>
      <c r="C961" s="265" t="s">
        <v>760</v>
      </c>
      <c r="D961" s="23" t="str">
        <f>IFERROR(VLOOKUP($C961,'World Cup Players'!B:X,3,FALSE),0)</f>
        <v>us United States</v>
      </c>
      <c r="E961" s="30"/>
      <c r="F961" s="23">
        <f>IFERROR(VLOOKUP($C961,'World Cup Players'!B:X,9,FALSE),0)</f>
        <v>360</v>
      </c>
      <c r="G961" s="23">
        <f>IFERROR(VLOOKUP($C961,'World Cup Players'!B:X,11,FALSE),0)</f>
        <v>0</v>
      </c>
      <c r="H961" s="23">
        <f>IFERROR(VLOOKUP($C961,'World Cup Players'!B:X,12,FALSE),0)</f>
        <v>0</v>
      </c>
      <c r="I961" s="23">
        <f>IFERROR(VLOOKUP($C961,'GAME WINNING GOALS'!A:B,2,FALSE),0)</f>
        <v>0</v>
      </c>
      <c r="J961" s="23">
        <f>IFERROR(VLOOKUP($C961,'World Cup Players'!B:X,17,FALSE),0)</f>
        <v>0</v>
      </c>
      <c r="K961" s="23">
        <f>IFERROR(VLOOKUP($C961,'World Cup Players'!B:X,18,FALSE),0)</f>
        <v>0</v>
      </c>
      <c r="L961" s="44">
        <f>IFERROR(VLOOKUP($C961,'World Cup GK'!B:AE,16,FALSE),0)</f>
        <v>3</v>
      </c>
      <c r="M961" s="44">
        <f>IFERROR(VLOOKUP($C961,'World Cup GK'!B:AE,19,FALSE),0)</f>
        <v>2</v>
      </c>
      <c r="N961" s="44">
        <f>IFERROR(VLOOKUP($C961,'World Cup GK'!B:AE,14,FALSE),0)</f>
        <v>8</v>
      </c>
      <c r="O961" s="44">
        <f>IFERROR(VLOOKUP($C961,'World Cup GK'!B:AE,11,FALSE),0)</f>
        <v>5</v>
      </c>
      <c r="P961" s="43">
        <f t="shared" si="122"/>
        <v>8.3379999999999992</v>
      </c>
    </row>
    <row r="962" spans="2:16" ht="12" customHeight="1" x14ac:dyDescent="0.2">
      <c r="B962" s="24"/>
      <c r="C962" s="265" t="s">
        <v>763</v>
      </c>
      <c r="D962" s="23" t="str">
        <f>IFERROR(VLOOKUP($C962,'World Cup Players'!B:X,3,FALSE),0)</f>
        <v>ci Côte d'Ivoire</v>
      </c>
      <c r="E962" s="30"/>
      <c r="F962" s="23">
        <f>IFERROR(VLOOKUP($C962,'World Cup Players'!B:X,9,FALSE),0)</f>
        <v>360</v>
      </c>
      <c r="G962" s="23">
        <f>IFERROR(VLOOKUP($C962,'World Cup Players'!B:X,11,FALSE),0)</f>
        <v>0</v>
      </c>
      <c r="H962" s="23">
        <f>IFERROR(VLOOKUP($C962,'World Cup Players'!B:X,12,FALSE),0)</f>
        <v>0</v>
      </c>
      <c r="I962" s="23">
        <f>IFERROR(VLOOKUP($C962,'GAME WINNING GOALS'!A:B,2,FALSE),0)</f>
        <v>0</v>
      </c>
      <c r="J962" s="23">
        <f>IFERROR(VLOOKUP($C962,'World Cup Players'!#REF!,16,FALSE),0)</f>
        <v>0</v>
      </c>
      <c r="K962" s="23">
        <f>IFERROR(VLOOKUP($C962,'World Cup Players'!#REF!,16,FALSE),0)</f>
        <v>0</v>
      </c>
      <c r="L962" s="44">
        <f>IFERROR(VLOOKUP($C962,'World Cup GK'!B:AE,16,FALSE),0)</f>
        <v>2</v>
      </c>
      <c r="M962" s="44">
        <f>IFERROR(VLOOKUP($C962,'World Cup GK'!B:AE,19,FALSE),0)</f>
        <v>2</v>
      </c>
      <c r="N962" s="44">
        <f>IFERROR(VLOOKUP($C962,'World Cup GK'!B:AE,14,FALSE),0)</f>
        <v>9</v>
      </c>
      <c r="O962" s="44">
        <f>IFERROR(VLOOKUP($C962,'World Cup GK'!B:AE,11,FALSE),0)</f>
        <v>4</v>
      </c>
      <c r="P962" s="43">
        <f t="shared" si="122"/>
        <v>7.7880000000000003</v>
      </c>
    </row>
    <row r="963" spans="2:16" ht="12" customHeight="1" x14ac:dyDescent="0.2">
      <c r="B963" s="24"/>
      <c r="C963" s="265" t="s">
        <v>158</v>
      </c>
      <c r="D963" s="23">
        <f>IFERROR(VLOOKUP($C963,'World Cup Players'!B:X,3,FALSE),0)</f>
        <v>0</v>
      </c>
      <c r="E963" s="30"/>
      <c r="F963" s="23">
        <f>IFERROR(VLOOKUP($C963,'World Cup Players'!B:X,9,FALSE),0)</f>
        <v>0</v>
      </c>
      <c r="G963" s="23">
        <f>IFERROR(VLOOKUP($C963,'World Cup Players'!B:X,11,FALSE),0)</f>
        <v>0</v>
      </c>
      <c r="H963" s="23">
        <v>2</v>
      </c>
      <c r="I963" s="23">
        <f>IFERROR(VLOOKUP($C963,'GAME WINNING GOALS'!A:B,2,FALSE),0)</f>
        <v>1</v>
      </c>
      <c r="J963" s="23">
        <f>IFERROR(VLOOKUP($C963,'World Cup Players'!#REF!,16,FALSE),0)</f>
        <v>0</v>
      </c>
      <c r="K963" s="23">
        <f>IFERROR(VLOOKUP($C963,'World Cup Players'!#REF!,16,FALSE),0)</f>
        <v>0</v>
      </c>
      <c r="L963" s="44">
        <f>IFERROR(VLOOKUP($C963,'World Cup GK'!B:AE,16,FALSE),0)</f>
        <v>0</v>
      </c>
      <c r="M963" s="44">
        <f>IFERROR(VLOOKUP($C963,'World Cup GK'!B:AE,19,FALSE),0)</f>
        <v>0</v>
      </c>
      <c r="N963" s="44">
        <f>IFERROR(VLOOKUP($C963,'World Cup GK'!B:AE,14,FALSE),0)</f>
        <v>0</v>
      </c>
      <c r="O963" s="44">
        <f>IFERROR(VLOOKUP($C963,'World Cup GK'!B:AE,11,FALSE),0)</f>
        <v>0</v>
      </c>
      <c r="P963" s="43">
        <f t="shared" si="122"/>
        <v>3</v>
      </c>
    </row>
    <row r="964" spans="2:16" ht="12" customHeight="1" x14ac:dyDescent="0.2">
      <c r="B964" s="24"/>
      <c r="C964" s="265" t="s">
        <v>155</v>
      </c>
      <c r="D964" s="23">
        <f>IFERROR(VLOOKUP($C964,'World Cup Players'!B:X,3,FALSE),0)</f>
        <v>0</v>
      </c>
      <c r="E964" s="30"/>
      <c r="F964" s="23">
        <f>IFERROR(VLOOKUP($C964,'World Cup Players'!B:X,9,FALSE),0)</f>
        <v>0</v>
      </c>
      <c r="G964" s="23">
        <f>IFERROR(VLOOKUP($C964,'World Cup Players'!B:X,11,FALSE),0)</f>
        <v>0</v>
      </c>
      <c r="H964" s="23">
        <f>IFERROR(VLOOKUP($C964,'World Cup Players'!#REF!,11,FALSE),0)</f>
        <v>0</v>
      </c>
      <c r="I964" s="23">
        <f>IFERROR(VLOOKUP($C964,'GAME WINNING GOALS'!A:B,2,FALSE),0)</f>
        <v>1</v>
      </c>
      <c r="J964" s="23">
        <f>IFERROR(VLOOKUP($C964,'World Cup Players'!#REF!,16,FALSE),0)</f>
        <v>0</v>
      </c>
      <c r="K964" s="23">
        <f>IFERROR(VLOOKUP($C964,'World Cup Players'!#REF!,16,FALSE),0)</f>
        <v>0</v>
      </c>
      <c r="L964" s="44">
        <f>IFERROR(VLOOKUP($C964,'World Cup GK'!B:AE,16,FALSE),0)</f>
        <v>0</v>
      </c>
      <c r="M964" s="44">
        <f>IFERROR(VLOOKUP($C964,'World Cup GK'!B:AE,19,FALSE),0)</f>
        <v>0</v>
      </c>
      <c r="N964" s="44">
        <f>IFERROR(VLOOKUP($C964,'World Cup GK'!B:AE,14,FALSE),0)</f>
        <v>0</v>
      </c>
      <c r="O964" s="44">
        <f>IFERROR(VLOOKUP($C964,'World Cup GK'!B:AE,11,FALSE),0)</f>
        <v>0</v>
      </c>
      <c r="P964" s="43">
        <f t="shared" si="122"/>
        <v>1</v>
      </c>
    </row>
    <row r="965" spans="2:16" ht="12" customHeight="1" x14ac:dyDescent="0.2">
      <c r="B965" s="24"/>
      <c r="C965" s="265" t="s">
        <v>133</v>
      </c>
      <c r="D965" s="23">
        <f>IFERROR(VLOOKUP($C965,'World Cup Players'!B:X,3,FALSE),0)</f>
        <v>0</v>
      </c>
      <c r="E965" s="30"/>
      <c r="F965" s="23">
        <f>IFERROR(VLOOKUP($C965,'World Cup Players'!B:X,9,FALSE),0)</f>
        <v>0</v>
      </c>
      <c r="G965" s="23">
        <f>IFERROR(VLOOKUP($C965,'World Cup Players'!B:X,11,FALSE),0)</f>
        <v>0</v>
      </c>
      <c r="H965" s="23">
        <f>IFERROR(VLOOKUP($C965,'World Cup Players'!#REF!,11,FALSE),0)</f>
        <v>0</v>
      </c>
      <c r="I965" s="23">
        <f>IFERROR(VLOOKUP($C965,'GAME WINNING GOALS'!A:B,2,FALSE),0)</f>
        <v>1</v>
      </c>
      <c r="J965" s="23">
        <f>IFERROR(VLOOKUP($C965,'World Cup Players'!#REF!,16,FALSE),0)</f>
        <v>0</v>
      </c>
      <c r="K965" s="23">
        <f>IFERROR(VLOOKUP($C965,'World Cup Players'!#REF!,16,FALSE),0)</f>
        <v>0</v>
      </c>
      <c r="L965" s="44">
        <f>IFERROR(VLOOKUP($C965,'World Cup GK'!B:AE,16,FALSE),0)</f>
        <v>0</v>
      </c>
      <c r="M965" s="44">
        <f>IFERROR(VLOOKUP($C965,'World Cup GK'!B:AE,19,FALSE),0)</f>
        <v>0</v>
      </c>
      <c r="N965" s="44">
        <f>IFERROR(VLOOKUP($C965,'World Cup GK'!B:AE,14,FALSE),0)</f>
        <v>0</v>
      </c>
      <c r="O965" s="44">
        <f>IFERROR(VLOOKUP($C965,'World Cup GK'!B:AE,11,FALSE),0)</f>
        <v>0</v>
      </c>
      <c r="P965" s="43">
        <f t="shared" si="122"/>
        <v>1</v>
      </c>
    </row>
    <row r="966" spans="2:16" ht="12" customHeight="1" x14ac:dyDescent="0.2">
      <c r="B966" s="40" t="s">
        <v>779</v>
      </c>
      <c r="C966" s="293"/>
      <c r="D966" s="35">
        <f t="shared" ref="D966:E966" si="125">SUM(D967:D991)</f>
        <v>0</v>
      </c>
      <c r="E966" s="35">
        <f t="shared" si="125"/>
        <v>0</v>
      </c>
      <c r="F966" s="35">
        <f>SUM(F967:F996)</f>
        <v>10955</v>
      </c>
      <c r="G966" s="35">
        <f t="shared" ref="G966:O966" si="126">SUM(G967:G996)</f>
        <v>40</v>
      </c>
      <c r="H966" s="35">
        <f>SUM(H967:H996)</f>
        <v>26</v>
      </c>
      <c r="I966" s="35">
        <f>SUM(I967:I996)</f>
        <v>17</v>
      </c>
      <c r="J966" s="35">
        <f>SUM(J967:J996)</f>
        <v>5</v>
      </c>
      <c r="K966" s="35">
        <f t="shared" si="126"/>
        <v>0</v>
      </c>
      <c r="L966" s="35">
        <f>SUM(L967:L996)</f>
        <v>10</v>
      </c>
      <c r="M966" s="35">
        <f t="shared" si="126"/>
        <v>8</v>
      </c>
      <c r="N966" s="35">
        <f t="shared" si="126"/>
        <v>51</v>
      </c>
      <c r="O966" s="35">
        <f t="shared" si="126"/>
        <v>22</v>
      </c>
      <c r="P966" s="43">
        <f t="shared" si="122"/>
        <v>195.37649999999999</v>
      </c>
    </row>
    <row r="967" spans="2:16" ht="12" customHeight="1" x14ac:dyDescent="0.2">
      <c r="B967" s="24"/>
      <c r="C967" s="265" t="s">
        <v>211</v>
      </c>
      <c r="D967" s="23" t="str">
        <f>IFERROR(VLOOKUP($C967,'World Cup Players'!B:X,3,FALSE),0)</f>
        <v>ar Argentina</v>
      </c>
      <c r="E967" s="30"/>
      <c r="F967" s="23">
        <f>IFERROR(VLOOKUP($C967,'World Cup Players'!B:X,9,FALSE),0)</f>
        <v>620</v>
      </c>
      <c r="G967" s="23">
        <f>IFERROR(VLOOKUP($C967,'World Cup Players'!B:X,11,FALSE),0)</f>
        <v>8</v>
      </c>
      <c r="H967" s="23">
        <f>IFERROR(VLOOKUP($C967,'World Cup Players'!B:X,12,FALSE),0)</f>
        <v>4</v>
      </c>
      <c r="I967" s="23">
        <f>IFERROR(VLOOKUP($C967,'GAME WINNING GOALS'!A:B,2,FALSE),0)</f>
        <v>2</v>
      </c>
      <c r="J967" s="23">
        <f>IFERROR(VLOOKUP($C967,'World Cup Players'!B:X,17,FALSE),0)</f>
        <v>0</v>
      </c>
      <c r="K967" s="23">
        <f>IFERROR(VLOOKUP($C967,'World Cup Players'!B:X,18,FALSE),0)</f>
        <v>0</v>
      </c>
      <c r="L967" s="44">
        <f>IFERROR(VLOOKUP($C967,'World Cup GK'!B:AE,16,FALSE),0)</f>
        <v>0</v>
      </c>
      <c r="M967" s="44">
        <f>IFERROR(VLOOKUP($C967,'World Cup GK'!B:AE,19,FALSE),0)</f>
        <v>0</v>
      </c>
      <c r="N967" s="44">
        <f>IFERROR(VLOOKUP($C967,'World Cup GK'!B:AE,14,FALSE),0)</f>
        <v>0</v>
      </c>
      <c r="O967" s="44">
        <f>IFERROR(VLOOKUP($C967,'World Cup GK'!B:AE,11,FALSE),0)</f>
        <v>0</v>
      </c>
      <c r="P967" s="43">
        <f t="shared" si="122"/>
        <v>19.146000000000001</v>
      </c>
    </row>
    <row r="968" spans="2:16" ht="12" customHeight="1" x14ac:dyDescent="0.2">
      <c r="B968" s="24"/>
      <c r="C968" s="305" t="s">
        <v>5</v>
      </c>
      <c r="D968" s="23" t="str">
        <f>IFERROR(VLOOKUP($C968,'World Cup Players'!B:X,3,FALSE),0)</f>
        <v>eng England</v>
      </c>
      <c r="E968" s="30"/>
      <c r="F968" s="23">
        <f>IFERROR(VLOOKUP($C968,'World Cup Players'!B:X,9,FALSE),0)</f>
        <v>652</v>
      </c>
      <c r="G968" s="23">
        <f>IFERROR(VLOOKUP($C968,'World Cup Players'!B:X,11,FALSE),0)</f>
        <v>6</v>
      </c>
      <c r="H968" s="23">
        <f>IFERROR(VLOOKUP($C968,'World Cup Players'!B:X,12,FALSE),0)</f>
        <v>1</v>
      </c>
      <c r="I968" s="23">
        <f>IFERROR(VLOOKUP($C968,'GAME WINNING GOALS'!A:B,2,FALSE),0)</f>
        <v>2</v>
      </c>
      <c r="J968" s="23">
        <f>IFERROR(VLOOKUP($C968,'World Cup Players'!B:X,17,FALSE),0)</f>
        <v>0</v>
      </c>
      <c r="K968" s="23">
        <f>IFERROR(VLOOKUP($C968,'World Cup Players'!B:X,18,FALSE),0)</f>
        <v>0</v>
      </c>
      <c r="L968" s="44">
        <f>IFERROR(VLOOKUP($C968,'World Cup GK'!B:AE,16,FALSE),0)</f>
        <v>0</v>
      </c>
      <c r="M968" s="44">
        <f>IFERROR(VLOOKUP($C968,'World Cup GK'!B:AE,19,FALSE),0)</f>
        <v>0</v>
      </c>
      <c r="N968" s="44">
        <f>IFERROR(VLOOKUP($C968,'World Cup GK'!B:AE,14,FALSE),0)</f>
        <v>0</v>
      </c>
      <c r="O968" s="44">
        <f>IFERROR(VLOOKUP($C968,'World Cup GK'!B:AE,11,FALSE),0)</f>
        <v>0</v>
      </c>
      <c r="P968" s="43">
        <f t="shared" si="122"/>
        <v>14.4116</v>
      </c>
    </row>
    <row r="969" spans="2:16" ht="12" customHeight="1" x14ac:dyDescent="0.2">
      <c r="B969" s="24"/>
      <c r="C969" s="305" t="s">
        <v>689</v>
      </c>
      <c r="D969" s="23" t="str">
        <f>IFERROR(VLOOKUP($C969,'World Cup Players'!B:X,3,FALSE),0)</f>
        <v>no Norway</v>
      </c>
      <c r="E969" s="30"/>
      <c r="F969" s="23">
        <f>IFERROR(VLOOKUP($C969,'World Cup Players'!B:X,9,FALSE),0)</f>
        <v>465</v>
      </c>
      <c r="G969" s="23">
        <f>IFERROR(VLOOKUP($C969,'World Cup Players'!B:X,11,FALSE),0)</f>
        <v>7</v>
      </c>
      <c r="H969" s="23">
        <f>IFERROR(VLOOKUP($C969,'World Cup Players'!B:X,12,FALSE),0)</f>
        <v>0</v>
      </c>
      <c r="I969" s="23">
        <f>IFERROR(VLOOKUP($C969,'GAME WINNING GOALS'!A:B,2,FALSE),0)</f>
        <v>4</v>
      </c>
      <c r="J969" s="23">
        <f>IFERROR(VLOOKUP($C969,'World Cup Players'!B:X,17,FALSE),0)</f>
        <v>0</v>
      </c>
      <c r="K969" s="23">
        <f>IFERROR(VLOOKUP($C969,'World Cup Players'!B:X,18,FALSE),0)</f>
        <v>0</v>
      </c>
      <c r="L969" s="44">
        <f>IFERROR(VLOOKUP($C969,'World Cup GK'!B:AE,16,FALSE),0)</f>
        <v>0</v>
      </c>
      <c r="M969" s="44">
        <f>IFERROR(VLOOKUP($C969,'World Cup GK'!B:AE,19,FALSE),0)</f>
        <v>0</v>
      </c>
      <c r="N969" s="44">
        <f>IFERROR(VLOOKUP($C969,'World Cup GK'!B:AE,14,FALSE),0)</f>
        <v>0</v>
      </c>
      <c r="O969" s="44">
        <f>IFERROR(VLOOKUP($C969,'World Cup GK'!B:AE,11,FALSE),0)</f>
        <v>0</v>
      </c>
      <c r="P969" s="43">
        <f t="shared" si="122"/>
        <v>14.859500000000001</v>
      </c>
    </row>
    <row r="970" spans="2:16" ht="12" customHeight="1" x14ac:dyDescent="0.2">
      <c r="B970" s="24"/>
      <c r="C970" s="305" t="s">
        <v>405</v>
      </c>
      <c r="D970" s="23" t="str">
        <f>IFERROR(VLOOKUP($C970,'World Cup Players'!B:X,3,FALSE),0)</f>
        <v>fr France</v>
      </c>
      <c r="E970" s="30"/>
      <c r="F970" s="23">
        <f>IFERROR(VLOOKUP($C970,'World Cup Players'!B:X,9,FALSE),0)</f>
        <v>547</v>
      </c>
      <c r="G970" s="23">
        <f>IFERROR(VLOOKUP($C970,'World Cup Players'!B:X,11,FALSE),0)</f>
        <v>5</v>
      </c>
      <c r="H970" s="23">
        <f>IFERROR(VLOOKUP($C970,'World Cup Players'!B:X,12,FALSE),0)</f>
        <v>2</v>
      </c>
      <c r="I970" s="23">
        <f>IFERROR(VLOOKUP($C970,'GAME WINNING GOALS'!A:B,2,FALSE),0)</f>
        <v>1</v>
      </c>
      <c r="J970" s="23">
        <f>IFERROR(VLOOKUP($C970,'World Cup Players'!B:X,17,FALSE),0)</f>
        <v>0</v>
      </c>
      <c r="K970" s="23">
        <f>IFERROR(VLOOKUP($C970,'World Cup Players'!B:X,18,FALSE),0)</f>
        <v>0</v>
      </c>
      <c r="L970" s="44">
        <f>IFERROR(VLOOKUP($C970,'World Cup GK'!B:AE,16,FALSE),0)</f>
        <v>0</v>
      </c>
      <c r="M970" s="44">
        <f>IFERROR(VLOOKUP($C970,'World Cup GK'!B:AE,19,FALSE),0)</f>
        <v>0</v>
      </c>
      <c r="N970" s="44">
        <f>IFERROR(VLOOKUP($C970,'World Cup GK'!B:AE,14,FALSE),0)</f>
        <v>0</v>
      </c>
      <c r="O970" s="44">
        <f>IFERROR(VLOOKUP($C970,'World Cup GK'!B:AE,11,FALSE),0)</f>
        <v>0</v>
      </c>
      <c r="P970" s="43">
        <f t="shared" si="122"/>
        <v>12.540099999999999</v>
      </c>
    </row>
    <row r="971" spans="2:16" ht="12" customHeight="1" x14ac:dyDescent="0.2">
      <c r="B971" s="24"/>
      <c r="C971" s="305" t="s">
        <v>703</v>
      </c>
      <c r="D971" s="23" t="str">
        <f>IFERROR(VLOOKUP($C971,'World Cup Players'!B:X,3,FALSE),0)</f>
        <v>br Brazil</v>
      </c>
      <c r="E971" s="30"/>
      <c r="F971" s="23">
        <f>IFERROR(VLOOKUP($C971,'World Cup Players'!B:X,9,FALSE),0)</f>
        <v>114</v>
      </c>
      <c r="G971" s="23">
        <f>IFERROR(VLOOKUP($C971,'World Cup Players'!B:X,11,FALSE),0)</f>
        <v>0</v>
      </c>
      <c r="H971" s="23">
        <f>IFERROR(VLOOKUP($C971,'World Cup Players'!B:X,12,FALSE),0)</f>
        <v>0</v>
      </c>
      <c r="I971" s="23">
        <f>IFERROR(VLOOKUP($C971,'GAME WINNING GOALS'!A:B,2,FALSE),0)</f>
        <v>0</v>
      </c>
      <c r="J971" s="23">
        <f>IFERROR(VLOOKUP($C971,'World Cup Players'!B:X,17,FALSE),0)</f>
        <v>0</v>
      </c>
      <c r="K971" s="23">
        <f>IFERROR(VLOOKUP($C971,'World Cup Players'!B:X,18,FALSE),0)</f>
        <v>0</v>
      </c>
      <c r="L971" s="44">
        <f>IFERROR(VLOOKUP($C971,'World Cup GK'!B:AE,16,FALSE),0)</f>
        <v>0</v>
      </c>
      <c r="M971" s="44">
        <f>IFERROR(VLOOKUP($C971,'World Cup GK'!B:AE,19,FALSE),0)</f>
        <v>0</v>
      </c>
      <c r="N971" s="44">
        <f>IFERROR(VLOOKUP($C971,'World Cup GK'!B:AE,14,FALSE),0)</f>
        <v>0</v>
      </c>
      <c r="O971" s="44">
        <f>IFERROR(VLOOKUP($C971,'World Cup GK'!B:AE,11,FALSE),0)</f>
        <v>0</v>
      </c>
      <c r="P971" s="43">
        <f t="shared" si="122"/>
        <v>0.94620000000000004</v>
      </c>
    </row>
    <row r="972" spans="2:16" ht="12" customHeight="1" x14ac:dyDescent="0.2">
      <c r="B972" s="24"/>
      <c r="C972" s="305" t="s">
        <v>467</v>
      </c>
      <c r="D972" s="23" t="str">
        <f>IFERROR(VLOOKUP($C972,'World Cup Players'!B:X,3,FALSE),0)</f>
        <v>es Spain</v>
      </c>
      <c r="E972" s="30"/>
      <c r="F972" s="23">
        <f>IFERROR(VLOOKUP($C972,'World Cup Players'!B:X,9,FALSE),0)</f>
        <v>626</v>
      </c>
      <c r="G972" s="23">
        <f>IFERROR(VLOOKUP($C972,'World Cup Players'!B:X,11,FALSE),0)</f>
        <v>0</v>
      </c>
      <c r="H972" s="23">
        <f>IFERROR(VLOOKUP($C972,'World Cup Players'!B:X,12,FALSE),0)</f>
        <v>0</v>
      </c>
      <c r="I972" s="23">
        <f>IFERROR(VLOOKUP($C972,'GAME WINNING GOALS'!A:B,2,FALSE),0)</f>
        <v>0</v>
      </c>
      <c r="J972" s="23">
        <f>IFERROR(VLOOKUP($C972,'World Cup Players'!B:X,17,FALSE),0)</f>
        <v>0</v>
      </c>
      <c r="K972" s="23">
        <f>IFERROR(VLOOKUP($C972,'World Cup Players'!B:X,18,FALSE),0)</f>
        <v>0</v>
      </c>
      <c r="L972" s="44">
        <f>IFERROR(VLOOKUP($C972,'World Cup GK'!B:AE,16,FALSE),0)</f>
        <v>0</v>
      </c>
      <c r="M972" s="44">
        <f>IFERROR(VLOOKUP($C972,'World Cup GK'!B:AE,19,FALSE),0)</f>
        <v>0</v>
      </c>
      <c r="N972" s="44">
        <f>IFERROR(VLOOKUP($C972,'World Cup GK'!B:AE,14,FALSE),0)</f>
        <v>0</v>
      </c>
      <c r="O972" s="44">
        <f>IFERROR(VLOOKUP($C972,'World Cup GK'!B:AE,11,FALSE),0)</f>
        <v>0</v>
      </c>
      <c r="P972" s="43">
        <f t="shared" si="122"/>
        <v>5.1958000000000002</v>
      </c>
    </row>
    <row r="973" spans="2:16" ht="12" customHeight="1" x14ac:dyDescent="0.2">
      <c r="B973" s="24"/>
      <c r="C973" s="305" t="s">
        <v>491</v>
      </c>
      <c r="D973" s="23" t="str">
        <f>IFERROR(VLOOKUP($C973,'World Cup Players'!B:X,3,FALSE),0)</f>
        <v>pt Portugal</v>
      </c>
      <c r="E973" s="30"/>
      <c r="F973" s="23">
        <f>IFERROR(VLOOKUP($C973,'World Cup Players'!B:X,9,FALSE),0)</f>
        <v>422</v>
      </c>
      <c r="G973" s="23">
        <f>IFERROR(VLOOKUP($C973,'World Cup Players'!B:X,11,FALSE),0)</f>
        <v>0</v>
      </c>
      <c r="H973" s="23">
        <f>IFERROR(VLOOKUP($C973,'World Cup Players'!B:X,12,FALSE),0)</f>
        <v>1</v>
      </c>
      <c r="I973" s="23">
        <f>IFERROR(VLOOKUP($C973,'GAME WINNING GOALS'!A:B,2,FALSE),0)</f>
        <v>0</v>
      </c>
      <c r="J973" s="23">
        <f>IFERROR(VLOOKUP($C973,'World Cup Players'!B:X,17,FALSE),0)</f>
        <v>0</v>
      </c>
      <c r="K973" s="23">
        <f>IFERROR(VLOOKUP($C973,'World Cup Players'!B:X,18,FALSE),0)</f>
        <v>0</v>
      </c>
      <c r="L973" s="44">
        <f>IFERROR(VLOOKUP($C973,'World Cup GK'!B:AE,16,FALSE),0)</f>
        <v>0</v>
      </c>
      <c r="M973" s="44">
        <f>IFERROR(VLOOKUP($C973,'World Cup GK'!B:AE,19,FALSE),0)</f>
        <v>0</v>
      </c>
      <c r="N973" s="44">
        <f>IFERROR(VLOOKUP($C973,'World Cup GK'!B:AE,14,FALSE),0)</f>
        <v>0</v>
      </c>
      <c r="O973" s="44">
        <f>IFERROR(VLOOKUP($C973,'World Cup GK'!B:AE,11,FALSE),0)</f>
        <v>0</v>
      </c>
      <c r="P973" s="43">
        <f t="shared" si="122"/>
        <v>4.5026000000000002</v>
      </c>
    </row>
    <row r="974" spans="2:16" ht="12" customHeight="1" x14ac:dyDescent="0.2">
      <c r="B974" s="24"/>
      <c r="C974" s="305" t="s">
        <v>706</v>
      </c>
      <c r="D974" s="23" t="str">
        <f>IFERROR(VLOOKUP($C974,'World Cup Players'!B:X,3,FALSE),0)</f>
        <v>ar Argentina</v>
      </c>
      <c r="E974" s="30"/>
      <c r="F974" s="23">
        <f>IFERROR(VLOOKUP($C974,'World Cup Players'!B:X,9,FALSE),0)</f>
        <v>630</v>
      </c>
      <c r="G974" s="23">
        <f>IFERROR(VLOOKUP($C974,'World Cup Players'!B:X,11,FALSE),0)</f>
        <v>1</v>
      </c>
      <c r="H974" s="23">
        <f>IFERROR(VLOOKUP($C974,'World Cup Players'!B:X,12,FALSE),0)</f>
        <v>1</v>
      </c>
      <c r="I974" s="23">
        <f>IFERROR(VLOOKUP($C974,'GAME WINNING GOALS'!A:B,2,FALSE),0)</f>
        <v>0</v>
      </c>
      <c r="J974" s="23">
        <f>IFERROR(VLOOKUP($C974,'World Cup Players'!B:X,17,FALSE),0)</f>
        <v>0</v>
      </c>
      <c r="K974" s="23">
        <f>IFERROR(VLOOKUP($C974,'World Cup Players'!B:X,18,FALSE),0)</f>
        <v>0</v>
      </c>
      <c r="L974" s="44">
        <f>IFERROR(VLOOKUP($C974,'World Cup GK'!B:AE,16,FALSE),0)</f>
        <v>0</v>
      </c>
      <c r="M974" s="44">
        <f>IFERROR(VLOOKUP($C974,'World Cup GK'!B:AE,19,FALSE),0)</f>
        <v>0</v>
      </c>
      <c r="N974" s="44">
        <f>IFERROR(VLOOKUP($C974,'World Cup GK'!B:AE,14,FALSE),0)</f>
        <v>0</v>
      </c>
      <c r="O974" s="44">
        <f>IFERROR(VLOOKUP($C974,'World Cup GK'!B:AE,11,FALSE),0)</f>
        <v>0</v>
      </c>
      <c r="P974" s="43">
        <f t="shared" si="122"/>
        <v>7.2290000000000001</v>
      </c>
    </row>
    <row r="975" spans="2:16" ht="12" customHeight="1" x14ac:dyDescent="0.2">
      <c r="B975" s="24"/>
      <c r="C975" s="306" t="s">
        <v>707</v>
      </c>
      <c r="D975" s="23" t="str">
        <f>IFERROR(VLOOKUP($C975,'World Cup Players'!B:X,3,FALSE),0)</f>
        <v>eg Egypt</v>
      </c>
      <c r="E975" s="30"/>
      <c r="F975" s="23">
        <f>IFERROR(VLOOKUP($C975,'World Cup Players'!B:X,9,FALSE),0)</f>
        <v>425</v>
      </c>
      <c r="G975" s="23">
        <f>IFERROR(VLOOKUP($C975,'World Cup Players'!B:X,11,FALSE),0)</f>
        <v>1</v>
      </c>
      <c r="H975" s="23">
        <f>IFERROR(VLOOKUP($C975,'World Cup Players'!B:X,12,FALSE),0)</f>
        <v>2</v>
      </c>
      <c r="I975" s="23">
        <f>IFERROR(VLOOKUP($C975,'GAME WINNING GOALS'!A:B,2,FALSE),0)</f>
        <v>1</v>
      </c>
      <c r="J975" s="23">
        <f>IFERROR(VLOOKUP($C975,'World Cup Players'!B:X,17,FALSE),0)</f>
        <v>0</v>
      </c>
      <c r="K975" s="23">
        <f>IFERROR(VLOOKUP($C975,'World Cup Players'!B:X,18,FALSE),0)</f>
        <v>0</v>
      </c>
      <c r="L975" s="44">
        <f>IFERROR(VLOOKUP($C975,'World Cup GK'!B:AE,16,FALSE),0)</f>
        <v>0</v>
      </c>
      <c r="M975" s="44">
        <f>IFERROR(VLOOKUP($C975,'World Cup GK'!B:AE,19,FALSE),0)</f>
        <v>0</v>
      </c>
      <c r="N975" s="44">
        <f>IFERROR(VLOOKUP($C975,'World Cup GK'!B:AE,14,FALSE),0)</f>
        <v>0</v>
      </c>
      <c r="O975" s="44">
        <f>IFERROR(VLOOKUP($C975,'World Cup GK'!B:AE,11,FALSE),0)</f>
        <v>0</v>
      </c>
      <c r="P975" s="43">
        <f t="shared" si="122"/>
        <v>7.5274999999999999</v>
      </c>
    </row>
    <row r="976" spans="2:16" ht="12" customHeight="1" x14ac:dyDescent="0.2">
      <c r="B976" s="24"/>
      <c r="C976" s="306" t="s">
        <v>225</v>
      </c>
      <c r="D976" s="23" t="str">
        <f>IFERROR(VLOOKUP($C976,'World Cup Players'!B:X,3,FALSE),0)</f>
        <v>eng England</v>
      </c>
      <c r="E976" s="30"/>
      <c r="F976" s="23">
        <f>IFERROR(VLOOKUP($C976,'World Cup Players'!B:X,9,FALSE),0)</f>
        <v>602</v>
      </c>
      <c r="G976" s="23">
        <f>IFERROR(VLOOKUP($C976,'World Cup Players'!B:X,11,FALSE),0)</f>
        <v>6</v>
      </c>
      <c r="H976" s="23">
        <f>IFERROR(VLOOKUP($C976,'World Cup Players'!B:X,12,FALSE),0)</f>
        <v>1</v>
      </c>
      <c r="I976" s="23">
        <f>IFERROR(VLOOKUP($C976,'GAME WINNING GOALS'!A:B,2,FALSE),0)</f>
        <v>3</v>
      </c>
      <c r="J976" s="23">
        <f>IFERROR(VLOOKUP($C976,'World Cup Players'!B:X,17,FALSE),0)</f>
        <v>1</v>
      </c>
      <c r="K976" s="23">
        <f>IFERROR(VLOOKUP($C976,'World Cup Players'!B:X,18,FALSE),0)</f>
        <v>0</v>
      </c>
      <c r="L976" s="44">
        <f>IFERROR(VLOOKUP($C976,'World Cup GK'!B:AE,16,FALSE),0)</f>
        <v>0</v>
      </c>
      <c r="M976" s="44">
        <f>IFERROR(VLOOKUP($C976,'World Cup GK'!B:AE,19,FALSE),0)</f>
        <v>0</v>
      </c>
      <c r="N976" s="44">
        <f>IFERROR(VLOOKUP($C976,'World Cup GK'!B:AE,14,FALSE),0)</f>
        <v>0</v>
      </c>
      <c r="O976" s="44">
        <f>IFERROR(VLOOKUP($C976,'World Cup GK'!B:AE,11,FALSE),0)</f>
        <v>0</v>
      </c>
      <c r="P976" s="43">
        <f t="shared" si="122"/>
        <v>14.746600000000001</v>
      </c>
    </row>
    <row r="977" spans="2:16" ht="12" customHeight="1" x14ac:dyDescent="0.2">
      <c r="B977" s="24"/>
      <c r="C977" s="306" t="s">
        <v>422</v>
      </c>
      <c r="D977" s="23" t="str">
        <f>IFERROR(VLOOKUP($C977,'World Cup Players'!B:X,3,FALSE),0)</f>
        <v>ar Argentina</v>
      </c>
      <c r="E977" s="30"/>
      <c r="F977" s="23">
        <f>IFERROR(VLOOKUP($C977,'World Cup Players'!B:X,9,FALSE),0)</f>
        <v>310</v>
      </c>
      <c r="G977" s="23">
        <f>IFERROR(VLOOKUP($C977,'World Cup Players'!B:X,11,FALSE),0)</f>
        <v>3</v>
      </c>
      <c r="H977" s="23">
        <f>IFERROR(VLOOKUP($C977,'World Cup Players'!B:X,12,FALSE),0)</f>
        <v>1</v>
      </c>
      <c r="I977" s="23">
        <f>IFERROR(VLOOKUP($C977,'GAME WINNING GOALS'!A:B,2,FALSE),0)</f>
        <v>2</v>
      </c>
      <c r="J977" s="23">
        <f>IFERROR(VLOOKUP($C977,'World Cup Players'!B:X,17,FALSE),0)</f>
        <v>1</v>
      </c>
      <c r="K977" s="23">
        <f>IFERROR(VLOOKUP($C977,'World Cup Players'!B:X,18,FALSE),0)</f>
        <v>0</v>
      </c>
      <c r="L977" s="44">
        <f>IFERROR(VLOOKUP($C977,'World Cup GK'!B:AE,16,FALSE),0)</f>
        <v>0</v>
      </c>
      <c r="M977" s="44">
        <f>IFERROR(VLOOKUP($C977,'World Cup GK'!B:AE,19,FALSE),0)</f>
        <v>0</v>
      </c>
      <c r="N977" s="44">
        <f>IFERROR(VLOOKUP($C977,'World Cup GK'!B:AE,14,FALSE),0)</f>
        <v>0</v>
      </c>
      <c r="O977" s="44">
        <f>IFERROR(VLOOKUP($C977,'World Cup GK'!B:AE,11,FALSE),0)</f>
        <v>0</v>
      </c>
      <c r="P977" s="43">
        <f t="shared" si="122"/>
        <v>8.3230000000000004</v>
      </c>
    </row>
    <row r="978" spans="2:16" ht="12" customHeight="1" x14ac:dyDescent="0.2">
      <c r="B978" s="24"/>
      <c r="C978" s="282" t="s">
        <v>38</v>
      </c>
      <c r="D978" s="23" t="str">
        <f>IFERROR(VLOOKUP($C978,'World Cup Players'!B:X,3,FALSE),0)</f>
        <v>eng England</v>
      </c>
      <c r="E978" s="30"/>
      <c r="F978" s="23">
        <f>IFERROR(VLOOKUP($C978,'World Cup Players'!B:X,9,FALSE),0)</f>
        <v>178</v>
      </c>
      <c r="G978" s="23">
        <f>IFERROR(VLOOKUP($C978,'World Cup Players'!B:X,11,FALSE),0)</f>
        <v>1</v>
      </c>
      <c r="H978" s="23">
        <f>IFERROR(VLOOKUP($C978,'World Cup Players'!B:X,12,FALSE),0)</f>
        <v>0</v>
      </c>
      <c r="I978" s="23">
        <f>IFERROR(VLOOKUP($C978,'GAME WINNING GOALS'!A:B,2,FALSE),0)</f>
        <v>0</v>
      </c>
      <c r="J978" s="23">
        <f>IFERROR(VLOOKUP($C978,'World Cup Players'!B:X,17,FALSE),0)</f>
        <v>0</v>
      </c>
      <c r="K978" s="23">
        <f>IFERROR(VLOOKUP($C978,'World Cup Players'!B:X,18,FALSE),0)</f>
        <v>0</v>
      </c>
      <c r="L978" s="44">
        <f>IFERROR(VLOOKUP($C978,'World Cup GK'!B:AE,16,FALSE),0)</f>
        <v>0</v>
      </c>
      <c r="M978" s="44">
        <f>IFERROR(VLOOKUP($C978,'World Cup GK'!B:AE,19,FALSE),0)</f>
        <v>0</v>
      </c>
      <c r="N978" s="44">
        <f>IFERROR(VLOOKUP($C978,'World Cup GK'!B:AE,14,FALSE),0)</f>
        <v>0</v>
      </c>
      <c r="O978" s="44">
        <f>IFERROR(VLOOKUP($C978,'World Cup GK'!B:AE,11,FALSE),0)</f>
        <v>0</v>
      </c>
      <c r="P978" s="43">
        <f t="shared" si="122"/>
        <v>2.4774000000000003</v>
      </c>
    </row>
    <row r="979" spans="2:16" ht="12" customHeight="1" x14ac:dyDescent="0.2">
      <c r="B979" s="24"/>
      <c r="C979" s="305" t="s">
        <v>734</v>
      </c>
      <c r="D979" s="23" t="str">
        <f>IFERROR(VLOOKUP($C979,'World Cup Players'!B:X,3,FALSE),0)</f>
        <v>no Norway</v>
      </c>
      <c r="E979" s="30"/>
      <c r="F979" s="23">
        <f>IFERROR(VLOOKUP($C979,'World Cup Players'!B:X,9,FALSE),0)</f>
        <v>470</v>
      </c>
      <c r="G979" s="23">
        <f>IFERROR(VLOOKUP($C979,'World Cup Players'!B:X,11,FALSE),0)</f>
        <v>0</v>
      </c>
      <c r="H979" s="23">
        <f>IFERROR(VLOOKUP($C979,'World Cup Players'!B:X,12,FALSE),0)</f>
        <v>4</v>
      </c>
      <c r="I979" s="23">
        <f>IFERROR(VLOOKUP($C979,'GAME WINNING GOALS'!A:B,2,FALSE),0)</f>
        <v>0</v>
      </c>
      <c r="J979" s="23">
        <f>IFERROR(VLOOKUP($C979,'World Cup Players'!B:X,17,FALSE),0)</f>
        <v>0</v>
      </c>
      <c r="K979" s="23">
        <f>IFERROR(VLOOKUP($C979,'World Cup Players'!B:X,18,FALSE),0)</f>
        <v>0</v>
      </c>
      <c r="L979" s="44">
        <f>IFERROR(VLOOKUP($C979,'World Cup GK'!B:AE,16,FALSE),0)</f>
        <v>0</v>
      </c>
      <c r="M979" s="44">
        <f>IFERROR(VLOOKUP($C979,'World Cup GK'!B:AE,19,FALSE),0)</f>
        <v>0</v>
      </c>
      <c r="N979" s="44">
        <f>IFERROR(VLOOKUP($C979,'World Cup GK'!B:AE,14,FALSE),0)</f>
        <v>0</v>
      </c>
      <c r="O979" s="44">
        <f>IFERROR(VLOOKUP($C979,'World Cup GK'!B:AE,11,FALSE),0)</f>
        <v>0</v>
      </c>
      <c r="P979" s="43">
        <f t="shared" si="122"/>
        <v>7.9009999999999998</v>
      </c>
    </row>
    <row r="980" spans="2:16" ht="12" customHeight="1" x14ac:dyDescent="0.2">
      <c r="B980" s="24"/>
      <c r="C980" s="265" t="s">
        <v>219</v>
      </c>
      <c r="D980" s="23" t="str">
        <f>IFERROR(VLOOKUP($C980,'World Cup Players'!B:X,3,FALSE),0)</f>
        <v>us United States</v>
      </c>
      <c r="E980" s="30"/>
      <c r="F980" s="23">
        <f>IFERROR(VLOOKUP($C980,'World Cup Players'!B:X,9,FALSE),0)</f>
        <v>223</v>
      </c>
      <c r="G980" s="23">
        <f>IFERROR(VLOOKUP($C980,'World Cup Players'!B:X,11,FALSE),0)</f>
        <v>0</v>
      </c>
      <c r="H980" s="23">
        <f>IFERROR(VLOOKUP($C980,'World Cup Players'!B:X,12,FALSE),0)</f>
        <v>1</v>
      </c>
      <c r="I980" s="23">
        <f>IFERROR(VLOOKUP($C980,'GAME WINNING GOALS'!A:B,2,FALSE),0)</f>
        <v>0</v>
      </c>
      <c r="J980" s="23">
        <f>IFERROR(VLOOKUP($C980,'World Cup Players'!B:X,17,FALSE),0)</f>
        <v>0</v>
      </c>
      <c r="K980" s="23">
        <f>IFERROR(VLOOKUP($C980,'World Cup Players'!B:X,18,FALSE),0)</f>
        <v>0</v>
      </c>
      <c r="L980" s="44">
        <f>IFERROR(VLOOKUP($C980,'World Cup GK'!B:AE,16,FALSE),0)</f>
        <v>0</v>
      </c>
      <c r="M980" s="44">
        <f>IFERROR(VLOOKUP($C980,'World Cup GK'!B:AE,19,FALSE),0)</f>
        <v>0</v>
      </c>
      <c r="N980" s="44">
        <f>IFERROR(VLOOKUP($C980,'World Cup GK'!B:AE,14,FALSE),0)</f>
        <v>0</v>
      </c>
      <c r="O980" s="44">
        <f>IFERROR(VLOOKUP($C980,'World Cup GK'!B:AE,11,FALSE),0)</f>
        <v>0</v>
      </c>
      <c r="P980" s="43">
        <f t="shared" si="122"/>
        <v>2.8509000000000002</v>
      </c>
    </row>
    <row r="981" spans="2:16" ht="12" customHeight="1" x14ac:dyDescent="0.2">
      <c r="B981" s="24"/>
      <c r="C981" s="305" t="s">
        <v>381</v>
      </c>
      <c r="D981" s="23" t="str">
        <f>IFERROR(VLOOKUP($C981,'World Cup Players'!B:X,3,FALSE),0)</f>
        <v>sn Senegal</v>
      </c>
      <c r="E981" s="30"/>
      <c r="F981" s="23">
        <f>IFERROR(VLOOKUP($C981,'World Cup Players'!B:X,9,FALSE),0)</f>
        <v>234</v>
      </c>
      <c r="G981" s="23">
        <f>IFERROR(VLOOKUP($C981,'World Cup Players'!B:X,11,FALSE),0)</f>
        <v>0</v>
      </c>
      <c r="H981" s="23">
        <f>IFERROR(VLOOKUP($C981,'World Cup Players'!B:X,12,FALSE),0)</f>
        <v>1</v>
      </c>
      <c r="I981" s="23">
        <f>IFERROR(VLOOKUP($C981,'GAME WINNING GOALS'!A:B,2,FALSE),0)</f>
        <v>0</v>
      </c>
      <c r="J981" s="23">
        <f>IFERROR(VLOOKUP($C981,'World Cup Players'!B:X,17,FALSE),0)</f>
        <v>0</v>
      </c>
      <c r="K981" s="23">
        <f>IFERROR(VLOOKUP($C981,'World Cup Players'!B:X,18,FALSE),0)</f>
        <v>0</v>
      </c>
      <c r="L981" s="44">
        <f>IFERROR(VLOOKUP($C981,'World Cup GK'!B:AE,16,FALSE),0)</f>
        <v>0</v>
      </c>
      <c r="M981" s="44">
        <f>IFERROR(VLOOKUP($C981,'World Cup GK'!B:AE,19,FALSE),0)</f>
        <v>0</v>
      </c>
      <c r="N981" s="44">
        <f>IFERROR(VLOOKUP($C981,'World Cup GK'!B:AE,14,FALSE),0)</f>
        <v>0</v>
      </c>
      <c r="O981" s="44">
        <f>IFERROR(VLOOKUP($C981,'World Cup GK'!B:AE,11,FALSE),0)</f>
        <v>0</v>
      </c>
      <c r="P981" s="43">
        <f t="shared" si="122"/>
        <v>2.9421999999999997</v>
      </c>
    </row>
    <row r="982" spans="2:16" ht="12" customHeight="1" x14ac:dyDescent="0.2">
      <c r="B982" s="24"/>
      <c r="C982" s="306" t="s">
        <v>745</v>
      </c>
      <c r="D982" s="23" t="str">
        <f>IFERROR(VLOOKUP($C982,'World Cup Players'!B:X,3,FALSE),0)</f>
        <v>nz New Zealand</v>
      </c>
      <c r="E982" s="30"/>
      <c r="F982" s="23">
        <f>IFERROR(VLOOKUP($C982,'World Cup Players'!B:X,9,FALSE),0)</f>
        <v>270</v>
      </c>
      <c r="G982" s="23">
        <f>IFERROR(VLOOKUP($C982,'World Cup Players'!B:X,11,FALSE),0)</f>
        <v>0</v>
      </c>
      <c r="H982" s="23">
        <f>IFERROR(VLOOKUP($C982,'World Cup Players'!B:X,12,FALSE),0)</f>
        <v>2</v>
      </c>
      <c r="I982" s="23">
        <f>IFERROR(VLOOKUP($C982,'GAME WINNING GOALS'!A:B,2,FALSE),0)</f>
        <v>0</v>
      </c>
      <c r="J982" s="23">
        <f>IFERROR(VLOOKUP($C982,'World Cup Players'!B:X,17,FALSE),0)</f>
        <v>0</v>
      </c>
      <c r="K982" s="23">
        <f>IFERROR(VLOOKUP($C982,'World Cup Players'!B:X,18,FALSE),0)</f>
        <v>0</v>
      </c>
      <c r="L982" s="44">
        <f>IFERROR(VLOOKUP($C982,'World Cup GK'!B:AE,16,FALSE),0)</f>
        <v>0</v>
      </c>
      <c r="M982" s="44">
        <f>IFERROR(VLOOKUP($C982,'World Cup GK'!B:AE,19,FALSE),0)</f>
        <v>0</v>
      </c>
      <c r="N982" s="44">
        <f>IFERROR(VLOOKUP($C982,'World Cup GK'!B:AE,14,FALSE),0)</f>
        <v>0</v>
      </c>
      <c r="O982" s="44">
        <f>IFERROR(VLOOKUP($C982,'World Cup GK'!B:AE,11,FALSE),0)</f>
        <v>0</v>
      </c>
      <c r="P982" s="43">
        <f t="shared" si="122"/>
        <v>4.2409999999999997</v>
      </c>
    </row>
    <row r="983" spans="2:16" ht="12" customHeight="1" x14ac:dyDescent="0.2">
      <c r="B983" s="24"/>
      <c r="C983" s="305" t="s">
        <v>411</v>
      </c>
      <c r="D983" s="23" t="str">
        <f>IFERROR(VLOOKUP($C983,'World Cup Players'!B:X,3,FALSE),0)</f>
        <v>au Australia</v>
      </c>
      <c r="E983" s="30"/>
      <c r="F983" s="23">
        <f>IFERROR(VLOOKUP($C983,'World Cup Players'!B:X,9,FALSE),0)</f>
        <v>223</v>
      </c>
      <c r="G983" s="23">
        <f>IFERROR(VLOOKUP($C983,'World Cup Players'!B:X,11,FALSE),0)</f>
        <v>0</v>
      </c>
      <c r="H983" s="23">
        <f>IFERROR(VLOOKUP($C983,'World Cup Players'!B:X,12,FALSE),0)</f>
        <v>0</v>
      </c>
      <c r="I983" s="23">
        <f>IFERROR(VLOOKUP($C983,'GAME WINNING GOALS'!A:B,2,FALSE),0)</f>
        <v>0</v>
      </c>
      <c r="J983" s="23">
        <f>IFERROR(VLOOKUP($C983,'World Cup Players'!B:X,17,FALSE),0)</f>
        <v>1</v>
      </c>
      <c r="K983" s="23">
        <f>IFERROR(VLOOKUP($C983,'World Cup Players'!B:X,18,FALSE),0)</f>
        <v>0</v>
      </c>
      <c r="L983" s="44">
        <f>IFERROR(VLOOKUP($C983,'World Cup GK'!B:AE,16,FALSE),0)</f>
        <v>0</v>
      </c>
      <c r="M983" s="44">
        <f>IFERROR(VLOOKUP($C983,'World Cup GK'!B:AE,19,FALSE),0)</f>
        <v>0</v>
      </c>
      <c r="N983" s="44">
        <f>IFERROR(VLOOKUP($C983,'World Cup GK'!B:AE,14,FALSE),0)</f>
        <v>0</v>
      </c>
      <c r="O983" s="44">
        <f>IFERROR(VLOOKUP($C983,'World Cup GK'!B:AE,11,FALSE),0)</f>
        <v>0</v>
      </c>
      <c r="P983" s="43">
        <f t="shared" si="122"/>
        <v>1.6009</v>
      </c>
    </row>
    <row r="984" spans="2:16" ht="12" customHeight="1" x14ac:dyDescent="0.2">
      <c r="B984" s="24"/>
      <c r="C984" s="305" t="s">
        <v>778</v>
      </c>
      <c r="D984" s="23">
        <f>IFERROR(VLOOKUP($C984,'World Cup Players'!B:X,3,FALSE),0)</f>
        <v>0</v>
      </c>
      <c r="E984" s="30"/>
      <c r="F984" s="23">
        <f>IFERROR(VLOOKUP($C984,'World Cup Players'!B:X,9,FALSE),0)</f>
        <v>0</v>
      </c>
      <c r="G984" s="23">
        <f>IFERROR(VLOOKUP($C984,'World Cup Players'!B:X,11,FALSE),0)</f>
        <v>0</v>
      </c>
      <c r="H984" s="23">
        <f>IFERROR(VLOOKUP($C984,'World Cup Players'!B:X,12,FALSE),0)</f>
        <v>0</v>
      </c>
      <c r="I984" s="23">
        <f>IFERROR(VLOOKUP($C984,'GAME WINNING GOALS'!A:B,2,FALSE),0)</f>
        <v>0</v>
      </c>
      <c r="J984" s="23">
        <f>IFERROR(VLOOKUP($C984,'World Cup Players'!B:X,17,FALSE),0)</f>
        <v>0</v>
      </c>
      <c r="K984" s="23">
        <f>IFERROR(VLOOKUP($C984,'World Cup Players'!B:X,18,FALSE),0)</f>
        <v>0</v>
      </c>
      <c r="L984" s="44">
        <f>IFERROR(VLOOKUP($C984,'World Cup GK'!B:AE,16,FALSE),0)</f>
        <v>0</v>
      </c>
      <c r="M984" s="44">
        <f>IFERROR(VLOOKUP($C984,'World Cup GK'!B:AE,19,FALSE),0)</f>
        <v>0</v>
      </c>
      <c r="N984" s="44">
        <f>IFERROR(VLOOKUP($C984,'World Cup GK'!B:AE,14,FALSE),0)</f>
        <v>0</v>
      </c>
      <c r="O984" s="44">
        <f>IFERROR(VLOOKUP($C984,'World Cup GK'!B:AE,11,FALSE),0)</f>
        <v>0</v>
      </c>
      <c r="P984" s="43">
        <f t="shared" si="122"/>
        <v>0</v>
      </c>
    </row>
    <row r="985" spans="2:16" ht="12" customHeight="1" x14ac:dyDescent="0.2">
      <c r="B985" s="24"/>
      <c r="C985" s="305" t="s">
        <v>282</v>
      </c>
      <c r="D985" s="23" t="str">
        <f>IFERROR(VLOOKUP($C985,'World Cup Players'!B:X,3,FALSE),0)</f>
        <v>br Brazil</v>
      </c>
      <c r="E985" s="30"/>
      <c r="F985" s="23">
        <f>IFERROR(VLOOKUP($C985,'World Cup Players'!B:X,9,FALSE),0)</f>
        <v>450</v>
      </c>
      <c r="G985" s="23">
        <f>IFERROR(VLOOKUP($C985,'World Cup Players'!B:X,11,FALSE),0)</f>
        <v>0</v>
      </c>
      <c r="H985" s="23">
        <f>IFERROR(VLOOKUP($C985,'World Cup Players'!B:X,12,FALSE),0)</f>
        <v>0</v>
      </c>
      <c r="I985" s="23">
        <f>IFERROR(VLOOKUP($C985,'GAME WINNING GOALS'!A:B,2,FALSE),0)</f>
        <v>0</v>
      </c>
      <c r="J985" s="23">
        <f>IFERROR(VLOOKUP($C985,'World Cup Players'!B:X,17,FALSE),0)</f>
        <v>0</v>
      </c>
      <c r="K985" s="23">
        <f>IFERROR(VLOOKUP($C985,'World Cup Players'!B:X,18,FALSE),0)</f>
        <v>0</v>
      </c>
      <c r="L985" s="44">
        <f>IFERROR(VLOOKUP($C985,'World Cup GK'!B:AE,16,FALSE),0)</f>
        <v>0</v>
      </c>
      <c r="M985" s="44">
        <f>IFERROR(VLOOKUP($C985,'World Cup GK'!B:AE,19,FALSE),0)</f>
        <v>0</v>
      </c>
      <c r="N985" s="44">
        <f>IFERROR(VLOOKUP($C985,'World Cup GK'!B:AE,14,FALSE),0)</f>
        <v>0</v>
      </c>
      <c r="O985" s="44">
        <f>IFERROR(VLOOKUP($C985,'World Cup GK'!B:AE,11,FALSE),0)</f>
        <v>0</v>
      </c>
      <c r="P985" s="43">
        <f t="shared" si="122"/>
        <v>3.7349999999999999</v>
      </c>
    </row>
    <row r="986" spans="2:16" ht="12" customHeight="1" x14ac:dyDescent="0.2">
      <c r="B986" s="24"/>
      <c r="C986" s="306" t="s">
        <v>233</v>
      </c>
      <c r="D986" s="23" t="str">
        <f>IFERROR(VLOOKUP($C986,'World Cup Players'!B:X,3,FALSE),0)</f>
        <v>ma Morocco</v>
      </c>
      <c r="E986" s="30"/>
      <c r="F986" s="23">
        <f>IFERROR(VLOOKUP($C986,'World Cup Players'!B:X,9,FALSE),0)</f>
        <v>570</v>
      </c>
      <c r="G986" s="23">
        <f>IFERROR(VLOOKUP($C986,'World Cup Players'!B:X,11,FALSE),0)</f>
        <v>1</v>
      </c>
      <c r="H986" s="23">
        <f>IFERROR(VLOOKUP($C986,'World Cup Players'!B:X,12,FALSE),0)</f>
        <v>2</v>
      </c>
      <c r="I986" s="23">
        <f>IFERROR(VLOOKUP($C986,'GAME WINNING GOALS'!A:B,2,FALSE),0)</f>
        <v>0</v>
      </c>
      <c r="J986" s="23">
        <f>IFERROR(VLOOKUP($C986,'World Cup Players'!B:X,17,FALSE),0)</f>
        <v>1</v>
      </c>
      <c r="K986" s="23">
        <f>IFERROR(VLOOKUP($C986,'World Cup Players'!B:X,18,FALSE),0)</f>
        <v>0</v>
      </c>
      <c r="L986" s="44">
        <f>IFERROR(VLOOKUP($C986,'World Cup GK'!B:AE,16,FALSE),0)</f>
        <v>0</v>
      </c>
      <c r="M986" s="44">
        <f>IFERROR(VLOOKUP($C986,'World Cup GK'!B:AE,19,FALSE),0)</f>
        <v>0</v>
      </c>
      <c r="N986" s="44">
        <f>IFERROR(VLOOKUP($C986,'World Cup GK'!B:AE,14,FALSE),0)</f>
        <v>0</v>
      </c>
      <c r="O986" s="44">
        <f>IFERROR(VLOOKUP($C986,'World Cup GK'!B:AE,11,FALSE),0)</f>
        <v>0</v>
      </c>
      <c r="P986" s="43">
        <f t="shared" si="122"/>
        <v>7.4809999999999999</v>
      </c>
    </row>
    <row r="987" spans="2:16" ht="12" customHeight="1" x14ac:dyDescent="0.2">
      <c r="B987" s="24"/>
      <c r="C987" s="307" t="s">
        <v>435</v>
      </c>
      <c r="D987" s="23" t="str">
        <f>IFERROR(VLOOKUP($C987,'World Cup Players'!B:X,3,FALSE),0)</f>
        <v>ar Argentina</v>
      </c>
      <c r="E987" s="30"/>
      <c r="F987" s="23">
        <f>IFERROR(VLOOKUP($C987,'World Cup Players'!B:X,9,FALSE),0)</f>
        <v>539</v>
      </c>
      <c r="G987" s="23">
        <f>IFERROR(VLOOKUP($C987,'World Cup Players'!B:X,11,FALSE),0)</f>
        <v>1</v>
      </c>
      <c r="H987" s="23">
        <f>IFERROR(VLOOKUP($C987,'World Cup Players'!B:X,12,FALSE),0)</f>
        <v>0</v>
      </c>
      <c r="I987" s="41">
        <f>IFERROR(VLOOKUP($C987,'GAME WINNING GOALS'!A:B,2,FALSE),0)</f>
        <v>0</v>
      </c>
      <c r="J987" s="23">
        <f>IFERROR(VLOOKUP($C987,'World Cup Players'!B:X,17,FALSE),0)</f>
        <v>1</v>
      </c>
      <c r="K987" s="23">
        <f>IFERROR(VLOOKUP($C987,'World Cup Players'!B:X,18,FALSE),0)</f>
        <v>0</v>
      </c>
      <c r="L987" s="44">
        <f>IFERROR(VLOOKUP($C987,'World Cup GK'!B:AE,16,FALSE),0)</f>
        <v>0</v>
      </c>
      <c r="M987" s="44">
        <f>IFERROR(VLOOKUP($C987,'World Cup GK'!B:AE,19,FALSE),0)</f>
        <v>0</v>
      </c>
      <c r="N987" s="44">
        <f>IFERROR(VLOOKUP($C987,'World Cup GK'!B:AE,14,FALSE),0)</f>
        <v>0</v>
      </c>
      <c r="O987" s="44">
        <f>IFERROR(VLOOKUP($C987,'World Cup GK'!B:AE,11,FALSE),0)</f>
        <v>0</v>
      </c>
      <c r="P987" s="43">
        <f t="shared" si="122"/>
        <v>5.2237</v>
      </c>
    </row>
    <row r="988" spans="2:16" ht="12" customHeight="1" x14ac:dyDescent="0.2">
      <c r="B988" s="24"/>
      <c r="C988" s="307" t="s">
        <v>758</v>
      </c>
      <c r="D988" s="23" t="str">
        <f>IFERROR(VLOOKUP($C988,'World Cup Players'!B:X,3,FALSE),0)</f>
        <v>br Brazil</v>
      </c>
      <c r="E988" s="30"/>
      <c r="F988" s="23">
        <f>IFERROR(VLOOKUP($C988,'World Cup Players'!B:X,9,FALSE),0)</f>
        <v>450</v>
      </c>
      <c r="G988" s="23">
        <f>IFERROR(VLOOKUP($C988,'World Cup Players'!B:X,11,FALSE),0)</f>
        <v>0</v>
      </c>
      <c r="H988" s="23">
        <f>IFERROR(VLOOKUP($C988,'World Cup Players'!B:X,12,FALSE),0)</f>
        <v>1</v>
      </c>
      <c r="I988" s="41">
        <f>IFERROR(VLOOKUP($C988,'GAME WINNING GOALS'!A:B,2,FALSE),0)</f>
        <v>0</v>
      </c>
      <c r="J988" s="23">
        <f>IFERROR(VLOOKUP($C988,'World Cup Players'!B:X,17,FALSE),0)</f>
        <v>0</v>
      </c>
      <c r="K988" s="23">
        <f>IFERROR(VLOOKUP($C988,'World Cup Players'!B:X,18,FALSE),0)</f>
        <v>0</v>
      </c>
      <c r="L988" s="44">
        <f>IFERROR(VLOOKUP($C988,'World Cup GK'!B:AE,16,FALSE),0)</f>
        <v>0</v>
      </c>
      <c r="M988" s="44">
        <f>IFERROR(VLOOKUP($C988,'World Cup GK'!B:AE,19,FALSE),0)</f>
        <v>0</v>
      </c>
      <c r="N988" s="44">
        <f>IFERROR(VLOOKUP($C988,'World Cup GK'!B:AE,14,FALSE),0)</f>
        <v>0</v>
      </c>
      <c r="O988" s="44">
        <f>IFERROR(VLOOKUP($C988,'World Cup GK'!B:AE,11,FALSE),0)</f>
        <v>0</v>
      </c>
      <c r="P988" s="43">
        <f t="shared" si="122"/>
        <v>4.7349999999999994</v>
      </c>
    </row>
    <row r="989" spans="2:16" ht="12" customHeight="1" x14ac:dyDescent="0.2">
      <c r="B989" s="24"/>
      <c r="C989" s="307" t="s">
        <v>226</v>
      </c>
      <c r="D989" s="23" t="str">
        <f>IFERROR(VLOOKUP($C989,'World Cup Players'!B:X,3,FALSE),0)</f>
        <v>br Brazil</v>
      </c>
      <c r="E989" s="30"/>
      <c r="F989" s="23">
        <f>IFERROR(VLOOKUP($C989,'World Cup Players'!B:X,9,FALSE),0)</f>
        <v>450</v>
      </c>
      <c r="G989" s="23">
        <f>IFERROR(VLOOKUP($C989,'World Cup Players'!B:X,11,FALSE),0)</f>
        <v>0</v>
      </c>
      <c r="H989" s="23">
        <f>IFERROR(VLOOKUP($C989,'World Cup Players'!B:X,12,FALSE),0)</f>
        <v>0</v>
      </c>
      <c r="I989" s="41">
        <f>IFERROR(VLOOKUP($C989,'GAME WINNING GOALS'!A:B,2,FALSE),0)</f>
        <v>0</v>
      </c>
      <c r="J989" s="23">
        <f>IFERROR(VLOOKUP($C989,'World Cup Players'!B:X,17,FALSE),0)</f>
        <v>0</v>
      </c>
      <c r="K989" s="23">
        <f>IFERROR(VLOOKUP($C989,'World Cup Players'!B:X,18,FALSE),0)</f>
        <v>0</v>
      </c>
      <c r="L989" s="44">
        <f>IFERROR(VLOOKUP($C989,'World Cup GK'!B:AE,16,FALSE),0)</f>
        <v>3</v>
      </c>
      <c r="M989" s="44">
        <f>IFERROR(VLOOKUP($C989,'World Cup GK'!B:AE,19,FALSE),0)</f>
        <v>2</v>
      </c>
      <c r="N989" s="44">
        <f>IFERROR(VLOOKUP($C989,'World Cup GK'!B:AE,14,FALSE),0)</f>
        <v>14</v>
      </c>
      <c r="O989" s="44">
        <f>IFERROR(VLOOKUP($C989,'World Cup GK'!B:AE,11,FALSE),0)</f>
        <v>4</v>
      </c>
      <c r="P989" s="43">
        <f t="shared" si="122"/>
        <v>10.535</v>
      </c>
    </row>
    <row r="990" spans="2:16" ht="12" customHeight="1" thickBot="1" x14ac:dyDescent="0.25">
      <c r="B990" s="24"/>
      <c r="C990" s="308" t="s">
        <v>269</v>
      </c>
      <c r="D990" s="23" t="str">
        <f>IFERROR(VLOOKUP($C990,'World Cup Players'!B:X,3,FALSE),0)</f>
        <v>pt Portugal</v>
      </c>
      <c r="E990" s="30"/>
      <c r="F990" s="23">
        <f>IFERROR(VLOOKUP($C990,'World Cup Players'!B:X,9,FALSE),0)</f>
        <v>450</v>
      </c>
      <c r="G990" s="23">
        <f>IFERROR(VLOOKUP($C990,'World Cup Players'!B:X,11,FALSE),0)</f>
        <v>0</v>
      </c>
      <c r="H990" s="23">
        <f>IFERROR(VLOOKUP($C990,'World Cup Players'!B:X,12,FALSE),0)</f>
        <v>0</v>
      </c>
      <c r="I990" s="41">
        <f>IFERROR(VLOOKUP($C990,'GAME WINNING GOALS'!A:B,2,FALSE),0)</f>
        <v>0</v>
      </c>
      <c r="J990" s="23">
        <f>IFERROR(VLOOKUP($C990,'World Cup Players'!B:X,17,FALSE),0)</f>
        <v>0</v>
      </c>
      <c r="K990" s="23">
        <f>IFERROR(VLOOKUP($C990,'World Cup Players'!B:X,18,FALSE),0)</f>
        <v>0</v>
      </c>
      <c r="L990" s="44">
        <f>IFERROR(VLOOKUP($C990,'World Cup GK'!B:AE,16,FALSE),0)</f>
        <v>2</v>
      </c>
      <c r="M990" s="44">
        <f>IFERROR(VLOOKUP($C990,'World Cup GK'!B:AE,19,FALSE),0)</f>
        <v>2</v>
      </c>
      <c r="N990" s="44">
        <f>IFERROR(VLOOKUP($C990,'World Cup GK'!B:AE,14,FALSE),0)</f>
        <v>19</v>
      </c>
      <c r="O990" s="44">
        <f>IFERROR(VLOOKUP($C990,'World Cup GK'!B:AE,11,FALSE),0)</f>
        <v>3</v>
      </c>
      <c r="P990" s="43">
        <f t="shared" si="122"/>
        <v>10.785</v>
      </c>
    </row>
    <row r="991" spans="2:16" ht="12" customHeight="1" x14ac:dyDescent="0.2">
      <c r="B991" s="24"/>
      <c r="C991" s="309" t="s">
        <v>268</v>
      </c>
      <c r="D991" s="23" t="str">
        <f>IFERROR(VLOOKUP($C991,'World Cup Players'!B:X,3,FALSE),0)</f>
        <v>uy Uruguay</v>
      </c>
      <c r="E991" s="30"/>
      <c r="F991" s="23">
        <f>IFERROR(VLOOKUP($C991,'World Cup Players'!B:X,9,FALSE),0)</f>
        <v>225</v>
      </c>
      <c r="G991" s="23">
        <f>IFERROR(VLOOKUP($C991,'World Cup Players'!B:X,11,FALSE),0)</f>
        <v>0</v>
      </c>
      <c r="H991" s="23">
        <f>IFERROR(VLOOKUP($C991,'World Cup Players'!B:X,12,FALSE),0)</f>
        <v>0</v>
      </c>
      <c r="I991" s="23">
        <f>IFERROR(VLOOKUP($C991,'GAME WINNING GOALS'!A:B,2,FALSE),0)</f>
        <v>0</v>
      </c>
      <c r="J991" s="23">
        <f>IFERROR(VLOOKUP($C991,'World Cup Players'!B:X,17,FALSE),0)</f>
        <v>0</v>
      </c>
      <c r="K991" s="23">
        <f>IFERROR(VLOOKUP($C991,'World Cup Players'!B:X,18,FALSE),0)</f>
        <v>0</v>
      </c>
      <c r="L991" s="44">
        <f>IFERROR(VLOOKUP($C991,'World Cup GK'!B:AE,16,FALSE),0)</f>
        <v>0</v>
      </c>
      <c r="M991" s="44">
        <f>IFERROR(VLOOKUP($C991,'World Cup GK'!B:AE,19,FALSE),0)</f>
        <v>0</v>
      </c>
      <c r="N991" s="44">
        <f>IFERROR(VLOOKUP($C991,'World Cup GK'!B:AE,14,FALSE),0)</f>
        <v>4</v>
      </c>
      <c r="O991" s="44">
        <f>IFERROR(VLOOKUP($C991,'World Cup GK'!B:AE,11,FALSE),0)</f>
        <v>4</v>
      </c>
      <c r="P991" s="43">
        <f t="shared" si="122"/>
        <v>1.6675</v>
      </c>
    </row>
    <row r="992" spans="2:16" ht="12" customHeight="1" x14ac:dyDescent="0.2">
      <c r="B992" s="24"/>
      <c r="C992" s="305" t="s">
        <v>760</v>
      </c>
      <c r="D992" s="23" t="str">
        <f>IFERROR(VLOOKUP($C992,'World Cup Players'!B:X,3,FALSE),0)</f>
        <v>us United States</v>
      </c>
      <c r="E992" s="30"/>
      <c r="F992" s="23">
        <f>IFERROR(VLOOKUP($C992,'World Cup Players'!B:X,9,FALSE),0)</f>
        <v>360</v>
      </c>
      <c r="G992" s="23">
        <f>IFERROR(VLOOKUP($C992,'World Cup Players'!B:X,11,FALSE),0)</f>
        <v>0</v>
      </c>
      <c r="H992" s="23">
        <f>IFERROR(VLOOKUP($C992,'World Cup Players'!B:X,12,FALSE),0)</f>
        <v>0</v>
      </c>
      <c r="I992" s="23">
        <f>IFERROR(VLOOKUP($C992,'GAME WINNING GOALS'!A:B,2,FALSE),0)</f>
        <v>0</v>
      </c>
      <c r="J992" s="23">
        <f>IFERROR(VLOOKUP($C992,'World Cup Players'!B:X,17,FALSE),0)</f>
        <v>0</v>
      </c>
      <c r="K992" s="23">
        <f>IFERROR(VLOOKUP($C992,'World Cup Players'!B:X,18,FALSE),0)</f>
        <v>0</v>
      </c>
      <c r="L992" s="44">
        <f>IFERROR(VLOOKUP($C992,'World Cup GK'!B:AE,16,FALSE),0)</f>
        <v>3</v>
      </c>
      <c r="M992" s="44">
        <f>IFERROR(VLOOKUP($C992,'World Cup GK'!B:AE,19,FALSE),0)</f>
        <v>2</v>
      </c>
      <c r="N992" s="44">
        <f>IFERROR(VLOOKUP($C992,'World Cup GK'!B:AE,14,FALSE),0)</f>
        <v>8</v>
      </c>
      <c r="O992" s="44">
        <f>IFERROR(VLOOKUP($C992,'World Cup GK'!B:AE,11,FALSE),0)</f>
        <v>5</v>
      </c>
      <c r="P992" s="43">
        <f t="shared" si="122"/>
        <v>8.3379999999999992</v>
      </c>
    </row>
    <row r="993" spans="2:16" ht="12" customHeight="1" x14ac:dyDescent="0.2">
      <c r="B993" s="24"/>
      <c r="C993" s="294" t="s">
        <v>764</v>
      </c>
      <c r="D993" s="23" t="str">
        <f>IFERROR(VLOOKUP($C993,'World Cup Players'!B:X,3,FALSE),0)</f>
        <v>ca Canada</v>
      </c>
      <c r="E993" s="30"/>
      <c r="F993" s="23">
        <f>IFERROR(VLOOKUP($C993,'World Cup Players'!B:X,9,FALSE),0)</f>
        <v>450</v>
      </c>
      <c r="G993" s="23">
        <f>IFERROR(VLOOKUP($C993,'World Cup Players'!B:X,11,FALSE),0)</f>
        <v>0</v>
      </c>
      <c r="H993" s="23">
        <f>IFERROR(VLOOKUP($C993,'World Cup Players'!B:X,12,FALSE),0)</f>
        <v>0</v>
      </c>
      <c r="I993" s="23">
        <f>IFERROR(VLOOKUP($C993,'GAME WINNING GOALS'!A:B,2,FALSE),0)</f>
        <v>0</v>
      </c>
      <c r="J993" s="23">
        <f>IFERROR(VLOOKUP($C993,'World Cup Players'!#REF!,16,FALSE),0)</f>
        <v>0</v>
      </c>
      <c r="K993" s="23">
        <f>IFERROR(VLOOKUP($C993,'World Cup Players'!#REF!,16,FALSE),0)</f>
        <v>0</v>
      </c>
      <c r="L993" s="44">
        <f>IFERROR(VLOOKUP($C993,'World Cup GK'!B:AE,16,FALSE),0)</f>
        <v>2</v>
      </c>
      <c r="M993" s="44">
        <f>IFERROR(VLOOKUP($C993,'World Cup GK'!B:AE,19,FALSE),0)</f>
        <v>2</v>
      </c>
      <c r="N993" s="44">
        <f>IFERROR(VLOOKUP($C993,'World Cup GK'!B:AE,14,FALSE),0)</f>
        <v>6</v>
      </c>
      <c r="O993" s="44">
        <f>IFERROR(VLOOKUP($C993,'World Cup GK'!B:AE,11,FALSE),0)</f>
        <v>6</v>
      </c>
      <c r="P993" s="43">
        <f t="shared" si="122"/>
        <v>7.4349999999999987</v>
      </c>
    </row>
    <row r="994" spans="2:16" ht="12" customHeight="1" x14ac:dyDescent="0.2">
      <c r="B994" s="24"/>
      <c r="C994" s="305" t="s">
        <v>133</v>
      </c>
      <c r="D994" s="23">
        <f>IFERROR(VLOOKUP($C994,'World Cup Players'!B:X,3,FALSE),0)</f>
        <v>0</v>
      </c>
      <c r="E994" s="30"/>
      <c r="F994" s="23">
        <f>IFERROR(VLOOKUP($C994,'World Cup Players'!B:X,9,FALSE),0)</f>
        <v>0</v>
      </c>
      <c r="G994" s="23">
        <f>IFERROR(VLOOKUP($C994,'World Cup Players'!B:X,11,FALSE),0)</f>
        <v>0</v>
      </c>
      <c r="H994" s="23">
        <f>IFERROR(VLOOKUP($C994,'World Cup Players'!#REF!,11,FALSE),0)</f>
        <v>0</v>
      </c>
      <c r="I994" s="23">
        <f>IFERROR(VLOOKUP($C994,'GAME WINNING GOALS'!A:B,2,FALSE),0)</f>
        <v>1</v>
      </c>
      <c r="J994" s="23">
        <f>IFERROR(VLOOKUP($C994,'World Cup Players'!#REF!,16,FALSE),0)</f>
        <v>0</v>
      </c>
      <c r="K994" s="23">
        <f>IFERROR(VLOOKUP($C994,'World Cup Players'!#REF!,16,FALSE),0)</f>
        <v>0</v>
      </c>
      <c r="L994" s="44">
        <f>IFERROR(VLOOKUP($C994,'World Cup GK'!B:AE,16,FALSE),0)</f>
        <v>0</v>
      </c>
      <c r="M994" s="44">
        <f>IFERROR(VLOOKUP($C994,'World Cup GK'!B:AE,19,FALSE),0)</f>
        <v>0</v>
      </c>
      <c r="N994" s="44">
        <f>IFERROR(VLOOKUP($C994,'World Cup GK'!B:AE,14,FALSE),0)</f>
        <v>0</v>
      </c>
      <c r="O994" s="44">
        <f>IFERROR(VLOOKUP($C994,'World Cup GK'!B:AE,11,FALSE),0)</f>
        <v>0</v>
      </c>
      <c r="P994" s="43">
        <f t="shared" si="122"/>
        <v>1</v>
      </c>
    </row>
    <row r="995" spans="2:16" ht="12" customHeight="1" x14ac:dyDescent="0.2">
      <c r="B995" s="24"/>
      <c r="C995" s="265" t="s">
        <v>308</v>
      </c>
      <c r="D995" s="23">
        <f>IFERROR(VLOOKUP($C995,'World Cup Players'!B:X,3,FALSE),0)</f>
        <v>0</v>
      </c>
      <c r="E995" s="30"/>
      <c r="F995" s="23">
        <f>IFERROR(VLOOKUP($C995,'World Cup Players'!B:X,9,FALSE),0)</f>
        <v>0</v>
      </c>
      <c r="G995" s="23">
        <f>IFERROR(VLOOKUP($C995,'World Cup Players'!B:X,11,FALSE),0)</f>
        <v>0</v>
      </c>
      <c r="H995" s="23">
        <v>2</v>
      </c>
      <c r="I995" s="23">
        <f>IFERROR(VLOOKUP($C995,'GAME WINNING GOALS'!A:B,2,FALSE),0)</f>
        <v>1</v>
      </c>
      <c r="J995" s="23">
        <f>IFERROR(VLOOKUP($C995,'World Cup Players'!#REF!,16,FALSE),0)</f>
        <v>0</v>
      </c>
      <c r="K995" s="23">
        <f>IFERROR(VLOOKUP($C995,'World Cup Players'!#REF!,16,FALSE),0)</f>
        <v>0</v>
      </c>
      <c r="L995" s="44">
        <f>IFERROR(VLOOKUP($C995,'World Cup GK'!B:AE,16,FALSE),0)</f>
        <v>0</v>
      </c>
      <c r="M995" s="44">
        <f>IFERROR(VLOOKUP($C995,'World Cup GK'!B:AE,19,FALSE),0)</f>
        <v>0</v>
      </c>
      <c r="N995" s="44">
        <f>IFERROR(VLOOKUP($C995,'World Cup GK'!B:AE,14,FALSE),0)</f>
        <v>0</v>
      </c>
      <c r="O995" s="44">
        <f>IFERROR(VLOOKUP($C995,'World Cup GK'!B:AE,11,FALSE),0)</f>
        <v>0</v>
      </c>
      <c r="P995" s="43">
        <f t="shared" si="122"/>
        <v>3</v>
      </c>
    </row>
    <row r="996" spans="2:16" ht="12" customHeight="1" x14ac:dyDescent="0.2">
      <c r="B996" s="24"/>
      <c r="C996" s="265" t="s">
        <v>304</v>
      </c>
      <c r="D996" s="23">
        <f>IFERROR(VLOOKUP($C996,'World Cup Players'!B:X,3,FALSE),0)</f>
        <v>0</v>
      </c>
      <c r="E996" s="30"/>
      <c r="F996" s="23">
        <f>IFERROR(VLOOKUP($C996,'World Cup Players'!B:X,9,FALSE),0)</f>
        <v>0</v>
      </c>
      <c r="G996" s="23">
        <f>IFERROR(VLOOKUP($C996,'World Cup Players'!B:X,11,FALSE),0)</f>
        <v>0</v>
      </c>
      <c r="H996" s="23">
        <f>IFERROR(VLOOKUP($C996,'World Cup Players'!#REF!,11,FALSE),0)</f>
        <v>0</v>
      </c>
      <c r="I996" s="23">
        <f>IFERROR(VLOOKUP($C996,'GAME WINNING GOALS'!A:B,2,FALSE),0)</f>
        <v>0</v>
      </c>
      <c r="J996" s="23">
        <f>IFERROR(VLOOKUP($C996,'World Cup Players'!#REF!,16,FALSE),0)</f>
        <v>0</v>
      </c>
      <c r="K996" s="23">
        <f>IFERROR(VLOOKUP($C996,'World Cup Players'!#REF!,16,FALSE),0)</f>
        <v>0</v>
      </c>
      <c r="L996" s="44">
        <f>IFERROR(VLOOKUP($C996,'World Cup GK'!B:AE,16,FALSE),0)</f>
        <v>0</v>
      </c>
      <c r="M996" s="44">
        <f>IFERROR(VLOOKUP($C996,'World Cup GK'!B:AE,19,FALSE),0)</f>
        <v>0</v>
      </c>
      <c r="N996" s="44">
        <f>IFERROR(VLOOKUP($C996,'World Cup GK'!B:AE,14,FALSE),0)</f>
        <v>0</v>
      </c>
      <c r="O996" s="44">
        <f>IFERROR(VLOOKUP($C996,'World Cup GK'!B:AE,11,FALSE),0)</f>
        <v>0</v>
      </c>
      <c r="P996" s="43">
        <f t="shared" si="122"/>
        <v>0</v>
      </c>
    </row>
    <row r="997" spans="2:16" ht="12" customHeight="1" x14ac:dyDescent="0.2">
      <c r="B997" s="40" t="s">
        <v>138</v>
      </c>
      <c r="C997" s="293"/>
      <c r="D997" s="35">
        <f t="shared" ref="D997:E997" si="127">SUM(D998:D1023)</f>
        <v>0</v>
      </c>
      <c r="E997" s="35">
        <f t="shared" si="127"/>
        <v>0</v>
      </c>
      <c r="F997" s="35">
        <f>SUM(F998:F1027)</f>
        <v>10218</v>
      </c>
      <c r="G997" s="35">
        <f t="shared" ref="G997:O997" si="128">SUM(G998:G1027)</f>
        <v>28</v>
      </c>
      <c r="H997" s="35">
        <f>SUM(H998:H1027)</f>
        <v>21</v>
      </c>
      <c r="I997" s="35">
        <f>SUM(I998:I1027)</f>
        <v>9</v>
      </c>
      <c r="J997" s="35">
        <f>SUM(J998:J1027)</f>
        <v>6</v>
      </c>
      <c r="K997" s="35">
        <f t="shared" si="128"/>
        <v>0</v>
      </c>
      <c r="L997" s="35">
        <f>SUM(L998:L1027)</f>
        <v>11</v>
      </c>
      <c r="M997" s="35">
        <f t="shared" si="128"/>
        <v>6</v>
      </c>
      <c r="N997" s="35">
        <f t="shared" si="128"/>
        <v>47</v>
      </c>
      <c r="O997" s="35">
        <f t="shared" si="128"/>
        <v>26</v>
      </c>
      <c r="P997" s="43">
        <f>SUM((F997*0.0083)+G997+H997+I997+L997+M997+(N997*0.2))-((J997*0.25)+(K997*0.5))-(O997*0.25)</f>
        <v>161.20939999999999</v>
      </c>
    </row>
    <row r="998" spans="2:16" ht="12" customHeight="1" x14ac:dyDescent="0.2">
      <c r="B998" s="24"/>
      <c r="C998" s="265" t="s">
        <v>211</v>
      </c>
      <c r="D998" s="23" t="str">
        <f>IFERROR(VLOOKUP($C998,'World Cup Players'!B:X,3,FALSE),0)</f>
        <v>ar Argentina</v>
      </c>
      <c r="E998" s="30"/>
      <c r="F998" s="23">
        <f>IFERROR(VLOOKUP($C998,'World Cup Players'!B:X,9,FALSE),0)</f>
        <v>620</v>
      </c>
      <c r="G998" s="23">
        <f>IFERROR(VLOOKUP($C998,'World Cup Players'!B:X,11,FALSE),0)</f>
        <v>8</v>
      </c>
      <c r="H998" s="23">
        <f>IFERROR(VLOOKUP($C998,'World Cup Players'!B:X,12,FALSE),0)</f>
        <v>4</v>
      </c>
      <c r="I998" s="23">
        <f>IFERROR(VLOOKUP($C998,'GAME WINNING GOALS'!A:B,2,FALSE),0)</f>
        <v>2</v>
      </c>
      <c r="J998" s="23">
        <f>IFERROR(VLOOKUP($C998,'World Cup Players'!B:X,17,FALSE),0)</f>
        <v>0</v>
      </c>
      <c r="K998" s="23">
        <f>IFERROR(VLOOKUP($C998,'World Cup Players'!B:X,18,FALSE),0)</f>
        <v>0</v>
      </c>
      <c r="L998" s="44">
        <f>IFERROR(VLOOKUP($C998,'World Cup GK'!B:AE,16,FALSE),0)</f>
        <v>0</v>
      </c>
      <c r="M998" s="44">
        <f>IFERROR(VLOOKUP($C998,'World Cup GK'!B:AE,19,FALSE),0)</f>
        <v>0</v>
      </c>
      <c r="N998" s="44">
        <f>IFERROR(VLOOKUP($C998,'World Cup GK'!B:AE,14,FALSE),0)</f>
        <v>0</v>
      </c>
      <c r="O998" s="44">
        <f>IFERROR(VLOOKUP($C998,'World Cup GK'!B:AE,11,FALSE),0)</f>
        <v>0</v>
      </c>
      <c r="P998" s="43">
        <f t="shared" ref="P998:P1063" si="129">SUM((F998*0.0083)+G998+H998+I998+L998+M998+(N998*0.2))-((J998*0.25)+(K998*0.5))-(O998*0.25)</f>
        <v>19.146000000000001</v>
      </c>
    </row>
    <row r="999" spans="2:16" ht="12" customHeight="1" x14ac:dyDescent="0.2">
      <c r="B999" s="24"/>
      <c r="C999" s="265" t="s">
        <v>555</v>
      </c>
      <c r="D999" s="23" t="str">
        <f>IFERROR(VLOOKUP($C999,'World Cup Players'!B:X,3,FALSE),0)</f>
        <v>es Spain</v>
      </c>
      <c r="E999" s="30"/>
      <c r="F999" s="23">
        <f>IFERROR(VLOOKUP($C999,'World Cup Players'!B:X,9,FALSE),0)</f>
        <v>494</v>
      </c>
      <c r="G999" s="23">
        <f>IFERROR(VLOOKUP($C999,'World Cup Players'!B:X,11,FALSE),0)</f>
        <v>1</v>
      </c>
      <c r="H999" s="23">
        <f>IFERROR(VLOOKUP($C999,'World Cup Players'!B:X,12,FALSE),0)</f>
        <v>0</v>
      </c>
      <c r="I999" s="23">
        <f>IFERROR(VLOOKUP($C999,'GAME WINNING GOALS'!A:B,2,FALSE),0)</f>
        <v>1</v>
      </c>
      <c r="J999" s="23">
        <f>IFERROR(VLOOKUP($C999,'World Cup Players'!B:X,17,FALSE),0)</f>
        <v>0</v>
      </c>
      <c r="K999" s="23">
        <f>IFERROR(VLOOKUP($C999,'World Cup Players'!B:X,18,FALSE),0)</f>
        <v>0</v>
      </c>
      <c r="L999" s="44">
        <f>IFERROR(VLOOKUP($C999,'World Cup GK'!B:AE,16,FALSE),0)</f>
        <v>0</v>
      </c>
      <c r="M999" s="44">
        <f>IFERROR(VLOOKUP($C999,'World Cup GK'!B:AE,19,FALSE),0)</f>
        <v>0</v>
      </c>
      <c r="N999" s="44">
        <f>IFERROR(VLOOKUP($C999,'World Cup GK'!B:AE,14,FALSE),0)</f>
        <v>0</v>
      </c>
      <c r="O999" s="44">
        <f>IFERROR(VLOOKUP($C999,'World Cup GK'!B:AE,11,FALSE),0)</f>
        <v>0</v>
      </c>
      <c r="P999" s="43">
        <f t="shared" si="129"/>
        <v>6.1002000000000001</v>
      </c>
    </row>
    <row r="1000" spans="2:16" ht="12" customHeight="1" x14ac:dyDescent="0.2">
      <c r="B1000" s="24"/>
      <c r="C1000" s="265" t="s">
        <v>613</v>
      </c>
      <c r="D1000" s="23" t="str">
        <f>IFERROR(VLOOKUP($C1000,'World Cup Players'!B:X,3,FALSE),0)</f>
        <v>de Germany</v>
      </c>
      <c r="E1000" s="30"/>
      <c r="F1000" s="23">
        <f>IFERROR(VLOOKUP($C1000,'World Cup Players'!B:X,9,FALSE),0)</f>
        <v>361</v>
      </c>
      <c r="G1000" s="23">
        <f>IFERROR(VLOOKUP($C1000,'World Cup Players'!B:X,11,FALSE),0)</f>
        <v>0</v>
      </c>
      <c r="H1000" s="23">
        <f>IFERROR(VLOOKUP($C1000,'World Cup Players'!B:X,12,FALSE),0)</f>
        <v>3</v>
      </c>
      <c r="I1000" s="23">
        <f>IFERROR(VLOOKUP($C1000,'GAME WINNING GOALS'!A:B,2,FALSE),0)</f>
        <v>0</v>
      </c>
      <c r="J1000" s="23">
        <f>IFERROR(VLOOKUP($C1000,'World Cup Players'!B:X,17,FALSE),0)</f>
        <v>0</v>
      </c>
      <c r="K1000" s="23">
        <f>IFERROR(VLOOKUP($C1000,'World Cup Players'!B:X,18,FALSE),0)</f>
        <v>0</v>
      </c>
      <c r="L1000" s="44">
        <f>IFERROR(VLOOKUP($C1000,'World Cup GK'!B:AE,16,FALSE),0)</f>
        <v>0</v>
      </c>
      <c r="M1000" s="44">
        <f>IFERROR(VLOOKUP($C1000,'World Cup GK'!B:AE,19,FALSE),0)</f>
        <v>0</v>
      </c>
      <c r="N1000" s="44">
        <f>IFERROR(VLOOKUP($C1000,'World Cup GK'!B:AE,14,FALSE),0)</f>
        <v>0</v>
      </c>
      <c r="O1000" s="44">
        <f>IFERROR(VLOOKUP($C1000,'World Cup GK'!B:AE,11,FALSE),0)</f>
        <v>0</v>
      </c>
      <c r="P1000" s="43">
        <f t="shared" si="129"/>
        <v>5.9962999999999997</v>
      </c>
    </row>
    <row r="1001" spans="2:16" ht="12" customHeight="1" x14ac:dyDescent="0.2">
      <c r="B1001" s="24"/>
      <c r="C1001" s="265" t="s">
        <v>247</v>
      </c>
      <c r="D1001" s="23" t="str">
        <f>IFERROR(VLOOKUP($C1001,'World Cup Players'!B:X,3,FALSE),0)</f>
        <v>nl Netherlands</v>
      </c>
      <c r="E1001" s="30"/>
      <c r="F1001" s="23">
        <f>IFERROR(VLOOKUP($C1001,'World Cup Players'!B:X,9,FALSE),0)</f>
        <v>368</v>
      </c>
      <c r="G1001" s="23">
        <f>IFERROR(VLOOKUP($C1001,'World Cup Players'!B:X,11,FALSE),0)</f>
        <v>3</v>
      </c>
      <c r="H1001" s="23">
        <f>IFERROR(VLOOKUP($C1001,'World Cup Players'!B:X,12,FALSE),0)</f>
        <v>1</v>
      </c>
      <c r="I1001" s="23">
        <f>IFERROR(VLOOKUP($C1001,'GAME WINNING GOALS'!A:B,2,FALSE),0)</f>
        <v>0</v>
      </c>
      <c r="J1001" s="23">
        <f>IFERROR(VLOOKUP($C1001,'World Cup Players'!B:X,17,FALSE),0)</f>
        <v>0</v>
      </c>
      <c r="K1001" s="23">
        <f>IFERROR(VLOOKUP($C1001,'World Cup Players'!B:X,18,FALSE),0)</f>
        <v>0</v>
      </c>
      <c r="L1001" s="44">
        <f>IFERROR(VLOOKUP($C1001,'World Cup GK'!B:AE,16,FALSE),0)</f>
        <v>0</v>
      </c>
      <c r="M1001" s="44">
        <f>IFERROR(VLOOKUP($C1001,'World Cup GK'!B:AE,19,FALSE),0)</f>
        <v>0</v>
      </c>
      <c r="N1001" s="44">
        <f>IFERROR(VLOOKUP($C1001,'World Cup GK'!B:AE,14,FALSE),0)</f>
        <v>0</v>
      </c>
      <c r="O1001" s="44">
        <f>IFERROR(VLOOKUP($C1001,'World Cup GK'!B:AE,11,FALSE),0)</f>
        <v>0</v>
      </c>
      <c r="P1001" s="43">
        <f t="shared" si="129"/>
        <v>7.0544000000000002</v>
      </c>
    </row>
    <row r="1002" spans="2:16" ht="12" customHeight="1" x14ac:dyDescent="0.2">
      <c r="B1002" s="24"/>
      <c r="C1002" s="265" t="s">
        <v>697</v>
      </c>
      <c r="D1002" s="23" t="str">
        <f>IFERROR(VLOOKUP($C1002,'World Cup Players'!B:X,3,FALSE),0)</f>
        <v>co Colombia</v>
      </c>
      <c r="E1002" s="30"/>
      <c r="F1002" s="23">
        <f>IFERROR(VLOOKUP($C1002,'World Cup Players'!B:X,9,FALSE),0)</f>
        <v>478</v>
      </c>
      <c r="G1002" s="23">
        <f>IFERROR(VLOOKUP($C1002,'World Cup Players'!B:X,11,FALSE),0)</f>
        <v>1</v>
      </c>
      <c r="H1002" s="23">
        <f>IFERROR(VLOOKUP($C1002,'World Cup Players'!B:X,12,FALSE),0)</f>
        <v>1</v>
      </c>
      <c r="I1002" s="23">
        <f>IFERROR(VLOOKUP($C1002,'GAME WINNING GOALS'!A:B,2,FALSE),0)</f>
        <v>1</v>
      </c>
      <c r="J1002" s="23">
        <f>IFERROR(VLOOKUP($C1002,'World Cup Players'!B:X,17,FALSE),0)</f>
        <v>0</v>
      </c>
      <c r="K1002" s="23">
        <f>IFERROR(VLOOKUP($C1002,'World Cup Players'!B:X,18,FALSE),0)</f>
        <v>0</v>
      </c>
      <c r="L1002" s="44">
        <f>IFERROR(VLOOKUP($C1002,'World Cup GK'!B:AE,16,FALSE),0)</f>
        <v>0</v>
      </c>
      <c r="M1002" s="44">
        <f>IFERROR(VLOOKUP($C1002,'World Cup GK'!B:AE,19,FALSE),0)</f>
        <v>0</v>
      </c>
      <c r="N1002" s="44">
        <f>IFERROR(VLOOKUP($C1002,'World Cup GK'!B:AE,14,FALSE),0)</f>
        <v>0</v>
      </c>
      <c r="O1002" s="44">
        <f>IFERROR(VLOOKUP($C1002,'World Cup GK'!B:AE,11,FALSE),0)</f>
        <v>0</v>
      </c>
      <c r="P1002" s="43">
        <f t="shared" si="129"/>
        <v>6.9673999999999996</v>
      </c>
    </row>
    <row r="1003" spans="2:16" ht="12" customHeight="1" x14ac:dyDescent="0.2">
      <c r="B1003" s="24"/>
      <c r="C1003" s="265" t="s">
        <v>693</v>
      </c>
      <c r="D1003" s="23" t="str">
        <f>IFERROR(VLOOKUP($C1003,'World Cup Players'!B:X,3,FALSE),0)</f>
        <v>ma Morocco</v>
      </c>
      <c r="E1003" s="30"/>
      <c r="F1003" s="23">
        <f>IFERROR(VLOOKUP($C1003,'World Cup Players'!B:X,9,FALSE),0)</f>
        <v>381</v>
      </c>
      <c r="G1003" s="23">
        <f>IFERROR(VLOOKUP($C1003,'World Cup Players'!B:X,11,FALSE),0)</f>
        <v>3</v>
      </c>
      <c r="H1003" s="23">
        <f>IFERROR(VLOOKUP($C1003,'World Cup Players'!B:X,12,FALSE),0)</f>
        <v>0</v>
      </c>
      <c r="I1003" s="23">
        <f>IFERROR(VLOOKUP($C1003,'GAME WINNING GOALS'!A:B,2,FALSE),0)</f>
        <v>1</v>
      </c>
      <c r="J1003" s="23">
        <f>IFERROR(VLOOKUP($C1003,'World Cup Players'!B:X,17,FALSE),0)</f>
        <v>0</v>
      </c>
      <c r="K1003" s="23">
        <f>IFERROR(VLOOKUP($C1003,'World Cup Players'!B:X,18,FALSE),0)</f>
        <v>0</v>
      </c>
      <c r="L1003" s="44">
        <f>IFERROR(VLOOKUP($C1003,'World Cup GK'!B:AE,16,FALSE),0)</f>
        <v>0</v>
      </c>
      <c r="M1003" s="44">
        <f>IFERROR(VLOOKUP($C1003,'World Cup GK'!B:AE,19,FALSE),0)</f>
        <v>0</v>
      </c>
      <c r="N1003" s="44">
        <f>IFERROR(VLOOKUP($C1003,'World Cup GK'!B:AE,14,FALSE),0)</f>
        <v>0</v>
      </c>
      <c r="O1003" s="44">
        <f>IFERROR(VLOOKUP($C1003,'World Cup GK'!B:AE,11,FALSE),0)</f>
        <v>0</v>
      </c>
      <c r="P1003" s="43">
        <f t="shared" si="129"/>
        <v>7.1623000000000001</v>
      </c>
    </row>
    <row r="1004" spans="2:16" ht="12" customHeight="1" x14ac:dyDescent="0.2">
      <c r="B1004" s="24"/>
      <c r="C1004" s="265" t="s">
        <v>1281</v>
      </c>
      <c r="D1004" s="23" t="str">
        <f>IFERROR(VLOOKUP($C1004,'World Cup Players'!B:X,3,FALSE),0)</f>
        <v>be Belgium</v>
      </c>
      <c r="E1004" s="30"/>
      <c r="F1004" s="23">
        <f>IFERROR(VLOOKUP($C1004,'World Cup Players'!B:X,9,FALSE),0)</f>
        <v>309</v>
      </c>
      <c r="G1004" s="23">
        <f>IFERROR(VLOOKUP($C1004,'World Cup Players'!B:X,11,FALSE),0)</f>
        <v>0</v>
      </c>
      <c r="H1004" s="23">
        <f>IFERROR(VLOOKUP($C1004,'World Cup Players'!B:X,12,FALSE),0)</f>
        <v>0</v>
      </c>
      <c r="I1004" s="23">
        <f>IFERROR(VLOOKUP($C1004,'GAME WINNING GOALS'!A:B,2,FALSE),0)</f>
        <v>0</v>
      </c>
      <c r="J1004" s="23">
        <f>IFERROR(VLOOKUP($C1004,'World Cup Players'!B:X,17,FALSE),0)</f>
        <v>0</v>
      </c>
      <c r="K1004" s="23">
        <f>IFERROR(VLOOKUP($C1004,'World Cup Players'!B:X,18,FALSE),0)</f>
        <v>0</v>
      </c>
      <c r="L1004" s="44">
        <f>IFERROR(VLOOKUP($C1004,'World Cup GK'!B:AE,16,FALSE),0)</f>
        <v>0</v>
      </c>
      <c r="M1004" s="44">
        <f>IFERROR(VLOOKUP($C1004,'World Cup GK'!B:AE,19,FALSE),0)</f>
        <v>0</v>
      </c>
      <c r="N1004" s="44">
        <f>IFERROR(VLOOKUP($C1004,'World Cup GK'!B:AE,14,FALSE),0)</f>
        <v>0</v>
      </c>
      <c r="O1004" s="44">
        <f>IFERROR(VLOOKUP($C1004,'World Cup GK'!B:AE,11,FALSE),0)</f>
        <v>0</v>
      </c>
      <c r="P1004" s="43">
        <f t="shared" si="129"/>
        <v>2.5647000000000002</v>
      </c>
    </row>
    <row r="1005" spans="2:16" ht="12" customHeight="1" x14ac:dyDescent="0.2">
      <c r="B1005" s="24"/>
      <c r="C1005" s="265" t="s">
        <v>352</v>
      </c>
      <c r="D1005" s="23" t="str">
        <f>IFERROR(VLOOKUP($C1005,'World Cup Players'!B:X,3,FALSE),0)</f>
        <v>ec Ecuador</v>
      </c>
      <c r="E1005" s="30"/>
      <c r="F1005" s="23">
        <f>IFERROR(VLOOKUP($C1005,'World Cup Players'!B:X,9,FALSE),0)</f>
        <v>287</v>
      </c>
      <c r="G1005" s="23">
        <f>IFERROR(VLOOKUP($C1005,'World Cup Players'!B:X,11,FALSE),0)</f>
        <v>0</v>
      </c>
      <c r="H1005" s="23">
        <f>IFERROR(VLOOKUP($C1005,'World Cup Players'!B:X,12,FALSE),0)</f>
        <v>0</v>
      </c>
      <c r="I1005" s="23">
        <f>IFERROR(VLOOKUP($C1005,'GAME WINNING GOALS'!A:B,2,FALSE),0)</f>
        <v>0</v>
      </c>
      <c r="J1005" s="23">
        <f>IFERROR(VLOOKUP($C1005,'World Cup Players'!B:X,17,FALSE),0)</f>
        <v>0</v>
      </c>
      <c r="K1005" s="23">
        <f>IFERROR(VLOOKUP($C1005,'World Cup Players'!B:X,18,FALSE),0)</f>
        <v>0</v>
      </c>
      <c r="L1005" s="44">
        <f>IFERROR(VLOOKUP($C1005,'World Cup GK'!B:AE,16,FALSE),0)</f>
        <v>0</v>
      </c>
      <c r="M1005" s="44">
        <f>IFERROR(VLOOKUP($C1005,'World Cup GK'!B:AE,19,FALSE),0)</f>
        <v>0</v>
      </c>
      <c r="N1005" s="44">
        <f>IFERROR(VLOOKUP($C1005,'World Cup GK'!B:AE,14,FALSE),0)</f>
        <v>0</v>
      </c>
      <c r="O1005" s="44">
        <f>IFERROR(VLOOKUP($C1005,'World Cup GK'!B:AE,11,FALSE),0)</f>
        <v>0</v>
      </c>
      <c r="P1005" s="43">
        <f t="shared" si="129"/>
        <v>2.3820999999999999</v>
      </c>
    </row>
    <row r="1006" spans="2:16" ht="12" customHeight="1" x14ac:dyDescent="0.2">
      <c r="B1006" s="24"/>
      <c r="C1006" s="265" t="s">
        <v>237</v>
      </c>
      <c r="D1006" s="23" t="str">
        <f>IFERROR(VLOOKUP($C1006,'World Cup Players'!B:X,3,FALSE),0)</f>
        <v>br Brazil</v>
      </c>
      <c r="E1006" s="30"/>
      <c r="F1006" s="23">
        <f>IFERROR(VLOOKUP($C1006,'World Cup Players'!B:X,9,FALSE),0)</f>
        <v>379</v>
      </c>
      <c r="G1006" s="23">
        <f>IFERROR(VLOOKUP($C1006,'World Cup Players'!B:X,11,FALSE),0)</f>
        <v>1</v>
      </c>
      <c r="H1006" s="23">
        <f>IFERROR(VLOOKUP($C1006,'World Cup Players'!B:X,12,FALSE),0)</f>
        <v>0</v>
      </c>
      <c r="I1006" s="23">
        <f>IFERROR(VLOOKUP($C1006,'GAME WINNING GOALS'!A:B,2,FALSE),0)</f>
        <v>0</v>
      </c>
      <c r="J1006" s="23">
        <f>IFERROR(VLOOKUP($C1006,'World Cup Players'!B:X,17,FALSE),0)</f>
        <v>2</v>
      </c>
      <c r="K1006" s="23">
        <f>IFERROR(VLOOKUP($C1006,'World Cup Players'!B:X,18,FALSE),0)</f>
        <v>0</v>
      </c>
      <c r="L1006" s="44">
        <f>IFERROR(VLOOKUP($C1006,'World Cup GK'!B:AE,16,FALSE),0)</f>
        <v>0</v>
      </c>
      <c r="M1006" s="44">
        <f>IFERROR(VLOOKUP($C1006,'World Cup GK'!B:AE,19,FALSE),0)</f>
        <v>0</v>
      </c>
      <c r="N1006" s="44">
        <f>IFERROR(VLOOKUP($C1006,'World Cup GK'!B:AE,14,FALSE),0)</f>
        <v>0</v>
      </c>
      <c r="O1006" s="44">
        <f>IFERROR(VLOOKUP($C1006,'World Cup GK'!B:AE,11,FALSE),0)</f>
        <v>0</v>
      </c>
      <c r="P1006" s="43">
        <f t="shared" si="129"/>
        <v>3.6456999999999997</v>
      </c>
    </row>
    <row r="1007" spans="2:16" ht="12" customHeight="1" x14ac:dyDescent="0.2">
      <c r="B1007" s="24"/>
      <c r="C1007" s="265" t="s">
        <v>225</v>
      </c>
      <c r="D1007" s="23" t="str">
        <f>IFERROR(VLOOKUP($C1007,'World Cup Players'!B:X,3,FALSE),0)</f>
        <v>eng England</v>
      </c>
      <c r="E1007" s="30"/>
      <c r="F1007" s="23">
        <f>IFERROR(VLOOKUP($C1007,'World Cup Players'!B:X,9,FALSE),0)</f>
        <v>602</v>
      </c>
      <c r="G1007" s="23">
        <f>IFERROR(VLOOKUP($C1007,'World Cup Players'!B:X,11,FALSE),0)</f>
        <v>6</v>
      </c>
      <c r="H1007" s="23">
        <f>IFERROR(VLOOKUP($C1007,'World Cup Players'!B:X,12,FALSE),0)</f>
        <v>1</v>
      </c>
      <c r="I1007" s="23">
        <f>IFERROR(VLOOKUP($C1007,'GAME WINNING GOALS'!A:B,2,FALSE),0)</f>
        <v>3</v>
      </c>
      <c r="J1007" s="23">
        <f>IFERROR(VLOOKUP($C1007,'World Cup Players'!B:X,17,FALSE),0)</f>
        <v>1</v>
      </c>
      <c r="K1007" s="23">
        <f>IFERROR(VLOOKUP($C1007,'World Cup Players'!B:X,18,FALSE),0)</f>
        <v>0</v>
      </c>
      <c r="L1007" s="44">
        <f>IFERROR(VLOOKUP($C1007,'World Cup GK'!B:AE,16,FALSE),0)</f>
        <v>0</v>
      </c>
      <c r="M1007" s="44">
        <f>IFERROR(VLOOKUP($C1007,'World Cup GK'!B:AE,19,FALSE),0)</f>
        <v>0</v>
      </c>
      <c r="N1007" s="44">
        <f>IFERROR(VLOOKUP($C1007,'World Cup GK'!B:AE,14,FALSE),0)</f>
        <v>0</v>
      </c>
      <c r="O1007" s="44">
        <f>IFERROR(VLOOKUP($C1007,'World Cup GK'!B:AE,11,FALSE),0)</f>
        <v>0</v>
      </c>
      <c r="P1007" s="43">
        <f t="shared" si="129"/>
        <v>14.746600000000001</v>
      </c>
    </row>
    <row r="1008" spans="2:16" ht="12" customHeight="1" x14ac:dyDescent="0.2">
      <c r="B1008" s="24"/>
      <c r="C1008" s="278" t="s">
        <v>720</v>
      </c>
      <c r="D1008" s="23" t="str">
        <f>IFERROR(VLOOKUP($C1008,'World Cup Players'!B:X,3,FALSE),0)</f>
        <v>fr France</v>
      </c>
      <c r="E1008" s="30"/>
      <c r="F1008" s="23">
        <f>IFERROR(VLOOKUP($C1008,'World Cup Players'!B:X,9,FALSE),0)</f>
        <v>556</v>
      </c>
      <c r="G1008" s="23">
        <f>IFERROR(VLOOKUP($C1008,'World Cup Players'!B:X,11,FALSE),0)</f>
        <v>0</v>
      </c>
      <c r="H1008" s="23">
        <f>IFERROR(VLOOKUP($C1008,'World Cup Players'!B:X,12,FALSE),0)</f>
        <v>5</v>
      </c>
      <c r="I1008" s="23">
        <f>IFERROR(VLOOKUP($C1008,'GAME WINNING GOALS'!A:B,2,FALSE),0)</f>
        <v>0</v>
      </c>
      <c r="J1008" s="23">
        <f>IFERROR(VLOOKUP($C1008,'World Cup Players'!B:X,17,FALSE),0)</f>
        <v>1</v>
      </c>
      <c r="K1008" s="23">
        <f>IFERROR(VLOOKUP($C1008,'World Cup Players'!B:X,18,FALSE),0)</f>
        <v>0</v>
      </c>
      <c r="L1008" s="44">
        <f>IFERROR(VLOOKUP($C1008,'World Cup GK'!B:AE,16,FALSE),0)</f>
        <v>0</v>
      </c>
      <c r="M1008" s="44">
        <f>IFERROR(VLOOKUP($C1008,'World Cup GK'!B:AE,19,FALSE),0)</f>
        <v>0</v>
      </c>
      <c r="N1008" s="44">
        <f>IFERROR(VLOOKUP($C1008,'World Cup GK'!B:AE,14,FALSE),0)</f>
        <v>0</v>
      </c>
      <c r="O1008" s="44">
        <f>IFERROR(VLOOKUP($C1008,'World Cup GK'!B:AE,11,FALSE),0)</f>
        <v>0</v>
      </c>
      <c r="P1008" s="43">
        <f t="shared" si="129"/>
        <v>9.3647999999999989</v>
      </c>
    </row>
    <row r="1009" spans="2:16" ht="12" customHeight="1" x14ac:dyDescent="0.2">
      <c r="B1009" s="24"/>
      <c r="C1009" s="265" t="s">
        <v>475</v>
      </c>
      <c r="D1009" s="23" t="str">
        <f>IFERROR(VLOOKUP($C1009,'World Cup Players'!B:X,3,FALSE),0)</f>
        <v>es Spain</v>
      </c>
      <c r="E1009" s="30"/>
      <c r="F1009" s="23">
        <f>IFERROR(VLOOKUP($C1009,'World Cup Players'!B:X,9,FALSE),0)</f>
        <v>67</v>
      </c>
      <c r="G1009" s="23">
        <f>IFERROR(VLOOKUP($C1009,'World Cup Players'!B:X,11,FALSE),0)</f>
        <v>0</v>
      </c>
      <c r="H1009" s="23">
        <f>IFERROR(VLOOKUP($C1009,'World Cup Players'!B:X,12,FALSE),0)</f>
        <v>0</v>
      </c>
      <c r="I1009" s="23">
        <f>IFERROR(VLOOKUP($C1009,'GAME WINNING GOALS'!A:B,2,FALSE),0)</f>
        <v>0</v>
      </c>
      <c r="J1009" s="23">
        <f>IFERROR(VLOOKUP($C1009,'World Cup Players'!B:X,17,FALSE),0)</f>
        <v>0</v>
      </c>
      <c r="K1009" s="23">
        <f>IFERROR(VLOOKUP($C1009,'World Cup Players'!B:X,18,FALSE),0)</f>
        <v>0</v>
      </c>
      <c r="L1009" s="44">
        <f>IFERROR(VLOOKUP($C1009,'World Cup GK'!B:AE,16,FALSE),0)</f>
        <v>0</v>
      </c>
      <c r="M1009" s="44">
        <f>IFERROR(VLOOKUP($C1009,'World Cup GK'!B:AE,19,FALSE),0)</f>
        <v>0</v>
      </c>
      <c r="N1009" s="44">
        <f>IFERROR(VLOOKUP($C1009,'World Cup GK'!B:AE,14,FALSE),0)</f>
        <v>0</v>
      </c>
      <c r="O1009" s="44">
        <f>IFERROR(VLOOKUP($C1009,'World Cup GK'!B:AE,11,FALSE),0)</f>
        <v>0</v>
      </c>
      <c r="P1009" s="43">
        <f t="shared" si="129"/>
        <v>0.55610000000000004</v>
      </c>
    </row>
    <row r="1010" spans="2:16" ht="12" customHeight="1" x14ac:dyDescent="0.2">
      <c r="B1010" s="24"/>
      <c r="C1010" s="265" t="s">
        <v>780</v>
      </c>
      <c r="D1010" s="23" t="str">
        <f>IFERROR(VLOOKUP($C1010,'World Cup Players'!B:X,3,FALSE),0)</f>
        <v>sn Senegal</v>
      </c>
      <c r="E1010" s="30"/>
      <c r="F1010" s="23">
        <f>IFERROR(VLOOKUP($C1010,'World Cup Players'!B:X,9,FALSE),0)</f>
        <v>362</v>
      </c>
      <c r="G1010" s="23">
        <f>IFERROR(VLOOKUP($C1010,'World Cup Players'!B:X,11,FALSE),0)</f>
        <v>0</v>
      </c>
      <c r="H1010" s="23">
        <f>IFERROR(VLOOKUP($C1010,'World Cup Players'!B:X,12,FALSE),0)</f>
        <v>1</v>
      </c>
      <c r="I1010" s="23">
        <f>IFERROR(VLOOKUP($C1010,'GAME WINNING GOALS'!A:B,2,FALSE),0)</f>
        <v>0</v>
      </c>
      <c r="J1010" s="23">
        <f>IFERROR(VLOOKUP($C1010,'World Cup Players'!B:X,17,FALSE),0)</f>
        <v>0</v>
      </c>
      <c r="K1010" s="23">
        <f>IFERROR(VLOOKUP($C1010,'World Cup Players'!B:X,18,FALSE),0)</f>
        <v>0</v>
      </c>
      <c r="L1010" s="44">
        <f>IFERROR(VLOOKUP($C1010,'World Cup GK'!B:AE,16,FALSE),0)</f>
        <v>0</v>
      </c>
      <c r="M1010" s="44">
        <f>IFERROR(VLOOKUP($C1010,'World Cup GK'!B:AE,19,FALSE),0)</f>
        <v>0</v>
      </c>
      <c r="N1010" s="44">
        <f>IFERROR(VLOOKUP($C1010,'World Cup GK'!B:AE,14,FALSE),0)</f>
        <v>0</v>
      </c>
      <c r="O1010" s="44">
        <f>IFERROR(VLOOKUP($C1010,'World Cup GK'!B:AE,11,FALSE),0)</f>
        <v>0</v>
      </c>
      <c r="P1010" s="43">
        <f t="shared" si="129"/>
        <v>4.0045999999999999</v>
      </c>
    </row>
    <row r="1011" spans="2:16" ht="12" customHeight="1" x14ac:dyDescent="0.2">
      <c r="B1011" s="24"/>
      <c r="C1011" s="265" t="s">
        <v>412</v>
      </c>
      <c r="D1011" s="23" t="str">
        <f>IFERROR(VLOOKUP($C1011,'World Cup Players'!B:X,3,FALSE),0)</f>
        <v>mx Mexico</v>
      </c>
      <c r="E1011" s="30"/>
      <c r="F1011" s="23">
        <f>IFERROR(VLOOKUP($C1011,'World Cup Players'!B:X,9,FALSE),0)</f>
        <v>317</v>
      </c>
      <c r="G1011" s="23">
        <f>IFERROR(VLOOKUP($C1011,'World Cup Players'!B:X,11,FALSE),0)</f>
        <v>3</v>
      </c>
      <c r="H1011" s="23">
        <f>IFERROR(VLOOKUP($C1011,'World Cup Players'!B:X,12,FALSE),0)</f>
        <v>0</v>
      </c>
      <c r="I1011" s="23">
        <f>IFERROR(VLOOKUP($C1011,'GAME WINNING GOALS'!A:B,2,FALSE),0)</f>
        <v>0</v>
      </c>
      <c r="J1011" s="23">
        <f>IFERROR(VLOOKUP($C1011,'World Cup Players'!B:X,17,FALSE),0)</f>
        <v>0</v>
      </c>
      <c r="K1011" s="23">
        <f>IFERROR(VLOOKUP($C1011,'World Cup Players'!B:X,18,FALSE),0)</f>
        <v>0</v>
      </c>
      <c r="L1011" s="44">
        <f>IFERROR(VLOOKUP($C1011,'World Cup GK'!B:AE,16,FALSE),0)</f>
        <v>0</v>
      </c>
      <c r="M1011" s="44">
        <f>IFERROR(VLOOKUP($C1011,'World Cup GK'!B:AE,19,FALSE),0)</f>
        <v>0</v>
      </c>
      <c r="N1011" s="44">
        <f>IFERROR(VLOOKUP($C1011,'World Cup GK'!B:AE,14,FALSE),0)</f>
        <v>0</v>
      </c>
      <c r="O1011" s="44">
        <f>IFERROR(VLOOKUP($C1011,'World Cup GK'!B:AE,11,FALSE),0)</f>
        <v>0</v>
      </c>
      <c r="P1011" s="43">
        <f t="shared" si="129"/>
        <v>5.6311</v>
      </c>
    </row>
    <row r="1012" spans="2:16" ht="12" customHeight="1" x14ac:dyDescent="0.2">
      <c r="B1012" s="24"/>
      <c r="C1012" s="265" t="s">
        <v>805</v>
      </c>
      <c r="D1012" s="23" t="str">
        <f>IFERROR(VLOOKUP($C1012,'World Cup Players'!B:X,3,FALSE),0)</f>
        <v>fr France</v>
      </c>
      <c r="E1012" s="30"/>
      <c r="F1012" s="23">
        <f>IFERROR(VLOOKUP($C1012,'World Cup Players'!B:X,9,FALSE),0)</f>
        <v>85</v>
      </c>
      <c r="G1012" s="23">
        <f>IFERROR(VLOOKUP($C1012,'World Cup Players'!B:X,11,FALSE),0)</f>
        <v>0</v>
      </c>
      <c r="H1012" s="23">
        <f>IFERROR(VLOOKUP($C1012,'World Cup Players'!B:X,12,FALSE),0)</f>
        <v>0</v>
      </c>
      <c r="I1012" s="23">
        <f>IFERROR(VLOOKUP($C1012,'GAME WINNING GOALS'!A:B,2,FALSE),0)</f>
        <v>0</v>
      </c>
      <c r="J1012" s="23">
        <f>IFERROR(VLOOKUP($C1012,'World Cup Players'!B:X,17,FALSE),0)</f>
        <v>0</v>
      </c>
      <c r="K1012" s="23">
        <f>IFERROR(VLOOKUP($C1012,'World Cup Players'!B:X,18,FALSE),0)</f>
        <v>0</v>
      </c>
      <c r="L1012" s="44">
        <f>IFERROR(VLOOKUP($C1012,'World Cup GK'!B:AE,16,FALSE),0)</f>
        <v>0</v>
      </c>
      <c r="M1012" s="44">
        <f>IFERROR(VLOOKUP($C1012,'World Cup GK'!B:AE,19,FALSE),0)</f>
        <v>0</v>
      </c>
      <c r="N1012" s="44">
        <f>IFERROR(VLOOKUP($C1012,'World Cup GK'!B:AE,14,FALSE),0)</f>
        <v>0</v>
      </c>
      <c r="O1012" s="44">
        <f>IFERROR(VLOOKUP($C1012,'World Cup GK'!B:AE,11,FALSE),0)</f>
        <v>0</v>
      </c>
      <c r="P1012" s="43">
        <f t="shared" si="129"/>
        <v>0.70550000000000002</v>
      </c>
    </row>
    <row r="1013" spans="2:16" ht="12" customHeight="1" x14ac:dyDescent="0.2">
      <c r="B1013" s="24"/>
      <c r="C1013" s="278" t="s">
        <v>750</v>
      </c>
      <c r="D1013" s="23" t="str">
        <f>IFERROR(VLOOKUP($C1013,'World Cup Players'!B:X,3,FALSE),0)</f>
        <v>cv Cabo Verde</v>
      </c>
      <c r="E1013" s="30"/>
      <c r="F1013" s="23">
        <f>IFERROR(VLOOKUP($C1013,'World Cup Players'!B:X,9,FALSE),0)</f>
        <v>330</v>
      </c>
      <c r="G1013" s="23">
        <f>IFERROR(VLOOKUP($C1013,'World Cup Players'!B:X,11,FALSE),0)</f>
        <v>0</v>
      </c>
      <c r="H1013" s="23">
        <f>IFERROR(VLOOKUP($C1013,'World Cup Players'!B:X,12,FALSE),0)</f>
        <v>1</v>
      </c>
      <c r="I1013" s="23">
        <f>IFERROR(VLOOKUP($C1013,'GAME WINNING GOALS'!A:B,2,FALSE),0)</f>
        <v>0</v>
      </c>
      <c r="J1013" s="23">
        <f>IFERROR(VLOOKUP($C1013,'World Cup Players'!B:X,17,FALSE),0)</f>
        <v>0</v>
      </c>
      <c r="K1013" s="23">
        <f>IFERROR(VLOOKUP($C1013,'World Cup Players'!B:X,18,FALSE),0)</f>
        <v>0</v>
      </c>
      <c r="L1013" s="44">
        <f>IFERROR(VLOOKUP($C1013,'World Cup GK'!B:AE,16,FALSE),0)</f>
        <v>0</v>
      </c>
      <c r="M1013" s="44">
        <f>IFERROR(VLOOKUP($C1013,'World Cup GK'!B:AE,19,FALSE),0)</f>
        <v>0</v>
      </c>
      <c r="N1013" s="44">
        <f>IFERROR(VLOOKUP($C1013,'World Cup GK'!B:AE,14,FALSE),0)</f>
        <v>0</v>
      </c>
      <c r="O1013" s="44">
        <f>IFERROR(VLOOKUP($C1013,'World Cup GK'!B:AE,11,FALSE),0)</f>
        <v>0</v>
      </c>
      <c r="P1013" s="43">
        <f t="shared" si="129"/>
        <v>3.7389999999999999</v>
      </c>
    </row>
    <row r="1014" spans="2:16" ht="12" customHeight="1" x14ac:dyDescent="0.2">
      <c r="B1014" s="24"/>
      <c r="C1014" s="265" t="s">
        <v>781</v>
      </c>
      <c r="D1014" s="23" t="str">
        <f>IFERROR(VLOOKUP($C1014,'World Cup Players'!B:X,3,FALSE),0)</f>
        <v>jo Jordan</v>
      </c>
      <c r="E1014" s="30"/>
      <c r="F1014" s="23">
        <f>IFERROR(VLOOKUP($C1014,'World Cup Players'!B:X,9,FALSE),0)</f>
        <v>215</v>
      </c>
      <c r="G1014" s="23">
        <f>IFERROR(VLOOKUP($C1014,'World Cup Players'!B:X,11,FALSE),0)</f>
        <v>1</v>
      </c>
      <c r="H1014" s="23">
        <f>IFERROR(VLOOKUP($C1014,'World Cup Players'!B:X,12,FALSE),0)</f>
        <v>1</v>
      </c>
      <c r="I1014" s="23">
        <f>IFERROR(VLOOKUP($C1014,'GAME WINNING GOALS'!A:B,2,FALSE),0)</f>
        <v>0</v>
      </c>
      <c r="J1014" s="23">
        <f>IFERROR(VLOOKUP($C1014,'World Cup Players'!B:X,17,FALSE),0)</f>
        <v>0</v>
      </c>
      <c r="K1014" s="23">
        <f>IFERROR(VLOOKUP($C1014,'World Cup Players'!B:X,18,FALSE),0)</f>
        <v>0</v>
      </c>
      <c r="L1014" s="44">
        <f>IFERROR(VLOOKUP($C1014,'World Cup GK'!B:AE,16,FALSE),0)</f>
        <v>0</v>
      </c>
      <c r="M1014" s="44">
        <f>IFERROR(VLOOKUP($C1014,'World Cup GK'!B:AE,19,FALSE),0)</f>
        <v>0</v>
      </c>
      <c r="N1014" s="44">
        <f>IFERROR(VLOOKUP($C1014,'World Cup GK'!B:AE,14,FALSE),0)</f>
        <v>0</v>
      </c>
      <c r="O1014" s="44">
        <f>IFERROR(VLOOKUP($C1014,'World Cup GK'!B:AE,11,FALSE),0)</f>
        <v>0</v>
      </c>
      <c r="P1014" s="43">
        <f t="shared" si="129"/>
        <v>3.7845</v>
      </c>
    </row>
    <row r="1015" spans="2:16" ht="12" customHeight="1" x14ac:dyDescent="0.2">
      <c r="B1015" s="24"/>
      <c r="C1015" s="265" t="s">
        <v>387</v>
      </c>
      <c r="D1015" s="23" t="str">
        <f>IFERROR(VLOOKUP($C1015,'World Cup Players'!B:X,3,FALSE),0)</f>
        <v>us United States</v>
      </c>
      <c r="E1015" s="30"/>
      <c r="F1015" s="23">
        <f>IFERROR(VLOOKUP($C1015,'World Cup Players'!B:X,9,FALSE),0)</f>
        <v>348</v>
      </c>
      <c r="G1015" s="23">
        <f>IFERROR(VLOOKUP($C1015,'World Cup Players'!B:X,11,FALSE),0)</f>
        <v>0</v>
      </c>
      <c r="H1015" s="23">
        <f>IFERROR(VLOOKUP($C1015,'World Cup Players'!B:X,12,FALSE),0)</f>
        <v>0</v>
      </c>
      <c r="I1015" s="23">
        <f>IFERROR(VLOOKUP($C1015,'GAME WINNING GOALS'!A:B,2,FALSE),0)</f>
        <v>0</v>
      </c>
      <c r="J1015" s="23">
        <f>IFERROR(VLOOKUP($C1015,'World Cup Players'!B:X,17,FALSE),0)</f>
        <v>1</v>
      </c>
      <c r="K1015" s="23">
        <f>IFERROR(VLOOKUP($C1015,'World Cup Players'!B:X,18,FALSE),0)</f>
        <v>0</v>
      </c>
      <c r="L1015" s="44">
        <f>IFERROR(VLOOKUP($C1015,'World Cup GK'!B:AE,16,FALSE),0)</f>
        <v>0</v>
      </c>
      <c r="M1015" s="44">
        <f>IFERROR(VLOOKUP($C1015,'World Cup GK'!B:AE,19,FALSE),0)</f>
        <v>0</v>
      </c>
      <c r="N1015" s="44">
        <f>IFERROR(VLOOKUP($C1015,'World Cup GK'!B:AE,14,FALSE),0)</f>
        <v>0</v>
      </c>
      <c r="O1015" s="44">
        <f>IFERROR(VLOOKUP($C1015,'World Cup GK'!B:AE,11,FALSE),0)</f>
        <v>0</v>
      </c>
      <c r="P1015" s="43">
        <f t="shared" si="129"/>
        <v>2.6383999999999999</v>
      </c>
    </row>
    <row r="1016" spans="2:16" ht="12" customHeight="1" x14ac:dyDescent="0.2">
      <c r="B1016" s="24"/>
      <c r="C1016" s="265" t="s">
        <v>423</v>
      </c>
      <c r="D1016" s="23" t="str">
        <f>IFERROR(VLOOKUP($C1016,'World Cup Players'!B:X,3,FALSE),0)</f>
        <v>ar Argentina</v>
      </c>
      <c r="E1016" s="30"/>
      <c r="F1016" s="23">
        <f>IFERROR(VLOOKUP($C1016,'World Cup Players'!B:X,9,FALSE),0)</f>
        <v>581</v>
      </c>
      <c r="G1016" s="23">
        <f>IFERROR(VLOOKUP($C1016,'World Cup Players'!B:X,11,FALSE),0)</f>
        <v>1</v>
      </c>
      <c r="H1016" s="23">
        <f>IFERROR(VLOOKUP($C1016,'World Cup Players'!B:X,12,FALSE),0)</f>
        <v>1</v>
      </c>
      <c r="I1016" s="23">
        <f>IFERROR(VLOOKUP($C1016,'GAME WINNING GOALS'!A:B,2,FALSE),0)</f>
        <v>0</v>
      </c>
      <c r="J1016" s="23">
        <f>IFERROR(VLOOKUP($C1016,'World Cup Players'!B:X,17,FALSE),0)</f>
        <v>1</v>
      </c>
      <c r="K1016" s="23">
        <f>IFERROR(VLOOKUP($C1016,'World Cup Players'!B:X,18,FALSE),0)</f>
        <v>0</v>
      </c>
      <c r="L1016" s="44">
        <f>IFERROR(VLOOKUP($C1016,'World Cup GK'!B:AE,16,FALSE),0)</f>
        <v>0</v>
      </c>
      <c r="M1016" s="44">
        <f>IFERROR(VLOOKUP($C1016,'World Cup GK'!B:AE,19,FALSE),0)</f>
        <v>0</v>
      </c>
      <c r="N1016" s="44">
        <f>IFERROR(VLOOKUP($C1016,'World Cup GK'!B:AE,14,FALSE),0)</f>
        <v>0</v>
      </c>
      <c r="O1016" s="44">
        <f>IFERROR(VLOOKUP($C1016,'World Cup GK'!B:AE,11,FALSE),0)</f>
        <v>0</v>
      </c>
      <c r="P1016" s="43">
        <f t="shared" si="129"/>
        <v>6.5723000000000003</v>
      </c>
    </row>
    <row r="1017" spans="2:16" ht="12" customHeight="1" x14ac:dyDescent="0.2">
      <c r="B1017" s="24"/>
      <c r="C1017" s="265" t="s">
        <v>676</v>
      </c>
      <c r="D1017" s="23" t="str">
        <f>IFERROR(VLOOKUP($C1017,'World Cup Players'!B:X,3,FALSE),0)</f>
        <v>be Belgium</v>
      </c>
      <c r="E1017" s="30"/>
      <c r="F1017" s="23">
        <f>IFERROR(VLOOKUP($C1017,'World Cup Players'!B:X,9,FALSE),0)</f>
        <v>228</v>
      </c>
      <c r="G1017" s="23">
        <f>IFERROR(VLOOKUP($C1017,'World Cup Players'!B:X,11,FALSE),0)</f>
        <v>0</v>
      </c>
      <c r="H1017" s="23">
        <f>IFERROR(VLOOKUP($C1017,'World Cup Players'!B:X,12,FALSE),0)</f>
        <v>0</v>
      </c>
      <c r="I1017" s="23">
        <f>IFERROR(VLOOKUP($C1017,'GAME WINNING GOALS'!A:B,2,FALSE),0)</f>
        <v>0</v>
      </c>
      <c r="J1017" s="23">
        <f>IFERROR(VLOOKUP($C1017,'World Cup Players'!B:X,17,FALSE),0)</f>
        <v>0</v>
      </c>
      <c r="K1017" s="23">
        <f>IFERROR(VLOOKUP($C1017,'World Cup Players'!B:X,18,FALSE),0)</f>
        <v>0</v>
      </c>
      <c r="L1017" s="44">
        <f>IFERROR(VLOOKUP($C1017,'World Cup GK'!B:AE,16,FALSE),0)</f>
        <v>0</v>
      </c>
      <c r="M1017" s="44">
        <f>IFERROR(VLOOKUP($C1017,'World Cup GK'!B:AE,19,FALSE),0)</f>
        <v>0</v>
      </c>
      <c r="N1017" s="44">
        <f>IFERROR(VLOOKUP($C1017,'World Cup GK'!B:AE,14,FALSE),0)</f>
        <v>0</v>
      </c>
      <c r="O1017" s="44">
        <f>IFERROR(VLOOKUP($C1017,'World Cup GK'!B:AE,11,FALSE),0)</f>
        <v>0</v>
      </c>
      <c r="P1017" s="43">
        <f t="shared" si="129"/>
        <v>1.8924000000000001</v>
      </c>
    </row>
    <row r="1018" spans="2:16" ht="12" customHeight="1" x14ac:dyDescent="0.2">
      <c r="B1018" s="24"/>
      <c r="C1018" s="265" t="s">
        <v>112</v>
      </c>
      <c r="D1018" s="23" t="str">
        <f>IFERROR(VLOOKUP($C1018,'World Cup Players'!B:X,3,FALSE),0)</f>
        <v>eng England</v>
      </c>
      <c r="E1018" s="30"/>
      <c r="F1018" s="23">
        <f>IFERROR(VLOOKUP($C1018,'World Cup Players'!B:X,9,FALSE),0)</f>
        <v>330</v>
      </c>
      <c r="G1018" s="23">
        <f>IFERROR(VLOOKUP($C1018,'World Cup Players'!B:X,11,FALSE),0)</f>
        <v>0</v>
      </c>
      <c r="H1018" s="23">
        <f>IFERROR(VLOOKUP($C1018,'World Cup Players'!B:X,12,FALSE),0)</f>
        <v>0</v>
      </c>
      <c r="I1018" s="41">
        <f>IFERROR(VLOOKUP($C1018,'GAME WINNING GOALS'!A:B,2,FALSE),0)</f>
        <v>0</v>
      </c>
      <c r="J1018" s="23">
        <f>IFERROR(VLOOKUP($C1018,'World Cup Players'!B:X,17,FALSE),0)</f>
        <v>0</v>
      </c>
      <c r="K1018" s="23">
        <f>IFERROR(VLOOKUP($C1018,'World Cup Players'!B:X,18,FALSE),0)</f>
        <v>0</v>
      </c>
      <c r="L1018" s="44">
        <f>IFERROR(VLOOKUP($C1018,'World Cup GK'!B:AE,16,FALSE),0)</f>
        <v>0</v>
      </c>
      <c r="M1018" s="44">
        <f>IFERROR(VLOOKUP($C1018,'World Cup GK'!B:AE,19,FALSE),0)</f>
        <v>0</v>
      </c>
      <c r="N1018" s="44">
        <f>IFERROR(VLOOKUP($C1018,'World Cup GK'!B:AE,14,FALSE),0)</f>
        <v>0</v>
      </c>
      <c r="O1018" s="44">
        <f>IFERROR(VLOOKUP($C1018,'World Cup GK'!B:AE,11,FALSE),0)</f>
        <v>0</v>
      </c>
      <c r="P1018" s="43">
        <f t="shared" si="129"/>
        <v>2.7389999999999999</v>
      </c>
    </row>
    <row r="1019" spans="2:16" ht="12" customHeight="1" x14ac:dyDescent="0.2">
      <c r="B1019" s="24"/>
      <c r="C1019" s="265" t="s">
        <v>379</v>
      </c>
      <c r="D1019" s="23" t="str">
        <f>IFERROR(VLOOKUP($C1019,'World Cup Players'!B:X,3,FALSE),0)</f>
        <v>nl Netherlands</v>
      </c>
      <c r="E1019" s="30"/>
      <c r="F1019" s="23">
        <f>IFERROR(VLOOKUP($C1019,'World Cup Players'!B:X,9,FALSE),0)</f>
        <v>390</v>
      </c>
      <c r="G1019" s="23">
        <f>IFERROR(VLOOKUP($C1019,'World Cup Players'!B:X,11,FALSE),0)</f>
        <v>0</v>
      </c>
      <c r="H1019" s="23">
        <f>IFERROR(VLOOKUP($C1019,'World Cup Players'!B:X,12,FALSE),0)</f>
        <v>2</v>
      </c>
      <c r="I1019" s="41">
        <f>IFERROR(VLOOKUP($C1019,'GAME WINNING GOALS'!A:B,2,FALSE),0)</f>
        <v>0</v>
      </c>
      <c r="J1019" s="23">
        <f>IFERROR(VLOOKUP($C1019,'World Cup Players'!B:X,17,FALSE),0)</f>
        <v>0</v>
      </c>
      <c r="K1019" s="23">
        <f>IFERROR(VLOOKUP($C1019,'World Cup Players'!B:X,18,FALSE),0)</f>
        <v>0</v>
      </c>
      <c r="L1019" s="44">
        <f>IFERROR(VLOOKUP($C1019,'World Cup GK'!B:AE,16,FALSE),0)</f>
        <v>0</v>
      </c>
      <c r="M1019" s="44">
        <f>IFERROR(VLOOKUP($C1019,'World Cup GK'!B:AE,19,FALSE),0)</f>
        <v>0</v>
      </c>
      <c r="N1019" s="44">
        <f>IFERROR(VLOOKUP($C1019,'World Cup GK'!B:AE,14,FALSE),0)</f>
        <v>0</v>
      </c>
      <c r="O1019" s="44">
        <f>IFERROR(VLOOKUP($C1019,'World Cup GK'!B:AE,11,FALSE),0)</f>
        <v>0</v>
      </c>
      <c r="P1019" s="43">
        <f t="shared" si="129"/>
        <v>5.2370000000000001</v>
      </c>
    </row>
    <row r="1020" spans="2:16" ht="12" customHeight="1" thickBot="1" x14ac:dyDescent="0.25">
      <c r="B1020" s="24"/>
      <c r="C1020" s="266" t="s">
        <v>226</v>
      </c>
      <c r="D1020" s="23" t="str">
        <f>IFERROR(VLOOKUP($C1020,'World Cup Players'!B:X,3,FALSE),0)</f>
        <v>br Brazil</v>
      </c>
      <c r="E1020" s="30"/>
      <c r="F1020" s="23">
        <f>IFERROR(VLOOKUP($C1020,'World Cup Players'!B:X,9,FALSE),0)</f>
        <v>450</v>
      </c>
      <c r="G1020" s="23">
        <f>IFERROR(VLOOKUP($C1020,'World Cup Players'!B:X,11,FALSE),0)</f>
        <v>0</v>
      </c>
      <c r="H1020" s="23">
        <f>IFERROR(VLOOKUP($C1020,'World Cup Players'!B:X,12,FALSE),0)</f>
        <v>0</v>
      </c>
      <c r="I1020" s="41">
        <f>IFERROR(VLOOKUP($C1020,'GAME WINNING GOALS'!A:B,2,FALSE),0)</f>
        <v>0</v>
      </c>
      <c r="J1020" s="23">
        <f>IFERROR(VLOOKUP($C1020,'World Cup Players'!B:X,17,FALSE),0)</f>
        <v>0</v>
      </c>
      <c r="K1020" s="23">
        <f>IFERROR(VLOOKUP($C1020,'World Cup Players'!B:X,18,FALSE),0)</f>
        <v>0</v>
      </c>
      <c r="L1020" s="44">
        <f>IFERROR(VLOOKUP($C1020,'World Cup GK'!B:AE,16,FALSE),0)</f>
        <v>3</v>
      </c>
      <c r="M1020" s="44">
        <f>IFERROR(VLOOKUP($C1020,'World Cup GK'!B:AE,19,FALSE),0)</f>
        <v>2</v>
      </c>
      <c r="N1020" s="44">
        <f>IFERROR(VLOOKUP($C1020,'World Cup GK'!B:AE,14,FALSE),0)</f>
        <v>14</v>
      </c>
      <c r="O1020" s="44">
        <f>IFERROR(VLOOKUP($C1020,'World Cup GK'!B:AE,11,FALSE),0)</f>
        <v>4</v>
      </c>
      <c r="P1020" s="43">
        <f t="shared" si="129"/>
        <v>10.535</v>
      </c>
    </row>
    <row r="1021" spans="2:16" ht="12" customHeight="1" x14ac:dyDescent="0.2">
      <c r="B1021" s="24"/>
      <c r="C1021" s="277" t="s">
        <v>51</v>
      </c>
      <c r="D1021" s="23" t="str">
        <f>IFERROR(VLOOKUP($C1021,'World Cup Players'!B:X,3,FALSE),0)</f>
        <v>de Germany</v>
      </c>
      <c r="E1021" s="30"/>
      <c r="F1021" s="23">
        <f>IFERROR(VLOOKUP($C1021,'World Cup Players'!B:X,9,FALSE),0)</f>
        <v>390</v>
      </c>
      <c r="G1021" s="23">
        <f>IFERROR(VLOOKUP($C1021,'World Cup Players'!B:X,11,FALSE),0)</f>
        <v>0</v>
      </c>
      <c r="H1021" s="23">
        <f>IFERROR(VLOOKUP($C1021,'World Cup Players'!B:X,12,FALSE),0)</f>
        <v>0</v>
      </c>
      <c r="I1021" s="41">
        <f>IFERROR(VLOOKUP($C1021,'GAME WINNING GOALS'!A:B,2,FALSE),0)</f>
        <v>0</v>
      </c>
      <c r="J1021" s="23">
        <f>IFERROR(VLOOKUP($C1021,'World Cup Players'!B:X,17,FALSE),0)</f>
        <v>0</v>
      </c>
      <c r="K1021" s="23">
        <f>IFERROR(VLOOKUP($C1021,'World Cup Players'!B:X,18,FALSE),0)</f>
        <v>0</v>
      </c>
      <c r="L1021" s="44">
        <f>IFERROR(VLOOKUP($C1021,'World Cup GK'!B:AE,16,FALSE),0)</f>
        <v>2</v>
      </c>
      <c r="M1021" s="44">
        <f>IFERROR(VLOOKUP($C1021,'World Cup GK'!B:AE,19,FALSE),0)</f>
        <v>0</v>
      </c>
      <c r="N1021" s="44">
        <f>IFERROR(VLOOKUP($C1021,'World Cup GK'!B:AE,14,FALSE),0)</f>
        <v>5</v>
      </c>
      <c r="O1021" s="44">
        <f>IFERROR(VLOOKUP($C1021,'World Cup GK'!B:AE,11,FALSE),0)</f>
        <v>5</v>
      </c>
      <c r="P1021" s="43">
        <f t="shared" si="129"/>
        <v>4.9870000000000001</v>
      </c>
    </row>
    <row r="1022" spans="2:16" ht="12" customHeight="1" x14ac:dyDescent="0.2">
      <c r="B1022" s="24"/>
      <c r="C1022" s="266" t="s">
        <v>400</v>
      </c>
      <c r="D1022" s="23" t="str">
        <f>IFERROR(VLOOKUP($C1022,'World Cup Players'!B:X,3,FALSE),0)</f>
        <v>ma Morocco</v>
      </c>
      <c r="E1022" s="30"/>
      <c r="F1022" s="23">
        <f>IFERROR(VLOOKUP($C1022,'World Cup Players'!B:X,9,FALSE),0)</f>
        <v>570</v>
      </c>
      <c r="G1022" s="23">
        <f>IFERROR(VLOOKUP($C1022,'World Cup Players'!B:X,11,FALSE),0)</f>
        <v>0</v>
      </c>
      <c r="H1022" s="23">
        <f>IFERROR(VLOOKUP($C1022,'World Cup Players'!B:X,12,FALSE),0)</f>
        <v>0</v>
      </c>
      <c r="I1022" s="23">
        <f>IFERROR(VLOOKUP($C1022,'GAME WINNING GOALS'!A:B,2,FALSE),0)</f>
        <v>0</v>
      </c>
      <c r="J1022" s="23">
        <f>IFERROR(VLOOKUP($C1022,'World Cup Players'!B:X,17,FALSE),0)</f>
        <v>0</v>
      </c>
      <c r="K1022" s="23">
        <f>IFERROR(VLOOKUP($C1022,'World Cup Players'!B:X,18,FALSE),0)</f>
        <v>0</v>
      </c>
      <c r="L1022" s="44">
        <f>IFERROR(VLOOKUP($C1022,'World Cup GK'!B:AE,16,FALSE),0)</f>
        <v>3</v>
      </c>
      <c r="M1022" s="44">
        <f>IFERROR(VLOOKUP($C1022,'World Cup GK'!B:AE,19,FALSE),0)</f>
        <v>2</v>
      </c>
      <c r="N1022" s="44">
        <f>IFERROR(VLOOKUP($C1022,'World Cup GK'!B:AE,14,FALSE),0)</f>
        <v>14</v>
      </c>
      <c r="O1022" s="44">
        <f>IFERROR(VLOOKUP($C1022,'World Cup GK'!B:AE,11,FALSE),0)</f>
        <v>6</v>
      </c>
      <c r="P1022" s="43">
        <f t="shared" si="129"/>
        <v>11.031000000000001</v>
      </c>
    </row>
    <row r="1023" spans="2:16" ht="12" customHeight="1" x14ac:dyDescent="0.2">
      <c r="B1023" s="24"/>
      <c r="C1023" s="266" t="s">
        <v>788</v>
      </c>
      <c r="D1023" s="23" t="str">
        <f>IFERROR(VLOOKUP($C1023,'World Cup Players'!B:X,3,FALSE),0)</f>
        <v>tr Türkiye</v>
      </c>
      <c r="E1023" s="30"/>
      <c r="F1023" s="23">
        <f>IFERROR(VLOOKUP($C1023,'World Cup Players'!B:X,9,FALSE),0)</f>
        <v>270</v>
      </c>
      <c r="G1023" s="23">
        <f>IFERROR(VLOOKUP($C1023,'World Cup Players'!B:X,11,FALSE),0)</f>
        <v>0</v>
      </c>
      <c r="H1023" s="23">
        <f>IFERROR(VLOOKUP($C1023,'World Cup Players'!B:X,12,FALSE),0)</f>
        <v>0</v>
      </c>
      <c r="I1023" s="23">
        <f>IFERROR(VLOOKUP($C1023,'GAME WINNING GOALS'!A:B,2,FALSE),0)</f>
        <v>0</v>
      </c>
      <c r="J1023" s="23">
        <f>IFERROR(VLOOKUP($C1023,'World Cup Players'!B:X,17,FALSE),0)</f>
        <v>0</v>
      </c>
      <c r="K1023" s="23">
        <f>IFERROR(VLOOKUP($C1023,'World Cup Players'!B:X,18,FALSE),0)</f>
        <v>0</v>
      </c>
      <c r="L1023" s="44">
        <f>IFERROR(VLOOKUP($C1023,'World Cup GK'!B:AE,16,FALSE),0)</f>
        <v>1</v>
      </c>
      <c r="M1023" s="44">
        <f>IFERROR(VLOOKUP($C1023,'World Cup GK'!B:AE,19,FALSE),0)</f>
        <v>0</v>
      </c>
      <c r="N1023" s="44">
        <f>IFERROR(VLOOKUP($C1023,'World Cup GK'!B:AE,14,FALSE),0)</f>
        <v>8</v>
      </c>
      <c r="O1023" s="44">
        <f>IFERROR(VLOOKUP($C1023,'World Cup GK'!B:AE,11,FALSE),0)</f>
        <v>5</v>
      </c>
      <c r="P1023" s="43">
        <f t="shared" si="129"/>
        <v>3.5910000000000002</v>
      </c>
    </row>
    <row r="1024" spans="2:16" ht="12" customHeight="1" x14ac:dyDescent="0.2">
      <c r="B1024" s="24"/>
      <c r="C1024" s="294" t="s">
        <v>764</v>
      </c>
      <c r="D1024" s="23" t="str">
        <f>IFERROR(VLOOKUP($C1024,'World Cup Players'!B:X,3,FALSE),0)</f>
        <v>ca Canada</v>
      </c>
      <c r="E1024" s="30"/>
      <c r="F1024" s="23">
        <f>IFERROR(VLOOKUP($C1024,'World Cup Players'!B:X,9,FALSE),0)</f>
        <v>450</v>
      </c>
      <c r="G1024" s="23">
        <f>IFERROR(VLOOKUP($C1024,'World Cup Players'!B:X,11,FALSE),0)</f>
        <v>0</v>
      </c>
      <c r="H1024" s="23">
        <f>IFERROR(VLOOKUP($C1024,'World Cup Players'!B:X,12,FALSE),0)</f>
        <v>0</v>
      </c>
      <c r="I1024" s="23">
        <f>IFERROR(VLOOKUP($C1024,'GAME WINNING GOALS'!A:B,2,FALSE),0)</f>
        <v>0</v>
      </c>
      <c r="J1024" s="23">
        <f>IFERROR(VLOOKUP($C1024,'World Cup Players'!#REF!,16,FALSE),0)</f>
        <v>0</v>
      </c>
      <c r="K1024" s="23">
        <f>IFERROR(VLOOKUP($C1024,'World Cup Players'!#REF!,16,FALSE),0)</f>
        <v>0</v>
      </c>
      <c r="L1024" s="44">
        <f>IFERROR(VLOOKUP($C1024,'World Cup GK'!B:AE,16,FALSE),0)</f>
        <v>2</v>
      </c>
      <c r="M1024" s="44">
        <f>IFERROR(VLOOKUP($C1024,'World Cup GK'!B:AE,19,FALSE),0)</f>
        <v>2</v>
      </c>
      <c r="N1024" s="44">
        <f>IFERROR(VLOOKUP($C1024,'World Cup GK'!B:AE,14,FALSE),0)</f>
        <v>6</v>
      </c>
      <c r="O1024" s="44">
        <f>IFERROR(VLOOKUP($C1024,'World Cup GK'!B:AE,11,FALSE),0)</f>
        <v>6</v>
      </c>
      <c r="P1024" s="43">
        <f t="shared" si="129"/>
        <v>7.4349999999999987</v>
      </c>
    </row>
    <row r="1025" spans="2:16" ht="12" customHeight="1" x14ac:dyDescent="0.2">
      <c r="B1025" s="24"/>
      <c r="C1025" s="264" t="s">
        <v>299</v>
      </c>
      <c r="D1025" s="23">
        <f>IFERROR(VLOOKUP($C1025,'World Cup Players'!B:X,3,FALSE),0)</f>
        <v>0</v>
      </c>
      <c r="E1025" s="30"/>
      <c r="F1025" s="23">
        <f>IFERROR(VLOOKUP($C1025,'World Cup Players'!B:X,9,FALSE),0)</f>
        <v>0</v>
      </c>
      <c r="G1025" s="23">
        <f>IFERROR(VLOOKUP($C1025,'World Cup Players'!B:X,11,FALSE),0)</f>
        <v>0</v>
      </c>
      <c r="H1025" s="23">
        <f>IFERROR(VLOOKUP($C1025,'World Cup Players'!#REF!,11,FALSE),0)</f>
        <v>0</v>
      </c>
      <c r="I1025" s="23">
        <f>IFERROR(VLOOKUP($C1025,'GAME WINNING GOALS'!A:B,2,FALSE),0)</f>
        <v>0</v>
      </c>
      <c r="J1025" s="23">
        <f>IFERROR(VLOOKUP($C1025,'World Cup Players'!#REF!,16,FALSE),0)</f>
        <v>0</v>
      </c>
      <c r="K1025" s="23">
        <f>IFERROR(VLOOKUP($C1025,'World Cup Players'!#REF!,16,FALSE),0)</f>
        <v>0</v>
      </c>
      <c r="L1025" s="44">
        <f>IFERROR(VLOOKUP($C1025,'World Cup GK'!B:AE,16,FALSE),0)</f>
        <v>0</v>
      </c>
      <c r="M1025" s="44">
        <f>IFERROR(VLOOKUP($C1025,'World Cup GK'!B:AE,19,FALSE),0)</f>
        <v>0</v>
      </c>
      <c r="N1025" s="44">
        <f>IFERROR(VLOOKUP($C1025,'World Cup GK'!B:AE,14,FALSE),0)</f>
        <v>0</v>
      </c>
      <c r="O1025" s="44">
        <f>IFERROR(VLOOKUP($C1025,'World Cup GK'!B:AE,11,FALSE),0)</f>
        <v>0</v>
      </c>
      <c r="P1025" s="43">
        <f t="shared" si="129"/>
        <v>0</v>
      </c>
    </row>
    <row r="1026" spans="2:16" ht="12" customHeight="1" x14ac:dyDescent="0.2">
      <c r="B1026" s="24"/>
      <c r="C1026" s="264" t="s">
        <v>610</v>
      </c>
      <c r="D1026" s="23">
        <f>IFERROR(VLOOKUP($C1026,'World Cup Players'!B:X,3,FALSE),0)</f>
        <v>0</v>
      </c>
      <c r="E1026" s="30"/>
      <c r="F1026" s="23">
        <f>IFERROR(VLOOKUP($C1026,'World Cup Players'!B:X,9,FALSE),0)</f>
        <v>0</v>
      </c>
      <c r="G1026" s="23">
        <f>IFERROR(VLOOKUP($C1026,'World Cup Players'!B:X,11,FALSE),0)</f>
        <v>0</v>
      </c>
      <c r="H1026" s="23">
        <f>IFERROR(VLOOKUP($C1026,'World Cup Players'!#REF!,11,FALSE),0)</f>
        <v>0</v>
      </c>
      <c r="I1026" s="23">
        <f>IFERROR(VLOOKUP($C1026,'GAME WINNING GOALS'!A:B,2,FALSE),0)</f>
        <v>0</v>
      </c>
      <c r="J1026" s="23">
        <f>IFERROR(VLOOKUP($C1026,'World Cup Players'!#REF!,16,FALSE),0)</f>
        <v>0</v>
      </c>
      <c r="K1026" s="23">
        <f>IFERROR(VLOOKUP($C1026,'World Cup Players'!#REF!,16,FALSE),0)</f>
        <v>0</v>
      </c>
      <c r="L1026" s="44">
        <f>IFERROR(VLOOKUP($C1026,'World Cup GK'!B:AE,16,FALSE),0)</f>
        <v>0</v>
      </c>
      <c r="M1026" s="44">
        <f>IFERROR(VLOOKUP($C1026,'World Cup GK'!B:AE,19,FALSE),0)</f>
        <v>0</v>
      </c>
      <c r="N1026" s="44">
        <f>IFERROR(VLOOKUP($C1026,'World Cup GK'!B:AE,14,FALSE),0)</f>
        <v>0</v>
      </c>
      <c r="O1026" s="44">
        <f>IFERROR(VLOOKUP($C1026,'World Cup GK'!B:AE,11,FALSE),0)</f>
        <v>0</v>
      </c>
      <c r="P1026" s="43">
        <f t="shared" si="129"/>
        <v>0</v>
      </c>
    </row>
    <row r="1027" spans="2:16" ht="12" customHeight="1" x14ac:dyDescent="0.2">
      <c r="B1027" s="24"/>
      <c r="C1027" s="264" t="s">
        <v>307</v>
      </c>
      <c r="D1027" s="23">
        <f>IFERROR(VLOOKUP($C1027,'World Cup Players'!B:X,3,FALSE),0)</f>
        <v>0</v>
      </c>
      <c r="E1027" s="30"/>
      <c r="F1027" s="23">
        <f>IFERROR(VLOOKUP($C1027,'World Cup Players'!B:X,9,FALSE),0)</f>
        <v>0</v>
      </c>
      <c r="G1027" s="23">
        <f>IFERROR(VLOOKUP($C1027,'World Cup Players'!B:X,11,FALSE),0)</f>
        <v>0</v>
      </c>
      <c r="H1027" s="23">
        <f>IFERROR(VLOOKUP($C1027,'World Cup Players'!#REF!,11,FALSE),0)</f>
        <v>0</v>
      </c>
      <c r="I1027" s="23">
        <f>IFERROR(VLOOKUP($C1027,'GAME WINNING GOALS'!A:B,2,FALSE),0)</f>
        <v>1</v>
      </c>
      <c r="J1027" s="23">
        <f>IFERROR(VLOOKUP($C1027,'World Cup Players'!#REF!,16,FALSE),0)</f>
        <v>0</v>
      </c>
      <c r="K1027" s="23">
        <f>IFERROR(VLOOKUP($C1027,'World Cup Players'!#REF!,16,FALSE),0)</f>
        <v>0</v>
      </c>
      <c r="L1027" s="44">
        <f>IFERROR(VLOOKUP($C1027,'World Cup GK'!B:AE,16,FALSE),0)</f>
        <v>0</v>
      </c>
      <c r="M1027" s="44">
        <f>IFERROR(VLOOKUP($C1027,'World Cup GK'!B:AE,19,FALSE),0)</f>
        <v>0</v>
      </c>
      <c r="N1027" s="44">
        <f>IFERROR(VLOOKUP($C1027,'World Cup GK'!B:AE,14,FALSE),0)</f>
        <v>0</v>
      </c>
      <c r="O1027" s="44">
        <f>IFERROR(VLOOKUP($C1027,'World Cup GK'!B:AE,11,FALSE),0)</f>
        <v>0</v>
      </c>
      <c r="P1027" s="43">
        <f t="shared" si="129"/>
        <v>1</v>
      </c>
    </row>
    <row r="1028" spans="2:16" ht="12" customHeight="1" x14ac:dyDescent="0.2">
      <c r="B1028" s="40" t="str">
        <f>Master!X307</f>
        <v>Brian Jefferson</v>
      </c>
      <c r="C1028" s="293"/>
      <c r="D1028" s="35">
        <f t="shared" ref="D1028:E1028" si="130">SUM(D1029:D1054)</f>
        <v>0</v>
      </c>
      <c r="E1028" s="35">
        <f t="shared" si="130"/>
        <v>0</v>
      </c>
      <c r="F1028" s="35">
        <f>SUM(F1029:F1058)</f>
        <v>10434</v>
      </c>
      <c r="G1028" s="35">
        <f t="shared" ref="G1028:O1028" si="131">SUM(G1029:G1058)</f>
        <v>31</v>
      </c>
      <c r="H1028" s="35">
        <f>SUM(H1029:H1058)</f>
        <v>15</v>
      </c>
      <c r="I1028" s="35">
        <f>SUM(I1029:I1058)</f>
        <v>10</v>
      </c>
      <c r="J1028" s="35">
        <f>SUM(J1029:J1058)</f>
        <v>7</v>
      </c>
      <c r="K1028" s="35">
        <f t="shared" si="131"/>
        <v>0</v>
      </c>
      <c r="L1028" s="35">
        <f>SUM(L1029:L1058)</f>
        <v>14</v>
      </c>
      <c r="M1028" s="35">
        <f t="shared" si="131"/>
        <v>7</v>
      </c>
      <c r="N1028" s="35">
        <f t="shared" si="131"/>
        <v>51</v>
      </c>
      <c r="O1028" s="35">
        <f t="shared" si="131"/>
        <v>28</v>
      </c>
      <c r="P1028" s="43">
        <f t="shared" si="129"/>
        <v>165.05219999999997</v>
      </c>
    </row>
    <row r="1029" spans="2:16" ht="12" customHeight="1" x14ac:dyDescent="0.2">
      <c r="B1029" s="42"/>
      <c r="C1029" s="295" t="s">
        <v>395</v>
      </c>
      <c r="D1029" s="23" t="str">
        <f>IFERROR(VLOOKUP($C1029,'World Cup Players'!B:X,3,FALSE),0)</f>
        <v>ar Argentina</v>
      </c>
      <c r="E1029" s="30"/>
      <c r="F1029" s="23">
        <f>IFERROR(VLOOKUP($C1029,'World Cup Players'!B:X,9,FALSE),0)</f>
        <v>501</v>
      </c>
      <c r="G1029" s="23">
        <f>IFERROR(VLOOKUP($C1029,'World Cup Players'!B:X,11,FALSE),0)</f>
        <v>1</v>
      </c>
      <c r="H1029" s="23">
        <f>IFERROR(VLOOKUP($C1029,'World Cup Players'!B:X,12,FALSE),0)</f>
        <v>0</v>
      </c>
      <c r="I1029" s="23">
        <f>IFERROR(VLOOKUP($C1029,'GAME WINNING GOALS'!A:B,2,FALSE),0)</f>
        <v>0</v>
      </c>
      <c r="J1029" s="23">
        <f>IFERROR(VLOOKUP($C1029,'World Cup Players'!B:X,17,FALSE),0)</f>
        <v>0</v>
      </c>
      <c r="K1029" s="23">
        <f>IFERROR(VLOOKUP($C1029,'World Cup Players'!B:X,18,FALSE),0)</f>
        <v>0</v>
      </c>
      <c r="L1029" s="44">
        <f>IFERROR(VLOOKUP($C1029,'World Cup GK'!B:AE,16,FALSE),0)</f>
        <v>0</v>
      </c>
      <c r="M1029" s="44">
        <f>IFERROR(VLOOKUP($C1029,'World Cup GK'!B:AE,19,FALSE),0)</f>
        <v>0</v>
      </c>
      <c r="N1029" s="44">
        <f>IFERROR(VLOOKUP($C1029,'World Cup GK'!B:AE,14,FALSE),0)</f>
        <v>0</v>
      </c>
      <c r="O1029" s="44">
        <f>IFERROR(VLOOKUP($C1029,'World Cup GK'!B:AE,11,FALSE),0)</f>
        <v>0</v>
      </c>
      <c r="P1029" s="43">
        <f t="shared" si="129"/>
        <v>5.1582999999999997</v>
      </c>
    </row>
    <row r="1030" spans="2:16" ht="12" customHeight="1" x14ac:dyDescent="0.2">
      <c r="B1030" s="42"/>
      <c r="C1030" s="295" t="s">
        <v>5</v>
      </c>
      <c r="D1030" s="23" t="str">
        <f>IFERROR(VLOOKUP($C1030,'World Cup Players'!B:X,3,FALSE),0)</f>
        <v>eng England</v>
      </c>
      <c r="E1030" s="30"/>
      <c r="F1030" s="23">
        <f>IFERROR(VLOOKUP($C1030,'World Cup Players'!B:X,9,FALSE),0)</f>
        <v>652</v>
      </c>
      <c r="G1030" s="23">
        <f>IFERROR(VLOOKUP($C1030,'World Cup Players'!B:X,11,FALSE),0)</f>
        <v>6</v>
      </c>
      <c r="H1030" s="23">
        <f>IFERROR(VLOOKUP($C1030,'World Cup Players'!B:X,12,FALSE),0)</f>
        <v>1</v>
      </c>
      <c r="I1030" s="23">
        <f>IFERROR(VLOOKUP($C1030,'GAME WINNING GOALS'!A:B,2,FALSE),0)</f>
        <v>2</v>
      </c>
      <c r="J1030" s="23">
        <f>IFERROR(VLOOKUP($C1030,'World Cup Players'!B:X,17,FALSE),0)</f>
        <v>0</v>
      </c>
      <c r="K1030" s="23">
        <f>IFERROR(VLOOKUP($C1030,'World Cup Players'!B:X,18,FALSE),0)</f>
        <v>0</v>
      </c>
      <c r="L1030" s="44">
        <f>IFERROR(VLOOKUP($C1030,'World Cup GK'!B:AE,16,FALSE),0)</f>
        <v>0</v>
      </c>
      <c r="M1030" s="44">
        <f>IFERROR(VLOOKUP($C1030,'World Cup GK'!B:AE,19,FALSE),0)</f>
        <v>0</v>
      </c>
      <c r="N1030" s="44">
        <f>IFERROR(VLOOKUP($C1030,'World Cup GK'!B:AE,14,FALSE),0)</f>
        <v>0</v>
      </c>
      <c r="O1030" s="44">
        <f>IFERROR(VLOOKUP($C1030,'World Cup GK'!B:AE,11,FALSE),0)</f>
        <v>0</v>
      </c>
      <c r="P1030" s="43">
        <f t="shared" si="129"/>
        <v>14.4116</v>
      </c>
    </row>
    <row r="1031" spans="2:16" ht="12" customHeight="1" x14ac:dyDescent="0.2">
      <c r="B1031" s="42"/>
      <c r="C1031" s="295" t="s">
        <v>689</v>
      </c>
      <c r="D1031" s="23" t="str">
        <f>IFERROR(VLOOKUP($C1031,'World Cup Players'!B:X,3,FALSE),0)</f>
        <v>no Norway</v>
      </c>
      <c r="E1031" s="30"/>
      <c r="F1031" s="23">
        <f>IFERROR(VLOOKUP($C1031,'World Cup Players'!B:X,9,FALSE),0)</f>
        <v>465</v>
      </c>
      <c r="G1031" s="23">
        <f>IFERROR(VLOOKUP($C1031,'World Cup Players'!B:X,11,FALSE),0)</f>
        <v>7</v>
      </c>
      <c r="H1031" s="23">
        <f>IFERROR(VLOOKUP($C1031,'World Cup Players'!B:X,12,FALSE),0)</f>
        <v>0</v>
      </c>
      <c r="I1031" s="23">
        <f>IFERROR(VLOOKUP($C1031,'GAME WINNING GOALS'!A:B,2,FALSE),0)</f>
        <v>4</v>
      </c>
      <c r="J1031" s="23">
        <f>IFERROR(VLOOKUP($C1031,'World Cup Players'!B:X,17,FALSE),0)</f>
        <v>0</v>
      </c>
      <c r="K1031" s="23">
        <f>IFERROR(VLOOKUP($C1031,'World Cup Players'!B:X,18,FALSE),0)</f>
        <v>0</v>
      </c>
      <c r="L1031" s="44">
        <f>IFERROR(VLOOKUP($C1031,'World Cup GK'!B:AE,16,FALSE),0)</f>
        <v>0</v>
      </c>
      <c r="M1031" s="44">
        <f>IFERROR(VLOOKUP($C1031,'World Cup GK'!B:AE,19,FALSE),0)</f>
        <v>0</v>
      </c>
      <c r="N1031" s="44">
        <f>IFERROR(VLOOKUP($C1031,'World Cup GK'!B:AE,14,FALSE),0)</f>
        <v>0</v>
      </c>
      <c r="O1031" s="44">
        <f>IFERROR(VLOOKUP($C1031,'World Cup GK'!B:AE,11,FALSE),0)</f>
        <v>0</v>
      </c>
      <c r="P1031" s="43">
        <f t="shared" si="129"/>
        <v>14.859500000000001</v>
      </c>
    </row>
    <row r="1032" spans="2:16" ht="12" customHeight="1" x14ac:dyDescent="0.2">
      <c r="B1032" s="42"/>
      <c r="C1032" s="295" t="s">
        <v>247</v>
      </c>
      <c r="D1032" s="23" t="str">
        <f>IFERROR(VLOOKUP($C1032,'World Cup Players'!B:X,3,FALSE),0)</f>
        <v>nl Netherlands</v>
      </c>
      <c r="E1032" s="30"/>
      <c r="F1032" s="23">
        <f>IFERROR(VLOOKUP($C1032,'World Cup Players'!B:X,9,FALSE),0)</f>
        <v>368</v>
      </c>
      <c r="G1032" s="23">
        <f>IFERROR(VLOOKUP($C1032,'World Cup Players'!B:X,11,FALSE),0)</f>
        <v>3</v>
      </c>
      <c r="H1032" s="23">
        <f>IFERROR(VLOOKUP($C1032,'World Cup Players'!B:X,12,FALSE),0)</f>
        <v>1</v>
      </c>
      <c r="I1032" s="23">
        <f>IFERROR(VLOOKUP($C1032,'GAME WINNING GOALS'!A:B,2,FALSE),0)</f>
        <v>0</v>
      </c>
      <c r="J1032" s="23">
        <f>IFERROR(VLOOKUP($C1032,'World Cup Players'!B:X,17,FALSE),0)</f>
        <v>0</v>
      </c>
      <c r="K1032" s="23">
        <f>IFERROR(VLOOKUP($C1032,'World Cup Players'!B:X,18,FALSE),0)</f>
        <v>0</v>
      </c>
      <c r="L1032" s="44">
        <f>IFERROR(VLOOKUP($C1032,'World Cup GK'!B:AE,16,FALSE),0)</f>
        <v>0</v>
      </c>
      <c r="M1032" s="44">
        <f>IFERROR(VLOOKUP($C1032,'World Cup GK'!B:AE,19,FALSE),0)</f>
        <v>0</v>
      </c>
      <c r="N1032" s="44">
        <f>IFERROR(VLOOKUP($C1032,'World Cup GK'!B:AE,14,FALSE),0)</f>
        <v>0</v>
      </c>
      <c r="O1032" s="44">
        <f>IFERROR(VLOOKUP($C1032,'World Cup GK'!B:AE,11,FALSE),0)</f>
        <v>0</v>
      </c>
      <c r="P1032" s="43">
        <f t="shared" si="129"/>
        <v>7.0544000000000002</v>
      </c>
    </row>
    <row r="1033" spans="2:16" ht="12" customHeight="1" x14ac:dyDescent="0.2">
      <c r="B1033" s="42"/>
      <c r="C1033" s="295" t="s">
        <v>359</v>
      </c>
      <c r="D1033" s="23" t="str">
        <f>IFERROR(VLOOKUP($C1033,'World Cup Players'!B:X,3,FALSE),0)</f>
        <v>eng England</v>
      </c>
      <c r="E1033" s="30"/>
      <c r="F1033" s="23">
        <f>IFERROR(VLOOKUP($C1033,'World Cup Players'!B:X,9,FALSE),0)</f>
        <v>268</v>
      </c>
      <c r="G1033" s="23">
        <f>IFERROR(VLOOKUP($C1033,'World Cup Players'!B:X,11,FALSE),0)</f>
        <v>0</v>
      </c>
      <c r="H1033" s="23">
        <f>IFERROR(VLOOKUP($C1033,'World Cup Players'!B:X,12,FALSE),0)</f>
        <v>3</v>
      </c>
      <c r="I1033" s="23">
        <f>IFERROR(VLOOKUP($C1033,'GAME WINNING GOALS'!A:B,2,FALSE),0)</f>
        <v>0</v>
      </c>
      <c r="J1033" s="23">
        <f>IFERROR(VLOOKUP($C1033,'World Cup Players'!B:X,17,FALSE),0)</f>
        <v>0</v>
      </c>
      <c r="K1033" s="23">
        <f>IFERROR(VLOOKUP($C1033,'World Cup Players'!B:X,18,FALSE),0)</f>
        <v>0</v>
      </c>
      <c r="L1033" s="44">
        <f>IFERROR(VLOOKUP($C1033,'World Cup GK'!B:AE,16,FALSE),0)</f>
        <v>0</v>
      </c>
      <c r="M1033" s="44">
        <f>IFERROR(VLOOKUP($C1033,'World Cup GK'!B:AE,19,FALSE),0)</f>
        <v>0</v>
      </c>
      <c r="N1033" s="44">
        <f>IFERROR(VLOOKUP($C1033,'World Cup GK'!B:AE,14,FALSE),0)</f>
        <v>0</v>
      </c>
      <c r="O1033" s="44">
        <f>IFERROR(VLOOKUP($C1033,'World Cup GK'!B:AE,11,FALSE),0)</f>
        <v>0</v>
      </c>
      <c r="P1033" s="43">
        <f t="shared" si="129"/>
        <v>5.2244000000000002</v>
      </c>
    </row>
    <row r="1034" spans="2:16" ht="12" customHeight="1" x14ac:dyDescent="0.2">
      <c r="B1034" s="42"/>
      <c r="C1034" s="295" t="s">
        <v>649</v>
      </c>
      <c r="D1034" s="23" t="str">
        <f>IFERROR(VLOOKUP($C1034,'World Cup Players'!B:X,3,FALSE),0)</f>
        <v>nl Netherlands</v>
      </c>
      <c r="E1034" s="30"/>
      <c r="F1034" s="23">
        <f>IFERROR(VLOOKUP($C1034,'World Cup Players'!B:X,9,FALSE),0)</f>
        <v>185</v>
      </c>
      <c r="G1034" s="23">
        <f>IFERROR(VLOOKUP($C1034,'World Cup Players'!B:X,11,FALSE),0)</f>
        <v>0</v>
      </c>
      <c r="H1034" s="23">
        <f>IFERROR(VLOOKUP($C1034,'World Cup Players'!B:X,12,FALSE),0)</f>
        <v>0</v>
      </c>
      <c r="I1034" s="23">
        <f>IFERROR(VLOOKUP($C1034,'GAME WINNING GOALS'!A:B,2,FALSE),0)</f>
        <v>0</v>
      </c>
      <c r="J1034" s="23">
        <f>IFERROR(VLOOKUP($C1034,'World Cup Players'!B:X,17,FALSE),0)</f>
        <v>0</v>
      </c>
      <c r="K1034" s="23">
        <f>IFERROR(VLOOKUP($C1034,'World Cup Players'!B:X,18,FALSE),0)</f>
        <v>0</v>
      </c>
      <c r="L1034" s="44">
        <f>IFERROR(VLOOKUP($C1034,'World Cup GK'!B:AE,16,FALSE),0)</f>
        <v>0</v>
      </c>
      <c r="M1034" s="44">
        <f>IFERROR(VLOOKUP($C1034,'World Cup GK'!B:AE,19,FALSE),0)</f>
        <v>0</v>
      </c>
      <c r="N1034" s="44">
        <f>IFERROR(VLOOKUP($C1034,'World Cup GK'!B:AE,14,FALSE),0)</f>
        <v>0</v>
      </c>
      <c r="O1034" s="44">
        <f>IFERROR(VLOOKUP($C1034,'World Cup GK'!B:AE,11,FALSE),0)</f>
        <v>0</v>
      </c>
      <c r="P1034" s="43">
        <f t="shared" si="129"/>
        <v>1.5355000000000001</v>
      </c>
    </row>
    <row r="1035" spans="2:16" ht="12" customHeight="1" x14ac:dyDescent="0.2">
      <c r="B1035" s="42"/>
      <c r="C1035" s="295" t="s">
        <v>1281</v>
      </c>
      <c r="D1035" s="23" t="str">
        <f>IFERROR(VLOOKUP($C1035,'World Cup Players'!B:X,3,FALSE),0)</f>
        <v>be Belgium</v>
      </c>
      <c r="E1035" s="30"/>
      <c r="F1035" s="23">
        <f>IFERROR(VLOOKUP($C1035,'World Cup Players'!B:X,9,FALSE),0)</f>
        <v>309</v>
      </c>
      <c r="G1035" s="23">
        <f>IFERROR(VLOOKUP($C1035,'World Cup Players'!B:X,11,FALSE),0)</f>
        <v>0</v>
      </c>
      <c r="H1035" s="23">
        <f>IFERROR(VLOOKUP($C1035,'World Cup Players'!B:X,12,FALSE),0)</f>
        <v>0</v>
      </c>
      <c r="I1035" s="23">
        <f>IFERROR(VLOOKUP($C1035,'GAME WINNING GOALS'!A:B,2,FALSE),0)</f>
        <v>0</v>
      </c>
      <c r="J1035" s="23">
        <f>IFERROR(VLOOKUP($C1035,'World Cup Players'!B:X,17,FALSE),0)</f>
        <v>0</v>
      </c>
      <c r="K1035" s="23">
        <f>IFERROR(VLOOKUP($C1035,'World Cup Players'!B:X,18,FALSE),0)</f>
        <v>0</v>
      </c>
      <c r="L1035" s="44">
        <f>IFERROR(VLOOKUP($C1035,'World Cup GK'!B:AE,16,FALSE),0)</f>
        <v>0</v>
      </c>
      <c r="M1035" s="44">
        <f>IFERROR(VLOOKUP($C1035,'World Cup GK'!B:AE,19,FALSE),0)</f>
        <v>0</v>
      </c>
      <c r="N1035" s="44">
        <f>IFERROR(VLOOKUP($C1035,'World Cup GK'!B:AE,14,FALSE),0)</f>
        <v>0</v>
      </c>
      <c r="O1035" s="44">
        <f>IFERROR(VLOOKUP($C1035,'World Cup GK'!B:AE,11,FALSE),0)</f>
        <v>0</v>
      </c>
      <c r="P1035" s="43">
        <f t="shared" si="129"/>
        <v>2.5647000000000002</v>
      </c>
    </row>
    <row r="1036" spans="2:16" ht="12" customHeight="1" x14ac:dyDescent="0.2">
      <c r="B1036" s="42"/>
      <c r="C1036" s="295" t="s">
        <v>352</v>
      </c>
      <c r="D1036" s="23" t="str">
        <f>IFERROR(VLOOKUP($C1036,'World Cup Players'!B:X,3,FALSE),0)</f>
        <v>ec Ecuador</v>
      </c>
      <c r="E1036" s="30"/>
      <c r="F1036" s="23">
        <f>IFERROR(VLOOKUP($C1036,'World Cup Players'!B:X,9,FALSE),0)</f>
        <v>287</v>
      </c>
      <c r="G1036" s="23">
        <f>IFERROR(VLOOKUP($C1036,'World Cup Players'!B:X,11,FALSE),0)</f>
        <v>0</v>
      </c>
      <c r="H1036" s="23">
        <f>IFERROR(VLOOKUP($C1036,'World Cup Players'!B:X,12,FALSE),0)</f>
        <v>0</v>
      </c>
      <c r="I1036" s="23">
        <f>IFERROR(VLOOKUP($C1036,'GAME WINNING GOALS'!A:B,2,FALSE),0)</f>
        <v>0</v>
      </c>
      <c r="J1036" s="23">
        <f>IFERROR(VLOOKUP($C1036,'World Cup Players'!B:X,17,FALSE),0)</f>
        <v>0</v>
      </c>
      <c r="K1036" s="23">
        <f>IFERROR(VLOOKUP($C1036,'World Cup Players'!B:X,18,FALSE),0)</f>
        <v>0</v>
      </c>
      <c r="L1036" s="44">
        <f>IFERROR(VLOOKUP($C1036,'World Cup GK'!B:AE,16,FALSE),0)</f>
        <v>0</v>
      </c>
      <c r="M1036" s="44">
        <f>IFERROR(VLOOKUP($C1036,'World Cup GK'!B:AE,19,FALSE),0)</f>
        <v>0</v>
      </c>
      <c r="N1036" s="44">
        <f>IFERROR(VLOOKUP($C1036,'World Cup GK'!B:AE,14,FALSE),0)</f>
        <v>0</v>
      </c>
      <c r="O1036" s="44">
        <f>IFERROR(VLOOKUP($C1036,'World Cup GK'!B:AE,11,FALSE),0)</f>
        <v>0</v>
      </c>
      <c r="P1036" s="43">
        <f t="shared" si="129"/>
        <v>2.3820999999999999</v>
      </c>
    </row>
    <row r="1037" spans="2:16" ht="12" customHeight="1" x14ac:dyDescent="0.2">
      <c r="B1037" s="42"/>
      <c r="C1037" s="295" t="s">
        <v>508</v>
      </c>
      <c r="D1037" s="23" t="str">
        <f>IFERROR(VLOOKUP($C1037,'World Cup Players'!B:X,3,FALSE),0)</f>
        <v>gh Ghana</v>
      </c>
      <c r="E1037" s="30"/>
      <c r="F1037" s="23">
        <f>IFERROR(VLOOKUP($C1037,'World Cup Players'!B:X,9,FALSE),0)</f>
        <v>360</v>
      </c>
      <c r="G1037" s="23">
        <f>IFERROR(VLOOKUP($C1037,'World Cup Players'!B:X,11,FALSE),0)</f>
        <v>0</v>
      </c>
      <c r="H1037" s="23">
        <f>IFERROR(VLOOKUP($C1037,'World Cup Players'!B:X,12,FALSE),0)</f>
        <v>0</v>
      </c>
      <c r="I1037" s="23">
        <f>IFERROR(VLOOKUP($C1037,'GAME WINNING GOALS'!A:B,2,FALSE),0)</f>
        <v>0</v>
      </c>
      <c r="J1037" s="23">
        <f>IFERROR(VLOOKUP($C1037,'World Cup Players'!B:X,17,FALSE),0)</f>
        <v>0</v>
      </c>
      <c r="K1037" s="23">
        <f>IFERROR(VLOOKUP($C1037,'World Cup Players'!B:X,18,FALSE),0)</f>
        <v>0</v>
      </c>
      <c r="L1037" s="44">
        <f>IFERROR(VLOOKUP($C1037,'World Cup GK'!B:AE,16,FALSE),0)</f>
        <v>0</v>
      </c>
      <c r="M1037" s="44">
        <f>IFERROR(VLOOKUP($C1037,'World Cup GK'!B:AE,19,FALSE),0)</f>
        <v>0</v>
      </c>
      <c r="N1037" s="44">
        <f>IFERROR(VLOOKUP($C1037,'World Cup GK'!B:AE,14,FALSE),0)</f>
        <v>0</v>
      </c>
      <c r="O1037" s="44">
        <f>IFERROR(VLOOKUP($C1037,'World Cup GK'!B:AE,11,FALSE),0)</f>
        <v>0</v>
      </c>
      <c r="P1037" s="43">
        <f t="shared" si="129"/>
        <v>2.988</v>
      </c>
    </row>
    <row r="1038" spans="2:16" ht="12" customHeight="1" x14ac:dyDescent="0.2">
      <c r="B1038" s="42"/>
      <c r="C1038" s="295" t="s">
        <v>225</v>
      </c>
      <c r="D1038" s="23" t="str">
        <f>IFERROR(VLOOKUP($C1038,'World Cup Players'!B:X,3,FALSE),0)</f>
        <v>eng England</v>
      </c>
      <c r="E1038" s="30"/>
      <c r="F1038" s="23">
        <f>IFERROR(VLOOKUP($C1038,'World Cup Players'!B:X,9,FALSE),0)</f>
        <v>602</v>
      </c>
      <c r="G1038" s="23">
        <f>IFERROR(VLOOKUP($C1038,'World Cup Players'!B:X,11,FALSE),0)</f>
        <v>6</v>
      </c>
      <c r="H1038" s="23">
        <f>IFERROR(VLOOKUP($C1038,'World Cup Players'!B:X,12,FALSE),0)</f>
        <v>1</v>
      </c>
      <c r="I1038" s="23">
        <f>IFERROR(VLOOKUP($C1038,'GAME WINNING GOALS'!A:B,2,FALSE),0)</f>
        <v>3</v>
      </c>
      <c r="J1038" s="23">
        <f>IFERROR(VLOOKUP($C1038,'World Cup Players'!B:X,17,FALSE),0)</f>
        <v>1</v>
      </c>
      <c r="K1038" s="23">
        <f>IFERROR(VLOOKUP($C1038,'World Cup Players'!B:X,18,FALSE),0)</f>
        <v>0</v>
      </c>
      <c r="L1038" s="44">
        <f>IFERROR(VLOOKUP($C1038,'World Cup GK'!B:AE,16,FALSE),0)</f>
        <v>0</v>
      </c>
      <c r="M1038" s="44">
        <f>IFERROR(VLOOKUP($C1038,'World Cup GK'!B:AE,19,FALSE),0)</f>
        <v>0</v>
      </c>
      <c r="N1038" s="44">
        <f>IFERROR(VLOOKUP($C1038,'World Cup GK'!B:AE,14,FALSE),0)</f>
        <v>0</v>
      </c>
      <c r="O1038" s="44">
        <f>IFERROR(VLOOKUP($C1038,'World Cup GK'!B:AE,11,FALSE),0)</f>
        <v>0</v>
      </c>
      <c r="P1038" s="43">
        <f t="shared" si="129"/>
        <v>14.746600000000001</v>
      </c>
    </row>
    <row r="1039" spans="2:16" ht="12" customHeight="1" x14ac:dyDescent="0.2">
      <c r="B1039" s="42"/>
      <c r="C1039" s="295" t="s">
        <v>720</v>
      </c>
      <c r="D1039" s="23" t="str">
        <f>IFERROR(VLOOKUP($C1039,'World Cup Players'!B:X,3,FALSE),0)</f>
        <v>fr France</v>
      </c>
      <c r="E1039" s="30"/>
      <c r="F1039" s="23">
        <f>IFERROR(VLOOKUP($C1039,'World Cup Players'!B:X,9,FALSE),0)</f>
        <v>556</v>
      </c>
      <c r="G1039" s="23">
        <f>IFERROR(VLOOKUP($C1039,'World Cup Players'!B:X,11,FALSE),0)</f>
        <v>0</v>
      </c>
      <c r="H1039" s="23">
        <f>IFERROR(VLOOKUP($C1039,'World Cup Players'!B:X,12,FALSE),0)</f>
        <v>5</v>
      </c>
      <c r="I1039" s="23">
        <f>IFERROR(VLOOKUP($C1039,'GAME WINNING GOALS'!A:B,2,FALSE),0)</f>
        <v>0</v>
      </c>
      <c r="J1039" s="23">
        <f>IFERROR(VLOOKUP($C1039,'World Cup Players'!B:X,17,FALSE),0)</f>
        <v>1</v>
      </c>
      <c r="K1039" s="23">
        <f>IFERROR(VLOOKUP($C1039,'World Cup Players'!B:X,18,FALSE),0)</f>
        <v>0</v>
      </c>
      <c r="L1039" s="44">
        <f>IFERROR(VLOOKUP($C1039,'World Cup GK'!B:AE,16,FALSE),0)</f>
        <v>0</v>
      </c>
      <c r="M1039" s="44">
        <f>IFERROR(VLOOKUP($C1039,'World Cup GK'!B:AE,19,FALSE),0)</f>
        <v>0</v>
      </c>
      <c r="N1039" s="44">
        <f>IFERROR(VLOOKUP($C1039,'World Cup GK'!B:AE,14,FALSE),0)</f>
        <v>0</v>
      </c>
      <c r="O1039" s="44">
        <f>IFERROR(VLOOKUP($C1039,'World Cup GK'!B:AE,11,FALSE),0)</f>
        <v>0</v>
      </c>
      <c r="P1039" s="43">
        <f t="shared" si="129"/>
        <v>9.3647999999999989</v>
      </c>
    </row>
    <row r="1040" spans="2:16" ht="12" customHeight="1" x14ac:dyDescent="0.2">
      <c r="B1040" s="42"/>
      <c r="C1040" s="295" t="s">
        <v>723</v>
      </c>
      <c r="D1040" s="23" t="str">
        <f>IFERROR(VLOOKUP($C1040,'World Cup Players'!B:X,3,FALSE),0)</f>
        <v>ci Côte d'Ivoire</v>
      </c>
      <c r="E1040" s="30"/>
      <c r="F1040" s="23">
        <f>IFERROR(VLOOKUP($C1040,'World Cup Players'!B:X,9,FALSE),0)</f>
        <v>346</v>
      </c>
      <c r="G1040" s="23">
        <f>IFERROR(VLOOKUP($C1040,'World Cup Players'!B:X,11,FALSE),0)</f>
        <v>1</v>
      </c>
      <c r="H1040" s="23">
        <f>IFERROR(VLOOKUP($C1040,'World Cup Players'!B:X,12,FALSE),0)</f>
        <v>0</v>
      </c>
      <c r="I1040" s="23">
        <f>IFERROR(VLOOKUP($C1040,'GAME WINNING GOALS'!A:B,2,FALSE),0)</f>
        <v>0</v>
      </c>
      <c r="J1040" s="23">
        <f>IFERROR(VLOOKUP($C1040,'World Cup Players'!B:X,17,FALSE),0)</f>
        <v>1</v>
      </c>
      <c r="K1040" s="23">
        <f>IFERROR(VLOOKUP($C1040,'World Cup Players'!B:X,18,FALSE),0)</f>
        <v>0</v>
      </c>
      <c r="L1040" s="44">
        <f>IFERROR(VLOOKUP($C1040,'World Cup GK'!B:AE,16,FALSE),0)</f>
        <v>0</v>
      </c>
      <c r="M1040" s="44">
        <f>IFERROR(VLOOKUP($C1040,'World Cup GK'!B:AE,19,FALSE),0)</f>
        <v>0</v>
      </c>
      <c r="N1040" s="44">
        <f>IFERROR(VLOOKUP($C1040,'World Cup GK'!B:AE,14,FALSE),0)</f>
        <v>0</v>
      </c>
      <c r="O1040" s="44">
        <f>IFERROR(VLOOKUP($C1040,'World Cup GK'!B:AE,11,FALSE),0)</f>
        <v>0</v>
      </c>
      <c r="P1040" s="43">
        <f t="shared" si="129"/>
        <v>3.6217999999999999</v>
      </c>
    </row>
    <row r="1041" spans="2:16" ht="12" customHeight="1" x14ac:dyDescent="0.2">
      <c r="B1041" s="42"/>
      <c r="C1041" s="295" t="s">
        <v>427</v>
      </c>
      <c r="D1041" s="23" t="str">
        <f>IFERROR(VLOOKUP($C1041,'World Cup Players'!B:X,3,FALSE),0)</f>
        <v>hr Croatia</v>
      </c>
      <c r="E1041" s="30"/>
      <c r="F1041" s="23">
        <f>IFERROR(VLOOKUP($C1041,'World Cup Players'!B:X,9,FALSE),0)</f>
        <v>317</v>
      </c>
      <c r="G1041" s="23">
        <f>IFERROR(VLOOKUP($C1041,'World Cup Players'!B:X,11,FALSE),0)</f>
        <v>0</v>
      </c>
      <c r="H1041" s="23">
        <f>IFERROR(VLOOKUP($C1041,'World Cup Players'!B:X,12,FALSE),0)</f>
        <v>1</v>
      </c>
      <c r="I1041" s="23">
        <f>IFERROR(VLOOKUP($C1041,'GAME WINNING GOALS'!A:B,2,FALSE),0)</f>
        <v>0</v>
      </c>
      <c r="J1041" s="23">
        <f>IFERROR(VLOOKUP($C1041,'World Cup Players'!B:X,17,FALSE),0)</f>
        <v>1</v>
      </c>
      <c r="K1041" s="23">
        <f>IFERROR(VLOOKUP($C1041,'World Cup Players'!B:X,18,FALSE),0)</f>
        <v>0</v>
      </c>
      <c r="L1041" s="44">
        <f>IFERROR(VLOOKUP($C1041,'World Cup GK'!B:AE,16,FALSE),0)</f>
        <v>0</v>
      </c>
      <c r="M1041" s="44">
        <f>IFERROR(VLOOKUP($C1041,'World Cup GK'!B:AE,19,FALSE),0)</f>
        <v>0</v>
      </c>
      <c r="N1041" s="44">
        <f>IFERROR(VLOOKUP($C1041,'World Cup GK'!B:AE,14,FALSE),0)</f>
        <v>0</v>
      </c>
      <c r="O1041" s="44">
        <f>IFERROR(VLOOKUP($C1041,'World Cup GK'!B:AE,11,FALSE),0)</f>
        <v>0</v>
      </c>
      <c r="P1041" s="43">
        <f t="shared" si="129"/>
        <v>3.3811</v>
      </c>
    </row>
    <row r="1042" spans="2:16" ht="12" customHeight="1" x14ac:dyDescent="0.2">
      <c r="B1042" s="42"/>
      <c r="C1042" s="295" t="s">
        <v>412</v>
      </c>
      <c r="D1042" s="23" t="str">
        <f>IFERROR(VLOOKUP($C1042,'World Cup Players'!B:X,3,FALSE),0)</f>
        <v>mx Mexico</v>
      </c>
      <c r="E1042" s="30"/>
      <c r="F1042" s="23">
        <f>IFERROR(VLOOKUP($C1042,'World Cup Players'!B:X,9,FALSE),0)</f>
        <v>317</v>
      </c>
      <c r="G1042" s="23">
        <f>IFERROR(VLOOKUP($C1042,'World Cup Players'!B:X,11,FALSE),0)</f>
        <v>3</v>
      </c>
      <c r="H1042" s="23">
        <f>IFERROR(VLOOKUP($C1042,'World Cup Players'!B:X,12,FALSE),0)</f>
        <v>0</v>
      </c>
      <c r="I1042" s="23">
        <f>IFERROR(VLOOKUP($C1042,'GAME WINNING GOALS'!A:B,2,FALSE),0)</f>
        <v>0</v>
      </c>
      <c r="J1042" s="23">
        <f>IFERROR(VLOOKUP($C1042,'World Cup Players'!B:X,17,FALSE),0)</f>
        <v>0</v>
      </c>
      <c r="K1042" s="23">
        <f>IFERROR(VLOOKUP($C1042,'World Cup Players'!B:X,18,FALSE),0)</f>
        <v>0</v>
      </c>
      <c r="L1042" s="44">
        <f>IFERROR(VLOOKUP($C1042,'World Cup GK'!B:AE,16,FALSE),0)</f>
        <v>0</v>
      </c>
      <c r="M1042" s="44">
        <f>IFERROR(VLOOKUP($C1042,'World Cup GK'!B:AE,19,FALSE),0)</f>
        <v>0</v>
      </c>
      <c r="N1042" s="44">
        <f>IFERROR(VLOOKUP($C1042,'World Cup GK'!B:AE,14,FALSE),0)</f>
        <v>0</v>
      </c>
      <c r="O1042" s="44">
        <f>IFERROR(VLOOKUP($C1042,'World Cup GK'!B:AE,11,FALSE),0)</f>
        <v>0</v>
      </c>
      <c r="P1042" s="43">
        <f t="shared" si="129"/>
        <v>5.6311</v>
      </c>
    </row>
    <row r="1043" spans="2:16" ht="12" customHeight="1" x14ac:dyDescent="0.2">
      <c r="B1043" s="42"/>
      <c r="C1043" s="295" t="s">
        <v>381</v>
      </c>
      <c r="D1043" s="23" t="str">
        <f>IFERROR(VLOOKUP($C1043,'World Cup Players'!B:X,3,FALSE),0)</f>
        <v>sn Senegal</v>
      </c>
      <c r="E1043" s="30"/>
      <c r="F1043" s="23">
        <f>IFERROR(VLOOKUP($C1043,'World Cup Players'!B:X,9,FALSE),0)</f>
        <v>234</v>
      </c>
      <c r="G1043" s="23">
        <f>IFERROR(VLOOKUP($C1043,'World Cup Players'!B:X,11,FALSE),0)</f>
        <v>0</v>
      </c>
      <c r="H1043" s="23">
        <f>IFERROR(VLOOKUP($C1043,'World Cup Players'!B:X,12,FALSE),0)</f>
        <v>1</v>
      </c>
      <c r="I1043" s="23">
        <f>IFERROR(VLOOKUP($C1043,'GAME WINNING GOALS'!A:B,2,FALSE),0)</f>
        <v>0</v>
      </c>
      <c r="J1043" s="23">
        <f>IFERROR(VLOOKUP($C1043,'World Cup Players'!B:X,17,FALSE),0)</f>
        <v>0</v>
      </c>
      <c r="K1043" s="23">
        <f>IFERROR(VLOOKUP($C1043,'World Cup Players'!B:X,18,FALSE),0)</f>
        <v>0</v>
      </c>
      <c r="L1043" s="44">
        <f>IFERROR(VLOOKUP($C1043,'World Cup GK'!B:AE,16,FALSE),0)</f>
        <v>0</v>
      </c>
      <c r="M1043" s="44">
        <f>IFERROR(VLOOKUP($C1043,'World Cup GK'!B:AE,19,FALSE),0)</f>
        <v>0</v>
      </c>
      <c r="N1043" s="44">
        <f>IFERROR(VLOOKUP($C1043,'World Cup GK'!B:AE,14,FALSE),0)</f>
        <v>0</v>
      </c>
      <c r="O1043" s="44">
        <f>IFERROR(VLOOKUP($C1043,'World Cup GK'!B:AE,11,FALSE),0)</f>
        <v>0</v>
      </c>
      <c r="P1043" s="43">
        <f t="shared" si="129"/>
        <v>2.9421999999999997</v>
      </c>
    </row>
    <row r="1044" spans="2:16" ht="12" customHeight="1" x14ac:dyDescent="0.2">
      <c r="B1044" s="42"/>
      <c r="C1044" s="295" t="s">
        <v>747</v>
      </c>
      <c r="D1044" s="23" t="str">
        <f>IFERROR(VLOOKUP($C1044,'World Cup Players'!B:X,3,FALSE),0)</f>
        <v>cd Congo DR</v>
      </c>
      <c r="E1044" s="30"/>
      <c r="F1044" s="23">
        <f>IFERROR(VLOOKUP($C1044,'World Cup Players'!B:X,9,FALSE),0)</f>
        <v>360</v>
      </c>
      <c r="G1044" s="23">
        <f>IFERROR(VLOOKUP($C1044,'World Cup Players'!B:X,11,FALSE),0)</f>
        <v>3</v>
      </c>
      <c r="H1044" s="23">
        <f>IFERROR(VLOOKUP($C1044,'World Cup Players'!B:X,12,FALSE),0)</f>
        <v>0</v>
      </c>
      <c r="I1044" s="23">
        <f>IFERROR(VLOOKUP($C1044,'GAME WINNING GOALS'!A:B,2,FALSE),0)</f>
        <v>0</v>
      </c>
      <c r="J1044" s="23">
        <f>IFERROR(VLOOKUP($C1044,'World Cup Players'!B:X,17,FALSE),0)</f>
        <v>0</v>
      </c>
      <c r="K1044" s="23">
        <f>IFERROR(VLOOKUP($C1044,'World Cup Players'!B:X,18,FALSE),0)</f>
        <v>0</v>
      </c>
      <c r="L1044" s="44">
        <f>IFERROR(VLOOKUP($C1044,'World Cup GK'!B:AE,16,FALSE),0)</f>
        <v>0</v>
      </c>
      <c r="M1044" s="44">
        <f>IFERROR(VLOOKUP($C1044,'World Cup GK'!B:AE,19,FALSE),0)</f>
        <v>0</v>
      </c>
      <c r="N1044" s="44">
        <f>IFERROR(VLOOKUP($C1044,'World Cup GK'!B:AE,14,FALSE),0)</f>
        <v>0</v>
      </c>
      <c r="O1044" s="44">
        <f>IFERROR(VLOOKUP($C1044,'World Cup GK'!B:AE,11,FALSE),0)</f>
        <v>0</v>
      </c>
      <c r="P1044" s="43">
        <f t="shared" si="129"/>
        <v>5.9879999999999995</v>
      </c>
    </row>
    <row r="1045" spans="2:16" ht="12" customHeight="1" x14ac:dyDescent="0.2">
      <c r="B1045" s="42"/>
      <c r="C1045" s="295" t="s">
        <v>646</v>
      </c>
      <c r="D1045" s="23" t="str">
        <f>IFERROR(VLOOKUP($C1045,'World Cup Players'!B:X,3,FALSE),0)</f>
        <v>sct Scotland</v>
      </c>
      <c r="E1045" s="30"/>
      <c r="F1045" s="23">
        <f>IFERROR(VLOOKUP($C1045,'World Cup Players'!B:X,9,FALSE),0)</f>
        <v>171</v>
      </c>
      <c r="G1045" s="23">
        <f>IFERROR(VLOOKUP($C1045,'World Cup Players'!B:X,11,FALSE),0)</f>
        <v>0</v>
      </c>
      <c r="H1045" s="23">
        <f>IFERROR(VLOOKUP($C1045,'World Cup Players'!B:X,12,FALSE),0)</f>
        <v>0</v>
      </c>
      <c r="I1045" s="23">
        <f>IFERROR(VLOOKUP($C1045,'GAME WINNING GOALS'!A:B,2,FALSE),0)</f>
        <v>0</v>
      </c>
      <c r="J1045" s="23">
        <f>IFERROR(VLOOKUP($C1045,'World Cup Players'!B:X,17,FALSE),0)</f>
        <v>0</v>
      </c>
      <c r="K1045" s="23">
        <f>IFERROR(VLOOKUP($C1045,'World Cup Players'!B:X,18,FALSE),0)</f>
        <v>0</v>
      </c>
      <c r="L1045" s="44">
        <f>IFERROR(VLOOKUP($C1045,'World Cup GK'!B:AE,16,FALSE),0)</f>
        <v>0</v>
      </c>
      <c r="M1045" s="44">
        <f>IFERROR(VLOOKUP($C1045,'World Cup GK'!B:AE,19,FALSE),0)</f>
        <v>0</v>
      </c>
      <c r="N1045" s="44">
        <f>IFERROR(VLOOKUP($C1045,'World Cup GK'!B:AE,14,FALSE),0)</f>
        <v>0</v>
      </c>
      <c r="O1045" s="44">
        <f>IFERROR(VLOOKUP($C1045,'World Cup GK'!B:AE,11,FALSE),0)</f>
        <v>0</v>
      </c>
      <c r="P1045" s="43">
        <f t="shared" si="129"/>
        <v>1.4193</v>
      </c>
    </row>
    <row r="1046" spans="2:16" ht="12" customHeight="1" x14ac:dyDescent="0.2">
      <c r="B1046" s="42"/>
      <c r="C1046" s="295" t="s">
        <v>593</v>
      </c>
      <c r="D1046" s="23" t="str">
        <f>IFERROR(VLOOKUP($C1046,'World Cup Players'!B:X,3,FALSE),0)</f>
        <v>tr Türkiye</v>
      </c>
      <c r="E1046" s="30"/>
      <c r="F1046" s="23">
        <f>IFERROR(VLOOKUP($C1046,'World Cup Players'!B:X,9,FALSE),0)</f>
        <v>180</v>
      </c>
      <c r="G1046" s="23">
        <f>IFERROR(VLOOKUP($C1046,'World Cup Players'!B:X,11,FALSE),0)</f>
        <v>0</v>
      </c>
      <c r="H1046" s="23">
        <f>IFERROR(VLOOKUP($C1046,'World Cup Players'!B:X,12,FALSE),0)</f>
        <v>0</v>
      </c>
      <c r="I1046" s="23">
        <f>IFERROR(VLOOKUP($C1046,'GAME WINNING GOALS'!A:B,2,FALSE),0)</f>
        <v>0</v>
      </c>
      <c r="J1046" s="23">
        <f>IFERROR(VLOOKUP($C1046,'World Cup Players'!B:X,17,FALSE),0)</f>
        <v>0</v>
      </c>
      <c r="K1046" s="23">
        <f>IFERROR(VLOOKUP($C1046,'World Cup Players'!B:X,18,FALSE),0)</f>
        <v>0</v>
      </c>
      <c r="L1046" s="44">
        <f>IFERROR(VLOOKUP($C1046,'World Cup GK'!B:AE,16,FALSE),0)</f>
        <v>0</v>
      </c>
      <c r="M1046" s="44">
        <f>IFERROR(VLOOKUP($C1046,'World Cup GK'!B:AE,19,FALSE),0)</f>
        <v>0</v>
      </c>
      <c r="N1046" s="44">
        <f>IFERROR(VLOOKUP($C1046,'World Cup GK'!B:AE,14,FALSE),0)</f>
        <v>0</v>
      </c>
      <c r="O1046" s="44">
        <f>IFERROR(VLOOKUP($C1046,'World Cup GK'!B:AE,11,FALSE),0)</f>
        <v>0</v>
      </c>
      <c r="P1046" s="43">
        <f t="shared" si="129"/>
        <v>1.494</v>
      </c>
    </row>
    <row r="1047" spans="2:16" ht="12" customHeight="1" x14ac:dyDescent="0.2">
      <c r="B1047" s="42"/>
      <c r="C1047" s="295" t="s">
        <v>490</v>
      </c>
      <c r="D1047" s="23" t="str">
        <f>IFERROR(VLOOKUP($C1047,'World Cup Players'!B:X,3,FALSE),0)</f>
        <v>pt Portugal</v>
      </c>
      <c r="E1047" s="30"/>
      <c r="F1047" s="23">
        <f>IFERROR(VLOOKUP($C1047,'World Cup Players'!B:X,9,FALSE),0)</f>
        <v>360</v>
      </c>
      <c r="G1047" s="23">
        <f>IFERROR(VLOOKUP($C1047,'World Cup Players'!B:X,11,FALSE),0)</f>
        <v>0</v>
      </c>
      <c r="H1047" s="23">
        <f>IFERROR(VLOOKUP($C1047,'World Cup Players'!B:X,12,FALSE),0)</f>
        <v>0</v>
      </c>
      <c r="I1047" s="23">
        <f>IFERROR(VLOOKUP($C1047,'GAME WINNING GOALS'!A:B,2,FALSE),0)</f>
        <v>0</v>
      </c>
      <c r="J1047" s="23">
        <f>IFERROR(VLOOKUP($C1047,'World Cup Players'!B:X,17,FALSE),0)</f>
        <v>1</v>
      </c>
      <c r="K1047" s="23">
        <f>IFERROR(VLOOKUP($C1047,'World Cup Players'!B:X,18,FALSE),0)</f>
        <v>0</v>
      </c>
      <c r="L1047" s="44">
        <f>IFERROR(VLOOKUP($C1047,'World Cup GK'!B:AE,16,FALSE),0)</f>
        <v>0</v>
      </c>
      <c r="M1047" s="44">
        <f>IFERROR(VLOOKUP($C1047,'World Cup GK'!B:AE,19,FALSE),0)</f>
        <v>0</v>
      </c>
      <c r="N1047" s="44">
        <f>IFERROR(VLOOKUP($C1047,'World Cup GK'!B:AE,14,FALSE),0)</f>
        <v>0</v>
      </c>
      <c r="O1047" s="44">
        <f>IFERROR(VLOOKUP($C1047,'World Cup GK'!B:AE,11,FALSE),0)</f>
        <v>0</v>
      </c>
      <c r="P1047" s="43">
        <f t="shared" si="129"/>
        <v>2.738</v>
      </c>
    </row>
    <row r="1048" spans="2:16" ht="12" customHeight="1" x14ac:dyDescent="0.2">
      <c r="B1048" s="42"/>
      <c r="C1048" s="295" t="s">
        <v>233</v>
      </c>
      <c r="D1048" s="23" t="str">
        <f>IFERROR(VLOOKUP($C1048,'World Cup Players'!B:X,3,FALSE),0)</f>
        <v>ma Morocco</v>
      </c>
      <c r="E1048" s="30"/>
      <c r="F1048" s="23">
        <f>IFERROR(VLOOKUP($C1048,'World Cup Players'!B:X,9,FALSE),0)</f>
        <v>570</v>
      </c>
      <c r="G1048" s="23">
        <f>IFERROR(VLOOKUP($C1048,'World Cup Players'!B:X,11,FALSE),0)</f>
        <v>1</v>
      </c>
      <c r="H1048" s="23">
        <f>IFERROR(VLOOKUP($C1048,'World Cup Players'!B:X,12,FALSE),0)</f>
        <v>2</v>
      </c>
      <c r="I1048" s="23">
        <f>IFERROR(VLOOKUP($C1048,'GAME WINNING GOALS'!A:B,2,FALSE),0)</f>
        <v>0</v>
      </c>
      <c r="J1048" s="23">
        <f>IFERROR(VLOOKUP($C1048,'World Cup Players'!B:X,17,FALSE),0)</f>
        <v>1</v>
      </c>
      <c r="K1048" s="23">
        <f>IFERROR(VLOOKUP($C1048,'World Cup Players'!B:X,18,FALSE),0)</f>
        <v>0</v>
      </c>
      <c r="L1048" s="44">
        <f>IFERROR(VLOOKUP($C1048,'World Cup GK'!B:AE,16,FALSE),0)</f>
        <v>0</v>
      </c>
      <c r="M1048" s="44">
        <f>IFERROR(VLOOKUP($C1048,'World Cup GK'!B:AE,19,FALSE),0)</f>
        <v>0</v>
      </c>
      <c r="N1048" s="44">
        <f>IFERROR(VLOOKUP($C1048,'World Cup GK'!B:AE,14,FALSE),0)</f>
        <v>0</v>
      </c>
      <c r="O1048" s="44">
        <f>IFERROR(VLOOKUP($C1048,'World Cup GK'!B:AE,11,FALSE),0)</f>
        <v>0</v>
      </c>
      <c r="P1048" s="43">
        <f t="shared" si="129"/>
        <v>7.4809999999999999</v>
      </c>
    </row>
    <row r="1049" spans="2:16" ht="12" customHeight="1" x14ac:dyDescent="0.2">
      <c r="B1049" s="42"/>
      <c r="C1049" s="295" t="s">
        <v>101</v>
      </c>
      <c r="D1049" s="23" t="str">
        <f>IFERROR(VLOOKUP($C1049,'World Cup Players'!B:X,3,FALSE),0)</f>
        <v>de Germany</v>
      </c>
      <c r="E1049" s="30"/>
      <c r="F1049" s="23">
        <f>IFERROR(VLOOKUP($C1049,'World Cup Players'!B:X,9,FALSE),0)</f>
        <v>262</v>
      </c>
      <c r="G1049" s="23">
        <f>IFERROR(VLOOKUP($C1049,'World Cup Players'!B:X,11,FALSE),0)</f>
        <v>0</v>
      </c>
      <c r="H1049" s="23">
        <f>IFERROR(VLOOKUP($C1049,'World Cup Players'!B:X,12,FALSE),0)</f>
        <v>0</v>
      </c>
      <c r="I1049" s="41">
        <f>IFERROR(VLOOKUP($C1049,'GAME WINNING GOALS'!A:B,2,FALSE),0)</f>
        <v>0</v>
      </c>
      <c r="J1049" s="23">
        <f>IFERROR(VLOOKUP($C1049,'World Cup Players'!B:X,17,FALSE),0)</f>
        <v>0</v>
      </c>
      <c r="K1049" s="23">
        <f>IFERROR(VLOOKUP($C1049,'World Cup Players'!B:X,18,FALSE),0)</f>
        <v>0</v>
      </c>
      <c r="L1049" s="44">
        <f>IFERROR(VLOOKUP($C1049,'World Cup GK'!B:AE,16,FALSE),0)</f>
        <v>0</v>
      </c>
      <c r="M1049" s="44">
        <f>IFERROR(VLOOKUP($C1049,'World Cup GK'!B:AE,19,FALSE),0)</f>
        <v>0</v>
      </c>
      <c r="N1049" s="44">
        <f>IFERROR(VLOOKUP($C1049,'World Cup GK'!B:AE,14,FALSE),0)</f>
        <v>0</v>
      </c>
      <c r="O1049" s="44">
        <f>IFERROR(VLOOKUP($C1049,'World Cup GK'!B:AE,11,FALSE),0)</f>
        <v>0</v>
      </c>
      <c r="P1049" s="43">
        <f t="shared" si="129"/>
        <v>2.1745999999999999</v>
      </c>
    </row>
    <row r="1050" spans="2:16" ht="12" customHeight="1" x14ac:dyDescent="0.2">
      <c r="B1050" s="42"/>
      <c r="C1050" s="295" t="s">
        <v>648</v>
      </c>
      <c r="D1050" s="23" t="str">
        <f>IFERROR(VLOOKUP($C1050,'World Cup Players'!B:X,3,FALSE),0)</f>
        <v>eng England</v>
      </c>
      <c r="E1050" s="30"/>
      <c r="F1050" s="23">
        <f>IFERROR(VLOOKUP($C1050,'World Cup Players'!B:X,9,FALSE),0)</f>
        <v>574</v>
      </c>
      <c r="G1050" s="23">
        <f>IFERROR(VLOOKUP($C1050,'World Cup Players'!B:X,11,FALSE),0)</f>
        <v>0</v>
      </c>
      <c r="H1050" s="23">
        <f>IFERROR(VLOOKUP($C1050,'World Cup Players'!B:X,12,FALSE),0)</f>
        <v>0</v>
      </c>
      <c r="I1050" s="41">
        <f>IFERROR(VLOOKUP($C1050,'GAME WINNING GOALS'!A:B,2,FALSE),0)</f>
        <v>0</v>
      </c>
      <c r="J1050" s="23">
        <f>IFERROR(VLOOKUP($C1050,'World Cup Players'!B:X,17,FALSE),0)</f>
        <v>1</v>
      </c>
      <c r="K1050" s="23">
        <f>IFERROR(VLOOKUP($C1050,'World Cup Players'!B:X,18,FALSE),0)</f>
        <v>0</v>
      </c>
      <c r="L1050" s="44">
        <f>IFERROR(VLOOKUP($C1050,'World Cup GK'!B:AE,16,FALSE),0)</f>
        <v>0</v>
      </c>
      <c r="M1050" s="44">
        <f>IFERROR(VLOOKUP($C1050,'World Cup GK'!B:AE,19,FALSE),0)</f>
        <v>0</v>
      </c>
      <c r="N1050" s="44">
        <f>IFERROR(VLOOKUP($C1050,'World Cup GK'!B:AE,14,FALSE),0)</f>
        <v>0</v>
      </c>
      <c r="O1050" s="44">
        <f>IFERROR(VLOOKUP($C1050,'World Cup GK'!B:AE,11,FALSE),0)</f>
        <v>0</v>
      </c>
      <c r="P1050" s="43">
        <f t="shared" si="129"/>
        <v>4.5141999999999998</v>
      </c>
    </row>
    <row r="1051" spans="2:16" ht="12" customHeight="1" x14ac:dyDescent="0.2">
      <c r="B1051" s="42"/>
      <c r="C1051" s="295" t="s">
        <v>558</v>
      </c>
      <c r="D1051" s="23" t="str">
        <f>IFERROR(VLOOKUP($C1051,'World Cup Players'!B:X,3,FALSE),0)</f>
        <v>fr France</v>
      </c>
      <c r="E1051" s="30"/>
      <c r="F1051" s="23">
        <f>IFERROR(VLOOKUP($C1051,'World Cup Players'!B:X,9,FALSE),0)</f>
        <v>630</v>
      </c>
      <c r="G1051" s="23">
        <f>IFERROR(VLOOKUP($C1051,'World Cup Players'!B:X,11,FALSE),0)</f>
        <v>0</v>
      </c>
      <c r="H1051" s="23">
        <f>IFERROR(VLOOKUP($C1051,'World Cup Players'!B:X,12,FALSE),0)</f>
        <v>0</v>
      </c>
      <c r="I1051" s="41">
        <f>IFERROR(VLOOKUP($C1051,'GAME WINNING GOALS'!A:B,2,FALSE),0)</f>
        <v>0</v>
      </c>
      <c r="J1051" s="23">
        <f>IFERROR(VLOOKUP($C1051,'World Cup Players'!B:X,17,FALSE),0)</f>
        <v>0</v>
      </c>
      <c r="K1051" s="23">
        <f>IFERROR(VLOOKUP($C1051,'World Cup Players'!B:X,18,FALSE),0)</f>
        <v>0</v>
      </c>
      <c r="L1051" s="44">
        <f>IFERROR(VLOOKUP($C1051,'World Cup GK'!B:AE,16,FALSE),0)</f>
        <v>6</v>
      </c>
      <c r="M1051" s="44">
        <f>IFERROR(VLOOKUP($C1051,'World Cup GK'!B:AE,19,FALSE),0)</f>
        <v>4</v>
      </c>
      <c r="N1051" s="44">
        <f>IFERROR(VLOOKUP($C1051,'World Cup GK'!B:AE,14,FALSE),0)</f>
        <v>8</v>
      </c>
      <c r="O1051" s="44">
        <f>IFERROR(VLOOKUP($C1051,'World Cup GK'!B:AE,11,FALSE),0)</f>
        <v>4</v>
      </c>
      <c r="P1051" s="43">
        <f t="shared" si="129"/>
        <v>15.829000000000001</v>
      </c>
    </row>
    <row r="1052" spans="2:16" ht="12" customHeight="1" x14ac:dyDescent="0.2">
      <c r="B1052" s="42"/>
      <c r="C1052" s="295" t="s">
        <v>45</v>
      </c>
      <c r="D1052" s="23" t="str">
        <f>IFERROR(VLOOKUP($C1052,'World Cup Players'!B:X,3,FALSE),0)</f>
        <v>eng England</v>
      </c>
      <c r="E1052" s="30"/>
      <c r="F1052" s="23">
        <f>IFERROR(VLOOKUP($C1052,'World Cup Players'!B:X,9,FALSE),0)</f>
        <v>660</v>
      </c>
      <c r="G1052" s="23">
        <f>IFERROR(VLOOKUP($C1052,'World Cup Players'!B:X,11,FALSE),0)</f>
        <v>0</v>
      </c>
      <c r="H1052" s="23">
        <f>IFERROR(VLOOKUP($C1052,'World Cup Players'!B:X,12,FALSE),0)</f>
        <v>0</v>
      </c>
      <c r="I1052" s="41">
        <f>IFERROR(VLOOKUP($C1052,'GAME WINNING GOALS'!A:B,2,FALSE),0)</f>
        <v>0</v>
      </c>
      <c r="J1052" s="23">
        <f>IFERROR(VLOOKUP($C1052,'World Cup Players'!B:X,17,FALSE),0)</f>
        <v>0</v>
      </c>
      <c r="K1052" s="23">
        <f>IFERROR(VLOOKUP($C1052,'World Cup Players'!B:X,18,FALSE),0)</f>
        <v>0</v>
      </c>
      <c r="L1052" s="44">
        <f>IFERROR(VLOOKUP($C1052,'World Cup GK'!B:AE,16,FALSE),0)</f>
        <v>5</v>
      </c>
      <c r="M1052" s="44">
        <f>IFERROR(VLOOKUP($C1052,'World Cup GK'!B:AE,19,FALSE),0)</f>
        <v>2</v>
      </c>
      <c r="N1052" s="44">
        <f>IFERROR(VLOOKUP($C1052,'World Cup GK'!B:AE,14,FALSE),0)</f>
        <v>15</v>
      </c>
      <c r="O1052" s="44">
        <f>IFERROR(VLOOKUP($C1052,'World Cup GK'!B:AE,11,FALSE),0)</f>
        <v>8</v>
      </c>
      <c r="P1052" s="43">
        <f t="shared" si="129"/>
        <v>13.478</v>
      </c>
    </row>
    <row r="1053" spans="2:16" ht="12" customHeight="1" x14ac:dyDescent="0.2">
      <c r="B1053" s="42"/>
      <c r="C1053" s="295" t="s">
        <v>761</v>
      </c>
      <c r="D1053" s="23" t="str">
        <f>IFERROR(VLOOKUP($C1053,'World Cup Players'!B:X,3,FALSE),0)</f>
        <v>jp Japan</v>
      </c>
      <c r="E1053" s="30"/>
      <c r="F1053" s="23">
        <f>IFERROR(VLOOKUP($C1053,'World Cup Players'!B:X,9,FALSE),0)</f>
        <v>360</v>
      </c>
      <c r="G1053" s="23">
        <f>IFERROR(VLOOKUP($C1053,'World Cup Players'!B:X,11,FALSE),0)</f>
        <v>0</v>
      </c>
      <c r="H1053" s="23">
        <f>IFERROR(VLOOKUP($C1053,'World Cup Players'!B:X,12,FALSE),0)</f>
        <v>0</v>
      </c>
      <c r="I1053" s="23">
        <f>IFERROR(VLOOKUP($C1053,'GAME WINNING GOALS'!A:B,2,FALSE),0)</f>
        <v>0</v>
      </c>
      <c r="J1053" s="23">
        <f>IFERROR(VLOOKUP($C1053,'World Cup Players'!B:X,17,FALSE),0)</f>
        <v>0</v>
      </c>
      <c r="K1053" s="23">
        <f>IFERROR(VLOOKUP($C1053,'World Cup Players'!B:X,18,FALSE),0)</f>
        <v>0</v>
      </c>
      <c r="L1053" s="44">
        <f>IFERROR(VLOOKUP($C1053,'World Cup GK'!B:AE,16,FALSE),0)</f>
        <v>1</v>
      </c>
      <c r="M1053" s="44">
        <f>IFERROR(VLOOKUP($C1053,'World Cup GK'!B:AE,19,FALSE),0)</f>
        <v>1</v>
      </c>
      <c r="N1053" s="44">
        <f>IFERROR(VLOOKUP($C1053,'World Cup GK'!B:AE,14,FALSE),0)</f>
        <v>12</v>
      </c>
      <c r="O1053" s="44">
        <f>IFERROR(VLOOKUP($C1053,'World Cup GK'!B:AE,11,FALSE),0)</f>
        <v>5</v>
      </c>
      <c r="P1053" s="43">
        <f t="shared" si="129"/>
        <v>6.1379999999999999</v>
      </c>
    </row>
    <row r="1054" spans="2:16" ht="12" customHeight="1" x14ac:dyDescent="0.2">
      <c r="B1054" s="42"/>
      <c r="C1054" s="295" t="s">
        <v>788</v>
      </c>
      <c r="D1054" s="23" t="str">
        <f>IFERROR(VLOOKUP($C1054,'World Cup Players'!B:X,3,FALSE),0)</f>
        <v>tr Türkiye</v>
      </c>
      <c r="E1054" s="30"/>
      <c r="F1054" s="23">
        <f>IFERROR(VLOOKUP($C1054,'World Cup Players'!B:X,9,FALSE),0)</f>
        <v>270</v>
      </c>
      <c r="G1054" s="23">
        <f>IFERROR(VLOOKUP($C1054,'World Cup Players'!B:X,11,FALSE),0)</f>
        <v>0</v>
      </c>
      <c r="H1054" s="23">
        <f>IFERROR(VLOOKUP($C1054,'World Cup Players'!B:X,12,FALSE),0)</f>
        <v>0</v>
      </c>
      <c r="I1054" s="23">
        <f>IFERROR(VLOOKUP($C1054,'GAME WINNING GOALS'!A:B,2,FALSE),0)</f>
        <v>0</v>
      </c>
      <c r="J1054" s="23">
        <f>IFERROR(VLOOKUP($C1054,'World Cup Players'!B:X,17,FALSE),0)</f>
        <v>0</v>
      </c>
      <c r="K1054" s="23">
        <f>IFERROR(VLOOKUP($C1054,'World Cup Players'!B:X,18,FALSE),0)</f>
        <v>0</v>
      </c>
      <c r="L1054" s="44">
        <f>IFERROR(VLOOKUP($C1054,'World Cup GK'!B:AE,16,FALSE),0)</f>
        <v>1</v>
      </c>
      <c r="M1054" s="44">
        <f>IFERROR(VLOOKUP($C1054,'World Cup GK'!B:AE,19,FALSE),0)</f>
        <v>0</v>
      </c>
      <c r="N1054" s="44">
        <f>IFERROR(VLOOKUP($C1054,'World Cup GK'!B:AE,14,FALSE),0)</f>
        <v>8</v>
      </c>
      <c r="O1054" s="44">
        <f>IFERROR(VLOOKUP($C1054,'World Cup GK'!B:AE,11,FALSE),0)</f>
        <v>5</v>
      </c>
      <c r="P1054" s="43">
        <f t="shared" si="129"/>
        <v>3.5910000000000002</v>
      </c>
    </row>
    <row r="1055" spans="2:16" ht="12" customHeight="1" x14ac:dyDescent="0.2">
      <c r="B1055" s="42"/>
      <c r="C1055" s="295" t="s">
        <v>1527</v>
      </c>
      <c r="D1055" s="23" t="str">
        <f>IFERROR(VLOOKUP($C1055,'World Cup Players'!B:X,3,FALSE),0)</f>
        <v>dz Algeria</v>
      </c>
      <c r="E1055" s="30"/>
      <c r="F1055" s="23">
        <f>IFERROR(VLOOKUP($C1055,'World Cup Players'!B:X,9,FALSE),0)</f>
        <v>270</v>
      </c>
      <c r="G1055" s="23">
        <f>IFERROR(VLOOKUP($C1055,'World Cup Players'!B:X,11,FALSE),0)</f>
        <v>0</v>
      </c>
      <c r="H1055" s="23">
        <f>IFERROR(VLOOKUP($C1055,'World Cup Players'!B:X,12,FALSE),0)</f>
        <v>0</v>
      </c>
      <c r="I1055" s="23">
        <f>IFERROR(VLOOKUP($C1055,'GAME WINNING GOALS'!A:B,2,FALSE),0)</f>
        <v>0</v>
      </c>
      <c r="J1055" s="23">
        <f>IFERROR(VLOOKUP($C1055,'World Cup Players'!#REF!,16,FALSE),0)</f>
        <v>0</v>
      </c>
      <c r="K1055" s="23">
        <f>IFERROR(VLOOKUP($C1055,'World Cup Players'!#REF!,16,FALSE),0)</f>
        <v>0</v>
      </c>
      <c r="L1055" s="44">
        <f>IFERROR(VLOOKUP($C1055,'World Cup GK'!B:AE,16,FALSE),0)</f>
        <v>1</v>
      </c>
      <c r="M1055" s="44">
        <f>IFERROR(VLOOKUP($C1055,'World Cup GK'!B:AE,19,FALSE),0)</f>
        <v>0</v>
      </c>
      <c r="N1055" s="44">
        <f>IFERROR(VLOOKUP($C1055,'World Cup GK'!B:AE,14,FALSE),0)</f>
        <v>8</v>
      </c>
      <c r="O1055" s="44">
        <f>IFERROR(VLOOKUP($C1055,'World Cup GK'!B:AE,11,FALSE),0)</f>
        <v>6</v>
      </c>
      <c r="P1055" s="43">
        <f t="shared" si="129"/>
        <v>3.3410000000000002</v>
      </c>
    </row>
    <row r="1056" spans="2:16" ht="12" customHeight="1" x14ac:dyDescent="0.2">
      <c r="B1056" s="42"/>
      <c r="C1056" s="295" t="s">
        <v>309</v>
      </c>
      <c r="D1056" s="23">
        <f>IFERROR(VLOOKUP($C1056,'World Cup Players'!B:X,3,FALSE),0)</f>
        <v>0</v>
      </c>
      <c r="E1056" s="30"/>
      <c r="F1056" s="23">
        <f>IFERROR(VLOOKUP($C1056,'World Cup Players'!B:X,9,FALSE),0)</f>
        <v>0</v>
      </c>
      <c r="G1056" s="23">
        <f>IFERROR(VLOOKUP($C1056,'World Cup Players'!B:X,11,FALSE),0)</f>
        <v>0</v>
      </c>
      <c r="H1056" s="23">
        <f>IFERROR(VLOOKUP($C1056,'World Cup Players'!#REF!,11,FALSE),0)</f>
        <v>0</v>
      </c>
      <c r="I1056" s="23">
        <f>IFERROR(VLOOKUP($C1056,'GAME WINNING GOALS'!A:B,2,FALSE),0)</f>
        <v>0</v>
      </c>
      <c r="J1056" s="23">
        <f>IFERROR(VLOOKUP($C1056,'World Cup Players'!#REF!,16,FALSE),0)</f>
        <v>0</v>
      </c>
      <c r="K1056" s="23">
        <f>IFERROR(VLOOKUP($C1056,'World Cup Players'!#REF!,16,FALSE),0)</f>
        <v>0</v>
      </c>
      <c r="L1056" s="44">
        <f>IFERROR(VLOOKUP($C1056,'World Cup GK'!B:AE,16,FALSE),0)</f>
        <v>0</v>
      </c>
      <c r="M1056" s="44">
        <f>IFERROR(VLOOKUP($C1056,'World Cup GK'!B:AE,19,FALSE),0)</f>
        <v>0</v>
      </c>
      <c r="N1056" s="44">
        <f>IFERROR(VLOOKUP($C1056,'World Cup GK'!B:AE,14,FALSE),0)</f>
        <v>0</v>
      </c>
      <c r="O1056" s="44">
        <f>IFERROR(VLOOKUP($C1056,'World Cup GK'!B:AE,11,FALSE),0)</f>
        <v>0</v>
      </c>
      <c r="P1056" s="43">
        <f t="shared" si="129"/>
        <v>0</v>
      </c>
    </row>
    <row r="1057" spans="2:16" ht="12" customHeight="1" x14ac:dyDescent="0.2">
      <c r="B1057" s="42"/>
      <c r="C1057" s="295" t="s">
        <v>314</v>
      </c>
      <c r="D1057" s="23">
        <f>IFERROR(VLOOKUP($C1057,'World Cup Players'!B:X,3,FALSE),0)</f>
        <v>0</v>
      </c>
      <c r="E1057" s="30"/>
      <c r="F1057" s="23">
        <f>IFERROR(VLOOKUP($C1057,'World Cup Players'!B:X,9,FALSE),0)</f>
        <v>0</v>
      </c>
      <c r="G1057" s="23">
        <f>IFERROR(VLOOKUP($C1057,'World Cup Players'!B:X,11,FALSE),0)</f>
        <v>0</v>
      </c>
      <c r="H1057" s="23">
        <f>IFERROR(VLOOKUP($C1057,'World Cup Players'!#REF!,11,FALSE),0)</f>
        <v>0</v>
      </c>
      <c r="I1057" s="23">
        <f>IFERROR(VLOOKUP($C1057,'GAME WINNING GOALS'!A:B,2,FALSE),0)</f>
        <v>0</v>
      </c>
      <c r="J1057" s="23">
        <f>IFERROR(VLOOKUP($C1057,'World Cup Players'!#REF!,16,FALSE),0)</f>
        <v>0</v>
      </c>
      <c r="K1057" s="23">
        <f>IFERROR(VLOOKUP($C1057,'World Cup Players'!#REF!,16,FALSE),0)</f>
        <v>0</v>
      </c>
      <c r="L1057" s="44">
        <f>IFERROR(VLOOKUP($C1057,'World Cup GK'!B:AE,16,FALSE),0)</f>
        <v>0</v>
      </c>
      <c r="M1057" s="44">
        <f>IFERROR(VLOOKUP($C1057,'World Cup GK'!B:AE,19,FALSE),0)</f>
        <v>0</v>
      </c>
      <c r="N1057" s="44">
        <f>IFERROR(VLOOKUP($C1057,'World Cup GK'!B:AE,14,FALSE),0)</f>
        <v>0</v>
      </c>
      <c r="O1057" s="44">
        <f>IFERROR(VLOOKUP($C1057,'World Cup GK'!B:AE,11,FALSE),0)</f>
        <v>0</v>
      </c>
      <c r="P1057" s="43">
        <f t="shared" si="129"/>
        <v>0</v>
      </c>
    </row>
    <row r="1058" spans="2:16" ht="12" customHeight="1" x14ac:dyDescent="0.2">
      <c r="B1058" s="42"/>
      <c r="C1058" s="295" t="s">
        <v>133</v>
      </c>
      <c r="D1058" s="23">
        <f>IFERROR(VLOOKUP($C1058,'World Cup Players'!B:X,3,FALSE),0)</f>
        <v>0</v>
      </c>
      <c r="E1058" s="30"/>
      <c r="F1058" s="23">
        <f>IFERROR(VLOOKUP($C1058,'World Cup Players'!B:X,9,FALSE),0)</f>
        <v>0</v>
      </c>
      <c r="G1058" s="23">
        <f>IFERROR(VLOOKUP($C1058,'World Cup Players'!B:X,11,FALSE),0)</f>
        <v>0</v>
      </c>
      <c r="H1058" s="23">
        <f>IFERROR(VLOOKUP($C1058,'World Cup Players'!#REF!,11,FALSE),0)</f>
        <v>0</v>
      </c>
      <c r="I1058" s="23">
        <f>IFERROR(VLOOKUP($C1058,'GAME WINNING GOALS'!A:B,2,FALSE),0)</f>
        <v>1</v>
      </c>
      <c r="J1058" s="23">
        <f>IFERROR(VLOOKUP($C1058,'World Cup Players'!#REF!,16,FALSE),0)</f>
        <v>0</v>
      </c>
      <c r="K1058" s="23">
        <f>IFERROR(VLOOKUP($C1058,'World Cup Players'!#REF!,16,FALSE),0)</f>
        <v>0</v>
      </c>
      <c r="L1058" s="44">
        <f>IFERROR(VLOOKUP($C1058,'World Cup GK'!B:AE,16,FALSE),0)</f>
        <v>0</v>
      </c>
      <c r="M1058" s="44">
        <f>IFERROR(VLOOKUP($C1058,'World Cup GK'!B:AE,19,FALSE),0)</f>
        <v>0</v>
      </c>
      <c r="N1058" s="44">
        <f>IFERROR(VLOOKUP($C1058,'World Cup GK'!B:AE,14,FALSE),0)</f>
        <v>0</v>
      </c>
      <c r="O1058" s="44">
        <f>IFERROR(VLOOKUP($C1058,'World Cup GK'!B:AE,11,FALSE),0)</f>
        <v>0</v>
      </c>
      <c r="P1058" s="43">
        <f t="shared" si="129"/>
        <v>1</v>
      </c>
    </row>
    <row r="1059" spans="2:16" ht="12" customHeight="1" x14ac:dyDescent="0.2">
      <c r="B1059" s="168" t="s">
        <v>782</v>
      </c>
      <c r="C1059" s="283"/>
      <c r="D1059" s="35">
        <f t="shared" ref="D1059:E1059" si="132">SUM(D1060:D1085)</f>
        <v>0</v>
      </c>
      <c r="E1059" s="35">
        <f t="shared" si="132"/>
        <v>0</v>
      </c>
      <c r="F1059" s="35">
        <f>SUM(F1060:F1089)</f>
        <v>10520</v>
      </c>
      <c r="G1059" s="35">
        <f t="shared" ref="G1059:O1059" si="133">SUM(G1060:G1089)</f>
        <v>35</v>
      </c>
      <c r="H1059" s="35">
        <f>SUM(H1060:H1089)</f>
        <v>23</v>
      </c>
      <c r="I1059" s="35">
        <f>SUM(I1060:I1089)</f>
        <v>16</v>
      </c>
      <c r="J1059" s="35">
        <f>SUM(J1060:J1089)</f>
        <v>7</v>
      </c>
      <c r="K1059" s="35">
        <f t="shared" si="133"/>
        <v>1</v>
      </c>
      <c r="L1059" s="35">
        <f>SUM(L1060:L1089)</f>
        <v>16</v>
      </c>
      <c r="M1059" s="35">
        <f t="shared" si="133"/>
        <v>14</v>
      </c>
      <c r="N1059" s="35">
        <f t="shared" si="133"/>
        <v>56</v>
      </c>
      <c r="O1059" s="35">
        <f t="shared" si="133"/>
        <v>21</v>
      </c>
      <c r="P1059" s="43">
        <f>SUM((F1059*0.0083)+G1059+H1059+I1059+L1059+M1059+(N1059*0.2))-((J1059*0.25)+(K1059*0.5))-(O1059*0.25)</f>
        <v>195.01599999999999</v>
      </c>
    </row>
    <row r="1060" spans="2:16" ht="12" customHeight="1" x14ac:dyDescent="0.2">
      <c r="B1060" s="42"/>
      <c r="C1060" s="284" t="s">
        <v>425</v>
      </c>
      <c r="D1060" s="23" t="str">
        <f>IFERROR(VLOOKUP($C1060,'World Cup Players'!B:X,3,FALSE),0)</f>
        <v>fr France</v>
      </c>
      <c r="E1060" s="30"/>
      <c r="F1060" s="23">
        <f>IFERROR(VLOOKUP($C1060,'World Cup Players'!B:X,9,FALSE),0)</f>
        <v>605</v>
      </c>
      <c r="G1060" s="23">
        <f>IFERROR(VLOOKUP($C1060,'World Cup Players'!B:X,11,FALSE),0)</f>
        <v>8</v>
      </c>
      <c r="H1060" s="23">
        <f>IFERROR(VLOOKUP($C1060,'World Cup Players'!B:X,12,FALSE),0)</f>
        <v>3</v>
      </c>
      <c r="I1060" s="23">
        <f>IFERROR(VLOOKUP($C1060,'GAME WINNING GOALS'!A:B,2,FALSE),0)</f>
        <v>4</v>
      </c>
      <c r="J1060" s="23">
        <f>IFERROR(VLOOKUP($C1060,'World Cup Players'!B:X,17,FALSE),0)</f>
        <v>1</v>
      </c>
      <c r="K1060" s="23">
        <f>IFERROR(VLOOKUP($C1060,'World Cup Players'!B:X,18,FALSE),0)</f>
        <v>0</v>
      </c>
      <c r="L1060" s="44">
        <f>IFERROR(VLOOKUP($C1060,'World Cup GK'!B:AE,16,FALSE),0)</f>
        <v>0</v>
      </c>
      <c r="M1060" s="44">
        <f>IFERROR(VLOOKUP($C1060,'World Cup GK'!B:AE,19,FALSE),0)</f>
        <v>0</v>
      </c>
      <c r="N1060" s="44">
        <f>IFERROR(VLOOKUP($C1060,'World Cup GK'!B:AE,14,FALSE),0)</f>
        <v>0</v>
      </c>
      <c r="O1060" s="44">
        <f>IFERROR(VLOOKUP($C1060,'World Cup GK'!B:AE,11,FALSE),0)</f>
        <v>0</v>
      </c>
      <c r="P1060" s="43">
        <f t="shared" si="129"/>
        <v>19.7715</v>
      </c>
    </row>
    <row r="1061" spans="2:16" ht="12" customHeight="1" x14ac:dyDescent="0.2">
      <c r="B1061" s="42"/>
      <c r="C1061" s="285" t="s">
        <v>5</v>
      </c>
      <c r="D1061" s="23" t="str">
        <f>IFERROR(VLOOKUP($C1061,'World Cup Players'!B:X,3,FALSE),0)</f>
        <v>eng England</v>
      </c>
      <c r="E1061" s="30"/>
      <c r="F1061" s="23">
        <f>IFERROR(VLOOKUP($C1061,'World Cup Players'!B:X,9,FALSE),0)</f>
        <v>652</v>
      </c>
      <c r="G1061" s="23">
        <f>IFERROR(VLOOKUP($C1061,'World Cup Players'!B:X,11,FALSE),0)</f>
        <v>6</v>
      </c>
      <c r="H1061" s="23">
        <f>IFERROR(VLOOKUP($C1061,'World Cup Players'!B:X,12,FALSE),0)</f>
        <v>1</v>
      </c>
      <c r="I1061" s="23">
        <f>IFERROR(VLOOKUP($C1061,'GAME WINNING GOALS'!A:B,2,FALSE),0)</f>
        <v>2</v>
      </c>
      <c r="J1061" s="23">
        <f>IFERROR(VLOOKUP($C1061,'World Cup Players'!B:X,17,FALSE),0)</f>
        <v>0</v>
      </c>
      <c r="K1061" s="23">
        <f>IFERROR(VLOOKUP($C1061,'World Cup Players'!B:X,18,FALSE),0)</f>
        <v>0</v>
      </c>
      <c r="L1061" s="44">
        <f>IFERROR(VLOOKUP($C1061,'World Cup GK'!B:AE,16,FALSE),0)</f>
        <v>0</v>
      </c>
      <c r="M1061" s="44">
        <f>IFERROR(VLOOKUP($C1061,'World Cup GK'!B:AE,19,FALSE),0)</f>
        <v>0</v>
      </c>
      <c r="N1061" s="44">
        <f>IFERROR(VLOOKUP($C1061,'World Cup GK'!B:AE,14,FALSE),0)</f>
        <v>0</v>
      </c>
      <c r="O1061" s="44">
        <f>IFERROR(VLOOKUP($C1061,'World Cup GK'!B:AE,11,FALSE),0)</f>
        <v>0</v>
      </c>
      <c r="P1061" s="43">
        <f t="shared" si="129"/>
        <v>14.4116</v>
      </c>
    </row>
    <row r="1062" spans="2:16" ht="12" customHeight="1" x14ac:dyDescent="0.2">
      <c r="B1062" s="42"/>
      <c r="C1062" s="285" t="s">
        <v>613</v>
      </c>
      <c r="D1062" s="23" t="str">
        <f>IFERROR(VLOOKUP($C1062,'World Cup Players'!B:X,3,FALSE),0)</f>
        <v>de Germany</v>
      </c>
      <c r="E1062" s="30"/>
      <c r="F1062" s="23">
        <f>IFERROR(VLOOKUP($C1062,'World Cup Players'!B:X,9,FALSE),0)</f>
        <v>361</v>
      </c>
      <c r="G1062" s="23">
        <f>IFERROR(VLOOKUP($C1062,'World Cup Players'!B:X,11,FALSE),0)</f>
        <v>0</v>
      </c>
      <c r="H1062" s="23">
        <f>IFERROR(VLOOKUP($C1062,'World Cup Players'!B:X,12,FALSE),0)</f>
        <v>3</v>
      </c>
      <c r="I1062" s="23">
        <f>IFERROR(VLOOKUP($C1062,'GAME WINNING GOALS'!A:B,2,FALSE),0)</f>
        <v>0</v>
      </c>
      <c r="J1062" s="23">
        <f>IFERROR(VLOOKUP($C1062,'World Cup Players'!B:X,17,FALSE),0)</f>
        <v>0</v>
      </c>
      <c r="K1062" s="23">
        <f>IFERROR(VLOOKUP($C1062,'World Cup Players'!B:X,18,FALSE),0)</f>
        <v>0</v>
      </c>
      <c r="L1062" s="44">
        <f>IFERROR(VLOOKUP($C1062,'World Cup GK'!B:AE,16,FALSE),0)</f>
        <v>0</v>
      </c>
      <c r="M1062" s="44">
        <f>IFERROR(VLOOKUP($C1062,'World Cup GK'!B:AE,19,FALSE),0)</f>
        <v>0</v>
      </c>
      <c r="N1062" s="44">
        <f>IFERROR(VLOOKUP($C1062,'World Cup GK'!B:AE,14,FALSE),0)</f>
        <v>0</v>
      </c>
      <c r="O1062" s="44">
        <f>IFERROR(VLOOKUP($C1062,'World Cup GK'!B:AE,11,FALSE),0)</f>
        <v>0</v>
      </c>
      <c r="P1062" s="43">
        <f t="shared" si="129"/>
        <v>5.9962999999999997</v>
      </c>
    </row>
    <row r="1063" spans="2:16" ht="12" customHeight="1" x14ac:dyDescent="0.2">
      <c r="B1063" s="42"/>
      <c r="C1063" s="285" t="s">
        <v>249</v>
      </c>
      <c r="D1063" s="23" t="str">
        <f>IFERROR(VLOOKUP($C1063,'World Cup Players'!B:X,3,FALSE),0)</f>
        <v>br Brazil</v>
      </c>
      <c r="E1063" s="30"/>
      <c r="F1063" s="23">
        <f>IFERROR(VLOOKUP($C1063,'World Cup Players'!B:X,9,FALSE),0)</f>
        <v>129</v>
      </c>
      <c r="G1063" s="23">
        <f>IFERROR(VLOOKUP($C1063,'World Cup Players'!B:X,11,FALSE),0)</f>
        <v>0</v>
      </c>
      <c r="H1063" s="23">
        <f>IFERROR(VLOOKUP($C1063,'World Cup Players'!B:X,12,FALSE),0)</f>
        <v>0</v>
      </c>
      <c r="I1063" s="23">
        <f>IFERROR(VLOOKUP($C1063,'GAME WINNING GOALS'!A:B,2,FALSE),0)</f>
        <v>0</v>
      </c>
      <c r="J1063" s="23">
        <f>IFERROR(VLOOKUP($C1063,'World Cup Players'!B:X,17,FALSE),0)</f>
        <v>0</v>
      </c>
      <c r="K1063" s="23">
        <f>IFERROR(VLOOKUP($C1063,'World Cup Players'!B:X,18,FALSE),0)</f>
        <v>0</v>
      </c>
      <c r="L1063" s="44">
        <f>IFERROR(VLOOKUP($C1063,'World Cup GK'!B:AE,16,FALSE),0)</f>
        <v>0</v>
      </c>
      <c r="M1063" s="44">
        <f>IFERROR(VLOOKUP($C1063,'World Cup GK'!B:AE,19,FALSE),0)</f>
        <v>0</v>
      </c>
      <c r="N1063" s="44">
        <f>IFERROR(VLOOKUP($C1063,'World Cup GK'!B:AE,14,FALSE),0)</f>
        <v>0</v>
      </c>
      <c r="O1063" s="44">
        <f>IFERROR(VLOOKUP($C1063,'World Cup GK'!B:AE,11,FALSE),0)</f>
        <v>0</v>
      </c>
      <c r="P1063" s="43">
        <f t="shared" si="129"/>
        <v>1.0707</v>
      </c>
    </row>
    <row r="1064" spans="2:16" ht="12" customHeight="1" x14ac:dyDescent="0.2">
      <c r="B1064" s="42"/>
      <c r="C1064" s="285" t="s">
        <v>697</v>
      </c>
      <c r="D1064" s="23" t="str">
        <f>IFERROR(VLOOKUP($C1064,'World Cup Players'!B:X,3,FALSE),0)</f>
        <v>co Colombia</v>
      </c>
      <c r="E1064" s="30"/>
      <c r="F1064" s="23">
        <f>IFERROR(VLOOKUP($C1064,'World Cup Players'!B:X,9,FALSE),0)</f>
        <v>478</v>
      </c>
      <c r="G1064" s="23">
        <f>IFERROR(VLOOKUP($C1064,'World Cup Players'!B:X,11,FALSE),0)</f>
        <v>1</v>
      </c>
      <c r="H1064" s="23">
        <f>IFERROR(VLOOKUP($C1064,'World Cup Players'!B:X,12,FALSE),0)</f>
        <v>1</v>
      </c>
      <c r="I1064" s="23">
        <f>IFERROR(VLOOKUP($C1064,'GAME WINNING GOALS'!A:B,2,FALSE),0)</f>
        <v>1</v>
      </c>
      <c r="J1064" s="23">
        <f>IFERROR(VLOOKUP($C1064,'World Cup Players'!B:X,17,FALSE),0)</f>
        <v>0</v>
      </c>
      <c r="K1064" s="23">
        <f>IFERROR(VLOOKUP($C1064,'World Cup Players'!B:X,18,FALSE),0)</f>
        <v>0</v>
      </c>
      <c r="L1064" s="44">
        <f>IFERROR(VLOOKUP($C1064,'World Cup GK'!B:AE,16,FALSE),0)</f>
        <v>0</v>
      </c>
      <c r="M1064" s="44">
        <f>IFERROR(VLOOKUP($C1064,'World Cup GK'!B:AE,19,FALSE),0)</f>
        <v>0</v>
      </c>
      <c r="N1064" s="44">
        <f>IFERROR(VLOOKUP($C1064,'World Cup GK'!B:AE,14,FALSE),0)</f>
        <v>0</v>
      </c>
      <c r="O1064" s="44">
        <f>IFERROR(VLOOKUP($C1064,'World Cup GK'!B:AE,11,FALSE),0)</f>
        <v>0</v>
      </c>
      <c r="P1064" s="43">
        <f t="shared" ref="P1064:P1130" si="134">SUM((F1064*0.0083)+G1064+H1064+I1064+L1064+M1064+(N1064*0.2))-((J1064*0.25)+(K1064*0.5))-(O1064*0.25)</f>
        <v>6.9673999999999996</v>
      </c>
    </row>
    <row r="1065" spans="2:16" ht="12" customHeight="1" x14ac:dyDescent="0.2">
      <c r="B1065" s="42"/>
      <c r="C1065" s="285" t="s">
        <v>649</v>
      </c>
      <c r="D1065" s="23" t="str">
        <f>IFERROR(VLOOKUP($C1065,'World Cup Players'!B:X,3,FALSE),0)</f>
        <v>nl Netherlands</v>
      </c>
      <c r="E1065" s="30"/>
      <c r="F1065" s="23">
        <f>IFERROR(VLOOKUP($C1065,'World Cup Players'!B:X,9,FALSE),0)</f>
        <v>185</v>
      </c>
      <c r="G1065" s="23">
        <f>IFERROR(VLOOKUP($C1065,'World Cup Players'!B:X,11,FALSE),0)</f>
        <v>0</v>
      </c>
      <c r="H1065" s="23">
        <f>IFERROR(VLOOKUP($C1065,'World Cup Players'!B:X,12,FALSE),0)</f>
        <v>0</v>
      </c>
      <c r="I1065" s="23">
        <f>IFERROR(VLOOKUP($C1065,'GAME WINNING GOALS'!A:B,2,FALSE),0)</f>
        <v>0</v>
      </c>
      <c r="J1065" s="23">
        <f>IFERROR(VLOOKUP($C1065,'World Cup Players'!B:X,17,FALSE),0)</f>
        <v>0</v>
      </c>
      <c r="K1065" s="23">
        <f>IFERROR(VLOOKUP($C1065,'World Cup Players'!B:X,18,FALSE),0)</f>
        <v>0</v>
      </c>
      <c r="L1065" s="44">
        <f>IFERROR(VLOOKUP($C1065,'World Cup GK'!B:AE,16,FALSE),0)</f>
        <v>0</v>
      </c>
      <c r="M1065" s="44">
        <f>IFERROR(VLOOKUP($C1065,'World Cup GK'!B:AE,19,FALSE),0)</f>
        <v>0</v>
      </c>
      <c r="N1065" s="44">
        <f>IFERROR(VLOOKUP($C1065,'World Cup GK'!B:AE,14,FALSE),0)</f>
        <v>0</v>
      </c>
      <c r="O1065" s="44">
        <f>IFERROR(VLOOKUP($C1065,'World Cup GK'!B:AE,11,FALSE),0)</f>
        <v>0</v>
      </c>
      <c r="P1065" s="43">
        <f t="shared" si="134"/>
        <v>1.5355000000000001</v>
      </c>
    </row>
    <row r="1066" spans="2:16" ht="12" customHeight="1" x14ac:dyDescent="0.2">
      <c r="B1066" s="42"/>
      <c r="C1066" s="285" t="s">
        <v>491</v>
      </c>
      <c r="D1066" s="23" t="str">
        <f>IFERROR(VLOOKUP($C1066,'World Cup Players'!B:X,3,FALSE),0)</f>
        <v>pt Portugal</v>
      </c>
      <c r="E1066" s="30"/>
      <c r="F1066" s="23">
        <f>IFERROR(VLOOKUP($C1066,'World Cup Players'!B:X,9,FALSE),0)</f>
        <v>422</v>
      </c>
      <c r="G1066" s="23">
        <f>IFERROR(VLOOKUP($C1066,'World Cup Players'!B:X,11,FALSE),0)</f>
        <v>0</v>
      </c>
      <c r="H1066" s="23">
        <f>IFERROR(VLOOKUP($C1066,'World Cup Players'!B:X,12,FALSE),0)</f>
        <v>1</v>
      </c>
      <c r="I1066" s="23">
        <f>IFERROR(VLOOKUP($C1066,'GAME WINNING GOALS'!A:B,2,FALSE),0)</f>
        <v>0</v>
      </c>
      <c r="J1066" s="23">
        <f>IFERROR(VLOOKUP($C1066,'World Cup Players'!B:X,17,FALSE),0)</f>
        <v>0</v>
      </c>
      <c r="K1066" s="23">
        <f>IFERROR(VLOOKUP($C1066,'World Cup Players'!B:X,18,FALSE),0)</f>
        <v>0</v>
      </c>
      <c r="L1066" s="44">
        <f>IFERROR(VLOOKUP($C1066,'World Cup GK'!B:AE,16,FALSE),0)</f>
        <v>0</v>
      </c>
      <c r="M1066" s="44">
        <f>IFERROR(VLOOKUP($C1066,'World Cup GK'!B:AE,19,FALSE),0)</f>
        <v>0</v>
      </c>
      <c r="N1066" s="44">
        <f>IFERROR(VLOOKUP($C1066,'World Cup GK'!B:AE,14,FALSE),0)</f>
        <v>0</v>
      </c>
      <c r="O1066" s="44">
        <f>IFERROR(VLOOKUP($C1066,'World Cup GK'!B:AE,11,FALSE),0)</f>
        <v>0</v>
      </c>
      <c r="P1066" s="43">
        <f t="shared" si="134"/>
        <v>4.5026000000000002</v>
      </c>
    </row>
    <row r="1067" spans="2:16" ht="12" customHeight="1" x14ac:dyDescent="0.2">
      <c r="B1067" s="42"/>
      <c r="C1067" s="285" t="s">
        <v>535</v>
      </c>
      <c r="D1067" s="23" t="str">
        <f>IFERROR(VLOOKUP($C1067,'World Cup Players'!B:X,3,FALSE),0)</f>
        <v>de Germany</v>
      </c>
      <c r="E1067" s="30"/>
      <c r="F1067" s="23">
        <f>IFERROR(VLOOKUP($C1067,'World Cup Players'!B:X,9,FALSE),0)</f>
        <v>326</v>
      </c>
      <c r="G1067" s="23">
        <f>IFERROR(VLOOKUP($C1067,'World Cup Players'!B:X,11,FALSE),0)</f>
        <v>1</v>
      </c>
      <c r="H1067" s="23">
        <f>IFERROR(VLOOKUP($C1067,'World Cup Players'!B:X,12,FALSE),0)</f>
        <v>0</v>
      </c>
      <c r="I1067" s="23">
        <f>IFERROR(VLOOKUP($C1067,'GAME WINNING GOALS'!A:B,2,FALSE),0)</f>
        <v>0</v>
      </c>
      <c r="J1067" s="23">
        <f>IFERROR(VLOOKUP($C1067,'World Cup Players'!B:X,17,FALSE),0)</f>
        <v>0</v>
      </c>
      <c r="K1067" s="23">
        <f>IFERROR(VLOOKUP($C1067,'World Cup Players'!B:X,18,FALSE),0)</f>
        <v>0</v>
      </c>
      <c r="L1067" s="44">
        <f>IFERROR(VLOOKUP($C1067,'World Cup GK'!B:AE,16,FALSE),0)</f>
        <v>0</v>
      </c>
      <c r="M1067" s="44">
        <f>IFERROR(VLOOKUP($C1067,'World Cup GK'!B:AE,19,FALSE),0)</f>
        <v>0</v>
      </c>
      <c r="N1067" s="44">
        <f>IFERROR(VLOOKUP($C1067,'World Cup GK'!B:AE,14,FALSE),0)</f>
        <v>0</v>
      </c>
      <c r="O1067" s="44">
        <f>IFERROR(VLOOKUP($C1067,'World Cup GK'!B:AE,11,FALSE),0)</f>
        <v>0</v>
      </c>
      <c r="P1067" s="43">
        <f t="shared" si="134"/>
        <v>3.7058</v>
      </c>
    </row>
    <row r="1068" spans="2:16" ht="12" customHeight="1" x14ac:dyDescent="0.2">
      <c r="B1068" s="42"/>
      <c r="C1068" s="285" t="s">
        <v>707</v>
      </c>
      <c r="D1068" s="23" t="str">
        <f>IFERROR(VLOOKUP($C1068,'World Cup Players'!B:X,3,FALSE),0)</f>
        <v>eg Egypt</v>
      </c>
      <c r="E1068" s="30"/>
      <c r="F1068" s="23">
        <f>IFERROR(VLOOKUP($C1068,'World Cup Players'!B:X,9,FALSE),0)</f>
        <v>425</v>
      </c>
      <c r="G1068" s="23">
        <f>IFERROR(VLOOKUP($C1068,'World Cup Players'!B:X,11,FALSE),0)</f>
        <v>1</v>
      </c>
      <c r="H1068" s="23">
        <f>IFERROR(VLOOKUP($C1068,'World Cup Players'!B:X,12,FALSE),0)</f>
        <v>2</v>
      </c>
      <c r="I1068" s="23">
        <f>IFERROR(VLOOKUP($C1068,'GAME WINNING GOALS'!A:B,2,FALSE),0)</f>
        <v>1</v>
      </c>
      <c r="J1068" s="23">
        <f>IFERROR(VLOOKUP($C1068,'World Cup Players'!B:X,17,FALSE),0)</f>
        <v>0</v>
      </c>
      <c r="K1068" s="23">
        <f>IFERROR(VLOOKUP($C1068,'World Cup Players'!B:X,18,FALSE),0)</f>
        <v>0</v>
      </c>
      <c r="L1068" s="44">
        <f>IFERROR(VLOOKUP($C1068,'World Cup GK'!B:AE,16,FALSE),0)</f>
        <v>0</v>
      </c>
      <c r="M1068" s="44">
        <f>IFERROR(VLOOKUP($C1068,'World Cup GK'!B:AE,19,FALSE),0)</f>
        <v>0</v>
      </c>
      <c r="N1068" s="44">
        <f>IFERROR(VLOOKUP($C1068,'World Cup GK'!B:AE,14,FALSE),0)</f>
        <v>0</v>
      </c>
      <c r="O1068" s="44">
        <f>IFERROR(VLOOKUP($C1068,'World Cup GK'!B:AE,11,FALSE),0)</f>
        <v>0</v>
      </c>
      <c r="P1068" s="43">
        <f t="shared" si="134"/>
        <v>7.5274999999999999</v>
      </c>
    </row>
    <row r="1069" spans="2:16" ht="12" customHeight="1" x14ac:dyDescent="0.2">
      <c r="B1069" s="42"/>
      <c r="C1069" s="285" t="s">
        <v>225</v>
      </c>
      <c r="D1069" s="23" t="str">
        <f>IFERROR(VLOOKUP($C1069,'World Cup Players'!B:X,3,FALSE),0)</f>
        <v>eng England</v>
      </c>
      <c r="E1069" s="30"/>
      <c r="F1069" s="23">
        <f>IFERROR(VLOOKUP($C1069,'World Cup Players'!B:X,9,FALSE),0)</f>
        <v>602</v>
      </c>
      <c r="G1069" s="23">
        <f>IFERROR(VLOOKUP($C1069,'World Cup Players'!B:X,11,FALSE),0)</f>
        <v>6</v>
      </c>
      <c r="H1069" s="23">
        <f>IFERROR(VLOOKUP($C1069,'World Cup Players'!B:X,12,FALSE),0)</f>
        <v>1</v>
      </c>
      <c r="I1069" s="23">
        <f>IFERROR(VLOOKUP($C1069,'GAME WINNING GOALS'!A:B,2,FALSE),0)</f>
        <v>3</v>
      </c>
      <c r="J1069" s="23">
        <f>IFERROR(VLOOKUP($C1069,'World Cup Players'!B:X,17,FALSE),0)</f>
        <v>1</v>
      </c>
      <c r="K1069" s="23">
        <f>IFERROR(VLOOKUP($C1069,'World Cup Players'!B:X,18,FALSE),0)</f>
        <v>0</v>
      </c>
      <c r="L1069" s="44">
        <f>IFERROR(VLOOKUP($C1069,'World Cup GK'!B:AE,16,FALSE),0)</f>
        <v>0</v>
      </c>
      <c r="M1069" s="44">
        <f>IFERROR(VLOOKUP($C1069,'World Cup GK'!B:AE,19,FALSE),0)</f>
        <v>0</v>
      </c>
      <c r="N1069" s="44">
        <f>IFERROR(VLOOKUP($C1069,'World Cup GK'!B:AE,14,FALSE),0)</f>
        <v>0</v>
      </c>
      <c r="O1069" s="44">
        <f>IFERROR(VLOOKUP($C1069,'World Cup GK'!B:AE,11,FALSE),0)</f>
        <v>0</v>
      </c>
      <c r="P1069" s="43">
        <f t="shared" si="134"/>
        <v>14.746600000000001</v>
      </c>
    </row>
    <row r="1070" spans="2:16" ht="12" customHeight="1" x14ac:dyDescent="0.2">
      <c r="B1070" s="42"/>
      <c r="C1070" s="285" t="s">
        <v>422</v>
      </c>
      <c r="D1070" s="23" t="str">
        <f>IFERROR(VLOOKUP($C1070,'World Cup Players'!B:X,3,FALSE),0)</f>
        <v>ar Argentina</v>
      </c>
      <c r="E1070" s="30"/>
      <c r="F1070" s="23">
        <f>IFERROR(VLOOKUP($C1070,'World Cup Players'!B:X,9,FALSE),0)</f>
        <v>310</v>
      </c>
      <c r="G1070" s="23">
        <f>IFERROR(VLOOKUP($C1070,'World Cup Players'!B:X,11,FALSE),0)</f>
        <v>3</v>
      </c>
      <c r="H1070" s="23">
        <f>IFERROR(VLOOKUP($C1070,'World Cup Players'!B:X,12,FALSE),0)</f>
        <v>1</v>
      </c>
      <c r="I1070" s="23">
        <f>IFERROR(VLOOKUP($C1070,'GAME WINNING GOALS'!A:B,2,FALSE),0)</f>
        <v>2</v>
      </c>
      <c r="J1070" s="23">
        <f>IFERROR(VLOOKUP($C1070,'World Cup Players'!B:X,17,FALSE),0)</f>
        <v>1</v>
      </c>
      <c r="K1070" s="23">
        <f>IFERROR(VLOOKUP($C1070,'World Cup Players'!B:X,18,FALSE),0)</f>
        <v>0</v>
      </c>
      <c r="L1070" s="44">
        <f>IFERROR(VLOOKUP($C1070,'World Cup GK'!B:AE,16,FALSE),0)</f>
        <v>0</v>
      </c>
      <c r="M1070" s="44">
        <f>IFERROR(VLOOKUP($C1070,'World Cup GK'!B:AE,19,FALSE),0)</f>
        <v>0</v>
      </c>
      <c r="N1070" s="44">
        <f>IFERROR(VLOOKUP($C1070,'World Cup GK'!B:AE,14,FALSE),0)</f>
        <v>0</v>
      </c>
      <c r="O1070" s="44">
        <f>IFERROR(VLOOKUP($C1070,'World Cup GK'!B:AE,11,FALSE),0)</f>
        <v>0</v>
      </c>
      <c r="P1070" s="43">
        <f t="shared" si="134"/>
        <v>8.3230000000000004</v>
      </c>
    </row>
    <row r="1071" spans="2:16" ht="12" customHeight="1" x14ac:dyDescent="0.2">
      <c r="B1071" s="42"/>
      <c r="C1071" s="285" t="s">
        <v>721</v>
      </c>
      <c r="D1071" s="23" t="str">
        <f>IFERROR(VLOOKUP($C1071,'World Cup Players'!B:X,3,FALSE),0)</f>
        <v>us United States</v>
      </c>
      <c r="E1071" s="30"/>
      <c r="F1071" s="23">
        <f>IFERROR(VLOOKUP($C1071,'World Cup Players'!B:X,9,FALSE),0)</f>
        <v>312</v>
      </c>
      <c r="G1071" s="23">
        <f>IFERROR(VLOOKUP($C1071,'World Cup Players'!B:X,11,FALSE),0)</f>
        <v>3</v>
      </c>
      <c r="H1071" s="23">
        <f>IFERROR(VLOOKUP($C1071,'World Cup Players'!B:X,12,FALSE),0)</f>
        <v>0</v>
      </c>
      <c r="I1071" s="23">
        <f>IFERROR(VLOOKUP($C1071,'GAME WINNING GOALS'!A:B,2,FALSE),0)</f>
        <v>1</v>
      </c>
      <c r="J1071" s="23">
        <f>IFERROR(VLOOKUP($C1071,'World Cup Players'!B:X,17,FALSE),0)</f>
        <v>1</v>
      </c>
      <c r="K1071" s="23">
        <f>IFERROR(VLOOKUP($C1071,'World Cup Players'!B:X,18,FALSE),0)</f>
        <v>1</v>
      </c>
      <c r="L1071" s="44">
        <f>IFERROR(VLOOKUP($C1071,'World Cup GK'!B:AE,16,FALSE),0)</f>
        <v>0</v>
      </c>
      <c r="M1071" s="44">
        <f>IFERROR(VLOOKUP($C1071,'World Cup GK'!B:AE,19,FALSE),0)</f>
        <v>0</v>
      </c>
      <c r="N1071" s="44">
        <f>IFERROR(VLOOKUP($C1071,'World Cup GK'!B:AE,14,FALSE),0)</f>
        <v>0</v>
      </c>
      <c r="O1071" s="44">
        <f>IFERROR(VLOOKUP($C1071,'World Cup GK'!B:AE,11,FALSE),0)</f>
        <v>0</v>
      </c>
      <c r="P1071" s="43">
        <f t="shared" si="134"/>
        <v>5.8395999999999999</v>
      </c>
    </row>
    <row r="1072" spans="2:16" ht="12" customHeight="1" x14ac:dyDescent="0.2">
      <c r="B1072" s="42"/>
      <c r="C1072" s="285" t="s">
        <v>780</v>
      </c>
      <c r="D1072" s="23" t="str">
        <f>IFERROR(VLOOKUP($C1072,'World Cup Players'!B:X,3,FALSE),0)</f>
        <v>sn Senegal</v>
      </c>
      <c r="E1072" s="30"/>
      <c r="F1072" s="23">
        <f>IFERROR(VLOOKUP($C1072,'World Cup Players'!B:X,9,FALSE),0)</f>
        <v>362</v>
      </c>
      <c r="G1072" s="23">
        <f>IFERROR(VLOOKUP($C1072,'World Cup Players'!B:X,11,FALSE),0)</f>
        <v>0</v>
      </c>
      <c r="H1072" s="23">
        <f>IFERROR(VLOOKUP($C1072,'World Cup Players'!B:X,12,FALSE),0)</f>
        <v>1</v>
      </c>
      <c r="I1072" s="23">
        <f>IFERROR(VLOOKUP($C1072,'GAME WINNING GOALS'!A:B,2,FALSE),0)</f>
        <v>0</v>
      </c>
      <c r="J1072" s="23">
        <f>IFERROR(VLOOKUP($C1072,'World Cup Players'!B:X,17,FALSE),0)</f>
        <v>0</v>
      </c>
      <c r="K1072" s="23">
        <f>IFERROR(VLOOKUP($C1072,'World Cup Players'!B:X,18,FALSE),0)</f>
        <v>0</v>
      </c>
      <c r="L1072" s="44">
        <f>IFERROR(VLOOKUP($C1072,'World Cup GK'!B:AE,16,FALSE),0)</f>
        <v>0</v>
      </c>
      <c r="M1072" s="44">
        <f>IFERROR(VLOOKUP($C1072,'World Cup GK'!B:AE,19,FALSE),0)</f>
        <v>0</v>
      </c>
      <c r="N1072" s="44">
        <f>IFERROR(VLOOKUP($C1072,'World Cup GK'!B:AE,14,FALSE),0)</f>
        <v>0</v>
      </c>
      <c r="O1072" s="44">
        <f>IFERROR(VLOOKUP($C1072,'World Cup GK'!B:AE,11,FALSE),0)</f>
        <v>0</v>
      </c>
      <c r="P1072" s="43">
        <f t="shared" si="134"/>
        <v>4.0045999999999999</v>
      </c>
    </row>
    <row r="1073" spans="2:16" ht="12" customHeight="1" x14ac:dyDescent="0.2">
      <c r="B1073" s="42"/>
      <c r="C1073" s="285" t="s">
        <v>219</v>
      </c>
      <c r="D1073" s="23" t="str">
        <f>IFERROR(VLOOKUP($C1073,'World Cup Players'!B:X,3,FALSE),0)</f>
        <v>us United States</v>
      </c>
      <c r="E1073" s="30"/>
      <c r="F1073" s="23">
        <f>IFERROR(VLOOKUP($C1073,'World Cup Players'!B:X,9,FALSE),0)</f>
        <v>223</v>
      </c>
      <c r="G1073" s="23">
        <f>IFERROR(VLOOKUP($C1073,'World Cup Players'!B:X,11,FALSE),0)</f>
        <v>0</v>
      </c>
      <c r="H1073" s="23">
        <f>IFERROR(VLOOKUP($C1073,'World Cup Players'!B:X,12,FALSE),0)</f>
        <v>1</v>
      </c>
      <c r="I1073" s="23">
        <f>IFERROR(VLOOKUP($C1073,'GAME WINNING GOALS'!A:B,2,FALSE),0)</f>
        <v>0</v>
      </c>
      <c r="J1073" s="23">
        <f>IFERROR(VLOOKUP($C1073,'World Cup Players'!B:X,17,FALSE),0)</f>
        <v>0</v>
      </c>
      <c r="K1073" s="23">
        <f>IFERROR(VLOOKUP($C1073,'World Cup Players'!B:X,18,FALSE),0)</f>
        <v>0</v>
      </c>
      <c r="L1073" s="44">
        <f>IFERROR(VLOOKUP($C1073,'World Cup GK'!B:AE,16,FALSE),0)</f>
        <v>0</v>
      </c>
      <c r="M1073" s="44">
        <f>IFERROR(VLOOKUP($C1073,'World Cup GK'!B:AE,19,FALSE),0)</f>
        <v>0</v>
      </c>
      <c r="N1073" s="44">
        <f>IFERROR(VLOOKUP($C1073,'World Cup GK'!B:AE,14,FALSE),0)</f>
        <v>0</v>
      </c>
      <c r="O1073" s="44">
        <f>IFERROR(VLOOKUP($C1073,'World Cup GK'!B:AE,11,FALSE),0)</f>
        <v>0</v>
      </c>
      <c r="P1073" s="43">
        <f t="shared" si="134"/>
        <v>2.8509000000000002</v>
      </c>
    </row>
    <row r="1074" spans="2:16" ht="12" customHeight="1" x14ac:dyDescent="0.2">
      <c r="B1074" s="42"/>
      <c r="C1074" s="285" t="s">
        <v>381</v>
      </c>
      <c r="D1074" s="23" t="str">
        <f>IFERROR(VLOOKUP($C1074,'World Cup Players'!B:X,3,FALSE),0)</f>
        <v>sn Senegal</v>
      </c>
      <c r="E1074" s="30"/>
      <c r="F1074" s="23">
        <f>IFERROR(VLOOKUP($C1074,'World Cup Players'!B:X,9,FALSE),0)</f>
        <v>234</v>
      </c>
      <c r="G1074" s="23">
        <f>IFERROR(VLOOKUP($C1074,'World Cup Players'!B:X,11,FALSE),0)</f>
        <v>0</v>
      </c>
      <c r="H1074" s="23">
        <f>IFERROR(VLOOKUP($C1074,'World Cup Players'!B:X,12,FALSE),0)</f>
        <v>1</v>
      </c>
      <c r="I1074" s="23">
        <f>IFERROR(VLOOKUP($C1074,'GAME WINNING GOALS'!A:B,2,FALSE),0)</f>
        <v>0</v>
      </c>
      <c r="J1074" s="23">
        <f>IFERROR(VLOOKUP($C1074,'World Cup Players'!B:X,17,FALSE),0)</f>
        <v>0</v>
      </c>
      <c r="K1074" s="23">
        <f>IFERROR(VLOOKUP($C1074,'World Cup Players'!B:X,18,FALSE),0)</f>
        <v>0</v>
      </c>
      <c r="L1074" s="44">
        <f>IFERROR(VLOOKUP($C1074,'World Cup GK'!B:AE,16,FALSE),0)</f>
        <v>0</v>
      </c>
      <c r="M1074" s="44">
        <f>IFERROR(VLOOKUP($C1074,'World Cup GK'!B:AE,19,FALSE),0)</f>
        <v>0</v>
      </c>
      <c r="N1074" s="44">
        <f>IFERROR(VLOOKUP($C1074,'World Cup GK'!B:AE,14,FALSE),0)</f>
        <v>0</v>
      </c>
      <c r="O1074" s="44">
        <f>IFERROR(VLOOKUP($C1074,'World Cup GK'!B:AE,11,FALSE),0)</f>
        <v>0</v>
      </c>
      <c r="P1074" s="43">
        <f t="shared" si="134"/>
        <v>2.9421999999999997</v>
      </c>
    </row>
    <row r="1075" spans="2:16" ht="12" customHeight="1" x14ac:dyDescent="0.2">
      <c r="B1075" s="42"/>
      <c r="C1075" s="285" t="s">
        <v>747</v>
      </c>
      <c r="D1075" s="23" t="str">
        <f>IFERROR(VLOOKUP($C1075,'World Cup Players'!B:X,3,FALSE),0)</f>
        <v>cd Congo DR</v>
      </c>
      <c r="E1075" s="30"/>
      <c r="F1075" s="23">
        <f>IFERROR(VLOOKUP($C1075,'World Cup Players'!B:X,9,FALSE),0)</f>
        <v>360</v>
      </c>
      <c r="G1075" s="23">
        <f>IFERROR(VLOOKUP($C1075,'World Cup Players'!B:X,11,FALSE),0)</f>
        <v>3</v>
      </c>
      <c r="H1075" s="23">
        <f>IFERROR(VLOOKUP($C1075,'World Cup Players'!B:X,12,FALSE),0)</f>
        <v>0</v>
      </c>
      <c r="I1075" s="23">
        <f>IFERROR(VLOOKUP($C1075,'GAME WINNING GOALS'!A:B,2,FALSE),0)</f>
        <v>0</v>
      </c>
      <c r="J1075" s="23">
        <f>IFERROR(VLOOKUP($C1075,'World Cup Players'!B:X,17,FALSE),0)</f>
        <v>0</v>
      </c>
      <c r="K1075" s="23">
        <f>IFERROR(VLOOKUP($C1075,'World Cup Players'!B:X,18,FALSE),0)</f>
        <v>0</v>
      </c>
      <c r="L1075" s="44">
        <f>IFERROR(VLOOKUP($C1075,'World Cup GK'!B:AE,16,FALSE),0)</f>
        <v>0</v>
      </c>
      <c r="M1075" s="44">
        <f>IFERROR(VLOOKUP($C1075,'World Cup GK'!B:AE,19,FALSE),0)</f>
        <v>0</v>
      </c>
      <c r="N1075" s="44">
        <f>IFERROR(VLOOKUP($C1075,'World Cup GK'!B:AE,14,FALSE),0)</f>
        <v>0</v>
      </c>
      <c r="O1075" s="44">
        <f>IFERROR(VLOOKUP($C1075,'World Cup GK'!B:AE,11,FALSE),0)</f>
        <v>0</v>
      </c>
      <c r="P1075" s="43">
        <f t="shared" si="134"/>
        <v>5.9879999999999995</v>
      </c>
    </row>
    <row r="1076" spans="2:16" ht="12" customHeight="1" x14ac:dyDescent="0.2">
      <c r="B1076" s="42"/>
      <c r="C1076" s="285" t="s">
        <v>781</v>
      </c>
      <c r="D1076" s="23" t="str">
        <f>IFERROR(VLOOKUP($C1076,'World Cup Players'!B:X,3,FALSE),0)</f>
        <v>jo Jordan</v>
      </c>
      <c r="E1076" s="30"/>
      <c r="F1076" s="23">
        <f>IFERROR(VLOOKUP($C1076,'World Cup Players'!B:X,9,FALSE),0)</f>
        <v>215</v>
      </c>
      <c r="G1076" s="23">
        <f>IFERROR(VLOOKUP($C1076,'World Cup Players'!B:X,11,FALSE),0)</f>
        <v>1</v>
      </c>
      <c r="H1076" s="23">
        <f>IFERROR(VLOOKUP($C1076,'World Cup Players'!B:X,12,FALSE),0)</f>
        <v>1</v>
      </c>
      <c r="I1076" s="23">
        <f>IFERROR(VLOOKUP($C1076,'GAME WINNING GOALS'!A:B,2,FALSE),0)</f>
        <v>0</v>
      </c>
      <c r="J1076" s="23">
        <f>IFERROR(VLOOKUP($C1076,'World Cup Players'!B:X,17,FALSE),0)</f>
        <v>0</v>
      </c>
      <c r="K1076" s="23">
        <f>IFERROR(VLOOKUP($C1076,'World Cup Players'!B:X,18,FALSE),0)</f>
        <v>0</v>
      </c>
      <c r="L1076" s="44">
        <f>IFERROR(VLOOKUP($C1076,'World Cup GK'!B:AE,16,FALSE),0)</f>
        <v>0</v>
      </c>
      <c r="M1076" s="44">
        <f>IFERROR(VLOOKUP($C1076,'World Cup GK'!B:AE,19,FALSE),0)</f>
        <v>0</v>
      </c>
      <c r="N1076" s="44">
        <f>IFERROR(VLOOKUP($C1076,'World Cup GK'!B:AE,14,FALSE),0)</f>
        <v>0</v>
      </c>
      <c r="O1076" s="44">
        <f>IFERROR(VLOOKUP($C1076,'World Cup GK'!B:AE,11,FALSE),0)</f>
        <v>0</v>
      </c>
      <c r="P1076" s="43">
        <f t="shared" si="134"/>
        <v>3.7845</v>
      </c>
    </row>
    <row r="1077" spans="2:16" ht="12" customHeight="1" x14ac:dyDescent="0.2">
      <c r="B1077" s="42"/>
      <c r="C1077" s="285" t="s">
        <v>778</v>
      </c>
      <c r="D1077" s="23">
        <f>IFERROR(VLOOKUP($C1077,'World Cup Players'!B:X,3,FALSE),0)</f>
        <v>0</v>
      </c>
      <c r="E1077" s="30"/>
      <c r="F1077" s="23">
        <f>IFERROR(VLOOKUP($C1077,'World Cup Players'!B:X,9,FALSE),0)</f>
        <v>0</v>
      </c>
      <c r="G1077" s="23">
        <f>IFERROR(VLOOKUP($C1077,'World Cup Players'!B:X,11,FALSE),0)</f>
        <v>0</v>
      </c>
      <c r="H1077" s="23">
        <f>IFERROR(VLOOKUP($C1077,'World Cup Players'!B:X,12,FALSE),0)</f>
        <v>0</v>
      </c>
      <c r="I1077" s="23">
        <f>IFERROR(VLOOKUP($C1077,'GAME WINNING GOALS'!A:B,2,FALSE),0)</f>
        <v>0</v>
      </c>
      <c r="J1077" s="23">
        <f>IFERROR(VLOOKUP($C1077,'World Cup Players'!B:X,17,FALSE),0)</f>
        <v>0</v>
      </c>
      <c r="K1077" s="23">
        <f>IFERROR(VLOOKUP($C1077,'World Cup Players'!B:X,18,FALSE),0)</f>
        <v>0</v>
      </c>
      <c r="L1077" s="44">
        <f>IFERROR(VLOOKUP($C1077,'World Cup GK'!B:AE,16,FALSE),0)</f>
        <v>0</v>
      </c>
      <c r="M1077" s="44">
        <f>IFERROR(VLOOKUP($C1077,'World Cup GK'!B:AE,19,FALSE),0)</f>
        <v>0</v>
      </c>
      <c r="N1077" s="44">
        <f>IFERROR(VLOOKUP($C1077,'World Cup GK'!B:AE,14,FALSE),0)</f>
        <v>0</v>
      </c>
      <c r="O1077" s="44">
        <f>IFERROR(VLOOKUP($C1077,'World Cup GK'!B:AE,11,FALSE),0)</f>
        <v>0</v>
      </c>
      <c r="P1077" s="43">
        <f t="shared" si="134"/>
        <v>0</v>
      </c>
    </row>
    <row r="1078" spans="2:16" ht="12" customHeight="1" x14ac:dyDescent="0.2">
      <c r="B1078" s="42"/>
      <c r="C1078" s="285" t="s">
        <v>490</v>
      </c>
      <c r="D1078" s="23" t="str">
        <f>IFERROR(VLOOKUP($C1078,'World Cup Players'!B:X,3,FALSE),0)</f>
        <v>pt Portugal</v>
      </c>
      <c r="E1078" s="30"/>
      <c r="F1078" s="23">
        <f>IFERROR(VLOOKUP($C1078,'World Cup Players'!B:X,9,FALSE),0)</f>
        <v>360</v>
      </c>
      <c r="G1078" s="23">
        <f>IFERROR(VLOOKUP($C1078,'World Cup Players'!B:X,11,FALSE),0)</f>
        <v>0</v>
      </c>
      <c r="H1078" s="23">
        <f>IFERROR(VLOOKUP($C1078,'World Cup Players'!B:X,12,FALSE),0)</f>
        <v>0</v>
      </c>
      <c r="I1078" s="23">
        <f>IFERROR(VLOOKUP($C1078,'GAME WINNING GOALS'!A:B,2,FALSE),0)</f>
        <v>0</v>
      </c>
      <c r="J1078" s="23">
        <f>IFERROR(VLOOKUP($C1078,'World Cup Players'!B:X,17,FALSE),0)</f>
        <v>1</v>
      </c>
      <c r="K1078" s="23">
        <f>IFERROR(VLOOKUP($C1078,'World Cup Players'!B:X,18,FALSE),0)</f>
        <v>0</v>
      </c>
      <c r="L1078" s="44">
        <f>IFERROR(VLOOKUP($C1078,'World Cup GK'!B:AE,16,FALSE),0)</f>
        <v>0</v>
      </c>
      <c r="M1078" s="44">
        <f>IFERROR(VLOOKUP($C1078,'World Cup GK'!B:AE,19,FALSE),0)</f>
        <v>0</v>
      </c>
      <c r="N1078" s="44">
        <f>IFERROR(VLOOKUP($C1078,'World Cup GK'!B:AE,14,FALSE),0)</f>
        <v>0</v>
      </c>
      <c r="O1078" s="44">
        <f>IFERROR(VLOOKUP($C1078,'World Cup GK'!B:AE,11,FALSE),0)</f>
        <v>0</v>
      </c>
      <c r="P1078" s="43">
        <f t="shared" si="134"/>
        <v>2.738</v>
      </c>
    </row>
    <row r="1079" spans="2:16" ht="12" customHeight="1" x14ac:dyDescent="0.2">
      <c r="B1079" s="42"/>
      <c r="C1079" s="285" t="s">
        <v>233</v>
      </c>
      <c r="D1079" s="23" t="str">
        <f>IFERROR(VLOOKUP($C1079,'World Cup Players'!B:X,3,FALSE),0)</f>
        <v>ma Morocco</v>
      </c>
      <c r="E1079" s="30"/>
      <c r="F1079" s="23">
        <f>IFERROR(VLOOKUP($C1079,'World Cup Players'!B:X,9,FALSE),0)</f>
        <v>570</v>
      </c>
      <c r="G1079" s="23">
        <f>IFERROR(VLOOKUP($C1079,'World Cup Players'!B:X,11,FALSE),0)</f>
        <v>1</v>
      </c>
      <c r="H1079" s="23">
        <f>IFERROR(VLOOKUP($C1079,'World Cup Players'!B:X,12,FALSE),0)</f>
        <v>2</v>
      </c>
      <c r="I1079" s="23">
        <f>IFERROR(VLOOKUP($C1079,'GAME WINNING GOALS'!A:B,2,FALSE),0)</f>
        <v>0</v>
      </c>
      <c r="J1079" s="23">
        <f>IFERROR(VLOOKUP($C1079,'World Cup Players'!B:X,17,FALSE),0)</f>
        <v>1</v>
      </c>
      <c r="K1079" s="23">
        <f>IFERROR(VLOOKUP($C1079,'World Cup Players'!B:X,18,FALSE),0)</f>
        <v>0</v>
      </c>
      <c r="L1079" s="44">
        <f>IFERROR(VLOOKUP($C1079,'World Cup GK'!B:AE,16,FALSE),0)</f>
        <v>0</v>
      </c>
      <c r="M1079" s="44">
        <f>IFERROR(VLOOKUP($C1079,'World Cup GK'!B:AE,19,FALSE),0)</f>
        <v>0</v>
      </c>
      <c r="N1079" s="44">
        <f>IFERROR(VLOOKUP($C1079,'World Cup GK'!B:AE,14,FALSE),0)</f>
        <v>0</v>
      </c>
      <c r="O1079" s="44">
        <f>IFERROR(VLOOKUP($C1079,'World Cup GK'!B:AE,11,FALSE),0)</f>
        <v>0</v>
      </c>
      <c r="P1079" s="43">
        <f t="shared" si="134"/>
        <v>7.4809999999999999</v>
      </c>
    </row>
    <row r="1080" spans="2:16" ht="12" customHeight="1" x14ac:dyDescent="0.2">
      <c r="B1080" s="42"/>
      <c r="C1080" s="285" t="s">
        <v>435</v>
      </c>
      <c r="D1080" s="23" t="str">
        <f>IFERROR(VLOOKUP($C1080,'World Cup Players'!B:X,3,FALSE),0)</f>
        <v>ar Argentina</v>
      </c>
      <c r="E1080" s="30"/>
      <c r="F1080" s="23">
        <f>IFERROR(VLOOKUP($C1080,'World Cup Players'!B:X,9,FALSE),0)</f>
        <v>539</v>
      </c>
      <c r="G1080" s="23">
        <f>IFERROR(VLOOKUP($C1080,'World Cup Players'!B:X,11,FALSE),0)</f>
        <v>1</v>
      </c>
      <c r="H1080" s="23">
        <f>IFERROR(VLOOKUP($C1080,'World Cup Players'!B:X,12,FALSE),0)</f>
        <v>0</v>
      </c>
      <c r="I1080" s="41">
        <f>IFERROR(VLOOKUP($C1080,'GAME WINNING GOALS'!A:B,2,FALSE),0)</f>
        <v>0</v>
      </c>
      <c r="J1080" s="23">
        <f>IFERROR(VLOOKUP($C1080,'World Cup Players'!B:X,17,FALSE),0)</f>
        <v>1</v>
      </c>
      <c r="K1080" s="23">
        <f>IFERROR(VLOOKUP($C1080,'World Cup Players'!B:X,18,FALSE),0)</f>
        <v>0</v>
      </c>
      <c r="L1080" s="44">
        <f>IFERROR(VLOOKUP($C1080,'World Cup GK'!B:AE,16,FALSE),0)</f>
        <v>0</v>
      </c>
      <c r="M1080" s="44">
        <f>IFERROR(VLOOKUP($C1080,'World Cup GK'!B:AE,19,FALSE),0)</f>
        <v>0</v>
      </c>
      <c r="N1080" s="44">
        <f>IFERROR(VLOOKUP($C1080,'World Cup GK'!B:AE,14,FALSE),0)</f>
        <v>0</v>
      </c>
      <c r="O1080" s="44">
        <f>IFERROR(VLOOKUP($C1080,'World Cup GK'!B:AE,11,FALSE),0)</f>
        <v>0</v>
      </c>
      <c r="P1080" s="43">
        <f t="shared" si="134"/>
        <v>5.2237</v>
      </c>
    </row>
    <row r="1081" spans="2:16" ht="12" customHeight="1" x14ac:dyDescent="0.2">
      <c r="B1081" s="42"/>
      <c r="C1081" s="285" t="s">
        <v>379</v>
      </c>
      <c r="D1081" s="23" t="str">
        <f>IFERROR(VLOOKUP($C1081,'World Cup Players'!B:X,3,FALSE),0)</f>
        <v>nl Netherlands</v>
      </c>
      <c r="E1081" s="30"/>
      <c r="F1081" s="23">
        <f>IFERROR(VLOOKUP($C1081,'World Cup Players'!B:X,9,FALSE),0)</f>
        <v>390</v>
      </c>
      <c r="G1081" s="23">
        <f>IFERROR(VLOOKUP($C1081,'World Cup Players'!B:X,11,FALSE),0)</f>
        <v>0</v>
      </c>
      <c r="H1081" s="23">
        <f>IFERROR(VLOOKUP($C1081,'World Cup Players'!B:X,12,FALSE),0)</f>
        <v>2</v>
      </c>
      <c r="I1081" s="41">
        <f>IFERROR(VLOOKUP($C1081,'GAME WINNING GOALS'!A:B,2,FALSE),0)</f>
        <v>0</v>
      </c>
      <c r="J1081" s="23">
        <f>IFERROR(VLOOKUP($C1081,'World Cup Players'!B:X,17,FALSE),0)</f>
        <v>0</v>
      </c>
      <c r="K1081" s="23">
        <f>IFERROR(VLOOKUP($C1081,'World Cup Players'!B:X,18,FALSE),0)</f>
        <v>0</v>
      </c>
      <c r="L1081" s="44">
        <f>IFERROR(VLOOKUP($C1081,'World Cup GK'!B:AE,16,FALSE),0)</f>
        <v>0</v>
      </c>
      <c r="M1081" s="44">
        <f>IFERROR(VLOOKUP($C1081,'World Cup GK'!B:AE,19,FALSE),0)</f>
        <v>0</v>
      </c>
      <c r="N1081" s="44">
        <f>IFERROR(VLOOKUP($C1081,'World Cup GK'!B:AE,14,FALSE),0)</f>
        <v>0</v>
      </c>
      <c r="O1081" s="44">
        <f>IFERROR(VLOOKUP($C1081,'World Cup GK'!B:AE,11,FALSE),0)</f>
        <v>0</v>
      </c>
      <c r="P1081" s="43">
        <f t="shared" si="134"/>
        <v>5.2370000000000001</v>
      </c>
    </row>
    <row r="1082" spans="2:16" ht="12" customHeight="1" x14ac:dyDescent="0.2">
      <c r="B1082" s="42"/>
      <c r="C1082" s="285" t="s">
        <v>469</v>
      </c>
      <c r="D1082" s="23" t="str">
        <f>IFERROR(VLOOKUP($C1082,'World Cup Players'!B:X,3,FALSE),0)</f>
        <v>es Spain</v>
      </c>
      <c r="E1082" s="30"/>
      <c r="F1082" s="23">
        <f>IFERROR(VLOOKUP($C1082,'World Cup Players'!B:X,9,FALSE),0)</f>
        <v>630</v>
      </c>
      <c r="G1082" s="23">
        <f>IFERROR(VLOOKUP($C1082,'World Cup Players'!B:X,11,FALSE),0)</f>
        <v>0</v>
      </c>
      <c r="H1082" s="23">
        <f>IFERROR(VLOOKUP($C1082,'World Cup Players'!B:X,12,FALSE),0)</f>
        <v>0</v>
      </c>
      <c r="I1082" s="41">
        <f>IFERROR(VLOOKUP($C1082,'GAME WINNING GOALS'!A:B,2,FALSE),0)</f>
        <v>0</v>
      </c>
      <c r="J1082" s="23">
        <f>IFERROR(VLOOKUP($C1082,'World Cup Players'!B:X,17,FALSE),0)</f>
        <v>0</v>
      </c>
      <c r="K1082" s="23">
        <f>IFERROR(VLOOKUP($C1082,'World Cup Players'!B:X,18,FALSE),0)</f>
        <v>0</v>
      </c>
      <c r="L1082" s="44">
        <f>IFERROR(VLOOKUP($C1082,'World Cup GK'!B:AE,16,FALSE),0)</f>
        <v>6</v>
      </c>
      <c r="M1082" s="44">
        <f>IFERROR(VLOOKUP($C1082,'World Cup GK'!B:AE,19,FALSE),0)</f>
        <v>6</v>
      </c>
      <c r="N1082" s="44">
        <f>IFERROR(VLOOKUP($C1082,'World Cup GK'!B:AE,14,FALSE),0)</f>
        <v>9</v>
      </c>
      <c r="O1082" s="44">
        <f>IFERROR(VLOOKUP($C1082,'World Cup GK'!B:AE,11,FALSE),0)</f>
        <v>1</v>
      </c>
      <c r="P1082" s="43">
        <f t="shared" si="134"/>
        <v>18.779</v>
      </c>
    </row>
    <row r="1083" spans="2:16" ht="12" customHeight="1" x14ac:dyDescent="0.2">
      <c r="B1083" s="42"/>
      <c r="C1083" s="285" t="s">
        <v>269</v>
      </c>
      <c r="D1083" s="23" t="str">
        <f>IFERROR(VLOOKUP($C1083,'World Cup Players'!B:X,3,FALSE),0)</f>
        <v>pt Portugal</v>
      </c>
      <c r="E1083" s="30"/>
      <c r="F1083" s="23">
        <f>IFERROR(VLOOKUP($C1083,'World Cup Players'!B:X,9,FALSE),0)</f>
        <v>450</v>
      </c>
      <c r="G1083" s="23">
        <f>IFERROR(VLOOKUP($C1083,'World Cup Players'!B:X,11,FALSE),0)</f>
        <v>0</v>
      </c>
      <c r="H1083" s="23">
        <f>IFERROR(VLOOKUP($C1083,'World Cup Players'!B:X,12,FALSE),0)</f>
        <v>0</v>
      </c>
      <c r="I1083" s="41">
        <f>IFERROR(VLOOKUP($C1083,'GAME WINNING GOALS'!A:B,2,FALSE),0)</f>
        <v>0</v>
      </c>
      <c r="J1083" s="23">
        <f>IFERROR(VLOOKUP($C1083,'World Cup Players'!B:X,17,FALSE),0)</f>
        <v>0</v>
      </c>
      <c r="K1083" s="23">
        <f>IFERROR(VLOOKUP($C1083,'World Cup Players'!B:X,18,FALSE),0)</f>
        <v>0</v>
      </c>
      <c r="L1083" s="44">
        <f>IFERROR(VLOOKUP($C1083,'World Cup GK'!B:AE,16,FALSE),0)</f>
        <v>2</v>
      </c>
      <c r="M1083" s="44">
        <f>IFERROR(VLOOKUP($C1083,'World Cup GK'!B:AE,19,FALSE),0)</f>
        <v>2</v>
      </c>
      <c r="N1083" s="44">
        <f>IFERROR(VLOOKUP($C1083,'World Cup GK'!B:AE,14,FALSE),0)</f>
        <v>19</v>
      </c>
      <c r="O1083" s="44">
        <f>IFERROR(VLOOKUP($C1083,'World Cup GK'!B:AE,11,FALSE),0)</f>
        <v>3</v>
      </c>
      <c r="P1083" s="43">
        <f t="shared" si="134"/>
        <v>10.785</v>
      </c>
    </row>
    <row r="1084" spans="2:16" ht="12" customHeight="1" x14ac:dyDescent="0.2">
      <c r="B1084" s="42"/>
      <c r="C1084" s="285" t="s">
        <v>400</v>
      </c>
      <c r="D1084" s="23" t="str">
        <f>IFERROR(VLOOKUP($C1084,'World Cup Players'!B:X,3,FALSE),0)</f>
        <v>ma Morocco</v>
      </c>
      <c r="E1084" s="30"/>
      <c r="F1084" s="23">
        <f>IFERROR(VLOOKUP($C1084,'World Cup Players'!B:X,9,FALSE),0)</f>
        <v>570</v>
      </c>
      <c r="G1084" s="23">
        <f>IFERROR(VLOOKUP($C1084,'World Cup Players'!B:X,11,FALSE),0)</f>
        <v>0</v>
      </c>
      <c r="H1084" s="23">
        <f>IFERROR(VLOOKUP($C1084,'World Cup Players'!B:X,12,FALSE),0)</f>
        <v>0</v>
      </c>
      <c r="I1084" s="23">
        <f>IFERROR(VLOOKUP($C1084,'GAME WINNING GOALS'!A:B,2,FALSE),0)</f>
        <v>0</v>
      </c>
      <c r="J1084" s="23">
        <f>IFERROR(VLOOKUP($C1084,'World Cup Players'!B:X,17,FALSE),0)</f>
        <v>0</v>
      </c>
      <c r="K1084" s="23">
        <f>IFERROR(VLOOKUP($C1084,'World Cup Players'!B:X,18,FALSE),0)</f>
        <v>0</v>
      </c>
      <c r="L1084" s="44">
        <f>IFERROR(VLOOKUP($C1084,'World Cup GK'!B:AE,16,FALSE),0)</f>
        <v>3</v>
      </c>
      <c r="M1084" s="44">
        <f>IFERROR(VLOOKUP($C1084,'World Cup GK'!B:AE,19,FALSE),0)</f>
        <v>2</v>
      </c>
      <c r="N1084" s="44">
        <f>IFERROR(VLOOKUP($C1084,'World Cup GK'!B:AE,14,FALSE),0)</f>
        <v>14</v>
      </c>
      <c r="O1084" s="44">
        <f>IFERROR(VLOOKUP($C1084,'World Cup GK'!B:AE,11,FALSE),0)</f>
        <v>6</v>
      </c>
      <c r="P1084" s="43">
        <f t="shared" si="134"/>
        <v>11.031000000000001</v>
      </c>
    </row>
    <row r="1085" spans="2:16" ht="12" customHeight="1" x14ac:dyDescent="0.2">
      <c r="B1085" s="42"/>
      <c r="C1085" s="285" t="s">
        <v>760</v>
      </c>
      <c r="D1085" s="23" t="str">
        <f>IFERROR(VLOOKUP($C1085,'World Cup Players'!B:X,3,FALSE),0)</f>
        <v>us United States</v>
      </c>
      <c r="E1085" s="30"/>
      <c r="F1085" s="23">
        <f>IFERROR(VLOOKUP($C1085,'World Cup Players'!B:X,9,FALSE),0)</f>
        <v>360</v>
      </c>
      <c r="G1085" s="23">
        <f>IFERROR(VLOOKUP($C1085,'World Cup Players'!B:X,11,FALSE),0)</f>
        <v>0</v>
      </c>
      <c r="H1085" s="23">
        <f>IFERROR(VLOOKUP($C1085,'World Cup Players'!B:X,12,FALSE),0)</f>
        <v>0</v>
      </c>
      <c r="I1085" s="23">
        <f>IFERROR(VLOOKUP($C1085,'GAME WINNING GOALS'!A:B,2,FALSE),0)</f>
        <v>0</v>
      </c>
      <c r="J1085" s="23">
        <f>IFERROR(VLOOKUP($C1085,'World Cup Players'!B:X,17,FALSE),0)</f>
        <v>0</v>
      </c>
      <c r="K1085" s="23">
        <f>IFERROR(VLOOKUP($C1085,'World Cup Players'!B:X,18,FALSE),0)</f>
        <v>0</v>
      </c>
      <c r="L1085" s="44">
        <f>IFERROR(VLOOKUP($C1085,'World Cup GK'!B:AE,16,FALSE),0)</f>
        <v>3</v>
      </c>
      <c r="M1085" s="44">
        <f>IFERROR(VLOOKUP($C1085,'World Cup GK'!B:AE,19,FALSE),0)</f>
        <v>2</v>
      </c>
      <c r="N1085" s="44">
        <f>IFERROR(VLOOKUP($C1085,'World Cup GK'!B:AE,14,FALSE),0)</f>
        <v>8</v>
      </c>
      <c r="O1085" s="44">
        <f>IFERROR(VLOOKUP($C1085,'World Cup GK'!B:AE,11,FALSE),0)</f>
        <v>5</v>
      </c>
      <c r="P1085" s="43">
        <f t="shared" si="134"/>
        <v>8.3379999999999992</v>
      </c>
    </row>
    <row r="1086" spans="2:16" ht="12" customHeight="1" x14ac:dyDescent="0.2">
      <c r="B1086" s="42"/>
      <c r="C1086" s="294" t="s">
        <v>764</v>
      </c>
      <c r="D1086" s="23" t="str">
        <f>IFERROR(VLOOKUP($C1086,'World Cup Players'!B:X,3,FALSE),0)</f>
        <v>ca Canada</v>
      </c>
      <c r="E1086" s="30"/>
      <c r="F1086" s="23">
        <f>IFERROR(VLOOKUP($C1086,'World Cup Players'!B:X,9,FALSE),0)</f>
        <v>450</v>
      </c>
      <c r="G1086" s="23">
        <f>IFERROR(VLOOKUP($C1086,'World Cup Players'!B:X,11,FALSE),0)</f>
        <v>0</v>
      </c>
      <c r="H1086" s="23">
        <f>IFERROR(VLOOKUP($C1086,'World Cup Players'!B:X,12,FALSE),0)</f>
        <v>0</v>
      </c>
      <c r="I1086" s="23">
        <f>IFERROR(VLOOKUP($C1086,'GAME WINNING GOALS'!A:B,2,FALSE),0)</f>
        <v>0</v>
      </c>
      <c r="J1086" s="23">
        <f>IFERROR(VLOOKUP($C1086,'World Cup Players'!#REF!,16,FALSE),0)</f>
        <v>0</v>
      </c>
      <c r="K1086" s="23">
        <f>IFERROR(VLOOKUP($C1086,'World Cup Players'!#REF!,16,FALSE),0)</f>
        <v>0</v>
      </c>
      <c r="L1086" s="44">
        <f>IFERROR(VLOOKUP($C1086,'World Cup GK'!B:AE,16,FALSE),0)</f>
        <v>2</v>
      </c>
      <c r="M1086" s="44">
        <f>IFERROR(VLOOKUP($C1086,'World Cup GK'!B:AE,19,FALSE),0)</f>
        <v>2</v>
      </c>
      <c r="N1086" s="44">
        <f>IFERROR(VLOOKUP($C1086,'World Cup GK'!B:AE,14,FALSE),0)</f>
        <v>6</v>
      </c>
      <c r="O1086" s="44">
        <f>IFERROR(VLOOKUP($C1086,'World Cup GK'!B:AE,11,FALSE),0)</f>
        <v>6</v>
      </c>
      <c r="P1086" s="43">
        <f t="shared" si="134"/>
        <v>7.4349999999999987</v>
      </c>
    </row>
    <row r="1087" spans="2:16" ht="12" customHeight="1" x14ac:dyDescent="0.2">
      <c r="B1087" s="42"/>
      <c r="C1087" s="261" t="s">
        <v>308</v>
      </c>
      <c r="D1087" s="23">
        <f>IFERROR(VLOOKUP($C1087,'World Cup Players'!B:X,3,FALSE),0)</f>
        <v>0</v>
      </c>
      <c r="E1087" s="30"/>
      <c r="F1087" s="23">
        <f>IFERROR(VLOOKUP($C1087,'World Cup Players'!B:X,9,FALSE),0)</f>
        <v>0</v>
      </c>
      <c r="G1087" s="23">
        <f>IFERROR(VLOOKUP($C1087,'World Cup Players'!B:X,11,FALSE),0)</f>
        <v>0</v>
      </c>
      <c r="H1087" s="23">
        <v>2</v>
      </c>
      <c r="I1087" s="23">
        <f>IFERROR(VLOOKUP($C1087,'GAME WINNING GOALS'!A:B,2,FALSE),0)</f>
        <v>1</v>
      </c>
      <c r="J1087" s="23">
        <f>IFERROR(VLOOKUP($C1087,'World Cup Players'!#REF!,16,FALSE),0)</f>
        <v>0</v>
      </c>
      <c r="K1087" s="23">
        <f>IFERROR(VLOOKUP($C1087,'World Cup Players'!#REF!,16,FALSE),0)</f>
        <v>0</v>
      </c>
      <c r="L1087" s="44">
        <f>IFERROR(VLOOKUP($C1087,'World Cup GK'!B:AE,16,FALSE),0)</f>
        <v>0</v>
      </c>
      <c r="M1087" s="44">
        <f>IFERROR(VLOOKUP($C1087,'World Cup GK'!B:AE,19,FALSE),0)</f>
        <v>0</v>
      </c>
      <c r="N1087" s="44">
        <f>IFERROR(VLOOKUP($C1087,'World Cup GK'!B:AE,14,FALSE),0)</f>
        <v>0</v>
      </c>
      <c r="O1087" s="44">
        <f>IFERROR(VLOOKUP($C1087,'World Cup GK'!B:AE,11,FALSE),0)</f>
        <v>0</v>
      </c>
      <c r="P1087" s="43">
        <f t="shared" si="134"/>
        <v>3</v>
      </c>
    </row>
    <row r="1088" spans="2:16" ht="12" customHeight="1" x14ac:dyDescent="0.2">
      <c r="B1088" s="42"/>
      <c r="C1088" s="262" t="s">
        <v>155</v>
      </c>
      <c r="D1088" s="23">
        <f>IFERROR(VLOOKUP($C1088,'World Cup Players'!B:X,3,FALSE),0)</f>
        <v>0</v>
      </c>
      <c r="E1088" s="30"/>
      <c r="F1088" s="23">
        <f>IFERROR(VLOOKUP($C1088,'World Cup Players'!B:X,9,FALSE),0)</f>
        <v>0</v>
      </c>
      <c r="G1088" s="23">
        <f>IFERROR(VLOOKUP($C1088,'World Cup Players'!B:X,11,FALSE),0)</f>
        <v>0</v>
      </c>
      <c r="H1088" s="23">
        <f>IFERROR(VLOOKUP($C1088,'World Cup Players'!#REF!,11,FALSE),0)</f>
        <v>0</v>
      </c>
      <c r="I1088" s="23">
        <f>IFERROR(VLOOKUP($C1088,'GAME WINNING GOALS'!A:B,2,FALSE),0)</f>
        <v>1</v>
      </c>
      <c r="J1088" s="23">
        <f>IFERROR(VLOOKUP($C1088,'World Cup Players'!#REF!,16,FALSE),0)</f>
        <v>0</v>
      </c>
      <c r="K1088" s="23">
        <f>IFERROR(VLOOKUP($C1088,'World Cup Players'!#REF!,16,FALSE),0)</f>
        <v>0</v>
      </c>
      <c r="L1088" s="44">
        <f>IFERROR(VLOOKUP($C1088,'World Cup GK'!B:AE,16,FALSE),0)</f>
        <v>0</v>
      </c>
      <c r="M1088" s="44">
        <f>IFERROR(VLOOKUP($C1088,'World Cup GK'!B:AE,19,FALSE),0)</f>
        <v>0</v>
      </c>
      <c r="N1088" s="44">
        <f>IFERROR(VLOOKUP($C1088,'World Cup GK'!B:AE,14,FALSE),0)</f>
        <v>0</v>
      </c>
      <c r="O1088" s="44">
        <f>IFERROR(VLOOKUP($C1088,'World Cup GK'!B:AE,11,FALSE),0)</f>
        <v>0</v>
      </c>
      <c r="P1088" s="43">
        <f t="shared" si="134"/>
        <v>1</v>
      </c>
    </row>
    <row r="1089" spans="2:22" ht="12" customHeight="1" x14ac:dyDescent="0.2">
      <c r="B1089" s="42"/>
      <c r="C1089" s="262" t="s">
        <v>309</v>
      </c>
      <c r="D1089" s="23">
        <f>IFERROR(VLOOKUP($C1089,'World Cup Players'!B:X,3,FALSE),0)</f>
        <v>0</v>
      </c>
      <c r="E1089" s="30"/>
      <c r="F1089" s="23">
        <f>IFERROR(VLOOKUP($C1089,'World Cup Players'!B:X,9,FALSE),0)</f>
        <v>0</v>
      </c>
      <c r="G1089" s="23">
        <f>IFERROR(VLOOKUP($C1089,'World Cup Players'!B:X,11,FALSE),0)</f>
        <v>0</v>
      </c>
      <c r="H1089" s="23">
        <f>IFERROR(VLOOKUP($C1089,'World Cup Players'!#REF!,11,FALSE),0)</f>
        <v>0</v>
      </c>
      <c r="I1089" s="23">
        <f>IFERROR(VLOOKUP($C1089,'GAME WINNING GOALS'!A:B,2,FALSE),0)</f>
        <v>0</v>
      </c>
      <c r="J1089" s="23">
        <f>IFERROR(VLOOKUP($C1089,'World Cup Players'!#REF!,16,FALSE),0)</f>
        <v>0</v>
      </c>
      <c r="K1089" s="23">
        <f>IFERROR(VLOOKUP($C1089,'World Cup Players'!#REF!,16,FALSE),0)</f>
        <v>0</v>
      </c>
      <c r="L1089" s="44">
        <f>IFERROR(VLOOKUP($C1089,'World Cup GK'!B:AE,16,FALSE),0)</f>
        <v>0</v>
      </c>
      <c r="M1089" s="44">
        <f>IFERROR(VLOOKUP($C1089,'World Cup GK'!B:AE,19,FALSE),0)</f>
        <v>0</v>
      </c>
      <c r="N1089" s="44">
        <f>IFERROR(VLOOKUP($C1089,'World Cup GK'!B:AE,14,FALSE),0)</f>
        <v>0</v>
      </c>
      <c r="O1089" s="44">
        <f>IFERROR(VLOOKUP($C1089,'World Cup GK'!B:AE,11,FALSE),0)</f>
        <v>0</v>
      </c>
      <c r="P1089" s="43">
        <f t="shared" si="134"/>
        <v>0</v>
      </c>
    </row>
    <row r="1090" spans="2:22" ht="12" customHeight="1" x14ac:dyDescent="0.2">
      <c r="B1090" s="168" t="s">
        <v>784</v>
      </c>
      <c r="C1090" s="283"/>
      <c r="D1090" s="35">
        <f t="shared" ref="D1090:E1090" si="135">SUM(D1091:D1119)</f>
        <v>0</v>
      </c>
      <c r="E1090" s="35">
        <f t="shared" si="135"/>
        <v>0</v>
      </c>
      <c r="F1090" s="35">
        <f>SUM(F1091:F1120)</f>
        <v>10690</v>
      </c>
      <c r="G1090" s="35">
        <f t="shared" ref="G1090:O1090" si="136">SUM(G1091:G1120)</f>
        <v>39</v>
      </c>
      <c r="H1090" s="35">
        <f>SUM(H1091:H1120)</f>
        <v>26</v>
      </c>
      <c r="I1090" s="35">
        <f>SUM(I1091:I1120)</f>
        <v>19</v>
      </c>
      <c r="J1090" s="35">
        <f>SUM(J1091:J1120)</f>
        <v>5</v>
      </c>
      <c r="K1090" s="35">
        <f t="shared" si="136"/>
        <v>0</v>
      </c>
      <c r="L1090" s="35">
        <f>SUM(L1091:L1120)</f>
        <v>18</v>
      </c>
      <c r="M1090" s="35">
        <f t="shared" si="136"/>
        <v>8</v>
      </c>
      <c r="N1090" s="35">
        <f t="shared" si="136"/>
        <v>63</v>
      </c>
      <c r="O1090" s="35">
        <f t="shared" si="136"/>
        <v>29</v>
      </c>
      <c r="P1090" s="43">
        <f t="shared" si="134"/>
        <v>202.827</v>
      </c>
      <c r="U1090" s="245"/>
      <c r="V1090" s="246"/>
    </row>
    <row r="1091" spans="2:22" ht="12" customHeight="1" x14ac:dyDescent="0.2">
      <c r="B1091" s="24"/>
      <c r="C1091" s="265" t="s">
        <v>425</v>
      </c>
      <c r="D1091" s="23" t="str">
        <f>IFERROR(VLOOKUP($C1091,'World Cup Players'!B:X,3,FALSE),0)</f>
        <v>fr France</v>
      </c>
      <c r="E1091" s="30"/>
      <c r="F1091" s="23">
        <f>IFERROR(VLOOKUP($C1091,'World Cup Players'!B:X,9,FALSE),0)</f>
        <v>605</v>
      </c>
      <c r="G1091" s="23">
        <f>IFERROR(VLOOKUP($C1091,'World Cup Players'!B:X,11,FALSE),0)</f>
        <v>8</v>
      </c>
      <c r="H1091" s="23">
        <f>IFERROR(VLOOKUP($C1091,'World Cup Players'!B:X,12,FALSE),0)</f>
        <v>3</v>
      </c>
      <c r="I1091" s="23">
        <f>IFERROR(VLOOKUP($C1091,'GAME WINNING GOALS'!A:B,2,FALSE),0)</f>
        <v>4</v>
      </c>
      <c r="J1091" s="23">
        <f>IFERROR(VLOOKUP($C1091,'World Cup Players'!B:X,17,FALSE),0)</f>
        <v>1</v>
      </c>
      <c r="K1091" s="23">
        <f>IFERROR(VLOOKUP($C1091,'World Cup Players'!B:X,18,FALSE),0)</f>
        <v>0</v>
      </c>
      <c r="L1091" s="44">
        <f>IFERROR(VLOOKUP($C1091,'World Cup GK'!B:AE,16,FALSE),0)</f>
        <v>0</v>
      </c>
      <c r="M1091" s="44">
        <f>IFERROR(VLOOKUP($C1091,'World Cup GK'!B:AE,19,FALSE),0)</f>
        <v>0</v>
      </c>
      <c r="N1091" s="44">
        <f>IFERROR(VLOOKUP($C1091,'World Cup GK'!B:AE,14,FALSE),0)</f>
        <v>0</v>
      </c>
      <c r="O1091" s="44">
        <f>IFERROR(VLOOKUP($C1091,'World Cup GK'!B:AE,11,FALSE),0)</f>
        <v>0</v>
      </c>
      <c r="P1091" s="43">
        <f t="shared" si="134"/>
        <v>19.7715</v>
      </c>
      <c r="U1091" s="247"/>
      <c r="V1091" s="248"/>
    </row>
    <row r="1092" spans="2:22" ht="12" customHeight="1" x14ac:dyDescent="0.2">
      <c r="B1092" s="24"/>
      <c r="C1092" s="265" t="s">
        <v>5</v>
      </c>
      <c r="D1092" s="23" t="str">
        <f>IFERROR(VLOOKUP($C1092,'World Cup Players'!B:X,3,FALSE),0)</f>
        <v>eng England</v>
      </c>
      <c r="E1092" s="30"/>
      <c r="F1092" s="23">
        <f>IFERROR(VLOOKUP($C1092,'World Cup Players'!B:X,9,FALSE),0)</f>
        <v>652</v>
      </c>
      <c r="G1092" s="23">
        <f>IFERROR(VLOOKUP($C1092,'World Cup Players'!B:X,11,FALSE),0)</f>
        <v>6</v>
      </c>
      <c r="H1092" s="23">
        <f>IFERROR(VLOOKUP($C1092,'World Cup Players'!B:X,12,FALSE),0)</f>
        <v>1</v>
      </c>
      <c r="I1092" s="23">
        <f>IFERROR(VLOOKUP($C1092,'GAME WINNING GOALS'!A:B,2,FALSE),0)</f>
        <v>2</v>
      </c>
      <c r="J1092" s="23">
        <f>IFERROR(VLOOKUP($C1092,'World Cup Players'!B:X,17,FALSE),0)</f>
        <v>0</v>
      </c>
      <c r="K1092" s="23">
        <f>IFERROR(VLOOKUP($C1092,'World Cup Players'!B:X,18,FALSE),0)</f>
        <v>0</v>
      </c>
      <c r="L1092" s="44">
        <f>IFERROR(VLOOKUP($C1092,'World Cup GK'!B:AE,16,FALSE),0)</f>
        <v>0</v>
      </c>
      <c r="M1092" s="44">
        <f>IFERROR(VLOOKUP($C1092,'World Cup GK'!B:AE,19,FALSE),0)</f>
        <v>0</v>
      </c>
      <c r="N1092" s="44">
        <f>IFERROR(VLOOKUP($C1092,'World Cup GK'!B:AE,14,FALSE),0)</f>
        <v>0</v>
      </c>
      <c r="O1092" s="44">
        <f>IFERROR(VLOOKUP($C1092,'World Cup GK'!B:AE,11,FALSE),0)</f>
        <v>0</v>
      </c>
      <c r="P1092" s="43">
        <f t="shared" si="134"/>
        <v>14.4116</v>
      </c>
      <c r="U1092" s="247"/>
      <c r="V1092" s="248"/>
    </row>
    <row r="1093" spans="2:22" ht="12" customHeight="1" x14ac:dyDescent="0.2">
      <c r="B1093" s="24"/>
      <c r="C1093" s="265" t="s">
        <v>689</v>
      </c>
      <c r="D1093" s="23" t="str">
        <f>IFERROR(VLOOKUP($C1093,'World Cup Players'!B:X,3,FALSE),0)</f>
        <v>no Norway</v>
      </c>
      <c r="E1093" s="30"/>
      <c r="F1093" s="23">
        <f>IFERROR(VLOOKUP($C1093,'World Cup Players'!B:X,9,FALSE),0)</f>
        <v>465</v>
      </c>
      <c r="G1093" s="23">
        <f>IFERROR(VLOOKUP($C1093,'World Cup Players'!B:X,11,FALSE),0)</f>
        <v>7</v>
      </c>
      <c r="H1093" s="23">
        <f>IFERROR(VLOOKUP($C1093,'World Cup Players'!B:X,12,FALSE),0)</f>
        <v>0</v>
      </c>
      <c r="I1093" s="23">
        <f>IFERROR(VLOOKUP($C1093,'GAME WINNING GOALS'!A:B,2,FALSE),0)</f>
        <v>4</v>
      </c>
      <c r="J1093" s="23">
        <f>IFERROR(VLOOKUP($C1093,'World Cup Players'!B:X,17,FALSE),0)</f>
        <v>0</v>
      </c>
      <c r="K1093" s="23">
        <f>IFERROR(VLOOKUP($C1093,'World Cup Players'!B:X,18,FALSE),0)</f>
        <v>0</v>
      </c>
      <c r="L1093" s="44">
        <f>IFERROR(VLOOKUP($C1093,'World Cup GK'!B:AE,16,FALSE),0)</f>
        <v>0</v>
      </c>
      <c r="M1093" s="44">
        <f>IFERROR(VLOOKUP($C1093,'World Cup GK'!B:AE,19,FALSE),0)</f>
        <v>0</v>
      </c>
      <c r="N1093" s="44">
        <f>IFERROR(VLOOKUP($C1093,'World Cup GK'!B:AE,14,FALSE),0)</f>
        <v>0</v>
      </c>
      <c r="O1093" s="44">
        <f>IFERROR(VLOOKUP($C1093,'World Cup GK'!B:AE,11,FALSE),0)</f>
        <v>0</v>
      </c>
      <c r="P1093" s="43">
        <f t="shared" si="134"/>
        <v>14.859500000000001</v>
      </c>
      <c r="U1093" s="247"/>
      <c r="V1093" s="248"/>
    </row>
    <row r="1094" spans="2:22" ht="12" customHeight="1" x14ac:dyDescent="0.2">
      <c r="B1094" s="24"/>
      <c r="C1094" s="265" t="s">
        <v>247</v>
      </c>
      <c r="D1094" s="23" t="str">
        <f>IFERROR(VLOOKUP($C1094,'World Cup Players'!B:X,3,FALSE),0)</f>
        <v>nl Netherlands</v>
      </c>
      <c r="E1094" s="30"/>
      <c r="F1094" s="23">
        <f>IFERROR(VLOOKUP($C1094,'World Cup Players'!B:X,9,FALSE),0)</f>
        <v>368</v>
      </c>
      <c r="G1094" s="23">
        <f>IFERROR(VLOOKUP($C1094,'World Cup Players'!B:X,11,FALSE),0)</f>
        <v>3</v>
      </c>
      <c r="H1094" s="23">
        <f>IFERROR(VLOOKUP($C1094,'World Cup Players'!B:X,12,FALSE),0)</f>
        <v>1</v>
      </c>
      <c r="I1094" s="23">
        <f>IFERROR(VLOOKUP($C1094,'GAME WINNING GOALS'!A:B,2,FALSE),0)</f>
        <v>0</v>
      </c>
      <c r="J1094" s="23">
        <f>IFERROR(VLOOKUP($C1094,'World Cup Players'!B:X,17,FALSE),0)</f>
        <v>0</v>
      </c>
      <c r="K1094" s="23">
        <f>IFERROR(VLOOKUP($C1094,'World Cup Players'!B:X,18,FALSE),0)</f>
        <v>0</v>
      </c>
      <c r="L1094" s="44">
        <f>IFERROR(VLOOKUP($C1094,'World Cup GK'!B:AE,16,FALSE),0)</f>
        <v>0</v>
      </c>
      <c r="M1094" s="44">
        <f>IFERROR(VLOOKUP($C1094,'World Cup GK'!B:AE,19,FALSE),0)</f>
        <v>0</v>
      </c>
      <c r="N1094" s="44">
        <f>IFERROR(VLOOKUP($C1094,'World Cup GK'!B:AE,14,FALSE),0)</f>
        <v>0</v>
      </c>
      <c r="O1094" s="44">
        <f>IFERROR(VLOOKUP($C1094,'World Cup GK'!B:AE,11,FALSE),0)</f>
        <v>0</v>
      </c>
      <c r="P1094" s="43">
        <f t="shared" si="134"/>
        <v>7.0544000000000002</v>
      </c>
      <c r="U1094" s="247"/>
      <c r="V1094" s="248"/>
    </row>
    <row r="1095" spans="2:22" ht="12" customHeight="1" x14ac:dyDescent="0.2">
      <c r="B1095" s="24"/>
      <c r="C1095" s="265" t="s">
        <v>359</v>
      </c>
      <c r="D1095" s="23" t="str">
        <f>IFERROR(VLOOKUP($C1095,'World Cup Players'!B:X,3,FALSE),0)</f>
        <v>eng England</v>
      </c>
      <c r="E1095" s="30"/>
      <c r="F1095" s="23">
        <f>IFERROR(VLOOKUP($C1095,'World Cup Players'!B:X,9,FALSE),0)</f>
        <v>268</v>
      </c>
      <c r="G1095" s="23">
        <f>IFERROR(VLOOKUP($C1095,'World Cup Players'!B:X,11,FALSE),0)</f>
        <v>0</v>
      </c>
      <c r="H1095" s="23">
        <f>IFERROR(VLOOKUP($C1095,'World Cup Players'!B:X,12,FALSE),0)</f>
        <v>3</v>
      </c>
      <c r="I1095" s="23">
        <f>IFERROR(VLOOKUP($C1095,'GAME WINNING GOALS'!A:B,2,FALSE),0)</f>
        <v>0</v>
      </c>
      <c r="J1095" s="23">
        <f>IFERROR(VLOOKUP($C1095,'World Cup Players'!B:X,17,FALSE),0)</f>
        <v>0</v>
      </c>
      <c r="K1095" s="23">
        <f>IFERROR(VLOOKUP($C1095,'World Cup Players'!B:X,18,FALSE),0)</f>
        <v>0</v>
      </c>
      <c r="L1095" s="44">
        <f>IFERROR(VLOOKUP($C1095,'World Cup GK'!B:AE,16,FALSE),0)</f>
        <v>0</v>
      </c>
      <c r="M1095" s="44">
        <f>IFERROR(VLOOKUP($C1095,'World Cup GK'!B:AE,19,FALSE),0)</f>
        <v>0</v>
      </c>
      <c r="N1095" s="44">
        <f>IFERROR(VLOOKUP($C1095,'World Cup GK'!B:AE,14,FALSE),0)</f>
        <v>0</v>
      </c>
      <c r="O1095" s="44">
        <f>IFERROR(VLOOKUP($C1095,'World Cup GK'!B:AE,11,FALSE),0)</f>
        <v>0</v>
      </c>
      <c r="P1095" s="43">
        <f t="shared" si="134"/>
        <v>5.2244000000000002</v>
      </c>
      <c r="U1095" s="247"/>
      <c r="V1095" s="248"/>
    </row>
    <row r="1096" spans="2:22" ht="12" customHeight="1" x14ac:dyDescent="0.2">
      <c r="B1096" s="24"/>
      <c r="C1096" s="265" t="s">
        <v>693</v>
      </c>
      <c r="D1096" s="23" t="str">
        <f>IFERROR(VLOOKUP($C1096,'World Cup Players'!B:X,3,FALSE),0)</f>
        <v>ma Morocco</v>
      </c>
      <c r="E1096" s="30"/>
      <c r="F1096" s="23">
        <f>IFERROR(VLOOKUP($C1096,'World Cup Players'!B:X,9,FALSE),0)</f>
        <v>381</v>
      </c>
      <c r="G1096" s="23">
        <f>IFERROR(VLOOKUP($C1096,'World Cup Players'!B:X,11,FALSE),0)</f>
        <v>3</v>
      </c>
      <c r="H1096" s="23">
        <f>IFERROR(VLOOKUP($C1096,'World Cup Players'!B:X,12,FALSE),0)</f>
        <v>0</v>
      </c>
      <c r="I1096" s="23">
        <f>IFERROR(VLOOKUP($C1096,'GAME WINNING GOALS'!A:B,2,FALSE),0)</f>
        <v>1</v>
      </c>
      <c r="J1096" s="23">
        <f>IFERROR(VLOOKUP($C1096,'World Cup Players'!B:X,17,FALSE),0)</f>
        <v>0</v>
      </c>
      <c r="K1096" s="23">
        <f>IFERROR(VLOOKUP($C1096,'World Cup Players'!B:X,18,FALSE),0)</f>
        <v>0</v>
      </c>
      <c r="L1096" s="44">
        <f>IFERROR(VLOOKUP($C1096,'World Cup GK'!B:AE,16,FALSE),0)</f>
        <v>0</v>
      </c>
      <c r="M1096" s="44">
        <f>IFERROR(VLOOKUP($C1096,'World Cup GK'!B:AE,19,FALSE),0)</f>
        <v>0</v>
      </c>
      <c r="N1096" s="44">
        <f>IFERROR(VLOOKUP($C1096,'World Cup GK'!B:AE,14,FALSE),0)</f>
        <v>0</v>
      </c>
      <c r="O1096" s="44">
        <f>IFERROR(VLOOKUP($C1096,'World Cup GK'!B:AE,11,FALSE),0)</f>
        <v>0</v>
      </c>
      <c r="P1096" s="43">
        <f t="shared" si="134"/>
        <v>7.1623000000000001</v>
      </c>
      <c r="U1096" s="247"/>
      <c r="V1096" s="248"/>
    </row>
    <row r="1097" spans="2:22" ht="12" customHeight="1" x14ac:dyDescent="0.2">
      <c r="B1097" s="24"/>
      <c r="C1097" s="265" t="s">
        <v>491</v>
      </c>
      <c r="D1097" s="23" t="str">
        <f>IFERROR(VLOOKUP($C1097,'World Cup Players'!B:X,3,FALSE),0)</f>
        <v>pt Portugal</v>
      </c>
      <c r="E1097" s="30"/>
      <c r="F1097" s="23">
        <f>IFERROR(VLOOKUP($C1097,'World Cup Players'!B:X,9,FALSE),0)</f>
        <v>422</v>
      </c>
      <c r="G1097" s="23">
        <f>IFERROR(VLOOKUP($C1097,'World Cup Players'!B:X,11,FALSE),0)</f>
        <v>0</v>
      </c>
      <c r="H1097" s="23">
        <f>IFERROR(VLOOKUP($C1097,'World Cup Players'!B:X,12,FALSE),0)</f>
        <v>1</v>
      </c>
      <c r="I1097" s="23">
        <f>IFERROR(VLOOKUP($C1097,'GAME WINNING GOALS'!A:B,2,FALSE),0)</f>
        <v>0</v>
      </c>
      <c r="J1097" s="23">
        <f>IFERROR(VLOOKUP($C1097,'World Cup Players'!B:X,17,FALSE),0)</f>
        <v>0</v>
      </c>
      <c r="K1097" s="23">
        <f>IFERROR(VLOOKUP($C1097,'World Cup Players'!B:X,18,FALSE),0)</f>
        <v>0</v>
      </c>
      <c r="L1097" s="44">
        <f>IFERROR(VLOOKUP($C1097,'World Cup GK'!B:AE,16,FALSE),0)</f>
        <v>0</v>
      </c>
      <c r="M1097" s="44">
        <f>IFERROR(VLOOKUP($C1097,'World Cup GK'!B:AE,19,FALSE),0)</f>
        <v>0</v>
      </c>
      <c r="N1097" s="44">
        <f>IFERROR(VLOOKUP($C1097,'World Cup GK'!B:AE,14,FALSE),0)</f>
        <v>0</v>
      </c>
      <c r="O1097" s="44">
        <f>IFERROR(VLOOKUP($C1097,'World Cup GK'!B:AE,11,FALSE),0)</f>
        <v>0</v>
      </c>
      <c r="P1097" s="43">
        <f t="shared" si="134"/>
        <v>4.5026000000000002</v>
      </c>
      <c r="U1097" s="247"/>
      <c r="V1097" s="248"/>
    </row>
    <row r="1098" spans="2:22" ht="12" customHeight="1" x14ac:dyDescent="0.2">
      <c r="B1098" s="24"/>
      <c r="C1098" s="265" t="s">
        <v>706</v>
      </c>
      <c r="D1098" s="23" t="str">
        <f>IFERROR(VLOOKUP($C1098,'World Cup Players'!B:X,3,FALSE),0)</f>
        <v>ar Argentina</v>
      </c>
      <c r="E1098" s="30"/>
      <c r="F1098" s="23">
        <f>IFERROR(VLOOKUP($C1098,'World Cup Players'!B:X,9,FALSE),0)</f>
        <v>630</v>
      </c>
      <c r="G1098" s="23">
        <f>IFERROR(VLOOKUP($C1098,'World Cup Players'!B:X,11,FALSE),0)</f>
        <v>1</v>
      </c>
      <c r="H1098" s="23">
        <f>IFERROR(VLOOKUP($C1098,'World Cup Players'!B:X,12,FALSE),0)</f>
        <v>1</v>
      </c>
      <c r="I1098" s="23">
        <f>IFERROR(VLOOKUP($C1098,'GAME WINNING GOALS'!A:B,2,FALSE),0)</f>
        <v>0</v>
      </c>
      <c r="J1098" s="23">
        <f>IFERROR(VLOOKUP($C1098,'World Cup Players'!B:X,17,FALSE),0)</f>
        <v>0</v>
      </c>
      <c r="K1098" s="23">
        <f>IFERROR(VLOOKUP($C1098,'World Cup Players'!B:X,18,FALSE),0)</f>
        <v>0</v>
      </c>
      <c r="L1098" s="44">
        <f>IFERROR(VLOOKUP($C1098,'World Cup GK'!B:AE,16,FALSE),0)</f>
        <v>0</v>
      </c>
      <c r="M1098" s="44">
        <f>IFERROR(VLOOKUP($C1098,'World Cup GK'!B:AE,19,FALSE),0)</f>
        <v>0</v>
      </c>
      <c r="N1098" s="44">
        <f>IFERROR(VLOOKUP($C1098,'World Cup GK'!B:AE,14,FALSE),0)</f>
        <v>0</v>
      </c>
      <c r="O1098" s="44">
        <f>IFERROR(VLOOKUP($C1098,'World Cup GK'!B:AE,11,FALSE),0)</f>
        <v>0</v>
      </c>
      <c r="P1098" s="43">
        <f t="shared" si="134"/>
        <v>7.2290000000000001</v>
      </c>
      <c r="U1098" s="247"/>
      <c r="V1098" s="248"/>
    </row>
    <row r="1099" spans="2:22" ht="12" customHeight="1" x14ac:dyDescent="0.2">
      <c r="B1099" s="24"/>
      <c r="C1099" s="265" t="s">
        <v>594</v>
      </c>
      <c r="D1099" s="23" t="str">
        <f>IFERROR(VLOOKUP($C1099,'World Cup Players'!B:X,3,FALSE),0)</f>
        <v>tr Türkiye</v>
      </c>
      <c r="E1099" s="30"/>
      <c r="F1099" s="23">
        <f>IFERROR(VLOOKUP($C1099,'World Cup Players'!B:X,9,FALSE),0)</f>
        <v>270</v>
      </c>
      <c r="G1099" s="23">
        <f>IFERROR(VLOOKUP($C1099,'World Cup Players'!B:X,11,FALSE),0)</f>
        <v>1</v>
      </c>
      <c r="H1099" s="23">
        <f>IFERROR(VLOOKUP($C1099,'World Cup Players'!B:X,12,FALSE),0)</f>
        <v>0</v>
      </c>
      <c r="I1099" s="23">
        <f>IFERROR(VLOOKUP($C1099,'GAME WINNING GOALS'!A:B,2,FALSE),0)</f>
        <v>0</v>
      </c>
      <c r="J1099" s="23">
        <f>IFERROR(VLOOKUP($C1099,'World Cup Players'!B:X,17,FALSE),0)</f>
        <v>0</v>
      </c>
      <c r="K1099" s="23">
        <f>IFERROR(VLOOKUP($C1099,'World Cup Players'!B:X,18,FALSE),0)</f>
        <v>0</v>
      </c>
      <c r="L1099" s="44">
        <f>IFERROR(VLOOKUP($C1099,'World Cup GK'!B:AE,16,FALSE),0)</f>
        <v>0</v>
      </c>
      <c r="M1099" s="44">
        <f>IFERROR(VLOOKUP($C1099,'World Cup GK'!B:AE,19,FALSE),0)</f>
        <v>0</v>
      </c>
      <c r="N1099" s="44">
        <f>IFERROR(VLOOKUP($C1099,'World Cup GK'!B:AE,14,FALSE),0)</f>
        <v>0</v>
      </c>
      <c r="O1099" s="44">
        <f>IFERROR(VLOOKUP($C1099,'World Cup GK'!B:AE,11,FALSE),0)</f>
        <v>0</v>
      </c>
      <c r="P1099" s="43">
        <f t="shared" si="134"/>
        <v>3.2410000000000001</v>
      </c>
      <c r="U1099" s="247"/>
      <c r="V1099" s="248"/>
    </row>
    <row r="1100" spans="2:22" ht="12" customHeight="1" x14ac:dyDescent="0.2">
      <c r="B1100" s="24"/>
      <c r="C1100" s="265" t="s">
        <v>225</v>
      </c>
      <c r="D1100" s="23" t="str">
        <f>IFERROR(VLOOKUP($C1100,'World Cup Players'!B:X,3,FALSE),0)</f>
        <v>eng England</v>
      </c>
      <c r="E1100" s="30"/>
      <c r="F1100" s="23">
        <f>IFERROR(VLOOKUP($C1100,'World Cup Players'!B:X,9,FALSE),0)</f>
        <v>602</v>
      </c>
      <c r="G1100" s="23">
        <f>IFERROR(VLOOKUP($C1100,'World Cup Players'!B:X,11,FALSE),0)</f>
        <v>6</v>
      </c>
      <c r="H1100" s="23">
        <f>IFERROR(VLOOKUP($C1100,'World Cup Players'!B:X,12,FALSE),0)</f>
        <v>1</v>
      </c>
      <c r="I1100" s="23">
        <f>IFERROR(VLOOKUP($C1100,'GAME WINNING GOALS'!A:B,2,FALSE),0)</f>
        <v>3</v>
      </c>
      <c r="J1100" s="23">
        <f>IFERROR(VLOOKUP($C1100,'World Cup Players'!B:X,17,FALSE),0)</f>
        <v>1</v>
      </c>
      <c r="K1100" s="23">
        <f>IFERROR(VLOOKUP($C1100,'World Cup Players'!B:X,18,FALSE),0)</f>
        <v>0</v>
      </c>
      <c r="L1100" s="44">
        <f>IFERROR(VLOOKUP($C1100,'World Cup GK'!B:AE,16,FALSE),0)</f>
        <v>0</v>
      </c>
      <c r="M1100" s="44">
        <f>IFERROR(VLOOKUP($C1100,'World Cup GK'!B:AE,19,FALSE),0)</f>
        <v>0</v>
      </c>
      <c r="N1100" s="44">
        <f>IFERROR(VLOOKUP($C1100,'World Cup GK'!B:AE,14,FALSE),0)</f>
        <v>0</v>
      </c>
      <c r="O1100" s="44">
        <f>IFERROR(VLOOKUP($C1100,'World Cup GK'!B:AE,11,FALSE),0)</f>
        <v>0</v>
      </c>
      <c r="P1100" s="43">
        <f t="shared" si="134"/>
        <v>14.746600000000001</v>
      </c>
      <c r="U1100" s="247"/>
      <c r="V1100" s="248"/>
    </row>
    <row r="1101" spans="2:22" ht="12" customHeight="1" x14ac:dyDescent="0.2">
      <c r="B1101" s="24"/>
      <c r="C1101" s="265" t="s">
        <v>422</v>
      </c>
      <c r="D1101" s="23" t="str">
        <f>IFERROR(VLOOKUP($C1101,'World Cup Players'!B:X,3,FALSE),0)</f>
        <v>ar Argentina</v>
      </c>
      <c r="E1101" s="30"/>
      <c r="F1101" s="23">
        <f>IFERROR(VLOOKUP($C1101,'World Cup Players'!B:X,9,FALSE),0)</f>
        <v>310</v>
      </c>
      <c r="G1101" s="23">
        <f>IFERROR(VLOOKUP($C1101,'World Cup Players'!B:X,11,FALSE),0)</f>
        <v>3</v>
      </c>
      <c r="H1101" s="23">
        <f>IFERROR(VLOOKUP($C1101,'World Cup Players'!B:X,12,FALSE),0)</f>
        <v>1</v>
      </c>
      <c r="I1101" s="23">
        <f>IFERROR(VLOOKUP($C1101,'GAME WINNING GOALS'!A:B,2,FALSE),0)</f>
        <v>2</v>
      </c>
      <c r="J1101" s="23">
        <f>IFERROR(VLOOKUP($C1101,'World Cup Players'!B:X,17,FALSE),0)</f>
        <v>1</v>
      </c>
      <c r="K1101" s="23">
        <f>IFERROR(VLOOKUP($C1101,'World Cup Players'!B:X,18,FALSE),0)</f>
        <v>0</v>
      </c>
      <c r="L1101" s="44">
        <f>IFERROR(VLOOKUP($C1101,'World Cup GK'!B:AE,16,FALSE),0)</f>
        <v>0</v>
      </c>
      <c r="M1101" s="44">
        <f>IFERROR(VLOOKUP($C1101,'World Cup GK'!B:AE,19,FALSE),0)</f>
        <v>0</v>
      </c>
      <c r="N1101" s="44">
        <f>IFERROR(VLOOKUP($C1101,'World Cup GK'!B:AE,14,FALSE),0)</f>
        <v>0</v>
      </c>
      <c r="O1101" s="44">
        <f>IFERROR(VLOOKUP($C1101,'World Cup GK'!B:AE,11,FALSE),0)</f>
        <v>0</v>
      </c>
      <c r="P1101" s="43">
        <f t="shared" si="134"/>
        <v>8.3230000000000004</v>
      </c>
      <c r="U1101" s="247"/>
      <c r="V1101" s="248"/>
    </row>
    <row r="1102" spans="2:22" ht="12" customHeight="1" x14ac:dyDescent="0.2">
      <c r="B1102" s="24"/>
      <c r="C1102" s="265" t="s">
        <v>475</v>
      </c>
      <c r="D1102" s="23" t="str">
        <f>IFERROR(VLOOKUP($C1102,'World Cup Players'!B:X,3,FALSE),0)</f>
        <v>es Spain</v>
      </c>
      <c r="E1102" s="30"/>
      <c r="F1102" s="23">
        <f>IFERROR(VLOOKUP($C1102,'World Cup Players'!B:X,9,FALSE),0)</f>
        <v>67</v>
      </c>
      <c r="G1102" s="23">
        <f>IFERROR(VLOOKUP($C1102,'World Cup Players'!B:X,11,FALSE),0)</f>
        <v>0</v>
      </c>
      <c r="H1102" s="23">
        <f>IFERROR(VLOOKUP($C1102,'World Cup Players'!B:X,12,FALSE),0)</f>
        <v>0</v>
      </c>
      <c r="I1102" s="23">
        <f>IFERROR(VLOOKUP($C1102,'GAME WINNING GOALS'!A:B,2,FALSE),0)</f>
        <v>0</v>
      </c>
      <c r="J1102" s="23">
        <f>IFERROR(VLOOKUP($C1102,'World Cup Players'!B:X,17,FALSE),0)</f>
        <v>0</v>
      </c>
      <c r="K1102" s="23">
        <f>IFERROR(VLOOKUP($C1102,'World Cup Players'!B:X,18,FALSE),0)</f>
        <v>0</v>
      </c>
      <c r="L1102" s="44">
        <f>IFERROR(VLOOKUP($C1102,'World Cup GK'!B:AE,16,FALSE),0)</f>
        <v>0</v>
      </c>
      <c r="M1102" s="44">
        <f>IFERROR(VLOOKUP($C1102,'World Cup GK'!B:AE,19,FALSE),0)</f>
        <v>0</v>
      </c>
      <c r="N1102" s="44">
        <f>IFERROR(VLOOKUP($C1102,'World Cup GK'!B:AE,14,FALSE),0)</f>
        <v>0</v>
      </c>
      <c r="O1102" s="44">
        <f>IFERROR(VLOOKUP($C1102,'World Cup GK'!B:AE,11,FALSE),0)</f>
        <v>0</v>
      </c>
      <c r="P1102" s="43">
        <f t="shared" si="134"/>
        <v>0.55610000000000004</v>
      </c>
      <c r="U1102" s="247"/>
      <c r="V1102" s="248"/>
    </row>
    <row r="1103" spans="2:22" ht="12" customHeight="1" x14ac:dyDescent="0.2">
      <c r="B1103" s="24"/>
      <c r="C1103" s="265" t="s">
        <v>734</v>
      </c>
      <c r="D1103" s="23" t="str">
        <f>IFERROR(VLOOKUP($C1103,'World Cup Players'!B:X,3,FALSE),0)</f>
        <v>no Norway</v>
      </c>
      <c r="E1103" s="30"/>
      <c r="F1103" s="23">
        <f>IFERROR(VLOOKUP($C1103,'World Cup Players'!B:X,9,FALSE),0)</f>
        <v>470</v>
      </c>
      <c r="G1103" s="23">
        <f>IFERROR(VLOOKUP($C1103,'World Cup Players'!B:X,11,FALSE),0)</f>
        <v>0</v>
      </c>
      <c r="H1103" s="23">
        <f>IFERROR(VLOOKUP($C1103,'World Cup Players'!B:X,12,FALSE),0)</f>
        <v>4</v>
      </c>
      <c r="I1103" s="23">
        <f>IFERROR(VLOOKUP($C1103,'GAME WINNING GOALS'!A:B,2,FALSE),0)</f>
        <v>0</v>
      </c>
      <c r="J1103" s="23">
        <f>IFERROR(VLOOKUP($C1103,'World Cup Players'!B:X,17,FALSE),0)</f>
        <v>0</v>
      </c>
      <c r="K1103" s="23">
        <f>IFERROR(VLOOKUP($C1103,'World Cup Players'!B:X,18,FALSE),0)</f>
        <v>0</v>
      </c>
      <c r="L1103" s="44">
        <f>IFERROR(VLOOKUP($C1103,'World Cup GK'!B:AE,16,FALSE),0)</f>
        <v>0</v>
      </c>
      <c r="M1103" s="44">
        <f>IFERROR(VLOOKUP($C1103,'World Cup GK'!B:AE,19,FALSE),0)</f>
        <v>0</v>
      </c>
      <c r="N1103" s="44">
        <f>IFERROR(VLOOKUP($C1103,'World Cup GK'!B:AE,14,FALSE),0)</f>
        <v>0</v>
      </c>
      <c r="O1103" s="44">
        <f>IFERROR(VLOOKUP($C1103,'World Cup GK'!B:AE,11,FALSE),0)</f>
        <v>0</v>
      </c>
      <c r="P1103" s="43">
        <f t="shared" si="134"/>
        <v>7.9009999999999998</v>
      </c>
      <c r="U1103" s="247"/>
      <c r="V1103" s="248"/>
    </row>
    <row r="1104" spans="2:22" ht="12" customHeight="1" x14ac:dyDescent="0.2">
      <c r="B1104" s="24"/>
      <c r="C1104" s="265" t="s">
        <v>219</v>
      </c>
      <c r="D1104" s="23" t="str">
        <f>IFERROR(VLOOKUP($C1104,'World Cup Players'!B:X,3,FALSE),0)</f>
        <v>us United States</v>
      </c>
      <c r="E1104" s="30"/>
      <c r="F1104" s="23">
        <f>IFERROR(VLOOKUP($C1104,'World Cup Players'!B:X,9,FALSE),0)</f>
        <v>223</v>
      </c>
      <c r="G1104" s="23">
        <f>IFERROR(VLOOKUP($C1104,'World Cup Players'!B:X,11,FALSE),0)</f>
        <v>0</v>
      </c>
      <c r="H1104" s="23">
        <f>IFERROR(VLOOKUP($C1104,'World Cup Players'!B:X,12,FALSE),0)</f>
        <v>1</v>
      </c>
      <c r="I1104" s="23">
        <f>IFERROR(VLOOKUP($C1104,'GAME WINNING GOALS'!A:B,2,FALSE),0)</f>
        <v>0</v>
      </c>
      <c r="J1104" s="23">
        <f>IFERROR(VLOOKUP($C1104,'World Cup Players'!B:X,17,FALSE),0)</f>
        <v>0</v>
      </c>
      <c r="K1104" s="23">
        <f>IFERROR(VLOOKUP($C1104,'World Cup Players'!B:X,18,FALSE),0)</f>
        <v>0</v>
      </c>
      <c r="L1104" s="44">
        <f>IFERROR(VLOOKUP($C1104,'World Cup GK'!B:AE,16,FALSE),0)</f>
        <v>0</v>
      </c>
      <c r="M1104" s="44">
        <f>IFERROR(VLOOKUP($C1104,'World Cup GK'!B:AE,19,FALSE),0)</f>
        <v>0</v>
      </c>
      <c r="N1104" s="44">
        <f>IFERROR(VLOOKUP($C1104,'World Cup GK'!B:AE,14,FALSE),0)</f>
        <v>0</v>
      </c>
      <c r="O1104" s="44">
        <f>IFERROR(VLOOKUP($C1104,'World Cup GK'!B:AE,11,FALSE),0)</f>
        <v>0</v>
      </c>
      <c r="P1104" s="43">
        <f t="shared" si="134"/>
        <v>2.8509000000000002</v>
      </c>
      <c r="U1104" s="247"/>
      <c r="V1104" s="248"/>
    </row>
    <row r="1105" spans="2:22" ht="12" customHeight="1" x14ac:dyDescent="0.2">
      <c r="B1105" s="24"/>
      <c r="C1105" s="265" t="s">
        <v>805</v>
      </c>
      <c r="D1105" s="23" t="str">
        <f>IFERROR(VLOOKUP($C1105,'World Cup Players'!B:X,3,FALSE),0)</f>
        <v>fr France</v>
      </c>
      <c r="E1105" s="30"/>
      <c r="F1105" s="23">
        <f>IFERROR(VLOOKUP($C1105,'World Cup Players'!B:X,9,FALSE),0)</f>
        <v>85</v>
      </c>
      <c r="G1105" s="23">
        <f>IFERROR(VLOOKUP($C1105,'World Cup Players'!B:X,11,FALSE),0)</f>
        <v>0</v>
      </c>
      <c r="H1105" s="23">
        <f>IFERROR(VLOOKUP($C1105,'World Cup Players'!B:X,12,FALSE),0)</f>
        <v>0</v>
      </c>
      <c r="I1105" s="23">
        <f>IFERROR(VLOOKUP($C1105,'GAME WINNING GOALS'!A:B,2,FALSE),0)</f>
        <v>0</v>
      </c>
      <c r="J1105" s="23">
        <f>IFERROR(VLOOKUP($C1105,'World Cup Players'!B:X,17,FALSE),0)</f>
        <v>0</v>
      </c>
      <c r="K1105" s="23">
        <f>IFERROR(VLOOKUP($C1105,'World Cup Players'!B:X,18,FALSE),0)</f>
        <v>0</v>
      </c>
      <c r="L1105" s="44">
        <f>IFERROR(VLOOKUP($C1105,'World Cup GK'!B:AE,16,FALSE),0)</f>
        <v>0</v>
      </c>
      <c r="M1105" s="44">
        <f>IFERROR(VLOOKUP($C1105,'World Cup GK'!B:AE,19,FALSE),0)</f>
        <v>0</v>
      </c>
      <c r="N1105" s="44">
        <f>IFERROR(VLOOKUP($C1105,'World Cup GK'!B:AE,14,FALSE),0)</f>
        <v>0</v>
      </c>
      <c r="O1105" s="44">
        <f>IFERROR(VLOOKUP($C1105,'World Cup GK'!B:AE,11,FALSE),0)</f>
        <v>0</v>
      </c>
      <c r="P1105" s="43">
        <f t="shared" si="134"/>
        <v>0.70550000000000002</v>
      </c>
      <c r="U1105" s="247"/>
      <c r="V1105" s="248"/>
    </row>
    <row r="1106" spans="2:22" ht="12" customHeight="1" x14ac:dyDescent="0.2">
      <c r="B1106" s="24"/>
      <c r="C1106" s="265" t="s">
        <v>360</v>
      </c>
      <c r="D1106" s="23" t="str">
        <f>IFERROR(VLOOKUP($C1106,'World Cup Players'!B:X,3,FALSE),0)</f>
        <v>ir IR Iran</v>
      </c>
      <c r="E1106" s="30"/>
      <c r="F1106" s="23">
        <f>IFERROR(VLOOKUP($C1106,'World Cup Players'!B:X,9,FALSE),0)</f>
        <v>259</v>
      </c>
      <c r="G1106" s="23">
        <f>IFERROR(VLOOKUP($C1106,'World Cup Players'!B:X,11,FALSE),0)</f>
        <v>0</v>
      </c>
      <c r="H1106" s="23">
        <f>IFERROR(VLOOKUP($C1106,'World Cup Players'!B:X,12,FALSE),0)</f>
        <v>0</v>
      </c>
      <c r="I1106" s="23">
        <f>IFERROR(VLOOKUP($C1106,'GAME WINNING GOALS'!A:B,2,FALSE),0)</f>
        <v>0</v>
      </c>
      <c r="J1106" s="23">
        <f>IFERROR(VLOOKUP($C1106,'World Cup Players'!B:X,17,FALSE),0)</f>
        <v>0</v>
      </c>
      <c r="K1106" s="23">
        <f>IFERROR(VLOOKUP($C1106,'World Cup Players'!B:X,18,FALSE),0)</f>
        <v>0</v>
      </c>
      <c r="L1106" s="44">
        <f>IFERROR(VLOOKUP($C1106,'World Cup GK'!B:AE,16,FALSE),0)</f>
        <v>0</v>
      </c>
      <c r="M1106" s="44">
        <f>IFERROR(VLOOKUP($C1106,'World Cup GK'!B:AE,19,FALSE),0)</f>
        <v>0</v>
      </c>
      <c r="N1106" s="44">
        <f>IFERROR(VLOOKUP($C1106,'World Cup GK'!B:AE,14,FALSE),0)</f>
        <v>0</v>
      </c>
      <c r="O1106" s="44">
        <f>IFERROR(VLOOKUP($C1106,'World Cup GK'!B:AE,11,FALSE),0)</f>
        <v>0</v>
      </c>
      <c r="P1106" s="43">
        <f t="shared" si="134"/>
        <v>2.1497000000000002</v>
      </c>
      <c r="U1106" s="247"/>
      <c r="V1106" s="248"/>
    </row>
    <row r="1107" spans="2:22" ht="12" customHeight="1" x14ac:dyDescent="0.2">
      <c r="B1107" s="24"/>
      <c r="C1107" s="265" t="s">
        <v>646</v>
      </c>
      <c r="D1107" s="23" t="str">
        <f>IFERROR(VLOOKUP($C1107,'World Cup Players'!B:X,3,FALSE),0)</f>
        <v>sct Scotland</v>
      </c>
      <c r="E1107" s="30"/>
      <c r="F1107" s="23">
        <f>IFERROR(VLOOKUP($C1107,'World Cup Players'!B:X,9,FALSE),0)</f>
        <v>171</v>
      </c>
      <c r="G1107" s="23">
        <f>IFERROR(VLOOKUP($C1107,'World Cup Players'!B:X,11,FALSE),0)</f>
        <v>0</v>
      </c>
      <c r="H1107" s="23">
        <f>IFERROR(VLOOKUP($C1107,'World Cup Players'!B:X,12,FALSE),0)</f>
        <v>0</v>
      </c>
      <c r="I1107" s="23">
        <f>IFERROR(VLOOKUP($C1107,'GAME WINNING GOALS'!A:B,2,FALSE),0)</f>
        <v>0</v>
      </c>
      <c r="J1107" s="23">
        <f>IFERROR(VLOOKUP($C1107,'World Cup Players'!B:X,17,FALSE),0)</f>
        <v>0</v>
      </c>
      <c r="K1107" s="23">
        <f>IFERROR(VLOOKUP($C1107,'World Cup Players'!B:X,18,FALSE),0)</f>
        <v>0</v>
      </c>
      <c r="L1107" s="44">
        <f>IFERROR(VLOOKUP($C1107,'World Cup GK'!B:AE,16,FALSE),0)</f>
        <v>0</v>
      </c>
      <c r="M1107" s="44">
        <f>IFERROR(VLOOKUP($C1107,'World Cup GK'!B:AE,19,FALSE),0)</f>
        <v>0</v>
      </c>
      <c r="N1107" s="44">
        <f>IFERROR(VLOOKUP($C1107,'World Cup GK'!B:AE,14,FALSE),0)</f>
        <v>0</v>
      </c>
      <c r="O1107" s="44">
        <f>IFERROR(VLOOKUP($C1107,'World Cup GK'!B:AE,11,FALSE),0)</f>
        <v>0</v>
      </c>
      <c r="P1107" s="43">
        <f t="shared" si="134"/>
        <v>1.4193</v>
      </c>
      <c r="U1107" s="247"/>
      <c r="V1107" s="248"/>
    </row>
    <row r="1108" spans="2:22" ht="12" customHeight="1" x14ac:dyDescent="0.2">
      <c r="B1108" s="24"/>
      <c r="C1108" s="265" t="s">
        <v>216</v>
      </c>
      <c r="D1108" s="23" t="str">
        <f>IFERROR(VLOOKUP($C1108,'World Cup Players'!B:X,3,FALSE),0)</f>
        <v>es Spain</v>
      </c>
      <c r="E1108" s="30"/>
      <c r="F1108" s="23">
        <f>IFERROR(VLOOKUP($C1108,'World Cup Players'!B:X,9,FALSE),0)</f>
        <v>229</v>
      </c>
      <c r="G1108" s="23">
        <f>IFERROR(VLOOKUP($C1108,'World Cup Players'!B:X,11,FALSE),0)</f>
        <v>0</v>
      </c>
      <c r="H1108" s="23">
        <f>IFERROR(VLOOKUP($C1108,'World Cup Players'!B:X,12,FALSE),0)</f>
        <v>1</v>
      </c>
      <c r="I1108" s="23">
        <f>IFERROR(VLOOKUP($C1108,'GAME WINNING GOALS'!A:B,2,FALSE),0)</f>
        <v>0</v>
      </c>
      <c r="J1108" s="23">
        <f>IFERROR(VLOOKUP($C1108,'World Cup Players'!B:X,17,FALSE),0)</f>
        <v>1</v>
      </c>
      <c r="K1108" s="23">
        <f>IFERROR(VLOOKUP($C1108,'World Cup Players'!B:X,18,FALSE),0)</f>
        <v>0</v>
      </c>
      <c r="L1108" s="44">
        <f>IFERROR(VLOOKUP($C1108,'World Cup GK'!B:AE,16,FALSE),0)</f>
        <v>0</v>
      </c>
      <c r="M1108" s="44">
        <f>IFERROR(VLOOKUP($C1108,'World Cup GK'!B:AE,19,FALSE),0)</f>
        <v>0</v>
      </c>
      <c r="N1108" s="44">
        <f>IFERROR(VLOOKUP($C1108,'World Cup GK'!B:AE,14,FALSE),0)</f>
        <v>0</v>
      </c>
      <c r="O1108" s="44">
        <f>IFERROR(VLOOKUP($C1108,'World Cup GK'!B:AE,11,FALSE),0)</f>
        <v>0</v>
      </c>
      <c r="P1108" s="43">
        <f t="shared" si="134"/>
        <v>2.6507000000000001</v>
      </c>
      <c r="U1108" s="247"/>
      <c r="V1108" s="248"/>
    </row>
    <row r="1109" spans="2:22" ht="12" customHeight="1" x14ac:dyDescent="0.2">
      <c r="B1109" s="24"/>
      <c r="C1109" s="265" t="s">
        <v>102</v>
      </c>
      <c r="D1109" s="23" t="str">
        <f>IFERROR(VLOOKUP($C1109,'World Cup Players'!B:X,3,FALSE),0)</f>
        <v>de Germany</v>
      </c>
      <c r="E1109" s="30"/>
      <c r="F1109" s="23">
        <f>IFERROR(VLOOKUP($C1109,'World Cup Players'!B:X,9,FALSE),0)</f>
        <v>351</v>
      </c>
      <c r="G1109" s="23">
        <f>IFERROR(VLOOKUP($C1109,'World Cup Players'!B:X,11,FALSE),0)</f>
        <v>0</v>
      </c>
      <c r="H1109" s="23">
        <f>IFERROR(VLOOKUP($C1109,'World Cup Players'!B:X,12,FALSE),0)</f>
        <v>2</v>
      </c>
      <c r="I1109" s="23">
        <f>IFERROR(VLOOKUP($C1109,'GAME WINNING GOALS'!A:B,2,FALSE),0)</f>
        <v>0</v>
      </c>
      <c r="J1109" s="23">
        <f>IFERROR(VLOOKUP($C1109,'World Cup Players'!B:X,17,FALSE),0)</f>
        <v>0</v>
      </c>
      <c r="K1109" s="23">
        <f>IFERROR(VLOOKUP($C1109,'World Cup Players'!B:X,18,FALSE),0)</f>
        <v>0</v>
      </c>
      <c r="L1109" s="44">
        <f>IFERROR(VLOOKUP($C1109,'World Cup GK'!B:AE,16,FALSE),0)</f>
        <v>0</v>
      </c>
      <c r="M1109" s="44">
        <f>IFERROR(VLOOKUP($C1109,'World Cup GK'!B:AE,19,FALSE),0)</f>
        <v>0</v>
      </c>
      <c r="N1109" s="44">
        <f>IFERROR(VLOOKUP($C1109,'World Cup GK'!B:AE,14,FALSE),0)</f>
        <v>0</v>
      </c>
      <c r="O1109" s="44">
        <f>IFERROR(VLOOKUP($C1109,'World Cup GK'!B:AE,11,FALSE),0)</f>
        <v>0</v>
      </c>
      <c r="P1109" s="43">
        <f t="shared" si="134"/>
        <v>4.9132999999999996</v>
      </c>
      <c r="U1109" s="247"/>
      <c r="V1109" s="248"/>
    </row>
    <row r="1110" spans="2:22" ht="12" customHeight="1" x14ac:dyDescent="0.2">
      <c r="B1110" s="24"/>
      <c r="C1110" s="265" t="s">
        <v>233</v>
      </c>
      <c r="D1110" s="23" t="str">
        <f>IFERROR(VLOOKUP($C1110,'World Cup Players'!B:X,3,FALSE),0)</f>
        <v>ma Morocco</v>
      </c>
      <c r="E1110" s="30"/>
      <c r="F1110" s="23">
        <f>IFERROR(VLOOKUP($C1110,'World Cup Players'!B:X,9,FALSE),0)</f>
        <v>570</v>
      </c>
      <c r="G1110" s="23">
        <f>IFERROR(VLOOKUP($C1110,'World Cup Players'!B:X,11,FALSE),0)</f>
        <v>1</v>
      </c>
      <c r="H1110" s="23">
        <f>IFERROR(VLOOKUP($C1110,'World Cup Players'!B:X,12,FALSE),0)</f>
        <v>2</v>
      </c>
      <c r="I1110" s="23">
        <f>IFERROR(VLOOKUP($C1110,'GAME WINNING GOALS'!A:B,2,FALSE),0)</f>
        <v>0</v>
      </c>
      <c r="J1110" s="23">
        <f>IFERROR(VLOOKUP($C1110,'World Cup Players'!B:X,17,FALSE),0)</f>
        <v>1</v>
      </c>
      <c r="K1110" s="23">
        <f>IFERROR(VLOOKUP($C1110,'World Cup Players'!B:X,18,FALSE),0)</f>
        <v>0</v>
      </c>
      <c r="L1110" s="44">
        <f>IFERROR(VLOOKUP($C1110,'World Cup GK'!B:AE,16,FALSE),0)</f>
        <v>0</v>
      </c>
      <c r="M1110" s="44">
        <f>IFERROR(VLOOKUP($C1110,'World Cup GK'!B:AE,19,FALSE),0)</f>
        <v>0</v>
      </c>
      <c r="N1110" s="44">
        <f>IFERROR(VLOOKUP($C1110,'World Cup GK'!B:AE,14,FALSE),0)</f>
        <v>0</v>
      </c>
      <c r="O1110" s="44">
        <f>IFERROR(VLOOKUP($C1110,'World Cup GK'!B:AE,11,FALSE),0)</f>
        <v>0</v>
      </c>
      <c r="P1110" s="43">
        <f t="shared" si="134"/>
        <v>7.4809999999999999</v>
      </c>
      <c r="U1110" s="247"/>
      <c r="V1110" s="248"/>
    </row>
    <row r="1111" spans="2:22" ht="12" customHeight="1" x14ac:dyDescent="0.2">
      <c r="B1111" s="24"/>
      <c r="C1111" s="265" t="s">
        <v>101</v>
      </c>
      <c r="D1111" s="23" t="str">
        <f>IFERROR(VLOOKUP($C1111,'World Cup Players'!B:X,3,FALSE),0)</f>
        <v>de Germany</v>
      </c>
      <c r="E1111" s="30"/>
      <c r="F1111" s="23">
        <f>IFERROR(VLOOKUP($C1111,'World Cup Players'!B:X,9,FALSE),0)</f>
        <v>262</v>
      </c>
      <c r="G1111" s="23">
        <f>IFERROR(VLOOKUP($C1111,'World Cup Players'!B:X,11,FALSE),0)</f>
        <v>0</v>
      </c>
      <c r="H1111" s="23">
        <f>IFERROR(VLOOKUP($C1111,'World Cup Players'!B:X,12,FALSE),0)</f>
        <v>0</v>
      </c>
      <c r="I1111" s="41">
        <f>IFERROR(VLOOKUP($C1111,'GAME WINNING GOALS'!A:B,2,FALSE),0)</f>
        <v>0</v>
      </c>
      <c r="J1111" s="23">
        <f>IFERROR(VLOOKUP($C1111,'World Cup Players'!B:X,17,FALSE),0)</f>
        <v>0</v>
      </c>
      <c r="K1111" s="23">
        <f>IFERROR(VLOOKUP($C1111,'World Cup Players'!B:X,18,FALSE),0)</f>
        <v>0</v>
      </c>
      <c r="L1111" s="44">
        <f>IFERROR(VLOOKUP($C1111,'World Cup GK'!B:AE,16,FALSE),0)</f>
        <v>0</v>
      </c>
      <c r="M1111" s="44">
        <f>IFERROR(VLOOKUP($C1111,'World Cup GK'!B:AE,19,FALSE),0)</f>
        <v>0</v>
      </c>
      <c r="N1111" s="44">
        <f>IFERROR(VLOOKUP($C1111,'World Cup GK'!B:AE,14,FALSE),0)</f>
        <v>0</v>
      </c>
      <c r="O1111" s="44">
        <f>IFERROR(VLOOKUP($C1111,'World Cup GK'!B:AE,11,FALSE),0)</f>
        <v>0</v>
      </c>
      <c r="P1111" s="43">
        <f t="shared" si="134"/>
        <v>2.1745999999999999</v>
      </c>
      <c r="U1111" s="247"/>
      <c r="V1111" s="248"/>
    </row>
    <row r="1112" spans="2:22" ht="12" customHeight="1" x14ac:dyDescent="0.2">
      <c r="B1112" s="24"/>
      <c r="C1112" s="265" t="s">
        <v>379</v>
      </c>
      <c r="D1112" s="23" t="str">
        <f>IFERROR(VLOOKUP($C1112,'World Cup Players'!B:X,3,FALSE),0)</f>
        <v>nl Netherlands</v>
      </c>
      <c r="E1112" s="30"/>
      <c r="F1112" s="23">
        <f>IFERROR(VLOOKUP($C1112,'World Cup Players'!B:X,9,FALSE),0)</f>
        <v>390</v>
      </c>
      <c r="G1112" s="23">
        <f>IFERROR(VLOOKUP($C1112,'World Cup Players'!B:X,11,FALSE),0)</f>
        <v>0</v>
      </c>
      <c r="H1112" s="23">
        <f>IFERROR(VLOOKUP($C1112,'World Cup Players'!B:X,12,FALSE),0)</f>
        <v>2</v>
      </c>
      <c r="I1112" s="41">
        <f>IFERROR(VLOOKUP($C1112,'GAME WINNING GOALS'!A:B,2,FALSE),0)</f>
        <v>0</v>
      </c>
      <c r="J1112" s="23">
        <f>IFERROR(VLOOKUP($C1112,'World Cup Players'!B:X,17,FALSE),0)</f>
        <v>0</v>
      </c>
      <c r="K1112" s="23">
        <f>IFERROR(VLOOKUP($C1112,'World Cup Players'!B:X,18,FALSE),0)</f>
        <v>0</v>
      </c>
      <c r="L1112" s="44">
        <f>IFERROR(VLOOKUP($C1112,'World Cup GK'!B:AE,16,FALSE),0)</f>
        <v>0</v>
      </c>
      <c r="M1112" s="44">
        <f>IFERROR(VLOOKUP($C1112,'World Cup GK'!B:AE,19,FALSE),0)</f>
        <v>0</v>
      </c>
      <c r="N1112" s="44">
        <f>IFERROR(VLOOKUP($C1112,'World Cup GK'!B:AE,14,FALSE),0)</f>
        <v>0</v>
      </c>
      <c r="O1112" s="44">
        <f>IFERROR(VLOOKUP($C1112,'World Cup GK'!B:AE,11,FALSE),0)</f>
        <v>0</v>
      </c>
      <c r="P1112" s="43">
        <f t="shared" si="134"/>
        <v>5.2370000000000001</v>
      </c>
      <c r="U1112" s="247"/>
      <c r="V1112" s="248"/>
    </row>
    <row r="1113" spans="2:22" ht="12" customHeight="1" x14ac:dyDescent="0.2">
      <c r="B1113" s="24"/>
      <c r="C1113" s="265" t="s">
        <v>421</v>
      </c>
      <c r="D1113" s="23" t="str">
        <f>IFERROR(VLOOKUP($C1113,'World Cup Players'!B:X,3,FALSE),0)</f>
        <v>ar Argentina</v>
      </c>
      <c r="E1113" s="30"/>
      <c r="F1113" s="23">
        <f>IFERROR(VLOOKUP($C1113,'World Cup Players'!B:X,9,FALSE),0)</f>
        <v>690</v>
      </c>
      <c r="G1113" s="23">
        <f>IFERROR(VLOOKUP($C1113,'World Cup Players'!B:X,11,FALSE),0)</f>
        <v>0</v>
      </c>
      <c r="H1113" s="23">
        <f>IFERROR(VLOOKUP($C1113,'World Cup Players'!B:X,12,FALSE),0)</f>
        <v>0</v>
      </c>
      <c r="I1113" s="41">
        <f>IFERROR(VLOOKUP($C1113,'GAME WINNING GOALS'!A:B,2,FALSE),0)</f>
        <v>0</v>
      </c>
      <c r="J1113" s="23">
        <f>IFERROR(VLOOKUP($C1113,'World Cup Players'!B:X,17,FALSE),0)</f>
        <v>0</v>
      </c>
      <c r="K1113" s="23">
        <f>IFERROR(VLOOKUP($C1113,'World Cup Players'!B:X,18,FALSE),0)</f>
        <v>0</v>
      </c>
      <c r="L1113" s="44">
        <f>IFERROR(VLOOKUP($C1113,'World Cup GK'!B:AE,16,FALSE),0)</f>
        <v>7</v>
      </c>
      <c r="M1113" s="44">
        <f>IFERROR(VLOOKUP($C1113,'World Cup GK'!B:AE,19,FALSE),0)</f>
        <v>2</v>
      </c>
      <c r="N1113" s="44">
        <f>IFERROR(VLOOKUP($C1113,'World Cup GK'!B:AE,14,FALSE),0)</f>
        <v>9</v>
      </c>
      <c r="O1113" s="44">
        <f>IFERROR(VLOOKUP($C1113,'World Cup GK'!B:AE,11,FALSE),0)</f>
        <v>7</v>
      </c>
      <c r="P1113" s="43">
        <f t="shared" si="134"/>
        <v>14.777000000000001</v>
      </c>
      <c r="U1113" s="247"/>
      <c r="V1113" s="248"/>
    </row>
    <row r="1114" spans="2:22" ht="12" customHeight="1" x14ac:dyDescent="0.2">
      <c r="B1114" s="24"/>
      <c r="C1114" s="265" t="s">
        <v>269</v>
      </c>
      <c r="D1114" s="23" t="str">
        <f>IFERROR(VLOOKUP($C1114,'World Cup Players'!B:X,3,FALSE),0)</f>
        <v>pt Portugal</v>
      </c>
      <c r="E1114" s="30"/>
      <c r="F1114" s="23">
        <f>IFERROR(VLOOKUP($C1114,'World Cup Players'!B:X,9,FALSE),0)</f>
        <v>450</v>
      </c>
      <c r="G1114" s="23">
        <f>IFERROR(VLOOKUP($C1114,'World Cup Players'!B:X,11,FALSE),0)</f>
        <v>0</v>
      </c>
      <c r="H1114" s="23">
        <f>IFERROR(VLOOKUP($C1114,'World Cup Players'!B:X,12,FALSE),0)</f>
        <v>0</v>
      </c>
      <c r="I1114" s="41">
        <f>IFERROR(VLOOKUP($C1114,'GAME WINNING GOALS'!A:B,2,FALSE),0)</f>
        <v>0</v>
      </c>
      <c r="J1114" s="23">
        <f>IFERROR(VLOOKUP($C1114,'World Cup Players'!B:X,17,FALSE),0)</f>
        <v>0</v>
      </c>
      <c r="K1114" s="23">
        <f>IFERROR(VLOOKUP($C1114,'World Cup Players'!B:X,18,FALSE),0)</f>
        <v>0</v>
      </c>
      <c r="L1114" s="44">
        <f>IFERROR(VLOOKUP($C1114,'World Cup GK'!B:AE,16,FALSE),0)</f>
        <v>2</v>
      </c>
      <c r="M1114" s="44">
        <f>IFERROR(VLOOKUP($C1114,'World Cup GK'!B:AE,19,FALSE),0)</f>
        <v>2</v>
      </c>
      <c r="N1114" s="44">
        <f>IFERROR(VLOOKUP($C1114,'World Cup GK'!B:AE,14,FALSE),0)</f>
        <v>19</v>
      </c>
      <c r="O1114" s="44">
        <f>IFERROR(VLOOKUP($C1114,'World Cup GK'!B:AE,11,FALSE),0)</f>
        <v>3</v>
      </c>
      <c r="P1114" s="43">
        <f t="shared" si="134"/>
        <v>10.785</v>
      </c>
      <c r="U1114" s="247"/>
      <c r="V1114" s="248"/>
    </row>
    <row r="1115" spans="2:22" ht="12" customHeight="1" x14ac:dyDescent="0.2">
      <c r="B1115" s="24"/>
      <c r="C1115" s="265" t="s">
        <v>400</v>
      </c>
      <c r="D1115" s="23" t="str">
        <f>IFERROR(VLOOKUP($C1115,'World Cup Players'!B:X,3,FALSE),0)</f>
        <v>ma Morocco</v>
      </c>
      <c r="E1115" s="30"/>
      <c r="F1115" s="23">
        <f>IFERROR(VLOOKUP($C1115,'World Cup Players'!B:X,9,FALSE),0)</f>
        <v>570</v>
      </c>
      <c r="G1115" s="23">
        <f>IFERROR(VLOOKUP($C1115,'World Cup Players'!B:X,11,FALSE),0)</f>
        <v>0</v>
      </c>
      <c r="H1115" s="23">
        <f>IFERROR(VLOOKUP($C1115,'World Cup Players'!B:X,12,FALSE),0)</f>
        <v>0</v>
      </c>
      <c r="I1115" s="23">
        <f>IFERROR(VLOOKUP($C1115,'GAME WINNING GOALS'!A:B,2,FALSE),0)</f>
        <v>0</v>
      </c>
      <c r="J1115" s="23">
        <f>IFERROR(VLOOKUP($C1115,'World Cup Players'!B:X,17,FALSE),0)</f>
        <v>0</v>
      </c>
      <c r="K1115" s="23">
        <f>IFERROR(VLOOKUP($C1115,'World Cup Players'!B:X,18,FALSE),0)</f>
        <v>0</v>
      </c>
      <c r="L1115" s="44">
        <f>IFERROR(VLOOKUP($C1115,'World Cup GK'!B:AE,16,FALSE),0)</f>
        <v>3</v>
      </c>
      <c r="M1115" s="44">
        <f>IFERROR(VLOOKUP($C1115,'World Cup GK'!B:AE,19,FALSE),0)</f>
        <v>2</v>
      </c>
      <c r="N1115" s="44">
        <f>IFERROR(VLOOKUP($C1115,'World Cup GK'!B:AE,14,FALSE),0)</f>
        <v>14</v>
      </c>
      <c r="O1115" s="44">
        <f>IFERROR(VLOOKUP($C1115,'World Cup GK'!B:AE,11,FALSE),0)</f>
        <v>6</v>
      </c>
      <c r="P1115" s="43">
        <f t="shared" si="134"/>
        <v>11.031000000000001</v>
      </c>
      <c r="U1115" s="247"/>
      <c r="V1115" s="248"/>
    </row>
    <row r="1116" spans="2:22" ht="12" customHeight="1" x14ac:dyDescent="0.2">
      <c r="B1116" s="24"/>
      <c r="C1116" s="265" t="s">
        <v>765</v>
      </c>
      <c r="D1116" s="23" t="str">
        <f>IFERROR(VLOOKUP($C1116,'World Cup Players'!B:X,3,FALSE),0)</f>
        <v>no Norway</v>
      </c>
      <c r="E1116" s="30"/>
      <c r="F1116" s="23">
        <f>IFERROR(VLOOKUP($C1116,'World Cup Players'!B:X,9,FALSE),0)</f>
        <v>480</v>
      </c>
      <c r="G1116" s="23">
        <f>IFERROR(VLOOKUP($C1116,'World Cup Players'!B:X,11,FALSE),0)</f>
        <v>0</v>
      </c>
      <c r="H1116" s="23">
        <f>IFERROR(VLOOKUP($C1116,'World Cup Players'!B:X,12,FALSE),0)</f>
        <v>0</v>
      </c>
      <c r="I1116" s="23">
        <f>IFERROR(VLOOKUP($C1116,'GAME WINNING GOALS'!A:B,2,FALSE),0)</f>
        <v>0</v>
      </c>
      <c r="J1116" s="23">
        <f>IFERROR(VLOOKUP($C1116,'World Cup Players'!B:X,17,FALSE),0)</f>
        <v>0</v>
      </c>
      <c r="K1116" s="23">
        <f>IFERROR(VLOOKUP($C1116,'World Cup Players'!B:X,18,FALSE),0)</f>
        <v>0</v>
      </c>
      <c r="L1116" s="44">
        <f>IFERROR(VLOOKUP($C1116,'World Cup GK'!B:AE,16,FALSE),0)</f>
        <v>4</v>
      </c>
      <c r="M1116" s="44">
        <f>IFERROR(VLOOKUP($C1116,'World Cup GK'!B:AE,19,FALSE),0)</f>
        <v>0</v>
      </c>
      <c r="N1116" s="44">
        <f>IFERROR(VLOOKUP($C1116,'World Cup GK'!B:AE,14,FALSE),0)</f>
        <v>15</v>
      </c>
      <c r="O1116" s="44">
        <f>IFERROR(VLOOKUP($C1116,'World Cup GK'!B:AE,11,FALSE),0)</f>
        <v>7</v>
      </c>
      <c r="P1116" s="43">
        <f t="shared" si="134"/>
        <v>9.234</v>
      </c>
      <c r="U1116" s="247"/>
      <c r="V1116" s="248"/>
    </row>
    <row r="1117" spans="2:22" ht="12" customHeight="1" x14ac:dyDescent="0.2">
      <c r="B1117" s="24"/>
      <c r="C1117" s="294" t="s">
        <v>764</v>
      </c>
      <c r="D1117" s="23" t="str">
        <f>IFERROR(VLOOKUP($C1117,'World Cup Players'!B:X,3,FALSE),0)</f>
        <v>ca Canada</v>
      </c>
      <c r="E1117" s="30"/>
      <c r="F1117" s="23">
        <f>IFERROR(VLOOKUP($C1117,'World Cup Players'!B:X,9,FALSE),0)</f>
        <v>450</v>
      </c>
      <c r="G1117" s="23">
        <f>IFERROR(VLOOKUP($C1117,'World Cup Players'!B:X,11,FALSE),0)</f>
        <v>0</v>
      </c>
      <c r="H1117" s="23">
        <f>IFERROR(VLOOKUP($C1117,'World Cup Players'!B:X,12,FALSE),0)</f>
        <v>0</v>
      </c>
      <c r="I1117" s="23">
        <f>IFERROR(VLOOKUP($C1117,'GAME WINNING GOALS'!A:B,2,FALSE),0)</f>
        <v>0</v>
      </c>
      <c r="J1117" s="23">
        <f>IFERROR(VLOOKUP($C1117,'World Cup Players'!#REF!,16,FALSE),0)</f>
        <v>0</v>
      </c>
      <c r="K1117" s="23">
        <f>IFERROR(VLOOKUP($C1117,'World Cup Players'!#REF!,16,FALSE),0)</f>
        <v>0</v>
      </c>
      <c r="L1117" s="44">
        <f>IFERROR(VLOOKUP($C1117,'World Cup GK'!B:AE,16,FALSE),0)</f>
        <v>2</v>
      </c>
      <c r="M1117" s="44">
        <f>IFERROR(VLOOKUP($C1117,'World Cup GK'!B:AE,19,FALSE),0)</f>
        <v>2</v>
      </c>
      <c r="N1117" s="44">
        <f>IFERROR(VLOOKUP($C1117,'World Cup GK'!B:AE,14,FALSE),0)</f>
        <v>6</v>
      </c>
      <c r="O1117" s="44">
        <f>IFERROR(VLOOKUP($C1117,'World Cup GK'!B:AE,11,FALSE),0)</f>
        <v>6</v>
      </c>
      <c r="P1117" s="43">
        <f t="shared" si="134"/>
        <v>7.4349999999999987</v>
      </c>
      <c r="U1117" s="247"/>
      <c r="V1117" s="249"/>
    </row>
    <row r="1118" spans="2:22" ht="12" customHeight="1" x14ac:dyDescent="0.2">
      <c r="B1118" s="24"/>
      <c r="C1118" s="265" t="s">
        <v>133</v>
      </c>
      <c r="D1118" s="23">
        <f>IFERROR(VLOOKUP($C1118,'World Cup Players'!B:X,3,FALSE),0)</f>
        <v>0</v>
      </c>
      <c r="E1118" s="30"/>
      <c r="F1118" s="23">
        <f>IFERROR(VLOOKUP($C1118,'World Cup Players'!B:X,9,FALSE),0)</f>
        <v>0</v>
      </c>
      <c r="G1118" s="23">
        <f>IFERROR(VLOOKUP($C1118,'World Cup Players'!B:X,11,FALSE),0)</f>
        <v>0</v>
      </c>
      <c r="H1118" s="23">
        <f>IFERROR(VLOOKUP($C1118,'World Cup Players'!#REF!,11,FALSE),0)</f>
        <v>0</v>
      </c>
      <c r="I1118" s="23">
        <f>IFERROR(VLOOKUP($C1118,'GAME WINNING GOALS'!A:B,2,FALSE),0)</f>
        <v>1</v>
      </c>
      <c r="J1118" s="23">
        <f>IFERROR(VLOOKUP($C1118,'World Cup Players'!#REF!,16,FALSE),0)</f>
        <v>0</v>
      </c>
      <c r="K1118" s="23">
        <f>IFERROR(VLOOKUP($C1118,'World Cup Players'!#REF!,16,FALSE),0)</f>
        <v>0</v>
      </c>
      <c r="L1118" s="44">
        <f>IFERROR(VLOOKUP($C1118,'World Cup GK'!B:AE,16,FALSE),0)</f>
        <v>0</v>
      </c>
      <c r="M1118" s="44">
        <f>IFERROR(VLOOKUP($C1118,'World Cup GK'!B:AE,19,FALSE),0)</f>
        <v>0</v>
      </c>
      <c r="N1118" s="44">
        <f>IFERROR(VLOOKUP($C1118,'World Cup GK'!B:AE,14,FALSE),0)</f>
        <v>0</v>
      </c>
      <c r="O1118" s="44">
        <f>IFERROR(VLOOKUP($C1118,'World Cup GK'!B:AE,11,FALSE),0)</f>
        <v>0</v>
      </c>
      <c r="P1118" s="43">
        <f t="shared" si="134"/>
        <v>1</v>
      </c>
      <c r="U1118" s="247"/>
      <c r="V1118" s="250"/>
    </row>
    <row r="1119" spans="2:22" ht="12" customHeight="1" x14ac:dyDescent="0.2">
      <c r="B1119" s="24"/>
      <c r="C1119" s="265" t="s">
        <v>158</v>
      </c>
      <c r="D1119" s="23">
        <f>IFERROR(VLOOKUP($C1119,'World Cup Players'!B:X,3,FALSE),0)</f>
        <v>0</v>
      </c>
      <c r="E1119" s="30"/>
      <c r="F1119" s="23">
        <f>IFERROR(VLOOKUP($C1119,'World Cup Players'!B:X,9,FALSE),0)</f>
        <v>0</v>
      </c>
      <c r="G1119" s="23">
        <f>IFERROR(VLOOKUP($C1119,'World Cup Players'!B:X,11,FALSE),0)</f>
        <v>0</v>
      </c>
      <c r="H1119" s="23">
        <v>2</v>
      </c>
      <c r="I1119" s="23">
        <f>IFERROR(VLOOKUP($C1119,'GAME WINNING GOALS'!A:B,2,FALSE),0)</f>
        <v>1</v>
      </c>
      <c r="J1119" s="23">
        <f>IFERROR(VLOOKUP($C1119,'World Cup Players'!#REF!,16,FALSE),0)</f>
        <v>0</v>
      </c>
      <c r="K1119" s="23">
        <f>IFERROR(VLOOKUP($C1119,'World Cup Players'!#REF!,16,FALSE),0)</f>
        <v>0</v>
      </c>
      <c r="L1119" s="44">
        <f>IFERROR(VLOOKUP($C1119,'World Cup GK'!B:AE,16,FALSE),0)</f>
        <v>0</v>
      </c>
      <c r="M1119" s="44">
        <f>IFERROR(VLOOKUP($C1119,'World Cup GK'!B:AE,19,FALSE),0)</f>
        <v>0</v>
      </c>
      <c r="N1119" s="44">
        <f>IFERROR(VLOOKUP($C1119,'World Cup GK'!B:AE,14,FALSE),0)</f>
        <v>0</v>
      </c>
      <c r="O1119" s="44">
        <f>IFERROR(VLOOKUP($C1119,'World Cup GK'!B:AE,11,FALSE),0)</f>
        <v>0</v>
      </c>
      <c r="P1119" s="43">
        <f t="shared" si="134"/>
        <v>3</v>
      </c>
      <c r="U1119" s="247"/>
      <c r="V1119" s="250"/>
    </row>
    <row r="1120" spans="2:22" ht="12" customHeight="1" x14ac:dyDescent="0.2">
      <c r="B1120" s="24"/>
      <c r="C1120" s="265" t="s">
        <v>155</v>
      </c>
      <c r="D1120" s="23">
        <f>IFERROR(VLOOKUP($C1120,'World Cup Players'!B:X,3,FALSE),0)</f>
        <v>0</v>
      </c>
      <c r="E1120" s="30"/>
      <c r="F1120" s="23">
        <f>IFERROR(VLOOKUP($C1120,'World Cup Players'!B:X,9,FALSE),0)</f>
        <v>0</v>
      </c>
      <c r="G1120" s="23">
        <f>IFERROR(VLOOKUP($C1120,'World Cup Players'!B:X,11,FALSE),0)</f>
        <v>0</v>
      </c>
      <c r="H1120" s="23">
        <f>IFERROR(VLOOKUP($C1120,'World Cup Players'!#REF!,11,FALSE),0)</f>
        <v>0</v>
      </c>
      <c r="I1120" s="23">
        <f>IFERROR(VLOOKUP($C1120,'GAME WINNING GOALS'!A:B,2,FALSE),0)</f>
        <v>1</v>
      </c>
      <c r="J1120" s="23">
        <f>IFERROR(VLOOKUP($C1120,'World Cup Players'!#REF!,16,FALSE),0)</f>
        <v>0</v>
      </c>
      <c r="K1120" s="23">
        <f>IFERROR(VLOOKUP($C1120,'World Cup Players'!#REF!,16,FALSE),0)</f>
        <v>0</v>
      </c>
      <c r="L1120" s="44">
        <f>IFERROR(VLOOKUP($C1120,'World Cup GK'!B:AE,16,FALSE),0)</f>
        <v>0</v>
      </c>
      <c r="M1120" s="44">
        <f>IFERROR(VLOOKUP($C1120,'World Cup GK'!B:AE,19,FALSE),0)</f>
        <v>0</v>
      </c>
      <c r="N1120" s="44">
        <f>IFERROR(VLOOKUP($C1120,'World Cup GK'!B:AE,14,FALSE),0)</f>
        <v>0</v>
      </c>
      <c r="O1120" s="44">
        <f>IFERROR(VLOOKUP($C1120,'World Cup GK'!B:AE,11,FALSE),0)</f>
        <v>0</v>
      </c>
      <c r="P1120" s="43">
        <f t="shared" si="134"/>
        <v>1</v>
      </c>
    </row>
    <row r="1121" spans="2:16" ht="12" customHeight="1" x14ac:dyDescent="0.2">
      <c r="B1121" s="24" t="s">
        <v>792</v>
      </c>
      <c r="C1121" s="283"/>
      <c r="D1121" s="35">
        <f t="shared" ref="D1121:E1121" si="137">SUM(D1122:D1147)</f>
        <v>0</v>
      </c>
      <c r="E1121" s="35">
        <f t="shared" si="137"/>
        <v>0</v>
      </c>
      <c r="F1121" s="35">
        <f>SUM(F1122:F1151)</f>
        <v>11082</v>
      </c>
      <c r="G1121" s="35">
        <f t="shared" ref="G1121:O1121" si="138">SUM(G1122:G1151)</f>
        <v>33</v>
      </c>
      <c r="H1121" s="35">
        <f>SUM(H1122:H1151)</f>
        <v>19</v>
      </c>
      <c r="I1121" s="35">
        <f>SUM(I1122:I1151)</f>
        <v>15</v>
      </c>
      <c r="J1121" s="35">
        <f>SUM(J1122:J1151)</f>
        <v>5</v>
      </c>
      <c r="K1121" s="35">
        <f t="shared" si="138"/>
        <v>1</v>
      </c>
      <c r="L1121" s="35">
        <f>SUM(L1122:L1151)</f>
        <v>17</v>
      </c>
      <c r="M1121" s="35">
        <f t="shared" si="138"/>
        <v>13</v>
      </c>
      <c r="N1121" s="35">
        <f t="shared" si="138"/>
        <v>42</v>
      </c>
      <c r="O1121" s="35">
        <f t="shared" si="138"/>
        <v>22</v>
      </c>
      <c r="P1121" s="43">
        <f t="shared" si="134"/>
        <v>190.13059999999999</v>
      </c>
    </row>
    <row r="1122" spans="2:16" ht="12" customHeight="1" x14ac:dyDescent="0.2">
      <c r="B1122" s="24"/>
      <c r="C1122" s="265" t="s">
        <v>211</v>
      </c>
      <c r="D1122" s="23" t="str">
        <f>IFERROR(VLOOKUP($C1122,'World Cup Players'!B:X,3,FALSE),0)</f>
        <v>ar Argentina</v>
      </c>
      <c r="E1122" s="30"/>
      <c r="F1122" s="23">
        <f>IFERROR(VLOOKUP($C1122,'World Cup Players'!B:X,9,FALSE),0)</f>
        <v>620</v>
      </c>
      <c r="G1122" s="23">
        <f>IFERROR(VLOOKUP($C1122,'World Cup Players'!B:X,11,FALSE),0)</f>
        <v>8</v>
      </c>
      <c r="H1122" s="23">
        <f>IFERROR(VLOOKUP($C1122,'World Cup Players'!B:X,12,FALSE),0)</f>
        <v>4</v>
      </c>
      <c r="I1122" s="23">
        <f>IFERROR(VLOOKUP($C1122,'GAME WINNING GOALS'!A:B,2,FALSE),0)</f>
        <v>2</v>
      </c>
      <c r="J1122" s="23">
        <f>IFERROR(VLOOKUP($C1122,'World Cup Players'!B:X,17,FALSE),0)</f>
        <v>0</v>
      </c>
      <c r="K1122" s="23">
        <f>IFERROR(VLOOKUP($C1122,'World Cup Players'!B:X,18,FALSE),0)</f>
        <v>0</v>
      </c>
      <c r="L1122" s="44">
        <f>IFERROR(VLOOKUP($C1122,'World Cup GK'!B:AE,16,FALSE),0)</f>
        <v>0</v>
      </c>
      <c r="M1122" s="44">
        <f>IFERROR(VLOOKUP($C1122,'World Cup GK'!B:AE,19,FALSE),0)</f>
        <v>0</v>
      </c>
      <c r="N1122" s="44">
        <f>IFERROR(VLOOKUP($C1122,'World Cup GK'!B:AE,14,FALSE),0)</f>
        <v>0</v>
      </c>
      <c r="O1122" s="44">
        <f>IFERROR(VLOOKUP($C1122,'World Cup GK'!B:AE,11,FALSE),0)</f>
        <v>0</v>
      </c>
      <c r="P1122" s="43">
        <f t="shared" si="134"/>
        <v>19.146000000000001</v>
      </c>
    </row>
    <row r="1123" spans="2:16" ht="12" customHeight="1" x14ac:dyDescent="0.2">
      <c r="B1123" s="24"/>
      <c r="C1123" s="265" t="s">
        <v>5</v>
      </c>
      <c r="D1123" s="23" t="str">
        <f>IFERROR(VLOOKUP($C1123,'World Cup Players'!B:X,3,FALSE),0)</f>
        <v>eng England</v>
      </c>
      <c r="E1123" s="30"/>
      <c r="F1123" s="23">
        <f>IFERROR(VLOOKUP($C1123,'World Cup Players'!B:X,9,FALSE),0)</f>
        <v>652</v>
      </c>
      <c r="G1123" s="23">
        <f>IFERROR(VLOOKUP($C1123,'World Cup Players'!B:X,11,FALSE),0)</f>
        <v>6</v>
      </c>
      <c r="H1123" s="23">
        <f>IFERROR(VLOOKUP($C1123,'World Cup Players'!B:X,12,FALSE),0)</f>
        <v>1</v>
      </c>
      <c r="I1123" s="23">
        <f>IFERROR(VLOOKUP($C1123,'GAME WINNING GOALS'!A:B,2,FALSE),0)</f>
        <v>2</v>
      </c>
      <c r="J1123" s="23">
        <f>IFERROR(VLOOKUP($C1123,'World Cup Players'!B:X,17,FALSE),0)</f>
        <v>0</v>
      </c>
      <c r="K1123" s="23">
        <f>IFERROR(VLOOKUP($C1123,'World Cup Players'!B:X,18,FALSE),0)</f>
        <v>0</v>
      </c>
      <c r="L1123" s="44">
        <f>IFERROR(VLOOKUP($C1123,'World Cup GK'!B:AE,16,FALSE),0)</f>
        <v>0</v>
      </c>
      <c r="M1123" s="44">
        <f>IFERROR(VLOOKUP($C1123,'World Cup GK'!B:AE,19,FALSE),0)</f>
        <v>0</v>
      </c>
      <c r="N1123" s="44">
        <f>IFERROR(VLOOKUP($C1123,'World Cup GK'!B:AE,14,FALSE),0)</f>
        <v>0</v>
      </c>
      <c r="O1123" s="44">
        <f>IFERROR(VLOOKUP($C1123,'World Cup GK'!B:AE,11,FALSE),0)</f>
        <v>0</v>
      </c>
      <c r="P1123" s="43">
        <f t="shared" si="134"/>
        <v>14.4116</v>
      </c>
    </row>
    <row r="1124" spans="2:16" ht="12" customHeight="1" x14ac:dyDescent="0.2">
      <c r="B1124" s="24"/>
      <c r="C1124" s="265" t="s">
        <v>689</v>
      </c>
      <c r="D1124" s="23" t="str">
        <f>IFERROR(VLOOKUP($C1124,'World Cup Players'!B:X,3,FALSE),0)</f>
        <v>no Norway</v>
      </c>
      <c r="E1124" s="30"/>
      <c r="F1124" s="23">
        <f>IFERROR(VLOOKUP($C1124,'World Cup Players'!B:X,9,FALSE),0)</f>
        <v>465</v>
      </c>
      <c r="G1124" s="23">
        <f>IFERROR(VLOOKUP($C1124,'World Cup Players'!B:X,11,FALSE),0)</f>
        <v>7</v>
      </c>
      <c r="H1124" s="23">
        <f>IFERROR(VLOOKUP($C1124,'World Cup Players'!B:X,12,FALSE),0)</f>
        <v>0</v>
      </c>
      <c r="I1124" s="23">
        <f>IFERROR(VLOOKUP($C1124,'GAME WINNING GOALS'!A:B,2,FALSE),0)</f>
        <v>4</v>
      </c>
      <c r="J1124" s="23">
        <f>IFERROR(VLOOKUP($C1124,'World Cup Players'!B:X,17,FALSE),0)</f>
        <v>0</v>
      </c>
      <c r="K1124" s="23">
        <f>IFERROR(VLOOKUP($C1124,'World Cup Players'!B:X,18,FALSE),0)</f>
        <v>0</v>
      </c>
      <c r="L1124" s="44">
        <f>IFERROR(VLOOKUP($C1124,'World Cup GK'!B:AE,16,FALSE),0)</f>
        <v>0</v>
      </c>
      <c r="M1124" s="44">
        <f>IFERROR(VLOOKUP($C1124,'World Cup GK'!B:AE,19,FALSE),0)</f>
        <v>0</v>
      </c>
      <c r="N1124" s="44">
        <f>IFERROR(VLOOKUP($C1124,'World Cup GK'!B:AE,14,FALSE),0)</f>
        <v>0</v>
      </c>
      <c r="O1124" s="44">
        <f>IFERROR(VLOOKUP($C1124,'World Cup GK'!B:AE,11,FALSE),0)</f>
        <v>0</v>
      </c>
      <c r="P1124" s="43">
        <f t="shared" si="134"/>
        <v>14.859500000000001</v>
      </c>
    </row>
    <row r="1125" spans="2:16" ht="12" customHeight="1" x14ac:dyDescent="0.2">
      <c r="B1125" s="42"/>
      <c r="C1125" s="265" t="s">
        <v>249</v>
      </c>
      <c r="D1125" s="23" t="str">
        <f>IFERROR(VLOOKUP($C1125,'World Cup Players'!B:X,3,FALSE),0)</f>
        <v>br Brazil</v>
      </c>
      <c r="E1125" s="30"/>
      <c r="F1125" s="23">
        <f>IFERROR(VLOOKUP($C1125,'World Cup Players'!B:X,9,FALSE),0)</f>
        <v>129</v>
      </c>
      <c r="G1125" s="23">
        <f>IFERROR(VLOOKUP($C1125,'World Cup Players'!B:X,11,FALSE),0)</f>
        <v>0</v>
      </c>
      <c r="H1125" s="23">
        <f>IFERROR(VLOOKUP($C1125,'World Cup Players'!B:X,12,FALSE),0)</f>
        <v>0</v>
      </c>
      <c r="I1125" s="23">
        <f>IFERROR(VLOOKUP($C1125,'GAME WINNING GOALS'!A:B,2,FALSE),0)</f>
        <v>0</v>
      </c>
      <c r="J1125" s="23">
        <f>IFERROR(VLOOKUP($C1125,'World Cup Players'!B:X,17,FALSE),0)</f>
        <v>0</v>
      </c>
      <c r="K1125" s="23">
        <f>IFERROR(VLOOKUP($C1125,'World Cup Players'!B:X,18,FALSE),0)</f>
        <v>0</v>
      </c>
      <c r="L1125" s="44">
        <f>IFERROR(VLOOKUP($C1125,'World Cup GK'!B:AE,16,FALSE),0)</f>
        <v>0</v>
      </c>
      <c r="M1125" s="44">
        <f>IFERROR(VLOOKUP($C1125,'World Cup GK'!B:AE,19,FALSE),0)</f>
        <v>0</v>
      </c>
      <c r="N1125" s="44">
        <f>IFERROR(VLOOKUP($C1125,'World Cup GK'!B:AE,14,FALSE),0)</f>
        <v>0</v>
      </c>
      <c r="O1125" s="44">
        <f>IFERROR(VLOOKUP($C1125,'World Cup GK'!B:AE,11,FALSE),0)</f>
        <v>0</v>
      </c>
      <c r="P1125" s="43">
        <f t="shared" si="134"/>
        <v>1.0707</v>
      </c>
    </row>
    <row r="1126" spans="2:16" ht="12" customHeight="1" x14ac:dyDescent="0.2">
      <c r="B1126" s="42"/>
      <c r="C1126" s="265" t="s">
        <v>697</v>
      </c>
      <c r="D1126" s="23" t="str">
        <f>IFERROR(VLOOKUP($C1126,'World Cup Players'!B:X,3,FALSE),0)</f>
        <v>co Colombia</v>
      </c>
      <c r="E1126" s="30"/>
      <c r="F1126" s="23">
        <f>IFERROR(VLOOKUP($C1126,'World Cup Players'!B:X,9,FALSE),0)</f>
        <v>478</v>
      </c>
      <c r="G1126" s="23">
        <f>IFERROR(VLOOKUP($C1126,'World Cup Players'!B:X,11,FALSE),0)</f>
        <v>1</v>
      </c>
      <c r="H1126" s="23">
        <f>IFERROR(VLOOKUP($C1126,'World Cup Players'!B:X,12,FALSE),0)</f>
        <v>1</v>
      </c>
      <c r="I1126" s="23">
        <f>IFERROR(VLOOKUP($C1126,'GAME WINNING GOALS'!A:B,2,FALSE),0)</f>
        <v>1</v>
      </c>
      <c r="J1126" s="23">
        <f>IFERROR(VLOOKUP($C1126,'World Cup Players'!B:X,17,FALSE),0)</f>
        <v>0</v>
      </c>
      <c r="K1126" s="23">
        <f>IFERROR(VLOOKUP($C1126,'World Cup Players'!B:X,18,FALSE),0)</f>
        <v>0</v>
      </c>
      <c r="L1126" s="44">
        <f>IFERROR(VLOOKUP($C1126,'World Cup GK'!B:AE,16,FALSE),0)</f>
        <v>0</v>
      </c>
      <c r="M1126" s="44">
        <f>IFERROR(VLOOKUP($C1126,'World Cup GK'!B:AE,19,FALSE),0)</f>
        <v>0</v>
      </c>
      <c r="N1126" s="44">
        <f>IFERROR(VLOOKUP($C1126,'World Cup GK'!B:AE,14,FALSE),0)</f>
        <v>0</v>
      </c>
      <c r="O1126" s="44">
        <f>IFERROR(VLOOKUP($C1126,'World Cup GK'!B:AE,11,FALSE),0)</f>
        <v>0</v>
      </c>
      <c r="P1126" s="43">
        <f t="shared" si="134"/>
        <v>6.9673999999999996</v>
      </c>
    </row>
    <row r="1127" spans="2:16" ht="12" customHeight="1" x14ac:dyDescent="0.2">
      <c r="B1127" s="42"/>
      <c r="C1127" s="265" t="s">
        <v>467</v>
      </c>
      <c r="D1127" s="23" t="str">
        <f>IFERROR(VLOOKUP($C1127,'World Cup Players'!B:X,3,FALSE),0)</f>
        <v>es Spain</v>
      </c>
      <c r="E1127" s="30"/>
      <c r="F1127" s="23">
        <f>IFERROR(VLOOKUP($C1127,'World Cup Players'!B:X,9,FALSE),0)</f>
        <v>626</v>
      </c>
      <c r="G1127" s="23">
        <f>IFERROR(VLOOKUP($C1127,'World Cup Players'!B:X,11,FALSE),0)</f>
        <v>0</v>
      </c>
      <c r="H1127" s="23">
        <f>IFERROR(VLOOKUP($C1127,'World Cup Players'!B:X,12,FALSE),0)</f>
        <v>0</v>
      </c>
      <c r="I1127" s="23">
        <f>IFERROR(VLOOKUP($C1127,'GAME WINNING GOALS'!A:B,2,FALSE),0)</f>
        <v>0</v>
      </c>
      <c r="J1127" s="23">
        <f>IFERROR(VLOOKUP($C1127,'World Cup Players'!B:X,17,FALSE),0)</f>
        <v>0</v>
      </c>
      <c r="K1127" s="23">
        <f>IFERROR(VLOOKUP($C1127,'World Cup Players'!B:X,18,FALSE),0)</f>
        <v>0</v>
      </c>
      <c r="L1127" s="44">
        <f>IFERROR(VLOOKUP($C1127,'World Cup GK'!B:AE,16,FALSE),0)</f>
        <v>0</v>
      </c>
      <c r="M1127" s="44">
        <f>IFERROR(VLOOKUP($C1127,'World Cup GK'!B:AE,19,FALSE),0)</f>
        <v>0</v>
      </c>
      <c r="N1127" s="44">
        <f>IFERROR(VLOOKUP($C1127,'World Cup GK'!B:AE,14,FALSE),0)</f>
        <v>0</v>
      </c>
      <c r="O1127" s="44">
        <f>IFERROR(VLOOKUP($C1127,'World Cup GK'!B:AE,11,FALSE),0)</f>
        <v>0</v>
      </c>
      <c r="P1127" s="43">
        <f t="shared" si="134"/>
        <v>5.1958000000000002</v>
      </c>
    </row>
    <row r="1128" spans="2:16" ht="12" customHeight="1" x14ac:dyDescent="0.2">
      <c r="B1128" s="42"/>
      <c r="C1128" s="265" t="s">
        <v>491</v>
      </c>
      <c r="D1128" s="23" t="str">
        <f>IFERROR(VLOOKUP($C1128,'World Cup Players'!B:X,3,FALSE),0)</f>
        <v>pt Portugal</v>
      </c>
      <c r="E1128" s="30"/>
      <c r="F1128" s="23">
        <f>IFERROR(VLOOKUP($C1128,'World Cup Players'!B:X,9,FALSE),0)</f>
        <v>422</v>
      </c>
      <c r="G1128" s="23">
        <f>IFERROR(VLOOKUP($C1128,'World Cup Players'!B:X,11,FALSE),0)</f>
        <v>0</v>
      </c>
      <c r="H1128" s="23">
        <f>IFERROR(VLOOKUP($C1128,'World Cup Players'!B:X,12,FALSE),0)</f>
        <v>1</v>
      </c>
      <c r="I1128" s="23">
        <f>IFERROR(VLOOKUP($C1128,'GAME WINNING GOALS'!A:B,2,FALSE),0)</f>
        <v>0</v>
      </c>
      <c r="J1128" s="23">
        <f>IFERROR(VLOOKUP($C1128,'World Cup Players'!B:X,17,FALSE),0)</f>
        <v>0</v>
      </c>
      <c r="K1128" s="23">
        <f>IFERROR(VLOOKUP($C1128,'World Cup Players'!B:X,18,FALSE),0)</f>
        <v>0</v>
      </c>
      <c r="L1128" s="44">
        <f>IFERROR(VLOOKUP($C1128,'World Cup GK'!B:AE,16,FALSE),0)</f>
        <v>0</v>
      </c>
      <c r="M1128" s="44">
        <f>IFERROR(VLOOKUP($C1128,'World Cup GK'!B:AE,19,FALSE),0)</f>
        <v>0</v>
      </c>
      <c r="N1128" s="44">
        <f>IFERROR(VLOOKUP($C1128,'World Cup GK'!B:AE,14,FALSE),0)</f>
        <v>0</v>
      </c>
      <c r="O1128" s="44">
        <f>IFERROR(VLOOKUP($C1128,'World Cup GK'!B:AE,11,FALSE),0)</f>
        <v>0</v>
      </c>
      <c r="P1128" s="43">
        <f t="shared" si="134"/>
        <v>4.5026000000000002</v>
      </c>
    </row>
    <row r="1129" spans="2:16" ht="12" customHeight="1" x14ac:dyDescent="0.2">
      <c r="B1129" s="42"/>
      <c r="C1129" s="265" t="s">
        <v>535</v>
      </c>
      <c r="D1129" s="23" t="str">
        <f>IFERROR(VLOOKUP($C1129,'World Cup Players'!B:X,3,FALSE),0)</f>
        <v>de Germany</v>
      </c>
      <c r="E1129" s="30"/>
      <c r="F1129" s="23">
        <f>IFERROR(VLOOKUP($C1129,'World Cup Players'!B:X,9,FALSE),0)</f>
        <v>326</v>
      </c>
      <c r="G1129" s="23">
        <f>IFERROR(VLOOKUP($C1129,'World Cup Players'!B:X,11,FALSE),0)</f>
        <v>1</v>
      </c>
      <c r="H1129" s="23">
        <f>IFERROR(VLOOKUP($C1129,'World Cup Players'!B:X,12,FALSE),0)</f>
        <v>0</v>
      </c>
      <c r="I1129" s="23">
        <f>IFERROR(VLOOKUP($C1129,'GAME WINNING GOALS'!A:B,2,FALSE),0)</f>
        <v>0</v>
      </c>
      <c r="J1129" s="23">
        <f>IFERROR(VLOOKUP($C1129,'World Cup Players'!B:X,17,FALSE),0)</f>
        <v>0</v>
      </c>
      <c r="K1129" s="23">
        <f>IFERROR(VLOOKUP($C1129,'World Cup Players'!B:X,18,FALSE),0)</f>
        <v>0</v>
      </c>
      <c r="L1129" s="44">
        <f>IFERROR(VLOOKUP($C1129,'World Cup GK'!B:AE,16,FALSE),0)</f>
        <v>0</v>
      </c>
      <c r="M1129" s="44">
        <f>IFERROR(VLOOKUP($C1129,'World Cup GK'!B:AE,19,FALSE),0)</f>
        <v>0</v>
      </c>
      <c r="N1129" s="44">
        <f>IFERROR(VLOOKUP($C1129,'World Cup GK'!B:AE,14,FALSE),0)</f>
        <v>0</v>
      </c>
      <c r="O1129" s="44">
        <f>IFERROR(VLOOKUP($C1129,'World Cup GK'!B:AE,11,FALSE),0)</f>
        <v>0</v>
      </c>
      <c r="P1129" s="43">
        <f t="shared" si="134"/>
        <v>3.7058</v>
      </c>
    </row>
    <row r="1130" spans="2:16" ht="12" customHeight="1" x14ac:dyDescent="0.2">
      <c r="B1130" s="42"/>
      <c r="C1130" s="265" t="s">
        <v>215</v>
      </c>
      <c r="D1130" s="23" t="str">
        <f>IFERROR(VLOOKUP($C1130,'World Cup Players'!B:X,3,FALSE),0)</f>
        <v>kr Korea Republic</v>
      </c>
      <c r="E1130" s="30"/>
      <c r="F1130" s="23">
        <f>IFERROR(VLOOKUP($C1130,'World Cup Players'!B:X,9,FALSE),0)</f>
        <v>169</v>
      </c>
      <c r="G1130" s="23">
        <f>IFERROR(VLOOKUP($C1130,'World Cup Players'!B:X,11,FALSE),0)</f>
        <v>0</v>
      </c>
      <c r="H1130" s="23">
        <f>IFERROR(VLOOKUP($C1130,'World Cup Players'!B:X,12,FALSE),0)</f>
        <v>0</v>
      </c>
      <c r="I1130" s="23">
        <f>IFERROR(VLOOKUP($C1130,'GAME WINNING GOALS'!A:B,2,FALSE),0)</f>
        <v>0</v>
      </c>
      <c r="J1130" s="23">
        <f>IFERROR(VLOOKUP($C1130,'World Cup Players'!B:X,17,FALSE),0)</f>
        <v>0</v>
      </c>
      <c r="K1130" s="23">
        <f>IFERROR(VLOOKUP($C1130,'World Cup Players'!B:X,18,FALSE),0)</f>
        <v>0</v>
      </c>
      <c r="L1130" s="44">
        <f>IFERROR(VLOOKUP($C1130,'World Cup GK'!B:AE,16,FALSE),0)</f>
        <v>0</v>
      </c>
      <c r="M1130" s="44">
        <f>IFERROR(VLOOKUP($C1130,'World Cup GK'!B:AE,19,FALSE),0)</f>
        <v>0</v>
      </c>
      <c r="N1130" s="44">
        <f>IFERROR(VLOOKUP($C1130,'World Cup GK'!B:AE,14,FALSE),0)</f>
        <v>0</v>
      </c>
      <c r="O1130" s="44">
        <f>IFERROR(VLOOKUP($C1130,'World Cup GK'!B:AE,11,FALSE),0)</f>
        <v>0</v>
      </c>
      <c r="P1130" s="43">
        <f t="shared" si="134"/>
        <v>1.4027000000000001</v>
      </c>
    </row>
    <row r="1131" spans="2:16" ht="12" customHeight="1" x14ac:dyDescent="0.2">
      <c r="B1131" s="42"/>
      <c r="C1131" s="265" t="s">
        <v>225</v>
      </c>
      <c r="D1131" s="23" t="str">
        <f>IFERROR(VLOOKUP($C1131,'World Cup Players'!B:X,3,FALSE),0)</f>
        <v>eng England</v>
      </c>
      <c r="E1131" s="30"/>
      <c r="F1131" s="23">
        <f>IFERROR(VLOOKUP($C1131,'World Cup Players'!B:X,9,FALSE),0)</f>
        <v>602</v>
      </c>
      <c r="G1131" s="23">
        <f>IFERROR(VLOOKUP($C1131,'World Cup Players'!B:X,11,FALSE),0)</f>
        <v>6</v>
      </c>
      <c r="H1131" s="23">
        <f>IFERROR(VLOOKUP($C1131,'World Cup Players'!B:X,12,FALSE),0)</f>
        <v>1</v>
      </c>
      <c r="I1131" s="23">
        <f>IFERROR(VLOOKUP($C1131,'GAME WINNING GOALS'!A:B,2,FALSE),0)</f>
        <v>3</v>
      </c>
      <c r="J1131" s="23">
        <f>IFERROR(VLOOKUP($C1131,'World Cup Players'!B:X,17,FALSE),0)</f>
        <v>1</v>
      </c>
      <c r="K1131" s="23">
        <f>IFERROR(VLOOKUP($C1131,'World Cup Players'!B:X,18,FALSE),0)</f>
        <v>0</v>
      </c>
      <c r="L1131" s="44">
        <f>IFERROR(VLOOKUP($C1131,'World Cup GK'!B:AE,16,FALSE),0)</f>
        <v>0</v>
      </c>
      <c r="M1131" s="44">
        <f>IFERROR(VLOOKUP($C1131,'World Cup GK'!B:AE,19,FALSE),0)</f>
        <v>0</v>
      </c>
      <c r="N1131" s="44">
        <f>IFERROR(VLOOKUP($C1131,'World Cup GK'!B:AE,14,FALSE),0)</f>
        <v>0</v>
      </c>
      <c r="O1131" s="44">
        <f>IFERROR(VLOOKUP($C1131,'World Cup GK'!B:AE,11,FALSE),0)</f>
        <v>0</v>
      </c>
      <c r="P1131" s="43">
        <f t="shared" ref="P1131:P1194" si="139">SUM((F1131*0.0083)+G1131+H1131+I1131+L1131+M1131+(N1131*0.2))-((J1131*0.25)+(K1131*0.5))-(O1131*0.25)</f>
        <v>14.746600000000001</v>
      </c>
    </row>
    <row r="1132" spans="2:16" ht="12" customHeight="1" x14ac:dyDescent="0.2">
      <c r="B1132" s="42"/>
      <c r="C1132" s="278" t="s">
        <v>717</v>
      </c>
      <c r="D1132" s="23" t="str">
        <f>IFERROR(VLOOKUP($C1132,'World Cup Players'!B:X,3,FALSE),0)</f>
        <v>co Colombia</v>
      </c>
      <c r="E1132" s="30"/>
      <c r="F1132" s="23">
        <f>IFERROR(VLOOKUP($C1132,'World Cup Players'!B:X,9,FALSE),0)</f>
        <v>313</v>
      </c>
      <c r="G1132" s="23">
        <f>IFERROR(VLOOKUP($C1132,'World Cup Players'!B:X,11,FALSE),0)</f>
        <v>0</v>
      </c>
      <c r="H1132" s="23">
        <f>IFERROR(VLOOKUP($C1132,'World Cup Players'!B:X,12,FALSE),0)</f>
        <v>0</v>
      </c>
      <c r="I1132" s="23">
        <f>IFERROR(VLOOKUP($C1132,'GAME WINNING GOALS'!A:B,2,FALSE),0)</f>
        <v>0</v>
      </c>
      <c r="J1132" s="23">
        <f>IFERROR(VLOOKUP($C1132,'World Cup Players'!B:X,17,FALSE),0)</f>
        <v>0</v>
      </c>
      <c r="K1132" s="23">
        <f>IFERROR(VLOOKUP($C1132,'World Cup Players'!B:X,18,FALSE),0)</f>
        <v>0</v>
      </c>
      <c r="L1132" s="44">
        <f>IFERROR(VLOOKUP($C1132,'World Cup GK'!B:AE,16,FALSE),0)</f>
        <v>0</v>
      </c>
      <c r="M1132" s="44">
        <f>IFERROR(VLOOKUP($C1132,'World Cup GK'!B:AE,19,FALSE),0)</f>
        <v>0</v>
      </c>
      <c r="N1132" s="44">
        <f>IFERROR(VLOOKUP($C1132,'World Cup GK'!B:AE,14,FALSE),0)</f>
        <v>0</v>
      </c>
      <c r="O1132" s="44">
        <f>IFERROR(VLOOKUP($C1132,'World Cup GK'!B:AE,11,FALSE),0)</f>
        <v>0</v>
      </c>
      <c r="P1132" s="43">
        <f t="shared" si="139"/>
        <v>2.5979000000000001</v>
      </c>
    </row>
    <row r="1133" spans="2:16" ht="12" customHeight="1" x14ac:dyDescent="0.2">
      <c r="B1133" s="42"/>
      <c r="C1133" s="265" t="s">
        <v>721</v>
      </c>
      <c r="D1133" s="23" t="str">
        <f>IFERROR(VLOOKUP($C1133,'World Cup Players'!B:X,3,FALSE),0)</f>
        <v>us United States</v>
      </c>
      <c r="E1133" s="30"/>
      <c r="F1133" s="23">
        <f>IFERROR(VLOOKUP($C1133,'World Cup Players'!B:X,9,FALSE),0)</f>
        <v>312</v>
      </c>
      <c r="G1133" s="23">
        <f>IFERROR(VLOOKUP($C1133,'World Cup Players'!B:X,11,FALSE),0)</f>
        <v>3</v>
      </c>
      <c r="H1133" s="23">
        <f>IFERROR(VLOOKUP($C1133,'World Cup Players'!B:X,12,FALSE),0)</f>
        <v>0</v>
      </c>
      <c r="I1133" s="23">
        <f>IFERROR(VLOOKUP($C1133,'GAME WINNING GOALS'!A:B,2,FALSE),0)</f>
        <v>1</v>
      </c>
      <c r="J1133" s="23">
        <f>IFERROR(VLOOKUP($C1133,'World Cup Players'!B:X,17,FALSE),0)</f>
        <v>1</v>
      </c>
      <c r="K1133" s="23">
        <f>IFERROR(VLOOKUP($C1133,'World Cup Players'!B:X,18,FALSE),0)</f>
        <v>1</v>
      </c>
      <c r="L1133" s="44">
        <f>IFERROR(VLOOKUP($C1133,'World Cup GK'!B:AE,16,FALSE),0)</f>
        <v>0</v>
      </c>
      <c r="M1133" s="44">
        <f>IFERROR(VLOOKUP($C1133,'World Cup GK'!B:AE,19,FALSE),0)</f>
        <v>0</v>
      </c>
      <c r="N1133" s="44">
        <f>IFERROR(VLOOKUP($C1133,'World Cup GK'!B:AE,14,FALSE),0)</f>
        <v>0</v>
      </c>
      <c r="O1133" s="44">
        <f>IFERROR(VLOOKUP($C1133,'World Cup GK'!B:AE,11,FALSE),0)</f>
        <v>0</v>
      </c>
      <c r="P1133" s="43">
        <f t="shared" si="139"/>
        <v>5.8395999999999999</v>
      </c>
    </row>
    <row r="1134" spans="2:16" ht="12" customHeight="1" x14ac:dyDescent="0.2">
      <c r="B1134" s="42"/>
      <c r="C1134" s="267" t="s">
        <v>734</v>
      </c>
      <c r="D1134" s="23" t="str">
        <f>IFERROR(VLOOKUP($C1134,'World Cup Players'!B:X,3,FALSE),0)</f>
        <v>no Norway</v>
      </c>
      <c r="E1134" s="30"/>
      <c r="F1134" s="23">
        <f>IFERROR(VLOOKUP($C1134,'World Cup Players'!B:X,9,FALSE),0)</f>
        <v>470</v>
      </c>
      <c r="G1134" s="23">
        <f>IFERROR(VLOOKUP($C1134,'World Cup Players'!B:X,11,FALSE),0)</f>
        <v>0</v>
      </c>
      <c r="H1134" s="23">
        <f>IFERROR(VLOOKUP($C1134,'World Cup Players'!B:X,12,FALSE),0)</f>
        <v>4</v>
      </c>
      <c r="I1134" s="23">
        <f>IFERROR(VLOOKUP($C1134,'GAME WINNING GOALS'!A:B,2,FALSE),0)</f>
        <v>0</v>
      </c>
      <c r="J1134" s="23">
        <f>IFERROR(VLOOKUP($C1134,'World Cup Players'!B:X,17,FALSE),0)</f>
        <v>0</v>
      </c>
      <c r="K1134" s="23">
        <f>IFERROR(VLOOKUP($C1134,'World Cup Players'!B:X,18,FALSE),0)</f>
        <v>0</v>
      </c>
      <c r="L1134" s="44">
        <f>IFERROR(VLOOKUP($C1134,'World Cup GK'!B:AE,16,FALSE),0)</f>
        <v>0</v>
      </c>
      <c r="M1134" s="44">
        <f>IFERROR(VLOOKUP($C1134,'World Cup GK'!B:AE,19,FALSE),0)</f>
        <v>0</v>
      </c>
      <c r="N1134" s="44">
        <f>IFERROR(VLOOKUP($C1134,'World Cup GK'!B:AE,14,FALSE),0)</f>
        <v>0</v>
      </c>
      <c r="O1134" s="44">
        <f>IFERROR(VLOOKUP($C1134,'World Cup GK'!B:AE,11,FALSE),0)</f>
        <v>0</v>
      </c>
      <c r="P1134" s="43">
        <f t="shared" si="139"/>
        <v>7.9009999999999998</v>
      </c>
    </row>
    <row r="1135" spans="2:16" ht="12" customHeight="1" x14ac:dyDescent="0.2">
      <c r="B1135" s="42"/>
      <c r="C1135" s="278" t="s">
        <v>219</v>
      </c>
      <c r="D1135" s="23" t="str">
        <f>IFERROR(VLOOKUP($C1135,'World Cup Players'!B:X,3,FALSE),0)</f>
        <v>us United States</v>
      </c>
      <c r="E1135" s="30"/>
      <c r="F1135" s="23">
        <f>IFERROR(VLOOKUP($C1135,'World Cup Players'!B:X,9,FALSE),0)</f>
        <v>223</v>
      </c>
      <c r="G1135" s="23">
        <f>IFERROR(VLOOKUP($C1135,'World Cup Players'!B:X,11,FALSE),0)</f>
        <v>0</v>
      </c>
      <c r="H1135" s="23">
        <f>IFERROR(VLOOKUP($C1135,'World Cup Players'!B:X,12,FALSE),0)</f>
        <v>1</v>
      </c>
      <c r="I1135" s="23">
        <f>IFERROR(VLOOKUP($C1135,'GAME WINNING GOALS'!A:B,2,FALSE),0)</f>
        <v>0</v>
      </c>
      <c r="J1135" s="23">
        <f>IFERROR(VLOOKUP($C1135,'World Cup Players'!B:X,17,FALSE),0)</f>
        <v>0</v>
      </c>
      <c r="K1135" s="23">
        <f>IFERROR(VLOOKUP($C1135,'World Cup Players'!B:X,18,FALSE),0)</f>
        <v>0</v>
      </c>
      <c r="L1135" s="44">
        <f>IFERROR(VLOOKUP($C1135,'World Cup GK'!B:AE,16,FALSE),0)</f>
        <v>0</v>
      </c>
      <c r="M1135" s="44">
        <f>IFERROR(VLOOKUP($C1135,'World Cup GK'!B:AE,19,FALSE),0)</f>
        <v>0</v>
      </c>
      <c r="N1135" s="44">
        <f>IFERROR(VLOOKUP($C1135,'World Cup GK'!B:AE,14,FALSE),0)</f>
        <v>0</v>
      </c>
      <c r="O1135" s="44">
        <f>IFERROR(VLOOKUP($C1135,'World Cup GK'!B:AE,11,FALSE),0)</f>
        <v>0</v>
      </c>
      <c r="P1135" s="43">
        <f t="shared" si="139"/>
        <v>2.8509000000000002</v>
      </c>
    </row>
    <row r="1136" spans="2:16" ht="12" customHeight="1" x14ac:dyDescent="0.2">
      <c r="B1136" s="42"/>
      <c r="C1136" s="265" t="s">
        <v>453</v>
      </c>
      <c r="D1136" s="23" t="str">
        <f>IFERROR(VLOOKUP($C1136,'World Cup Players'!B:X,3,FALSE),0)</f>
        <v>ca Canada</v>
      </c>
      <c r="E1136" s="30"/>
      <c r="F1136" s="23">
        <f>IFERROR(VLOOKUP($C1136,'World Cup Players'!B:X,9,FALSE),0)</f>
        <v>376</v>
      </c>
      <c r="G1136" s="23">
        <f>IFERROR(VLOOKUP($C1136,'World Cup Players'!B:X,11,FALSE),0)</f>
        <v>0</v>
      </c>
      <c r="H1136" s="23">
        <f>IFERROR(VLOOKUP($C1136,'World Cup Players'!B:X,12,FALSE),0)</f>
        <v>0</v>
      </c>
      <c r="I1136" s="23">
        <f>IFERROR(VLOOKUP($C1136,'GAME WINNING GOALS'!A:B,2,FALSE),0)</f>
        <v>0</v>
      </c>
      <c r="J1136" s="23">
        <f>IFERROR(VLOOKUP($C1136,'World Cup Players'!B:X,17,FALSE),0)</f>
        <v>0</v>
      </c>
      <c r="K1136" s="23">
        <f>IFERROR(VLOOKUP($C1136,'World Cup Players'!B:X,18,FALSE),0)</f>
        <v>0</v>
      </c>
      <c r="L1136" s="44">
        <f>IFERROR(VLOOKUP($C1136,'World Cup GK'!B:AE,16,FALSE),0)</f>
        <v>0</v>
      </c>
      <c r="M1136" s="44">
        <f>IFERROR(VLOOKUP($C1136,'World Cup GK'!B:AE,19,FALSE),0)</f>
        <v>0</v>
      </c>
      <c r="N1136" s="44">
        <f>IFERROR(VLOOKUP($C1136,'World Cup GK'!B:AE,14,FALSE),0)</f>
        <v>0</v>
      </c>
      <c r="O1136" s="44">
        <f>IFERROR(VLOOKUP($C1136,'World Cup GK'!B:AE,11,FALSE),0)</f>
        <v>0</v>
      </c>
      <c r="P1136" s="43">
        <f t="shared" si="139"/>
        <v>3.1208</v>
      </c>
    </row>
    <row r="1137" spans="2:16" ht="12" customHeight="1" x14ac:dyDescent="0.2">
      <c r="B1137" s="42"/>
      <c r="C1137" s="265" t="s">
        <v>402</v>
      </c>
      <c r="D1137" s="23" t="str">
        <f>IFERROR(VLOOKUP($C1137,'World Cup Players'!B:X,3,FALSE),0)</f>
        <v>sa Saudi Arabia</v>
      </c>
      <c r="E1137" s="30"/>
      <c r="F1137" s="23">
        <f>IFERROR(VLOOKUP($C1137,'World Cup Players'!B:X,9,FALSE),0)</f>
        <v>238</v>
      </c>
      <c r="G1137" s="23">
        <f>IFERROR(VLOOKUP($C1137,'World Cup Players'!B:X,11,FALSE),0)</f>
        <v>0</v>
      </c>
      <c r="H1137" s="23">
        <f>IFERROR(VLOOKUP($C1137,'World Cup Players'!B:X,12,FALSE),0)</f>
        <v>0</v>
      </c>
      <c r="I1137" s="23">
        <f>IFERROR(VLOOKUP($C1137,'GAME WINNING GOALS'!A:B,2,FALSE),0)</f>
        <v>0</v>
      </c>
      <c r="J1137" s="23">
        <f>IFERROR(VLOOKUP($C1137,'World Cup Players'!B:X,17,FALSE),0)</f>
        <v>1</v>
      </c>
      <c r="K1137" s="23">
        <f>IFERROR(VLOOKUP($C1137,'World Cup Players'!B:X,18,FALSE),0)</f>
        <v>0</v>
      </c>
      <c r="L1137" s="44">
        <f>IFERROR(VLOOKUP($C1137,'World Cup GK'!B:AE,16,FALSE),0)</f>
        <v>0</v>
      </c>
      <c r="M1137" s="44">
        <f>IFERROR(VLOOKUP($C1137,'World Cup GK'!B:AE,19,FALSE),0)</f>
        <v>0</v>
      </c>
      <c r="N1137" s="44">
        <f>IFERROR(VLOOKUP($C1137,'World Cup GK'!B:AE,14,FALSE),0)</f>
        <v>0</v>
      </c>
      <c r="O1137" s="44">
        <f>IFERROR(VLOOKUP($C1137,'World Cup GK'!B:AE,11,FALSE),0)</f>
        <v>0</v>
      </c>
      <c r="P1137" s="43">
        <f t="shared" si="139"/>
        <v>1.7254</v>
      </c>
    </row>
    <row r="1138" spans="2:16" ht="12" customHeight="1" x14ac:dyDescent="0.2">
      <c r="B1138" s="42"/>
      <c r="C1138" s="265" t="s">
        <v>646</v>
      </c>
      <c r="D1138" s="23" t="str">
        <f>IFERROR(VLOOKUP($C1138,'World Cup Players'!B:X,3,FALSE),0)</f>
        <v>sct Scotland</v>
      </c>
      <c r="E1138" s="30"/>
      <c r="F1138" s="23">
        <f>IFERROR(VLOOKUP($C1138,'World Cup Players'!B:X,9,FALSE),0)</f>
        <v>171</v>
      </c>
      <c r="G1138" s="23">
        <f>IFERROR(VLOOKUP($C1138,'World Cup Players'!B:X,11,FALSE),0)</f>
        <v>0</v>
      </c>
      <c r="H1138" s="23">
        <f>IFERROR(VLOOKUP($C1138,'World Cup Players'!B:X,12,FALSE),0)</f>
        <v>0</v>
      </c>
      <c r="I1138" s="23">
        <f>IFERROR(VLOOKUP($C1138,'GAME WINNING GOALS'!A:B,2,FALSE),0)</f>
        <v>0</v>
      </c>
      <c r="J1138" s="23">
        <f>IFERROR(VLOOKUP($C1138,'World Cup Players'!B:X,17,FALSE),0)</f>
        <v>0</v>
      </c>
      <c r="K1138" s="23">
        <f>IFERROR(VLOOKUP($C1138,'World Cup Players'!B:X,18,FALSE),0)</f>
        <v>0</v>
      </c>
      <c r="L1138" s="44">
        <f>IFERROR(VLOOKUP($C1138,'World Cup GK'!B:AE,16,FALSE),0)</f>
        <v>0</v>
      </c>
      <c r="M1138" s="44">
        <f>IFERROR(VLOOKUP($C1138,'World Cup GK'!B:AE,19,FALSE),0)</f>
        <v>0</v>
      </c>
      <c r="N1138" s="44">
        <f>IFERROR(VLOOKUP($C1138,'World Cup GK'!B:AE,14,FALSE),0)</f>
        <v>0</v>
      </c>
      <c r="O1138" s="44">
        <f>IFERROR(VLOOKUP($C1138,'World Cup GK'!B:AE,11,FALSE),0)</f>
        <v>0</v>
      </c>
      <c r="P1138" s="43">
        <f t="shared" si="139"/>
        <v>1.4193</v>
      </c>
    </row>
    <row r="1139" spans="2:16" ht="12" customHeight="1" x14ac:dyDescent="0.2">
      <c r="B1139" s="42"/>
      <c r="C1139" s="265" t="s">
        <v>387</v>
      </c>
      <c r="D1139" s="23" t="str">
        <f>IFERROR(VLOOKUP($C1139,'World Cup Players'!B:X,3,FALSE),0)</f>
        <v>us United States</v>
      </c>
      <c r="E1139" s="30"/>
      <c r="F1139" s="23">
        <f>IFERROR(VLOOKUP($C1139,'World Cup Players'!B:X,9,FALSE),0)</f>
        <v>348</v>
      </c>
      <c r="G1139" s="23">
        <f>IFERROR(VLOOKUP($C1139,'World Cup Players'!B:X,11,FALSE),0)</f>
        <v>0</v>
      </c>
      <c r="H1139" s="23">
        <f>IFERROR(VLOOKUP($C1139,'World Cup Players'!B:X,12,FALSE),0)</f>
        <v>0</v>
      </c>
      <c r="I1139" s="23">
        <f>IFERROR(VLOOKUP($C1139,'GAME WINNING GOALS'!A:B,2,FALSE),0)</f>
        <v>0</v>
      </c>
      <c r="J1139" s="23">
        <f>IFERROR(VLOOKUP($C1139,'World Cup Players'!B:X,17,FALSE),0)</f>
        <v>1</v>
      </c>
      <c r="K1139" s="23">
        <f>IFERROR(VLOOKUP($C1139,'World Cup Players'!B:X,18,FALSE),0)</f>
        <v>0</v>
      </c>
      <c r="L1139" s="44">
        <f>IFERROR(VLOOKUP($C1139,'World Cup GK'!B:AE,16,FALSE),0)</f>
        <v>0</v>
      </c>
      <c r="M1139" s="44">
        <f>IFERROR(VLOOKUP($C1139,'World Cup GK'!B:AE,19,FALSE),0)</f>
        <v>0</v>
      </c>
      <c r="N1139" s="44">
        <f>IFERROR(VLOOKUP($C1139,'World Cup GK'!B:AE,14,FALSE),0)</f>
        <v>0</v>
      </c>
      <c r="O1139" s="44">
        <f>IFERROR(VLOOKUP($C1139,'World Cup GK'!B:AE,11,FALSE),0)</f>
        <v>0</v>
      </c>
      <c r="P1139" s="43">
        <f t="shared" si="139"/>
        <v>2.6383999999999999</v>
      </c>
    </row>
    <row r="1140" spans="2:16" ht="12" customHeight="1" x14ac:dyDescent="0.2">
      <c r="B1140" s="42"/>
      <c r="C1140" s="265" t="s">
        <v>282</v>
      </c>
      <c r="D1140" s="23" t="str">
        <f>IFERROR(VLOOKUP($C1140,'World Cup Players'!B:X,3,FALSE),0)</f>
        <v>br Brazil</v>
      </c>
      <c r="E1140" s="30"/>
      <c r="F1140" s="23">
        <f>IFERROR(VLOOKUP($C1140,'World Cup Players'!B:X,9,FALSE),0)</f>
        <v>450</v>
      </c>
      <c r="G1140" s="23">
        <f>IFERROR(VLOOKUP($C1140,'World Cup Players'!B:X,11,FALSE),0)</f>
        <v>0</v>
      </c>
      <c r="H1140" s="23">
        <f>IFERROR(VLOOKUP($C1140,'World Cup Players'!B:X,12,FALSE),0)</f>
        <v>0</v>
      </c>
      <c r="I1140" s="23">
        <f>IFERROR(VLOOKUP($C1140,'GAME WINNING GOALS'!A:B,2,FALSE),0)</f>
        <v>0</v>
      </c>
      <c r="J1140" s="23">
        <f>IFERROR(VLOOKUP($C1140,'World Cup Players'!B:X,17,FALSE),0)</f>
        <v>0</v>
      </c>
      <c r="K1140" s="23">
        <f>IFERROR(VLOOKUP($C1140,'World Cup Players'!B:X,18,FALSE),0)</f>
        <v>0</v>
      </c>
      <c r="L1140" s="44">
        <f>IFERROR(VLOOKUP($C1140,'World Cup GK'!B:AE,16,FALSE),0)</f>
        <v>0</v>
      </c>
      <c r="M1140" s="44">
        <f>IFERROR(VLOOKUP($C1140,'World Cup GK'!B:AE,19,FALSE),0)</f>
        <v>0</v>
      </c>
      <c r="N1140" s="44">
        <f>IFERROR(VLOOKUP($C1140,'World Cup GK'!B:AE,14,FALSE),0)</f>
        <v>0</v>
      </c>
      <c r="O1140" s="44">
        <f>IFERROR(VLOOKUP($C1140,'World Cup GK'!B:AE,11,FALSE),0)</f>
        <v>0</v>
      </c>
      <c r="P1140" s="43">
        <f t="shared" si="139"/>
        <v>3.7349999999999999</v>
      </c>
    </row>
    <row r="1141" spans="2:16" ht="12" customHeight="1" x14ac:dyDescent="0.2">
      <c r="B1141" s="42"/>
      <c r="C1141" s="265" t="s">
        <v>233</v>
      </c>
      <c r="D1141" s="23" t="str">
        <f>IFERROR(VLOOKUP($C1141,'World Cup Players'!B:X,3,FALSE),0)</f>
        <v>ma Morocco</v>
      </c>
      <c r="E1141" s="30"/>
      <c r="F1141" s="23">
        <f>IFERROR(VLOOKUP($C1141,'World Cup Players'!B:X,9,FALSE),0)</f>
        <v>570</v>
      </c>
      <c r="G1141" s="23">
        <f>IFERROR(VLOOKUP($C1141,'World Cup Players'!B:X,11,FALSE),0)</f>
        <v>1</v>
      </c>
      <c r="H1141" s="23">
        <f>IFERROR(VLOOKUP($C1141,'World Cup Players'!B:X,12,FALSE),0)</f>
        <v>2</v>
      </c>
      <c r="I1141" s="23">
        <f>IFERROR(VLOOKUP($C1141,'GAME WINNING GOALS'!A:B,2,FALSE),0)</f>
        <v>0</v>
      </c>
      <c r="J1141" s="23">
        <f>IFERROR(VLOOKUP($C1141,'World Cup Players'!B:X,17,FALSE),0)</f>
        <v>1</v>
      </c>
      <c r="K1141" s="23">
        <f>IFERROR(VLOOKUP($C1141,'World Cup Players'!B:X,18,FALSE),0)</f>
        <v>0</v>
      </c>
      <c r="L1141" s="44">
        <f>IFERROR(VLOOKUP($C1141,'World Cup GK'!B:AE,16,FALSE),0)</f>
        <v>0</v>
      </c>
      <c r="M1141" s="44">
        <f>IFERROR(VLOOKUP($C1141,'World Cup GK'!B:AE,19,FALSE),0)</f>
        <v>0</v>
      </c>
      <c r="N1141" s="44">
        <f>IFERROR(VLOOKUP($C1141,'World Cup GK'!B:AE,14,FALSE),0)</f>
        <v>0</v>
      </c>
      <c r="O1141" s="44">
        <f>IFERROR(VLOOKUP($C1141,'World Cup GK'!B:AE,11,FALSE),0)</f>
        <v>0</v>
      </c>
      <c r="P1141" s="43">
        <f t="shared" si="139"/>
        <v>7.4809999999999999</v>
      </c>
    </row>
    <row r="1142" spans="2:16" ht="12" customHeight="1" x14ac:dyDescent="0.2">
      <c r="B1142" s="42"/>
      <c r="C1142" s="265" t="s">
        <v>101</v>
      </c>
      <c r="D1142" s="23" t="str">
        <f>IFERROR(VLOOKUP($C1142,'World Cup Players'!B:X,3,FALSE),0)</f>
        <v>de Germany</v>
      </c>
      <c r="E1142" s="30"/>
      <c r="F1142" s="23">
        <f>IFERROR(VLOOKUP($C1142,'World Cup Players'!B:X,9,FALSE),0)</f>
        <v>262</v>
      </c>
      <c r="G1142" s="23">
        <f>IFERROR(VLOOKUP($C1142,'World Cup Players'!B:X,11,FALSE),0)</f>
        <v>0</v>
      </c>
      <c r="H1142" s="23">
        <f>IFERROR(VLOOKUP($C1142,'World Cup Players'!B:X,12,FALSE),0)</f>
        <v>0</v>
      </c>
      <c r="I1142" s="41">
        <f>IFERROR(VLOOKUP($C1142,'GAME WINNING GOALS'!A:B,2,FALSE),0)</f>
        <v>0</v>
      </c>
      <c r="J1142" s="23">
        <f>IFERROR(VLOOKUP($C1142,'World Cup Players'!B:X,17,FALSE),0)</f>
        <v>0</v>
      </c>
      <c r="K1142" s="23">
        <f>IFERROR(VLOOKUP($C1142,'World Cup Players'!B:X,18,FALSE),0)</f>
        <v>0</v>
      </c>
      <c r="L1142" s="44">
        <f>IFERROR(VLOOKUP($C1142,'World Cup GK'!B:AE,16,FALSE),0)</f>
        <v>0</v>
      </c>
      <c r="M1142" s="44">
        <f>IFERROR(VLOOKUP($C1142,'World Cup GK'!B:AE,19,FALSE),0)</f>
        <v>0</v>
      </c>
      <c r="N1142" s="44">
        <f>IFERROR(VLOOKUP($C1142,'World Cup GK'!B:AE,14,FALSE),0)</f>
        <v>0</v>
      </c>
      <c r="O1142" s="44">
        <f>IFERROR(VLOOKUP($C1142,'World Cup GK'!B:AE,11,FALSE),0)</f>
        <v>0</v>
      </c>
      <c r="P1142" s="43">
        <f t="shared" si="139"/>
        <v>2.1745999999999999</v>
      </c>
    </row>
    <row r="1143" spans="2:16" ht="12" customHeight="1" x14ac:dyDescent="0.2">
      <c r="B1143" s="42"/>
      <c r="C1143" s="265" t="s">
        <v>379</v>
      </c>
      <c r="D1143" s="23" t="str">
        <f>IFERROR(VLOOKUP($C1143,'World Cup Players'!B:X,3,FALSE),0)</f>
        <v>nl Netherlands</v>
      </c>
      <c r="E1143" s="30"/>
      <c r="F1143" s="23">
        <f>IFERROR(VLOOKUP($C1143,'World Cup Players'!B:X,9,FALSE),0)</f>
        <v>390</v>
      </c>
      <c r="G1143" s="23">
        <f>IFERROR(VLOOKUP($C1143,'World Cup Players'!B:X,11,FALSE),0)</f>
        <v>0</v>
      </c>
      <c r="H1143" s="23">
        <f>IFERROR(VLOOKUP($C1143,'World Cup Players'!B:X,12,FALSE),0)</f>
        <v>2</v>
      </c>
      <c r="I1143" s="41">
        <f>IFERROR(VLOOKUP($C1143,'GAME WINNING GOALS'!A:B,2,FALSE),0)</f>
        <v>0</v>
      </c>
      <c r="J1143" s="23">
        <f>IFERROR(VLOOKUP($C1143,'World Cup Players'!B:X,17,FALSE),0)</f>
        <v>0</v>
      </c>
      <c r="K1143" s="23">
        <f>IFERROR(VLOOKUP($C1143,'World Cup Players'!B:X,18,FALSE),0)</f>
        <v>0</v>
      </c>
      <c r="L1143" s="44">
        <f>IFERROR(VLOOKUP($C1143,'World Cup GK'!B:AE,16,FALSE),0)</f>
        <v>0</v>
      </c>
      <c r="M1143" s="44">
        <f>IFERROR(VLOOKUP($C1143,'World Cup GK'!B:AE,19,FALSE),0)</f>
        <v>0</v>
      </c>
      <c r="N1143" s="44">
        <f>IFERROR(VLOOKUP($C1143,'World Cup GK'!B:AE,14,FALSE),0)</f>
        <v>0</v>
      </c>
      <c r="O1143" s="44">
        <f>IFERROR(VLOOKUP($C1143,'World Cup GK'!B:AE,11,FALSE),0)</f>
        <v>0</v>
      </c>
      <c r="P1143" s="43">
        <f t="shared" si="139"/>
        <v>5.2370000000000001</v>
      </c>
    </row>
    <row r="1144" spans="2:16" ht="12" customHeight="1" x14ac:dyDescent="0.2">
      <c r="B1144" s="42"/>
      <c r="C1144" s="270" t="s">
        <v>558</v>
      </c>
      <c r="D1144" s="23" t="str">
        <f>IFERROR(VLOOKUP($C1144,'World Cup Players'!B:X,3,FALSE),0)</f>
        <v>fr France</v>
      </c>
      <c r="E1144" s="30"/>
      <c r="F1144" s="23">
        <f>IFERROR(VLOOKUP($C1144,'World Cup Players'!B:X,9,FALSE),0)</f>
        <v>630</v>
      </c>
      <c r="G1144" s="23">
        <f>IFERROR(VLOOKUP($C1144,'World Cup Players'!B:X,11,FALSE),0)</f>
        <v>0</v>
      </c>
      <c r="H1144" s="23">
        <f>IFERROR(VLOOKUP($C1144,'World Cup Players'!B:X,12,FALSE),0)</f>
        <v>0</v>
      </c>
      <c r="I1144" s="41">
        <f>IFERROR(VLOOKUP($C1144,'GAME WINNING GOALS'!A:B,2,FALSE),0)</f>
        <v>0</v>
      </c>
      <c r="J1144" s="23">
        <f>IFERROR(VLOOKUP($C1144,'World Cup Players'!B:X,17,FALSE),0)</f>
        <v>0</v>
      </c>
      <c r="K1144" s="23">
        <f>IFERROR(VLOOKUP($C1144,'World Cup Players'!B:X,18,FALSE),0)</f>
        <v>0</v>
      </c>
      <c r="L1144" s="44">
        <f>IFERROR(VLOOKUP($C1144,'World Cup GK'!B:AE,16,FALSE),0)</f>
        <v>6</v>
      </c>
      <c r="M1144" s="44">
        <f>IFERROR(VLOOKUP($C1144,'World Cup GK'!B:AE,19,FALSE),0)</f>
        <v>4</v>
      </c>
      <c r="N1144" s="44">
        <f>IFERROR(VLOOKUP($C1144,'World Cup GK'!B:AE,14,FALSE),0)</f>
        <v>8</v>
      </c>
      <c r="O1144" s="44">
        <f>IFERROR(VLOOKUP($C1144,'World Cup GK'!B:AE,11,FALSE),0)</f>
        <v>4</v>
      </c>
      <c r="P1144" s="43">
        <f t="shared" si="139"/>
        <v>15.829000000000001</v>
      </c>
    </row>
    <row r="1145" spans="2:16" ht="12" customHeight="1" x14ac:dyDescent="0.2">
      <c r="B1145" s="42"/>
      <c r="C1145" s="266" t="s">
        <v>50</v>
      </c>
      <c r="D1145" s="23" t="str">
        <f>IFERROR(VLOOKUP($C1145,'World Cup Players'!B:X,3,FALSE),0)</f>
        <v>be Belgium</v>
      </c>
      <c r="E1145" s="30"/>
      <c r="F1145" s="23">
        <f>IFERROR(VLOOKUP($C1145,'World Cup Players'!B:X,9,FALSE),0)</f>
        <v>550</v>
      </c>
      <c r="G1145" s="23">
        <f>IFERROR(VLOOKUP($C1145,'World Cup Players'!B:X,11,FALSE),0)</f>
        <v>0</v>
      </c>
      <c r="H1145" s="23">
        <f>IFERROR(VLOOKUP($C1145,'World Cup Players'!B:X,12,FALSE),0)</f>
        <v>0</v>
      </c>
      <c r="I1145" s="41">
        <f>IFERROR(VLOOKUP($C1145,'GAME WINNING GOALS'!A:B,2,FALSE),0)</f>
        <v>0</v>
      </c>
      <c r="J1145" s="23">
        <f>IFERROR(VLOOKUP($C1145,'World Cup Players'!B:X,17,FALSE),0)</f>
        <v>0</v>
      </c>
      <c r="K1145" s="23">
        <f>IFERROR(VLOOKUP($C1145,'World Cup Players'!B:X,18,FALSE),0)</f>
        <v>0</v>
      </c>
      <c r="L1145" s="44">
        <f>IFERROR(VLOOKUP($C1145,'World Cup GK'!B:AE,16,FALSE),0)</f>
        <v>3</v>
      </c>
      <c r="M1145" s="44">
        <f>IFERROR(VLOOKUP($C1145,'World Cup GK'!B:AE,19,FALSE),0)</f>
        <v>1</v>
      </c>
      <c r="N1145" s="44">
        <f>IFERROR(VLOOKUP($C1145,'World Cup GK'!B:AE,14,FALSE),0)</f>
        <v>14</v>
      </c>
      <c r="O1145" s="44">
        <f>IFERROR(VLOOKUP($C1145,'World Cup GK'!B:AE,11,FALSE),0)</f>
        <v>6</v>
      </c>
      <c r="P1145" s="43">
        <f t="shared" si="139"/>
        <v>9.865000000000002</v>
      </c>
    </row>
    <row r="1146" spans="2:16" ht="12" customHeight="1" thickBot="1" x14ac:dyDescent="0.25">
      <c r="B1146" s="42"/>
      <c r="C1146" s="266" t="s">
        <v>767</v>
      </c>
      <c r="D1146" s="23" t="str">
        <f>IFERROR(VLOOKUP($C1146,'World Cup Players'!B:X,3,FALSE),0)</f>
        <v>co Colombia</v>
      </c>
      <c r="E1146" s="30"/>
      <c r="F1146" s="23">
        <f>IFERROR(VLOOKUP($C1146,'World Cup Players'!B:X,9,FALSE),0)</f>
        <v>480</v>
      </c>
      <c r="G1146" s="23">
        <f>IFERROR(VLOOKUP($C1146,'World Cup Players'!B:X,11,FALSE),0)</f>
        <v>0</v>
      </c>
      <c r="H1146" s="23">
        <f>IFERROR(VLOOKUP($C1146,'World Cup Players'!B:X,12,FALSE),0)</f>
        <v>0</v>
      </c>
      <c r="I1146" s="23">
        <f>IFERROR(VLOOKUP($C1146,'GAME WINNING GOALS'!A:B,2,FALSE),0)</f>
        <v>0</v>
      </c>
      <c r="J1146" s="23">
        <f>IFERROR(VLOOKUP($C1146,'World Cup Players'!B:X,17,FALSE),0)</f>
        <v>0</v>
      </c>
      <c r="K1146" s="23">
        <f>IFERROR(VLOOKUP($C1146,'World Cup Players'!B:X,18,FALSE),0)</f>
        <v>0</v>
      </c>
      <c r="L1146" s="44">
        <f>IFERROR(VLOOKUP($C1146,'World Cup GK'!B:AE,16,FALSE),0)</f>
        <v>3</v>
      </c>
      <c r="M1146" s="44">
        <f>IFERROR(VLOOKUP($C1146,'World Cup GK'!B:AE,19,FALSE),0)</f>
        <v>4</v>
      </c>
      <c r="N1146" s="44">
        <f>IFERROR(VLOOKUP($C1146,'World Cup GK'!B:AE,14,FALSE),0)</f>
        <v>6</v>
      </c>
      <c r="O1146" s="44">
        <f>IFERROR(VLOOKUP($C1146,'World Cup GK'!B:AE,11,FALSE),0)</f>
        <v>1</v>
      </c>
      <c r="P1146" s="43">
        <f t="shared" si="139"/>
        <v>11.934000000000001</v>
      </c>
    </row>
    <row r="1147" spans="2:16" ht="12" customHeight="1" x14ac:dyDescent="0.2">
      <c r="B1147" s="42"/>
      <c r="C1147" s="277" t="s">
        <v>760</v>
      </c>
      <c r="D1147" s="23" t="str">
        <f>IFERROR(VLOOKUP($C1147,'World Cup Players'!B:X,3,FALSE),0)</f>
        <v>us United States</v>
      </c>
      <c r="E1147" s="30"/>
      <c r="F1147" s="23">
        <f>IFERROR(VLOOKUP($C1147,'World Cup Players'!B:X,9,FALSE),0)</f>
        <v>360</v>
      </c>
      <c r="G1147" s="23">
        <f>IFERROR(VLOOKUP($C1147,'World Cup Players'!B:X,11,FALSE),0)</f>
        <v>0</v>
      </c>
      <c r="H1147" s="23">
        <f>IFERROR(VLOOKUP($C1147,'World Cup Players'!B:X,12,FALSE),0)</f>
        <v>0</v>
      </c>
      <c r="I1147" s="23">
        <f>IFERROR(VLOOKUP($C1147,'GAME WINNING GOALS'!A:B,2,FALSE),0)</f>
        <v>0</v>
      </c>
      <c r="J1147" s="23">
        <f>IFERROR(VLOOKUP($C1147,'World Cup Players'!B:X,17,FALSE),0)</f>
        <v>0</v>
      </c>
      <c r="K1147" s="23">
        <f>IFERROR(VLOOKUP($C1147,'World Cup Players'!B:X,18,FALSE),0)</f>
        <v>0</v>
      </c>
      <c r="L1147" s="44">
        <f>IFERROR(VLOOKUP($C1147,'World Cup GK'!B:AE,16,FALSE),0)</f>
        <v>3</v>
      </c>
      <c r="M1147" s="44">
        <f>IFERROR(VLOOKUP($C1147,'World Cup GK'!B:AE,19,FALSE),0)</f>
        <v>2</v>
      </c>
      <c r="N1147" s="44">
        <f>IFERROR(VLOOKUP($C1147,'World Cup GK'!B:AE,14,FALSE),0)</f>
        <v>8</v>
      </c>
      <c r="O1147" s="44">
        <f>IFERROR(VLOOKUP($C1147,'World Cup GK'!B:AE,11,FALSE),0)</f>
        <v>5</v>
      </c>
      <c r="P1147" s="43">
        <f t="shared" si="139"/>
        <v>8.3379999999999992</v>
      </c>
    </row>
    <row r="1148" spans="2:16" ht="12" customHeight="1" x14ac:dyDescent="0.2">
      <c r="B1148" s="42"/>
      <c r="C1148" s="294" t="s">
        <v>764</v>
      </c>
      <c r="D1148" s="23" t="str">
        <f>IFERROR(VLOOKUP($C1148,'World Cup Players'!B:X,3,FALSE),0)</f>
        <v>ca Canada</v>
      </c>
      <c r="E1148" s="30"/>
      <c r="F1148" s="23">
        <f>IFERROR(VLOOKUP($C1148,'World Cup Players'!B:X,9,FALSE),0)</f>
        <v>450</v>
      </c>
      <c r="G1148" s="23">
        <f>IFERROR(VLOOKUP($C1148,'World Cup Players'!B:X,11,FALSE),0)</f>
        <v>0</v>
      </c>
      <c r="H1148" s="23">
        <f>IFERROR(VLOOKUP($C1148,'World Cup Players'!B:X,12,FALSE),0)</f>
        <v>0</v>
      </c>
      <c r="I1148" s="23">
        <f>IFERROR(VLOOKUP($C1148,'GAME WINNING GOALS'!A:B,2,FALSE),0)</f>
        <v>0</v>
      </c>
      <c r="J1148" s="23">
        <f>IFERROR(VLOOKUP($C1148,'World Cup Players'!#REF!,16,FALSE),0)</f>
        <v>0</v>
      </c>
      <c r="K1148" s="23">
        <f>IFERROR(VLOOKUP($C1148,'World Cup Players'!#REF!,16,FALSE),0)</f>
        <v>0</v>
      </c>
      <c r="L1148" s="44">
        <f>IFERROR(VLOOKUP($C1148,'World Cup GK'!B:AE,16,FALSE),0)</f>
        <v>2</v>
      </c>
      <c r="M1148" s="44">
        <f>IFERROR(VLOOKUP($C1148,'World Cup GK'!B:AE,19,FALSE),0)</f>
        <v>2</v>
      </c>
      <c r="N1148" s="44">
        <f>IFERROR(VLOOKUP($C1148,'World Cup GK'!B:AE,14,FALSE),0)</f>
        <v>6</v>
      </c>
      <c r="O1148" s="44">
        <f>IFERROR(VLOOKUP($C1148,'World Cup GK'!B:AE,11,FALSE),0)</f>
        <v>6</v>
      </c>
      <c r="P1148" s="43">
        <f t="shared" si="139"/>
        <v>7.4349999999999987</v>
      </c>
    </row>
    <row r="1149" spans="2:16" ht="12" customHeight="1" x14ac:dyDescent="0.2">
      <c r="B1149" s="42"/>
      <c r="C1149" s="265" t="s">
        <v>609</v>
      </c>
      <c r="D1149" s="23">
        <f>IFERROR(VLOOKUP($C1149,'World Cup Players'!B:X,3,FALSE),0)</f>
        <v>0</v>
      </c>
      <c r="E1149" s="30"/>
      <c r="F1149" s="23">
        <f>IFERROR(VLOOKUP($C1149,'World Cup Players'!B:X,9,FALSE),0)</f>
        <v>0</v>
      </c>
      <c r="G1149" s="23">
        <f>IFERROR(VLOOKUP($C1149,'World Cup Players'!B:X,11,FALSE),0)</f>
        <v>0</v>
      </c>
      <c r="H1149" s="23">
        <f>IFERROR(VLOOKUP($C1149,'World Cup Players'!#REF!,11,FALSE),0)</f>
        <v>0</v>
      </c>
      <c r="I1149" s="23">
        <f>IFERROR(VLOOKUP($C1149,'GAME WINNING GOALS'!A:B,2,FALSE),0)</f>
        <v>1</v>
      </c>
      <c r="J1149" s="23">
        <f>IFERROR(VLOOKUP($C1149,'World Cup Players'!#REF!,16,FALSE),0)</f>
        <v>0</v>
      </c>
      <c r="K1149" s="23">
        <f>IFERROR(VLOOKUP($C1149,'World Cup Players'!#REF!,16,FALSE),0)</f>
        <v>0</v>
      </c>
      <c r="L1149" s="44">
        <f>IFERROR(VLOOKUP($C1149,'World Cup GK'!B:AE,16,FALSE),0)</f>
        <v>0</v>
      </c>
      <c r="M1149" s="44">
        <f>IFERROR(VLOOKUP($C1149,'World Cup GK'!B:AE,19,FALSE),0)</f>
        <v>0</v>
      </c>
      <c r="N1149" s="44">
        <f>IFERROR(VLOOKUP($C1149,'World Cup GK'!B:AE,14,FALSE),0)</f>
        <v>0</v>
      </c>
      <c r="O1149" s="44">
        <f>IFERROR(VLOOKUP($C1149,'World Cup GK'!B:AE,11,FALSE),0)</f>
        <v>0</v>
      </c>
      <c r="P1149" s="43">
        <f t="shared" si="139"/>
        <v>1</v>
      </c>
    </row>
    <row r="1150" spans="2:16" ht="12" customHeight="1" x14ac:dyDescent="0.2">
      <c r="B1150" s="42"/>
      <c r="C1150" s="265" t="s">
        <v>307</v>
      </c>
      <c r="D1150" s="23">
        <f>IFERROR(VLOOKUP($C1150,'World Cup Players'!B:X,3,FALSE),0)</f>
        <v>0</v>
      </c>
      <c r="E1150" s="30"/>
      <c r="F1150" s="23">
        <f>IFERROR(VLOOKUP($C1150,'World Cup Players'!B:X,9,FALSE),0)</f>
        <v>0</v>
      </c>
      <c r="G1150" s="23">
        <f>IFERROR(VLOOKUP($C1150,'World Cup Players'!B:X,11,FALSE),0)</f>
        <v>0</v>
      </c>
      <c r="H1150" s="23">
        <v>2</v>
      </c>
      <c r="I1150" s="23">
        <f>IFERROR(VLOOKUP($C1150,'GAME WINNING GOALS'!A:B,2,FALSE),0)</f>
        <v>1</v>
      </c>
      <c r="J1150" s="23">
        <f>IFERROR(VLOOKUP($C1150,'World Cup Players'!#REF!,16,FALSE),0)</f>
        <v>0</v>
      </c>
      <c r="K1150" s="23">
        <f>IFERROR(VLOOKUP($C1150,'World Cup Players'!#REF!,16,FALSE),0)</f>
        <v>0</v>
      </c>
      <c r="L1150" s="44">
        <f>IFERROR(VLOOKUP($C1150,'World Cup GK'!B:AE,16,FALSE),0)</f>
        <v>0</v>
      </c>
      <c r="M1150" s="44">
        <f>IFERROR(VLOOKUP($C1150,'World Cup GK'!B:AE,19,FALSE),0)</f>
        <v>0</v>
      </c>
      <c r="N1150" s="44">
        <f>IFERROR(VLOOKUP($C1150,'World Cup GK'!B:AE,14,FALSE),0)</f>
        <v>0</v>
      </c>
      <c r="O1150" s="44">
        <f>IFERROR(VLOOKUP($C1150,'World Cup GK'!B:AE,11,FALSE),0)</f>
        <v>0</v>
      </c>
      <c r="P1150" s="43">
        <f t="shared" si="139"/>
        <v>3</v>
      </c>
    </row>
    <row r="1151" spans="2:16" ht="12" customHeight="1" x14ac:dyDescent="0.2">
      <c r="B1151" s="42"/>
      <c r="C1151" s="265" t="s">
        <v>801</v>
      </c>
      <c r="D1151" s="23">
        <f>IFERROR(VLOOKUP($C1151,'World Cup Players'!B:X,3,FALSE),0)</f>
        <v>0</v>
      </c>
      <c r="E1151" s="30"/>
      <c r="F1151" s="23">
        <f>IFERROR(VLOOKUP($C1151,'World Cup Players'!B:X,9,FALSE),0)</f>
        <v>0</v>
      </c>
      <c r="G1151" s="23">
        <f>IFERROR(VLOOKUP($C1151,'World Cup Players'!B:X,11,FALSE),0)</f>
        <v>0</v>
      </c>
      <c r="H1151" s="23">
        <f>IFERROR(VLOOKUP($C1151,'World Cup Players'!#REF!,11,FALSE),0)</f>
        <v>0</v>
      </c>
      <c r="I1151" s="23">
        <f>IFERROR(VLOOKUP($C1151,'GAME WINNING GOALS'!A:B,2,FALSE),0)</f>
        <v>0</v>
      </c>
      <c r="J1151" s="23">
        <f>IFERROR(VLOOKUP($C1151,'World Cup Players'!#REF!,16,FALSE),0)</f>
        <v>0</v>
      </c>
      <c r="K1151" s="23">
        <f>IFERROR(VLOOKUP($C1151,'World Cup Players'!#REF!,16,FALSE),0)</f>
        <v>0</v>
      </c>
      <c r="L1151" s="44">
        <f>IFERROR(VLOOKUP($C1151,'World Cup GK'!B:AE,16,FALSE),0)</f>
        <v>0</v>
      </c>
      <c r="M1151" s="44">
        <f>IFERROR(VLOOKUP($C1151,'World Cup GK'!B:AE,19,FALSE),0)</f>
        <v>0</v>
      </c>
      <c r="N1151" s="44">
        <f>IFERROR(VLOOKUP($C1151,'World Cup GK'!B:AE,14,FALSE),0)</f>
        <v>0</v>
      </c>
      <c r="O1151" s="44">
        <f>IFERROR(VLOOKUP($C1151,'World Cup GK'!B:AE,11,FALSE),0)</f>
        <v>0</v>
      </c>
      <c r="P1151" s="43">
        <f t="shared" si="139"/>
        <v>0</v>
      </c>
    </row>
    <row r="1152" spans="2:16" ht="12" customHeight="1" x14ac:dyDescent="0.2">
      <c r="B1152" s="24" t="s">
        <v>804</v>
      </c>
      <c r="C1152" s="293"/>
      <c r="D1152" s="35">
        <f t="shared" ref="D1152:E1152" si="140">SUM(D1153:D1178)</f>
        <v>0</v>
      </c>
      <c r="E1152" s="35">
        <f t="shared" si="140"/>
        <v>0</v>
      </c>
      <c r="F1152" s="35">
        <f>SUM(F1153:F1182)</f>
        <v>9711</v>
      </c>
      <c r="G1152" s="35">
        <f t="shared" ref="G1152:O1152" si="141">SUM(G1153:G1182)</f>
        <v>39</v>
      </c>
      <c r="H1152" s="35">
        <f>SUM(H1153:H1182)</f>
        <v>15</v>
      </c>
      <c r="I1152" s="35">
        <f>SUM(I1153:I1182)</f>
        <v>15</v>
      </c>
      <c r="J1152" s="35">
        <f>SUM(J1153:J1182)</f>
        <v>5</v>
      </c>
      <c r="K1152" s="35">
        <f t="shared" si="141"/>
        <v>0</v>
      </c>
      <c r="L1152" s="35">
        <f>SUM(L1153:L1182)</f>
        <v>15</v>
      </c>
      <c r="M1152" s="35">
        <f t="shared" si="141"/>
        <v>6</v>
      </c>
      <c r="N1152" s="35">
        <f t="shared" si="141"/>
        <v>55</v>
      </c>
      <c r="O1152" s="35">
        <f t="shared" si="141"/>
        <v>30</v>
      </c>
      <c r="P1152" s="43">
        <f t="shared" si="139"/>
        <v>172.85129999999998</v>
      </c>
    </row>
    <row r="1153" spans="2:16" ht="12" customHeight="1" x14ac:dyDescent="0.2">
      <c r="B1153" s="42"/>
      <c r="C1153" s="265" t="s">
        <v>211</v>
      </c>
      <c r="D1153" s="23" t="str">
        <f>IFERROR(VLOOKUP($C1153,'World Cup Players'!B:X,3,FALSE),0)</f>
        <v>ar Argentina</v>
      </c>
      <c r="E1153" s="30"/>
      <c r="F1153" s="23">
        <f>IFERROR(VLOOKUP($C1153,'World Cup Players'!B:X,9,FALSE),0)</f>
        <v>620</v>
      </c>
      <c r="G1153" s="23">
        <f>IFERROR(VLOOKUP($C1153,'World Cup Players'!B:X,11,FALSE),0)</f>
        <v>8</v>
      </c>
      <c r="H1153" s="23">
        <f>IFERROR(VLOOKUP($C1153,'World Cup Players'!B:X,12,FALSE),0)</f>
        <v>4</v>
      </c>
      <c r="I1153" s="23">
        <f>IFERROR(VLOOKUP($C1153,'GAME WINNING GOALS'!A:B,2,FALSE),0)</f>
        <v>2</v>
      </c>
      <c r="J1153" s="23">
        <f>IFERROR(VLOOKUP($C1153,'World Cup Players'!B:X,17,FALSE),0)</f>
        <v>0</v>
      </c>
      <c r="K1153" s="23">
        <f>IFERROR(VLOOKUP($C1153,'World Cup Players'!B:X,18,FALSE),0)</f>
        <v>0</v>
      </c>
      <c r="L1153" s="44">
        <f>IFERROR(VLOOKUP($C1153,'World Cup GK'!B:AE,16,FALSE),0)</f>
        <v>0</v>
      </c>
      <c r="M1153" s="44">
        <f>IFERROR(VLOOKUP($C1153,'World Cup GK'!B:AE,19,FALSE),0)</f>
        <v>0</v>
      </c>
      <c r="N1153" s="44">
        <f>IFERROR(VLOOKUP($C1153,'World Cup GK'!B:AE,14,FALSE),0)</f>
        <v>0</v>
      </c>
      <c r="O1153" s="44">
        <f>IFERROR(VLOOKUP($C1153,'World Cup GK'!B:AE,11,FALSE),0)</f>
        <v>0</v>
      </c>
      <c r="P1153" s="43">
        <f t="shared" si="139"/>
        <v>19.146000000000001</v>
      </c>
    </row>
    <row r="1154" spans="2:16" ht="12" customHeight="1" x14ac:dyDescent="0.2">
      <c r="B1154" s="42"/>
      <c r="C1154" s="265" t="s">
        <v>5</v>
      </c>
      <c r="D1154" s="23" t="str">
        <f>IFERROR(VLOOKUP($C1154,'World Cup Players'!B:X,3,FALSE),0)</f>
        <v>eng England</v>
      </c>
      <c r="E1154" s="30"/>
      <c r="F1154" s="23">
        <f>IFERROR(VLOOKUP($C1154,'World Cup Players'!B:X,9,FALSE),0)</f>
        <v>652</v>
      </c>
      <c r="G1154" s="23">
        <f>IFERROR(VLOOKUP($C1154,'World Cup Players'!B:X,11,FALSE),0)</f>
        <v>6</v>
      </c>
      <c r="H1154" s="23">
        <f>IFERROR(VLOOKUP($C1154,'World Cup Players'!B:X,12,FALSE),0)</f>
        <v>1</v>
      </c>
      <c r="I1154" s="23">
        <f>IFERROR(VLOOKUP($C1154,'GAME WINNING GOALS'!A:B,2,FALSE),0)</f>
        <v>2</v>
      </c>
      <c r="J1154" s="23">
        <f>IFERROR(VLOOKUP($C1154,'World Cup Players'!B:X,17,FALSE),0)</f>
        <v>0</v>
      </c>
      <c r="K1154" s="23">
        <f>IFERROR(VLOOKUP($C1154,'World Cup Players'!B:X,18,FALSE),0)</f>
        <v>0</v>
      </c>
      <c r="L1154" s="44">
        <f>IFERROR(VLOOKUP($C1154,'World Cup GK'!B:AE,16,FALSE),0)</f>
        <v>0</v>
      </c>
      <c r="M1154" s="44">
        <f>IFERROR(VLOOKUP($C1154,'World Cup GK'!B:AE,19,FALSE),0)</f>
        <v>0</v>
      </c>
      <c r="N1154" s="44">
        <f>IFERROR(VLOOKUP($C1154,'World Cup GK'!B:AE,14,FALSE),0)</f>
        <v>0</v>
      </c>
      <c r="O1154" s="44">
        <f>IFERROR(VLOOKUP($C1154,'World Cup GK'!B:AE,11,FALSE),0)</f>
        <v>0</v>
      </c>
      <c r="P1154" s="43">
        <f t="shared" si="139"/>
        <v>14.4116</v>
      </c>
    </row>
    <row r="1155" spans="2:16" ht="12" customHeight="1" x14ac:dyDescent="0.2">
      <c r="B1155" s="42"/>
      <c r="C1155" s="265" t="s">
        <v>689</v>
      </c>
      <c r="D1155" s="23" t="str">
        <f>IFERROR(VLOOKUP($C1155,'World Cup Players'!B:X,3,FALSE),0)</f>
        <v>no Norway</v>
      </c>
      <c r="E1155" s="30"/>
      <c r="F1155" s="23">
        <f>IFERROR(VLOOKUP($C1155,'World Cup Players'!B:X,9,FALSE),0)</f>
        <v>465</v>
      </c>
      <c r="G1155" s="23">
        <f>IFERROR(VLOOKUP($C1155,'World Cup Players'!B:X,11,FALSE),0)</f>
        <v>7</v>
      </c>
      <c r="H1155" s="23">
        <f>IFERROR(VLOOKUP($C1155,'World Cup Players'!B:X,12,FALSE),0)</f>
        <v>0</v>
      </c>
      <c r="I1155" s="23">
        <f>IFERROR(VLOOKUP($C1155,'GAME WINNING GOALS'!A:B,2,FALSE),0)</f>
        <v>4</v>
      </c>
      <c r="J1155" s="23">
        <f>IFERROR(VLOOKUP($C1155,'World Cup Players'!B:X,17,FALSE),0)</f>
        <v>0</v>
      </c>
      <c r="K1155" s="23">
        <f>IFERROR(VLOOKUP($C1155,'World Cup Players'!B:X,18,FALSE),0)</f>
        <v>0</v>
      </c>
      <c r="L1155" s="44">
        <f>IFERROR(VLOOKUP($C1155,'World Cup GK'!B:AE,16,FALSE),0)</f>
        <v>0</v>
      </c>
      <c r="M1155" s="44">
        <f>IFERROR(VLOOKUP($C1155,'World Cup GK'!B:AE,19,FALSE),0)</f>
        <v>0</v>
      </c>
      <c r="N1155" s="44">
        <f>IFERROR(VLOOKUP($C1155,'World Cup GK'!B:AE,14,FALSE),0)</f>
        <v>0</v>
      </c>
      <c r="O1155" s="44">
        <f>IFERROR(VLOOKUP($C1155,'World Cup GK'!B:AE,11,FALSE),0)</f>
        <v>0</v>
      </c>
      <c r="P1155" s="43">
        <f t="shared" si="139"/>
        <v>14.859500000000001</v>
      </c>
    </row>
    <row r="1156" spans="2:16" ht="12" customHeight="1" x14ac:dyDescent="0.2">
      <c r="B1156" s="42"/>
      <c r="C1156" s="278" t="s">
        <v>405</v>
      </c>
      <c r="D1156" s="23" t="str">
        <f>IFERROR(VLOOKUP($C1156,'World Cup Players'!B:X,3,FALSE),0)</f>
        <v>fr France</v>
      </c>
      <c r="E1156" s="30"/>
      <c r="F1156" s="23">
        <f>IFERROR(VLOOKUP($C1156,'World Cup Players'!B:X,9,FALSE),0)</f>
        <v>547</v>
      </c>
      <c r="G1156" s="23">
        <f>IFERROR(VLOOKUP($C1156,'World Cup Players'!B:X,11,FALSE),0)</f>
        <v>5</v>
      </c>
      <c r="H1156" s="23">
        <f>IFERROR(VLOOKUP($C1156,'World Cup Players'!B:X,12,FALSE),0)</f>
        <v>2</v>
      </c>
      <c r="I1156" s="23">
        <f>IFERROR(VLOOKUP($C1156,'GAME WINNING GOALS'!A:B,2,FALSE),0)</f>
        <v>1</v>
      </c>
      <c r="J1156" s="23">
        <f>IFERROR(VLOOKUP($C1156,'World Cup Players'!B:X,17,FALSE),0)</f>
        <v>0</v>
      </c>
      <c r="K1156" s="23">
        <f>IFERROR(VLOOKUP($C1156,'World Cup Players'!B:X,18,FALSE),0)</f>
        <v>0</v>
      </c>
      <c r="L1156" s="44">
        <f>IFERROR(VLOOKUP($C1156,'World Cup GK'!B:AE,16,FALSE),0)</f>
        <v>0</v>
      </c>
      <c r="M1156" s="44">
        <f>IFERROR(VLOOKUP($C1156,'World Cup GK'!B:AE,19,FALSE),0)</f>
        <v>0</v>
      </c>
      <c r="N1156" s="44">
        <f>IFERROR(VLOOKUP($C1156,'World Cup GK'!B:AE,14,FALSE),0)</f>
        <v>0</v>
      </c>
      <c r="O1156" s="44">
        <f>IFERROR(VLOOKUP($C1156,'World Cup GK'!B:AE,11,FALSE),0)</f>
        <v>0</v>
      </c>
      <c r="P1156" s="43">
        <f t="shared" si="139"/>
        <v>12.540099999999999</v>
      </c>
    </row>
    <row r="1157" spans="2:16" ht="12" customHeight="1" x14ac:dyDescent="0.2">
      <c r="B1157" s="42"/>
      <c r="C1157" s="295" t="s">
        <v>703</v>
      </c>
      <c r="D1157" s="23" t="str">
        <f>IFERROR(VLOOKUP($C1157,'World Cup Players'!B:X,3,FALSE),0)</f>
        <v>br Brazil</v>
      </c>
      <c r="E1157" s="30"/>
      <c r="F1157" s="23">
        <f>IFERROR(VLOOKUP($C1157,'World Cup Players'!B:X,9,FALSE),0)</f>
        <v>114</v>
      </c>
      <c r="G1157" s="23">
        <f>IFERROR(VLOOKUP($C1157,'World Cup Players'!B:X,11,FALSE),0)</f>
        <v>0</v>
      </c>
      <c r="H1157" s="23">
        <f>IFERROR(VLOOKUP($C1157,'World Cup Players'!B:X,12,FALSE),0)</f>
        <v>0</v>
      </c>
      <c r="I1157" s="23">
        <f>IFERROR(VLOOKUP($C1157,'GAME WINNING GOALS'!A:B,2,FALSE),0)</f>
        <v>0</v>
      </c>
      <c r="J1157" s="23">
        <f>IFERROR(VLOOKUP($C1157,'World Cup Players'!B:X,17,FALSE),0)</f>
        <v>0</v>
      </c>
      <c r="K1157" s="23">
        <f>IFERROR(VLOOKUP($C1157,'World Cup Players'!B:X,18,FALSE),0)</f>
        <v>0</v>
      </c>
      <c r="L1157" s="44">
        <f>IFERROR(VLOOKUP($C1157,'World Cup GK'!B:AE,16,FALSE),0)</f>
        <v>0</v>
      </c>
      <c r="M1157" s="44">
        <f>IFERROR(VLOOKUP($C1157,'World Cup GK'!B:AE,19,FALSE),0)</f>
        <v>0</v>
      </c>
      <c r="N1157" s="44">
        <f>IFERROR(VLOOKUP($C1157,'World Cup GK'!B:AE,14,FALSE),0)</f>
        <v>0</v>
      </c>
      <c r="O1157" s="44">
        <f>IFERROR(VLOOKUP($C1157,'World Cup GK'!B:AE,11,FALSE),0)</f>
        <v>0</v>
      </c>
      <c r="P1157" s="43">
        <f t="shared" si="139"/>
        <v>0.94620000000000004</v>
      </c>
    </row>
    <row r="1158" spans="2:16" ht="12" customHeight="1" x14ac:dyDescent="0.2">
      <c r="B1158" s="42"/>
      <c r="C1158" s="265" t="s">
        <v>649</v>
      </c>
      <c r="D1158" s="23" t="str">
        <f>IFERROR(VLOOKUP($C1158,'World Cup Players'!B:X,3,FALSE),0)</f>
        <v>nl Netherlands</v>
      </c>
      <c r="E1158" s="30"/>
      <c r="F1158" s="23">
        <f>IFERROR(VLOOKUP($C1158,'World Cup Players'!B:X,9,FALSE),0)</f>
        <v>185</v>
      </c>
      <c r="G1158" s="23">
        <f>IFERROR(VLOOKUP($C1158,'World Cup Players'!B:X,11,FALSE),0)</f>
        <v>0</v>
      </c>
      <c r="H1158" s="23">
        <f>IFERROR(VLOOKUP($C1158,'World Cup Players'!B:X,12,FALSE),0)</f>
        <v>0</v>
      </c>
      <c r="I1158" s="23">
        <f>IFERROR(VLOOKUP($C1158,'GAME WINNING GOALS'!A:B,2,FALSE),0)</f>
        <v>0</v>
      </c>
      <c r="J1158" s="23">
        <f>IFERROR(VLOOKUP($C1158,'World Cup Players'!B:X,17,FALSE),0)</f>
        <v>0</v>
      </c>
      <c r="K1158" s="23">
        <f>IFERROR(VLOOKUP($C1158,'World Cup Players'!B:X,18,FALSE),0)</f>
        <v>0</v>
      </c>
      <c r="L1158" s="44">
        <f>IFERROR(VLOOKUP($C1158,'World Cup GK'!B:AE,16,FALSE),0)</f>
        <v>0</v>
      </c>
      <c r="M1158" s="44">
        <f>IFERROR(VLOOKUP($C1158,'World Cup GK'!B:AE,19,FALSE),0)</f>
        <v>0</v>
      </c>
      <c r="N1158" s="44">
        <f>IFERROR(VLOOKUP($C1158,'World Cup GK'!B:AE,14,FALSE),0)</f>
        <v>0</v>
      </c>
      <c r="O1158" s="44">
        <f>IFERROR(VLOOKUP($C1158,'World Cup GK'!B:AE,11,FALSE),0)</f>
        <v>0</v>
      </c>
      <c r="P1158" s="43">
        <f t="shared" si="139"/>
        <v>1.5355000000000001</v>
      </c>
    </row>
    <row r="1159" spans="2:16" ht="12" customHeight="1" x14ac:dyDescent="0.2">
      <c r="B1159" s="42"/>
      <c r="C1159" s="265" t="s">
        <v>1196</v>
      </c>
      <c r="D1159" s="23" t="str">
        <f>IFERROR(VLOOKUP($C1159,'World Cup Players'!B:X,3,FALSE),0)</f>
        <v>de Germany</v>
      </c>
      <c r="E1159" s="30"/>
      <c r="F1159" s="23">
        <f>IFERROR(VLOOKUP($C1159,'World Cup Players'!B:X,9,FALSE),0)</f>
        <v>272</v>
      </c>
      <c r="G1159" s="23">
        <f>IFERROR(VLOOKUP($C1159,'World Cup Players'!B:X,11,FALSE),0)</f>
        <v>0</v>
      </c>
      <c r="H1159" s="23">
        <f>IFERROR(VLOOKUP($C1159,'World Cup Players'!B:X,12,FALSE),0)</f>
        <v>0</v>
      </c>
      <c r="I1159" s="23">
        <f>IFERROR(VLOOKUP($C1159,'GAME WINNING GOALS'!A:B,2,FALSE),0)</f>
        <v>0</v>
      </c>
      <c r="J1159" s="23">
        <f>IFERROR(VLOOKUP($C1159,'World Cup Players'!B:X,17,FALSE),0)</f>
        <v>1</v>
      </c>
      <c r="K1159" s="23">
        <f>IFERROR(VLOOKUP($C1159,'World Cup Players'!B:X,18,FALSE),0)</f>
        <v>0</v>
      </c>
      <c r="L1159" s="44">
        <f>IFERROR(VLOOKUP($C1159,'World Cup GK'!B:AE,16,FALSE),0)</f>
        <v>0</v>
      </c>
      <c r="M1159" s="44">
        <f>IFERROR(VLOOKUP($C1159,'World Cup GK'!B:AE,19,FALSE),0)</f>
        <v>0</v>
      </c>
      <c r="N1159" s="44">
        <f>IFERROR(VLOOKUP($C1159,'World Cup GK'!B:AE,14,FALSE),0)</f>
        <v>0</v>
      </c>
      <c r="O1159" s="44">
        <f>IFERROR(VLOOKUP($C1159,'World Cup GK'!B:AE,11,FALSE),0)</f>
        <v>0</v>
      </c>
      <c r="P1159" s="43">
        <f t="shared" si="139"/>
        <v>2.0076000000000001</v>
      </c>
    </row>
    <row r="1160" spans="2:16" ht="12" customHeight="1" x14ac:dyDescent="0.2">
      <c r="B1160" s="42"/>
      <c r="C1160" s="265" t="s">
        <v>254</v>
      </c>
      <c r="D1160" s="23" t="str">
        <f>IFERROR(VLOOKUP($C1160,'World Cup Players'!B:X,3,FALSE),0)</f>
        <v>ca Canada</v>
      </c>
      <c r="E1160" s="30"/>
      <c r="F1160" s="23">
        <f>IFERROR(VLOOKUP($C1160,'World Cup Players'!B:X,9,FALSE),0)</f>
        <v>420</v>
      </c>
      <c r="G1160" s="23">
        <f>IFERROR(VLOOKUP($C1160,'World Cup Players'!B:X,11,FALSE),0)</f>
        <v>3</v>
      </c>
      <c r="H1160" s="23">
        <f>IFERROR(VLOOKUP($C1160,'World Cup Players'!B:X,12,FALSE),0)</f>
        <v>0</v>
      </c>
      <c r="I1160" s="23">
        <f>IFERROR(VLOOKUP($C1160,'GAME WINNING GOALS'!A:B,2,FALSE),0)</f>
        <v>0</v>
      </c>
      <c r="J1160" s="23">
        <f>IFERROR(VLOOKUP($C1160,'World Cup Players'!B:X,17,FALSE),0)</f>
        <v>1</v>
      </c>
      <c r="K1160" s="23">
        <f>IFERROR(VLOOKUP($C1160,'World Cup Players'!B:X,18,FALSE),0)</f>
        <v>0</v>
      </c>
      <c r="L1160" s="44">
        <f>IFERROR(VLOOKUP($C1160,'World Cup GK'!B:AE,16,FALSE),0)</f>
        <v>0</v>
      </c>
      <c r="M1160" s="44">
        <f>IFERROR(VLOOKUP($C1160,'World Cup GK'!B:AE,19,FALSE),0)</f>
        <v>0</v>
      </c>
      <c r="N1160" s="44">
        <f>IFERROR(VLOOKUP($C1160,'World Cup GK'!B:AE,14,FALSE),0)</f>
        <v>0</v>
      </c>
      <c r="O1160" s="44">
        <f>IFERROR(VLOOKUP($C1160,'World Cup GK'!B:AE,11,FALSE),0)</f>
        <v>0</v>
      </c>
      <c r="P1160" s="43">
        <f t="shared" si="139"/>
        <v>6.2360000000000007</v>
      </c>
    </row>
    <row r="1161" spans="2:16" ht="12" customHeight="1" x14ac:dyDescent="0.2">
      <c r="B1161" s="42"/>
      <c r="C1161" s="265" t="s">
        <v>594</v>
      </c>
      <c r="D1161" s="23" t="str">
        <f>IFERROR(VLOOKUP($C1161,'World Cup Players'!B:X,3,FALSE),0)</f>
        <v>tr Türkiye</v>
      </c>
      <c r="E1161" s="30"/>
      <c r="F1161" s="23">
        <f>IFERROR(VLOOKUP($C1161,'World Cup Players'!B:X,9,FALSE),0)</f>
        <v>270</v>
      </c>
      <c r="G1161" s="23">
        <f>IFERROR(VLOOKUP($C1161,'World Cup Players'!B:X,11,FALSE),0)</f>
        <v>1</v>
      </c>
      <c r="H1161" s="23">
        <f>IFERROR(VLOOKUP($C1161,'World Cup Players'!B:X,12,FALSE),0)</f>
        <v>0</v>
      </c>
      <c r="I1161" s="23">
        <f>IFERROR(VLOOKUP($C1161,'GAME WINNING GOALS'!A:B,2,FALSE),0)</f>
        <v>0</v>
      </c>
      <c r="J1161" s="23">
        <f>IFERROR(VLOOKUP($C1161,'World Cup Players'!B:X,17,FALSE),0)</f>
        <v>0</v>
      </c>
      <c r="K1161" s="23">
        <f>IFERROR(VLOOKUP($C1161,'World Cup Players'!B:X,18,FALSE),0)</f>
        <v>0</v>
      </c>
      <c r="L1161" s="44">
        <f>IFERROR(VLOOKUP($C1161,'World Cup GK'!B:AE,16,FALSE),0)</f>
        <v>0</v>
      </c>
      <c r="M1161" s="44">
        <f>IFERROR(VLOOKUP($C1161,'World Cup GK'!B:AE,19,FALSE),0)</f>
        <v>0</v>
      </c>
      <c r="N1161" s="44">
        <f>IFERROR(VLOOKUP($C1161,'World Cup GK'!B:AE,14,FALSE),0)</f>
        <v>0</v>
      </c>
      <c r="O1161" s="44">
        <f>IFERROR(VLOOKUP($C1161,'World Cup GK'!B:AE,11,FALSE),0)</f>
        <v>0</v>
      </c>
      <c r="P1161" s="43">
        <f t="shared" si="139"/>
        <v>3.2410000000000001</v>
      </c>
    </row>
    <row r="1162" spans="2:16" ht="12" customHeight="1" x14ac:dyDescent="0.2">
      <c r="B1162" s="42"/>
      <c r="C1162" s="265" t="s">
        <v>225</v>
      </c>
      <c r="D1162" s="23" t="str">
        <f>IFERROR(VLOOKUP($C1162,'World Cup Players'!B:X,3,FALSE),0)</f>
        <v>eng England</v>
      </c>
      <c r="E1162" s="30"/>
      <c r="F1162" s="23">
        <f>IFERROR(VLOOKUP($C1162,'World Cup Players'!B:X,9,FALSE),0)</f>
        <v>602</v>
      </c>
      <c r="G1162" s="23">
        <f>IFERROR(VLOOKUP($C1162,'World Cup Players'!B:X,11,FALSE),0)</f>
        <v>6</v>
      </c>
      <c r="H1162" s="23">
        <f>IFERROR(VLOOKUP($C1162,'World Cup Players'!B:X,12,FALSE),0)</f>
        <v>1</v>
      </c>
      <c r="I1162" s="23">
        <f>IFERROR(VLOOKUP($C1162,'GAME WINNING GOALS'!A:B,2,FALSE),0)</f>
        <v>3</v>
      </c>
      <c r="J1162" s="23">
        <f>IFERROR(VLOOKUP($C1162,'World Cup Players'!B:X,17,FALSE),0)</f>
        <v>1</v>
      </c>
      <c r="K1162" s="23">
        <f>IFERROR(VLOOKUP($C1162,'World Cup Players'!B:X,18,FALSE),0)</f>
        <v>0</v>
      </c>
      <c r="L1162" s="44">
        <f>IFERROR(VLOOKUP($C1162,'World Cup GK'!B:AE,16,FALSE),0)</f>
        <v>0</v>
      </c>
      <c r="M1162" s="44">
        <f>IFERROR(VLOOKUP($C1162,'World Cup GK'!B:AE,19,FALSE),0)</f>
        <v>0</v>
      </c>
      <c r="N1162" s="44">
        <f>IFERROR(VLOOKUP($C1162,'World Cup GK'!B:AE,14,FALSE),0)</f>
        <v>0</v>
      </c>
      <c r="O1162" s="44">
        <f>IFERROR(VLOOKUP($C1162,'World Cup GK'!B:AE,11,FALSE),0)</f>
        <v>0</v>
      </c>
      <c r="P1162" s="43">
        <f t="shared" si="139"/>
        <v>14.746600000000001</v>
      </c>
    </row>
    <row r="1163" spans="2:16" ht="12" customHeight="1" x14ac:dyDescent="0.2">
      <c r="B1163" s="42"/>
      <c r="C1163" s="265" t="s">
        <v>57</v>
      </c>
      <c r="D1163" s="23" t="str">
        <f>IFERROR(VLOOKUP($C1163,'World Cup Players'!B:X,3,FALSE),0)</f>
        <v>nl Netherlands</v>
      </c>
      <c r="E1163" s="30"/>
      <c r="F1163" s="23">
        <f>IFERROR(VLOOKUP($C1163,'World Cup Players'!B:X,9,FALSE),0)</f>
        <v>328</v>
      </c>
      <c r="G1163" s="23">
        <f>IFERROR(VLOOKUP($C1163,'World Cup Players'!B:X,11,FALSE),0)</f>
        <v>0</v>
      </c>
      <c r="H1163" s="23">
        <f>IFERROR(VLOOKUP($C1163,'World Cup Players'!B:X,12,FALSE),0)</f>
        <v>0</v>
      </c>
      <c r="I1163" s="23">
        <f>IFERROR(VLOOKUP($C1163,'GAME WINNING GOALS'!A:B,2,FALSE),0)</f>
        <v>0</v>
      </c>
      <c r="J1163" s="23">
        <f>IFERROR(VLOOKUP($C1163,'World Cup Players'!B:X,17,FALSE),0)</f>
        <v>0</v>
      </c>
      <c r="K1163" s="23">
        <f>IFERROR(VLOOKUP($C1163,'World Cup Players'!B:X,18,FALSE),0)</f>
        <v>0</v>
      </c>
      <c r="L1163" s="44">
        <f>IFERROR(VLOOKUP($C1163,'World Cup GK'!B:AE,16,FALSE),0)</f>
        <v>0</v>
      </c>
      <c r="M1163" s="44">
        <f>IFERROR(VLOOKUP($C1163,'World Cup GK'!B:AE,19,FALSE),0)</f>
        <v>0</v>
      </c>
      <c r="N1163" s="44">
        <f>IFERROR(VLOOKUP($C1163,'World Cup GK'!B:AE,14,FALSE),0)</f>
        <v>0</v>
      </c>
      <c r="O1163" s="44">
        <f>IFERROR(VLOOKUP($C1163,'World Cup GK'!B:AE,11,FALSE),0)</f>
        <v>0</v>
      </c>
      <c r="P1163" s="43">
        <f t="shared" si="139"/>
        <v>2.7223999999999999</v>
      </c>
    </row>
    <row r="1164" spans="2:16" ht="12" customHeight="1" x14ac:dyDescent="0.2">
      <c r="B1164" s="42"/>
      <c r="C1164" s="265" t="s">
        <v>38</v>
      </c>
      <c r="D1164" s="23" t="str">
        <f>IFERROR(VLOOKUP($C1164,'World Cup Players'!B:X,3,FALSE),0)</f>
        <v>eng England</v>
      </c>
      <c r="E1164" s="30"/>
      <c r="F1164" s="23">
        <f>IFERROR(VLOOKUP($C1164,'World Cup Players'!B:X,9,FALSE),0)</f>
        <v>178</v>
      </c>
      <c r="G1164" s="23">
        <f>IFERROR(VLOOKUP($C1164,'World Cup Players'!B:X,11,FALSE),0)</f>
        <v>1</v>
      </c>
      <c r="H1164" s="23">
        <f>IFERROR(VLOOKUP($C1164,'World Cup Players'!B:X,12,FALSE),0)</f>
        <v>0</v>
      </c>
      <c r="I1164" s="23">
        <f>IFERROR(VLOOKUP($C1164,'GAME WINNING GOALS'!A:B,2,FALSE),0)</f>
        <v>0</v>
      </c>
      <c r="J1164" s="23">
        <f>IFERROR(VLOOKUP($C1164,'World Cup Players'!B:X,17,FALSE),0)</f>
        <v>0</v>
      </c>
      <c r="K1164" s="23">
        <f>IFERROR(VLOOKUP($C1164,'World Cup Players'!B:X,18,FALSE),0)</f>
        <v>0</v>
      </c>
      <c r="L1164" s="44">
        <f>IFERROR(VLOOKUP($C1164,'World Cup GK'!B:AE,16,FALSE),0)</f>
        <v>0</v>
      </c>
      <c r="M1164" s="44">
        <f>IFERROR(VLOOKUP($C1164,'World Cup GK'!B:AE,19,FALSE),0)</f>
        <v>0</v>
      </c>
      <c r="N1164" s="44">
        <f>IFERROR(VLOOKUP($C1164,'World Cup GK'!B:AE,14,FALSE),0)</f>
        <v>0</v>
      </c>
      <c r="O1164" s="44">
        <f>IFERROR(VLOOKUP($C1164,'World Cup GK'!B:AE,11,FALSE),0)</f>
        <v>0</v>
      </c>
      <c r="P1164" s="43">
        <f t="shared" si="139"/>
        <v>2.4774000000000003</v>
      </c>
    </row>
    <row r="1165" spans="2:16" ht="12" customHeight="1" x14ac:dyDescent="0.2">
      <c r="B1165" s="42"/>
      <c r="C1165" s="265" t="s">
        <v>427</v>
      </c>
      <c r="D1165" s="23" t="str">
        <f>IFERROR(VLOOKUP($C1165,'World Cup Players'!B:X,3,FALSE),0)</f>
        <v>hr Croatia</v>
      </c>
      <c r="E1165" s="30"/>
      <c r="F1165" s="23">
        <f>IFERROR(VLOOKUP($C1165,'World Cup Players'!B:X,9,FALSE),0)</f>
        <v>317</v>
      </c>
      <c r="G1165" s="23">
        <f>IFERROR(VLOOKUP($C1165,'World Cup Players'!B:X,11,FALSE),0)</f>
        <v>0</v>
      </c>
      <c r="H1165" s="23">
        <f>IFERROR(VLOOKUP($C1165,'World Cup Players'!B:X,12,FALSE),0)</f>
        <v>1</v>
      </c>
      <c r="I1165" s="23">
        <f>IFERROR(VLOOKUP($C1165,'GAME WINNING GOALS'!A:B,2,FALSE),0)</f>
        <v>0</v>
      </c>
      <c r="J1165" s="23">
        <f>IFERROR(VLOOKUP($C1165,'World Cup Players'!B:X,17,FALSE),0)</f>
        <v>1</v>
      </c>
      <c r="K1165" s="23">
        <f>IFERROR(VLOOKUP($C1165,'World Cup Players'!B:X,18,FALSE),0)</f>
        <v>0</v>
      </c>
      <c r="L1165" s="44">
        <f>IFERROR(VLOOKUP($C1165,'World Cup GK'!B:AE,16,FALSE),0)</f>
        <v>0</v>
      </c>
      <c r="M1165" s="44">
        <f>IFERROR(VLOOKUP($C1165,'World Cup GK'!B:AE,19,FALSE),0)</f>
        <v>0</v>
      </c>
      <c r="N1165" s="44">
        <f>IFERROR(VLOOKUP($C1165,'World Cup GK'!B:AE,14,FALSE),0)</f>
        <v>0</v>
      </c>
      <c r="O1165" s="44">
        <f>IFERROR(VLOOKUP($C1165,'World Cup GK'!B:AE,11,FALSE),0)</f>
        <v>0</v>
      </c>
      <c r="P1165" s="43">
        <f t="shared" si="139"/>
        <v>3.3811</v>
      </c>
    </row>
    <row r="1166" spans="2:16" ht="12" customHeight="1" x14ac:dyDescent="0.2">
      <c r="B1166" s="42"/>
      <c r="C1166" s="278" t="s">
        <v>219</v>
      </c>
      <c r="D1166" s="23" t="str">
        <f>IFERROR(VLOOKUP($C1166,'World Cup Players'!B:X,3,FALSE),0)</f>
        <v>us United States</v>
      </c>
      <c r="E1166" s="30"/>
      <c r="F1166" s="23">
        <f>IFERROR(VLOOKUP($C1166,'World Cup Players'!B:X,9,FALSE),0)</f>
        <v>223</v>
      </c>
      <c r="G1166" s="23">
        <f>IFERROR(VLOOKUP($C1166,'World Cup Players'!B:X,11,FALSE),0)</f>
        <v>0</v>
      </c>
      <c r="H1166" s="23">
        <f>IFERROR(VLOOKUP($C1166,'World Cup Players'!B:X,12,FALSE),0)</f>
        <v>1</v>
      </c>
      <c r="I1166" s="23">
        <f>IFERROR(VLOOKUP($C1166,'GAME WINNING GOALS'!A:B,2,FALSE),0)</f>
        <v>0</v>
      </c>
      <c r="J1166" s="23">
        <f>IFERROR(VLOOKUP($C1166,'World Cup Players'!B:X,17,FALSE),0)</f>
        <v>0</v>
      </c>
      <c r="K1166" s="23">
        <f>IFERROR(VLOOKUP($C1166,'World Cup Players'!B:X,18,FALSE),0)</f>
        <v>0</v>
      </c>
      <c r="L1166" s="44">
        <f>IFERROR(VLOOKUP($C1166,'World Cup GK'!B:AE,16,FALSE),0)</f>
        <v>0</v>
      </c>
      <c r="M1166" s="44">
        <f>IFERROR(VLOOKUP($C1166,'World Cup GK'!B:AE,19,FALSE),0)</f>
        <v>0</v>
      </c>
      <c r="N1166" s="44">
        <f>IFERROR(VLOOKUP($C1166,'World Cup GK'!B:AE,14,FALSE),0)</f>
        <v>0</v>
      </c>
      <c r="O1166" s="44">
        <f>IFERROR(VLOOKUP($C1166,'World Cup GK'!B:AE,11,FALSE),0)</f>
        <v>0</v>
      </c>
      <c r="P1166" s="43">
        <f t="shared" si="139"/>
        <v>2.8509000000000002</v>
      </c>
    </row>
    <row r="1167" spans="2:16" ht="12" customHeight="1" x14ac:dyDescent="0.2">
      <c r="B1167" s="42"/>
      <c r="C1167" s="265" t="s">
        <v>453</v>
      </c>
      <c r="D1167" s="23" t="str">
        <f>IFERROR(VLOOKUP($C1167,'World Cup Players'!B:X,3,FALSE),0)</f>
        <v>ca Canada</v>
      </c>
      <c r="E1167" s="30"/>
      <c r="F1167" s="23">
        <f>IFERROR(VLOOKUP($C1167,'World Cup Players'!B:X,9,FALSE),0)</f>
        <v>376</v>
      </c>
      <c r="G1167" s="23">
        <f>IFERROR(VLOOKUP($C1167,'World Cup Players'!B:X,11,FALSE),0)</f>
        <v>0</v>
      </c>
      <c r="H1167" s="23">
        <f>IFERROR(VLOOKUP($C1167,'World Cup Players'!B:X,12,FALSE),0)</f>
        <v>0</v>
      </c>
      <c r="I1167" s="23">
        <f>IFERROR(VLOOKUP($C1167,'GAME WINNING GOALS'!A:B,2,FALSE),0)</f>
        <v>0</v>
      </c>
      <c r="J1167" s="23">
        <f>IFERROR(VLOOKUP($C1167,'World Cup Players'!B:X,17,FALSE),0)</f>
        <v>0</v>
      </c>
      <c r="K1167" s="23">
        <f>IFERROR(VLOOKUP($C1167,'World Cup Players'!B:X,18,FALSE),0)</f>
        <v>0</v>
      </c>
      <c r="L1167" s="44">
        <f>IFERROR(VLOOKUP($C1167,'World Cup GK'!B:AE,16,FALSE),0)</f>
        <v>0</v>
      </c>
      <c r="M1167" s="44">
        <f>IFERROR(VLOOKUP($C1167,'World Cup GK'!B:AE,19,FALSE),0)</f>
        <v>0</v>
      </c>
      <c r="N1167" s="44">
        <f>IFERROR(VLOOKUP($C1167,'World Cup GK'!B:AE,14,FALSE),0)</f>
        <v>0</v>
      </c>
      <c r="O1167" s="44">
        <f>IFERROR(VLOOKUP($C1167,'World Cup GK'!B:AE,11,FALSE),0)</f>
        <v>0</v>
      </c>
      <c r="P1167" s="43">
        <f t="shared" si="139"/>
        <v>3.1208</v>
      </c>
    </row>
    <row r="1168" spans="2:16" ht="12" customHeight="1" x14ac:dyDescent="0.2">
      <c r="B1168" s="42"/>
      <c r="C1168" s="265" t="s">
        <v>745</v>
      </c>
      <c r="D1168" s="23" t="str">
        <f>IFERROR(VLOOKUP($C1168,'World Cup Players'!B:X,3,FALSE),0)</f>
        <v>nz New Zealand</v>
      </c>
      <c r="E1168" s="30"/>
      <c r="F1168" s="23">
        <f>IFERROR(VLOOKUP($C1168,'World Cup Players'!B:X,9,FALSE),0)</f>
        <v>270</v>
      </c>
      <c r="G1168" s="23">
        <f>IFERROR(VLOOKUP($C1168,'World Cup Players'!B:X,11,FALSE),0)</f>
        <v>0</v>
      </c>
      <c r="H1168" s="23">
        <f>IFERROR(VLOOKUP($C1168,'World Cup Players'!B:X,12,FALSE),0)</f>
        <v>2</v>
      </c>
      <c r="I1168" s="23">
        <f>IFERROR(VLOOKUP($C1168,'GAME WINNING GOALS'!A:B,2,FALSE),0)</f>
        <v>0</v>
      </c>
      <c r="J1168" s="23">
        <f>IFERROR(VLOOKUP($C1168,'World Cup Players'!B:X,17,FALSE),0)</f>
        <v>0</v>
      </c>
      <c r="K1168" s="23">
        <f>IFERROR(VLOOKUP($C1168,'World Cup Players'!B:X,18,FALSE),0)</f>
        <v>0</v>
      </c>
      <c r="L1168" s="44">
        <f>IFERROR(VLOOKUP($C1168,'World Cup GK'!B:AE,16,FALSE),0)</f>
        <v>0</v>
      </c>
      <c r="M1168" s="44">
        <f>IFERROR(VLOOKUP($C1168,'World Cup GK'!B:AE,19,FALSE),0)</f>
        <v>0</v>
      </c>
      <c r="N1168" s="44">
        <f>IFERROR(VLOOKUP($C1168,'World Cup GK'!B:AE,14,FALSE),0)</f>
        <v>0</v>
      </c>
      <c r="O1168" s="44">
        <f>IFERROR(VLOOKUP($C1168,'World Cup GK'!B:AE,11,FALSE),0)</f>
        <v>0</v>
      </c>
      <c r="P1168" s="43">
        <f t="shared" si="139"/>
        <v>4.2409999999999997</v>
      </c>
    </row>
    <row r="1169" spans="2:16" ht="12" customHeight="1" x14ac:dyDescent="0.2">
      <c r="B1169" s="42"/>
      <c r="C1169" s="265" t="s">
        <v>646</v>
      </c>
      <c r="D1169" s="23" t="str">
        <f>IFERROR(VLOOKUP($C1169,'World Cup Players'!B:X,3,FALSE),0)</f>
        <v>sct Scotland</v>
      </c>
      <c r="E1169" s="30"/>
      <c r="F1169" s="23">
        <f>IFERROR(VLOOKUP($C1169,'World Cup Players'!B:X,9,FALSE),0)</f>
        <v>171</v>
      </c>
      <c r="G1169" s="23">
        <f>IFERROR(VLOOKUP($C1169,'World Cup Players'!B:X,11,FALSE),0)</f>
        <v>0</v>
      </c>
      <c r="H1169" s="23">
        <f>IFERROR(VLOOKUP($C1169,'World Cup Players'!B:X,12,FALSE),0)</f>
        <v>0</v>
      </c>
      <c r="I1169" s="23">
        <f>IFERROR(VLOOKUP($C1169,'GAME WINNING GOALS'!A:B,2,FALSE),0)</f>
        <v>0</v>
      </c>
      <c r="J1169" s="23">
        <f>IFERROR(VLOOKUP($C1169,'World Cup Players'!B:X,17,FALSE),0)</f>
        <v>0</v>
      </c>
      <c r="K1169" s="23">
        <f>IFERROR(VLOOKUP($C1169,'World Cup Players'!B:X,18,FALSE),0)</f>
        <v>0</v>
      </c>
      <c r="L1169" s="44">
        <f>IFERROR(VLOOKUP($C1169,'World Cup GK'!B:AE,16,FALSE),0)</f>
        <v>0</v>
      </c>
      <c r="M1169" s="44">
        <f>IFERROR(VLOOKUP($C1169,'World Cup GK'!B:AE,19,FALSE),0)</f>
        <v>0</v>
      </c>
      <c r="N1169" s="44">
        <f>IFERROR(VLOOKUP($C1169,'World Cup GK'!B:AE,14,FALSE),0)</f>
        <v>0</v>
      </c>
      <c r="O1169" s="44">
        <f>IFERROR(VLOOKUP($C1169,'World Cup GK'!B:AE,11,FALSE),0)</f>
        <v>0</v>
      </c>
      <c r="P1169" s="43">
        <f t="shared" si="139"/>
        <v>1.4193</v>
      </c>
    </row>
    <row r="1170" spans="2:16" ht="12" customHeight="1" x14ac:dyDescent="0.2">
      <c r="B1170" s="42"/>
      <c r="C1170" s="265" t="s">
        <v>387</v>
      </c>
      <c r="D1170" s="23" t="str">
        <f>IFERROR(VLOOKUP($C1170,'World Cup Players'!B:X,3,FALSE),0)</f>
        <v>us United States</v>
      </c>
      <c r="E1170" s="30"/>
      <c r="F1170" s="23">
        <f>IFERROR(VLOOKUP($C1170,'World Cup Players'!B:X,9,FALSE),0)</f>
        <v>348</v>
      </c>
      <c r="G1170" s="23">
        <f>IFERROR(VLOOKUP($C1170,'World Cup Players'!B:X,11,FALSE),0)</f>
        <v>0</v>
      </c>
      <c r="H1170" s="23">
        <f>IFERROR(VLOOKUP($C1170,'World Cup Players'!B:X,12,FALSE),0)</f>
        <v>0</v>
      </c>
      <c r="I1170" s="23">
        <f>IFERROR(VLOOKUP($C1170,'GAME WINNING GOALS'!A:B,2,FALSE),0)</f>
        <v>0</v>
      </c>
      <c r="J1170" s="23">
        <f>IFERROR(VLOOKUP($C1170,'World Cup Players'!B:X,17,FALSE),0)</f>
        <v>1</v>
      </c>
      <c r="K1170" s="23">
        <f>IFERROR(VLOOKUP($C1170,'World Cup Players'!B:X,18,FALSE),0)</f>
        <v>0</v>
      </c>
      <c r="L1170" s="44">
        <f>IFERROR(VLOOKUP($C1170,'World Cup GK'!B:AE,16,FALSE),0)</f>
        <v>0</v>
      </c>
      <c r="M1170" s="44">
        <f>IFERROR(VLOOKUP($C1170,'World Cup GK'!B:AE,19,FALSE),0)</f>
        <v>0</v>
      </c>
      <c r="N1170" s="44">
        <f>IFERROR(VLOOKUP($C1170,'World Cup GK'!B:AE,14,FALSE),0)</f>
        <v>0</v>
      </c>
      <c r="O1170" s="44">
        <f>IFERROR(VLOOKUP($C1170,'World Cup GK'!B:AE,11,FALSE),0)</f>
        <v>0</v>
      </c>
      <c r="P1170" s="43">
        <f t="shared" si="139"/>
        <v>2.6383999999999999</v>
      </c>
    </row>
    <row r="1171" spans="2:16" ht="12" customHeight="1" x14ac:dyDescent="0.2">
      <c r="B1171" s="42"/>
      <c r="C1171" s="278" t="s">
        <v>410</v>
      </c>
      <c r="D1171" s="23" t="str">
        <f>IFERROR(VLOOKUP($C1171,'World Cup Players'!B:X,3,FALSE),0)</f>
        <v>fr France</v>
      </c>
      <c r="E1171" s="30"/>
      <c r="F1171" s="23">
        <f>IFERROR(VLOOKUP($C1171,'World Cup Players'!B:X,9,FALSE),0)</f>
        <v>212</v>
      </c>
      <c r="G1171" s="23">
        <f>IFERROR(VLOOKUP($C1171,'World Cup Players'!B:X,11,FALSE),0)</f>
        <v>0</v>
      </c>
      <c r="H1171" s="23">
        <f>IFERROR(VLOOKUP($C1171,'World Cup Players'!B:X,12,FALSE),0)</f>
        <v>0</v>
      </c>
      <c r="I1171" s="23">
        <f>IFERROR(VLOOKUP($C1171,'GAME WINNING GOALS'!A:B,2,FALSE),0)</f>
        <v>0</v>
      </c>
      <c r="J1171" s="23">
        <f>IFERROR(VLOOKUP($C1171,'World Cup Players'!B:X,17,FALSE),0)</f>
        <v>0</v>
      </c>
      <c r="K1171" s="23">
        <f>IFERROR(VLOOKUP($C1171,'World Cup Players'!B:X,18,FALSE),0)</f>
        <v>0</v>
      </c>
      <c r="L1171" s="44">
        <f>IFERROR(VLOOKUP($C1171,'World Cup GK'!B:AE,16,FALSE),0)</f>
        <v>0</v>
      </c>
      <c r="M1171" s="44">
        <f>IFERROR(VLOOKUP($C1171,'World Cup GK'!B:AE,19,FALSE),0)</f>
        <v>0</v>
      </c>
      <c r="N1171" s="44">
        <f>IFERROR(VLOOKUP($C1171,'World Cup GK'!B:AE,14,FALSE),0)</f>
        <v>0</v>
      </c>
      <c r="O1171" s="44">
        <f>IFERROR(VLOOKUP($C1171,'World Cup GK'!B:AE,11,FALSE),0)</f>
        <v>0</v>
      </c>
      <c r="P1171" s="43">
        <f t="shared" si="139"/>
        <v>1.7596000000000001</v>
      </c>
    </row>
    <row r="1172" spans="2:16" ht="12" customHeight="1" x14ac:dyDescent="0.2">
      <c r="B1172" s="42"/>
      <c r="C1172" s="265" t="s">
        <v>217</v>
      </c>
      <c r="D1172" s="23" t="str">
        <f>IFERROR(VLOOKUP($C1172,'World Cup Players'!B:X,3,FALSE),0)</f>
        <v>nl Netherlands</v>
      </c>
      <c r="E1172" s="30"/>
      <c r="F1172" s="23">
        <f>IFERROR(VLOOKUP($C1172,'World Cup Players'!B:X,9,FALSE),0)</f>
        <v>390</v>
      </c>
      <c r="G1172" s="23">
        <f>IFERROR(VLOOKUP($C1172,'World Cup Players'!B:X,11,FALSE),0)</f>
        <v>1</v>
      </c>
      <c r="H1172" s="23">
        <f>IFERROR(VLOOKUP($C1172,'World Cup Players'!B:X,12,FALSE),0)</f>
        <v>1</v>
      </c>
      <c r="I1172" s="23">
        <f>IFERROR(VLOOKUP($C1172,'GAME WINNING GOALS'!A:B,2,FALSE),0)</f>
        <v>0</v>
      </c>
      <c r="J1172" s="23">
        <f>IFERROR(VLOOKUP($C1172,'World Cup Players'!B:X,17,FALSE),0)</f>
        <v>0</v>
      </c>
      <c r="K1172" s="23">
        <f>IFERROR(VLOOKUP($C1172,'World Cup Players'!B:X,18,FALSE),0)</f>
        <v>0</v>
      </c>
      <c r="L1172" s="44">
        <f>IFERROR(VLOOKUP($C1172,'World Cup GK'!B:AE,16,FALSE),0)</f>
        <v>0</v>
      </c>
      <c r="M1172" s="44">
        <f>IFERROR(VLOOKUP($C1172,'World Cup GK'!B:AE,19,FALSE),0)</f>
        <v>0</v>
      </c>
      <c r="N1172" s="44">
        <f>IFERROR(VLOOKUP($C1172,'World Cup GK'!B:AE,14,FALSE),0)</f>
        <v>0</v>
      </c>
      <c r="O1172" s="44">
        <f>IFERROR(VLOOKUP($C1172,'World Cup GK'!B:AE,11,FALSE),0)</f>
        <v>0</v>
      </c>
      <c r="P1172" s="43">
        <f t="shared" si="139"/>
        <v>5.2370000000000001</v>
      </c>
    </row>
    <row r="1173" spans="2:16" ht="12" customHeight="1" x14ac:dyDescent="0.2">
      <c r="B1173" s="42"/>
      <c r="C1173" s="265" t="s">
        <v>253</v>
      </c>
      <c r="D1173" s="23" t="str">
        <f>IFERROR(VLOOKUP($C1173,'World Cup Players'!B:X,3,FALSE),0)</f>
        <v>ca Canada</v>
      </c>
      <c r="E1173" s="30"/>
      <c r="F1173" s="23">
        <f>IFERROR(VLOOKUP($C1173,'World Cup Players'!B:X,9,FALSE),0)</f>
        <v>16</v>
      </c>
      <c r="G1173" s="23">
        <f>IFERROR(VLOOKUP($C1173,'World Cup Players'!B:X,11,FALSE),0)</f>
        <v>0</v>
      </c>
      <c r="H1173" s="23">
        <f>IFERROR(VLOOKUP($C1173,'World Cup Players'!B:X,12,FALSE),0)</f>
        <v>0</v>
      </c>
      <c r="I1173" s="41">
        <f>IFERROR(VLOOKUP($C1173,'GAME WINNING GOALS'!A:B,2,FALSE),0)</f>
        <v>0</v>
      </c>
      <c r="J1173" s="23">
        <f>IFERROR(VLOOKUP($C1173,'World Cup Players'!B:X,17,FALSE),0)</f>
        <v>0</v>
      </c>
      <c r="K1173" s="23">
        <f>IFERROR(VLOOKUP($C1173,'World Cup Players'!B:X,18,FALSE),0)</f>
        <v>0</v>
      </c>
      <c r="L1173" s="44">
        <f>IFERROR(VLOOKUP($C1173,'World Cup GK'!B:AE,16,FALSE),0)</f>
        <v>0</v>
      </c>
      <c r="M1173" s="44">
        <f>IFERROR(VLOOKUP($C1173,'World Cup GK'!B:AE,19,FALSE),0)</f>
        <v>0</v>
      </c>
      <c r="N1173" s="44">
        <f>IFERROR(VLOOKUP($C1173,'World Cup GK'!B:AE,14,FALSE),0)</f>
        <v>0</v>
      </c>
      <c r="O1173" s="44">
        <f>IFERROR(VLOOKUP($C1173,'World Cup GK'!B:AE,11,FALSE),0)</f>
        <v>0</v>
      </c>
      <c r="P1173" s="43">
        <f t="shared" si="139"/>
        <v>0.1328</v>
      </c>
    </row>
    <row r="1174" spans="2:16" ht="12" customHeight="1" thickBot="1" x14ac:dyDescent="0.25">
      <c r="B1174" s="42"/>
      <c r="C1174" s="265" t="s">
        <v>537</v>
      </c>
      <c r="D1174" s="23" t="str">
        <f>IFERROR(VLOOKUP($C1174,'World Cup Players'!B:X,3,FALSE),0)</f>
        <v>pt Portugal</v>
      </c>
      <c r="E1174" s="30"/>
      <c r="F1174" s="23">
        <f>IFERROR(VLOOKUP($C1174,'World Cup Players'!B:X,9,FALSE),0)</f>
        <v>395</v>
      </c>
      <c r="G1174" s="23">
        <f>IFERROR(VLOOKUP($C1174,'World Cup Players'!B:X,11,FALSE),0)</f>
        <v>1</v>
      </c>
      <c r="H1174" s="23">
        <f>IFERROR(VLOOKUP($C1174,'World Cup Players'!B:X,12,FALSE),0)</f>
        <v>0</v>
      </c>
      <c r="I1174" s="41">
        <f>IFERROR(VLOOKUP($C1174,'GAME WINNING GOALS'!A:B,2,FALSE),0)</f>
        <v>0</v>
      </c>
      <c r="J1174" s="23">
        <f>IFERROR(VLOOKUP($C1174,'World Cup Players'!B:X,17,FALSE),0)</f>
        <v>0</v>
      </c>
      <c r="K1174" s="23">
        <f>IFERROR(VLOOKUP($C1174,'World Cup Players'!B:X,18,FALSE),0)</f>
        <v>0</v>
      </c>
      <c r="L1174" s="44">
        <f>IFERROR(VLOOKUP($C1174,'World Cup GK'!B:AE,16,FALSE),0)</f>
        <v>0</v>
      </c>
      <c r="M1174" s="44">
        <f>IFERROR(VLOOKUP($C1174,'World Cup GK'!B:AE,19,FALSE),0)</f>
        <v>0</v>
      </c>
      <c r="N1174" s="44">
        <f>IFERROR(VLOOKUP($C1174,'World Cup GK'!B:AE,14,FALSE),0)</f>
        <v>0</v>
      </c>
      <c r="O1174" s="44">
        <f>IFERROR(VLOOKUP($C1174,'World Cup GK'!B:AE,11,FALSE),0)</f>
        <v>0</v>
      </c>
      <c r="P1174" s="43">
        <f t="shared" si="139"/>
        <v>4.2785000000000002</v>
      </c>
    </row>
    <row r="1175" spans="2:16" ht="12" customHeight="1" x14ac:dyDescent="0.2">
      <c r="B1175" s="42"/>
      <c r="C1175" s="277" t="s">
        <v>421</v>
      </c>
      <c r="D1175" s="23" t="str">
        <f>IFERROR(VLOOKUP($C1175,'World Cup Players'!B:X,3,FALSE),0)</f>
        <v>ar Argentina</v>
      </c>
      <c r="E1175" s="30"/>
      <c r="F1175" s="23">
        <f>IFERROR(VLOOKUP($C1175,'World Cup Players'!B:X,9,FALSE),0)</f>
        <v>690</v>
      </c>
      <c r="G1175" s="23">
        <f>IFERROR(VLOOKUP($C1175,'World Cup Players'!B:X,11,FALSE),0)</f>
        <v>0</v>
      </c>
      <c r="H1175" s="23">
        <f>IFERROR(VLOOKUP($C1175,'World Cup Players'!B:X,12,FALSE),0)</f>
        <v>0</v>
      </c>
      <c r="I1175" s="41">
        <f>IFERROR(VLOOKUP($C1175,'GAME WINNING GOALS'!A:B,2,FALSE),0)</f>
        <v>0</v>
      </c>
      <c r="J1175" s="23">
        <f>IFERROR(VLOOKUP($C1175,'World Cup Players'!B:X,17,FALSE),0)</f>
        <v>0</v>
      </c>
      <c r="K1175" s="23">
        <f>IFERROR(VLOOKUP($C1175,'World Cup Players'!B:X,18,FALSE),0)</f>
        <v>0</v>
      </c>
      <c r="L1175" s="44">
        <f>IFERROR(VLOOKUP($C1175,'World Cup GK'!B:AE,16,FALSE),0)</f>
        <v>7</v>
      </c>
      <c r="M1175" s="44">
        <f>IFERROR(VLOOKUP($C1175,'World Cup GK'!B:AE,19,FALSE),0)</f>
        <v>2</v>
      </c>
      <c r="N1175" s="44">
        <f>IFERROR(VLOOKUP($C1175,'World Cup GK'!B:AE,14,FALSE),0)</f>
        <v>9</v>
      </c>
      <c r="O1175" s="44">
        <f>IFERROR(VLOOKUP($C1175,'World Cup GK'!B:AE,11,FALSE),0)</f>
        <v>7</v>
      </c>
      <c r="P1175" s="43">
        <f t="shared" si="139"/>
        <v>14.777000000000001</v>
      </c>
    </row>
    <row r="1176" spans="2:16" ht="12" customHeight="1" x14ac:dyDescent="0.2">
      <c r="B1176" s="42"/>
      <c r="C1176" s="266" t="s">
        <v>45</v>
      </c>
      <c r="D1176" s="23" t="str">
        <f>IFERROR(VLOOKUP($C1176,'World Cup Players'!B:X,3,FALSE),0)</f>
        <v>eng England</v>
      </c>
      <c r="E1176" s="30"/>
      <c r="F1176" s="23">
        <f>IFERROR(VLOOKUP($C1176,'World Cup Players'!B:X,9,FALSE),0)</f>
        <v>660</v>
      </c>
      <c r="G1176" s="23">
        <f>IFERROR(VLOOKUP($C1176,'World Cup Players'!B:X,11,FALSE),0)</f>
        <v>0</v>
      </c>
      <c r="H1176" s="23">
        <f>IFERROR(VLOOKUP($C1176,'World Cup Players'!B:X,12,FALSE),0)</f>
        <v>0</v>
      </c>
      <c r="I1176" s="41">
        <f>IFERROR(VLOOKUP($C1176,'GAME WINNING GOALS'!A:B,2,FALSE),0)</f>
        <v>0</v>
      </c>
      <c r="J1176" s="23">
        <f>IFERROR(VLOOKUP($C1176,'World Cup Players'!B:X,17,FALSE),0)</f>
        <v>0</v>
      </c>
      <c r="K1176" s="23">
        <f>IFERROR(VLOOKUP($C1176,'World Cup Players'!B:X,18,FALSE),0)</f>
        <v>0</v>
      </c>
      <c r="L1176" s="44">
        <f>IFERROR(VLOOKUP($C1176,'World Cup GK'!B:AE,16,FALSE),0)</f>
        <v>5</v>
      </c>
      <c r="M1176" s="44">
        <f>IFERROR(VLOOKUP($C1176,'World Cup GK'!B:AE,19,FALSE),0)</f>
        <v>2</v>
      </c>
      <c r="N1176" s="44">
        <f>IFERROR(VLOOKUP($C1176,'World Cup GK'!B:AE,14,FALSE),0)</f>
        <v>15</v>
      </c>
      <c r="O1176" s="44">
        <f>IFERROR(VLOOKUP($C1176,'World Cup GK'!B:AE,11,FALSE),0)</f>
        <v>8</v>
      </c>
      <c r="P1176" s="43">
        <f t="shared" si="139"/>
        <v>13.478</v>
      </c>
    </row>
    <row r="1177" spans="2:16" ht="12" customHeight="1" x14ac:dyDescent="0.2">
      <c r="B1177" s="42"/>
      <c r="C1177" s="266" t="s">
        <v>761</v>
      </c>
      <c r="D1177" s="23" t="str">
        <f>IFERROR(VLOOKUP($C1177,'World Cup Players'!B:X,3,FALSE),0)</f>
        <v>jp Japan</v>
      </c>
      <c r="E1177" s="30"/>
      <c r="F1177" s="23">
        <f>IFERROR(VLOOKUP($C1177,'World Cup Players'!B:X,9,FALSE),0)</f>
        <v>360</v>
      </c>
      <c r="G1177" s="23">
        <f>IFERROR(VLOOKUP($C1177,'World Cup Players'!B:X,11,FALSE),0)</f>
        <v>0</v>
      </c>
      <c r="H1177" s="23">
        <f>IFERROR(VLOOKUP($C1177,'World Cup Players'!B:X,12,FALSE),0)</f>
        <v>0</v>
      </c>
      <c r="I1177" s="23">
        <f>IFERROR(VLOOKUP($C1177,'GAME WINNING GOALS'!A:B,2,FALSE),0)</f>
        <v>0</v>
      </c>
      <c r="J1177" s="23">
        <f>IFERROR(VLOOKUP($C1177,'World Cup Players'!B:X,17,FALSE),0)</f>
        <v>0</v>
      </c>
      <c r="K1177" s="23">
        <f>IFERROR(VLOOKUP($C1177,'World Cup Players'!B:X,18,FALSE),0)</f>
        <v>0</v>
      </c>
      <c r="L1177" s="44">
        <f>IFERROR(VLOOKUP($C1177,'World Cup GK'!B:AE,16,FALSE),0)</f>
        <v>1</v>
      </c>
      <c r="M1177" s="44">
        <f>IFERROR(VLOOKUP($C1177,'World Cup GK'!B:AE,19,FALSE),0)</f>
        <v>1</v>
      </c>
      <c r="N1177" s="44">
        <f>IFERROR(VLOOKUP($C1177,'World Cup GK'!B:AE,14,FALSE),0)</f>
        <v>12</v>
      </c>
      <c r="O1177" s="44">
        <f>IFERROR(VLOOKUP($C1177,'World Cup GK'!B:AE,11,FALSE),0)</f>
        <v>5</v>
      </c>
      <c r="P1177" s="43">
        <f t="shared" si="139"/>
        <v>6.1379999999999999</v>
      </c>
    </row>
    <row r="1178" spans="2:16" ht="12" customHeight="1" x14ac:dyDescent="0.2">
      <c r="B1178" s="42"/>
      <c r="C1178" s="266" t="s">
        <v>762</v>
      </c>
      <c r="D1178" s="23" t="str">
        <f>IFERROR(VLOOKUP($C1178,'World Cup Players'!B:X,3,FALSE),0)</f>
        <v>za South Africa</v>
      </c>
      <c r="E1178" s="30"/>
      <c r="F1178" s="23">
        <f>IFERROR(VLOOKUP($C1178,'World Cup Players'!B:X,9,FALSE),0)</f>
        <v>360</v>
      </c>
      <c r="G1178" s="23">
        <f>IFERROR(VLOOKUP($C1178,'World Cup Players'!B:X,11,FALSE),0)</f>
        <v>0</v>
      </c>
      <c r="H1178" s="23">
        <f>IFERROR(VLOOKUP($C1178,'World Cup Players'!B:X,12,FALSE),0)</f>
        <v>0</v>
      </c>
      <c r="I1178" s="23">
        <f>IFERROR(VLOOKUP($C1178,'GAME WINNING GOALS'!A:B,2,FALSE),0)</f>
        <v>0</v>
      </c>
      <c r="J1178" s="23">
        <f>IFERROR(VLOOKUP($C1178,'World Cup Players'!B:X,17,FALSE),0)</f>
        <v>0</v>
      </c>
      <c r="K1178" s="23">
        <f>IFERROR(VLOOKUP($C1178,'World Cup Players'!B:X,18,FALSE),0)</f>
        <v>0</v>
      </c>
      <c r="L1178" s="44">
        <f>IFERROR(VLOOKUP($C1178,'World Cup GK'!B:AE,16,FALSE),0)</f>
        <v>1</v>
      </c>
      <c r="M1178" s="44">
        <f>IFERROR(VLOOKUP($C1178,'World Cup GK'!B:AE,19,FALSE),0)</f>
        <v>1</v>
      </c>
      <c r="N1178" s="44">
        <f>IFERROR(VLOOKUP($C1178,'World Cup GK'!B:AE,14,FALSE),0)</f>
        <v>11</v>
      </c>
      <c r="O1178" s="44">
        <f>IFERROR(VLOOKUP($C1178,'World Cup GK'!B:AE,11,FALSE),0)</f>
        <v>4</v>
      </c>
      <c r="P1178" s="43">
        <f t="shared" si="139"/>
        <v>6.1879999999999997</v>
      </c>
    </row>
    <row r="1179" spans="2:16" ht="12" customHeight="1" thickBot="1" x14ac:dyDescent="0.25">
      <c r="B1179" s="42"/>
      <c r="C1179" s="276" t="s">
        <v>1527</v>
      </c>
      <c r="D1179" s="23" t="str">
        <f>IFERROR(VLOOKUP($C1179,'World Cup Players'!B:X,3,FALSE),0)</f>
        <v>dz Algeria</v>
      </c>
      <c r="E1179" s="30"/>
      <c r="F1179" s="23">
        <f>IFERROR(VLOOKUP($C1179,'World Cup Players'!B:X,9,FALSE),0)</f>
        <v>270</v>
      </c>
      <c r="G1179" s="23">
        <f>IFERROR(VLOOKUP($C1179,'World Cup Players'!B:X,11,FALSE),0)</f>
        <v>0</v>
      </c>
      <c r="H1179" s="23">
        <f>IFERROR(VLOOKUP($C1179,'World Cup Players'!B:X,12,FALSE),0)</f>
        <v>0</v>
      </c>
      <c r="I1179" s="23">
        <f>IFERROR(VLOOKUP($C1179,'GAME WINNING GOALS'!A:B,2,FALSE),0)</f>
        <v>0</v>
      </c>
      <c r="J1179" s="23">
        <f>IFERROR(VLOOKUP($C1179,'World Cup Players'!#REF!,16,FALSE),0)</f>
        <v>0</v>
      </c>
      <c r="K1179" s="23">
        <f>IFERROR(VLOOKUP($C1179,'World Cup Players'!#REF!,16,FALSE),0)</f>
        <v>0</v>
      </c>
      <c r="L1179" s="44">
        <f>IFERROR(VLOOKUP($C1179,'World Cup GK'!B:AE,16,FALSE),0)</f>
        <v>1</v>
      </c>
      <c r="M1179" s="44">
        <f>IFERROR(VLOOKUP($C1179,'World Cup GK'!B:AE,19,FALSE),0)</f>
        <v>0</v>
      </c>
      <c r="N1179" s="44">
        <f>IFERROR(VLOOKUP($C1179,'World Cup GK'!B:AE,14,FALSE),0)</f>
        <v>8</v>
      </c>
      <c r="O1179" s="44">
        <f>IFERROR(VLOOKUP($C1179,'World Cup GK'!B:AE,11,FALSE),0)</f>
        <v>6</v>
      </c>
      <c r="P1179" s="43">
        <f t="shared" si="139"/>
        <v>3.3410000000000002</v>
      </c>
    </row>
    <row r="1180" spans="2:16" ht="12" customHeight="1" x14ac:dyDescent="0.2">
      <c r="B1180" s="42"/>
      <c r="C1180" s="265" t="s">
        <v>303</v>
      </c>
      <c r="D1180" s="23">
        <f>IFERROR(VLOOKUP($C1180,'World Cup Players'!B:X,3,FALSE),0)</f>
        <v>0</v>
      </c>
      <c r="E1180" s="30"/>
      <c r="F1180" s="23">
        <f>IFERROR(VLOOKUP($C1180,'World Cup Players'!B:X,9,FALSE),0)</f>
        <v>0</v>
      </c>
      <c r="G1180" s="23">
        <f>IFERROR(VLOOKUP($C1180,'World Cup Players'!B:X,11,FALSE),0)</f>
        <v>0</v>
      </c>
      <c r="H1180" s="23">
        <f>IFERROR(VLOOKUP($C1180,'World Cup Players'!#REF!,11,FALSE),0)</f>
        <v>0</v>
      </c>
      <c r="I1180" s="23">
        <f>IFERROR(VLOOKUP($C1180,'GAME WINNING GOALS'!A:B,2,FALSE),0)</f>
        <v>1</v>
      </c>
      <c r="J1180" s="23">
        <f>IFERROR(VLOOKUP($C1180,'World Cup Players'!#REF!,16,FALSE),0)</f>
        <v>0</v>
      </c>
      <c r="K1180" s="23">
        <f>IFERROR(VLOOKUP($C1180,'World Cup Players'!#REF!,16,FALSE),0)</f>
        <v>0</v>
      </c>
      <c r="L1180" s="44">
        <f>IFERROR(VLOOKUP($C1180,'World Cup GK'!B:AE,16,FALSE),0)</f>
        <v>0</v>
      </c>
      <c r="M1180" s="44">
        <f>IFERROR(VLOOKUP($C1180,'World Cup GK'!B:AE,19,FALSE),0)</f>
        <v>0</v>
      </c>
      <c r="N1180" s="44">
        <f>IFERROR(VLOOKUP($C1180,'World Cup GK'!B:AE,14,FALSE),0)</f>
        <v>0</v>
      </c>
      <c r="O1180" s="44">
        <f>IFERROR(VLOOKUP($C1180,'World Cup GK'!B:AE,11,FALSE),0)</f>
        <v>0</v>
      </c>
      <c r="P1180" s="43">
        <f t="shared" si="139"/>
        <v>1</v>
      </c>
    </row>
    <row r="1181" spans="2:16" ht="12" customHeight="1" x14ac:dyDescent="0.2">
      <c r="B1181" s="42"/>
      <c r="C1181" s="265" t="s">
        <v>298</v>
      </c>
      <c r="D1181" s="23">
        <f>IFERROR(VLOOKUP($C1181,'World Cup Players'!B:X,3,FALSE),0)</f>
        <v>0</v>
      </c>
      <c r="E1181" s="30"/>
      <c r="F1181" s="23">
        <f>IFERROR(VLOOKUP($C1181,'World Cup Players'!B:X,9,FALSE),0)</f>
        <v>0</v>
      </c>
      <c r="G1181" s="23">
        <f>IFERROR(VLOOKUP($C1181,'World Cup Players'!B:X,11,FALSE),0)</f>
        <v>0</v>
      </c>
      <c r="H1181" s="23">
        <v>2</v>
      </c>
      <c r="I1181" s="23">
        <f>IFERROR(VLOOKUP($C1181,'GAME WINNING GOALS'!A:B,2,FALSE),0)</f>
        <v>1</v>
      </c>
      <c r="J1181" s="23">
        <f>IFERROR(VLOOKUP($C1181,'World Cup Players'!#REF!,16,FALSE),0)</f>
        <v>0</v>
      </c>
      <c r="K1181" s="23">
        <f>IFERROR(VLOOKUP($C1181,'World Cup Players'!#REF!,16,FALSE),0)</f>
        <v>0</v>
      </c>
      <c r="L1181" s="44">
        <f>IFERROR(VLOOKUP($C1181,'World Cup GK'!B:AE,16,FALSE),0)</f>
        <v>0</v>
      </c>
      <c r="M1181" s="44">
        <f>IFERROR(VLOOKUP($C1181,'World Cup GK'!B:AE,19,FALSE),0)</f>
        <v>0</v>
      </c>
      <c r="N1181" s="44">
        <f>IFERROR(VLOOKUP($C1181,'World Cup GK'!B:AE,14,FALSE),0)</f>
        <v>0</v>
      </c>
      <c r="O1181" s="44">
        <f>IFERROR(VLOOKUP($C1181,'World Cup GK'!B:AE,11,FALSE),0)</f>
        <v>0</v>
      </c>
      <c r="P1181" s="43">
        <f t="shared" si="139"/>
        <v>3</v>
      </c>
    </row>
    <row r="1182" spans="2:16" ht="12" customHeight="1" x14ac:dyDescent="0.2">
      <c r="B1182" s="42"/>
      <c r="C1182" s="265" t="s">
        <v>609</v>
      </c>
      <c r="D1182" s="23">
        <f>IFERROR(VLOOKUP($C1182,'World Cup Players'!B:X,3,FALSE),0)</f>
        <v>0</v>
      </c>
      <c r="E1182" s="30"/>
      <c r="F1182" s="23">
        <f>IFERROR(VLOOKUP($C1182,'World Cup Players'!B:X,9,FALSE),0)</f>
        <v>0</v>
      </c>
      <c r="G1182" s="23">
        <f>IFERROR(VLOOKUP($C1182,'World Cup Players'!B:X,11,FALSE),0)</f>
        <v>0</v>
      </c>
      <c r="H1182" s="23">
        <f>IFERROR(VLOOKUP($C1182,'World Cup Players'!#REF!,11,FALSE),0)</f>
        <v>0</v>
      </c>
      <c r="I1182" s="23">
        <f>IFERROR(VLOOKUP($C1182,'GAME WINNING GOALS'!A:B,2,FALSE),0)</f>
        <v>1</v>
      </c>
      <c r="J1182" s="23">
        <f>IFERROR(VLOOKUP($C1182,'World Cup Players'!#REF!,16,FALSE),0)</f>
        <v>0</v>
      </c>
      <c r="K1182" s="23">
        <f>IFERROR(VLOOKUP($C1182,'World Cup Players'!#REF!,16,FALSE),0)</f>
        <v>0</v>
      </c>
      <c r="L1182" s="44">
        <f>IFERROR(VLOOKUP($C1182,'World Cup GK'!B:AE,16,FALSE),0)</f>
        <v>0</v>
      </c>
      <c r="M1182" s="44">
        <f>IFERROR(VLOOKUP($C1182,'World Cup GK'!B:AE,19,FALSE),0)</f>
        <v>0</v>
      </c>
      <c r="N1182" s="44">
        <f>IFERROR(VLOOKUP($C1182,'World Cup GK'!B:AE,14,FALSE),0)</f>
        <v>0</v>
      </c>
      <c r="O1182" s="44">
        <f>IFERROR(VLOOKUP($C1182,'World Cup GK'!B:AE,11,FALSE),0)</f>
        <v>0</v>
      </c>
      <c r="P1182" s="43">
        <f t="shared" si="139"/>
        <v>1</v>
      </c>
    </row>
    <row r="1183" spans="2:16" ht="12" customHeight="1" x14ac:dyDescent="0.2">
      <c r="B1183" s="24" t="s">
        <v>802</v>
      </c>
      <c r="C1183" s="293"/>
      <c r="D1183" s="35">
        <f t="shared" ref="D1183:E1183" si="142">SUM(D1184:D1213)</f>
        <v>0</v>
      </c>
      <c r="E1183" s="35">
        <f t="shared" si="142"/>
        <v>0</v>
      </c>
      <c r="F1183" s="35">
        <f>SUM(F1184:F1213)</f>
        <v>12125</v>
      </c>
      <c r="G1183" s="35">
        <f t="shared" ref="G1183:O1183" si="143">SUM(G1184:G1213)</f>
        <v>40</v>
      </c>
      <c r="H1183" s="35">
        <f>SUM(H1184:H1213)</f>
        <v>28</v>
      </c>
      <c r="I1183" s="35">
        <f>SUM(I1184:I1213)</f>
        <v>17</v>
      </c>
      <c r="J1183" s="35">
        <f>SUM(J1184:J1213)</f>
        <v>8</v>
      </c>
      <c r="K1183" s="35">
        <f t="shared" si="143"/>
        <v>1</v>
      </c>
      <c r="L1183" s="35">
        <f>SUM(L1184:L1213)</f>
        <v>18</v>
      </c>
      <c r="M1183" s="35">
        <f t="shared" si="143"/>
        <v>9</v>
      </c>
      <c r="N1183" s="35">
        <f t="shared" si="143"/>
        <v>57</v>
      </c>
      <c r="O1183" s="35">
        <f t="shared" si="143"/>
        <v>30</v>
      </c>
      <c r="P1183" s="43">
        <f t="shared" si="139"/>
        <v>214.03749999999999</v>
      </c>
    </row>
    <row r="1184" spans="2:16" ht="12" customHeight="1" x14ac:dyDescent="0.2">
      <c r="B1184" s="24"/>
      <c r="C1184" s="265" t="s">
        <v>211</v>
      </c>
      <c r="D1184" s="23" t="str">
        <f>IFERROR(VLOOKUP($C1184,'World Cup Players'!B:X,3,FALSE),0)</f>
        <v>ar Argentina</v>
      </c>
      <c r="E1184" s="30"/>
      <c r="F1184" s="23">
        <f>IFERROR(VLOOKUP($C1184,'World Cup Players'!B:X,9,FALSE),0)</f>
        <v>620</v>
      </c>
      <c r="G1184" s="23">
        <f>IFERROR(VLOOKUP($C1184,'World Cup Players'!B:X,11,FALSE),0)</f>
        <v>8</v>
      </c>
      <c r="H1184" s="23">
        <f>IFERROR(VLOOKUP($C1184,'World Cup Players'!B:X,12,FALSE),0)</f>
        <v>4</v>
      </c>
      <c r="I1184" s="23">
        <f>IFERROR(VLOOKUP($C1184,'GAME WINNING GOALS'!A:B,2,FALSE),0)</f>
        <v>2</v>
      </c>
      <c r="J1184" s="23">
        <f>IFERROR(VLOOKUP($C1184,'World Cup Players'!B:X,17,FALSE),0)</f>
        <v>0</v>
      </c>
      <c r="K1184" s="23">
        <f>IFERROR(VLOOKUP($C1184,'World Cup Players'!B:X,18,FALSE),0)</f>
        <v>0</v>
      </c>
      <c r="L1184" s="44">
        <f>IFERROR(VLOOKUP($C1184,'World Cup GK'!B:AE,16,FALSE),0)</f>
        <v>0</v>
      </c>
      <c r="M1184" s="44">
        <f>IFERROR(VLOOKUP($C1184,'World Cup GK'!B:AE,19,FALSE),0)</f>
        <v>0</v>
      </c>
      <c r="N1184" s="44">
        <f>IFERROR(VLOOKUP($C1184,'World Cup GK'!B:AE,14,FALSE),0)</f>
        <v>0</v>
      </c>
      <c r="O1184" s="44">
        <f>IFERROR(VLOOKUP($C1184,'World Cup GK'!B:AE,11,FALSE),0)</f>
        <v>0</v>
      </c>
      <c r="P1184" s="43">
        <f t="shared" si="139"/>
        <v>19.146000000000001</v>
      </c>
    </row>
    <row r="1185" spans="2:16" ht="12" customHeight="1" x14ac:dyDescent="0.2">
      <c r="B1185" s="42"/>
      <c r="C1185" s="265" t="s">
        <v>5</v>
      </c>
      <c r="D1185" s="23" t="str">
        <f>IFERROR(VLOOKUP($C1185,'World Cup Players'!B:X,3,FALSE),0)</f>
        <v>eng England</v>
      </c>
      <c r="E1185" s="30"/>
      <c r="F1185" s="23">
        <f>IFERROR(VLOOKUP($C1185,'World Cup Players'!B:X,9,FALSE),0)</f>
        <v>652</v>
      </c>
      <c r="G1185" s="23">
        <f>IFERROR(VLOOKUP($C1185,'World Cup Players'!B:X,11,FALSE),0)</f>
        <v>6</v>
      </c>
      <c r="H1185" s="23">
        <f>IFERROR(VLOOKUP($C1185,'World Cup Players'!B:X,12,FALSE),0)</f>
        <v>1</v>
      </c>
      <c r="I1185" s="23">
        <f>IFERROR(VLOOKUP($C1185,'GAME WINNING GOALS'!A:B,2,FALSE),0)</f>
        <v>2</v>
      </c>
      <c r="J1185" s="23">
        <f>IFERROR(VLOOKUP($C1185,'World Cup Players'!B:X,17,FALSE),0)</f>
        <v>0</v>
      </c>
      <c r="K1185" s="23">
        <f>IFERROR(VLOOKUP($C1185,'World Cup Players'!B:X,18,FALSE),0)</f>
        <v>0</v>
      </c>
      <c r="L1185" s="44">
        <f>IFERROR(VLOOKUP($C1185,'World Cup GK'!B:AE,16,FALSE),0)</f>
        <v>0</v>
      </c>
      <c r="M1185" s="44">
        <f>IFERROR(VLOOKUP($C1185,'World Cup GK'!B:AE,19,FALSE),0)</f>
        <v>0</v>
      </c>
      <c r="N1185" s="44">
        <f>IFERROR(VLOOKUP($C1185,'World Cup GK'!B:AE,14,FALSE),0)</f>
        <v>0</v>
      </c>
      <c r="O1185" s="44">
        <f>IFERROR(VLOOKUP($C1185,'World Cup GK'!B:AE,11,FALSE),0)</f>
        <v>0</v>
      </c>
      <c r="P1185" s="43">
        <f t="shared" si="139"/>
        <v>14.4116</v>
      </c>
    </row>
    <row r="1186" spans="2:16" ht="12" customHeight="1" x14ac:dyDescent="0.2">
      <c r="B1186" s="42"/>
      <c r="C1186" s="265" t="s">
        <v>689</v>
      </c>
      <c r="D1186" s="23" t="str">
        <f>IFERROR(VLOOKUP($C1186,'World Cup Players'!B:X,3,FALSE),0)</f>
        <v>no Norway</v>
      </c>
      <c r="E1186" s="30"/>
      <c r="F1186" s="23">
        <f>IFERROR(VLOOKUP($C1186,'World Cup Players'!B:X,9,FALSE),0)</f>
        <v>465</v>
      </c>
      <c r="G1186" s="23">
        <f>IFERROR(VLOOKUP($C1186,'World Cup Players'!B:X,11,FALSE),0)</f>
        <v>7</v>
      </c>
      <c r="H1186" s="23">
        <f>IFERROR(VLOOKUP($C1186,'World Cup Players'!B:X,12,FALSE),0)</f>
        <v>0</v>
      </c>
      <c r="I1186" s="23">
        <f>IFERROR(VLOOKUP($C1186,'GAME WINNING GOALS'!A:B,2,FALSE),0)</f>
        <v>4</v>
      </c>
      <c r="J1186" s="23">
        <f>IFERROR(VLOOKUP($C1186,'World Cup Players'!B:X,17,FALSE),0)</f>
        <v>0</v>
      </c>
      <c r="K1186" s="23">
        <f>IFERROR(VLOOKUP($C1186,'World Cup Players'!B:X,18,FALSE),0)</f>
        <v>0</v>
      </c>
      <c r="L1186" s="44">
        <f>IFERROR(VLOOKUP($C1186,'World Cup GK'!B:AE,16,FALSE),0)</f>
        <v>0</v>
      </c>
      <c r="M1186" s="44">
        <f>IFERROR(VLOOKUP($C1186,'World Cup GK'!B:AE,19,FALSE),0)</f>
        <v>0</v>
      </c>
      <c r="N1186" s="44">
        <f>IFERROR(VLOOKUP($C1186,'World Cup GK'!B:AE,14,FALSE),0)</f>
        <v>0</v>
      </c>
      <c r="O1186" s="44">
        <f>IFERROR(VLOOKUP($C1186,'World Cup GK'!B:AE,11,FALSE),0)</f>
        <v>0</v>
      </c>
      <c r="P1186" s="43">
        <f t="shared" si="139"/>
        <v>14.859500000000001</v>
      </c>
    </row>
    <row r="1187" spans="2:16" ht="12" customHeight="1" x14ac:dyDescent="0.2">
      <c r="B1187" s="42"/>
      <c r="C1187" s="278" t="s">
        <v>405</v>
      </c>
      <c r="D1187" s="23" t="str">
        <f>IFERROR(VLOOKUP($C1187,'World Cup Players'!B:X,3,FALSE),0)</f>
        <v>fr France</v>
      </c>
      <c r="E1187" s="30"/>
      <c r="F1187" s="23">
        <f>IFERROR(VLOOKUP($C1187,'World Cup Players'!B:X,9,FALSE),0)</f>
        <v>547</v>
      </c>
      <c r="G1187" s="23">
        <f>IFERROR(VLOOKUP($C1187,'World Cup Players'!B:X,11,FALSE),0)</f>
        <v>5</v>
      </c>
      <c r="H1187" s="23">
        <f>IFERROR(VLOOKUP($C1187,'World Cup Players'!B:X,12,FALSE),0)</f>
        <v>2</v>
      </c>
      <c r="I1187" s="23">
        <f>IFERROR(VLOOKUP($C1187,'GAME WINNING GOALS'!A:B,2,FALSE),0)</f>
        <v>1</v>
      </c>
      <c r="J1187" s="23">
        <f>IFERROR(VLOOKUP($C1187,'World Cup Players'!B:X,17,FALSE),0)</f>
        <v>0</v>
      </c>
      <c r="K1187" s="23">
        <f>IFERROR(VLOOKUP($C1187,'World Cup Players'!B:X,18,FALSE),0)</f>
        <v>0</v>
      </c>
      <c r="L1187" s="44">
        <f>IFERROR(VLOOKUP($C1187,'World Cup GK'!B:AE,16,FALSE),0)</f>
        <v>0</v>
      </c>
      <c r="M1187" s="44">
        <f>IFERROR(VLOOKUP($C1187,'World Cup GK'!B:AE,19,FALSE),0)</f>
        <v>0</v>
      </c>
      <c r="N1187" s="44">
        <f>IFERROR(VLOOKUP($C1187,'World Cup GK'!B:AE,14,FALSE),0)</f>
        <v>0</v>
      </c>
      <c r="O1187" s="44">
        <f>IFERROR(VLOOKUP($C1187,'World Cup GK'!B:AE,11,FALSE),0)</f>
        <v>0</v>
      </c>
      <c r="P1187" s="43">
        <f t="shared" si="139"/>
        <v>12.540099999999999</v>
      </c>
    </row>
    <row r="1188" spans="2:16" ht="12" customHeight="1" x14ac:dyDescent="0.2">
      <c r="B1188" s="42"/>
      <c r="C1188" s="265" t="s">
        <v>697</v>
      </c>
      <c r="D1188" s="23" t="str">
        <f>IFERROR(VLOOKUP($C1188,'World Cup Players'!B:X,3,FALSE),0)</f>
        <v>co Colombia</v>
      </c>
      <c r="E1188" s="30"/>
      <c r="F1188" s="23">
        <f>IFERROR(VLOOKUP($C1188,'World Cup Players'!B:X,9,FALSE),0)</f>
        <v>478</v>
      </c>
      <c r="G1188" s="23">
        <f>IFERROR(VLOOKUP($C1188,'World Cup Players'!B:X,11,FALSE),0)</f>
        <v>1</v>
      </c>
      <c r="H1188" s="23">
        <f>IFERROR(VLOOKUP($C1188,'World Cup Players'!B:X,12,FALSE),0)</f>
        <v>1</v>
      </c>
      <c r="I1188" s="23">
        <f>IFERROR(VLOOKUP($C1188,'GAME WINNING GOALS'!A:B,2,FALSE),0)</f>
        <v>1</v>
      </c>
      <c r="J1188" s="23">
        <f>IFERROR(VLOOKUP($C1188,'World Cup Players'!B:X,17,FALSE),0)</f>
        <v>0</v>
      </c>
      <c r="K1188" s="23">
        <f>IFERROR(VLOOKUP($C1188,'World Cup Players'!B:X,18,FALSE),0)</f>
        <v>0</v>
      </c>
      <c r="L1188" s="44">
        <f>IFERROR(VLOOKUP($C1188,'World Cup GK'!B:AE,16,FALSE),0)</f>
        <v>0</v>
      </c>
      <c r="M1188" s="44">
        <f>IFERROR(VLOOKUP($C1188,'World Cup GK'!B:AE,19,FALSE),0)</f>
        <v>0</v>
      </c>
      <c r="N1188" s="44">
        <f>IFERROR(VLOOKUP($C1188,'World Cup GK'!B:AE,14,FALSE),0)</f>
        <v>0</v>
      </c>
      <c r="O1188" s="44">
        <f>IFERROR(VLOOKUP($C1188,'World Cup GK'!B:AE,11,FALSE),0)</f>
        <v>0</v>
      </c>
      <c r="P1188" s="43">
        <f t="shared" si="139"/>
        <v>6.9673999999999996</v>
      </c>
    </row>
    <row r="1189" spans="2:16" ht="12" customHeight="1" x14ac:dyDescent="0.2">
      <c r="B1189" s="42"/>
      <c r="C1189" s="265" t="s">
        <v>467</v>
      </c>
      <c r="D1189" s="23" t="str">
        <f>IFERROR(VLOOKUP($C1189,'World Cup Players'!B:X,3,FALSE),0)</f>
        <v>es Spain</v>
      </c>
      <c r="E1189" s="30"/>
      <c r="F1189" s="23">
        <f>IFERROR(VLOOKUP($C1189,'World Cup Players'!B:X,9,FALSE),0)</f>
        <v>626</v>
      </c>
      <c r="G1189" s="23">
        <f>IFERROR(VLOOKUP($C1189,'World Cup Players'!B:X,11,FALSE),0)</f>
        <v>0</v>
      </c>
      <c r="H1189" s="23">
        <f>IFERROR(VLOOKUP($C1189,'World Cup Players'!B:X,12,FALSE),0)</f>
        <v>0</v>
      </c>
      <c r="I1189" s="23">
        <f>IFERROR(VLOOKUP($C1189,'GAME WINNING GOALS'!A:B,2,FALSE),0)</f>
        <v>0</v>
      </c>
      <c r="J1189" s="23">
        <f>IFERROR(VLOOKUP($C1189,'World Cup Players'!B:X,17,FALSE),0)</f>
        <v>0</v>
      </c>
      <c r="K1189" s="23">
        <f>IFERROR(VLOOKUP($C1189,'World Cup Players'!B:X,18,FALSE),0)</f>
        <v>0</v>
      </c>
      <c r="L1189" s="44">
        <f>IFERROR(VLOOKUP($C1189,'World Cup GK'!B:AE,16,FALSE),0)</f>
        <v>0</v>
      </c>
      <c r="M1189" s="44">
        <f>IFERROR(VLOOKUP($C1189,'World Cup GK'!B:AE,19,FALSE),0)</f>
        <v>0</v>
      </c>
      <c r="N1189" s="44">
        <f>IFERROR(VLOOKUP($C1189,'World Cup GK'!B:AE,14,FALSE),0)</f>
        <v>0</v>
      </c>
      <c r="O1189" s="44">
        <f>IFERROR(VLOOKUP($C1189,'World Cup GK'!B:AE,11,FALSE),0)</f>
        <v>0</v>
      </c>
      <c r="P1189" s="43">
        <f t="shared" si="139"/>
        <v>5.1958000000000002</v>
      </c>
    </row>
    <row r="1190" spans="2:16" ht="12" customHeight="1" x14ac:dyDescent="0.2">
      <c r="B1190" s="42"/>
      <c r="C1190" s="265" t="s">
        <v>1281</v>
      </c>
      <c r="D1190" s="23" t="str">
        <f>IFERROR(VLOOKUP($C1190,'World Cup Players'!B:X,3,FALSE),0)</f>
        <v>be Belgium</v>
      </c>
      <c r="E1190" s="30"/>
      <c r="F1190" s="23">
        <f>IFERROR(VLOOKUP($C1190,'World Cup Players'!B:X,9,FALSE),0)</f>
        <v>309</v>
      </c>
      <c r="G1190" s="23">
        <f>IFERROR(VLOOKUP($C1190,'World Cup Players'!B:X,11,FALSE),0)</f>
        <v>0</v>
      </c>
      <c r="H1190" s="23">
        <f>IFERROR(VLOOKUP($C1190,'World Cup Players'!B:X,12,FALSE),0)</f>
        <v>0</v>
      </c>
      <c r="I1190" s="23">
        <f>IFERROR(VLOOKUP($C1190,'GAME WINNING GOALS'!A:B,2,FALSE),0)</f>
        <v>0</v>
      </c>
      <c r="J1190" s="23">
        <f>IFERROR(VLOOKUP($C1190,'World Cup Players'!B:X,17,FALSE),0)</f>
        <v>0</v>
      </c>
      <c r="K1190" s="23">
        <f>IFERROR(VLOOKUP($C1190,'World Cup Players'!B:X,18,FALSE),0)</f>
        <v>0</v>
      </c>
      <c r="L1190" s="44">
        <f>IFERROR(VLOOKUP($C1190,'World Cup GK'!B:AE,16,FALSE),0)</f>
        <v>0</v>
      </c>
      <c r="M1190" s="44">
        <f>IFERROR(VLOOKUP($C1190,'World Cup GK'!B:AE,19,FALSE),0)</f>
        <v>0</v>
      </c>
      <c r="N1190" s="44">
        <f>IFERROR(VLOOKUP($C1190,'World Cup GK'!B:AE,14,FALSE),0)</f>
        <v>0</v>
      </c>
      <c r="O1190" s="44">
        <f>IFERROR(VLOOKUP($C1190,'World Cup GK'!B:AE,11,FALSE),0)</f>
        <v>0</v>
      </c>
      <c r="P1190" s="43">
        <f t="shared" si="139"/>
        <v>2.5647000000000002</v>
      </c>
    </row>
    <row r="1191" spans="2:16" ht="12" customHeight="1" x14ac:dyDescent="0.2">
      <c r="B1191" s="42"/>
      <c r="C1191" s="265" t="s">
        <v>706</v>
      </c>
      <c r="D1191" s="23" t="str">
        <f>IFERROR(VLOOKUP($C1191,'World Cup Players'!B:X,3,FALSE),0)</f>
        <v>ar Argentina</v>
      </c>
      <c r="E1191" s="30"/>
      <c r="F1191" s="23">
        <f>IFERROR(VLOOKUP($C1191,'World Cup Players'!B:X,9,FALSE),0)</f>
        <v>630</v>
      </c>
      <c r="G1191" s="23">
        <f>IFERROR(VLOOKUP($C1191,'World Cup Players'!B:X,11,FALSE),0)</f>
        <v>1</v>
      </c>
      <c r="H1191" s="23">
        <f>IFERROR(VLOOKUP($C1191,'World Cup Players'!B:X,12,FALSE),0)</f>
        <v>1</v>
      </c>
      <c r="I1191" s="23">
        <f>IFERROR(VLOOKUP($C1191,'GAME WINNING GOALS'!A:B,2,FALSE),0)</f>
        <v>0</v>
      </c>
      <c r="J1191" s="23">
        <f>IFERROR(VLOOKUP($C1191,'World Cup Players'!B:X,17,FALSE),0)</f>
        <v>0</v>
      </c>
      <c r="K1191" s="23">
        <f>IFERROR(VLOOKUP($C1191,'World Cup Players'!B:X,18,FALSE),0)</f>
        <v>0</v>
      </c>
      <c r="L1191" s="44">
        <f>IFERROR(VLOOKUP($C1191,'World Cup GK'!B:AE,16,FALSE),0)</f>
        <v>0</v>
      </c>
      <c r="M1191" s="44">
        <f>IFERROR(VLOOKUP($C1191,'World Cup GK'!B:AE,19,FALSE),0)</f>
        <v>0</v>
      </c>
      <c r="N1191" s="44">
        <f>IFERROR(VLOOKUP($C1191,'World Cup GK'!B:AE,14,FALSE),0)</f>
        <v>0</v>
      </c>
      <c r="O1191" s="44">
        <f>IFERROR(VLOOKUP($C1191,'World Cup GK'!B:AE,11,FALSE),0)</f>
        <v>0</v>
      </c>
      <c r="P1191" s="43">
        <f t="shared" si="139"/>
        <v>7.2290000000000001</v>
      </c>
    </row>
    <row r="1192" spans="2:16" ht="12" customHeight="1" x14ac:dyDescent="0.2">
      <c r="B1192" s="42"/>
      <c r="C1192" s="265" t="s">
        <v>237</v>
      </c>
      <c r="D1192" s="23" t="str">
        <f>IFERROR(VLOOKUP($C1192,'World Cup Players'!B:X,3,FALSE),0)</f>
        <v>br Brazil</v>
      </c>
      <c r="E1192" s="30"/>
      <c r="F1192" s="23">
        <f>IFERROR(VLOOKUP($C1192,'World Cup Players'!B:X,9,FALSE),0)</f>
        <v>379</v>
      </c>
      <c r="G1192" s="23">
        <f>IFERROR(VLOOKUP($C1192,'World Cup Players'!B:X,11,FALSE),0)</f>
        <v>1</v>
      </c>
      <c r="H1192" s="23">
        <f>IFERROR(VLOOKUP($C1192,'World Cup Players'!B:X,12,FALSE),0)</f>
        <v>0</v>
      </c>
      <c r="I1192" s="23">
        <f>IFERROR(VLOOKUP($C1192,'GAME WINNING GOALS'!A:B,2,FALSE),0)</f>
        <v>0</v>
      </c>
      <c r="J1192" s="23">
        <f>IFERROR(VLOOKUP($C1192,'World Cup Players'!B:X,17,FALSE),0)</f>
        <v>2</v>
      </c>
      <c r="K1192" s="23">
        <f>IFERROR(VLOOKUP($C1192,'World Cup Players'!B:X,18,FALSE),0)</f>
        <v>0</v>
      </c>
      <c r="L1192" s="44">
        <f>IFERROR(VLOOKUP($C1192,'World Cup GK'!B:AE,16,FALSE),0)</f>
        <v>0</v>
      </c>
      <c r="M1192" s="44">
        <f>IFERROR(VLOOKUP($C1192,'World Cup GK'!B:AE,19,FALSE),0)</f>
        <v>0</v>
      </c>
      <c r="N1192" s="44">
        <f>IFERROR(VLOOKUP($C1192,'World Cup GK'!B:AE,14,FALSE),0)</f>
        <v>0</v>
      </c>
      <c r="O1192" s="44">
        <f>IFERROR(VLOOKUP($C1192,'World Cup GK'!B:AE,11,FALSE),0)</f>
        <v>0</v>
      </c>
      <c r="P1192" s="43">
        <f t="shared" si="139"/>
        <v>3.6456999999999997</v>
      </c>
    </row>
    <row r="1193" spans="2:16" ht="12" customHeight="1" x14ac:dyDescent="0.2">
      <c r="B1193" s="42"/>
      <c r="C1193" s="265" t="s">
        <v>225</v>
      </c>
      <c r="D1193" s="23" t="str">
        <f>IFERROR(VLOOKUP($C1193,'World Cup Players'!B:X,3,FALSE),0)</f>
        <v>eng England</v>
      </c>
      <c r="E1193" s="30"/>
      <c r="F1193" s="23">
        <f>IFERROR(VLOOKUP($C1193,'World Cup Players'!B:X,9,FALSE),0)</f>
        <v>602</v>
      </c>
      <c r="G1193" s="23">
        <f>IFERROR(VLOOKUP($C1193,'World Cup Players'!B:X,11,FALSE),0)</f>
        <v>6</v>
      </c>
      <c r="H1193" s="23">
        <f>IFERROR(VLOOKUP($C1193,'World Cup Players'!B:X,12,FALSE),0)</f>
        <v>1</v>
      </c>
      <c r="I1193" s="23">
        <f>IFERROR(VLOOKUP($C1193,'GAME WINNING GOALS'!A:B,2,FALSE),0)</f>
        <v>3</v>
      </c>
      <c r="J1193" s="23">
        <f>IFERROR(VLOOKUP($C1193,'World Cup Players'!B:X,17,FALSE),0)</f>
        <v>1</v>
      </c>
      <c r="K1193" s="23">
        <f>IFERROR(VLOOKUP($C1193,'World Cup Players'!B:X,18,FALSE),0)</f>
        <v>0</v>
      </c>
      <c r="L1193" s="44">
        <f>IFERROR(VLOOKUP($C1193,'World Cup GK'!B:AE,16,FALSE),0)</f>
        <v>0</v>
      </c>
      <c r="M1193" s="44">
        <f>IFERROR(VLOOKUP($C1193,'World Cup GK'!B:AE,19,FALSE),0)</f>
        <v>0</v>
      </c>
      <c r="N1193" s="44">
        <f>IFERROR(VLOOKUP($C1193,'World Cup GK'!B:AE,14,FALSE),0)</f>
        <v>0</v>
      </c>
      <c r="O1193" s="44">
        <f>IFERROR(VLOOKUP($C1193,'World Cup GK'!B:AE,11,FALSE),0)</f>
        <v>0</v>
      </c>
      <c r="P1193" s="43">
        <f t="shared" si="139"/>
        <v>14.746600000000001</v>
      </c>
    </row>
    <row r="1194" spans="2:16" ht="12" customHeight="1" x14ac:dyDescent="0.2">
      <c r="B1194" s="42"/>
      <c r="C1194" s="278" t="s">
        <v>720</v>
      </c>
      <c r="D1194" s="23" t="str">
        <f>IFERROR(VLOOKUP($C1194,'World Cup Players'!B:X,3,FALSE),0)</f>
        <v>fr France</v>
      </c>
      <c r="E1194" s="30"/>
      <c r="F1194" s="23">
        <f>IFERROR(VLOOKUP($C1194,'World Cup Players'!B:X,9,FALSE),0)</f>
        <v>556</v>
      </c>
      <c r="G1194" s="23">
        <f>IFERROR(VLOOKUP($C1194,'World Cup Players'!B:X,11,FALSE),0)</f>
        <v>0</v>
      </c>
      <c r="H1194" s="23">
        <f>IFERROR(VLOOKUP($C1194,'World Cup Players'!B:X,12,FALSE),0)</f>
        <v>5</v>
      </c>
      <c r="I1194" s="23">
        <f>IFERROR(VLOOKUP($C1194,'GAME WINNING GOALS'!A:B,2,FALSE),0)</f>
        <v>0</v>
      </c>
      <c r="J1194" s="23">
        <f>IFERROR(VLOOKUP($C1194,'World Cup Players'!B:X,17,FALSE),0)</f>
        <v>1</v>
      </c>
      <c r="K1194" s="23">
        <f>IFERROR(VLOOKUP($C1194,'World Cup Players'!B:X,18,FALSE),0)</f>
        <v>0</v>
      </c>
      <c r="L1194" s="44">
        <f>IFERROR(VLOOKUP($C1194,'World Cup GK'!B:AE,16,FALSE),0)</f>
        <v>0</v>
      </c>
      <c r="M1194" s="44">
        <f>IFERROR(VLOOKUP($C1194,'World Cup GK'!B:AE,19,FALSE),0)</f>
        <v>0</v>
      </c>
      <c r="N1194" s="44">
        <f>IFERROR(VLOOKUP($C1194,'World Cup GK'!B:AE,14,FALSE),0)</f>
        <v>0</v>
      </c>
      <c r="O1194" s="44">
        <f>IFERROR(VLOOKUP($C1194,'World Cup GK'!B:AE,11,FALSE),0)</f>
        <v>0</v>
      </c>
      <c r="P1194" s="43">
        <f t="shared" si="139"/>
        <v>9.3647999999999989</v>
      </c>
    </row>
    <row r="1195" spans="2:16" ht="12" customHeight="1" x14ac:dyDescent="0.2">
      <c r="B1195" s="42"/>
      <c r="C1195" s="265" t="s">
        <v>721</v>
      </c>
      <c r="D1195" s="23" t="str">
        <f>IFERROR(VLOOKUP($C1195,'World Cup Players'!B:X,3,FALSE),0)</f>
        <v>us United States</v>
      </c>
      <c r="E1195" s="30"/>
      <c r="F1195" s="23">
        <f>IFERROR(VLOOKUP($C1195,'World Cup Players'!B:X,9,FALSE),0)</f>
        <v>312</v>
      </c>
      <c r="G1195" s="23">
        <f>IFERROR(VLOOKUP($C1195,'World Cup Players'!B:X,11,FALSE),0)</f>
        <v>3</v>
      </c>
      <c r="H1195" s="23">
        <f>IFERROR(VLOOKUP($C1195,'World Cup Players'!B:X,12,FALSE),0)</f>
        <v>0</v>
      </c>
      <c r="I1195" s="23">
        <f>IFERROR(VLOOKUP($C1195,'GAME WINNING GOALS'!A:B,2,FALSE),0)</f>
        <v>1</v>
      </c>
      <c r="J1195" s="23">
        <f>IFERROR(VLOOKUP($C1195,'World Cup Players'!B:X,17,FALSE),0)</f>
        <v>1</v>
      </c>
      <c r="K1195" s="23">
        <f>IFERROR(VLOOKUP($C1195,'World Cup Players'!B:X,18,FALSE),0)</f>
        <v>1</v>
      </c>
      <c r="L1195" s="44">
        <f>IFERROR(VLOOKUP($C1195,'World Cup GK'!B:AE,16,FALSE),0)</f>
        <v>0</v>
      </c>
      <c r="M1195" s="44">
        <f>IFERROR(VLOOKUP($C1195,'World Cup GK'!B:AE,19,FALSE),0)</f>
        <v>0</v>
      </c>
      <c r="N1195" s="44">
        <f>IFERROR(VLOOKUP($C1195,'World Cup GK'!B:AE,14,FALSE),0)</f>
        <v>0</v>
      </c>
      <c r="O1195" s="44">
        <f>IFERROR(VLOOKUP($C1195,'World Cup GK'!B:AE,11,FALSE),0)</f>
        <v>0</v>
      </c>
      <c r="P1195" s="43">
        <f t="shared" ref="P1195:P1258" si="144">SUM((F1195*0.0083)+G1195+H1195+I1195+L1195+M1195+(N1195*0.2))-((J1195*0.25)+(K1195*0.5))-(O1195*0.25)</f>
        <v>5.8395999999999999</v>
      </c>
    </row>
    <row r="1196" spans="2:16" ht="12" customHeight="1" x14ac:dyDescent="0.2">
      <c r="B1196" s="42"/>
      <c r="C1196" s="267" t="s">
        <v>734</v>
      </c>
      <c r="D1196" s="23" t="str">
        <f>IFERROR(VLOOKUP($C1196,'World Cup Players'!B:X,3,FALSE),0)</f>
        <v>no Norway</v>
      </c>
      <c r="E1196" s="30"/>
      <c r="F1196" s="23">
        <f>IFERROR(VLOOKUP($C1196,'World Cup Players'!B:X,9,FALSE),0)</f>
        <v>470</v>
      </c>
      <c r="G1196" s="23">
        <f>IFERROR(VLOOKUP($C1196,'World Cup Players'!B:X,11,FALSE),0)</f>
        <v>0</v>
      </c>
      <c r="H1196" s="23">
        <f>IFERROR(VLOOKUP($C1196,'World Cup Players'!B:X,12,FALSE),0)</f>
        <v>4</v>
      </c>
      <c r="I1196" s="23">
        <f>IFERROR(VLOOKUP($C1196,'GAME WINNING GOALS'!A:B,2,FALSE),0)</f>
        <v>0</v>
      </c>
      <c r="J1196" s="23">
        <f>IFERROR(VLOOKUP($C1196,'World Cup Players'!B:X,17,FALSE),0)</f>
        <v>0</v>
      </c>
      <c r="K1196" s="23">
        <f>IFERROR(VLOOKUP($C1196,'World Cup Players'!B:X,18,FALSE),0)</f>
        <v>0</v>
      </c>
      <c r="L1196" s="44">
        <f>IFERROR(VLOOKUP($C1196,'World Cup GK'!B:AE,16,FALSE),0)</f>
        <v>0</v>
      </c>
      <c r="M1196" s="44">
        <f>IFERROR(VLOOKUP($C1196,'World Cup GK'!B:AE,19,FALSE),0)</f>
        <v>0</v>
      </c>
      <c r="N1196" s="44">
        <f>IFERROR(VLOOKUP($C1196,'World Cup GK'!B:AE,14,FALSE),0)</f>
        <v>0</v>
      </c>
      <c r="O1196" s="44">
        <f>IFERROR(VLOOKUP($C1196,'World Cup GK'!B:AE,11,FALSE),0)</f>
        <v>0</v>
      </c>
      <c r="P1196" s="43">
        <f t="shared" si="144"/>
        <v>7.9009999999999998</v>
      </c>
    </row>
    <row r="1197" spans="2:16" ht="12" customHeight="1" x14ac:dyDescent="0.2">
      <c r="B1197" s="42"/>
      <c r="C1197" s="265" t="s">
        <v>543</v>
      </c>
      <c r="D1197" s="23" t="str">
        <f>IFERROR(VLOOKUP($C1197,'World Cup Players'!B:X,3,FALSE),0)</f>
        <v>pt Portugal</v>
      </c>
      <c r="E1197" s="30"/>
      <c r="F1197" s="23">
        <f>IFERROR(VLOOKUP($C1197,'World Cup Players'!B:X,9,FALSE),0)</f>
        <v>376</v>
      </c>
      <c r="G1197" s="23">
        <f>IFERROR(VLOOKUP($C1197,'World Cup Players'!B:X,11,FALSE),0)</f>
        <v>0</v>
      </c>
      <c r="H1197" s="23">
        <f>IFERROR(VLOOKUP($C1197,'World Cup Players'!B:X,12,FALSE),0)</f>
        <v>0</v>
      </c>
      <c r="I1197" s="23">
        <f>IFERROR(VLOOKUP($C1197,'GAME WINNING GOALS'!A:B,2,FALSE),0)</f>
        <v>0</v>
      </c>
      <c r="J1197" s="23">
        <f>IFERROR(VLOOKUP($C1197,'World Cup Players'!B:X,17,FALSE),0)</f>
        <v>0</v>
      </c>
      <c r="K1197" s="23">
        <f>IFERROR(VLOOKUP($C1197,'World Cup Players'!B:X,18,FALSE),0)</f>
        <v>0</v>
      </c>
      <c r="L1197" s="44">
        <f>IFERROR(VLOOKUP($C1197,'World Cup GK'!B:AE,16,FALSE),0)</f>
        <v>0</v>
      </c>
      <c r="M1197" s="44">
        <f>IFERROR(VLOOKUP($C1197,'World Cup GK'!B:AE,19,FALSE),0)</f>
        <v>0</v>
      </c>
      <c r="N1197" s="44">
        <f>IFERROR(VLOOKUP($C1197,'World Cup GK'!B:AE,14,FALSE),0)</f>
        <v>0</v>
      </c>
      <c r="O1197" s="44">
        <f>IFERROR(VLOOKUP($C1197,'World Cup GK'!B:AE,11,FALSE),0)</f>
        <v>0</v>
      </c>
      <c r="P1197" s="43">
        <f t="shared" si="144"/>
        <v>3.1208</v>
      </c>
    </row>
    <row r="1198" spans="2:16" ht="12" customHeight="1" x14ac:dyDescent="0.2">
      <c r="B1198" s="42"/>
      <c r="C1198" s="265" t="s">
        <v>805</v>
      </c>
      <c r="D1198" s="23" t="str">
        <f>IFERROR(VLOOKUP($C1198,'World Cup Players'!B:X,3,FALSE),0)</f>
        <v>fr France</v>
      </c>
      <c r="E1198" s="30"/>
      <c r="F1198" s="23">
        <f>IFERROR(VLOOKUP($C1198,'World Cup Players'!B:X,9,FALSE),0)</f>
        <v>85</v>
      </c>
      <c r="G1198" s="23">
        <f>IFERROR(VLOOKUP($C1198,'World Cup Players'!B:X,11,FALSE),0)</f>
        <v>0</v>
      </c>
      <c r="H1198" s="23">
        <f>IFERROR(VLOOKUP($C1198,'World Cup Players'!B:X,12,FALSE),0)</f>
        <v>0</v>
      </c>
      <c r="I1198" s="23">
        <f>IFERROR(VLOOKUP($C1198,'GAME WINNING GOALS'!A:B,2,FALSE),0)</f>
        <v>0</v>
      </c>
      <c r="J1198" s="23">
        <f>IFERROR(VLOOKUP($C1198,'World Cup Players'!B:X,17,FALSE),0)</f>
        <v>0</v>
      </c>
      <c r="K1198" s="23">
        <f>IFERROR(VLOOKUP($C1198,'World Cup Players'!B:X,18,FALSE),0)</f>
        <v>0</v>
      </c>
      <c r="L1198" s="44">
        <f>IFERROR(VLOOKUP($C1198,'World Cup GK'!B:AE,16,FALSE),0)</f>
        <v>0</v>
      </c>
      <c r="M1198" s="44">
        <f>IFERROR(VLOOKUP($C1198,'World Cup GK'!B:AE,19,FALSE),0)</f>
        <v>0</v>
      </c>
      <c r="N1198" s="44">
        <f>IFERROR(VLOOKUP($C1198,'World Cup GK'!B:AE,14,FALSE),0)</f>
        <v>0</v>
      </c>
      <c r="O1198" s="44">
        <f>IFERROR(VLOOKUP($C1198,'World Cup GK'!B:AE,11,FALSE),0)</f>
        <v>0</v>
      </c>
      <c r="P1198" s="43">
        <f t="shared" si="144"/>
        <v>0.70550000000000002</v>
      </c>
    </row>
    <row r="1199" spans="2:16" ht="12" customHeight="1" x14ac:dyDescent="0.2">
      <c r="B1199" s="42"/>
      <c r="C1199" s="265" t="s">
        <v>745</v>
      </c>
      <c r="D1199" s="23" t="str">
        <f>IFERROR(VLOOKUP($C1199,'World Cup Players'!B:X,3,FALSE),0)</f>
        <v>nz New Zealand</v>
      </c>
      <c r="E1199" s="30"/>
      <c r="F1199" s="23">
        <f>IFERROR(VLOOKUP($C1199,'World Cup Players'!B:X,9,FALSE),0)</f>
        <v>270</v>
      </c>
      <c r="G1199" s="23">
        <f>IFERROR(VLOOKUP($C1199,'World Cup Players'!B:X,11,FALSE),0)</f>
        <v>0</v>
      </c>
      <c r="H1199" s="23">
        <f>IFERROR(VLOOKUP($C1199,'World Cup Players'!B:X,12,FALSE),0)</f>
        <v>2</v>
      </c>
      <c r="I1199" s="23">
        <f>IFERROR(VLOOKUP($C1199,'GAME WINNING GOALS'!A:B,2,FALSE),0)</f>
        <v>0</v>
      </c>
      <c r="J1199" s="23">
        <f>IFERROR(VLOOKUP($C1199,'World Cup Players'!B:X,17,FALSE),0)</f>
        <v>0</v>
      </c>
      <c r="K1199" s="23">
        <f>IFERROR(VLOOKUP($C1199,'World Cup Players'!B:X,18,FALSE),0)</f>
        <v>0</v>
      </c>
      <c r="L1199" s="44">
        <f>IFERROR(VLOOKUP($C1199,'World Cup GK'!B:AE,16,FALSE),0)</f>
        <v>0</v>
      </c>
      <c r="M1199" s="44">
        <f>IFERROR(VLOOKUP($C1199,'World Cup GK'!B:AE,19,FALSE),0)</f>
        <v>0</v>
      </c>
      <c r="N1199" s="44">
        <f>IFERROR(VLOOKUP($C1199,'World Cup GK'!B:AE,14,FALSE),0)</f>
        <v>0</v>
      </c>
      <c r="O1199" s="44">
        <f>IFERROR(VLOOKUP($C1199,'World Cup GK'!B:AE,11,FALSE),0)</f>
        <v>0</v>
      </c>
      <c r="P1199" s="43">
        <f t="shared" si="144"/>
        <v>4.2409999999999997</v>
      </c>
    </row>
    <row r="1200" spans="2:16" ht="12" customHeight="1" x14ac:dyDescent="0.2">
      <c r="B1200" s="42"/>
      <c r="C1200" s="265" t="s">
        <v>411</v>
      </c>
      <c r="D1200" s="23" t="str">
        <f>IFERROR(VLOOKUP($C1200,'World Cup Players'!B:X,3,FALSE),0)</f>
        <v>au Australia</v>
      </c>
      <c r="E1200" s="30"/>
      <c r="F1200" s="23">
        <f>IFERROR(VLOOKUP($C1200,'World Cup Players'!B:X,9,FALSE),0)</f>
        <v>223</v>
      </c>
      <c r="G1200" s="23">
        <f>IFERROR(VLOOKUP($C1200,'World Cup Players'!B:X,11,FALSE),0)</f>
        <v>0</v>
      </c>
      <c r="H1200" s="23">
        <f>IFERROR(VLOOKUP($C1200,'World Cup Players'!B:X,12,FALSE),0)</f>
        <v>0</v>
      </c>
      <c r="I1200" s="23">
        <f>IFERROR(VLOOKUP($C1200,'GAME WINNING GOALS'!A:B,2,FALSE),0)</f>
        <v>0</v>
      </c>
      <c r="J1200" s="23">
        <f>IFERROR(VLOOKUP($C1200,'World Cup Players'!B:X,17,FALSE),0)</f>
        <v>1</v>
      </c>
      <c r="K1200" s="23">
        <f>IFERROR(VLOOKUP($C1200,'World Cup Players'!B:X,18,FALSE),0)</f>
        <v>0</v>
      </c>
      <c r="L1200" s="44">
        <f>IFERROR(VLOOKUP($C1200,'World Cup GK'!B:AE,16,FALSE),0)</f>
        <v>0</v>
      </c>
      <c r="M1200" s="44">
        <f>IFERROR(VLOOKUP($C1200,'World Cup GK'!B:AE,19,FALSE),0)</f>
        <v>0</v>
      </c>
      <c r="N1200" s="44">
        <f>IFERROR(VLOOKUP($C1200,'World Cup GK'!B:AE,14,FALSE),0)</f>
        <v>0</v>
      </c>
      <c r="O1200" s="44">
        <f>IFERROR(VLOOKUP($C1200,'World Cup GK'!B:AE,11,FALSE),0)</f>
        <v>0</v>
      </c>
      <c r="P1200" s="43">
        <f t="shared" si="144"/>
        <v>1.6009</v>
      </c>
    </row>
    <row r="1201" spans="2:16" ht="12" customHeight="1" x14ac:dyDescent="0.2">
      <c r="B1201" s="42"/>
      <c r="C1201" s="265" t="s">
        <v>216</v>
      </c>
      <c r="D1201" s="23" t="str">
        <f>IFERROR(VLOOKUP($C1201,'World Cup Players'!B:X,3,FALSE),0)</f>
        <v>es Spain</v>
      </c>
      <c r="E1201" s="30"/>
      <c r="F1201" s="23">
        <f>IFERROR(VLOOKUP($C1201,'World Cup Players'!B:X,9,FALSE),0)</f>
        <v>229</v>
      </c>
      <c r="G1201" s="23">
        <f>IFERROR(VLOOKUP($C1201,'World Cup Players'!B:X,11,FALSE),0)</f>
        <v>0</v>
      </c>
      <c r="H1201" s="23">
        <f>IFERROR(VLOOKUP($C1201,'World Cup Players'!B:X,12,FALSE),0)</f>
        <v>1</v>
      </c>
      <c r="I1201" s="23">
        <f>IFERROR(VLOOKUP($C1201,'GAME WINNING GOALS'!A:B,2,FALSE),0)</f>
        <v>0</v>
      </c>
      <c r="J1201" s="23">
        <f>IFERROR(VLOOKUP($C1201,'World Cup Players'!B:X,17,FALSE),0)</f>
        <v>1</v>
      </c>
      <c r="K1201" s="23">
        <f>IFERROR(VLOOKUP($C1201,'World Cup Players'!B:X,18,FALSE),0)</f>
        <v>0</v>
      </c>
      <c r="L1201" s="44">
        <f>IFERROR(VLOOKUP($C1201,'World Cup GK'!B:AE,16,FALSE),0)</f>
        <v>0</v>
      </c>
      <c r="M1201" s="44">
        <f>IFERROR(VLOOKUP($C1201,'World Cup GK'!B:AE,19,FALSE),0)</f>
        <v>0</v>
      </c>
      <c r="N1201" s="44">
        <f>IFERROR(VLOOKUP($C1201,'World Cup GK'!B:AE,14,FALSE),0)</f>
        <v>0</v>
      </c>
      <c r="O1201" s="44">
        <f>IFERROR(VLOOKUP($C1201,'World Cup GK'!B:AE,11,FALSE),0)</f>
        <v>0</v>
      </c>
      <c r="P1201" s="43">
        <f t="shared" si="144"/>
        <v>2.6507000000000001</v>
      </c>
    </row>
    <row r="1202" spans="2:16" ht="12" customHeight="1" x14ac:dyDescent="0.2">
      <c r="B1202" s="42"/>
      <c r="C1202" s="265" t="s">
        <v>102</v>
      </c>
      <c r="D1202" s="23" t="str">
        <f>IFERROR(VLOOKUP($C1202,'World Cup Players'!B:X,3,FALSE),0)</f>
        <v>de Germany</v>
      </c>
      <c r="E1202" s="30"/>
      <c r="F1202" s="23">
        <f>IFERROR(VLOOKUP($C1202,'World Cup Players'!B:X,9,FALSE),0)</f>
        <v>351</v>
      </c>
      <c r="G1202" s="23">
        <f>IFERROR(VLOOKUP($C1202,'World Cup Players'!B:X,11,FALSE),0)</f>
        <v>0</v>
      </c>
      <c r="H1202" s="23">
        <f>IFERROR(VLOOKUP($C1202,'World Cup Players'!B:X,12,FALSE),0)</f>
        <v>2</v>
      </c>
      <c r="I1202" s="23">
        <f>IFERROR(VLOOKUP($C1202,'GAME WINNING GOALS'!A:B,2,FALSE),0)</f>
        <v>0</v>
      </c>
      <c r="J1202" s="23">
        <f>IFERROR(VLOOKUP($C1202,'World Cup Players'!B:X,17,FALSE),0)</f>
        <v>0</v>
      </c>
      <c r="K1202" s="23">
        <f>IFERROR(VLOOKUP($C1202,'World Cup Players'!B:X,18,FALSE),0)</f>
        <v>0</v>
      </c>
      <c r="L1202" s="44">
        <f>IFERROR(VLOOKUP($C1202,'World Cup GK'!B:AE,16,FALSE),0)</f>
        <v>0</v>
      </c>
      <c r="M1202" s="44">
        <f>IFERROR(VLOOKUP($C1202,'World Cup GK'!B:AE,19,FALSE),0)</f>
        <v>0</v>
      </c>
      <c r="N1202" s="44">
        <f>IFERROR(VLOOKUP($C1202,'World Cup GK'!B:AE,14,FALSE),0)</f>
        <v>0</v>
      </c>
      <c r="O1202" s="44">
        <f>IFERROR(VLOOKUP($C1202,'World Cup GK'!B:AE,11,FALSE),0)</f>
        <v>0</v>
      </c>
      <c r="P1202" s="43">
        <f t="shared" si="144"/>
        <v>4.9132999999999996</v>
      </c>
    </row>
    <row r="1203" spans="2:16" ht="12" customHeight="1" x14ac:dyDescent="0.2">
      <c r="B1203" s="42"/>
      <c r="C1203" s="265" t="s">
        <v>233</v>
      </c>
      <c r="D1203" s="23" t="str">
        <f>IFERROR(VLOOKUP($C1203,'World Cup Players'!B:X,3,FALSE),0)</f>
        <v>ma Morocco</v>
      </c>
      <c r="E1203" s="30"/>
      <c r="F1203" s="23">
        <f>IFERROR(VLOOKUP($C1203,'World Cup Players'!B:X,9,FALSE),0)</f>
        <v>570</v>
      </c>
      <c r="G1203" s="23">
        <f>IFERROR(VLOOKUP($C1203,'World Cup Players'!B:X,11,FALSE),0)</f>
        <v>1</v>
      </c>
      <c r="H1203" s="23">
        <f>IFERROR(VLOOKUP($C1203,'World Cup Players'!B:X,12,FALSE),0)</f>
        <v>2</v>
      </c>
      <c r="I1203" s="23">
        <f>IFERROR(VLOOKUP($C1203,'GAME WINNING GOALS'!A:B,2,FALSE),0)</f>
        <v>0</v>
      </c>
      <c r="J1203" s="23">
        <f>IFERROR(VLOOKUP($C1203,'World Cup Players'!B:X,17,FALSE),0)</f>
        <v>1</v>
      </c>
      <c r="K1203" s="23">
        <f>IFERROR(VLOOKUP($C1203,'World Cup Players'!B:X,18,FALSE),0)</f>
        <v>0</v>
      </c>
      <c r="L1203" s="44">
        <f>IFERROR(VLOOKUP($C1203,'World Cup GK'!B:AE,16,FALSE),0)</f>
        <v>0</v>
      </c>
      <c r="M1203" s="44">
        <f>IFERROR(VLOOKUP($C1203,'World Cup GK'!B:AE,19,FALSE),0)</f>
        <v>0</v>
      </c>
      <c r="N1203" s="44">
        <f>IFERROR(VLOOKUP($C1203,'World Cup GK'!B:AE,14,FALSE),0)</f>
        <v>0</v>
      </c>
      <c r="O1203" s="44">
        <f>IFERROR(VLOOKUP($C1203,'World Cup GK'!B:AE,11,FALSE),0)</f>
        <v>0</v>
      </c>
      <c r="P1203" s="43">
        <f t="shared" si="144"/>
        <v>7.4809999999999999</v>
      </c>
    </row>
    <row r="1204" spans="2:16" ht="12" customHeight="1" x14ac:dyDescent="0.2">
      <c r="B1204" s="42"/>
      <c r="C1204" s="265" t="s">
        <v>112</v>
      </c>
      <c r="D1204" s="23" t="str">
        <f>IFERROR(VLOOKUP($C1204,'World Cup Players'!B:X,3,FALSE),0)</f>
        <v>eng England</v>
      </c>
      <c r="E1204" s="30"/>
      <c r="F1204" s="23">
        <f>IFERROR(VLOOKUP($C1204,'World Cup Players'!B:X,9,FALSE),0)</f>
        <v>330</v>
      </c>
      <c r="G1204" s="23">
        <f>IFERROR(VLOOKUP($C1204,'World Cup Players'!B:X,11,FALSE),0)</f>
        <v>0</v>
      </c>
      <c r="H1204" s="23">
        <f>IFERROR(VLOOKUP($C1204,'World Cup Players'!B:X,12,FALSE),0)</f>
        <v>0</v>
      </c>
      <c r="I1204" s="41">
        <f>IFERROR(VLOOKUP($C1204,'GAME WINNING GOALS'!A:B,2,FALSE),0)</f>
        <v>0</v>
      </c>
      <c r="J1204" s="23">
        <f>IFERROR(VLOOKUP($C1204,'World Cup Players'!B:X,17,FALSE),0)</f>
        <v>0</v>
      </c>
      <c r="K1204" s="23">
        <f>IFERROR(VLOOKUP($C1204,'World Cup Players'!B:X,18,FALSE),0)</f>
        <v>0</v>
      </c>
      <c r="L1204" s="44">
        <f>IFERROR(VLOOKUP($C1204,'World Cup GK'!B:AE,16,FALSE),0)</f>
        <v>0</v>
      </c>
      <c r="M1204" s="44">
        <f>IFERROR(VLOOKUP($C1204,'World Cup GK'!B:AE,19,FALSE),0)</f>
        <v>0</v>
      </c>
      <c r="N1204" s="44">
        <f>IFERROR(VLOOKUP($C1204,'World Cup GK'!B:AE,14,FALSE),0)</f>
        <v>0</v>
      </c>
      <c r="O1204" s="44">
        <f>IFERROR(VLOOKUP($C1204,'World Cup GK'!B:AE,11,FALSE),0)</f>
        <v>0</v>
      </c>
      <c r="P1204" s="43">
        <f t="shared" si="144"/>
        <v>2.7389999999999999</v>
      </c>
    </row>
    <row r="1205" spans="2:16" ht="12" customHeight="1" thickBot="1" x14ac:dyDescent="0.25">
      <c r="B1205" s="42"/>
      <c r="C1205" s="265" t="s">
        <v>537</v>
      </c>
      <c r="D1205" s="23" t="str">
        <f>IFERROR(VLOOKUP($C1205,'World Cup Players'!B:X,3,FALSE),0)</f>
        <v>pt Portugal</v>
      </c>
      <c r="E1205" s="30"/>
      <c r="F1205" s="23">
        <f>IFERROR(VLOOKUP($C1205,'World Cup Players'!B:X,9,FALSE),0)</f>
        <v>395</v>
      </c>
      <c r="G1205" s="23">
        <f>IFERROR(VLOOKUP($C1205,'World Cup Players'!B:X,11,FALSE),0)</f>
        <v>1</v>
      </c>
      <c r="H1205" s="23">
        <f>IFERROR(VLOOKUP($C1205,'World Cup Players'!B:X,12,FALSE),0)</f>
        <v>0</v>
      </c>
      <c r="I1205" s="41">
        <f>IFERROR(VLOOKUP($C1205,'GAME WINNING GOALS'!A:B,2,FALSE),0)</f>
        <v>0</v>
      </c>
      <c r="J1205" s="23">
        <f>IFERROR(VLOOKUP($C1205,'World Cup Players'!B:X,17,FALSE),0)</f>
        <v>0</v>
      </c>
      <c r="K1205" s="23">
        <f>IFERROR(VLOOKUP($C1205,'World Cup Players'!B:X,18,FALSE),0)</f>
        <v>0</v>
      </c>
      <c r="L1205" s="44">
        <f>IFERROR(VLOOKUP($C1205,'World Cup GK'!B:AE,16,FALSE),0)</f>
        <v>0</v>
      </c>
      <c r="M1205" s="44">
        <f>IFERROR(VLOOKUP($C1205,'World Cup GK'!B:AE,19,FALSE),0)</f>
        <v>0</v>
      </c>
      <c r="N1205" s="44">
        <f>IFERROR(VLOOKUP($C1205,'World Cup GK'!B:AE,14,FALSE),0)</f>
        <v>0</v>
      </c>
      <c r="O1205" s="44">
        <f>IFERROR(VLOOKUP($C1205,'World Cup GK'!B:AE,11,FALSE),0)</f>
        <v>0</v>
      </c>
      <c r="P1205" s="43">
        <f t="shared" si="144"/>
        <v>4.2785000000000002</v>
      </c>
    </row>
    <row r="1206" spans="2:16" ht="12" customHeight="1" x14ac:dyDescent="0.2">
      <c r="B1206" s="42"/>
      <c r="C1206" s="277" t="s">
        <v>421</v>
      </c>
      <c r="D1206" s="23" t="str">
        <f>IFERROR(VLOOKUP($C1206,'World Cup Players'!B:X,3,FALSE),0)</f>
        <v>ar Argentina</v>
      </c>
      <c r="E1206" s="30"/>
      <c r="F1206" s="23">
        <f>IFERROR(VLOOKUP($C1206,'World Cup Players'!B:X,9,FALSE),0)</f>
        <v>690</v>
      </c>
      <c r="G1206" s="23">
        <f>IFERROR(VLOOKUP($C1206,'World Cup Players'!B:X,11,FALSE),0)</f>
        <v>0</v>
      </c>
      <c r="H1206" s="23">
        <f>IFERROR(VLOOKUP($C1206,'World Cup Players'!B:X,12,FALSE),0)</f>
        <v>0</v>
      </c>
      <c r="I1206" s="41">
        <f>IFERROR(VLOOKUP($C1206,'GAME WINNING GOALS'!A:B,2,FALSE),0)</f>
        <v>0</v>
      </c>
      <c r="J1206" s="23">
        <f>IFERROR(VLOOKUP($C1206,'World Cup Players'!B:X,17,FALSE),0)</f>
        <v>0</v>
      </c>
      <c r="K1206" s="23">
        <f>IFERROR(VLOOKUP($C1206,'World Cup Players'!B:X,18,FALSE),0)</f>
        <v>0</v>
      </c>
      <c r="L1206" s="44">
        <f>IFERROR(VLOOKUP($C1206,'World Cup GK'!B:AE,16,FALSE),0)</f>
        <v>7</v>
      </c>
      <c r="M1206" s="44">
        <f>IFERROR(VLOOKUP($C1206,'World Cup GK'!B:AE,19,FALSE),0)</f>
        <v>2</v>
      </c>
      <c r="N1206" s="44">
        <f>IFERROR(VLOOKUP($C1206,'World Cup GK'!B:AE,14,FALSE),0)</f>
        <v>9</v>
      </c>
      <c r="O1206" s="44">
        <f>IFERROR(VLOOKUP($C1206,'World Cup GK'!B:AE,11,FALSE),0)</f>
        <v>7</v>
      </c>
      <c r="P1206" s="43">
        <f t="shared" si="144"/>
        <v>14.777000000000001</v>
      </c>
    </row>
    <row r="1207" spans="2:16" ht="12" customHeight="1" thickBot="1" x14ac:dyDescent="0.25">
      <c r="B1207" s="42"/>
      <c r="C1207" s="266" t="s">
        <v>50</v>
      </c>
      <c r="D1207" s="23" t="str">
        <f>IFERROR(VLOOKUP($C1207,'World Cup Players'!B:X,3,FALSE),0)</f>
        <v>be Belgium</v>
      </c>
      <c r="E1207" s="30"/>
      <c r="F1207" s="23">
        <f>IFERROR(VLOOKUP($C1207,'World Cup Players'!B:X,9,FALSE),0)</f>
        <v>550</v>
      </c>
      <c r="G1207" s="23">
        <f>IFERROR(VLOOKUP($C1207,'World Cup Players'!B:X,11,FALSE),0)</f>
        <v>0</v>
      </c>
      <c r="H1207" s="23">
        <f>IFERROR(VLOOKUP($C1207,'World Cup Players'!B:X,12,FALSE),0)</f>
        <v>0</v>
      </c>
      <c r="I1207" s="41">
        <f>IFERROR(VLOOKUP($C1207,'GAME WINNING GOALS'!A:B,2,FALSE),0)</f>
        <v>0</v>
      </c>
      <c r="J1207" s="23">
        <f>IFERROR(VLOOKUP($C1207,'World Cup Players'!B:X,17,FALSE),0)</f>
        <v>0</v>
      </c>
      <c r="K1207" s="23">
        <f>IFERROR(VLOOKUP($C1207,'World Cup Players'!B:X,18,FALSE),0)</f>
        <v>0</v>
      </c>
      <c r="L1207" s="44">
        <f>IFERROR(VLOOKUP($C1207,'World Cup GK'!B:AE,16,FALSE),0)</f>
        <v>3</v>
      </c>
      <c r="M1207" s="44">
        <f>IFERROR(VLOOKUP($C1207,'World Cup GK'!B:AE,19,FALSE),0)</f>
        <v>1</v>
      </c>
      <c r="N1207" s="44">
        <f>IFERROR(VLOOKUP($C1207,'World Cup GK'!B:AE,14,FALSE),0)</f>
        <v>14</v>
      </c>
      <c r="O1207" s="44">
        <f>IFERROR(VLOOKUP($C1207,'World Cup GK'!B:AE,11,FALSE),0)</f>
        <v>6</v>
      </c>
      <c r="P1207" s="43">
        <f t="shared" si="144"/>
        <v>9.865000000000002</v>
      </c>
    </row>
    <row r="1208" spans="2:16" ht="12" customHeight="1" thickBot="1" x14ac:dyDescent="0.25">
      <c r="B1208" s="42"/>
      <c r="C1208" s="271" t="s">
        <v>789</v>
      </c>
      <c r="D1208" s="23" t="str">
        <f>IFERROR(VLOOKUP($C1208,'World Cup Players'!B:X,3,FALSE),0)</f>
        <v>ch Switzerland</v>
      </c>
      <c r="E1208" s="30"/>
      <c r="F1208" s="23">
        <f>IFERROR(VLOOKUP($C1208,'World Cup Players'!B:X,9,FALSE),0)</f>
        <v>600</v>
      </c>
      <c r="G1208" s="23">
        <f>IFERROR(VLOOKUP($C1208,'World Cup Players'!B:X,11,FALSE),0)</f>
        <v>0</v>
      </c>
      <c r="H1208" s="23">
        <f>IFERROR(VLOOKUP($C1208,'World Cup Players'!B:X,12,FALSE),0)</f>
        <v>0</v>
      </c>
      <c r="I1208" s="23">
        <f>IFERROR(VLOOKUP($C1208,'GAME WINNING GOALS'!A:B,2,FALSE),0)</f>
        <v>0</v>
      </c>
      <c r="J1208" s="23">
        <f>IFERROR(VLOOKUP($C1208,'World Cup Players'!B:X,17,FALSE),0)</f>
        <v>0</v>
      </c>
      <c r="K1208" s="23">
        <f>IFERROR(VLOOKUP($C1208,'World Cup Players'!B:X,18,FALSE),0)</f>
        <v>0</v>
      </c>
      <c r="L1208" s="44">
        <f>IFERROR(VLOOKUP($C1208,'World Cup GK'!B:AE,16,FALSE),0)</f>
        <v>3</v>
      </c>
      <c r="M1208" s="44">
        <f>IFERROR(VLOOKUP($C1208,'World Cup GK'!B:AE,19,FALSE),0)</f>
        <v>2</v>
      </c>
      <c r="N1208" s="44">
        <f>IFERROR(VLOOKUP($C1208,'World Cup GK'!B:AE,14,FALSE),0)</f>
        <v>20</v>
      </c>
      <c r="O1208" s="44">
        <f>IFERROR(VLOOKUP($C1208,'World Cup GK'!B:AE,11,FALSE),0)</f>
        <v>6</v>
      </c>
      <c r="P1208" s="43">
        <f t="shared" si="144"/>
        <v>12.48</v>
      </c>
    </row>
    <row r="1209" spans="2:16" ht="12" customHeight="1" x14ac:dyDescent="0.2">
      <c r="B1209" s="42"/>
      <c r="C1209" s="277" t="s">
        <v>760</v>
      </c>
      <c r="D1209" s="23" t="str">
        <f>IFERROR(VLOOKUP($C1209,'World Cup Players'!B:X,3,FALSE),0)</f>
        <v>us United States</v>
      </c>
      <c r="E1209" s="30"/>
      <c r="F1209" s="23">
        <f>IFERROR(VLOOKUP($C1209,'World Cup Players'!B:X,9,FALSE),0)</f>
        <v>360</v>
      </c>
      <c r="G1209" s="23">
        <f>IFERROR(VLOOKUP($C1209,'World Cup Players'!B:X,11,FALSE),0)</f>
        <v>0</v>
      </c>
      <c r="H1209" s="23">
        <f>IFERROR(VLOOKUP($C1209,'World Cup Players'!B:X,12,FALSE),0)</f>
        <v>0</v>
      </c>
      <c r="I1209" s="23">
        <f>IFERROR(VLOOKUP($C1209,'GAME WINNING GOALS'!A:B,2,FALSE),0)</f>
        <v>0</v>
      </c>
      <c r="J1209" s="23">
        <f>IFERROR(VLOOKUP($C1209,'World Cup Players'!B:X,17,FALSE),0)</f>
        <v>0</v>
      </c>
      <c r="K1209" s="23">
        <f>IFERROR(VLOOKUP($C1209,'World Cup Players'!B:X,18,FALSE),0)</f>
        <v>0</v>
      </c>
      <c r="L1209" s="44">
        <f>IFERROR(VLOOKUP($C1209,'World Cup GK'!B:AE,16,FALSE),0)</f>
        <v>3</v>
      </c>
      <c r="M1209" s="44">
        <f>IFERROR(VLOOKUP($C1209,'World Cup GK'!B:AE,19,FALSE),0)</f>
        <v>2</v>
      </c>
      <c r="N1209" s="44">
        <f>IFERROR(VLOOKUP($C1209,'World Cup GK'!B:AE,14,FALSE),0)</f>
        <v>8</v>
      </c>
      <c r="O1209" s="44">
        <f>IFERROR(VLOOKUP($C1209,'World Cup GK'!B:AE,11,FALSE),0)</f>
        <v>5</v>
      </c>
      <c r="P1209" s="43">
        <f t="shared" si="144"/>
        <v>8.3379999999999992</v>
      </c>
    </row>
    <row r="1210" spans="2:16" ht="12" customHeight="1" x14ac:dyDescent="0.2">
      <c r="B1210" s="42"/>
      <c r="C1210" s="294" t="s">
        <v>764</v>
      </c>
      <c r="D1210" s="23" t="str">
        <f>IFERROR(VLOOKUP($C1210,'World Cup Players'!B:X,3,FALSE),0)</f>
        <v>ca Canada</v>
      </c>
      <c r="E1210" s="30"/>
      <c r="F1210" s="23">
        <f>IFERROR(VLOOKUP($C1210,'World Cup Players'!B:X,9,FALSE),0)</f>
        <v>450</v>
      </c>
      <c r="G1210" s="23">
        <f>IFERROR(VLOOKUP($C1210,'World Cup Players'!B:X,11,FALSE),0)</f>
        <v>0</v>
      </c>
      <c r="H1210" s="23">
        <f>IFERROR(VLOOKUP($C1210,'World Cup Players'!B:X,12,FALSE),0)</f>
        <v>0</v>
      </c>
      <c r="I1210" s="23">
        <f>IFERROR(VLOOKUP($C1210,'GAME WINNING GOALS'!A:B,2,FALSE),0)</f>
        <v>0</v>
      </c>
      <c r="J1210" s="23">
        <f>IFERROR(VLOOKUP($C1210,'World Cup Players'!#REF!,16,FALSE),0)</f>
        <v>0</v>
      </c>
      <c r="K1210" s="23">
        <f>IFERROR(VLOOKUP($C1210,'World Cup Players'!#REF!,16,FALSE),0)</f>
        <v>0</v>
      </c>
      <c r="L1210" s="44">
        <f>IFERROR(VLOOKUP($C1210,'World Cup GK'!B:AE,16,FALSE),0)</f>
        <v>2</v>
      </c>
      <c r="M1210" s="44">
        <f>IFERROR(VLOOKUP($C1210,'World Cup GK'!B:AE,19,FALSE),0)</f>
        <v>2</v>
      </c>
      <c r="N1210" s="44">
        <f>IFERROR(VLOOKUP($C1210,'World Cup GK'!B:AE,14,FALSE),0)</f>
        <v>6</v>
      </c>
      <c r="O1210" s="44">
        <f>IFERROR(VLOOKUP($C1210,'World Cup GK'!B:AE,11,FALSE),0)</f>
        <v>6</v>
      </c>
      <c r="P1210" s="43">
        <f t="shared" si="144"/>
        <v>7.4349999999999987</v>
      </c>
    </row>
    <row r="1211" spans="2:16" ht="12" customHeight="1" x14ac:dyDescent="0.2">
      <c r="B1211" s="42"/>
      <c r="C1211" s="265" t="s">
        <v>307</v>
      </c>
      <c r="D1211" s="23">
        <f>IFERROR(VLOOKUP($C1211,'World Cup Players'!B:X,3,FALSE),0)</f>
        <v>0</v>
      </c>
      <c r="E1211" s="30"/>
      <c r="F1211" s="23">
        <f>IFERROR(VLOOKUP($C1211,'World Cup Players'!B:X,9,FALSE),0)</f>
        <v>0</v>
      </c>
      <c r="G1211" s="23">
        <f>IFERROR(VLOOKUP($C1211,'World Cup Players'!B:X,11,FALSE),0)</f>
        <v>0</v>
      </c>
      <c r="H1211" s="23">
        <v>2</v>
      </c>
      <c r="I1211" s="23">
        <f>IFERROR(VLOOKUP($C1211,'GAME WINNING GOALS'!A:B,2,FALSE),0)</f>
        <v>1</v>
      </c>
      <c r="J1211" s="23">
        <f>IFERROR(VLOOKUP($C1211,'World Cup Players'!#REF!,16,FALSE),0)</f>
        <v>0</v>
      </c>
      <c r="K1211" s="23">
        <f>IFERROR(VLOOKUP($C1211,'World Cup Players'!#REF!,16,FALSE),0)</f>
        <v>0</v>
      </c>
      <c r="L1211" s="44">
        <f>IFERROR(VLOOKUP($C1211,'World Cup GK'!B:AE,16,FALSE),0)</f>
        <v>0</v>
      </c>
      <c r="M1211" s="44">
        <f>IFERROR(VLOOKUP($C1211,'World Cup GK'!B:AE,19,FALSE),0)</f>
        <v>0</v>
      </c>
      <c r="N1211" s="44">
        <f>IFERROR(VLOOKUP($C1211,'World Cup GK'!B:AE,14,FALSE),0)</f>
        <v>0</v>
      </c>
      <c r="O1211" s="44">
        <f>IFERROR(VLOOKUP($C1211,'World Cup GK'!B:AE,11,FALSE),0)</f>
        <v>0</v>
      </c>
      <c r="P1211" s="43">
        <f t="shared" si="144"/>
        <v>3</v>
      </c>
    </row>
    <row r="1212" spans="2:16" ht="12" customHeight="1" x14ac:dyDescent="0.2">
      <c r="B1212" s="42"/>
      <c r="C1212" s="265" t="s">
        <v>609</v>
      </c>
      <c r="D1212" s="23">
        <f>IFERROR(VLOOKUP($C1212,'World Cup Players'!B:X,3,FALSE),0)</f>
        <v>0</v>
      </c>
      <c r="E1212" s="30"/>
      <c r="F1212" s="23">
        <f>IFERROR(VLOOKUP($C1212,'World Cup Players'!B:X,9,FALSE),0)</f>
        <v>0</v>
      </c>
      <c r="G1212" s="23">
        <f>IFERROR(VLOOKUP($C1212,'World Cup Players'!B:X,11,FALSE),0)</f>
        <v>0</v>
      </c>
      <c r="H1212" s="23">
        <f>IFERROR(VLOOKUP($C1212,'World Cup Players'!#REF!,11,FALSE),0)</f>
        <v>0</v>
      </c>
      <c r="I1212" s="23">
        <f>IFERROR(VLOOKUP($C1212,'GAME WINNING GOALS'!A:B,2,FALSE),0)</f>
        <v>1</v>
      </c>
      <c r="J1212" s="23">
        <f>IFERROR(VLOOKUP($C1212,'World Cup Players'!#REF!,16,FALSE),0)</f>
        <v>0</v>
      </c>
      <c r="K1212" s="23">
        <f>IFERROR(VLOOKUP($C1212,'World Cup Players'!#REF!,16,FALSE),0)</f>
        <v>0</v>
      </c>
      <c r="L1212" s="44">
        <f>IFERROR(VLOOKUP($C1212,'World Cup GK'!B:AE,16,FALSE),0)</f>
        <v>0</v>
      </c>
      <c r="M1212" s="44">
        <f>IFERROR(VLOOKUP($C1212,'World Cup GK'!B:AE,19,FALSE),0)</f>
        <v>0</v>
      </c>
      <c r="N1212" s="44">
        <f>IFERROR(VLOOKUP($C1212,'World Cup GK'!B:AE,14,FALSE),0)</f>
        <v>0</v>
      </c>
      <c r="O1212" s="44">
        <f>IFERROR(VLOOKUP($C1212,'World Cup GK'!B:AE,11,FALSE),0)</f>
        <v>0</v>
      </c>
      <c r="P1212" s="43">
        <f t="shared" si="144"/>
        <v>1</v>
      </c>
    </row>
    <row r="1213" spans="2:16" ht="12" customHeight="1" x14ac:dyDescent="0.2">
      <c r="B1213" s="42"/>
      <c r="C1213" s="265" t="s">
        <v>298</v>
      </c>
      <c r="D1213" s="23">
        <f>IFERROR(VLOOKUP($C1213,'World Cup Players'!B:X,3,FALSE),0)</f>
        <v>0</v>
      </c>
      <c r="E1213" s="30"/>
      <c r="F1213" s="23">
        <f>IFERROR(VLOOKUP($C1213,'World Cup Players'!B:X,9,FALSE),0)</f>
        <v>0</v>
      </c>
      <c r="G1213" s="23">
        <f>IFERROR(VLOOKUP($C1213,'World Cup Players'!B:X,11,FALSE),0)</f>
        <v>0</v>
      </c>
      <c r="H1213" s="23">
        <f>IFERROR(VLOOKUP($C1213,'World Cup Players'!#REF!,11,FALSE),0)</f>
        <v>0</v>
      </c>
      <c r="I1213" s="23">
        <f>IFERROR(VLOOKUP($C1213,'GAME WINNING GOALS'!A:B,2,FALSE),0)</f>
        <v>1</v>
      </c>
      <c r="J1213" s="23">
        <f>IFERROR(VLOOKUP($C1213,'World Cup Players'!#REF!,16,FALSE),0)</f>
        <v>0</v>
      </c>
      <c r="K1213" s="23">
        <f>IFERROR(VLOOKUP($C1213,'World Cup Players'!#REF!,16,FALSE),0)</f>
        <v>0</v>
      </c>
      <c r="L1213" s="44">
        <f>IFERROR(VLOOKUP($C1213,'World Cup GK'!B:AE,16,FALSE),0)</f>
        <v>0</v>
      </c>
      <c r="M1213" s="44">
        <f>IFERROR(VLOOKUP($C1213,'World Cup GK'!B:AE,19,FALSE),0)</f>
        <v>0</v>
      </c>
      <c r="N1213" s="44">
        <f>IFERROR(VLOOKUP($C1213,'World Cup GK'!B:AE,14,FALSE),0)</f>
        <v>0</v>
      </c>
      <c r="O1213" s="44">
        <f>IFERROR(VLOOKUP($C1213,'World Cup GK'!B:AE,11,FALSE),0)</f>
        <v>0</v>
      </c>
      <c r="P1213" s="43">
        <f t="shared" si="144"/>
        <v>1</v>
      </c>
    </row>
    <row r="1214" spans="2:16" ht="12" customHeight="1" x14ac:dyDescent="0.2">
      <c r="B1214" s="24" t="s">
        <v>785</v>
      </c>
      <c r="C1214" s="293"/>
      <c r="D1214" s="35">
        <f t="shared" ref="D1214:E1214" si="145">SUM(D1215:D1244)</f>
        <v>0</v>
      </c>
      <c r="E1214" s="35">
        <f t="shared" si="145"/>
        <v>0</v>
      </c>
      <c r="F1214" s="35">
        <f>SUM(F1215:F1244)</f>
        <v>11445</v>
      </c>
      <c r="G1214" s="35">
        <f t="shared" ref="G1214:O1214" si="146">SUM(G1215:G1244)</f>
        <v>32</v>
      </c>
      <c r="H1214" s="35">
        <f>SUM(H1215:H1244)</f>
        <v>27</v>
      </c>
      <c r="I1214" s="35">
        <f>SUM(I1215:I1244)</f>
        <v>16</v>
      </c>
      <c r="J1214" s="35">
        <f>SUM(J1215:J1244)</f>
        <v>6</v>
      </c>
      <c r="K1214" s="35">
        <f t="shared" si="146"/>
        <v>0</v>
      </c>
      <c r="L1214" s="35">
        <f>SUM(L1215:L1244)</f>
        <v>18</v>
      </c>
      <c r="M1214" s="35">
        <f t="shared" si="146"/>
        <v>13</v>
      </c>
      <c r="N1214" s="35">
        <f t="shared" si="146"/>
        <v>55</v>
      </c>
      <c r="O1214" s="35">
        <f t="shared" si="146"/>
        <v>24</v>
      </c>
      <c r="P1214" s="43">
        <f t="shared" si="144"/>
        <v>204.49349999999998</v>
      </c>
    </row>
    <row r="1215" spans="2:16" ht="12" customHeight="1" x14ac:dyDescent="0.2">
      <c r="B1215" s="42"/>
      <c r="C1215" s="265" t="s">
        <v>425</v>
      </c>
      <c r="D1215" s="23" t="str">
        <f>IFERROR(VLOOKUP($C1215,'World Cup Players'!B:X,3,FALSE),0)</f>
        <v>fr France</v>
      </c>
      <c r="E1215" s="30"/>
      <c r="F1215" s="23">
        <f>IFERROR(VLOOKUP($C1215,'World Cup Players'!B:X,9,FALSE),0)</f>
        <v>605</v>
      </c>
      <c r="G1215" s="23">
        <f>IFERROR(VLOOKUP($C1215,'World Cup Players'!B:X,11,FALSE),0)</f>
        <v>8</v>
      </c>
      <c r="H1215" s="23">
        <f>IFERROR(VLOOKUP($C1215,'World Cup Players'!B:X,12,FALSE),0)</f>
        <v>3</v>
      </c>
      <c r="I1215" s="23">
        <f>IFERROR(VLOOKUP($C1215,'GAME WINNING GOALS'!A:B,2,FALSE),0)</f>
        <v>4</v>
      </c>
      <c r="J1215" s="23">
        <f>IFERROR(VLOOKUP($C1215,'World Cup Players'!B:X,17,FALSE),0)</f>
        <v>1</v>
      </c>
      <c r="K1215" s="23">
        <f>IFERROR(VLOOKUP($C1215,'World Cup Players'!B:X,18,FALSE),0)</f>
        <v>0</v>
      </c>
      <c r="L1215" s="44">
        <f>IFERROR(VLOOKUP($C1215,'World Cup GK'!B:AE,16,FALSE),0)</f>
        <v>0</v>
      </c>
      <c r="M1215" s="44">
        <f>IFERROR(VLOOKUP($C1215,'World Cup GK'!B:AE,19,FALSE),0)</f>
        <v>0</v>
      </c>
      <c r="N1215" s="44">
        <f>IFERROR(VLOOKUP($C1215,'World Cup GK'!B:AE,14,FALSE),0)</f>
        <v>0</v>
      </c>
      <c r="O1215" s="44">
        <f>IFERROR(VLOOKUP($C1215,'World Cup GK'!B:AE,11,FALSE),0)</f>
        <v>0</v>
      </c>
      <c r="P1215" s="43">
        <f t="shared" si="144"/>
        <v>19.7715</v>
      </c>
    </row>
    <row r="1216" spans="2:16" ht="12" customHeight="1" x14ac:dyDescent="0.2">
      <c r="B1216" s="42"/>
      <c r="C1216" s="265" t="s">
        <v>5</v>
      </c>
      <c r="D1216" s="23" t="str">
        <f>IFERROR(VLOOKUP($C1216,'World Cup Players'!B:X,3,FALSE),0)</f>
        <v>eng England</v>
      </c>
      <c r="E1216" s="30"/>
      <c r="F1216" s="23">
        <f>IFERROR(VLOOKUP($C1216,'World Cup Players'!B:X,9,FALSE),0)</f>
        <v>652</v>
      </c>
      <c r="G1216" s="23">
        <f>IFERROR(VLOOKUP($C1216,'World Cup Players'!B:X,11,FALSE),0)</f>
        <v>6</v>
      </c>
      <c r="H1216" s="23">
        <f>IFERROR(VLOOKUP($C1216,'World Cup Players'!B:X,12,FALSE),0)</f>
        <v>1</v>
      </c>
      <c r="I1216" s="23">
        <f>IFERROR(VLOOKUP($C1216,'GAME WINNING GOALS'!A:B,2,FALSE),0)</f>
        <v>2</v>
      </c>
      <c r="J1216" s="23">
        <f>IFERROR(VLOOKUP($C1216,'World Cup Players'!B:X,17,FALSE),0)</f>
        <v>0</v>
      </c>
      <c r="K1216" s="23">
        <f>IFERROR(VLOOKUP($C1216,'World Cup Players'!B:X,18,FALSE),0)</f>
        <v>0</v>
      </c>
      <c r="L1216" s="44">
        <f>IFERROR(VLOOKUP($C1216,'World Cup GK'!B:AE,16,FALSE),0)</f>
        <v>0</v>
      </c>
      <c r="M1216" s="44">
        <f>IFERROR(VLOOKUP($C1216,'World Cup GK'!B:AE,19,FALSE),0)</f>
        <v>0</v>
      </c>
      <c r="N1216" s="44">
        <f>IFERROR(VLOOKUP($C1216,'World Cup GK'!B:AE,14,FALSE),0)</f>
        <v>0</v>
      </c>
      <c r="O1216" s="44">
        <f>IFERROR(VLOOKUP($C1216,'World Cup GK'!B:AE,11,FALSE),0)</f>
        <v>0</v>
      </c>
      <c r="P1216" s="43">
        <f t="shared" si="144"/>
        <v>14.4116</v>
      </c>
    </row>
    <row r="1217" spans="2:16" ht="12" customHeight="1" x14ac:dyDescent="0.2">
      <c r="B1217" s="42"/>
      <c r="C1217" s="265" t="s">
        <v>613</v>
      </c>
      <c r="D1217" s="23" t="str">
        <f>IFERROR(VLOOKUP($C1217,'World Cup Players'!B:X,3,FALSE),0)</f>
        <v>de Germany</v>
      </c>
      <c r="E1217" s="30"/>
      <c r="F1217" s="23">
        <f>IFERROR(VLOOKUP($C1217,'World Cup Players'!B:X,9,FALSE),0)</f>
        <v>361</v>
      </c>
      <c r="G1217" s="23">
        <f>IFERROR(VLOOKUP($C1217,'World Cup Players'!B:X,11,FALSE),0)</f>
        <v>0</v>
      </c>
      <c r="H1217" s="23">
        <f>IFERROR(VLOOKUP($C1217,'World Cup Players'!B:X,12,FALSE),0)</f>
        <v>3</v>
      </c>
      <c r="I1217" s="23">
        <f>IFERROR(VLOOKUP($C1217,'GAME WINNING GOALS'!A:B,2,FALSE),0)</f>
        <v>0</v>
      </c>
      <c r="J1217" s="23">
        <f>IFERROR(VLOOKUP($C1217,'World Cup Players'!B:X,17,FALSE),0)</f>
        <v>0</v>
      </c>
      <c r="K1217" s="23">
        <f>IFERROR(VLOOKUP($C1217,'World Cup Players'!B:X,18,FALSE),0)</f>
        <v>0</v>
      </c>
      <c r="L1217" s="44">
        <f>IFERROR(VLOOKUP($C1217,'World Cup GK'!B:AE,16,FALSE),0)</f>
        <v>0</v>
      </c>
      <c r="M1217" s="44">
        <f>IFERROR(VLOOKUP($C1217,'World Cup GK'!B:AE,19,FALSE),0)</f>
        <v>0</v>
      </c>
      <c r="N1217" s="44">
        <f>IFERROR(VLOOKUP($C1217,'World Cup GK'!B:AE,14,FALSE),0)</f>
        <v>0</v>
      </c>
      <c r="O1217" s="44">
        <f>IFERROR(VLOOKUP($C1217,'World Cup GK'!B:AE,11,FALSE),0)</f>
        <v>0</v>
      </c>
      <c r="P1217" s="43">
        <f t="shared" si="144"/>
        <v>5.9962999999999997</v>
      </c>
    </row>
    <row r="1218" spans="2:16" ht="12" customHeight="1" x14ac:dyDescent="0.2">
      <c r="B1218" s="42"/>
      <c r="C1218" s="265" t="s">
        <v>405</v>
      </c>
      <c r="D1218" s="23" t="str">
        <f>IFERROR(VLOOKUP($C1218,'World Cup Players'!B:X,3,FALSE),0)</f>
        <v>fr France</v>
      </c>
      <c r="E1218" s="30"/>
      <c r="F1218" s="23">
        <f>IFERROR(VLOOKUP($C1218,'World Cup Players'!B:X,9,FALSE),0)</f>
        <v>547</v>
      </c>
      <c r="G1218" s="23">
        <f>IFERROR(VLOOKUP($C1218,'World Cup Players'!B:X,11,FALSE),0)</f>
        <v>5</v>
      </c>
      <c r="H1218" s="23">
        <f>IFERROR(VLOOKUP($C1218,'World Cup Players'!B:X,12,FALSE),0)</f>
        <v>2</v>
      </c>
      <c r="I1218" s="23">
        <f>IFERROR(VLOOKUP($C1218,'GAME WINNING GOALS'!A:B,2,FALSE),0)</f>
        <v>1</v>
      </c>
      <c r="J1218" s="23">
        <f>IFERROR(VLOOKUP($C1218,'World Cup Players'!B:X,17,FALSE),0)</f>
        <v>0</v>
      </c>
      <c r="K1218" s="23">
        <f>IFERROR(VLOOKUP($C1218,'World Cup Players'!B:X,18,FALSE),0)</f>
        <v>0</v>
      </c>
      <c r="L1218" s="44">
        <f>IFERROR(VLOOKUP($C1218,'World Cup GK'!B:AE,16,FALSE),0)</f>
        <v>0</v>
      </c>
      <c r="M1218" s="44">
        <f>IFERROR(VLOOKUP($C1218,'World Cup GK'!B:AE,19,FALSE),0)</f>
        <v>0</v>
      </c>
      <c r="N1218" s="44">
        <f>IFERROR(VLOOKUP($C1218,'World Cup GK'!B:AE,14,FALSE),0)</f>
        <v>0</v>
      </c>
      <c r="O1218" s="44">
        <f>IFERROR(VLOOKUP($C1218,'World Cup GK'!B:AE,11,FALSE),0)</f>
        <v>0</v>
      </c>
      <c r="P1218" s="43">
        <f t="shared" si="144"/>
        <v>12.540099999999999</v>
      </c>
    </row>
    <row r="1219" spans="2:16" ht="12" customHeight="1" x14ac:dyDescent="0.2">
      <c r="B1219" s="42"/>
      <c r="C1219" s="265" t="s">
        <v>359</v>
      </c>
      <c r="D1219" s="23" t="str">
        <f>IFERROR(VLOOKUP($C1219,'World Cup Players'!B:X,3,FALSE),0)</f>
        <v>eng England</v>
      </c>
      <c r="E1219" s="30"/>
      <c r="F1219" s="23">
        <f>IFERROR(VLOOKUP($C1219,'World Cup Players'!B:X,9,FALSE),0)</f>
        <v>268</v>
      </c>
      <c r="G1219" s="23">
        <f>IFERROR(VLOOKUP($C1219,'World Cup Players'!B:X,11,FALSE),0)</f>
        <v>0</v>
      </c>
      <c r="H1219" s="23">
        <f>IFERROR(VLOOKUP($C1219,'World Cup Players'!B:X,12,FALSE),0)</f>
        <v>3</v>
      </c>
      <c r="I1219" s="23">
        <f>IFERROR(VLOOKUP($C1219,'GAME WINNING GOALS'!A:B,2,FALSE),0)</f>
        <v>0</v>
      </c>
      <c r="J1219" s="23">
        <f>IFERROR(VLOOKUP($C1219,'World Cup Players'!B:X,17,FALSE),0)</f>
        <v>0</v>
      </c>
      <c r="K1219" s="23">
        <f>IFERROR(VLOOKUP($C1219,'World Cup Players'!B:X,18,FALSE),0)</f>
        <v>0</v>
      </c>
      <c r="L1219" s="44">
        <f>IFERROR(VLOOKUP($C1219,'World Cup GK'!B:AE,16,FALSE),0)</f>
        <v>0</v>
      </c>
      <c r="M1219" s="44">
        <f>IFERROR(VLOOKUP($C1219,'World Cup GK'!B:AE,19,FALSE),0)</f>
        <v>0</v>
      </c>
      <c r="N1219" s="44">
        <f>IFERROR(VLOOKUP($C1219,'World Cup GK'!B:AE,14,FALSE),0)</f>
        <v>0</v>
      </c>
      <c r="O1219" s="44">
        <f>IFERROR(VLOOKUP($C1219,'World Cup GK'!B:AE,11,FALSE),0)</f>
        <v>0</v>
      </c>
      <c r="P1219" s="43">
        <f t="shared" si="144"/>
        <v>5.2244000000000002</v>
      </c>
    </row>
    <row r="1220" spans="2:16" ht="12" customHeight="1" x14ac:dyDescent="0.2">
      <c r="B1220" s="42"/>
      <c r="C1220" s="265" t="s">
        <v>467</v>
      </c>
      <c r="D1220" s="23" t="str">
        <f>IFERROR(VLOOKUP($C1220,'World Cup Players'!B:X,3,FALSE),0)</f>
        <v>es Spain</v>
      </c>
      <c r="E1220" s="30"/>
      <c r="F1220" s="23">
        <f>IFERROR(VLOOKUP($C1220,'World Cup Players'!B:X,9,FALSE),0)</f>
        <v>626</v>
      </c>
      <c r="G1220" s="23">
        <f>IFERROR(VLOOKUP($C1220,'World Cup Players'!B:X,11,FALSE),0)</f>
        <v>0</v>
      </c>
      <c r="H1220" s="23">
        <f>IFERROR(VLOOKUP($C1220,'World Cup Players'!B:X,12,FALSE),0)</f>
        <v>0</v>
      </c>
      <c r="I1220" s="23">
        <f>IFERROR(VLOOKUP($C1220,'GAME WINNING GOALS'!A:B,2,FALSE),0)</f>
        <v>0</v>
      </c>
      <c r="J1220" s="23">
        <f>IFERROR(VLOOKUP($C1220,'World Cup Players'!B:X,17,FALSE),0)</f>
        <v>0</v>
      </c>
      <c r="K1220" s="23">
        <f>IFERROR(VLOOKUP($C1220,'World Cup Players'!B:X,18,FALSE),0)</f>
        <v>0</v>
      </c>
      <c r="L1220" s="44">
        <f>IFERROR(VLOOKUP($C1220,'World Cup GK'!B:AE,16,FALSE),0)</f>
        <v>0</v>
      </c>
      <c r="M1220" s="44">
        <f>IFERROR(VLOOKUP($C1220,'World Cup GK'!B:AE,19,FALSE),0)</f>
        <v>0</v>
      </c>
      <c r="N1220" s="44">
        <f>IFERROR(VLOOKUP($C1220,'World Cup GK'!B:AE,14,FALSE),0)</f>
        <v>0</v>
      </c>
      <c r="O1220" s="44">
        <f>IFERROR(VLOOKUP($C1220,'World Cup GK'!B:AE,11,FALSE),0)</f>
        <v>0</v>
      </c>
      <c r="P1220" s="43">
        <f t="shared" si="144"/>
        <v>5.1958000000000002</v>
      </c>
    </row>
    <row r="1221" spans="2:16" ht="12" customHeight="1" x14ac:dyDescent="0.2">
      <c r="B1221" s="42"/>
      <c r="C1221" s="265" t="s">
        <v>491</v>
      </c>
      <c r="D1221" s="23" t="str">
        <f>IFERROR(VLOOKUP($C1221,'World Cup Players'!B:X,3,FALSE),0)</f>
        <v>pt Portugal</v>
      </c>
      <c r="E1221" s="30"/>
      <c r="F1221" s="23">
        <f>IFERROR(VLOOKUP($C1221,'World Cup Players'!B:X,9,FALSE),0)</f>
        <v>422</v>
      </c>
      <c r="G1221" s="23">
        <f>IFERROR(VLOOKUP($C1221,'World Cup Players'!B:X,11,FALSE),0)</f>
        <v>0</v>
      </c>
      <c r="H1221" s="23">
        <f>IFERROR(VLOOKUP($C1221,'World Cup Players'!B:X,12,FALSE),0)</f>
        <v>1</v>
      </c>
      <c r="I1221" s="23">
        <f>IFERROR(VLOOKUP($C1221,'GAME WINNING GOALS'!A:B,2,FALSE),0)</f>
        <v>0</v>
      </c>
      <c r="J1221" s="23">
        <f>IFERROR(VLOOKUP($C1221,'World Cup Players'!B:X,17,FALSE),0)</f>
        <v>0</v>
      </c>
      <c r="K1221" s="23">
        <f>IFERROR(VLOOKUP($C1221,'World Cup Players'!B:X,18,FALSE),0)</f>
        <v>0</v>
      </c>
      <c r="L1221" s="44">
        <f>IFERROR(VLOOKUP($C1221,'World Cup GK'!B:AE,16,FALSE),0)</f>
        <v>0</v>
      </c>
      <c r="M1221" s="44">
        <f>IFERROR(VLOOKUP($C1221,'World Cup GK'!B:AE,19,FALSE),0)</f>
        <v>0</v>
      </c>
      <c r="N1221" s="44">
        <f>IFERROR(VLOOKUP($C1221,'World Cup GK'!B:AE,14,FALSE),0)</f>
        <v>0</v>
      </c>
      <c r="O1221" s="44">
        <f>IFERROR(VLOOKUP($C1221,'World Cup GK'!B:AE,11,FALSE),0)</f>
        <v>0</v>
      </c>
      <c r="P1221" s="43">
        <f t="shared" si="144"/>
        <v>4.5026000000000002</v>
      </c>
    </row>
    <row r="1222" spans="2:16" ht="12" customHeight="1" x14ac:dyDescent="0.2">
      <c r="B1222" s="42"/>
      <c r="C1222" s="265" t="s">
        <v>706</v>
      </c>
      <c r="D1222" s="23" t="str">
        <f>IFERROR(VLOOKUP($C1222,'World Cup Players'!B:X,3,FALSE),0)</f>
        <v>ar Argentina</v>
      </c>
      <c r="E1222" s="30"/>
      <c r="F1222" s="23">
        <f>IFERROR(VLOOKUP($C1222,'World Cup Players'!B:X,9,FALSE),0)</f>
        <v>630</v>
      </c>
      <c r="G1222" s="23">
        <f>IFERROR(VLOOKUP($C1222,'World Cup Players'!B:X,11,FALSE),0)</f>
        <v>1</v>
      </c>
      <c r="H1222" s="23">
        <f>IFERROR(VLOOKUP($C1222,'World Cup Players'!B:X,12,FALSE),0)</f>
        <v>1</v>
      </c>
      <c r="I1222" s="23">
        <f>IFERROR(VLOOKUP($C1222,'GAME WINNING GOALS'!A:B,2,FALSE),0)</f>
        <v>0</v>
      </c>
      <c r="J1222" s="23">
        <f>IFERROR(VLOOKUP($C1222,'World Cup Players'!B:X,17,FALSE),0)</f>
        <v>0</v>
      </c>
      <c r="K1222" s="23">
        <f>IFERROR(VLOOKUP($C1222,'World Cup Players'!B:X,18,FALSE),0)</f>
        <v>0</v>
      </c>
      <c r="L1222" s="44">
        <f>IFERROR(VLOOKUP($C1222,'World Cup GK'!B:AE,16,FALSE),0)</f>
        <v>0</v>
      </c>
      <c r="M1222" s="44">
        <f>IFERROR(VLOOKUP($C1222,'World Cup GK'!B:AE,19,FALSE),0)</f>
        <v>0</v>
      </c>
      <c r="N1222" s="44">
        <f>IFERROR(VLOOKUP($C1222,'World Cup GK'!B:AE,14,FALSE),0)</f>
        <v>0</v>
      </c>
      <c r="O1222" s="44">
        <f>IFERROR(VLOOKUP($C1222,'World Cup GK'!B:AE,11,FALSE),0)</f>
        <v>0</v>
      </c>
      <c r="P1222" s="43">
        <f t="shared" si="144"/>
        <v>7.2290000000000001</v>
      </c>
    </row>
    <row r="1223" spans="2:16" ht="12" customHeight="1" x14ac:dyDescent="0.2">
      <c r="B1223" s="42"/>
      <c r="C1223" s="265" t="s">
        <v>707</v>
      </c>
      <c r="D1223" s="23" t="str">
        <f>IFERROR(VLOOKUP($C1223,'World Cup Players'!B:X,3,FALSE),0)</f>
        <v>eg Egypt</v>
      </c>
      <c r="E1223" s="30"/>
      <c r="F1223" s="23">
        <f>IFERROR(VLOOKUP($C1223,'World Cup Players'!B:X,9,FALSE),0)</f>
        <v>425</v>
      </c>
      <c r="G1223" s="23">
        <f>IFERROR(VLOOKUP($C1223,'World Cup Players'!B:X,11,FALSE),0)</f>
        <v>1</v>
      </c>
      <c r="H1223" s="23">
        <f>IFERROR(VLOOKUP($C1223,'World Cup Players'!B:X,12,FALSE),0)</f>
        <v>2</v>
      </c>
      <c r="I1223" s="23">
        <f>IFERROR(VLOOKUP($C1223,'GAME WINNING GOALS'!A:B,2,FALSE),0)</f>
        <v>1</v>
      </c>
      <c r="J1223" s="23">
        <f>IFERROR(VLOOKUP($C1223,'World Cup Players'!B:X,17,FALSE),0)</f>
        <v>0</v>
      </c>
      <c r="K1223" s="23">
        <f>IFERROR(VLOOKUP($C1223,'World Cup Players'!B:X,18,FALSE),0)</f>
        <v>0</v>
      </c>
      <c r="L1223" s="44">
        <f>IFERROR(VLOOKUP($C1223,'World Cup GK'!B:AE,16,FALSE),0)</f>
        <v>0</v>
      </c>
      <c r="M1223" s="44">
        <f>IFERROR(VLOOKUP($C1223,'World Cup GK'!B:AE,19,FALSE),0)</f>
        <v>0</v>
      </c>
      <c r="N1223" s="44">
        <f>IFERROR(VLOOKUP($C1223,'World Cup GK'!B:AE,14,FALSE),0)</f>
        <v>0</v>
      </c>
      <c r="O1223" s="44">
        <f>IFERROR(VLOOKUP($C1223,'World Cup GK'!B:AE,11,FALSE),0)</f>
        <v>0</v>
      </c>
      <c r="P1223" s="43">
        <f t="shared" si="144"/>
        <v>7.5274999999999999</v>
      </c>
    </row>
    <row r="1224" spans="2:16" ht="12" customHeight="1" x14ac:dyDescent="0.2">
      <c r="B1224" s="42"/>
      <c r="C1224" s="265" t="s">
        <v>225</v>
      </c>
      <c r="D1224" s="23" t="str">
        <f>IFERROR(VLOOKUP($C1224,'World Cup Players'!B:X,3,FALSE),0)</f>
        <v>eng England</v>
      </c>
      <c r="E1224" s="30"/>
      <c r="F1224" s="23">
        <f>IFERROR(VLOOKUP($C1224,'World Cup Players'!B:X,9,FALSE),0)</f>
        <v>602</v>
      </c>
      <c r="G1224" s="23">
        <f>IFERROR(VLOOKUP($C1224,'World Cup Players'!B:X,11,FALSE),0)</f>
        <v>6</v>
      </c>
      <c r="H1224" s="23">
        <f>IFERROR(VLOOKUP($C1224,'World Cup Players'!B:X,12,FALSE),0)</f>
        <v>1</v>
      </c>
      <c r="I1224" s="23">
        <f>IFERROR(VLOOKUP($C1224,'GAME WINNING GOALS'!A:B,2,FALSE),0)</f>
        <v>3</v>
      </c>
      <c r="J1224" s="23">
        <f>IFERROR(VLOOKUP($C1224,'World Cup Players'!B:X,17,FALSE),0)</f>
        <v>1</v>
      </c>
      <c r="K1224" s="23">
        <f>IFERROR(VLOOKUP($C1224,'World Cup Players'!B:X,18,FALSE),0)</f>
        <v>0</v>
      </c>
      <c r="L1224" s="44">
        <f>IFERROR(VLOOKUP($C1224,'World Cup GK'!B:AE,16,FALSE),0)</f>
        <v>0</v>
      </c>
      <c r="M1224" s="44">
        <f>IFERROR(VLOOKUP($C1224,'World Cup GK'!B:AE,19,FALSE),0)</f>
        <v>0</v>
      </c>
      <c r="N1224" s="44">
        <f>IFERROR(VLOOKUP($C1224,'World Cup GK'!B:AE,14,FALSE),0)</f>
        <v>0</v>
      </c>
      <c r="O1224" s="44">
        <f>IFERROR(VLOOKUP($C1224,'World Cup GK'!B:AE,11,FALSE),0)</f>
        <v>0</v>
      </c>
      <c r="P1224" s="43">
        <f t="shared" si="144"/>
        <v>14.746600000000001</v>
      </c>
    </row>
    <row r="1225" spans="2:16" ht="12" customHeight="1" x14ac:dyDescent="0.2">
      <c r="B1225" s="42"/>
      <c r="C1225" s="265" t="s">
        <v>422</v>
      </c>
      <c r="D1225" s="23" t="str">
        <f>IFERROR(VLOOKUP($C1225,'World Cup Players'!B:X,3,FALSE),0)</f>
        <v>ar Argentina</v>
      </c>
      <c r="E1225" s="30"/>
      <c r="F1225" s="23">
        <f>IFERROR(VLOOKUP($C1225,'World Cup Players'!B:X,9,FALSE),0)</f>
        <v>310</v>
      </c>
      <c r="G1225" s="23">
        <f>IFERROR(VLOOKUP($C1225,'World Cup Players'!B:X,11,FALSE),0)</f>
        <v>3</v>
      </c>
      <c r="H1225" s="23">
        <f>IFERROR(VLOOKUP($C1225,'World Cup Players'!B:X,12,FALSE),0)</f>
        <v>1</v>
      </c>
      <c r="I1225" s="23">
        <f>IFERROR(VLOOKUP($C1225,'GAME WINNING GOALS'!A:B,2,FALSE),0)</f>
        <v>2</v>
      </c>
      <c r="J1225" s="23">
        <f>IFERROR(VLOOKUP($C1225,'World Cup Players'!B:X,17,FALSE),0)</f>
        <v>1</v>
      </c>
      <c r="K1225" s="23">
        <f>IFERROR(VLOOKUP($C1225,'World Cup Players'!B:X,18,FALSE),0)</f>
        <v>0</v>
      </c>
      <c r="L1225" s="44">
        <f>IFERROR(VLOOKUP($C1225,'World Cup GK'!B:AE,16,FALSE),0)</f>
        <v>0</v>
      </c>
      <c r="M1225" s="44">
        <f>IFERROR(VLOOKUP($C1225,'World Cup GK'!B:AE,19,FALSE),0)</f>
        <v>0</v>
      </c>
      <c r="N1225" s="44">
        <f>IFERROR(VLOOKUP($C1225,'World Cup GK'!B:AE,14,FALSE),0)</f>
        <v>0</v>
      </c>
      <c r="O1225" s="44">
        <f>IFERROR(VLOOKUP($C1225,'World Cup GK'!B:AE,11,FALSE),0)</f>
        <v>0</v>
      </c>
      <c r="P1225" s="43">
        <f t="shared" si="144"/>
        <v>8.3230000000000004</v>
      </c>
    </row>
    <row r="1226" spans="2:16" ht="12" customHeight="1" x14ac:dyDescent="0.2">
      <c r="B1226" s="42"/>
      <c r="C1226" s="265" t="s">
        <v>475</v>
      </c>
      <c r="D1226" s="23" t="str">
        <f>IFERROR(VLOOKUP($C1226,'World Cup Players'!B:X,3,FALSE),0)</f>
        <v>es Spain</v>
      </c>
      <c r="E1226" s="30"/>
      <c r="F1226" s="23">
        <f>IFERROR(VLOOKUP($C1226,'World Cup Players'!B:X,9,FALSE),0)</f>
        <v>67</v>
      </c>
      <c r="G1226" s="23">
        <f>IFERROR(VLOOKUP($C1226,'World Cup Players'!B:X,11,FALSE),0)</f>
        <v>0</v>
      </c>
      <c r="H1226" s="23">
        <f>IFERROR(VLOOKUP($C1226,'World Cup Players'!B:X,12,FALSE),0)</f>
        <v>0</v>
      </c>
      <c r="I1226" s="23">
        <f>IFERROR(VLOOKUP($C1226,'GAME WINNING GOALS'!A:B,2,FALSE),0)</f>
        <v>0</v>
      </c>
      <c r="J1226" s="23">
        <f>IFERROR(VLOOKUP($C1226,'World Cup Players'!B:X,17,FALSE),0)</f>
        <v>0</v>
      </c>
      <c r="K1226" s="23">
        <f>IFERROR(VLOOKUP($C1226,'World Cup Players'!B:X,18,FALSE),0)</f>
        <v>0</v>
      </c>
      <c r="L1226" s="44">
        <f>IFERROR(VLOOKUP($C1226,'World Cup GK'!B:AE,16,FALSE),0)</f>
        <v>0</v>
      </c>
      <c r="M1226" s="44">
        <f>IFERROR(VLOOKUP($C1226,'World Cup GK'!B:AE,19,FALSE),0)</f>
        <v>0</v>
      </c>
      <c r="N1226" s="44">
        <f>IFERROR(VLOOKUP($C1226,'World Cup GK'!B:AE,14,FALSE),0)</f>
        <v>0</v>
      </c>
      <c r="O1226" s="44">
        <f>IFERROR(VLOOKUP($C1226,'World Cup GK'!B:AE,11,FALSE),0)</f>
        <v>0</v>
      </c>
      <c r="P1226" s="43">
        <f t="shared" si="144"/>
        <v>0.55610000000000004</v>
      </c>
    </row>
    <row r="1227" spans="2:16" ht="12" customHeight="1" x14ac:dyDescent="0.2">
      <c r="B1227" s="42"/>
      <c r="C1227" s="265" t="s">
        <v>780</v>
      </c>
      <c r="D1227" s="23" t="str">
        <f>IFERROR(VLOOKUP($C1227,'World Cup Players'!B:X,3,FALSE),0)</f>
        <v>sn Senegal</v>
      </c>
      <c r="E1227" s="30"/>
      <c r="F1227" s="23">
        <f>IFERROR(VLOOKUP($C1227,'World Cup Players'!B:X,9,FALSE),0)</f>
        <v>362</v>
      </c>
      <c r="G1227" s="23">
        <f>IFERROR(VLOOKUP($C1227,'World Cup Players'!B:X,11,FALSE),0)</f>
        <v>0</v>
      </c>
      <c r="H1227" s="23">
        <f>IFERROR(VLOOKUP($C1227,'World Cup Players'!B:X,12,FALSE),0)</f>
        <v>1</v>
      </c>
      <c r="I1227" s="23">
        <f>IFERROR(VLOOKUP($C1227,'GAME WINNING GOALS'!A:B,2,FALSE),0)</f>
        <v>0</v>
      </c>
      <c r="J1227" s="23">
        <f>IFERROR(VLOOKUP($C1227,'World Cup Players'!B:X,17,FALSE),0)</f>
        <v>0</v>
      </c>
      <c r="K1227" s="23">
        <f>IFERROR(VLOOKUP($C1227,'World Cup Players'!B:X,18,FALSE),0)</f>
        <v>0</v>
      </c>
      <c r="L1227" s="44">
        <f>IFERROR(VLOOKUP($C1227,'World Cup GK'!B:AE,16,FALSE),0)</f>
        <v>0</v>
      </c>
      <c r="M1227" s="44">
        <f>IFERROR(VLOOKUP($C1227,'World Cup GK'!B:AE,19,FALSE),0)</f>
        <v>0</v>
      </c>
      <c r="N1227" s="44">
        <f>IFERROR(VLOOKUP($C1227,'World Cup GK'!B:AE,14,FALSE),0)</f>
        <v>0</v>
      </c>
      <c r="O1227" s="44">
        <f>IFERROR(VLOOKUP($C1227,'World Cup GK'!B:AE,11,FALSE),0)</f>
        <v>0</v>
      </c>
      <c r="P1227" s="43">
        <f t="shared" si="144"/>
        <v>4.0045999999999999</v>
      </c>
    </row>
    <row r="1228" spans="2:16" ht="12" customHeight="1" x14ac:dyDescent="0.2">
      <c r="B1228" s="42"/>
      <c r="C1228" s="265" t="s">
        <v>543</v>
      </c>
      <c r="D1228" s="23" t="str">
        <f>IFERROR(VLOOKUP($C1228,'World Cup Players'!B:X,3,FALSE),0)</f>
        <v>pt Portugal</v>
      </c>
      <c r="E1228" s="30"/>
      <c r="F1228" s="23">
        <f>IFERROR(VLOOKUP($C1228,'World Cup Players'!B:X,9,FALSE),0)</f>
        <v>376</v>
      </c>
      <c r="G1228" s="23">
        <f>IFERROR(VLOOKUP($C1228,'World Cup Players'!B:X,11,FALSE),0)</f>
        <v>0</v>
      </c>
      <c r="H1228" s="23">
        <f>IFERROR(VLOOKUP($C1228,'World Cup Players'!B:X,12,FALSE),0)</f>
        <v>0</v>
      </c>
      <c r="I1228" s="23">
        <f>IFERROR(VLOOKUP($C1228,'GAME WINNING GOALS'!A:B,2,FALSE),0)</f>
        <v>0</v>
      </c>
      <c r="J1228" s="23">
        <f>IFERROR(VLOOKUP($C1228,'World Cup Players'!B:X,17,FALSE),0)</f>
        <v>0</v>
      </c>
      <c r="K1228" s="23">
        <f>IFERROR(VLOOKUP($C1228,'World Cup Players'!B:X,18,FALSE),0)</f>
        <v>0</v>
      </c>
      <c r="L1228" s="44">
        <f>IFERROR(VLOOKUP($C1228,'World Cup GK'!B:AE,16,FALSE),0)</f>
        <v>0</v>
      </c>
      <c r="M1228" s="44">
        <f>IFERROR(VLOOKUP($C1228,'World Cup GK'!B:AE,19,FALSE),0)</f>
        <v>0</v>
      </c>
      <c r="N1228" s="44">
        <f>IFERROR(VLOOKUP($C1228,'World Cup GK'!B:AE,14,FALSE),0)</f>
        <v>0</v>
      </c>
      <c r="O1228" s="44">
        <f>IFERROR(VLOOKUP($C1228,'World Cup GK'!B:AE,11,FALSE),0)</f>
        <v>0</v>
      </c>
      <c r="P1228" s="43">
        <f t="shared" si="144"/>
        <v>3.1208</v>
      </c>
    </row>
    <row r="1229" spans="2:16" ht="12" customHeight="1" x14ac:dyDescent="0.2">
      <c r="B1229" s="42"/>
      <c r="C1229" s="265" t="s">
        <v>381</v>
      </c>
      <c r="D1229" s="23" t="str">
        <f>IFERROR(VLOOKUP($C1229,'World Cup Players'!B:X,3,FALSE),0)</f>
        <v>sn Senegal</v>
      </c>
      <c r="E1229" s="30"/>
      <c r="F1229" s="23">
        <f>IFERROR(VLOOKUP($C1229,'World Cup Players'!B:X,9,FALSE),0)</f>
        <v>234</v>
      </c>
      <c r="G1229" s="23">
        <f>IFERROR(VLOOKUP($C1229,'World Cup Players'!B:X,11,FALSE),0)</f>
        <v>0</v>
      </c>
      <c r="H1229" s="23">
        <f>IFERROR(VLOOKUP($C1229,'World Cup Players'!B:X,12,FALSE),0)</f>
        <v>1</v>
      </c>
      <c r="I1229" s="23">
        <f>IFERROR(VLOOKUP($C1229,'GAME WINNING GOALS'!A:B,2,FALSE),0)</f>
        <v>0</v>
      </c>
      <c r="J1229" s="23">
        <f>IFERROR(VLOOKUP($C1229,'World Cup Players'!B:X,17,FALSE),0)</f>
        <v>0</v>
      </c>
      <c r="K1229" s="23">
        <f>IFERROR(VLOOKUP($C1229,'World Cup Players'!B:X,18,FALSE),0)</f>
        <v>0</v>
      </c>
      <c r="L1229" s="44">
        <f>IFERROR(VLOOKUP($C1229,'World Cup GK'!B:AE,16,FALSE),0)</f>
        <v>0</v>
      </c>
      <c r="M1229" s="44">
        <f>IFERROR(VLOOKUP($C1229,'World Cup GK'!B:AE,19,FALSE),0)</f>
        <v>0</v>
      </c>
      <c r="N1229" s="44">
        <f>IFERROR(VLOOKUP($C1229,'World Cup GK'!B:AE,14,FALSE),0)</f>
        <v>0</v>
      </c>
      <c r="O1229" s="44">
        <f>IFERROR(VLOOKUP($C1229,'World Cup GK'!B:AE,11,FALSE),0)</f>
        <v>0</v>
      </c>
      <c r="P1229" s="43">
        <f t="shared" si="144"/>
        <v>2.9421999999999997</v>
      </c>
    </row>
    <row r="1230" spans="2:16" ht="12" customHeight="1" x14ac:dyDescent="0.2">
      <c r="B1230" s="42"/>
      <c r="C1230" s="265" t="s">
        <v>745</v>
      </c>
      <c r="D1230" s="23" t="str">
        <f>IFERROR(VLOOKUP($C1230,'World Cup Players'!B:X,3,FALSE),0)</f>
        <v>nz New Zealand</v>
      </c>
      <c r="E1230" s="30"/>
      <c r="F1230" s="23">
        <f>IFERROR(VLOOKUP($C1230,'World Cup Players'!B:X,9,FALSE),0)</f>
        <v>270</v>
      </c>
      <c r="G1230" s="23">
        <f>IFERROR(VLOOKUP($C1230,'World Cup Players'!B:X,11,FALSE),0)</f>
        <v>0</v>
      </c>
      <c r="H1230" s="23">
        <f>IFERROR(VLOOKUP($C1230,'World Cup Players'!B:X,12,FALSE),0)</f>
        <v>2</v>
      </c>
      <c r="I1230" s="23">
        <f>IFERROR(VLOOKUP($C1230,'GAME WINNING GOALS'!A:B,2,FALSE),0)</f>
        <v>0</v>
      </c>
      <c r="J1230" s="23">
        <f>IFERROR(VLOOKUP($C1230,'World Cup Players'!B:X,17,FALSE),0)</f>
        <v>0</v>
      </c>
      <c r="K1230" s="23">
        <f>IFERROR(VLOOKUP($C1230,'World Cup Players'!B:X,18,FALSE),0)</f>
        <v>0</v>
      </c>
      <c r="L1230" s="44">
        <f>IFERROR(VLOOKUP($C1230,'World Cup GK'!B:AE,16,FALSE),0)</f>
        <v>0</v>
      </c>
      <c r="M1230" s="44">
        <f>IFERROR(VLOOKUP($C1230,'World Cup GK'!B:AE,19,FALSE),0)</f>
        <v>0</v>
      </c>
      <c r="N1230" s="44">
        <f>IFERROR(VLOOKUP($C1230,'World Cup GK'!B:AE,14,FALSE),0)</f>
        <v>0</v>
      </c>
      <c r="O1230" s="44">
        <f>IFERROR(VLOOKUP($C1230,'World Cup GK'!B:AE,11,FALSE),0)</f>
        <v>0</v>
      </c>
      <c r="P1230" s="43">
        <f t="shared" si="144"/>
        <v>4.2409999999999997</v>
      </c>
    </row>
    <row r="1231" spans="2:16" ht="12" customHeight="1" x14ac:dyDescent="0.2">
      <c r="B1231" s="42"/>
      <c r="C1231" s="265" t="s">
        <v>411</v>
      </c>
      <c r="D1231" s="23" t="str">
        <f>IFERROR(VLOOKUP($C1231,'World Cup Players'!B:X,3,FALSE),0)</f>
        <v>au Australia</v>
      </c>
      <c r="E1231" s="30"/>
      <c r="F1231" s="23">
        <f>IFERROR(VLOOKUP($C1231,'World Cup Players'!B:X,9,FALSE),0)</f>
        <v>223</v>
      </c>
      <c r="G1231" s="23">
        <f>IFERROR(VLOOKUP($C1231,'World Cup Players'!B:X,11,FALSE),0)</f>
        <v>0</v>
      </c>
      <c r="H1231" s="23">
        <f>IFERROR(VLOOKUP($C1231,'World Cup Players'!B:X,12,FALSE),0)</f>
        <v>0</v>
      </c>
      <c r="I1231" s="23">
        <f>IFERROR(VLOOKUP($C1231,'GAME WINNING GOALS'!A:B,2,FALSE),0)</f>
        <v>0</v>
      </c>
      <c r="J1231" s="23">
        <f>IFERROR(VLOOKUP($C1231,'World Cup Players'!B:X,17,FALSE),0)</f>
        <v>1</v>
      </c>
      <c r="K1231" s="23">
        <f>IFERROR(VLOOKUP($C1231,'World Cup Players'!B:X,18,FALSE),0)</f>
        <v>0</v>
      </c>
      <c r="L1231" s="44">
        <f>IFERROR(VLOOKUP($C1231,'World Cup GK'!B:AE,16,FALSE),0)</f>
        <v>0</v>
      </c>
      <c r="M1231" s="44">
        <f>IFERROR(VLOOKUP($C1231,'World Cup GK'!B:AE,19,FALSE),0)</f>
        <v>0</v>
      </c>
      <c r="N1231" s="44">
        <f>IFERROR(VLOOKUP($C1231,'World Cup GK'!B:AE,14,FALSE),0)</f>
        <v>0</v>
      </c>
      <c r="O1231" s="44">
        <f>IFERROR(VLOOKUP($C1231,'World Cup GK'!B:AE,11,FALSE),0)</f>
        <v>0</v>
      </c>
      <c r="P1231" s="43">
        <f t="shared" si="144"/>
        <v>1.6009</v>
      </c>
    </row>
    <row r="1232" spans="2:16" ht="12" customHeight="1" x14ac:dyDescent="0.2">
      <c r="B1232" s="42"/>
      <c r="C1232" s="265" t="s">
        <v>216</v>
      </c>
      <c r="D1232" s="23" t="str">
        <f>IFERROR(VLOOKUP($C1232,'World Cup Players'!B:X,3,FALSE),0)</f>
        <v>es Spain</v>
      </c>
      <c r="E1232" s="30"/>
      <c r="F1232" s="23">
        <f>IFERROR(VLOOKUP($C1232,'World Cup Players'!B:X,9,FALSE),0)</f>
        <v>229</v>
      </c>
      <c r="G1232" s="23">
        <f>IFERROR(VLOOKUP($C1232,'World Cup Players'!B:X,11,FALSE),0)</f>
        <v>0</v>
      </c>
      <c r="H1232" s="23">
        <f>IFERROR(VLOOKUP($C1232,'World Cup Players'!B:X,12,FALSE),0)</f>
        <v>1</v>
      </c>
      <c r="I1232" s="23">
        <f>IFERROR(VLOOKUP($C1232,'GAME WINNING GOALS'!A:B,2,FALSE),0)</f>
        <v>0</v>
      </c>
      <c r="J1232" s="23">
        <f>IFERROR(VLOOKUP($C1232,'World Cup Players'!B:X,17,FALSE),0)</f>
        <v>1</v>
      </c>
      <c r="K1232" s="23">
        <f>IFERROR(VLOOKUP($C1232,'World Cup Players'!B:X,18,FALSE),0)</f>
        <v>0</v>
      </c>
      <c r="L1232" s="44">
        <f>IFERROR(VLOOKUP($C1232,'World Cup GK'!B:AE,16,FALSE),0)</f>
        <v>0</v>
      </c>
      <c r="M1232" s="44">
        <f>IFERROR(VLOOKUP($C1232,'World Cup GK'!B:AE,19,FALSE),0)</f>
        <v>0</v>
      </c>
      <c r="N1232" s="44">
        <f>IFERROR(VLOOKUP($C1232,'World Cup GK'!B:AE,14,FALSE),0)</f>
        <v>0</v>
      </c>
      <c r="O1232" s="44">
        <f>IFERROR(VLOOKUP($C1232,'World Cup GK'!B:AE,11,FALSE),0)</f>
        <v>0</v>
      </c>
      <c r="P1232" s="43">
        <f t="shared" si="144"/>
        <v>2.6507000000000001</v>
      </c>
    </row>
    <row r="1233" spans="2:16" ht="12" customHeight="1" x14ac:dyDescent="0.2">
      <c r="B1233" s="42"/>
      <c r="C1233" s="265" t="s">
        <v>410</v>
      </c>
      <c r="D1233" s="23" t="str">
        <f>IFERROR(VLOOKUP($C1233,'World Cup Players'!B:X,3,FALSE),0)</f>
        <v>fr France</v>
      </c>
      <c r="E1233" s="30"/>
      <c r="F1233" s="23">
        <f>IFERROR(VLOOKUP($C1233,'World Cup Players'!B:X,9,FALSE),0)</f>
        <v>212</v>
      </c>
      <c r="G1233" s="23">
        <f>IFERROR(VLOOKUP($C1233,'World Cup Players'!B:X,11,FALSE),0)</f>
        <v>0</v>
      </c>
      <c r="H1233" s="23">
        <f>IFERROR(VLOOKUP($C1233,'World Cup Players'!B:X,12,FALSE),0)</f>
        <v>0</v>
      </c>
      <c r="I1233" s="23">
        <f>IFERROR(VLOOKUP($C1233,'GAME WINNING GOALS'!A:B,2,FALSE),0)</f>
        <v>0</v>
      </c>
      <c r="J1233" s="23">
        <f>IFERROR(VLOOKUP($C1233,'World Cup Players'!B:X,17,FALSE),0)</f>
        <v>0</v>
      </c>
      <c r="K1233" s="23">
        <f>IFERROR(VLOOKUP($C1233,'World Cup Players'!B:X,18,FALSE),0)</f>
        <v>0</v>
      </c>
      <c r="L1233" s="44">
        <f>IFERROR(VLOOKUP($C1233,'World Cup GK'!B:AE,16,FALSE),0)</f>
        <v>0</v>
      </c>
      <c r="M1233" s="44">
        <f>IFERROR(VLOOKUP($C1233,'World Cup GK'!B:AE,19,FALSE),0)</f>
        <v>0</v>
      </c>
      <c r="N1233" s="44">
        <f>IFERROR(VLOOKUP($C1233,'World Cup GK'!B:AE,14,FALSE),0)</f>
        <v>0</v>
      </c>
      <c r="O1233" s="44">
        <f>IFERROR(VLOOKUP($C1233,'World Cup GK'!B:AE,11,FALSE),0)</f>
        <v>0</v>
      </c>
      <c r="P1233" s="43">
        <f t="shared" si="144"/>
        <v>1.7596000000000001</v>
      </c>
    </row>
    <row r="1234" spans="2:16" ht="12" customHeight="1" x14ac:dyDescent="0.2">
      <c r="B1234" s="42"/>
      <c r="C1234" s="265" t="s">
        <v>233</v>
      </c>
      <c r="D1234" s="23" t="str">
        <f>IFERROR(VLOOKUP($C1234,'World Cup Players'!B:X,3,FALSE),0)</f>
        <v>ma Morocco</v>
      </c>
      <c r="E1234" s="30"/>
      <c r="F1234" s="23">
        <f>IFERROR(VLOOKUP($C1234,'World Cup Players'!B:X,9,FALSE),0)</f>
        <v>570</v>
      </c>
      <c r="G1234" s="23">
        <f>IFERROR(VLOOKUP($C1234,'World Cup Players'!B:X,11,FALSE),0)</f>
        <v>1</v>
      </c>
      <c r="H1234" s="23">
        <f>IFERROR(VLOOKUP($C1234,'World Cup Players'!B:X,12,FALSE),0)</f>
        <v>2</v>
      </c>
      <c r="I1234" s="23">
        <f>IFERROR(VLOOKUP($C1234,'GAME WINNING GOALS'!A:B,2,FALSE),0)</f>
        <v>0</v>
      </c>
      <c r="J1234" s="23">
        <f>IFERROR(VLOOKUP($C1234,'World Cup Players'!B:X,17,FALSE),0)</f>
        <v>1</v>
      </c>
      <c r="K1234" s="23">
        <f>IFERROR(VLOOKUP($C1234,'World Cup Players'!B:X,18,FALSE),0)</f>
        <v>0</v>
      </c>
      <c r="L1234" s="44">
        <f>IFERROR(VLOOKUP($C1234,'World Cup GK'!B:AE,16,FALSE),0)</f>
        <v>0</v>
      </c>
      <c r="M1234" s="44">
        <f>IFERROR(VLOOKUP($C1234,'World Cup GK'!B:AE,19,FALSE),0)</f>
        <v>0</v>
      </c>
      <c r="N1234" s="44">
        <f>IFERROR(VLOOKUP($C1234,'World Cup GK'!B:AE,14,FALSE),0)</f>
        <v>0</v>
      </c>
      <c r="O1234" s="44">
        <f>IFERROR(VLOOKUP($C1234,'World Cup GK'!B:AE,11,FALSE),0)</f>
        <v>0</v>
      </c>
      <c r="P1234" s="43">
        <f t="shared" si="144"/>
        <v>7.4809999999999999</v>
      </c>
    </row>
    <row r="1235" spans="2:16" ht="12" customHeight="1" x14ac:dyDescent="0.2">
      <c r="B1235" s="42"/>
      <c r="C1235" s="265" t="s">
        <v>539</v>
      </c>
      <c r="D1235" s="23" t="str">
        <f>IFERROR(VLOOKUP($C1235,'World Cup Players'!B:X,3,FALSE),0)</f>
        <v>fr France</v>
      </c>
      <c r="E1235" s="30"/>
      <c r="F1235" s="23">
        <f>IFERROR(VLOOKUP($C1235,'World Cup Players'!B:X,9,FALSE),0)</f>
        <v>479</v>
      </c>
      <c r="G1235" s="23">
        <f>IFERROR(VLOOKUP($C1235,'World Cup Players'!B:X,11,FALSE),0)</f>
        <v>0</v>
      </c>
      <c r="H1235" s="23">
        <f>IFERROR(VLOOKUP($C1235,'World Cup Players'!B:X,12,FALSE),0)</f>
        <v>0</v>
      </c>
      <c r="I1235" s="41">
        <f>IFERROR(VLOOKUP($C1235,'GAME WINNING GOALS'!A:B,2,FALSE),0)</f>
        <v>0</v>
      </c>
      <c r="J1235" s="23">
        <f>IFERROR(VLOOKUP($C1235,'World Cup Players'!B:X,17,FALSE),0)</f>
        <v>0</v>
      </c>
      <c r="K1235" s="23">
        <f>IFERROR(VLOOKUP($C1235,'World Cup Players'!B:X,18,FALSE),0)</f>
        <v>0</v>
      </c>
      <c r="L1235" s="44">
        <f>IFERROR(VLOOKUP($C1235,'World Cup GK'!B:AE,16,FALSE),0)</f>
        <v>0</v>
      </c>
      <c r="M1235" s="44">
        <f>IFERROR(VLOOKUP($C1235,'World Cup GK'!B:AE,19,FALSE),0)</f>
        <v>0</v>
      </c>
      <c r="N1235" s="44">
        <f>IFERROR(VLOOKUP($C1235,'World Cup GK'!B:AE,14,FALSE),0)</f>
        <v>0</v>
      </c>
      <c r="O1235" s="44">
        <f>IFERROR(VLOOKUP($C1235,'World Cup GK'!B:AE,11,FALSE),0)</f>
        <v>0</v>
      </c>
      <c r="P1235" s="43">
        <f t="shared" si="144"/>
        <v>3.9757000000000002</v>
      </c>
    </row>
    <row r="1236" spans="2:16" ht="12" customHeight="1" x14ac:dyDescent="0.2">
      <c r="B1236" s="42"/>
      <c r="C1236" s="265" t="s">
        <v>537</v>
      </c>
      <c r="D1236" s="23" t="str">
        <f>IFERROR(VLOOKUP($C1236,'World Cup Players'!B:X,3,FALSE),0)</f>
        <v>pt Portugal</v>
      </c>
      <c r="E1236" s="30"/>
      <c r="F1236" s="23">
        <f>IFERROR(VLOOKUP($C1236,'World Cup Players'!B:X,9,FALSE),0)</f>
        <v>395</v>
      </c>
      <c r="G1236" s="23">
        <f>IFERROR(VLOOKUP($C1236,'World Cup Players'!B:X,11,FALSE),0)</f>
        <v>1</v>
      </c>
      <c r="H1236" s="23">
        <f>IFERROR(VLOOKUP($C1236,'World Cup Players'!B:X,12,FALSE),0)</f>
        <v>0</v>
      </c>
      <c r="I1236" s="41">
        <f>IFERROR(VLOOKUP($C1236,'GAME WINNING GOALS'!A:B,2,FALSE),0)</f>
        <v>0</v>
      </c>
      <c r="J1236" s="23">
        <f>IFERROR(VLOOKUP($C1236,'World Cup Players'!B:X,17,FALSE),0)</f>
        <v>0</v>
      </c>
      <c r="K1236" s="23">
        <f>IFERROR(VLOOKUP($C1236,'World Cup Players'!B:X,18,FALSE),0)</f>
        <v>0</v>
      </c>
      <c r="L1236" s="44">
        <f>IFERROR(VLOOKUP($C1236,'World Cup GK'!B:AE,16,FALSE),0)</f>
        <v>0</v>
      </c>
      <c r="M1236" s="44">
        <f>IFERROR(VLOOKUP($C1236,'World Cup GK'!B:AE,19,FALSE),0)</f>
        <v>0</v>
      </c>
      <c r="N1236" s="44">
        <f>IFERROR(VLOOKUP($C1236,'World Cup GK'!B:AE,14,FALSE),0)</f>
        <v>0</v>
      </c>
      <c r="O1236" s="44">
        <f>IFERROR(VLOOKUP($C1236,'World Cup GK'!B:AE,11,FALSE),0)</f>
        <v>0</v>
      </c>
      <c r="P1236" s="43">
        <f t="shared" si="144"/>
        <v>4.2785000000000002</v>
      </c>
    </row>
    <row r="1237" spans="2:16" ht="12" customHeight="1" x14ac:dyDescent="0.2">
      <c r="B1237" s="42"/>
      <c r="C1237" s="265" t="s">
        <v>469</v>
      </c>
      <c r="D1237" s="23" t="str">
        <f>IFERROR(VLOOKUP($C1237,'World Cup Players'!B:X,3,FALSE),0)</f>
        <v>es Spain</v>
      </c>
      <c r="E1237" s="30"/>
      <c r="F1237" s="23">
        <f>IFERROR(VLOOKUP($C1237,'World Cup Players'!B:X,9,FALSE),0)</f>
        <v>630</v>
      </c>
      <c r="G1237" s="23">
        <f>IFERROR(VLOOKUP($C1237,'World Cup Players'!B:X,11,FALSE),0)</f>
        <v>0</v>
      </c>
      <c r="H1237" s="23">
        <f>IFERROR(VLOOKUP($C1237,'World Cup Players'!B:X,12,FALSE),0)</f>
        <v>0</v>
      </c>
      <c r="I1237" s="41">
        <f>IFERROR(VLOOKUP($C1237,'GAME WINNING GOALS'!A:B,2,FALSE),0)</f>
        <v>0</v>
      </c>
      <c r="J1237" s="23">
        <f>IFERROR(VLOOKUP($C1237,'World Cup Players'!B:X,17,FALSE),0)</f>
        <v>0</v>
      </c>
      <c r="K1237" s="23">
        <f>IFERROR(VLOOKUP($C1237,'World Cup Players'!B:X,18,FALSE),0)</f>
        <v>0</v>
      </c>
      <c r="L1237" s="44">
        <f>IFERROR(VLOOKUP($C1237,'World Cup GK'!B:AE,16,FALSE),0)</f>
        <v>6</v>
      </c>
      <c r="M1237" s="44">
        <f>IFERROR(VLOOKUP($C1237,'World Cup GK'!B:AE,19,FALSE),0)</f>
        <v>6</v>
      </c>
      <c r="N1237" s="44">
        <f>IFERROR(VLOOKUP($C1237,'World Cup GK'!B:AE,14,FALSE),0)</f>
        <v>9</v>
      </c>
      <c r="O1237" s="44">
        <f>IFERROR(VLOOKUP($C1237,'World Cup GK'!B:AE,11,FALSE),0)</f>
        <v>1</v>
      </c>
      <c r="P1237" s="43">
        <f t="shared" si="144"/>
        <v>18.779</v>
      </c>
    </row>
    <row r="1238" spans="2:16" ht="12" customHeight="1" x14ac:dyDescent="0.2">
      <c r="B1238" s="42"/>
      <c r="C1238" s="265" t="s">
        <v>45</v>
      </c>
      <c r="D1238" s="23" t="str">
        <f>IFERROR(VLOOKUP($C1238,'World Cup Players'!B:X,3,FALSE),0)</f>
        <v>eng England</v>
      </c>
      <c r="E1238" s="30"/>
      <c r="F1238" s="23">
        <f>IFERROR(VLOOKUP($C1238,'World Cup Players'!B:X,9,FALSE),0)</f>
        <v>660</v>
      </c>
      <c r="G1238" s="23">
        <f>IFERROR(VLOOKUP($C1238,'World Cup Players'!B:X,11,FALSE),0)</f>
        <v>0</v>
      </c>
      <c r="H1238" s="23">
        <f>IFERROR(VLOOKUP($C1238,'World Cup Players'!B:X,12,FALSE),0)</f>
        <v>0</v>
      </c>
      <c r="I1238" s="41">
        <f>IFERROR(VLOOKUP($C1238,'GAME WINNING GOALS'!A:B,2,FALSE),0)</f>
        <v>0</v>
      </c>
      <c r="J1238" s="23">
        <f>IFERROR(VLOOKUP($C1238,'World Cup Players'!B:X,17,FALSE),0)</f>
        <v>0</v>
      </c>
      <c r="K1238" s="23">
        <f>IFERROR(VLOOKUP($C1238,'World Cup Players'!B:X,18,FALSE),0)</f>
        <v>0</v>
      </c>
      <c r="L1238" s="44">
        <f>IFERROR(VLOOKUP($C1238,'World Cup GK'!B:AE,16,FALSE),0)</f>
        <v>5</v>
      </c>
      <c r="M1238" s="44">
        <f>IFERROR(VLOOKUP($C1238,'World Cup GK'!B:AE,19,FALSE),0)</f>
        <v>2</v>
      </c>
      <c r="N1238" s="44">
        <f>IFERROR(VLOOKUP($C1238,'World Cup GK'!B:AE,14,FALSE),0)</f>
        <v>15</v>
      </c>
      <c r="O1238" s="44">
        <f>IFERROR(VLOOKUP($C1238,'World Cup GK'!B:AE,11,FALSE),0)</f>
        <v>8</v>
      </c>
      <c r="P1238" s="43">
        <f t="shared" si="144"/>
        <v>13.478</v>
      </c>
    </row>
    <row r="1239" spans="2:16" ht="12" customHeight="1" x14ac:dyDescent="0.2">
      <c r="B1239" s="42"/>
      <c r="C1239" s="265" t="s">
        <v>400</v>
      </c>
      <c r="D1239" s="23" t="str">
        <f>IFERROR(VLOOKUP($C1239,'World Cup Players'!B:X,3,FALSE),0)</f>
        <v>ma Morocco</v>
      </c>
      <c r="E1239" s="30"/>
      <c r="F1239" s="23">
        <f>IFERROR(VLOOKUP($C1239,'World Cup Players'!B:X,9,FALSE),0)</f>
        <v>570</v>
      </c>
      <c r="G1239" s="23">
        <f>IFERROR(VLOOKUP($C1239,'World Cup Players'!B:X,11,FALSE),0)</f>
        <v>0</v>
      </c>
      <c r="H1239" s="23">
        <f>IFERROR(VLOOKUP($C1239,'World Cup Players'!B:X,12,FALSE),0)</f>
        <v>0</v>
      </c>
      <c r="I1239" s="23">
        <f>IFERROR(VLOOKUP($C1239,'GAME WINNING GOALS'!A:B,2,FALSE),0)</f>
        <v>0</v>
      </c>
      <c r="J1239" s="23">
        <f>IFERROR(VLOOKUP($C1239,'World Cup Players'!B:X,17,FALSE),0)</f>
        <v>0</v>
      </c>
      <c r="K1239" s="23">
        <f>IFERROR(VLOOKUP($C1239,'World Cup Players'!B:X,18,FALSE),0)</f>
        <v>0</v>
      </c>
      <c r="L1239" s="44">
        <f>IFERROR(VLOOKUP($C1239,'World Cup GK'!B:AE,16,FALSE),0)</f>
        <v>3</v>
      </c>
      <c r="M1239" s="44">
        <f>IFERROR(VLOOKUP($C1239,'World Cup GK'!B:AE,19,FALSE),0)</f>
        <v>2</v>
      </c>
      <c r="N1239" s="44">
        <f>IFERROR(VLOOKUP($C1239,'World Cup GK'!B:AE,14,FALSE),0)</f>
        <v>14</v>
      </c>
      <c r="O1239" s="44">
        <f>IFERROR(VLOOKUP($C1239,'World Cup GK'!B:AE,11,FALSE),0)</f>
        <v>6</v>
      </c>
      <c r="P1239" s="43">
        <f t="shared" si="144"/>
        <v>11.031000000000001</v>
      </c>
    </row>
    <row r="1240" spans="2:16" ht="12" customHeight="1" x14ac:dyDescent="0.2">
      <c r="B1240" s="42"/>
      <c r="C1240" s="265" t="s">
        <v>760</v>
      </c>
      <c r="D1240" s="23" t="str">
        <f>IFERROR(VLOOKUP($C1240,'World Cup Players'!B:X,3,FALSE),0)</f>
        <v>us United States</v>
      </c>
      <c r="E1240" s="30"/>
      <c r="F1240" s="23">
        <f>IFERROR(VLOOKUP($C1240,'World Cup Players'!B:X,9,FALSE),0)</f>
        <v>360</v>
      </c>
      <c r="G1240" s="23">
        <f>IFERROR(VLOOKUP($C1240,'World Cup Players'!B:X,11,FALSE),0)</f>
        <v>0</v>
      </c>
      <c r="H1240" s="23">
        <f>IFERROR(VLOOKUP($C1240,'World Cup Players'!B:X,12,FALSE),0)</f>
        <v>0</v>
      </c>
      <c r="I1240" s="23">
        <f>IFERROR(VLOOKUP($C1240,'GAME WINNING GOALS'!A:B,2,FALSE),0)</f>
        <v>0</v>
      </c>
      <c r="J1240" s="23">
        <f>IFERROR(VLOOKUP($C1240,'World Cup Players'!B:X,17,FALSE),0)</f>
        <v>0</v>
      </c>
      <c r="K1240" s="23">
        <f>IFERROR(VLOOKUP($C1240,'World Cup Players'!B:X,18,FALSE),0)</f>
        <v>0</v>
      </c>
      <c r="L1240" s="44">
        <f>IFERROR(VLOOKUP($C1240,'World Cup GK'!B:AE,16,FALSE),0)</f>
        <v>3</v>
      </c>
      <c r="M1240" s="44">
        <f>IFERROR(VLOOKUP($C1240,'World Cup GK'!B:AE,19,FALSE),0)</f>
        <v>2</v>
      </c>
      <c r="N1240" s="44">
        <f>IFERROR(VLOOKUP($C1240,'World Cup GK'!B:AE,14,FALSE),0)</f>
        <v>8</v>
      </c>
      <c r="O1240" s="44">
        <f>IFERROR(VLOOKUP($C1240,'World Cup GK'!B:AE,11,FALSE),0)</f>
        <v>5</v>
      </c>
      <c r="P1240" s="43">
        <f t="shared" si="144"/>
        <v>8.3379999999999992</v>
      </c>
    </row>
    <row r="1241" spans="2:16" ht="12" customHeight="1" x14ac:dyDescent="0.2">
      <c r="B1241" s="42"/>
      <c r="C1241" s="265" t="s">
        <v>343</v>
      </c>
      <c r="D1241" s="23" t="str">
        <f>IFERROR(VLOOKUP($C1241,'World Cup Players'!B:X,3,FALSE),0)</f>
        <v>ec Ecuador</v>
      </c>
      <c r="E1241" s="30"/>
      <c r="F1241" s="23">
        <f>IFERROR(VLOOKUP($C1241,'World Cup Players'!B:X,9,FALSE),0)</f>
        <v>360</v>
      </c>
      <c r="G1241" s="23">
        <f>IFERROR(VLOOKUP($C1241,'World Cup Players'!B:X,11,FALSE),0)</f>
        <v>0</v>
      </c>
      <c r="H1241" s="23">
        <f>IFERROR(VLOOKUP($C1241,'World Cup Players'!B:X,12,FALSE),0)</f>
        <v>0</v>
      </c>
      <c r="I1241" s="23">
        <f>IFERROR(VLOOKUP($C1241,'GAME WINNING GOALS'!A:B,2,FALSE),0)</f>
        <v>0</v>
      </c>
      <c r="J1241" s="23">
        <f>IFERROR(VLOOKUP($C1241,'World Cup Players'!#REF!,16,FALSE),0)</f>
        <v>0</v>
      </c>
      <c r="K1241" s="23">
        <f>IFERROR(VLOOKUP($C1241,'World Cup Players'!#REF!,16,FALSE),0)</f>
        <v>0</v>
      </c>
      <c r="L1241" s="44">
        <f>IFERROR(VLOOKUP($C1241,'World Cup GK'!B:AE,16,FALSE),0)</f>
        <v>1</v>
      </c>
      <c r="M1241" s="44">
        <f>IFERROR(VLOOKUP($C1241,'World Cup GK'!B:AE,19,FALSE),0)</f>
        <v>1</v>
      </c>
      <c r="N1241" s="44">
        <f>IFERROR(VLOOKUP($C1241,'World Cup GK'!B:AE,14,FALSE),0)</f>
        <v>9</v>
      </c>
      <c r="O1241" s="44">
        <f>IFERROR(VLOOKUP($C1241,'World Cup GK'!B:AE,11,FALSE),0)</f>
        <v>4</v>
      </c>
      <c r="P1241" s="43">
        <f t="shared" si="144"/>
        <v>5.7879999999999994</v>
      </c>
    </row>
    <row r="1242" spans="2:16" ht="12" customHeight="1" x14ac:dyDescent="0.2">
      <c r="B1242" s="42"/>
      <c r="C1242" s="265" t="s">
        <v>307</v>
      </c>
      <c r="D1242" s="23">
        <f>IFERROR(VLOOKUP($C1242,'World Cup Players'!B:X,3,FALSE),0)</f>
        <v>0</v>
      </c>
      <c r="E1242" s="30"/>
      <c r="F1242" s="23">
        <f>IFERROR(VLOOKUP($C1242,'World Cup Players'!B:X,9,FALSE),0)</f>
        <v>0</v>
      </c>
      <c r="G1242" s="23">
        <f>IFERROR(VLOOKUP($C1242,'World Cup Players'!B:X,11,FALSE),0)</f>
        <v>0</v>
      </c>
      <c r="H1242" s="23">
        <v>2</v>
      </c>
      <c r="I1242" s="23">
        <f>IFERROR(VLOOKUP($C1242,'GAME WINNING GOALS'!A:B,2,FALSE),0)</f>
        <v>1</v>
      </c>
      <c r="J1242" s="23">
        <f>IFERROR(VLOOKUP($C1242,'World Cup Players'!#REF!,16,FALSE),0)</f>
        <v>0</v>
      </c>
      <c r="K1242" s="23">
        <f>IFERROR(VLOOKUP($C1242,'World Cup Players'!#REF!,16,FALSE),0)</f>
        <v>0</v>
      </c>
      <c r="L1242" s="44">
        <f>IFERROR(VLOOKUP($C1242,'World Cup GK'!B:AE,16,FALSE),0)</f>
        <v>0</v>
      </c>
      <c r="M1242" s="44">
        <f>IFERROR(VLOOKUP($C1242,'World Cup GK'!B:AE,19,FALSE),0)</f>
        <v>0</v>
      </c>
      <c r="N1242" s="44">
        <f>IFERROR(VLOOKUP($C1242,'World Cup GK'!B:AE,14,FALSE),0)</f>
        <v>0</v>
      </c>
      <c r="O1242" s="44">
        <f>IFERROR(VLOOKUP($C1242,'World Cup GK'!B:AE,11,FALSE),0)</f>
        <v>0</v>
      </c>
      <c r="P1242" s="43">
        <f t="shared" si="144"/>
        <v>3</v>
      </c>
    </row>
    <row r="1243" spans="2:16" ht="12" customHeight="1" x14ac:dyDescent="0.2">
      <c r="B1243" s="42"/>
      <c r="C1243" s="265" t="s">
        <v>303</v>
      </c>
      <c r="D1243" s="23">
        <f>IFERROR(VLOOKUP($C1243,'World Cup Players'!B:X,3,FALSE),0)</f>
        <v>0</v>
      </c>
      <c r="E1243" s="30"/>
      <c r="F1243" s="23">
        <f>IFERROR(VLOOKUP($C1243,'World Cup Players'!B:X,9,FALSE),0)</f>
        <v>0</v>
      </c>
      <c r="G1243" s="23">
        <f>IFERROR(VLOOKUP($C1243,'World Cup Players'!B:X,11,FALSE),0)</f>
        <v>0</v>
      </c>
      <c r="H1243" s="23">
        <f>IFERROR(VLOOKUP($C1243,'World Cup Players'!#REF!,11,FALSE),0)</f>
        <v>0</v>
      </c>
      <c r="I1243" s="23">
        <f>IFERROR(VLOOKUP($C1243,'GAME WINNING GOALS'!A:B,2,FALSE),0)</f>
        <v>1</v>
      </c>
      <c r="J1243" s="23">
        <f>IFERROR(VLOOKUP($C1243,'World Cup Players'!#REF!,16,FALSE),0)</f>
        <v>0</v>
      </c>
      <c r="K1243" s="23">
        <f>IFERROR(VLOOKUP($C1243,'World Cup Players'!#REF!,16,FALSE),0)</f>
        <v>0</v>
      </c>
      <c r="L1243" s="44">
        <f>IFERROR(VLOOKUP($C1243,'World Cup GK'!B:AE,16,FALSE),0)</f>
        <v>0</v>
      </c>
      <c r="M1243" s="44">
        <f>IFERROR(VLOOKUP($C1243,'World Cup GK'!B:AE,19,FALSE),0)</f>
        <v>0</v>
      </c>
      <c r="N1243" s="44">
        <f>IFERROR(VLOOKUP($C1243,'World Cup GK'!B:AE,14,FALSE),0)</f>
        <v>0</v>
      </c>
      <c r="O1243" s="44">
        <f>IFERROR(VLOOKUP($C1243,'World Cup GK'!B:AE,11,FALSE),0)</f>
        <v>0</v>
      </c>
      <c r="P1243" s="43">
        <f t="shared" si="144"/>
        <v>1</v>
      </c>
    </row>
    <row r="1244" spans="2:16" ht="12" customHeight="1" x14ac:dyDescent="0.2">
      <c r="B1244" s="42"/>
      <c r="C1244" s="265" t="s">
        <v>609</v>
      </c>
      <c r="D1244" s="23">
        <f>IFERROR(VLOOKUP($C1244,'World Cup Players'!B:X,3,FALSE),0)</f>
        <v>0</v>
      </c>
      <c r="E1244" s="30"/>
      <c r="F1244" s="23">
        <f>IFERROR(VLOOKUP($C1244,'World Cup Players'!B:X,9,FALSE),0)</f>
        <v>0</v>
      </c>
      <c r="G1244" s="23">
        <f>IFERROR(VLOOKUP($C1244,'World Cup Players'!B:X,11,FALSE),0)</f>
        <v>0</v>
      </c>
      <c r="H1244" s="23">
        <f>IFERROR(VLOOKUP($C1244,'World Cup Players'!#REF!,11,FALSE),0)</f>
        <v>0</v>
      </c>
      <c r="I1244" s="23">
        <f>IFERROR(VLOOKUP($C1244,'GAME WINNING GOALS'!A:B,2,FALSE),0)</f>
        <v>1</v>
      </c>
      <c r="J1244" s="23">
        <f>IFERROR(VLOOKUP($C1244,'World Cup Players'!#REF!,16,FALSE),0)</f>
        <v>0</v>
      </c>
      <c r="K1244" s="23">
        <f>IFERROR(VLOOKUP($C1244,'World Cup Players'!#REF!,16,FALSE),0)</f>
        <v>0</v>
      </c>
      <c r="L1244" s="44">
        <f>IFERROR(VLOOKUP($C1244,'World Cup GK'!B:AE,16,FALSE),0)</f>
        <v>0</v>
      </c>
      <c r="M1244" s="44">
        <f>IFERROR(VLOOKUP($C1244,'World Cup GK'!B:AE,19,FALSE),0)</f>
        <v>0</v>
      </c>
      <c r="N1244" s="44">
        <f>IFERROR(VLOOKUP($C1244,'World Cup GK'!B:AE,14,FALSE),0)</f>
        <v>0</v>
      </c>
      <c r="O1244" s="44">
        <f>IFERROR(VLOOKUP($C1244,'World Cup GK'!B:AE,11,FALSE),0)</f>
        <v>0</v>
      </c>
      <c r="P1244" s="43">
        <f t="shared" si="144"/>
        <v>1</v>
      </c>
    </row>
    <row r="1245" spans="2:16" ht="12" customHeight="1" x14ac:dyDescent="0.2">
      <c r="B1245" s="24" t="s">
        <v>162</v>
      </c>
      <c r="C1245" s="293"/>
      <c r="D1245" s="23">
        <f>IFERROR(VLOOKUP($C1245,'World Cup Players'!B:X,3,FALSE),0)</f>
        <v>0</v>
      </c>
      <c r="E1245" s="30"/>
      <c r="F1245" s="35">
        <f>SUM(F1246:F1275)</f>
        <v>11437</v>
      </c>
      <c r="G1245" s="35">
        <f t="shared" ref="G1245:O1245" si="147">SUM(G1246:G1275)</f>
        <v>30</v>
      </c>
      <c r="H1245" s="35">
        <f>SUM(H1246:H1275)</f>
        <v>20</v>
      </c>
      <c r="I1245" s="35">
        <f>SUM(I1246:I1275)</f>
        <v>14</v>
      </c>
      <c r="J1245" s="35">
        <f>SUM(J1246:J1275)</f>
        <v>10</v>
      </c>
      <c r="K1245" s="35">
        <f t="shared" si="147"/>
        <v>0</v>
      </c>
      <c r="L1245" s="35">
        <f>SUM(L1246:L1275)</f>
        <v>19</v>
      </c>
      <c r="M1245" s="35">
        <f t="shared" si="147"/>
        <v>12</v>
      </c>
      <c r="N1245" s="35">
        <f t="shared" si="147"/>
        <v>57</v>
      </c>
      <c r="O1245" s="35">
        <f t="shared" si="147"/>
        <v>29</v>
      </c>
      <c r="P1245" s="43">
        <f t="shared" si="144"/>
        <v>191.5771</v>
      </c>
    </row>
    <row r="1246" spans="2:16" ht="12" customHeight="1" x14ac:dyDescent="0.2">
      <c r="B1246" s="292" t="s">
        <v>970</v>
      </c>
      <c r="C1246" s="195" t="s">
        <v>425</v>
      </c>
      <c r="D1246" s="23" t="str">
        <f>IFERROR(VLOOKUP($C1246,'World Cup Players'!B:X,3,FALSE),0)</f>
        <v>fr France</v>
      </c>
      <c r="E1246" s="30"/>
      <c r="F1246" s="23">
        <f>IFERROR(VLOOKUP($C1246,'World Cup Players'!B:X,9,FALSE),0)</f>
        <v>605</v>
      </c>
      <c r="G1246" s="23">
        <f>IFERROR(VLOOKUP($C1246,'World Cup Players'!B:X,11,FALSE),0)</f>
        <v>8</v>
      </c>
      <c r="H1246" s="23">
        <f>IFERROR(VLOOKUP($C1246,'World Cup Players'!B:X,12,FALSE),0)</f>
        <v>3</v>
      </c>
      <c r="I1246" s="23">
        <f>IFERROR(VLOOKUP($C1246,'GAME WINNING GOALS'!A:B,2,FALSE),0)</f>
        <v>4</v>
      </c>
      <c r="J1246" s="23">
        <f>IFERROR(VLOOKUP($C1246,'World Cup Players'!B:X,17,FALSE),0)</f>
        <v>1</v>
      </c>
      <c r="K1246" s="23">
        <f>IFERROR(VLOOKUP($C1246,'World Cup Players'!B:X,18,FALSE),0)</f>
        <v>0</v>
      </c>
      <c r="L1246" s="44">
        <f>IFERROR(VLOOKUP($C1246,'World Cup GK'!B:AE,16,FALSE),0)</f>
        <v>0</v>
      </c>
      <c r="M1246" s="44">
        <f>IFERROR(VLOOKUP($C1246,'World Cup GK'!B:AE,19,FALSE),0)</f>
        <v>0</v>
      </c>
      <c r="N1246" s="44">
        <f>IFERROR(VLOOKUP($C1246,'World Cup GK'!B:AE,14,FALSE),0)</f>
        <v>0</v>
      </c>
      <c r="O1246" s="44">
        <f>IFERROR(VLOOKUP($C1246,'World Cup GK'!B:AE,11,FALSE),0)</f>
        <v>0</v>
      </c>
      <c r="P1246" s="43">
        <f t="shared" si="144"/>
        <v>19.7715</v>
      </c>
    </row>
    <row r="1247" spans="2:16" ht="12" customHeight="1" x14ac:dyDescent="0.2">
      <c r="B1247" s="42"/>
      <c r="C1247" s="195" t="s">
        <v>5</v>
      </c>
      <c r="D1247" s="23" t="str">
        <f>IFERROR(VLOOKUP($C1247,'World Cup Players'!B:X,3,FALSE),0)</f>
        <v>eng England</v>
      </c>
      <c r="E1247" s="30"/>
      <c r="F1247" s="23">
        <f>IFERROR(VLOOKUP($C1247,'World Cup Players'!B:X,9,FALSE),0)</f>
        <v>652</v>
      </c>
      <c r="G1247" s="23">
        <f>IFERROR(VLOOKUP($C1247,'World Cup Players'!B:X,11,FALSE),0)</f>
        <v>6</v>
      </c>
      <c r="H1247" s="23">
        <f>IFERROR(VLOOKUP($C1247,'World Cup Players'!B:X,12,FALSE),0)</f>
        <v>1</v>
      </c>
      <c r="I1247" s="23">
        <f>IFERROR(VLOOKUP($C1247,'GAME WINNING GOALS'!A:B,2,FALSE),0)</f>
        <v>2</v>
      </c>
      <c r="J1247" s="23">
        <f>IFERROR(VLOOKUP($C1247,'World Cup Players'!B:X,17,FALSE),0)</f>
        <v>0</v>
      </c>
      <c r="K1247" s="23">
        <f>IFERROR(VLOOKUP($C1247,'World Cup Players'!B:X,18,FALSE),0)</f>
        <v>0</v>
      </c>
      <c r="L1247" s="44">
        <f>IFERROR(VLOOKUP($C1247,'World Cup GK'!B:AE,16,FALSE),0)</f>
        <v>0</v>
      </c>
      <c r="M1247" s="44">
        <f>IFERROR(VLOOKUP($C1247,'World Cup GK'!B:AE,19,FALSE),0)</f>
        <v>0</v>
      </c>
      <c r="N1247" s="44">
        <f>IFERROR(VLOOKUP($C1247,'World Cup GK'!B:AE,14,FALSE),0)</f>
        <v>0</v>
      </c>
      <c r="O1247" s="44">
        <f>IFERROR(VLOOKUP($C1247,'World Cup GK'!B:AE,11,FALSE),0)</f>
        <v>0</v>
      </c>
      <c r="P1247" s="43">
        <f t="shared" si="144"/>
        <v>14.4116</v>
      </c>
    </row>
    <row r="1248" spans="2:16" ht="12" customHeight="1" x14ac:dyDescent="0.2">
      <c r="B1248" s="42"/>
      <c r="C1248" s="195" t="s">
        <v>455</v>
      </c>
      <c r="D1248" s="23" t="str">
        <f>IFERROR(VLOOKUP($C1248,'World Cup Players'!B:X,3,FALSE),0)</f>
        <v>be Belgium</v>
      </c>
      <c r="E1248" s="30"/>
      <c r="F1248" s="23">
        <f>IFERROR(VLOOKUP($C1248,'World Cup Players'!B:X,9,FALSE),0)</f>
        <v>382</v>
      </c>
      <c r="G1248" s="23">
        <f>IFERROR(VLOOKUP($C1248,'World Cup Players'!B:X,11,FALSE),0)</f>
        <v>1</v>
      </c>
      <c r="H1248" s="23">
        <f>IFERROR(VLOOKUP($C1248,'World Cup Players'!B:X,12,FALSE),0)</f>
        <v>0</v>
      </c>
      <c r="I1248" s="23">
        <f>IFERROR(VLOOKUP($C1248,'GAME WINNING GOALS'!A:B,2,FALSE),0)</f>
        <v>0</v>
      </c>
      <c r="J1248" s="23">
        <f>IFERROR(VLOOKUP($C1248,'World Cup Players'!B:X,17,FALSE),0)</f>
        <v>1</v>
      </c>
      <c r="K1248" s="23">
        <f>IFERROR(VLOOKUP($C1248,'World Cup Players'!B:X,18,FALSE),0)</f>
        <v>0</v>
      </c>
      <c r="L1248" s="44">
        <f>IFERROR(VLOOKUP($C1248,'World Cup GK'!B:AE,16,FALSE),0)</f>
        <v>0</v>
      </c>
      <c r="M1248" s="44">
        <f>IFERROR(VLOOKUP($C1248,'World Cup GK'!B:AE,19,FALSE),0)</f>
        <v>0</v>
      </c>
      <c r="N1248" s="44">
        <f>IFERROR(VLOOKUP($C1248,'World Cup GK'!B:AE,14,FALSE),0)</f>
        <v>0</v>
      </c>
      <c r="O1248" s="44">
        <f>IFERROR(VLOOKUP($C1248,'World Cup GK'!B:AE,11,FALSE),0)</f>
        <v>0</v>
      </c>
      <c r="P1248" s="43">
        <f t="shared" si="144"/>
        <v>3.9206000000000003</v>
      </c>
    </row>
    <row r="1249" spans="2:22" ht="12" customHeight="1" x14ac:dyDescent="0.2">
      <c r="B1249" s="42"/>
      <c r="C1249" s="203" t="s">
        <v>405</v>
      </c>
      <c r="D1249" s="23" t="str">
        <f>IFERROR(VLOOKUP($C1249,'World Cup Players'!B:X,3,FALSE),0)</f>
        <v>fr France</v>
      </c>
      <c r="E1249" s="30"/>
      <c r="F1249" s="23">
        <f>IFERROR(VLOOKUP($C1249,'World Cup Players'!B:X,9,FALSE),0)</f>
        <v>547</v>
      </c>
      <c r="G1249" s="23">
        <f>IFERROR(VLOOKUP($C1249,'World Cup Players'!B:X,11,FALSE),0)</f>
        <v>5</v>
      </c>
      <c r="H1249" s="23">
        <f>IFERROR(VLOOKUP($C1249,'World Cup Players'!B:X,12,FALSE),0)</f>
        <v>2</v>
      </c>
      <c r="I1249" s="23">
        <f>IFERROR(VLOOKUP($C1249,'GAME WINNING GOALS'!A:B,2,FALSE),0)</f>
        <v>1</v>
      </c>
      <c r="J1249" s="23">
        <f>IFERROR(VLOOKUP($C1249,'World Cup Players'!B:X,17,FALSE),0)</f>
        <v>0</v>
      </c>
      <c r="K1249" s="23">
        <f>IFERROR(VLOOKUP($C1249,'World Cup Players'!B:X,18,FALSE),0)</f>
        <v>0</v>
      </c>
      <c r="L1249" s="44">
        <f>IFERROR(VLOOKUP($C1249,'World Cup GK'!B:AE,16,FALSE),0)</f>
        <v>0</v>
      </c>
      <c r="M1249" s="44">
        <f>IFERROR(VLOOKUP($C1249,'World Cup GK'!B:AE,19,FALSE),0)</f>
        <v>0</v>
      </c>
      <c r="N1249" s="44">
        <f>IFERROR(VLOOKUP($C1249,'World Cup GK'!B:AE,14,FALSE),0)</f>
        <v>0</v>
      </c>
      <c r="O1249" s="44">
        <f>IFERROR(VLOOKUP($C1249,'World Cup GK'!B:AE,11,FALSE),0)</f>
        <v>0</v>
      </c>
      <c r="P1249" s="43">
        <f t="shared" si="144"/>
        <v>12.540099999999999</v>
      </c>
    </row>
    <row r="1250" spans="2:22" ht="12" customHeight="1" x14ac:dyDescent="0.2">
      <c r="B1250" s="42"/>
      <c r="C1250" s="203" t="s">
        <v>359</v>
      </c>
      <c r="D1250" s="23" t="str">
        <f>IFERROR(VLOOKUP($C1250,'World Cup Players'!B:X,3,FALSE),0)</f>
        <v>eng England</v>
      </c>
      <c r="E1250" s="30"/>
      <c r="F1250" s="23">
        <f>IFERROR(VLOOKUP($C1250,'World Cup Players'!B:X,9,FALSE),0)</f>
        <v>268</v>
      </c>
      <c r="G1250" s="23">
        <f>IFERROR(VLOOKUP($C1250,'World Cup Players'!B:X,11,FALSE),0)</f>
        <v>0</v>
      </c>
      <c r="H1250" s="23">
        <f>IFERROR(VLOOKUP($C1250,'World Cup Players'!B:X,12,FALSE),0)</f>
        <v>3</v>
      </c>
      <c r="I1250" s="23">
        <f>IFERROR(VLOOKUP($C1250,'GAME WINNING GOALS'!A:B,2,FALSE),0)</f>
        <v>0</v>
      </c>
      <c r="J1250" s="23">
        <f>IFERROR(VLOOKUP($C1250,'World Cup Players'!B:X,17,FALSE),0)</f>
        <v>0</v>
      </c>
      <c r="K1250" s="23">
        <f>IFERROR(VLOOKUP($C1250,'World Cup Players'!B:X,18,FALSE),0)</f>
        <v>0</v>
      </c>
      <c r="L1250" s="44">
        <f>IFERROR(VLOOKUP($C1250,'World Cup GK'!B:AE,16,FALSE),0)</f>
        <v>0</v>
      </c>
      <c r="M1250" s="44">
        <f>IFERROR(VLOOKUP($C1250,'World Cup GK'!B:AE,19,FALSE),0)</f>
        <v>0</v>
      </c>
      <c r="N1250" s="44">
        <f>IFERROR(VLOOKUP($C1250,'World Cup GK'!B:AE,14,FALSE),0)</f>
        <v>0</v>
      </c>
      <c r="O1250" s="44">
        <f>IFERROR(VLOOKUP($C1250,'World Cup GK'!B:AE,11,FALSE),0)</f>
        <v>0</v>
      </c>
      <c r="P1250" s="43">
        <f t="shared" si="144"/>
        <v>5.2244000000000002</v>
      </c>
      <c r="V1250" s="290"/>
    </row>
    <row r="1251" spans="2:22" ht="12" customHeight="1" x14ac:dyDescent="0.2">
      <c r="B1251" s="42"/>
      <c r="C1251" s="195" t="s">
        <v>467</v>
      </c>
      <c r="D1251" s="23" t="str">
        <f>IFERROR(VLOOKUP($C1251,'World Cup Players'!B:X,3,FALSE),0)</f>
        <v>es Spain</v>
      </c>
      <c r="E1251" s="30"/>
      <c r="F1251" s="23">
        <f>IFERROR(VLOOKUP($C1251,'World Cup Players'!B:X,9,FALSE),0)</f>
        <v>626</v>
      </c>
      <c r="G1251" s="23">
        <f>IFERROR(VLOOKUP($C1251,'World Cup Players'!B:X,11,FALSE),0)</f>
        <v>0</v>
      </c>
      <c r="H1251" s="23">
        <f>IFERROR(VLOOKUP($C1251,'World Cup Players'!B:X,12,FALSE),0)</f>
        <v>0</v>
      </c>
      <c r="I1251" s="23">
        <f>IFERROR(VLOOKUP($C1251,'GAME WINNING GOALS'!A:B,2,FALSE),0)</f>
        <v>0</v>
      </c>
      <c r="J1251" s="23">
        <f>IFERROR(VLOOKUP($C1251,'World Cup Players'!B:X,17,FALSE),0)</f>
        <v>0</v>
      </c>
      <c r="K1251" s="23">
        <f>IFERROR(VLOOKUP($C1251,'World Cup Players'!B:X,18,FALSE),0)</f>
        <v>0</v>
      </c>
      <c r="L1251" s="44">
        <f>IFERROR(VLOOKUP($C1251,'World Cup GK'!B:AE,16,FALSE),0)</f>
        <v>0</v>
      </c>
      <c r="M1251" s="44">
        <f>IFERROR(VLOOKUP($C1251,'World Cup GK'!B:AE,19,FALSE),0)</f>
        <v>0</v>
      </c>
      <c r="N1251" s="44">
        <f>IFERROR(VLOOKUP($C1251,'World Cup GK'!B:AE,14,FALSE),0)</f>
        <v>0</v>
      </c>
      <c r="O1251" s="44">
        <f>IFERROR(VLOOKUP($C1251,'World Cup GK'!B:AE,11,FALSE),0)</f>
        <v>0</v>
      </c>
      <c r="P1251" s="43">
        <f t="shared" si="144"/>
        <v>5.1958000000000002</v>
      </c>
      <c r="V1251" s="290"/>
    </row>
    <row r="1252" spans="2:22" ht="12" customHeight="1" x14ac:dyDescent="0.2">
      <c r="B1252" s="42"/>
      <c r="C1252" s="203" t="s">
        <v>442</v>
      </c>
      <c r="D1252" s="23" t="str">
        <f>IFERROR(VLOOKUP($C1252,'World Cup Players'!B:X,3,FALSE),0)</f>
        <v>fr France</v>
      </c>
      <c r="E1252" s="30"/>
      <c r="F1252" s="23">
        <f>IFERROR(VLOOKUP($C1252,'World Cup Players'!B:X,9,FALSE),0)</f>
        <v>360</v>
      </c>
      <c r="G1252" s="23">
        <f>IFERROR(VLOOKUP($C1252,'World Cup Players'!B:X,11,FALSE),0)</f>
        <v>0</v>
      </c>
      <c r="H1252" s="23">
        <f>IFERROR(VLOOKUP($C1252,'World Cup Players'!B:X,12,FALSE),0)</f>
        <v>1</v>
      </c>
      <c r="I1252" s="23">
        <f>IFERROR(VLOOKUP($C1252,'GAME WINNING GOALS'!A:B,2,FALSE),0)</f>
        <v>0</v>
      </c>
      <c r="J1252" s="23">
        <f>IFERROR(VLOOKUP($C1252,'World Cup Players'!B:X,17,FALSE),0)</f>
        <v>1</v>
      </c>
      <c r="K1252" s="23">
        <f>IFERROR(VLOOKUP($C1252,'World Cup Players'!B:X,18,FALSE),0)</f>
        <v>0</v>
      </c>
      <c r="L1252" s="44">
        <f>IFERROR(VLOOKUP($C1252,'World Cup GK'!B:AE,16,FALSE),0)</f>
        <v>0</v>
      </c>
      <c r="M1252" s="44">
        <f>IFERROR(VLOOKUP($C1252,'World Cup GK'!B:AE,19,FALSE),0)</f>
        <v>0</v>
      </c>
      <c r="N1252" s="44">
        <f>IFERROR(VLOOKUP($C1252,'World Cup GK'!B:AE,14,FALSE),0)</f>
        <v>0</v>
      </c>
      <c r="O1252" s="44">
        <f>IFERROR(VLOOKUP($C1252,'World Cup GK'!B:AE,11,FALSE),0)</f>
        <v>0</v>
      </c>
      <c r="P1252" s="43">
        <f t="shared" si="144"/>
        <v>3.738</v>
      </c>
      <c r="V1252" s="290"/>
    </row>
    <row r="1253" spans="2:22" ht="12" customHeight="1" x14ac:dyDescent="0.2">
      <c r="B1253" s="42"/>
      <c r="C1253" s="195" t="s">
        <v>706</v>
      </c>
      <c r="D1253" s="23" t="str">
        <f>IFERROR(VLOOKUP($C1253,'World Cup Players'!B:X,3,FALSE),0)</f>
        <v>ar Argentina</v>
      </c>
      <c r="E1253" s="30"/>
      <c r="F1253" s="23">
        <f>IFERROR(VLOOKUP($C1253,'World Cup Players'!B:X,9,FALSE),0)</f>
        <v>630</v>
      </c>
      <c r="G1253" s="23">
        <f>IFERROR(VLOOKUP($C1253,'World Cup Players'!B:X,11,FALSE),0)</f>
        <v>1</v>
      </c>
      <c r="H1253" s="23">
        <f>IFERROR(VLOOKUP($C1253,'World Cup Players'!B:X,12,FALSE),0)</f>
        <v>1</v>
      </c>
      <c r="I1253" s="23">
        <f>IFERROR(VLOOKUP($C1253,'GAME WINNING GOALS'!A:B,2,FALSE),0)</f>
        <v>0</v>
      </c>
      <c r="J1253" s="23">
        <f>IFERROR(VLOOKUP($C1253,'World Cup Players'!B:X,17,FALSE),0)</f>
        <v>0</v>
      </c>
      <c r="K1253" s="23">
        <f>IFERROR(VLOOKUP($C1253,'World Cup Players'!B:X,18,FALSE),0)</f>
        <v>0</v>
      </c>
      <c r="L1253" s="44">
        <f>IFERROR(VLOOKUP($C1253,'World Cup GK'!B:AE,16,FALSE),0)</f>
        <v>0</v>
      </c>
      <c r="M1253" s="44">
        <f>IFERROR(VLOOKUP($C1253,'World Cup GK'!B:AE,19,FALSE),0)</f>
        <v>0</v>
      </c>
      <c r="N1253" s="44">
        <f>IFERROR(VLOOKUP($C1253,'World Cup GK'!B:AE,14,FALSE),0)</f>
        <v>0</v>
      </c>
      <c r="O1253" s="44">
        <f>IFERROR(VLOOKUP($C1253,'World Cup GK'!B:AE,11,FALSE),0)</f>
        <v>0</v>
      </c>
      <c r="P1253" s="43">
        <f t="shared" si="144"/>
        <v>7.2290000000000001</v>
      </c>
      <c r="V1253" s="290"/>
    </row>
    <row r="1254" spans="2:22" ht="12" customHeight="1" x14ac:dyDescent="0.2">
      <c r="B1254" s="42"/>
      <c r="C1254" s="195" t="s">
        <v>707</v>
      </c>
      <c r="D1254" s="23" t="str">
        <f>IFERROR(VLOOKUP($C1254,'World Cup Players'!B:X,3,FALSE),0)</f>
        <v>eg Egypt</v>
      </c>
      <c r="E1254" s="30"/>
      <c r="F1254" s="23">
        <f>IFERROR(VLOOKUP($C1254,'World Cup Players'!B:X,9,FALSE),0)</f>
        <v>425</v>
      </c>
      <c r="G1254" s="23">
        <f>IFERROR(VLOOKUP($C1254,'World Cup Players'!B:X,11,FALSE),0)</f>
        <v>1</v>
      </c>
      <c r="H1254" s="23">
        <f>IFERROR(VLOOKUP($C1254,'World Cup Players'!B:X,12,FALSE),0)</f>
        <v>2</v>
      </c>
      <c r="I1254" s="23">
        <f>IFERROR(VLOOKUP($C1254,'GAME WINNING GOALS'!A:B,2,FALSE),0)</f>
        <v>1</v>
      </c>
      <c r="J1254" s="23">
        <f>IFERROR(VLOOKUP($C1254,'World Cup Players'!B:X,17,FALSE),0)</f>
        <v>0</v>
      </c>
      <c r="K1254" s="23">
        <f>IFERROR(VLOOKUP($C1254,'World Cup Players'!B:X,18,FALSE),0)</f>
        <v>0</v>
      </c>
      <c r="L1254" s="44">
        <f>IFERROR(VLOOKUP($C1254,'World Cup GK'!B:AE,16,FALSE),0)</f>
        <v>0</v>
      </c>
      <c r="M1254" s="44">
        <f>IFERROR(VLOOKUP($C1254,'World Cup GK'!B:AE,19,FALSE),0)</f>
        <v>0</v>
      </c>
      <c r="N1254" s="44">
        <f>IFERROR(VLOOKUP($C1254,'World Cup GK'!B:AE,14,FALSE),0)</f>
        <v>0</v>
      </c>
      <c r="O1254" s="44">
        <f>IFERROR(VLOOKUP($C1254,'World Cup GK'!B:AE,11,FALSE),0)</f>
        <v>0</v>
      </c>
      <c r="P1254" s="43">
        <f t="shared" si="144"/>
        <v>7.5274999999999999</v>
      </c>
      <c r="V1254" s="290"/>
    </row>
    <row r="1255" spans="2:22" ht="12" customHeight="1" x14ac:dyDescent="0.2">
      <c r="B1255" s="42"/>
      <c r="C1255" s="195" t="s">
        <v>225</v>
      </c>
      <c r="D1255" s="23" t="str">
        <f>IFERROR(VLOOKUP($C1255,'World Cup Players'!B:X,3,FALSE),0)</f>
        <v>eng England</v>
      </c>
      <c r="E1255" s="30"/>
      <c r="F1255" s="23">
        <f>IFERROR(VLOOKUP($C1255,'World Cup Players'!B:X,9,FALSE),0)</f>
        <v>602</v>
      </c>
      <c r="G1255" s="23">
        <f>IFERROR(VLOOKUP($C1255,'World Cup Players'!B:X,11,FALSE),0)</f>
        <v>6</v>
      </c>
      <c r="H1255" s="23">
        <f>IFERROR(VLOOKUP($C1255,'World Cup Players'!B:X,12,FALSE),0)</f>
        <v>1</v>
      </c>
      <c r="I1255" s="23">
        <f>IFERROR(VLOOKUP($C1255,'GAME WINNING GOALS'!A:B,2,FALSE),0)</f>
        <v>3</v>
      </c>
      <c r="J1255" s="23">
        <f>IFERROR(VLOOKUP($C1255,'World Cup Players'!B:X,17,FALSE),0)</f>
        <v>1</v>
      </c>
      <c r="K1255" s="23">
        <f>IFERROR(VLOOKUP($C1255,'World Cup Players'!B:X,18,FALSE),0)</f>
        <v>0</v>
      </c>
      <c r="L1255" s="44">
        <f>IFERROR(VLOOKUP($C1255,'World Cup GK'!B:AE,16,FALSE),0)</f>
        <v>0</v>
      </c>
      <c r="M1255" s="44">
        <f>IFERROR(VLOOKUP($C1255,'World Cup GK'!B:AE,19,FALSE),0)</f>
        <v>0</v>
      </c>
      <c r="N1255" s="44">
        <f>IFERROR(VLOOKUP($C1255,'World Cup GK'!B:AE,14,FALSE),0)</f>
        <v>0</v>
      </c>
      <c r="O1255" s="44">
        <f>IFERROR(VLOOKUP($C1255,'World Cup GK'!B:AE,11,FALSE),0)</f>
        <v>0</v>
      </c>
      <c r="P1255" s="43">
        <f t="shared" si="144"/>
        <v>14.746600000000001</v>
      </c>
      <c r="V1255" s="290"/>
    </row>
    <row r="1256" spans="2:22" ht="12" customHeight="1" x14ac:dyDescent="0.2">
      <c r="B1256" s="42"/>
      <c r="C1256" s="195" t="s">
        <v>358</v>
      </c>
      <c r="D1256" s="23" t="str">
        <f>IFERROR(VLOOKUP($C1256,'World Cup Players'!B:X,3,FALSE),0)</f>
        <v>eng England</v>
      </c>
      <c r="E1256" s="30"/>
      <c r="F1256" s="23">
        <f>IFERROR(VLOOKUP($C1256,'World Cup Players'!B:X,9,FALSE),0)</f>
        <v>467</v>
      </c>
      <c r="G1256" s="23">
        <f>IFERROR(VLOOKUP($C1256,'World Cup Players'!B:X,11,FALSE),0)</f>
        <v>0</v>
      </c>
      <c r="H1256" s="23">
        <f>IFERROR(VLOOKUP($C1256,'World Cup Players'!B:X,12,FALSE),0)</f>
        <v>1</v>
      </c>
      <c r="I1256" s="23">
        <f>IFERROR(VLOOKUP($C1256,'GAME WINNING GOALS'!A:B,2,FALSE),0)</f>
        <v>0</v>
      </c>
      <c r="J1256" s="23">
        <f>IFERROR(VLOOKUP($C1256,'World Cup Players'!B:X,17,FALSE),0)</f>
        <v>2</v>
      </c>
      <c r="K1256" s="23">
        <f>IFERROR(VLOOKUP($C1256,'World Cup Players'!B:X,18,FALSE),0)</f>
        <v>0</v>
      </c>
      <c r="L1256" s="44">
        <f>IFERROR(VLOOKUP($C1256,'World Cup GK'!B:AE,16,FALSE),0)</f>
        <v>0</v>
      </c>
      <c r="M1256" s="44">
        <f>IFERROR(VLOOKUP($C1256,'World Cup GK'!B:AE,19,FALSE),0)</f>
        <v>0</v>
      </c>
      <c r="N1256" s="44">
        <f>IFERROR(VLOOKUP($C1256,'World Cup GK'!B:AE,14,FALSE),0)</f>
        <v>0</v>
      </c>
      <c r="O1256" s="44">
        <f>IFERROR(VLOOKUP($C1256,'World Cup GK'!B:AE,11,FALSE),0)</f>
        <v>0</v>
      </c>
      <c r="P1256" s="43">
        <f t="shared" si="144"/>
        <v>4.3761000000000001</v>
      </c>
      <c r="V1256" s="290"/>
    </row>
    <row r="1257" spans="2:22" ht="12" customHeight="1" x14ac:dyDescent="0.2">
      <c r="B1257" s="42"/>
      <c r="C1257" s="195" t="s">
        <v>38</v>
      </c>
      <c r="D1257" s="23" t="str">
        <f>IFERROR(VLOOKUP($C1257,'World Cup Players'!B:X,3,FALSE),0)</f>
        <v>eng England</v>
      </c>
      <c r="E1257" s="30"/>
      <c r="F1257" s="23">
        <f>IFERROR(VLOOKUP($C1257,'World Cup Players'!B:X,9,FALSE),0)</f>
        <v>178</v>
      </c>
      <c r="G1257" s="23">
        <f>IFERROR(VLOOKUP($C1257,'World Cup Players'!B:X,11,FALSE),0)</f>
        <v>1</v>
      </c>
      <c r="H1257" s="23">
        <f>IFERROR(VLOOKUP($C1257,'World Cup Players'!B:X,12,FALSE),0)</f>
        <v>0</v>
      </c>
      <c r="I1257" s="23">
        <f>IFERROR(VLOOKUP($C1257,'GAME WINNING GOALS'!A:B,2,FALSE),0)</f>
        <v>0</v>
      </c>
      <c r="J1257" s="23">
        <f>IFERROR(VLOOKUP($C1257,'World Cup Players'!B:X,17,FALSE),0)</f>
        <v>0</v>
      </c>
      <c r="K1257" s="23">
        <f>IFERROR(VLOOKUP($C1257,'World Cup Players'!B:X,18,FALSE),0)</f>
        <v>0</v>
      </c>
      <c r="L1257" s="44">
        <f>IFERROR(VLOOKUP($C1257,'World Cup GK'!B:AE,16,FALSE),0)</f>
        <v>0</v>
      </c>
      <c r="M1257" s="44">
        <f>IFERROR(VLOOKUP($C1257,'World Cup GK'!B:AE,19,FALSE),0)</f>
        <v>0</v>
      </c>
      <c r="N1257" s="44">
        <f>IFERROR(VLOOKUP($C1257,'World Cup GK'!B:AE,14,FALSE),0)</f>
        <v>0</v>
      </c>
      <c r="O1257" s="44">
        <f>IFERROR(VLOOKUP($C1257,'World Cup GK'!B:AE,11,FALSE),0)</f>
        <v>0</v>
      </c>
      <c r="P1257" s="43">
        <f t="shared" si="144"/>
        <v>2.4774000000000003</v>
      </c>
      <c r="V1257" s="290"/>
    </row>
    <row r="1258" spans="2:22" ht="12" customHeight="1" x14ac:dyDescent="0.2">
      <c r="B1258" s="42"/>
      <c r="C1258" s="195" t="s">
        <v>427</v>
      </c>
      <c r="D1258" s="23" t="str">
        <f>IFERROR(VLOOKUP($C1258,'World Cup Players'!B:X,3,FALSE),0)</f>
        <v>hr Croatia</v>
      </c>
      <c r="E1258" s="30"/>
      <c r="F1258" s="23">
        <f>IFERROR(VLOOKUP($C1258,'World Cup Players'!B:X,9,FALSE),0)</f>
        <v>317</v>
      </c>
      <c r="G1258" s="23">
        <f>IFERROR(VLOOKUP($C1258,'World Cup Players'!B:X,11,FALSE),0)</f>
        <v>0</v>
      </c>
      <c r="H1258" s="23">
        <f>IFERROR(VLOOKUP($C1258,'World Cup Players'!B:X,12,FALSE),0)</f>
        <v>1</v>
      </c>
      <c r="I1258" s="23">
        <f>IFERROR(VLOOKUP($C1258,'GAME WINNING GOALS'!A:B,2,FALSE),0)</f>
        <v>0</v>
      </c>
      <c r="J1258" s="23">
        <f>IFERROR(VLOOKUP($C1258,'World Cup Players'!B:X,17,FALSE),0)</f>
        <v>1</v>
      </c>
      <c r="K1258" s="23">
        <f>IFERROR(VLOOKUP($C1258,'World Cup Players'!B:X,18,FALSE),0)</f>
        <v>0</v>
      </c>
      <c r="L1258" s="44">
        <f>IFERROR(VLOOKUP($C1258,'World Cup GK'!B:AE,16,FALSE),0)</f>
        <v>0</v>
      </c>
      <c r="M1258" s="44">
        <f>IFERROR(VLOOKUP($C1258,'World Cup GK'!B:AE,19,FALSE),0)</f>
        <v>0</v>
      </c>
      <c r="N1258" s="44">
        <f>IFERROR(VLOOKUP($C1258,'World Cup GK'!B:AE,14,FALSE),0)</f>
        <v>0</v>
      </c>
      <c r="O1258" s="44">
        <f>IFERROR(VLOOKUP($C1258,'World Cup GK'!B:AE,11,FALSE),0)</f>
        <v>0</v>
      </c>
      <c r="P1258" s="43">
        <f t="shared" si="144"/>
        <v>3.3811</v>
      </c>
      <c r="V1258" s="290"/>
    </row>
    <row r="1259" spans="2:22" ht="12" customHeight="1" x14ac:dyDescent="0.2">
      <c r="B1259" s="42"/>
      <c r="C1259" s="195" t="s">
        <v>543</v>
      </c>
      <c r="D1259" s="23" t="str">
        <f>IFERROR(VLOOKUP($C1259,'World Cup Players'!B:X,3,FALSE),0)</f>
        <v>pt Portugal</v>
      </c>
      <c r="E1259" s="30"/>
      <c r="F1259" s="23">
        <f>IFERROR(VLOOKUP($C1259,'World Cup Players'!B:X,9,FALSE),0)</f>
        <v>376</v>
      </c>
      <c r="G1259" s="23">
        <f>IFERROR(VLOOKUP($C1259,'World Cup Players'!B:X,11,FALSE),0)</f>
        <v>0</v>
      </c>
      <c r="H1259" s="23">
        <f>IFERROR(VLOOKUP($C1259,'World Cup Players'!B:X,12,FALSE),0)</f>
        <v>0</v>
      </c>
      <c r="I1259" s="23">
        <f>IFERROR(VLOOKUP($C1259,'GAME WINNING GOALS'!A:B,2,FALSE),0)</f>
        <v>0</v>
      </c>
      <c r="J1259" s="23">
        <f>IFERROR(VLOOKUP($C1259,'World Cup Players'!B:X,17,FALSE),0)</f>
        <v>0</v>
      </c>
      <c r="K1259" s="23">
        <f>IFERROR(VLOOKUP($C1259,'World Cup Players'!B:X,18,FALSE),0)</f>
        <v>0</v>
      </c>
      <c r="L1259" s="44">
        <f>IFERROR(VLOOKUP($C1259,'World Cup GK'!B:AE,16,FALSE),0)</f>
        <v>0</v>
      </c>
      <c r="M1259" s="44">
        <f>IFERROR(VLOOKUP($C1259,'World Cup GK'!B:AE,19,FALSE),0)</f>
        <v>0</v>
      </c>
      <c r="N1259" s="44">
        <f>IFERROR(VLOOKUP($C1259,'World Cup GK'!B:AE,14,FALSE),0)</f>
        <v>0</v>
      </c>
      <c r="O1259" s="44">
        <f>IFERROR(VLOOKUP($C1259,'World Cup GK'!B:AE,11,FALSE),0)</f>
        <v>0</v>
      </c>
      <c r="P1259" s="43">
        <f t="shared" ref="P1259:P1322" si="148">SUM((F1259*0.0083)+G1259+H1259+I1259+L1259+M1259+(N1259*0.2))-((J1259*0.25)+(K1259*0.5))-(O1259*0.25)</f>
        <v>3.1208</v>
      </c>
      <c r="V1259" s="290"/>
    </row>
    <row r="1260" spans="2:22" ht="12" customHeight="1" x14ac:dyDescent="0.2">
      <c r="B1260" s="42"/>
      <c r="C1260" s="209" t="s">
        <v>805</v>
      </c>
      <c r="D1260" s="23" t="str">
        <f>IFERROR(VLOOKUP($C1260,'World Cup Players'!B:X,3,FALSE),0)</f>
        <v>fr France</v>
      </c>
      <c r="E1260" s="30"/>
      <c r="F1260" s="23">
        <f>IFERROR(VLOOKUP($C1260,'World Cup Players'!B:X,9,FALSE),0)</f>
        <v>85</v>
      </c>
      <c r="G1260" s="23">
        <f>IFERROR(VLOOKUP($C1260,'World Cup Players'!B:X,11,FALSE),0)</f>
        <v>0</v>
      </c>
      <c r="H1260" s="23">
        <f>IFERROR(VLOOKUP($C1260,'World Cup Players'!B:X,12,FALSE),0)</f>
        <v>0</v>
      </c>
      <c r="I1260" s="23">
        <f>IFERROR(VLOOKUP($C1260,'GAME WINNING GOALS'!A:B,2,FALSE),0)</f>
        <v>0</v>
      </c>
      <c r="J1260" s="23">
        <f>IFERROR(VLOOKUP($C1260,'World Cup Players'!B:X,17,FALSE),0)</f>
        <v>0</v>
      </c>
      <c r="K1260" s="23">
        <f>IFERROR(VLOOKUP($C1260,'World Cup Players'!B:X,18,FALSE),0)</f>
        <v>0</v>
      </c>
      <c r="L1260" s="44">
        <f>IFERROR(VLOOKUP($C1260,'World Cup GK'!B:AE,16,FALSE),0)</f>
        <v>0</v>
      </c>
      <c r="M1260" s="44">
        <f>IFERROR(VLOOKUP($C1260,'World Cup GK'!B:AE,19,FALSE),0)</f>
        <v>0</v>
      </c>
      <c r="N1260" s="44">
        <f>IFERROR(VLOOKUP($C1260,'World Cup GK'!B:AE,14,FALSE),0)</f>
        <v>0</v>
      </c>
      <c r="O1260" s="44">
        <f>IFERROR(VLOOKUP($C1260,'World Cup GK'!B:AE,11,FALSE),0)</f>
        <v>0</v>
      </c>
      <c r="P1260" s="43">
        <f t="shared" si="148"/>
        <v>0.70550000000000002</v>
      </c>
      <c r="V1260" s="290"/>
    </row>
    <row r="1261" spans="2:22" ht="12" customHeight="1" x14ac:dyDescent="0.2">
      <c r="B1261" s="42"/>
      <c r="C1261" s="195" t="s">
        <v>360</v>
      </c>
      <c r="D1261" s="23" t="str">
        <f>IFERROR(VLOOKUP($C1261,'World Cup Players'!B:X,3,FALSE),0)</f>
        <v>ir IR Iran</v>
      </c>
      <c r="E1261" s="30"/>
      <c r="F1261" s="23">
        <f>IFERROR(VLOOKUP($C1261,'World Cup Players'!B:X,9,FALSE),0)</f>
        <v>259</v>
      </c>
      <c r="G1261" s="23">
        <f>IFERROR(VLOOKUP($C1261,'World Cup Players'!B:X,11,FALSE),0)</f>
        <v>0</v>
      </c>
      <c r="H1261" s="23">
        <f>IFERROR(VLOOKUP($C1261,'World Cup Players'!B:X,12,FALSE),0)</f>
        <v>0</v>
      </c>
      <c r="I1261" s="23">
        <f>IFERROR(VLOOKUP($C1261,'GAME WINNING GOALS'!A:B,2,FALSE),0)</f>
        <v>0</v>
      </c>
      <c r="J1261" s="23">
        <f>IFERROR(VLOOKUP($C1261,'World Cup Players'!B:X,17,FALSE),0)</f>
        <v>0</v>
      </c>
      <c r="K1261" s="23">
        <f>IFERROR(VLOOKUP($C1261,'World Cup Players'!B:X,18,FALSE),0)</f>
        <v>0</v>
      </c>
      <c r="L1261" s="44">
        <f>IFERROR(VLOOKUP($C1261,'World Cup GK'!B:AE,16,FALSE),0)</f>
        <v>0</v>
      </c>
      <c r="M1261" s="44">
        <f>IFERROR(VLOOKUP($C1261,'World Cup GK'!B:AE,19,FALSE),0)</f>
        <v>0</v>
      </c>
      <c r="N1261" s="44">
        <f>IFERROR(VLOOKUP($C1261,'World Cup GK'!B:AE,14,FALSE),0)</f>
        <v>0</v>
      </c>
      <c r="O1261" s="44">
        <f>IFERROR(VLOOKUP($C1261,'World Cup GK'!B:AE,11,FALSE),0)</f>
        <v>0</v>
      </c>
      <c r="P1261" s="43">
        <f t="shared" si="148"/>
        <v>2.1497000000000002</v>
      </c>
      <c r="V1261" s="290"/>
    </row>
    <row r="1262" spans="2:22" ht="12" customHeight="1" x14ac:dyDescent="0.2">
      <c r="B1262" s="42"/>
      <c r="C1262" s="195" t="s">
        <v>411</v>
      </c>
      <c r="D1262" s="23" t="str">
        <f>IFERROR(VLOOKUP($C1262,'World Cup Players'!B:X,3,FALSE),0)</f>
        <v>au Australia</v>
      </c>
      <c r="E1262" s="30"/>
      <c r="F1262" s="23">
        <f>IFERROR(VLOOKUP($C1262,'World Cup Players'!B:X,9,FALSE),0)</f>
        <v>223</v>
      </c>
      <c r="G1262" s="23">
        <f>IFERROR(VLOOKUP($C1262,'World Cup Players'!B:X,11,FALSE),0)</f>
        <v>0</v>
      </c>
      <c r="H1262" s="23">
        <f>IFERROR(VLOOKUP($C1262,'World Cup Players'!B:X,12,FALSE),0)</f>
        <v>0</v>
      </c>
      <c r="I1262" s="23">
        <f>IFERROR(VLOOKUP($C1262,'GAME WINNING GOALS'!A:B,2,FALSE),0)</f>
        <v>0</v>
      </c>
      <c r="J1262" s="23">
        <f>IFERROR(VLOOKUP($C1262,'World Cup Players'!B:X,17,FALSE),0)</f>
        <v>1</v>
      </c>
      <c r="K1262" s="23">
        <f>IFERROR(VLOOKUP($C1262,'World Cup Players'!B:X,18,FALSE),0)</f>
        <v>0</v>
      </c>
      <c r="L1262" s="44">
        <f>IFERROR(VLOOKUP($C1262,'World Cup GK'!B:AE,16,FALSE),0)</f>
        <v>0</v>
      </c>
      <c r="M1262" s="44">
        <f>IFERROR(VLOOKUP($C1262,'World Cup GK'!B:AE,19,FALSE),0)</f>
        <v>0</v>
      </c>
      <c r="N1262" s="44">
        <f>IFERROR(VLOOKUP($C1262,'World Cup GK'!B:AE,14,FALSE),0)</f>
        <v>0</v>
      </c>
      <c r="O1262" s="44">
        <f>IFERROR(VLOOKUP($C1262,'World Cup GK'!B:AE,11,FALSE),0)</f>
        <v>0</v>
      </c>
      <c r="P1262" s="43">
        <f t="shared" si="148"/>
        <v>1.6009</v>
      </c>
      <c r="V1262" s="290"/>
    </row>
    <row r="1263" spans="2:22" ht="12" customHeight="1" x14ac:dyDescent="0.2">
      <c r="B1263" s="42"/>
      <c r="C1263" s="209" t="s">
        <v>216</v>
      </c>
      <c r="D1263" s="23" t="str">
        <f>IFERROR(VLOOKUP($C1263,'World Cup Players'!B:X,3,FALSE),0)</f>
        <v>es Spain</v>
      </c>
      <c r="E1263" s="30"/>
      <c r="F1263" s="23">
        <f>IFERROR(VLOOKUP($C1263,'World Cup Players'!B:X,9,FALSE),0)</f>
        <v>229</v>
      </c>
      <c r="G1263" s="23">
        <f>IFERROR(VLOOKUP($C1263,'World Cup Players'!B:X,11,FALSE),0)</f>
        <v>0</v>
      </c>
      <c r="H1263" s="23">
        <f>IFERROR(VLOOKUP($C1263,'World Cup Players'!B:X,12,FALSE),0)</f>
        <v>1</v>
      </c>
      <c r="I1263" s="23">
        <f>IFERROR(VLOOKUP($C1263,'GAME WINNING GOALS'!A:B,2,FALSE),0)</f>
        <v>0</v>
      </c>
      <c r="J1263" s="23">
        <f>IFERROR(VLOOKUP($C1263,'World Cup Players'!B:X,17,FALSE),0)</f>
        <v>1</v>
      </c>
      <c r="K1263" s="23">
        <f>IFERROR(VLOOKUP($C1263,'World Cup Players'!B:X,18,FALSE),0)</f>
        <v>0</v>
      </c>
      <c r="L1263" s="44">
        <f>IFERROR(VLOOKUP($C1263,'World Cup GK'!B:AE,16,FALSE),0)</f>
        <v>0</v>
      </c>
      <c r="M1263" s="44">
        <f>IFERROR(VLOOKUP($C1263,'World Cup GK'!B:AE,19,FALSE),0)</f>
        <v>0</v>
      </c>
      <c r="N1263" s="44">
        <f>IFERROR(VLOOKUP($C1263,'World Cup GK'!B:AE,14,FALSE),0)</f>
        <v>0</v>
      </c>
      <c r="O1263" s="44">
        <f>IFERROR(VLOOKUP($C1263,'World Cup GK'!B:AE,11,FALSE),0)</f>
        <v>0</v>
      </c>
      <c r="P1263" s="43">
        <f t="shared" si="148"/>
        <v>2.6507000000000001</v>
      </c>
      <c r="V1263" s="290"/>
    </row>
    <row r="1264" spans="2:22" ht="12" customHeight="1" x14ac:dyDescent="0.2">
      <c r="B1264" s="42"/>
      <c r="C1264" s="203" t="s">
        <v>410</v>
      </c>
      <c r="D1264" s="23" t="str">
        <f>IFERROR(VLOOKUP($C1264,'World Cup Players'!B:X,3,FALSE),0)</f>
        <v>fr France</v>
      </c>
      <c r="E1264" s="30"/>
      <c r="F1264" s="23">
        <f>IFERROR(VLOOKUP($C1264,'World Cup Players'!B:X,9,FALSE),0)</f>
        <v>212</v>
      </c>
      <c r="G1264" s="23">
        <f>IFERROR(VLOOKUP($C1264,'World Cup Players'!B:X,11,FALSE),0)</f>
        <v>0</v>
      </c>
      <c r="H1264" s="23">
        <f>IFERROR(VLOOKUP($C1264,'World Cup Players'!B:X,12,FALSE),0)</f>
        <v>0</v>
      </c>
      <c r="I1264" s="23">
        <f>IFERROR(VLOOKUP($C1264,'GAME WINNING GOALS'!A:B,2,FALSE),0)</f>
        <v>0</v>
      </c>
      <c r="J1264" s="23">
        <f>IFERROR(VLOOKUP($C1264,'World Cup Players'!B:X,17,FALSE),0)</f>
        <v>0</v>
      </c>
      <c r="K1264" s="23">
        <f>IFERROR(VLOOKUP($C1264,'World Cup Players'!B:X,18,FALSE),0)</f>
        <v>0</v>
      </c>
      <c r="L1264" s="44">
        <f>IFERROR(VLOOKUP($C1264,'World Cup GK'!B:AE,16,FALSE),0)</f>
        <v>0</v>
      </c>
      <c r="M1264" s="44">
        <f>IFERROR(VLOOKUP($C1264,'World Cup GK'!B:AE,19,FALSE),0)</f>
        <v>0</v>
      </c>
      <c r="N1264" s="44">
        <f>IFERROR(VLOOKUP($C1264,'World Cup GK'!B:AE,14,FALSE),0)</f>
        <v>0</v>
      </c>
      <c r="O1264" s="44">
        <f>IFERROR(VLOOKUP($C1264,'World Cup GK'!B:AE,11,FALSE),0)</f>
        <v>0</v>
      </c>
      <c r="P1264" s="43">
        <f t="shared" si="148"/>
        <v>1.7596000000000001</v>
      </c>
      <c r="V1264" s="290"/>
    </row>
    <row r="1265" spans="2:22" ht="12" customHeight="1" x14ac:dyDescent="0.2">
      <c r="B1265" s="42"/>
      <c r="C1265" s="195" t="s">
        <v>217</v>
      </c>
      <c r="D1265" s="23" t="str">
        <f>IFERROR(VLOOKUP($C1265,'World Cup Players'!B:X,3,FALSE),0)</f>
        <v>nl Netherlands</v>
      </c>
      <c r="E1265" s="30"/>
      <c r="F1265" s="23">
        <f>IFERROR(VLOOKUP($C1265,'World Cup Players'!B:X,9,FALSE),0)</f>
        <v>390</v>
      </c>
      <c r="G1265" s="23">
        <f>IFERROR(VLOOKUP($C1265,'World Cup Players'!B:X,11,FALSE),0)</f>
        <v>1</v>
      </c>
      <c r="H1265" s="23">
        <f>IFERROR(VLOOKUP($C1265,'World Cup Players'!B:X,12,FALSE),0)</f>
        <v>1</v>
      </c>
      <c r="I1265" s="23">
        <f>IFERROR(VLOOKUP($C1265,'GAME WINNING GOALS'!A:B,2,FALSE),0)</f>
        <v>0</v>
      </c>
      <c r="J1265" s="23">
        <f>IFERROR(VLOOKUP($C1265,'World Cup Players'!B:X,17,FALSE),0)</f>
        <v>0</v>
      </c>
      <c r="K1265" s="23">
        <f>IFERROR(VLOOKUP($C1265,'World Cup Players'!B:X,18,FALSE),0)</f>
        <v>0</v>
      </c>
      <c r="L1265" s="44">
        <f>IFERROR(VLOOKUP($C1265,'World Cup GK'!B:AE,16,FALSE),0)</f>
        <v>0</v>
      </c>
      <c r="M1265" s="44">
        <f>IFERROR(VLOOKUP($C1265,'World Cup GK'!B:AE,19,FALSE),0)</f>
        <v>0</v>
      </c>
      <c r="N1265" s="44">
        <f>IFERROR(VLOOKUP($C1265,'World Cup GK'!B:AE,14,FALSE),0)</f>
        <v>0</v>
      </c>
      <c r="O1265" s="44">
        <f>IFERROR(VLOOKUP($C1265,'World Cup GK'!B:AE,11,FALSE),0)</f>
        <v>0</v>
      </c>
      <c r="P1265" s="43">
        <f t="shared" si="148"/>
        <v>5.2370000000000001</v>
      </c>
      <c r="V1265" s="290"/>
    </row>
    <row r="1266" spans="2:22" ht="12" customHeight="1" x14ac:dyDescent="0.2">
      <c r="B1266" s="42"/>
      <c r="C1266" s="195" t="s">
        <v>112</v>
      </c>
      <c r="D1266" s="23" t="str">
        <f>IFERROR(VLOOKUP($C1266,'World Cup Players'!B:X,3,FALSE),0)</f>
        <v>eng England</v>
      </c>
      <c r="E1266" s="30"/>
      <c r="F1266" s="23">
        <f>IFERROR(VLOOKUP($C1266,'World Cup Players'!B:X,9,FALSE),0)</f>
        <v>330</v>
      </c>
      <c r="G1266" s="23">
        <f>IFERROR(VLOOKUP($C1266,'World Cup Players'!B:X,11,FALSE),0)</f>
        <v>0</v>
      </c>
      <c r="H1266" s="23">
        <f>IFERROR(VLOOKUP($C1266,'World Cup Players'!B:X,12,FALSE),0)</f>
        <v>0</v>
      </c>
      <c r="I1266" s="41">
        <f>IFERROR(VLOOKUP($C1266,'GAME WINNING GOALS'!A:B,2,FALSE),0)</f>
        <v>0</v>
      </c>
      <c r="J1266" s="23">
        <f>IFERROR(VLOOKUP($C1266,'World Cup Players'!B:X,17,FALSE),0)</f>
        <v>0</v>
      </c>
      <c r="K1266" s="23">
        <f>IFERROR(VLOOKUP($C1266,'World Cup Players'!B:X,18,FALSE),0)</f>
        <v>0</v>
      </c>
      <c r="L1266" s="44">
        <f>IFERROR(VLOOKUP($C1266,'World Cup GK'!B:AE,16,FALSE),0)</f>
        <v>0</v>
      </c>
      <c r="M1266" s="44">
        <f>IFERROR(VLOOKUP($C1266,'World Cup GK'!B:AE,19,FALSE),0)</f>
        <v>0</v>
      </c>
      <c r="N1266" s="44">
        <f>IFERROR(VLOOKUP($C1266,'World Cup GK'!B:AE,14,FALSE),0)</f>
        <v>0</v>
      </c>
      <c r="O1266" s="44">
        <f>IFERROR(VLOOKUP($C1266,'World Cup GK'!B:AE,11,FALSE),0)</f>
        <v>0</v>
      </c>
      <c r="P1266" s="43">
        <f t="shared" si="148"/>
        <v>2.7389999999999999</v>
      </c>
      <c r="V1266" s="290"/>
    </row>
    <row r="1267" spans="2:22" ht="12" customHeight="1" x14ac:dyDescent="0.2">
      <c r="B1267" s="42"/>
      <c r="C1267" s="258" t="s">
        <v>648</v>
      </c>
      <c r="D1267" s="23" t="str">
        <f>IFERROR(VLOOKUP($C1267,'World Cup Players'!B:X,3,FALSE),0)</f>
        <v>eng England</v>
      </c>
      <c r="E1267" s="30"/>
      <c r="F1267" s="23">
        <f>IFERROR(VLOOKUP($C1267,'World Cup Players'!B:X,9,FALSE),0)</f>
        <v>574</v>
      </c>
      <c r="G1267" s="23">
        <f>IFERROR(VLOOKUP($C1267,'World Cup Players'!B:X,11,FALSE),0)</f>
        <v>0</v>
      </c>
      <c r="H1267" s="23">
        <f>IFERROR(VLOOKUP($C1267,'World Cup Players'!B:X,12,FALSE),0)</f>
        <v>0</v>
      </c>
      <c r="I1267" s="41">
        <f>IFERROR(VLOOKUP($C1267,'GAME WINNING GOALS'!A:B,2,FALSE),0)</f>
        <v>0</v>
      </c>
      <c r="J1267" s="23">
        <f>IFERROR(VLOOKUP($C1267,'World Cup Players'!B:X,17,FALSE),0)</f>
        <v>1</v>
      </c>
      <c r="K1267" s="23">
        <f>IFERROR(VLOOKUP($C1267,'World Cup Players'!B:X,18,FALSE),0)</f>
        <v>0</v>
      </c>
      <c r="L1267" s="44">
        <f>IFERROR(VLOOKUP($C1267,'World Cup GK'!B:AE,16,FALSE),0)</f>
        <v>0</v>
      </c>
      <c r="M1267" s="44">
        <f>IFERROR(VLOOKUP($C1267,'World Cup GK'!B:AE,19,FALSE),0)</f>
        <v>0</v>
      </c>
      <c r="N1267" s="44">
        <f>IFERROR(VLOOKUP($C1267,'World Cup GK'!B:AE,14,FALSE),0)</f>
        <v>0</v>
      </c>
      <c r="O1267" s="44">
        <f>IFERROR(VLOOKUP($C1267,'World Cup GK'!B:AE,11,FALSE),0)</f>
        <v>0</v>
      </c>
      <c r="P1267" s="43">
        <f t="shared" si="148"/>
        <v>4.5141999999999998</v>
      </c>
      <c r="V1267" s="290"/>
    </row>
    <row r="1268" spans="2:22" ht="12" customHeight="1" x14ac:dyDescent="0.2">
      <c r="B1268" s="42"/>
      <c r="C1268" s="259" t="s">
        <v>558</v>
      </c>
      <c r="D1268" s="23" t="str">
        <f>IFERROR(VLOOKUP($C1268,'World Cup Players'!B:X,3,FALSE),0)</f>
        <v>fr France</v>
      </c>
      <c r="E1268" s="30"/>
      <c r="F1268" s="23">
        <f>IFERROR(VLOOKUP($C1268,'World Cup Players'!B:X,9,FALSE),0)</f>
        <v>630</v>
      </c>
      <c r="G1268" s="23">
        <f>IFERROR(VLOOKUP($C1268,'World Cup Players'!B:X,11,FALSE),0)</f>
        <v>0</v>
      </c>
      <c r="H1268" s="23">
        <f>IFERROR(VLOOKUP($C1268,'World Cup Players'!B:X,12,FALSE),0)</f>
        <v>0</v>
      </c>
      <c r="I1268" s="41">
        <f>IFERROR(VLOOKUP($C1268,'GAME WINNING GOALS'!A:B,2,FALSE),0)</f>
        <v>0</v>
      </c>
      <c r="J1268" s="23">
        <f>IFERROR(VLOOKUP($C1268,'World Cup Players'!B:X,17,FALSE),0)</f>
        <v>0</v>
      </c>
      <c r="K1268" s="23">
        <f>IFERROR(VLOOKUP($C1268,'World Cup Players'!B:X,18,FALSE),0)</f>
        <v>0</v>
      </c>
      <c r="L1268" s="44">
        <f>IFERROR(VLOOKUP($C1268,'World Cup GK'!B:AE,16,FALSE),0)</f>
        <v>6</v>
      </c>
      <c r="M1268" s="44">
        <f>IFERROR(VLOOKUP($C1268,'World Cup GK'!B:AE,19,FALSE),0)</f>
        <v>4</v>
      </c>
      <c r="N1268" s="44">
        <f>IFERROR(VLOOKUP($C1268,'World Cup GK'!B:AE,14,FALSE),0)</f>
        <v>8</v>
      </c>
      <c r="O1268" s="44">
        <f>IFERROR(VLOOKUP($C1268,'World Cup GK'!B:AE,11,FALSE),0)</f>
        <v>4</v>
      </c>
      <c r="P1268" s="43">
        <f t="shared" si="148"/>
        <v>15.829000000000001</v>
      </c>
      <c r="V1268" s="290"/>
    </row>
    <row r="1269" spans="2:22" ht="12" customHeight="1" thickBot="1" x14ac:dyDescent="0.25">
      <c r="B1269" s="42"/>
      <c r="C1269" s="222" t="s">
        <v>45</v>
      </c>
      <c r="D1269" s="23" t="str">
        <f>IFERROR(VLOOKUP($C1269,'World Cup Players'!B:X,3,FALSE),0)</f>
        <v>eng England</v>
      </c>
      <c r="E1269" s="30"/>
      <c r="F1269" s="23">
        <f>IFERROR(VLOOKUP($C1269,'World Cup Players'!B:X,9,FALSE),0)</f>
        <v>660</v>
      </c>
      <c r="G1269" s="23">
        <f>IFERROR(VLOOKUP($C1269,'World Cup Players'!B:X,11,FALSE),0)</f>
        <v>0</v>
      </c>
      <c r="H1269" s="23">
        <f>IFERROR(VLOOKUP($C1269,'World Cup Players'!B:X,12,FALSE),0)</f>
        <v>0</v>
      </c>
      <c r="I1269" s="41">
        <f>IFERROR(VLOOKUP($C1269,'GAME WINNING GOALS'!A:B,2,FALSE),0)</f>
        <v>0</v>
      </c>
      <c r="J1269" s="23">
        <f>IFERROR(VLOOKUP($C1269,'World Cup Players'!B:X,17,FALSE),0)</f>
        <v>0</v>
      </c>
      <c r="K1269" s="23">
        <f>IFERROR(VLOOKUP($C1269,'World Cup Players'!B:X,18,FALSE),0)</f>
        <v>0</v>
      </c>
      <c r="L1269" s="44">
        <f>IFERROR(VLOOKUP($C1269,'World Cup GK'!B:AE,16,FALSE),0)</f>
        <v>5</v>
      </c>
      <c r="M1269" s="44">
        <f>IFERROR(VLOOKUP($C1269,'World Cup GK'!B:AE,19,FALSE),0)</f>
        <v>2</v>
      </c>
      <c r="N1269" s="44">
        <f>IFERROR(VLOOKUP($C1269,'World Cup GK'!B:AE,14,FALSE),0)</f>
        <v>15</v>
      </c>
      <c r="O1269" s="44">
        <f>IFERROR(VLOOKUP($C1269,'World Cup GK'!B:AE,11,FALSE),0)</f>
        <v>8</v>
      </c>
      <c r="P1269" s="43">
        <f t="shared" si="148"/>
        <v>13.478</v>
      </c>
      <c r="V1269" s="290"/>
    </row>
    <row r="1270" spans="2:22" ht="12" customHeight="1" thickBot="1" x14ac:dyDescent="0.25">
      <c r="B1270" s="42"/>
      <c r="C1270" s="260" t="s">
        <v>789</v>
      </c>
      <c r="D1270" s="23" t="str">
        <f>IFERROR(VLOOKUP($C1270,'World Cup Players'!B:X,3,FALSE),0)</f>
        <v>ch Switzerland</v>
      </c>
      <c r="E1270" s="30"/>
      <c r="F1270" s="23">
        <f>IFERROR(VLOOKUP($C1270,'World Cup Players'!B:X,9,FALSE),0)</f>
        <v>600</v>
      </c>
      <c r="G1270" s="23">
        <f>IFERROR(VLOOKUP($C1270,'World Cup Players'!B:X,11,FALSE),0)</f>
        <v>0</v>
      </c>
      <c r="H1270" s="23">
        <f>IFERROR(VLOOKUP($C1270,'World Cup Players'!B:X,12,FALSE),0)</f>
        <v>0</v>
      </c>
      <c r="I1270" s="23">
        <f>IFERROR(VLOOKUP($C1270,'GAME WINNING GOALS'!A:B,2,FALSE),0)</f>
        <v>0</v>
      </c>
      <c r="J1270" s="23">
        <f>IFERROR(VLOOKUP($C1270,'World Cup Players'!B:X,17,FALSE),0)</f>
        <v>0</v>
      </c>
      <c r="K1270" s="23">
        <f>IFERROR(VLOOKUP($C1270,'World Cup Players'!B:X,18,FALSE),0)</f>
        <v>0</v>
      </c>
      <c r="L1270" s="44">
        <f>IFERROR(VLOOKUP($C1270,'World Cup GK'!B:AE,16,FALSE),0)</f>
        <v>3</v>
      </c>
      <c r="M1270" s="44">
        <f>IFERROR(VLOOKUP($C1270,'World Cup GK'!B:AE,19,FALSE),0)</f>
        <v>2</v>
      </c>
      <c r="N1270" s="44">
        <f>IFERROR(VLOOKUP($C1270,'World Cup GK'!B:AE,14,FALSE),0)</f>
        <v>20</v>
      </c>
      <c r="O1270" s="44">
        <f>IFERROR(VLOOKUP($C1270,'World Cup GK'!B:AE,11,FALSE),0)</f>
        <v>6</v>
      </c>
      <c r="P1270" s="43">
        <f t="shared" si="148"/>
        <v>12.48</v>
      </c>
      <c r="V1270" s="290"/>
    </row>
    <row r="1271" spans="2:22" ht="12" customHeight="1" x14ac:dyDescent="0.2">
      <c r="B1271" s="42"/>
      <c r="C1271" s="226" t="s">
        <v>760</v>
      </c>
      <c r="D1271" s="23" t="str">
        <f>IFERROR(VLOOKUP($C1271,'World Cup Players'!B:X,3,FALSE),0)</f>
        <v>us United States</v>
      </c>
      <c r="E1271" s="30"/>
      <c r="F1271" s="23">
        <f>IFERROR(VLOOKUP($C1271,'World Cup Players'!B:X,9,FALSE),0)</f>
        <v>360</v>
      </c>
      <c r="G1271" s="23">
        <f>IFERROR(VLOOKUP($C1271,'World Cup Players'!B:X,11,FALSE),0)</f>
        <v>0</v>
      </c>
      <c r="H1271" s="23">
        <f>IFERROR(VLOOKUP($C1271,'World Cup Players'!B:X,12,FALSE),0)</f>
        <v>0</v>
      </c>
      <c r="I1271" s="23">
        <f>IFERROR(VLOOKUP($C1271,'GAME WINNING GOALS'!A:B,2,FALSE),0)</f>
        <v>0</v>
      </c>
      <c r="J1271" s="23">
        <f>IFERROR(VLOOKUP($C1271,'World Cup Players'!B:X,17,FALSE),0)</f>
        <v>0</v>
      </c>
      <c r="K1271" s="23">
        <f>IFERROR(VLOOKUP($C1271,'World Cup Players'!B:X,18,FALSE),0)</f>
        <v>0</v>
      </c>
      <c r="L1271" s="44">
        <f>IFERROR(VLOOKUP($C1271,'World Cup GK'!B:AE,16,FALSE),0)</f>
        <v>3</v>
      </c>
      <c r="M1271" s="44">
        <f>IFERROR(VLOOKUP($C1271,'World Cup GK'!B:AE,19,FALSE),0)</f>
        <v>2</v>
      </c>
      <c r="N1271" s="44">
        <f>IFERROR(VLOOKUP($C1271,'World Cup GK'!B:AE,14,FALSE),0)</f>
        <v>8</v>
      </c>
      <c r="O1271" s="44">
        <f>IFERROR(VLOOKUP($C1271,'World Cup GK'!B:AE,11,FALSE),0)</f>
        <v>5</v>
      </c>
      <c r="P1271" s="43">
        <f t="shared" si="148"/>
        <v>8.3379999999999992</v>
      </c>
      <c r="V1271" s="290"/>
    </row>
    <row r="1272" spans="2:22" ht="12" customHeight="1" x14ac:dyDescent="0.2">
      <c r="B1272" s="42"/>
      <c r="C1272" s="272" t="s">
        <v>764</v>
      </c>
      <c r="D1272" s="23" t="str">
        <f>IFERROR(VLOOKUP($C1272,'World Cup Players'!B:X,3,FALSE),0)</f>
        <v>ca Canada</v>
      </c>
      <c r="E1272" s="30"/>
      <c r="F1272" s="23">
        <f>IFERROR(VLOOKUP($C1272,'World Cup Players'!B:X,9,FALSE),0)</f>
        <v>450</v>
      </c>
      <c r="G1272" s="23">
        <f>IFERROR(VLOOKUP($C1272,'World Cup Players'!B:X,11,FALSE),0)</f>
        <v>0</v>
      </c>
      <c r="H1272" s="23">
        <f>IFERROR(VLOOKUP($C1272,'World Cup Players'!B:X,12,FALSE),0)</f>
        <v>0</v>
      </c>
      <c r="I1272" s="23">
        <f>IFERROR(VLOOKUP($C1272,'GAME WINNING GOALS'!A:B,2,FALSE),0)</f>
        <v>0</v>
      </c>
      <c r="J1272" s="23">
        <f>IFERROR(VLOOKUP($C1272,'World Cup Players'!#REF!,16,FALSE),0)</f>
        <v>0</v>
      </c>
      <c r="K1272" s="23">
        <f>IFERROR(VLOOKUP($C1272,'World Cup Players'!#REF!,16,FALSE),0)</f>
        <v>0</v>
      </c>
      <c r="L1272" s="44">
        <f>IFERROR(VLOOKUP($C1272,'World Cup GK'!B:AE,16,FALSE),0)</f>
        <v>2</v>
      </c>
      <c r="M1272" s="44">
        <f>IFERROR(VLOOKUP($C1272,'World Cup GK'!B:AE,19,FALSE),0)</f>
        <v>2</v>
      </c>
      <c r="N1272" s="44">
        <f>IFERROR(VLOOKUP($C1272,'World Cup GK'!B:AE,14,FALSE),0)</f>
        <v>6</v>
      </c>
      <c r="O1272" s="44">
        <f>IFERROR(VLOOKUP($C1272,'World Cup GK'!B:AE,11,FALSE),0)</f>
        <v>6</v>
      </c>
      <c r="P1272" s="43">
        <f t="shared" si="148"/>
        <v>7.4349999999999987</v>
      </c>
      <c r="V1272" s="290"/>
    </row>
    <row r="1273" spans="2:22" ht="12" customHeight="1" x14ac:dyDescent="0.2">
      <c r="B1273" s="42"/>
      <c r="C1273" s="310" t="s">
        <v>158</v>
      </c>
      <c r="D1273" s="23">
        <f>IFERROR(VLOOKUP($C1273,'World Cup Players'!B:X,3,FALSE),0)</f>
        <v>0</v>
      </c>
      <c r="E1273" s="30"/>
      <c r="F1273" s="23">
        <f>IFERROR(VLOOKUP($C1273,'World Cup Players'!B:X,9,FALSE),0)</f>
        <v>0</v>
      </c>
      <c r="G1273" s="23">
        <f>IFERROR(VLOOKUP($C1273,'World Cup Players'!B:X,11,FALSE),0)</f>
        <v>0</v>
      </c>
      <c r="H1273" s="23">
        <v>2</v>
      </c>
      <c r="I1273" s="23">
        <f>IFERROR(VLOOKUP($C1273,'GAME WINNING GOALS'!A:B,2,FALSE),0)</f>
        <v>1</v>
      </c>
      <c r="J1273" s="23">
        <f>IFERROR(VLOOKUP($C1273,'World Cup Players'!#REF!,16,FALSE),0)</f>
        <v>0</v>
      </c>
      <c r="K1273" s="23">
        <f>IFERROR(VLOOKUP($C1273,'World Cup Players'!#REF!,16,FALSE),0)</f>
        <v>0</v>
      </c>
      <c r="L1273" s="44">
        <f>IFERROR(VLOOKUP($C1273,'World Cup GK'!B:AE,16,FALSE),0)</f>
        <v>0</v>
      </c>
      <c r="M1273" s="44">
        <f>IFERROR(VLOOKUP($C1273,'World Cup GK'!B:AE,19,FALSE),0)</f>
        <v>0</v>
      </c>
      <c r="N1273" s="44">
        <f>IFERROR(VLOOKUP($C1273,'World Cup GK'!B:AE,14,FALSE),0)</f>
        <v>0</v>
      </c>
      <c r="O1273" s="44">
        <f>IFERROR(VLOOKUP($C1273,'World Cup GK'!B:AE,11,FALSE),0)</f>
        <v>0</v>
      </c>
      <c r="P1273" s="43">
        <f t="shared" si="148"/>
        <v>3</v>
      </c>
      <c r="V1273" s="290"/>
    </row>
    <row r="1274" spans="2:22" ht="12" customHeight="1" x14ac:dyDescent="0.2">
      <c r="B1274" s="42"/>
      <c r="C1274" s="310" t="s">
        <v>155</v>
      </c>
      <c r="D1274" s="23">
        <f>IFERROR(VLOOKUP($C1274,'World Cup Players'!B:X,3,FALSE),0)</f>
        <v>0</v>
      </c>
      <c r="E1274" s="30"/>
      <c r="F1274" s="23">
        <f>IFERROR(VLOOKUP($C1274,'World Cup Players'!B:X,9,FALSE),0)</f>
        <v>0</v>
      </c>
      <c r="G1274" s="23">
        <f>IFERROR(VLOOKUP($C1274,'World Cup Players'!B:X,11,FALSE),0)</f>
        <v>0</v>
      </c>
      <c r="H1274" s="23">
        <f>IFERROR(VLOOKUP($C1274,'World Cup Players'!#REF!,11,FALSE),0)</f>
        <v>0</v>
      </c>
      <c r="I1274" s="23">
        <f>IFERROR(VLOOKUP($C1274,'GAME WINNING GOALS'!A:B,2,FALSE),0)</f>
        <v>1</v>
      </c>
      <c r="J1274" s="23">
        <f>IFERROR(VLOOKUP($C1274,'World Cup Players'!#REF!,16,FALSE),0)</f>
        <v>0</v>
      </c>
      <c r="K1274" s="23">
        <f>IFERROR(VLOOKUP($C1274,'World Cup Players'!#REF!,16,FALSE),0)</f>
        <v>0</v>
      </c>
      <c r="L1274" s="44">
        <f>IFERROR(VLOOKUP($C1274,'World Cup GK'!B:AE,16,FALSE),0)</f>
        <v>0</v>
      </c>
      <c r="M1274" s="44">
        <f>IFERROR(VLOOKUP($C1274,'World Cup GK'!B:AE,19,FALSE),0)</f>
        <v>0</v>
      </c>
      <c r="N1274" s="44">
        <f>IFERROR(VLOOKUP($C1274,'World Cup GK'!B:AE,14,FALSE),0)</f>
        <v>0</v>
      </c>
      <c r="O1274" s="44">
        <f>IFERROR(VLOOKUP($C1274,'World Cup GK'!B:AE,11,FALSE),0)</f>
        <v>0</v>
      </c>
      <c r="P1274" s="43">
        <f t="shared" si="148"/>
        <v>1</v>
      </c>
      <c r="V1274" s="290"/>
    </row>
    <row r="1275" spans="2:22" ht="12" customHeight="1" x14ac:dyDescent="0.2">
      <c r="B1275" s="42"/>
      <c r="C1275" s="310" t="s">
        <v>133</v>
      </c>
      <c r="D1275" s="23">
        <f>IFERROR(VLOOKUP($C1275,'World Cup Players'!B:X,3,FALSE),0)</f>
        <v>0</v>
      </c>
      <c r="E1275" s="30"/>
      <c r="F1275" s="23">
        <f>IFERROR(VLOOKUP($C1275,'World Cup Players'!B:X,9,FALSE),0)</f>
        <v>0</v>
      </c>
      <c r="G1275" s="23">
        <f>IFERROR(VLOOKUP($C1275,'World Cup Players'!B:X,11,FALSE),0)</f>
        <v>0</v>
      </c>
      <c r="H1275" s="23">
        <f>IFERROR(VLOOKUP($C1275,'World Cup Players'!#REF!,11,FALSE),0)</f>
        <v>0</v>
      </c>
      <c r="I1275" s="23">
        <f>IFERROR(VLOOKUP($C1275,'GAME WINNING GOALS'!A:B,2,FALSE),0)</f>
        <v>1</v>
      </c>
      <c r="J1275" s="23">
        <f>IFERROR(VLOOKUP($C1275,'World Cup Players'!#REF!,16,FALSE),0)</f>
        <v>0</v>
      </c>
      <c r="K1275" s="23">
        <f>IFERROR(VLOOKUP($C1275,'World Cup Players'!#REF!,16,FALSE),0)</f>
        <v>0</v>
      </c>
      <c r="L1275" s="44">
        <f>IFERROR(VLOOKUP($C1275,'World Cup GK'!B:AE,16,FALSE),0)</f>
        <v>0</v>
      </c>
      <c r="M1275" s="44">
        <f>IFERROR(VLOOKUP($C1275,'World Cup GK'!B:AE,19,FALSE),0)</f>
        <v>0</v>
      </c>
      <c r="N1275" s="44">
        <f>IFERROR(VLOOKUP($C1275,'World Cup GK'!B:AE,14,FALSE),0)</f>
        <v>0</v>
      </c>
      <c r="O1275" s="44">
        <f>IFERROR(VLOOKUP($C1275,'World Cup GK'!B:AE,11,FALSE),0)</f>
        <v>0</v>
      </c>
      <c r="P1275" s="43">
        <f t="shared" si="148"/>
        <v>1</v>
      </c>
      <c r="V1275" s="290"/>
    </row>
    <row r="1276" spans="2:22" ht="12" customHeight="1" x14ac:dyDescent="0.2">
      <c r="B1276" s="24"/>
      <c r="C1276" s="283"/>
      <c r="D1276" s="167">
        <f>IFERROR(VLOOKUP($C1276,'World Cup Players'!#REF!,3,FALSE),0)</f>
        <v>0</v>
      </c>
      <c r="E1276" s="167"/>
      <c r="F1276" s="167"/>
      <c r="G1276" s="167"/>
      <c r="H1276" s="167"/>
      <c r="I1276" s="167"/>
      <c r="J1276" s="167"/>
      <c r="K1276" s="167"/>
      <c r="L1276" s="167"/>
      <c r="M1276" s="167"/>
      <c r="N1276" s="167"/>
      <c r="O1276" s="167"/>
      <c r="P1276" s="257">
        <f t="shared" si="148"/>
        <v>0</v>
      </c>
      <c r="V1276" s="290"/>
    </row>
    <row r="1277" spans="2:22" ht="12" customHeight="1" x14ac:dyDescent="0.2">
      <c r="B1277" s="42"/>
      <c r="D1277" s="23">
        <f>IFERROR(VLOOKUP($C1277,'World Cup Players'!#REF!,3,FALSE),0)</f>
        <v>0</v>
      </c>
      <c r="E1277" s="30"/>
      <c r="P1277" s="43">
        <f t="shared" si="148"/>
        <v>0</v>
      </c>
    </row>
    <row r="1278" spans="2:22" ht="12" customHeight="1" x14ac:dyDescent="0.2">
      <c r="B1278" s="42"/>
      <c r="D1278" s="23">
        <f>IFERROR(VLOOKUP($C1278,'World Cup Players'!#REF!,3,FALSE),0)</f>
        <v>0</v>
      </c>
      <c r="E1278" s="30"/>
      <c r="P1278" s="43">
        <f t="shared" si="148"/>
        <v>0</v>
      </c>
    </row>
    <row r="1279" spans="2:22" ht="12" customHeight="1" x14ac:dyDescent="0.2">
      <c r="B1279" s="42"/>
      <c r="D1279" s="23">
        <f>IFERROR(VLOOKUP($C1279,'World Cup Players'!#REF!,3,FALSE),0)</f>
        <v>0</v>
      </c>
      <c r="E1279" s="30"/>
      <c r="P1279" s="43">
        <f t="shared" si="148"/>
        <v>0</v>
      </c>
    </row>
    <row r="1280" spans="2:22" ht="12" customHeight="1" x14ac:dyDescent="0.2">
      <c r="B1280" s="42"/>
      <c r="D1280" s="23">
        <f>IFERROR(VLOOKUP($C1280,'World Cup Players'!#REF!,3,FALSE),0)</f>
        <v>0</v>
      </c>
      <c r="E1280" s="30"/>
      <c r="P1280" s="43">
        <f t="shared" si="148"/>
        <v>0</v>
      </c>
    </row>
    <row r="1281" spans="2:20" ht="12" customHeight="1" x14ac:dyDescent="0.2">
      <c r="B1281" s="42"/>
      <c r="D1281" s="23">
        <f>IFERROR(VLOOKUP($C1281,'World Cup Players'!#REF!,3,FALSE),0)</f>
        <v>0</v>
      </c>
      <c r="E1281" s="30"/>
      <c r="P1281" s="43">
        <f t="shared" si="148"/>
        <v>0</v>
      </c>
    </row>
    <row r="1282" spans="2:20" ht="12" customHeight="1" x14ac:dyDescent="0.2">
      <c r="B1282" s="42"/>
      <c r="D1282" s="23">
        <f>IFERROR(VLOOKUP($C1282,'World Cup Players'!#REF!,3,FALSE),0)</f>
        <v>0</v>
      </c>
      <c r="E1282" s="30"/>
      <c r="P1282" s="43">
        <f t="shared" si="148"/>
        <v>0</v>
      </c>
    </row>
    <row r="1283" spans="2:20" ht="12" customHeight="1" x14ac:dyDescent="0.2">
      <c r="B1283" s="42"/>
      <c r="D1283" s="23">
        <f>IFERROR(VLOOKUP($C1283,'World Cup Players'!#REF!,3,FALSE),0)</f>
        <v>0</v>
      </c>
      <c r="E1283" s="30"/>
      <c r="P1283" s="43">
        <f t="shared" si="148"/>
        <v>0</v>
      </c>
    </row>
    <row r="1284" spans="2:20" ht="12" customHeight="1" x14ac:dyDescent="0.2">
      <c r="B1284" s="42"/>
      <c r="D1284" s="23">
        <f>IFERROR(VLOOKUP($C1284,'World Cup Players'!#REF!,3,FALSE),0)</f>
        <v>0</v>
      </c>
      <c r="E1284" s="30"/>
      <c r="P1284" s="43">
        <f t="shared" si="148"/>
        <v>0</v>
      </c>
    </row>
    <row r="1285" spans="2:20" ht="12" customHeight="1" x14ac:dyDescent="0.2">
      <c r="B1285" s="42"/>
      <c r="D1285" s="23">
        <f>IFERROR(VLOOKUP($C1285,'World Cup Players'!#REF!,3,FALSE),0)</f>
        <v>0</v>
      </c>
      <c r="E1285" s="30"/>
      <c r="P1285" s="43">
        <f t="shared" si="148"/>
        <v>0</v>
      </c>
    </row>
    <row r="1286" spans="2:20" ht="12" customHeight="1" x14ac:dyDescent="0.2">
      <c r="B1286" s="42"/>
      <c r="D1286" s="23">
        <f>IFERROR(VLOOKUP($C1286,'World Cup Players'!#REF!,3,FALSE),0)</f>
        <v>0</v>
      </c>
      <c r="E1286" s="30"/>
      <c r="P1286" s="43">
        <f t="shared" si="148"/>
        <v>0</v>
      </c>
      <c r="T1286" s="22" t="s">
        <v>132</v>
      </c>
    </row>
    <row r="1287" spans="2:20" ht="12" customHeight="1" x14ac:dyDescent="0.2">
      <c r="B1287" s="42"/>
      <c r="D1287" s="23">
        <f>IFERROR(VLOOKUP($C1287,'World Cup Players'!#REF!,3,FALSE),0)</f>
        <v>0</v>
      </c>
      <c r="E1287" s="30"/>
      <c r="P1287" s="43">
        <f t="shared" si="148"/>
        <v>0</v>
      </c>
      <c r="T1287" s="24"/>
    </row>
    <row r="1288" spans="2:20" ht="12" customHeight="1" x14ac:dyDescent="0.2">
      <c r="B1288" s="42"/>
      <c r="D1288" s="23">
        <f>IFERROR(VLOOKUP($C1288,'World Cup Players'!#REF!,3,FALSE),0)</f>
        <v>0</v>
      </c>
      <c r="E1288" s="30"/>
      <c r="P1288" s="43">
        <f t="shared" si="148"/>
        <v>0</v>
      </c>
      <c r="T1288" s="24"/>
    </row>
    <row r="1289" spans="2:20" ht="12" customHeight="1" x14ac:dyDescent="0.2">
      <c r="B1289" s="42"/>
      <c r="D1289" s="23">
        <f>IFERROR(VLOOKUP($C1289,'World Cup Players'!#REF!,3,FALSE),0)</f>
        <v>0</v>
      </c>
      <c r="E1289" s="30"/>
      <c r="P1289" s="43">
        <f t="shared" si="148"/>
        <v>0</v>
      </c>
      <c r="T1289" s="24"/>
    </row>
    <row r="1290" spans="2:20" ht="12" customHeight="1" x14ac:dyDescent="0.2">
      <c r="B1290" s="42"/>
      <c r="D1290" s="23">
        <f>IFERROR(VLOOKUP($C1290,'World Cup Players'!#REF!,3,FALSE),0)</f>
        <v>0</v>
      </c>
      <c r="E1290" s="30"/>
      <c r="P1290" s="43">
        <f t="shared" si="148"/>
        <v>0</v>
      </c>
      <c r="T1290" s="24"/>
    </row>
    <row r="1291" spans="2:20" ht="12" customHeight="1" x14ac:dyDescent="0.2">
      <c r="B1291" s="42"/>
      <c r="D1291" s="23">
        <f>IFERROR(VLOOKUP($C1291,'World Cup Players'!#REF!,3,FALSE),0)</f>
        <v>0</v>
      </c>
      <c r="E1291" s="30"/>
      <c r="P1291" s="43">
        <f t="shared" si="148"/>
        <v>0</v>
      </c>
      <c r="T1291" s="24"/>
    </row>
    <row r="1292" spans="2:20" ht="12" customHeight="1" x14ac:dyDescent="0.2">
      <c r="B1292" s="42"/>
      <c r="D1292" s="23">
        <f>IFERROR(VLOOKUP($C1292,'World Cup Players'!#REF!,3,FALSE),0)</f>
        <v>0</v>
      </c>
      <c r="E1292" s="30"/>
      <c r="P1292" s="43">
        <f t="shared" si="148"/>
        <v>0</v>
      </c>
      <c r="T1292" s="24"/>
    </row>
    <row r="1293" spans="2:20" ht="12" customHeight="1" x14ac:dyDescent="0.2">
      <c r="B1293" s="42"/>
      <c r="D1293" s="23">
        <f>IFERROR(VLOOKUP($C1293,'World Cup Players'!#REF!,3,FALSE),0)</f>
        <v>0</v>
      </c>
      <c r="E1293" s="30"/>
      <c r="P1293" s="43">
        <f t="shared" si="148"/>
        <v>0</v>
      </c>
      <c r="T1293" s="24"/>
    </row>
    <row r="1294" spans="2:20" ht="12" customHeight="1" x14ac:dyDescent="0.2">
      <c r="B1294" s="42"/>
      <c r="D1294" s="23">
        <f>IFERROR(VLOOKUP($C1294,'World Cup Players'!#REF!,3,FALSE),0)</f>
        <v>0</v>
      </c>
      <c r="E1294" s="30"/>
      <c r="P1294" s="43">
        <f t="shared" si="148"/>
        <v>0</v>
      </c>
      <c r="T1294" s="24"/>
    </row>
    <row r="1295" spans="2:20" ht="12" customHeight="1" x14ac:dyDescent="0.2">
      <c r="B1295" s="42"/>
      <c r="D1295" s="23">
        <f>IFERROR(VLOOKUP($C1295,'World Cup Players'!#REF!,3,FALSE),0)</f>
        <v>0</v>
      </c>
      <c r="E1295" s="30"/>
      <c r="P1295" s="43">
        <f t="shared" si="148"/>
        <v>0</v>
      </c>
      <c r="T1295" s="24"/>
    </row>
    <row r="1296" spans="2:20" ht="12" customHeight="1" x14ac:dyDescent="0.2">
      <c r="B1296" s="42"/>
      <c r="D1296" s="23">
        <f>IFERROR(VLOOKUP($C1296,'World Cup Players'!#REF!,3,FALSE),0)</f>
        <v>0</v>
      </c>
      <c r="E1296" s="30"/>
      <c r="P1296" s="43">
        <f t="shared" si="148"/>
        <v>0</v>
      </c>
      <c r="T1296" s="24"/>
    </row>
    <row r="1297" spans="2:20" ht="12" customHeight="1" x14ac:dyDescent="0.2">
      <c r="B1297" s="42"/>
      <c r="D1297" s="23">
        <f>IFERROR(VLOOKUP($C1297,'World Cup Players'!#REF!,3,FALSE),0)</f>
        <v>0</v>
      </c>
      <c r="E1297" s="30"/>
      <c r="P1297" s="43">
        <f t="shared" si="148"/>
        <v>0</v>
      </c>
      <c r="T1297" s="24"/>
    </row>
    <row r="1298" spans="2:20" ht="12" customHeight="1" x14ac:dyDescent="0.2">
      <c r="B1298" s="42"/>
      <c r="D1298" s="23">
        <f>IFERROR(VLOOKUP($C1298,'World Cup Players'!#REF!,3,FALSE),0)</f>
        <v>0</v>
      </c>
      <c r="E1298" s="30"/>
      <c r="P1298" s="43">
        <f t="shared" si="148"/>
        <v>0</v>
      </c>
      <c r="T1298" s="24"/>
    </row>
    <row r="1299" spans="2:20" ht="12" customHeight="1" x14ac:dyDescent="0.2">
      <c r="B1299" s="42"/>
      <c r="D1299" s="23">
        <f>IFERROR(VLOOKUP($C1299,'World Cup Players'!#REF!,3,FALSE),0)</f>
        <v>0</v>
      </c>
      <c r="E1299" s="30"/>
      <c r="P1299" s="43">
        <f t="shared" si="148"/>
        <v>0</v>
      </c>
      <c r="T1299" s="24"/>
    </row>
    <row r="1300" spans="2:20" ht="12" customHeight="1" x14ac:dyDescent="0.2">
      <c r="B1300" s="42"/>
      <c r="D1300" s="23">
        <f>IFERROR(VLOOKUP($C1300,'World Cup Players'!#REF!,3,FALSE),0)</f>
        <v>0</v>
      </c>
      <c r="E1300" s="30"/>
      <c r="P1300" s="43">
        <f t="shared" si="148"/>
        <v>0</v>
      </c>
      <c r="T1300" s="24"/>
    </row>
    <row r="1301" spans="2:20" ht="12" customHeight="1" x14ac:dyDescent="0.2">
      <c r="B1301" s="42"/>
      <c r="D1301" s="23">
        <f>IFERROR(VLOOKUP($C1301,'World Cup Players'!#REF!,3,FALSE),0)</f>
        <v>0</v>
      </c>
      <c r="E1301" s="30"/>
      <c r="P1301" s="43">
        <f t="shared" si="148"/>
        <v>0</v>
      </c>
      <c r="T1301" s="24"/>
    </row>
    <row r="1302" spans="2:20" ht="12" customHeight="1" x14ac:dyDescent="0.2">
      <c r="B1302" s="42"/>
      <c r="D1302" s="23">
        <f>IFERROR(VLOOKUP($C1302,'World Cup Players'!#REF!,3,FALSE),0)</f>
        <v>0</v>
      </c>
      <c r="E1302" s="30"/>
      <c r="P1302" s="43">
        <f t="shared" si="148"/>
        <v>0</v>
      </c>
      <c r="T1302" s="24"/>
    </row>
    <row r="1303" spans="2:20" ht="12" customHeight="1" x14ac:dyDescent="0.2">
      <c r="B1303" s="42"/>
      <c r="D1303" s="23">
        <f>IFERROR(VLOOKUP($C1303,'World Cup Players'!#REF!,3,FALSE),0)</f>
        <v>0</v>
      </c>
      <c r="E1303" s="30"/>
      <c r="P1303" s="43">
        <f t="shared" si="148"/>
        <v>0</v>
      </c>
      <c r="T1303" s="24"/>
    </row>
    <row r="1304" spans="2:20" ht="12" customHeight="1" x14ac:dyDescent="0.2">
      <c r="B1304" s="42"/>
      <c r="D1304" s="23">
        <f>IFERROR(VLOOKUP($C1304,'World Cup Players'!#REF!,3,FALSE),0)</f>
        <v>0</v>
      </c>
      <c r="E1304" s="30"/>
      <c r="P1304" s="43">
        <f t="shared" si="148"/>
        <v>0</v>
      </c>
      <c r="T1304" s="24"/>
    </row>
    <row r="1305" spans="2:20" ht="12" customHeight="1" x14ac:dyDescent="0.2">
      <c r="B1305" s="42"/>
      <c r="D1305" s="23">
        <f>IFERROR(VLOOKUP($C1305,'World Cup Players'!#REF!,3,FALSE),0)</f>
        <v>0</v>
      </c>
      <c r="E1305" s="30"/>
      <c r="P1305" s="43">
        <f t="shared" si="148"/>
        <v>0</v>
      </c>
      <c r="T1305" s="24"/>
    </row>
    <row r="1306" spans="2:20" ht="12" customHeight="1" x14ac:dyDescent="0.2">
      <c r="B1306" s="42"/>
      <c r="D1306" s="23">
        <f>IFERROR(VLOOKUP($C1306,'World Cup Players'!#REF!,3,FALSE),0)</f>
        <v>0</v>
      </c>
      <c r="E1306" s="30"/>
      <c r="P1306" s="43">
        <f t="shared" si="148"/>
        <v>0</v>
      </c>
      <c r="T1306" s="24"/>
    </row>
    <row r="1307" spans="2:20" ht="12" customHeight="1" x14ac:dyDescent="0.2">
      <c r="B1307" s="42"/>
      <c r="C1307" s="283"/>
      <c r="D1307" s="167">
        <f>IFERROR(VLOOKUP($C1307,'World Cup Players'!#REF!,3,FALSE),0)</f>
        <v>0</v>
      </c>
      <c r="E1307" s="167"/>
      <c r="F1307" s="167"/>
      <c r="G1307" s="167"/>
      <c r="H1307" s="167"/>
      <c r="I1307" s="167"/>
      <c r="J1307" s="167"/>
      <c r="K1307" s="167"/>
      <c r="L1307" s="167"/>
      <c r="M1307" s="167"/>
      <c r="N1307" s="167"/>
      <c r="O1307" s="167"/>
      <c r="P1307" s="257">
        <f t="shared" si="148"/>
        <v>0</v>
      </c>
      <c r="T1307" s="24"/>
    </row>
    <row r="1308" spans="2:20" ht="12" customHeight="1" x14ac:dyDescent="0.2">
      <c r="B1308" s="42"/>
      <c r="D1308" s="23">
        <f>IFERROR(VLOOKUP($C1308,'World Cup Players'!#REF!,3,FALSE),0)</f>
        <v>0</v>
      </c>
      <c r="E1308" s="30"/>
      <c r="P1308" s="43">
        <f t="shared" si="148"/>
        <v>0</v>
      </c>
      <c r="T1308" s="24"/>
    </row>
    <row r="1309" spans="2:20" ht="12" customHeight="1" x14ac:dyDescent="0.2">
      <c r="B1309" s="42"/>
      <c r="D1309" s="23">
        <f>IFERROR(VLOOKUP($C1309,'World Cup Players'!#REF!,3,FALSE),0)</f>
        <v>0</v>
      </c>
      <c r="E1309" s="30"/>
      <c r="P1309" s="43">
        <f t="shared" si="148"/>
        <v>0</v>
      </c>
      <c r="T1309" s="24"/>
    </row>
    <row r="1310" spans="2:20" ht="12" customHeight="1" x14ac:dyDescent="0.2">
      <c r="B1310" s="42"/>
      <c r="D1310" s="23">
        <f>IFERROR(VLOOKUP($C1310,'World Cup Players'!#REF!,3,FALSE),0)</f>
        <v>0</v>
      </c>
      <c r="E1310" s="30"/>
      <c r="P1310" s="43">
        <f t="shared" si="148"/>
        <v>0</v>
      </c>
      <c r="T1310" s="24"/>
    </row>
    <row r="1311" spans="2:20" ht="12" customHeight="1" x14ac:dyDescent="0.2">
      <c r="B1311" s="42"/>
      <c r="D1311" s="23">
        <f>IFERROR(VLOOKUP($C1311,'World Cup Players'!#REF!,3,FALSE),0)</f>
        <v>0</v>
      </c>
      <c r="E1311" s="30"/>
      <c r="P1311" s="43">
        <f t="shared" si="148"/>
        <v>0</v>
      </c>
      <c r="T1311" s="24"/>
    </row>
    <row r="1312" spans="2:20" ht="12" customHeight="1" x14ac:dyDescent="0.2">
      <c r="B1312" s="42"/>
      <c r="D1312" s="23">
        <f>IFERROR(VLOOKUP($C1312,'World Cup Players'!#REF!,3,FALSE),0)</f>
        <v>0</v>
      </c>
      <c r="E1312" s="30"/>
      <c r="P1312" s="43">
        <f t="shared" si="148"/>
        <v>0</v>
      </c>
      <c r="T1312" s="24"/>
    </row>
    <row r="1313" spans="2:20" ht="12" customHeight="1" x14ac:dyDescent="0.2">
      <c r="B1313" s="42"/>
      <c r="D1313" s="23">
        <f>IFERROR(VLOOKUP($C1313,'World Cup Players'!#REF!,3,FALSE),0)</f>
        <v>0</v>
      </c>
      <c r="E1313" s="30"/>
      <c r="P1313" s="43">
        <f t="shared" si="148"/>
        <v>0</v>
      </c>
      <c r="T1313" s="24"/>
    </row>
    <row r="1314" spans="2:20" ht="12" customHeight="1" x14ac:dyDescent="0.2">
      <c r="B1314" s="42"/>
      <c r="D1314" s="23">
        <f>IFERROR(VLOOKUP($C1314,'World Cup Players'!#REF!,3,FALSE),0)</f>
        <v>0</v>
      </c>
      <c r="E1314" s="30"/>
      <c r="P1314" s="43">
        <f t="shared" si="148"/>
        <v>0</v>
      </c>
      <c r="T1314" s="24"/>
    </row>
    <row r="1315" spans="2:20" ht="12" customHeight="1" x14ac:dyDescent="0.2">
      <c r="B1315" s="42"/>
      <c r="D1315" s="23">
        <f>IFERROR(VLOOKUP($C1315,'World Cup Players'!#REF!,3,FALSE),0)</f>
        <v>0</v>
      </c>
      <c r="E1315" s="30"/>
      <c r="P1315" s="43">
        <f t="shared" si="148"/>
        <v>0</v>
      </c>
      <c r="T1315" s="24"/>
    </row>
    <row r="1316" spans="2:20" ht="12" customHeight="1" x14ac:dyDescent="0.2">
      <c r="B1316" s="42"/>
      <c r="D1316" s="23">
        <f>IFERROR(VLOOKUP($C1316,'World Cup Players'!#REF!,3,FALSE),0)</f>
        <v>0</v>
      </c>
      <c r="E1316" s="30"/>
      <c r="P1316" s="43">
        <f t="shared" si="148"/>
        <v>0</v>
      </c>
      <c r="T1316" s="24"/>
    </row>
    <row r="1317" spans="2:20" ht="12" customHeight="1" x14ac:dyDescent="0.2">
      <c r="B1317" s="42"/>
      <c r="D1317" s="23">
        <f>IFERROR(VLOOKUP($C1317,'World Cup Players'!#REF!,3,FALSE),0)</f>
        <v>0</v>
      </c>
      <c r="E1317" s="30"/>
      <c r="P1317" s="43">
        <f t="shared" si="148"/>
        <v>0</v>
      </c>
      <c r="T1317" s="36" t="s">
        <v>134</v>
      </c>
    </row>
    <row r="1318" spans="2:20" ht="12" customHeight="1" x14ac:dyDescent="0.2">
      <c r="B1318" s="42"/>
      <c r="D1318" s="23">
        <f>IFERROR(VLOOKUP($C1318,'World Cup Players'!#REF!,3,FALSE),0)</f>
        <v>0</v>
      </c>
      <c r="E1318" s="30"/>
      <c r="P1318" s="43">
        <f t="shared" si="148"/>
        <v>0</v>
      </c>
      <c r="T1318" s="22" t="s">
        <v>135</v>
      </c>
    </row>
    <row r="1319" spans="2:20" ht="12" customHeight="1" x14ac:dyDescent="0.2">
      <c r="B1319" s="42"/>
      <c r="D1319" s="23">
        <f>IFERROR(VLOOKUP($C1319,'World Cup Players'!#REF!,3,FALSE),0)</f>
        <v>0</v>
      </c>
      <c r="E1319" s="30"/>
      <c r="P1319" s="43">
        <f t="shared" si="148"/>
        <v>0</v>
      </c>
      <c r="T1319" s="22" t="s">
        <v>147</v>
      </c>
    </row>
    <row r="1320" spans="2:20" ht="12" customHeight="1" x14ac:dyDescent="0.2">
      <c r="B1320" s="42"/>
      <c r="D1320" s="23">
        <f>IFERROR(VLOOKUP($C1320,'World Cup Players'!#REF!,3,FALSE),0)</f>
        <v>0</v>
      </c>
      <c r="E1320" s="30"/>
      <c r="P1320" s="43">
        <f t="shared" si="148"/>
        <v>0</v>
      </c>
      <c r="T1320" s="22" t="s">
        <v>321</v>
      </c>
    </row>
    <row r="1321" spans="2:20" ht="12" customHeight="1" x14ac:dyDescent="0.2">
      <c r="B1321" s="42"/>
      <c r="D1321" s="23">
        <f>IFERROR(VLOOKUP($C1321,'World Cup Players'!#REF!,3,FALSE),0)</f>
        <v>0</v>
      </c>
      <c r="E1321" s="30"/>
      <c r="P1321" s="43">
        <f t="shared" si="148"/>
        <v>0</v>
      </c>
      <c r="T1321" s="40" t="s">
        <v>798</v>
      </c>
    </row>
    <row r="1322" spans="2:20" ht="12" customHeight="1" x14ac:dyDescent="0.2">
      <c r="B1322" s="42"/>
      <c r="D1322" s="23">
        <f>IFERROR(VLOOKUP($C1322,'World Cup Players'!#REF!,3,FALSE),0)</f>
        <v>0</v>
      </c>
      <c r="E1322" s="30"/>
      <c r="P1322" s="43">
        <f t="shared" si="148"/>
        <v>0</v>
      </c>
      <c r="T1322" s="40" t="s">
        <v>630</v>
      </c>
    </row>
    <row r="1323" spans="2:20" ht="12" customHeight="1" x14ac:dyDescent="0.2">
      <c r="B1323" s="42"/>
      <c r="D1323" s="23">
        <f>IFERROR(VLOOKUP($C1323,'World Cup Players'!#REF!,3,FALSE),0)</f>
        <v>0</v>
      </c>
      <c r="E1323" s="30"/>
      <c r="P1323" s="43">
        <f t="shared" ref="P1323:P1337" si="149">SUM((F1323*0.0083)+G1323+H1323+I1323+L1323+M1323+(N1323*0.2))-((J1323*0.25)+(K1323*0.5))-(O1323*0.25)</f>
        <v>0</v>
      </c>
      <c r="T1323" s="40" t="s">
        <v>149</v>
      </c>
    </row>
    <row r="1324" spans="2:20" ht="12" customHeight="1" x14ac:dyDescent="0.2">
      <c r="B1324" s="42"/>
      <c r="D1324" s="23">
        <f>IFERROR(VLOOKUP($C1324,'World Cup Players'!#REF!,3,FALSE),0)</f>
        <v>0</v>
      </c>
      <c r="E1324" s="30"/>
      <c r="P1324" s="43">
        <f t="shared" si="149"/>
        <v>0</v>
      </c>
      <c r="T1324" s="40" t="s">
        <v>793</v>
      </c>
    </row>
    <row r="1325" spans="2:20" ht="12" customHeight="1" x14ac:dyDescent="0.2">
      <c r="B1325" s="42"/>
      <c r="D1325" s="23">
        <f>IFERROR(VLOOKUP($C1325,'World Cup Players'!#REF!,3,FALSE),0)</f>
        <v>0</v>
      </c>
      <c r="E1325" s="30"/>
      <c r="P1325" s="43">
        <f t="shared" si="149"/>
        <v>0</v>
      </c>
      <c r="T1325" s="22" t="s">
        <v>315</v>
      </c>
    </row>
    <row r="1326" spans="2:20" ht="12" customHeight="1" x14ac:dyDescent="0.2">
      <c r="B1326" s="42"/>
      <c r="D1326" s="23">
        <f>IFERROR(VLOOKUP($C1326,'World Cup Players'!#REF!,3,FALSE),0)</f>
        <v>0</v>
      </c>
      <c r="E1326" s="30"/>
      <c r="P1326" s="43">
        <f t="shared" si="149"/>
        <v>0</v>
      </c>
      <c r="T1326" s="24" t="s">
        <v>786</v>
      </c>
    </row>
    <row r="1327" spans="2:20" ht="12" customHeight="1" x14ac:dyDescent="0.2">
      <c r="B1327" s="42"/>
      <c r="D1327" s="23">
        <f>IFERROR(VLOOKUP($C1327,'World Cup Players'!#REF!,3,FALSE),0)</f>
        <v>0</v>
      </c>
      <c r="E1327" s="30"/>
      <c r="P1327" s="43">
        <f t="shared" si="149"/>
        <v>0</v>
      </c>
      <c r="T1327" s="24" t="s">
        <v>800</v>
      </c>
    </row>
    <row r="1328" spans="2:20" ht="12" customHeight="1" x14ac:dyDescent="0.2">
      <c r="B1328" s="42"/>
      <c r="D1328" s="23">
        <f>IFERROR(VLOOKUP($C1328,'World Cup Players'!#REF!,3,FALSE),0)</f>
        <v>0</v>
      </c>
      <c r="E1328" s="30"/>
      <c r="P1328" s="43">
        <f t="shared" si="149"/>
        <v>0</v>
      </c>
      <c r="T1328" s="40" t="s">
        <v>783</v>
      </c>
    </row>
    <row r="1329" spans="2:20" ht="12" customHeight="1" x14ac:dyDescent="0.2">
      <c r="B1329" s="42"/>
      <c r="D1329" s="23">
        <f>IFERROR(VLOOKUP($C1329,'World Cup Players'!#REF!,3,FALSE),0)</f>
        <v>0</v>
      </c>
      <c r="E1329" s="30"/>
      <c r="P1329" s="43">
        <f t="shared" si="149"/>
        <v>0</v>
      </c>
      <c r="T1329" s="40" t="s">
        <v>163</v>
      </c>
    </row>
    <row r="1330" spans="2:20" ht="12" customHeight="1" x14ac:dyDescent="0.2">
      <c r="B1330" s="42"/>
      <c r="D1330" s="23">
        <f>IFERROR(VLOOKUP($C1330,'World Cup Players'!#REF!,3,FALSE),0)</f>
        <v>0</v>
      </c>
      <c r="E1330" s="30"/>
      <c r="P1330" s="43">
        <f t="shared" si="149"/>
        <v>0</v>
      </c>
      <c r="T1330" s="40" t="s">
        <v>775</v>
      </c>
    </row>
    <row r="1331" spans="2:20" ht="12" customHeight="1" x14ac:dyDescent="0.2">
      <c r="B1331" s="42"/>
      <c r="D1331" s="23">
        <f>IFERROR(VLOOKUP($C1331,'World Cup Players'!#REF!,3,FALSE),0)</f>
        <v>0</v>
      </c>
      <c r="E1331" s="30"/>
      <c r="P1331" s="43">
        <f t="shared" si="149"/>
        <v>0</v>
      </c>
      <c r="T1331" s="40" t="s">
        <v>618</v>
      </c>
    </row>
    <row r="1332" spans="2:20" ht="12" customHeight="1" x14ac:dyDescent="0.2">
      <c r="B1332" s="42"/>
      <c r="D1332" s="23">
        <f>IFERROR(VLOOKUP($C1332,'World Cup Players'!#REF!,3,FALSE),0)</f>
        <v>0</v>
      </c>
      <c r="E1332" s="30"/>
      <c r="P1332" s="43">
        <f t="shared" si="149"/>
        <v>0</v>
      </c>
      <c r="T1332" s="40" t="s">
        <v>144</v>
      </c>
    </row>
    <row r="1333" spans="2:20" ht="12" customHeight="1" x14ac:dyDescent="0.2">
      <c r="B1333" s="42"/>
      <c r="D1333" s="23">
        <f>IFERROR(VLOOKUP($C1333,'World Cup Players'!#REF!,3,FALSE),0)</f>
        <v>0</v>
      </c>
      <c r="E1333" s="30"/>
      <c r="P1333" s="43">
        <f t="shared" si="149"/>
        <v>0</v>
      </c>
      <c r="T1333" s="40" t="s">
        <v>797</v>
      </c>
    </row>
    <row r="1334" spans="2:20" ht="12" customHeight="1" x14ac:dyDescent="0.2">
      <c r="B1334" s="42"/>
      <c r="D1334" s="23">
        <f>IFERROR(VLOOKUP($C1334,'World Cup Players'!#REF!,3,FALSE),0)</f>
        <v>0</v>
      </c>
      <c r="E1334" s="30"/>
      <c r="P1334" s="43">
        <f t="shared" si="149"/>
        <v>0</v>
      </c>
      <c r="T1334" s="40" t="s">
        <v>776</v>
      </c>
    </row>
    <row r="1335" spans="2:20" ht="12" customHeight="1" x14ac:dyDescent="0.2">
      <c r="B1335" s="42"/>
      <c r="D1335" s="23">
        <f>IFERROR(VLOOKUP($C1335,'World Cup Players'!#REF!,3,FALSE),0)</f>
        <v>0</v>
      </c>
      <c r="E1335" s="30"/>
      <c r="P1335" s="43">
        <f t="shared" si="149"/>
        <v>0</v>
      </c>
      <c r="T1335" s="40" t="s">
        <v>777</v>
      </c>
    </row>
    <row r="1336" spans="2:20" ht="12" customHeight="1" x14ac:dyDescent="0.2">
      <c r="B1336" s="42"/>
      <c r="D1336" s="23">
        <f>IFERROR(VLOOKUP($C1336,'World Cup Players'!#REF!,3,FALSE),0)</f>
        <v>0</v>
      </c>
      <c r="E1336" s="30"/>
      <c r="P1336" s="43">
        <f t="shared" si="149"/>
        <v>0</v>
      </c>
      <c r="T1336" s="40" t="s">
        <v>779</v>
      </c>
    </row>
    <row r="1337" spans="2:20" ht="12" customHeight="1" x14ac:dyDescent="0.2">
      <c r="B1337" s="42"/>
      <c r="D1337" s="23">
        <f>IFERROR(VLOOKUP($C1337,'World Cup Players'!#REF!,3,FALSE),0)</f>
        <v>0</v>
      </c>
      <c r="E1337" s="30"/>
      <c r="P1337" s="43">
        <f t="shared" si="149"/>
        <v>0</v>
      </c>
      <c r="T1337" s="40" t="s">
        <v>138</v>
      </c>
    </row>
    <row r="1338" spans="2:20" ht="12" customHeight="1" x14ac:dyDescent="0.2">
      <c r="T1338" s="168" t="s">
        <v>782</v>
      </c>
    </row>
    <row r="1339" spans="2:20" ht="12" customHeight="1" x14ac:dyDescent="0.2">
      <c r="T1339" s="168" t="s">
        <v>784</v>
      </c>
    </row>
    <row r="1340" spans="2:20" ht="12" customHeight="1" x14ac:dyDescent="0.2">
      <c r="T1340" s="24" t="s">
        <v>792</v>
      </c>
    </row>
    <row r="1341" spans="2:20" ht="12" customHeight="1" x14ac:dyDescent="0.2">
      <c r="T1341" s="24" t="s">
        <v>804</v>
      </c>
    </row>
    <row r="1342" spans="2:20" ht="12" customHeight="1" x14ac:dyDescent="0.2">
      <c r="T1342" s="24" t="s">
        <v>802</v>
      </c>
    </row>
    <row r="1343" spans="2:20" ht="12" customHeight="1" x14ac:dyDescent="0.2">
      <c r="T1343" s="24"/>
    </row>
    <row r="1344" spans="2:20" ht="12" customHeight="1" x14ac:dyDescent="0.2">
      <c r="T1344" s="24"/>
    </row>
    <row r="1345" spans="20:20" ht="12" customHeight="1" x14ac:dyDescent="0.2">
      <c r="T1345" s="24"/>
    </row>
    <row r="1346" spans="20:20" ht="12" customHeight="1" x14ac:dyDescent="0.2">
      <c r="T1346" s="24"/>
    </row>
    <row r="1347" spans="20:20" ht="12" customHeight="1" x14ac:dyDescent="0.2">
      <c r="T1347" s="24"/>
    </row>
    <row r="1373" spans="20:20" ht="12" customHeight="1" x14ac:dyDescent="0.2">
      <c r="T1373" s="24"/>
    </row>
    <row r="1374" spans="20:20" ht="12" customHeight="1" x14ac:dyDescent="0.2">
      <c r="T1374" s="24"/>
    </row>
    <row r="1375" spans="20:20" ht="12" customHeight="1" x14ac:dyDescent="0.2">
      <c r="T1375" s="24"/>
    </row>
    <row r="1376" spans="20:20" ht="12" customHeight="1" x14ac:dyDescent="0.2">
      <c r="T1376" s="24"/>
    </row>
    <row r="1377" spans="20:20" ht="12" customHeight="1" x14ac:dyDescent="0.2">
      <c r="T1377" s="24"/>
    </row>
    <row r="1378" spans="20:20" ht="12" customHeight="1" x14ac:dyDescent="0.2">
      <c r="T1378" s="24"/>
    </row>
    <row r="1404" spans="20:20" ht="12" customHeight="1" x14ac:dyDescent="0.2">
      <c r="T1404" s="24"/>
    </row>
    <row r="1405" spans="20:20" ht="12" customHeight="1" x14ac:dyDescent="0.2">
      <c r="T1405" s="24"/>
    </row>
    <row r="1406" spans="20:20" ht="12" customHeight="1" x14ac:dyDescent="0.2">
      <c r="T1406" s="24"/>
    </row>
    <row r="1407" spans="20:20" ht="12" customHeight="1" x14ac:dyDescent="0.2">
      <c r="T1407" s="24"/>
    </row>
    <row r="1408" spans="20:20" ht="12" customHeight="1" x14ac:dyDescent="0.2">
      <c r="T1408" s="24"/>
    </row>
    <row r="1409" spans="20:20" ht="12" customHeight="1" x14ac:dyDescent="0.2">
      <c r="T1409" s="24"/>
    </row>
    <row r="1433" spans="20:20" ht="12" customHeight="1" x14ac:dyDescent="0.2">
      <c r="T1433" s="24"/>
    </row>
    <row r="1434" spans="20:20" ht="12" customHeight="1" x14ac:dyDescent="0.2">
      <c r="T1434" s="24"/>
    </row>
    <row r="1435" spans="20:20" ht="12" customHeight="1" x14ac:dyDescent="0.2">
      <c r="T1435" s="24"/>
    </row>
    <row r="1436" spans="20:20" ht="12" customHeight="1" x14ac:dyDescent="0.2">
      <c r="T1436" s="24"/>
    </row>
    <row r="1437" spans="20:20" ht="12" customHeight="1" x14ac:dyDescent="0.2">
      <c r="T1437" s="24"/>
    </row>
    <row r="1438" spans="20:20" ht="12" customHeight="1" x14ac:dyDescent="0.2">
      <c r="T1438" s="24"/>
    </row>
    <row r="1439" spans="20:20" ht="12" customHeight="1" x14ac:dyDescent="0.2">
      <c r="T1439" s="24"/>
    </row>
    <row r="1440" spans="20:20" ht="12" customHeight="1" x14ac:dyDescent="0.2">
      <c r="T1440" s="24"/>
    </row>
    <row r="1441" spans="20:20" ht="12" customHeight="1" x14ac:dyDescent="0.2">
      <c r="T1441" s="40">
        <f>Master!W1318</f>
        <v>0</v>
      </c>
    </row>
    <row r="1442" spans="20:20" ht="12" customHeight="1" x14ac:dyDescent="0.2">
      <c r="T1442" s="24"/>
    </row>
    <row r="1443" spans="20:20" ht="12" customHeight="1" x14ac:dyDescent="0.2">
      <c r="T1443" s="24"/>
    </row>
    <row r="1444" spans="20:20" ht="12" customHeight="1" x14ac:dyDescent="0.2">
      <c r="T1444" s="24"/>
    </row>
    <row r="1445" spans="20:20" ht="12" customHeight="1" x14ac:dyDescent="0.2">
      <c r="T1445" s="24"/>
    </row>
    <row r="1446" spans="20:20" ht="12" customHeight="1" x14ac:dyDescent="0.2">
      <c r="T1446" s="24"/>
    </row>
    <row r="1447" spans="20:20" ht="12" customHeight="1" x14ac:dyDescent="0.2">
      <c r="T1447" s="24"/>
    </row>
    <row r="1448" spans="20:20" ht="12" customHeight="1" x14ac:dyDescent="0.2">
      <c r="T1448" s="24"/>
    </row>
    <row r="1449" spans="20:20" ht="12" customHeight="1" x14ac:dyDescent="0.2">
      <c r="T1449" s="24"/>
    </row>
    <row r="1450" spans="20:20" ht="12" customHeight="1" x14ac:dyDescent="0.2">
      <c r="T1450" s="24"/>
    </row>
    <row r="1451" spans="20:20" ht="12" customHeight="1" x14ac:dyDescent="0.2">
      <c r="T1451" s="24"/>
    </row>
    <row r="1452" spans="20:20" ht="12" customHeight="1" x14ac:dyDescent="0.2">
      <c r="T1452" s="24"/>
    </row>
    <row r="1453" spans="20:20" ht="12" customHeight="1" x14ac:dyDescent="0.2">
      <c r="T1453" s="24"/>
    </row>
    <row r="1454" spans="20:20" ht="12" customHeight="1" x14ac:dyDescent="0.2">
      <c r="T1454" s="24"/>
    </row>
    <row r="1455" spans="20:20" ht="12" customHeight="1" x14ac:dyDescent="0.2">
      <c r="T1455" s="24"/>
    </row>
    <row r="1456" spans="20:20" ht="12" customHeight="1" x14ac:dyDescent="0.2">
      <c r="T1456" s="24"/>
    </row>
    <row r="1457" spans="20:20" ht="12" customHeight="1" x14ac:dyDescent="0.2">
      <c r="T1457" s="24"/>
    </row>
    <row r="1458" spans="20:20" ht="12" customHeight="1" x14ac:dyDescent="0.2">
      <c r="T1458" s="24"/>
    </row>
    <row r="1459" spans="20:20" ht="12" customHeight="1" x14ac:dyDescent="0.2">
      <c r="T1459" s="24"/>
    </row>
    <row r="1460" spans="20:20" ht="12" customHeight="1" x14ac:dyDescent="0.2">
      <c r="T1460" s="24"/>
    </row>
    <row r="1461" spans="20:20" ht="12" customHeight="1" x14ac:dyDescent="0.2">
      <c r="T1461" s="24"/>
    </row>
    <row r="1462" spans="20:20" ht="12" customHeight="1" x14ac:dyDescent="0.2">
      <c r="T1462" s="24"/>
    </row>
    <row r="1463" spans="20:20" ht="12" customHeight="1" x14ac:dyDescent="0.2">
      <c r="T1463" s="24"/>
    </row>
    <row r="1464" spans="20:20" ht="12" customHeight="1" x14ac:dyDescent="0.2">
      <c r="T1464" s="24"/>
    </row>
    <row r="1465" spans="20:20" ht="12" customHeight="1" x14ac:dyDescent="0.2">
      <c r="T1465" s="24"/>
    </row>
    <row r="1466" spans="20:20" ht="12" customHeight="1" x14ac:dyDescent="0.2">
      <c r="T1466" s="24"/>
    </row>
    <row r="1467" spans="20:20" ht="12" customHeight="1" x14ac:dyDescent="0.2">
      <c r="T1467" s="24"/>
    </row>
    <row r="1468" spans="20:20" ht="12" customHeight="1" x14ac:dyDescent="0.2">
      <c r="T1468" s="24"/>
    </row>
    <row r="1469" spans="20:20" ht="12" customHeight="1" x14ac:dyDescent="0.2">
      <c r="T1469" s="24"/>
    </row>
    <row r="1470" spans="20:20" ht="12" customHeight="1" x14ac:dyDescent="0.2">
      <c r="T1470" s="24"/>
    </row>
    <row r="1471" spans="20:20" ht="12" customHeight="1" x14ac:dyDescent="0.2">
      <c r="T1471" s="24"/>
    </row>
    <row r="1494" spans="20:20" ht="12" customHeight="1" x14ac:dyDescent="0.2">
      <c r="T1494" s="24"/>
    </row>
    <row r="1495" spans="20:20" ht="12" customHeight="1" x14ac:dyDescent="0.2">
      <c r="T1495" s="24"/>
    </row>
    <row r="1496" spans="20:20" ht="12" customHeight="1" x14ac:dyDescent="0.2">
      <c r="T1496" s="24"/>
    </row>
    <row r="1497" spans="20:20" ht="12" customHeight="1" x14ac:dyDescent="0.2">
      <c r="T1497" s="24"/>
    </row>
    <row r="1498" spans="20:20" ht="12" customHeight="1" x14ac:dyDescent="0.2">
      <c r="T1498" s="24"/>
    </row>
    <row r="1499" spans="20:20" ht="12" customHeight="1" x14ac:dyDescent="0.2">
      <c r="T1499" s="24"/>
    </row>
    <row r="1500" spans="20:20" ht="12" customHeight="1" x14ac:dyDescent="0.2">
      <c r="T1500" s="24"/>
    </row>
    <row r="1501" spans="20:20" ht="12" customHeight="1" x14ac:dyDescent="0.2">
      <c r="T1501" s="24"/>
    </row>
    <row r="1502" spans="20:20" ht="12" customHeight="1" x14ac:dyDescent="0.2">
      <c r="T1502" s="24"/>
    </row>
    <row r="1524" spans="20:20" ht="12" customHeight="1" x14ac:dyDescent="0.2">
      <c r="T1524" s="24"/>
    </row>
    <row r="1525" spans="20:20" ht="12" customHeight="1" x14ac:dyDescent="0.2">
      <c r="T1525" s="24"/>
    </row>
    <row r="1526" spans="20:20" ht="12" customHeight="1" x14ac:dyDescent="0.2">
      <c r="T1526" s="24"/>
    </row>
    <row r="1527" spans="20:20" ht="12" customHeight="1" x14ac:dyDescent="0.2">
      <c r="T1527" s="24"/>
    </row>
    <row r="1528" spans="20:20" ht="12" customHeight="1" x14ac:dyDescent="0.2">
      <c r="T1528" s="24"/>
    </row>
    <row r="1529" spans="20:20" ht="12" customHeight="1" x14ac:dyDescent="0.2">
      <c r="T1529" s="24"/>
    </row>
    <row r="1530" spans="20:20" ht="12" customHeight="1" x14ac:dyDescent="0.2">
      <c r="T1530" s="24"/>
    </row>
    <row r="1531" spans="20:20" ht="12" customHeight="1" x14ac:dyDescent="0.2">
      <c r="T1531" s="24"/>
    </row>
    <row r="1532" spans="20:20" ht="12" customHeight="1" x14ac:dyDescent="0.2">
      <c r="T1532" s="24"/>
    </row>
    <row r="1533" spans="20:20" ht="12" customHeight="1" x14ac:dyDescent="0.2">
      <c r="T1533" s="24"/>
    </row>
    <row r="1554" spans="20:20" ht="12" customHeight="1" x14ac:dyDescent="0.2">
      <c r="T1554" s="24" t="s">
        <v>785</v>
      </c>
    </row>
    <row r="1555" spans="20:20" ht="12" customHeight="1" x14ac:dyDescent="0.2">
      <c r="T1555" s="24"/>
    </row>
    <row r="1556" spans="20:20" ht="12" customHeight="1" x14ac:dyDescent="0.2">
      <c r="T1556" s="24"/>
    </row>
    <row r="1557" spans="20:20" ht="12" customHeight="1" x14ac:dyDescent="0.2">
      <c r="T1557" s="24"/>
    </row>
    <row r="1558" spans="20:20" ht="12" customHeight="1" x14ac:dyDescent="0.2">
      <c r="T1558" s="24"/>
    </row>
    <row r="1559" spans="20:20" ht="12" customHeight="1" x14ac:dyDescent="0.2">
      <c r="T1559" s="24"/>
    </row>
    <row r="1560" spans="20:20" ht="12" customHeight="1" x14ac:dyDescent="0.2">
      <c r="T1560" s="24"/>
    </row>
    <row r="1561" spans="20:20" ht="12" customHeight="1" x14ac:dyDescent="0.2">
      <c r="T1561" s="24"/>
    </row>
    <row r="1562" spans="20:20" ht="12" customHeight="1" x14ac:dyDescent="0.2">
      <c r="T1562" s="24"/>
    </row>
    <row r="1563" spans="20:20" ht="12" customHeight="1" x14ac:dyDescent="0.2">
      <c r="T1563" s="24"/>
    </row>
    <row r="1564" spans="20:20" ht="12" customHeight="1" x14ac:dyDescent="0.2">
      <c r="T1564" s="24"/>
    </row>
    <row r="1565" spans="20:20" ht="12" customHeight="1" x14ac:dyDescent="0.2">
      <c r="T1565" s="40">
        <f>Master!W1438</f>
        <v>0</v>
      </c>
    </row>
    <row r="1566" spans="20:20" ht="12" customHeight="1" x14ac:dyDescent="0.2">
      <c r="T1566" s="24"/>
    </row>
    <row r="1567" spans="20:20" ht="12" customHeight="1" x14ac:dyDescent="0.2">
      <c r="T1567" s="24"/>
    </row>
    <row r="1568" spans="20:20" ht="12" customHeight="1" x14ac:dyDescent="0.2">
      <c r="T1568" s="24"/>
    </row>
    <row r="1569" spans="20:20" ht="12" customHeight="1" x14ac:dyDescent="0.2">
      <c r="T1569" s="24"/>
    </row>
    <row r="1570" spans="20:20" ht="12" customHeight="1" x14ac:dyDescent="0.2">
      <c r="T1570" s="24"/>
    </row>
    <row r="1571" spans="20:20" ht="12" customHeight="1" x14ac:dyDescent="0.2">
      <c r="T1571" s="24"/>
    </row>
    <row r="1572" spans="20:20" ht="12" customHeight="1" x14ac:dyDescent="0.2">
      <c r="T1572" s="24"/>
    </row>
    <row r="1573" spans="20:20" ht="12" customHeight="1" x14ac:dyDescent="0.2">
      <c r="T1573" s="24"/>
    </row>
    <row r="1574" spans="20:20" ht="12" customHeight="1" x14ac:dyDescent="0.2">
      <c r="T1574" s="24"/>
    </row>
    <row r="1575" spans="20:20" ht="12" customHeight="1" x14ac:dyDescent="0.2">
      <c r="T1575" s="24"/>
    </row>
    <row r="1576" spans="20:20" ht="12" customHeight="1" x14ac:dyDescent="0.2">
      <c r="T1576" s="24"/>
    </row>
    <row r="1577" spans="20:20" ht="12" customHeight="1" x14ac:dyDescent="0.2">
      <c r="T1577" s="24"/>
    </row>
    <row r="1578" spans="20:20" ht="12" customHeight="1" x14ac:dyDescent="0.2">
      <c r="T1578" s="24"/>
    </row>
    <row r="1579" spans="20:20" ht="12" customHeight="1" x14ac:dyDescent="0.2">
      <c r="T1579" s="24"/>
    </row>
    <row r="1580" spans="20:20" ht="12" customHeight="1" x14ac:dyDescent="0.2">
      <c r="T1580" s="24"/>
    </row>
    <row r="1581" spans="20:20" ht="12" customHeight="1" x14ac:dyDescent="0.2">
      <c r="T1581" s="24"/>
    </row>
    <row r="1582" spans="20:20" ht="12" customHeight="1" x14ac:dyDescent="0.2">
      <c r="T1582" s="24"/>
    </row>
    <row r="1583" spans="20:20" ht="12" customHeight="1" x14ac:dyDescent="0.2">
      <c r="T1583" s="24"/>
    </row>
    <row r="1584" spans="20:20" ht="12" customHeight="1" x14ac:dyDescent="0.2">
      <c r="T1584" s="24"/>
    </row>
    <row r="1585" spans="20:20" ht="12" customHeight="1" x14ac:dyDescent="0.2">
      <c r="T1585" s="24"/>
    </row>
    <row r="1586" spans="20:20" ht="12" customHeight="1" x14ac:dyDescent="0.2">
      <c r="T1586" s="24"/>
    </row>
    <row r="1587" spans="20:20" ht="12" customHeight="1" x14ac:dyDescent="0.2">
      <c r="T1587" s="24"/>
    </row>
    <row r="1588" spans="20:20" ht="12" customHeight="1" x14ac:dyDescent="0.2">
      <c r="T1588" s="24"/>
    </row>
    <row r="1589" spans="20:20" ht="12" customHeight="1" x14ac:dyDescent="0.2">
      <c r="T1589" s="24"/>
    </row>
    <row r="1590" spans="20:20" ht="12" customHeight="1" x14ac:dyDescent="0.2">
      <c r="T1590" s="24"/>
    </row>
    <row r="1591" spans="20:20" ht="12" customHeight="1" x14ac:dyDescent="0.2">
      <c r="T1591" s="24"/>
    </row>
    <row r="1592" spans="20:20" ht="12" customHeight="1" x14ac:dyDescent="0.2">
      <c r="T1592" s="24"/>
    </row>
    <row r="1593" spans="20:20" ht="12" customHeight="1" x14ac:dyDescent="0.2">
      <c r="T1593" s="24"/>
    </row>
    <row r="1594" spans="20:20" ht="12" customHeight="1" x14ac:dyDescent="0.2">
      <c r="T1594" s="24"/>
    </row>
    <row r="1595" spans="20:20" ht="12" customHeight="1" x14ac:dyDescent="0.2">
      <c r="T1595" s="24"/>
    </row>
    <row r="1596" spans="20:20" ht="12" customHeight="1" x14ac:dyDescent="0.2">
      <c r="T1596" s="40">
        <f>Master!AC1288</f>
        <v>0</v>
      </c>
    </row>
    <row r="1597" spans="20:20" ht="12" customHeight="1" x14ac:dyDescent="0.2">
      <c r="T1597" s="24"/>
    </row>
    <row r="1598" spans="20:20" ht="12" customHeight="1" x14ac:dyDescent="0.2">
      <c r="T1598" s="24"/>
    </row>
    <row r="1599" spans="20:20" ht="12" customHeight="1" x14ac:dyDescent="0.2">
      <c r="T1599" s="24"/>
    </row>
    <row r="1600" spans="20:20" ht="12" customHeight="1" x14ac:dyDescent="0.2">
      <c r="T1600" s="24"/>
    </row>
    <row r="1601" spans="20:20" ht="12" customHeight="1" x14ac:dyDescent="0.2">
      <c r="T1601" s="24"/>
    </row>
    <row r="1602" spans="20:20" ht="12" customHeight="1" x14ac:dyDescent="0.2">
      <c r="T1602" s="24"/>
    </row>
    <row r="1603" spans="20:20" ht="12" customHeight="1" x14ac:dyDescent="0.2">
      <c r="T1603" s="24"/>
    </row>
    <row r="1604" spans="20:20" ht="12" customHeight="1" x14ac:dyDescent="0.2">
      <c r="T1604" s="24"/>
    </row>
    <row r="1605" spans="20:20" ht="12" customHeight="1" x14ac:dyDescent="0.2">
      <c r="T1605" s="24"/>
    </row>
    <row r="1606" spans="20:20" ht="12" customHeight="1" x14ac:dyDescent="0.2">
      <c r="T1606" s="24"/>
    </row>
    <row r="1607" spans="20:20" ht="12" customHeight="1" x14ac:dyDescent="0.2">
      <c r="T1607" s="24"/>
    </row>
    <row r="1608" spans="20:20" ht="12" customHeight="1" x14ac:dyDescent="0.2">
      <c r="T1608" s="24"/>
    </row>
    <row r="1609" spans="20:20" ht="12" customHeight="1" x14ac:dyDescent="0.2">
      <c r="T1609" s="24"/>
    </row>
    <row r="1610" spans="20:20" ht="12" customHeight="1" x14ac:dyDescent="0.2">
      <c r="T1610" s="24"/>
    </row>
    <row r="1611" spans="20:20" ht="12" customHeight="1" x14ac:dyDescent="0.2">
      <c r="T1611" s="24"/>
    </row>
    <row r="1612" spans="20:20" ht="12" customHeight="1" x14ac:dyDescent="0.2">
      <c r="T1612" s="24"/>
    </row>
    <row r="1613" spans="20:20" ht="12" customHeight="1" x14ac:dyDescent="0.2">
      <c r="T1613" s="24"/>
    </row>
    <row r="1614" spans="20:20" ht="12" customHeight="1" x14ac:dyDescent="0.2">
      <c r="T1614" s="24"/>
    </row>
    <row r="1615" spans="20:20" ht="12" customHeight="1" x14ac:dyDescent="0.2">
      <c r="T1615" s="24"/>
    </row>
    <row r="1616" spans="20:20" ht="12" customHeight="1" x14ac:dyDescent="0.2">
      <c r="T1616" s="24"/>
    </row>
    <row r="1617" spans="20:20" ht="12" customHeight="1" x14ac:dyDescent="0.2">
      <c r="T1617" s="24"/>
    </row>
    <row r="1618" spans="20:20" ht="12" customHeight="1" x14ac:dyDescent="0.2">
      <c r="T1618" s="24"/>
    </row>
    <row r="1619" spans="20:20" ht="12" customHeight="1" x14ac:dyDescent="0.2">
      <c r="T1619" s="24"/>
    </row>
    <row r="1620" spans="20:20" ht="12" customHeight="1" x14ac:dyDescent="0.2">
      <c r="T1620" s="24"/>
    </row>
    <row r="1621" spans="20:20" ht="12" customHeight="1" x14ac:dyDescent="0.2">
      <c r="T1621" s="24"/>
    </row>
    <row r="1622" spans="20:20" ht="12" customHeight="1" x14ac:dyDescent="0.2">
      <c r="T1622" s="24"/>
    </row>
    <row r="1623" spans="20:20" ht="12" customHeight="1" x14ac:dyDescent="0.2">
      <c r="T1623" s="24"/>
    </row>
    <row r="1624" spans="20:20" ht="12" customHeight="1" x14ac:dyDescent="0.2">
      <c r="T1624" s="24"/>
    </row>
    <row r="1625" spans="20:20" ht="12" customHeight="1" x14ac:dyDescent="0.2">
      <c r="T1625" s="24"/>
    </row>
    <row r="1626" spans="20:20" ht="12" customHeight="1" x14ac:dyDescent="0.2">
      <c r="T1626" s="24"/>
    </row>
    <row r="1627" spans="20:20" ht="12" customHeight="1" x14ac:dyDescent="0.2">
      <c r="T1627" s="40">
        <f>Master!AC1318</f>
        <v>0</v>
      </c>
    </row>
    <row r="1628" spans="20:20" ht="12" customHeight="1" x14ac:dyDescent="0.2">
      <c r="T1628" s="24"/>
    </row>
    <row r="1629" spans="20:20" ht="12" customHeight="1" x14ac:dyDescent="0.2">
      <c r="T1629" s="24"/>
    </row>
    <row r="1630" spans="20:20" ht="12" customHeight="1" x14ac:dyDescent="0.2">
      <c r="T1630" s="24"/>
    </row>
    <row r="1631" spans="20:20" ht="12" customHeight="1" x14ac:dyDescent="0.2">
      <c r="T1631" s="24"/>
    </row>
    <row r="1632" spans="20:20" ht="12" customHeight="1" x14ac:dyDescent="0.2">
      <c r="T1632" s="24"/>
    </row>
    <row r="1633" spans="20:20" ht="12" customHeight="1" x14ac:dyDescent="0.2">
      <c r="T1633" s="24"/>
    </row>
    <row r="1634" spans="20:20" ht="12" customHeight="1" x14ac:dyDescent="0.2">
      <c r="T1634" s="24"/>
    </row>
    <row r="1635" spans="20:20" ht="12" customHeight="1" x14ac:dyDescent="0.2">
      <c r="T1635" s="24"/>
    </row>
    <row r="1636" spans="20:20" ht="12" customHeight="1" x14ac:dyDescent="0.2">
      <c r="T1636" s="24"/>
    </row>
    <row r="1637" spans="20:20" ht="12" customHeight="1" x14ac:dyDescent="0.2">
      <c r="T1637" s="24"/>
    </row>
    <row r="1638" spans="20:20" ht="12" customHeight="1" x14ac:dyDescent="0.2">
      <c r="T1638" s="24"/>
    </row>
    <row r="1639" spans="20:20" ht="12" customHeight="1" x14ac:dyDescent="0.2">
      <c r="T1639" s="24"/>
    </row>
    <row r="1640" spans="20:20" ht="12" customHeight="1" x14ac:dyDescent="0.2">
      <c r="T1640" s="24"/>
    </row>
    <row r="1641" spans="20:20" ht="12" customHeight="1" x14ac:dyDescent="0.2">
      <c r="T1641" s="24"/>
    </row>
    <row r="1642" spans="20:20" ht="12" customHeight="1" x14ac:dyDescent="0.2">
      <c r="T1642" s="24"/>
    </row>
    <row r="1643" spans="20:20" ht="12" customHeight="1" x14ac:dyDescent="0.2">
      <c r="T1643" s="24"/>
    </row>
    <row r="1644" spans="20:20" ht="12" customHeight="1" x14ac:dyDescent="0.2">
      <c r="T1644" s="24"/>
    </row>
    <row r="1645" spans="20:20" ht="12" customHeight="1" x14ac:dyDescent="0.2">
      <c r="T1645" s="24"/>
    </row>
    <row r="1646" spans="20:20" ht="12" customHeight="1" x14ac:dyDescent="0.2">
      <c r="T1646" s="24"/>
    </row>
    <row r="1647" spans="20:20" ht="12" customHeight="1" x14ac:dyDescent="0.2">
      <c r="T1647" s="24"/>
    </row>
    <row r="1648" spans="20:20" ht="12" customHeight="1" x14ac:dyDescent="0.2">
      <c r="T1648" s="24"/>
    </row>
    <row r="1649" spans="20:20" ht="12" customHeight="1" x14ac:dyDescent="0.2">
      <c r="T1649" s="24"/>
    </row>
    <row r="1650" spans="20:20" ht="12" customHeight="1" x14ac:dyDescent="0.2">
      <c r="T1650" s="24"/>
    </row>
    <row r="1651" spans="20:20" ht="12" customHeight="1" x14ac:dyDescent="0.2">
      <c r="T1651" s="24"/>
    </row>
    <row r="1652" spans="20:20" ht="12" customHeight="1" x14ac:dyDescent="0.2">
      <c r="T1652" s="24"/>
    </row>
    <row r="1653" spans="20:20" ht="12" customHeight="1" x14ac:dyDescent="0.2">
      <c r="T1653" s="24"/>
    </row>
    <row r="1654" spans="20:20" ht="12" customHeight="1" x14ac:dyDescent="0.2">
      <c r="T1654" s="24"/>
    </row>
    <row r="1655" spans="20:20" ht="12" customHeight="1" x14ac:dyDescent="0.2">
      <c r="T1655" s="24"/>
    </row>
    <row r="1656" spans="20:20" ht="12" customHeight="1" x14ac:dyDescent="0.2">
      <c r="T1656" s="24"/>
    </row>
    <row r="1657" spans="20:20" ht="12" customHeight="1" x14ac:dyDescent="0.2">
      <c r="T1657" s="24"/>
    </row>
    <row r="1658" spans="20:20" ht="12" customHeight="1" x14ac:dyDescent="0.2">
      <c r="T1658" s="40">
        <f>Master!AC1348</f>
        <v>0</v>
      </c>
    </row>
    <row r="1659" spans="20:20" ht="12" customHeight="1" x14ac:dyDescent="0.2">
      <c r="T1659" s="24"/>
    </row>
    <row r="1660" spans="20:20" ht="12" customHeight="1" x14ac:dyDescent="0.2">
      <c r="T1660" s="24"/>
    </row>
    <row r="1661" spans="20:20" ht="12" customHeight="1" x14ac:dyDescent="0.2">
      <c r="T1661" s="24"/>
    </row>
    <row r="1662" spans="20:20" ht="12" customHeight="1" x14ac:dyDescent="0.2">
      <c r="T1662" s="24"/>
    </row>
    <row r="1663" spans="20:20" ht="12" customHeight="1" x14ac:dyDescent="0.2">
      <c r="T1663" s="24"/>
    </row>
    <row r="1664" spans="20:20" ht="12" customHeight="1" x14ac:dyDescent="0.2">
      <c r="T1664" s="24"/>
    </row>
    <row r="1665" spans="20:20" ht="12" customHeight="1" x14ac:dyDescent="0.2">
      <c r="T1665" s="24"/>
    </row>
    <row r="1666" spans="20:20" ht="12" customHeight="1" x14ac:dyDescent="0.2">
      <c r="T1666" s="24"/>
    </row>
    <row r="1667" spans="20:20" ht="12" customHeight="1" x14ac:dyDescent="0.2">
      <c r="T1667" s="24"/>
    </row>
    <row r="1668" spans="20:20" ht="12" customHeight="1" x14ac:dyDescent="0.2">
      <c r="T1668" s="24"/>
    </row>
    <row r="1669" spans="20:20" ht="12" customHeight="1" x14ac:dyDescent="0.2">
      <c r="T1669" s="24"/>
    </row>
    <row r="1670" spans="20:20" ht="12" customHeight="1" x14ac:dyDescent="0.2">
      <c r="T1670" s="24"/>
    </row>
    <row r="1671" spans="20:20" ht="12" customHeight="1" x14ac:dyDescent="0.2">
      <c r="T1671" s="24"/>
    </row>
    <row r="1672" spans="20:20" ht="12" customHeight="1" x14ac:dyDescent="0.2">
      <c r="T1672" s="24"/>
    </row>
    <row r="1673" spans="20:20" ht="12" customHeight="1" x14ac:dyDescent="0.2">
      <c r="T1673" s="24"/>
    </row>
    <row r="1674" spans="20:20" ht="12" customHeight="1" x14ac:dyDescent="0.2">
      <c r="T1674" s="24"/>
    </row>
    <row r="1675" spans="20:20" ht="12" customHeight="1" x14ac:dyDescent="0.2">
      <c r="T1675" s="24"/>
    </row>
    <row r="1676" spans="20:20" ht="12" customHeight="1" x14ac:dyDescent="0.2">
      <c r="T1676" s="24"/>
    </row>
    <row r="1677" spans="20:20" ht="12" customHeight="1" x14ac:dyDescent="0.2">
      <c r="T1677" s="24"/>
    </row>
    <row r="1678" spans="20:20" ht="12" customHeight="1" x14ac:dyDescent="0.2">
      <c r="T1678" s="24"/>
    </row>
    <row r="1679" spans="20:20" ht="12" customHeight="1" x14ac:dyDescent="0.2">
      <c r="T1679" s="24"/>
    </row>
    <row r="1680" spans="20:20" ht="12" customHeight="1" x14ac:dyDescent="0.2">
      <c r="T1680" s="24"/>
    </row>
    <row r="1681" spans="20:20" ht="12" customHeight="1" x14ac:dyDescent="0.2">
      <c r="T1681" s="24"/>
    </row>
    <row r="1682" spans="20:20" ht="12" customHeight="1" x14ac:dyDescent="0.2">
      <c r="T1682" s="24"/>
    </row>
    <row r="1683" spans="20:20" ht="12" customHeight="1" x14ac:dyDescent="0.2">
      <c r="T1683" s="24"/>
    </row>
    <row r="1684" spans="20:20" ht="12" customHeight="1" x14ac:dyDescent="0.2">
      <c r="T1684" s="24"/>
    </row>
    <row r="1685" spans="20:20" ht="12" customHeight="1" x14ac:dyDescent="0.2">
      <c r="T1685" s="24"/>
    </row>
    <row r="1686" spans="20:20" ht="12" customHeight="1" x14ac:dyDescent="0.2">
      <c r="T1686" s="24"/>
    </row>
    <row r="1687" spans="20:20" ht="12" customHeight="1" x14ac:dyDescent="0.2">
      <c r="T1687" s="24"/>
    </row>
    <row r="1688" spans="20:20" ht="12" customHeight="1" x14ac:dyDescent="0.2">
      <c r="T1688" s="24"/>
    </row>
    <row r="1689" spans="20:20" ht="12" customHeight="1" x14ac:dyDescent="0.2">
      <c r="T1689" s="40">
        <f>Master!AC1378</f>
        <v>0</v>
      </c>
    </row>
    <row r="1690" spans="20:20" ht="12" customHeight="1" x14ac:dyDescent="0.2">
      <c r="T1690" s="24"/>
    </row>
    <row r="1711" spans="20:20" ht="12" customHeight="1" x14ac:dyDescent="0.2">
      <c r="T1711" s="24"/>
    </row>
    <row r="1712" spans="20:20" ht="12" customHeight="1" x14ac:dyDescent="0.2">
      <c r="T1712" s="24"/>
    </row>
    <row r="1713" spans="20:20" ht="12" customHeight="1" x14ac:dyDescent="0.2">
      <c r="T1713" s="24"/>
    </row>
    <row r="1714" spans="20:20" ht="12" customHeight="1" x14ac:dyDescent="0.2">
      <c r="T1714" s="24"/>
    </row>
    <row r="1715" spans="20:20" ht="12" customHeight="1" x14ac:dyDescent="0.2">
      <c r="T1715" s="24"/>
    </row>
    <row r="1716" spans="20:20" ht="12" customHeight="1" x14ac:dyDescent="0.2">
      <c r="T1716" s="24"/>
    </row>
    <row r="1717" spans="20:20" ht="12" customHeight="1" x14ac:dyDescent="0.2">
      <c r="T1717" s="24"/>
    </row>
    <row r="1718" spans="20:20" ht="12" customHeight="1" x14ac:dyDescent="0.2">
      <c r="T1718" s="24"/>
    </row>
    <row r="1719" spans="20:20" ht="12" customHeight="1" x14ac:dyDescent="0.2">
      <c r="T1719" s="24"/>
    </row>
    <row r="1740" spans="20:20" ht="12" customHeight="1" x14ac:dyDescent="0.2">
      <c r="T1740" s="24"/>
    </row>
    <row r="1741" spans="20:20" ht="12" customHeight="1" x14ac:dyDescent="0.2">
      <c r="T1741" s="24"/>
    </row>
    <row r="1742" spans="20:20" ht="12" customHeight="1" x14ac:dyDescent="0.2">
      <c r="T1742" s="24"/>
    </row>
    <row r="1743" spans="20:20" ht="12" customHeight="1" x14ac:dyDescent="0.2">
      <c r="T1743" s="24"/>
    </row>
    <row r="1744" spans="20:20" ht="12" customHeight="1" x14ac:dyDescent="0.2">
      <c r="T1744" s="24"/>
    </row>
    <row r="1745" spans="20:20" ht="12" customHeight="1" x14ac:dyDescent="0.2">
      <c r="T1745" s="24"/>
    </row>
    <row r="1746" spans="20:20" ht="12" customHeight="1" x14ac:dyDescent="0.2">
      <c r="T1746" s="24"/>
    </row>
    <row r="1747" spans="20:20" ht="12" customHeight="1" x14ac:dyDescent="0.2">
      <c r="T1747" s="24"/>
    </row>
    <row r="1748" spans="20:20" ht="12" customHeight="1" x14ac:dyDescent="0.2">
      <c r="T1748" s="24"/>
    </row>
    <row r="1749" spans="20:20" ht="12" customHeight="1" x14ac:dyDescent="0.2">
      <c r="T1749" s="24"/>
    </row>
    <row r="1750" spans="20:20" ht="12" customHeight="1" x14ac:dyDescent="0.2">
      <c r="T1750" s="24"/>
    </row>
    <row r="1770" spans="20:20" ht="12" customHeight="1" x14ac:dyDescent="0.2">
      <c r="T1770" s="24"/>
    </row>
    <row r="1771" spans="20:20" ht="12" customHeight="1" x14ac:dyDescent="0.2">
      <c r="T1771" s="24"/>
    </row>
    <row r="1772" spans="20:20" ht="12" customHeight="1" x14ac:dyDescent="0.2">
      <c r="T1772" s="24"/>
    </row>
    <row r="1773" spans="20:20" ht="12" customHeight="1" x14ac:dyDescent="0.2">
      <c r="T1773" s="24"/>
    </row>
    <row r="1774" spans="20:20" ht="12" customHeight="1" x14ac:dyDescent="0.2">
      <c r="T1774" s="24"/>
    </row>
    <row r="1775" spans="20:20" ht="12" customHeight="1" x14ac:dyDescent="0.2">
      <c r="T1775" s="24"/>
    </row>
    <row r="1776" spans="20:20" ht="12" customHeight="1" x14ac:dyDescent="0.2">
      <c r="T1776" s="24"/>
    </row>
    <row r="1777" spans="20:20" ht="12" customHeight="1" x14ac:dyDescent="0.2">
      <c r="T1777" s="24"/>
    </row>
    <row r="1778" spans="20:20" ht="12" customHeight="1" x14ac:dyDescent="0.2">
      <c r="T1778" s="24"/>
    </row>
    <row r="1779" spans="20:20" ht="12" customHeight="1" x14ac:dyDescent="0.2">
      <c r="T1779" s="24"/>
    </row>
    <row r="1780" spans="20:20" ht="12" customHeight="1" x14ac:dyDescent="0.2">
      <c r="T1780" s="24"/>
    </row>
    <row r="1781" spans="20:20" ht="12" customHeight="1" x14ac:dyDescent="0.2">
      <c r="T1781" s="24"/>
    </row>
    <row r="1800" spans="20:20" ht="12" customHeight="1" x14ac:dyDescent="0.2">
      <c r="T1800" s="42"/>
    </row>
    <row r="1801" spans="20:20" ht="12" customHeight="1" x14ac:dyDescent="0.2">
      <c r="T1801" s="42"/>
    </row>
    <row r="1802" spans="20:20" ht="12" customHeight="1" x14ac:dyDescent="0.2">
      <c r="T1802" s="42"/>
    </row>
    <row r="1803" spans="20:20" ht="12" customHeight="1" x14ac:dyDescent="0.2">
      <c r="T1803" s="42"/>
    </row>
    <row r="1804" spans="20:20" ht="12" customHeight="1" x14ac:dyDescent="0.2">
      <c r="T1804" s="42"/>
    </row>
    <row r="1805" spans="20:20" ht="12" customHeight="1" x14ac:dyDescent="0.2">
      <c r="T1805" s="42"/>
    </row>
    <row r="1806" spans="20:20" ht="12" customHeight="1" x14ac:dyDescent="0.2">
      <c r="T1806" s="42"/>
    </row>
    <row r="1807" spans="20:20" ht="12" customHeight="1" x14ac:dyDescent="0.2">
      <c r="T1807" s="42"/>
    </row>
    <row r="1808" spans="20:20" ht="12" customHeight="1" x14ac:dyDescent="0.2">
      <c r="T1808" s="42"/>
    </row>
    <row r="1809" spans="20:20" ht="12" customHeight="1" x14ac:dyDescent="0.2">
      <c r="T1809" s="42"/>
    </row>
    <row r="1810" spans="20:20" ht="12" customHeight="1" x14ac:dyDescent="0.2">
      <c r="T1810" s="42"/>
    </row>
    <row r="1811" spans="20:20" ht="12" customHeight="1" x14ac:dyDescent="0.2">
      <c r="T1811" s="42"/>
    </row>
    <row r="1812" spans="20:20" ht="12" customHeight="1" x14ac:dyDescent="0.2">
      <c r="T1812" s="42"/>
    </row>
    <row r="1830" spans="20:20" ht="12" customHeight="1" x14ac:dyDescent="0.2">
      <c r="T1830" s="24"/>
    </row>
    <row r="1831" spans="20:20" ht="12" customHeight="1" x14ac:dyDescent="0.2">
      <c r="T1831" s="42"/>
    </row>
    <row r="1832" spans="20:20" ht="12" customHeight="1" x14ac:dyDescent="0.2">
      <c r="T1832" s="42"/>
    </row>
    <row r="1833" spans="20:20" ht="12" customHeight="1" x14ac:dyDescent="0.2">
      <c r="T1833" s="42"/>
    </row>
    <row r="1834" spans="20:20" ht="12" customHeight="1" x14ac:dyDescent="0.2">
      <c r="T1834" s="42"/>
    </row>
    <row r="1835" spans="20:20" ht="12" customHeight="1" x14ac:dyDescent="0.2">
      <c r="T1835" s="42"/>
    </row>
    <row r="1836" spans="20:20" ht="12" customHeight="1" x14ac:dyDescent="0.2">
      <c r="T1836" s="42"/>
    </row>
    <row r="1837" spans="20:20" ht="12" customHeight="1" x14ac:dyDescent="0.2">
      <c r="T1837" s="42"/>
    </row>
    <row r="1838" spans="20:20" ht="12" customHeight="1" x14ac:dyDescent="0.2">
      <c r="T1838" s="42"/>
    </row>
    <row r="1839" spans="20:20" ht="12" customHeight="1" x14ac:dyDescent="0.2">
      <c r="T1839" s="42"/>
    </row>
    <row r="1840" spans="20:20" ht="12" customHeight="1" x14ac:dyDescent="0.2">
      <c r="T1840" s="42"/>
    </row>
    <row r="1841" spans="20:20" ht="12" customHeight="1" x14ac:dyDescent="0.2">
      <c r="T1841" s="42"/>
    </row>
    <row r="1842" spans="20:20" ht="12" customHeight="1" x14ac:dyDescent="0.2">
      <c r="T1842" s="42"/>
    </row>
    <row r="1843" spans="20:20" ht="12" customHeight="1" x14ac:dyDescent="0.2">
      <c r="T1843" s="42"/>
    </row>
    <row r="1844" spans="20:20" ht="12" customHeight="1" x14ac:dyDescent="0.2">
      <c r="T1844" s="40">
        <f>Master!AC1528</f>
        <v>0</v>
      </c>
    </row>
    <row r="1862" spans="20:20" ht="12" customHeight="1" x14ac:dyDescent="0.2">
      <c r="T1862" s="24"/>
    </row>
    <row r="1863" spans="20:20" ht="12" customHeight="1" x14ac:dyDescent="0.2">
      <c r="T1863" s="24"/>
    </row>
    <row r="1864" spans="20:20" ht="12" customHeight="1" x14ac:dyDescent="0.2">
      <c r="T1864" s="24"/>
    </row>
    <row r="1865" spans="20:20" ht="12" customHeight="1" x14ac:dyDescent="0.2">
      <c r="T1865" s="24"/>
    </row>
    <row r="1866" spans="20:20" ht="12" customHeight="1" x14ac:dyDescent="0.2">
      <c r="T1866" s="24"/>
    </row>
    <row r="1867" spans="20:20" ht="12" customHeight="1" x14ac:dyDescent="0.2">
      <c r="T1867" s="24"/>
    </row>
    <row r="1868" spans="20:20" ht="12" customHeight="1" x14ac:dyDescent="0.2">
      <c r="T1868" s="24"/>
    </row>
    <row r="1869" spans="20:20" ht="12" customHeight="1" x14ac:dyDescent="0.2">
      <c r="T1869" s="24"/>
    </row>
    <row r="1870" spans="20:20" ht="12" customHeight="1" x14ac:dyDescent="0.2">
      <c r="T1870" s="24"/>
    </row>
    <row r="1871" spans="20:20" ht="12" customHeight="1" x14ac:dyDescent="0.2">
      <c r="T1871" s="24"/>
    </row>
    <row r="1872" spans="20:20" ht="12" customHeight="1" x14ac:dyDescent="0.2">
      <c r="T1872" s="24"/>
    </row>
    <row r="1873" spans="20:20" ht="12" customHeight="1" x14ac:dyDescent="0.2">
      <c r="T1873" s="24"/>
    </row>
    <row r="1874" spans="20:20" ht="12" customHeight="1" x14ac:dyDescent="0.2">
      <c r="T1874" s="24"/>
    </row>
    <row r="1892" spans="20:20" ht="12" customHeight="1" x14ac:dyDescent="0.2">
      <c r="T1892" s="24"/>
    </row>
    <row r="1893" spans="20:20" ht="12" customHeight="1" x14ac:dyDescent="0.2">
      <c r="T1893" s="24"/>
    </row>
    <row r="1894" spans="20:20" ht="12" customHeight="1" x14ac:dyDescent="0.2">
      <c r="T1894" s="24"/>
    </row>
    <row r="1895" spans="20:20" ht="12" customHeight="1" x14ac:dyDescent="0.2">
      <c r="T1895" s="24"/>
    </row>
    <row r="1896" spans="20:20" ht="12" customHeight="1" x14ac:dyDescent="0.2">
      <c r="T1896" s="24"/>
    </row>
    <row r="1897" spans="20:20" ht="12" customHeight="1" x14ac:dyDescent="0.2">
      <c r="T1897" s="24"/>
    </row>
    <row r="1898" spans="20:20" ht="12" customHeight="1" x14ac:dyDescent="0.2">
      <c r="T1898" s="24"/>
    </row>
    <row r="1899" spans="20:20" ht="12" customHeight="1" x14ac:dyDescent="0.2">
      <c r="T1899" s="24"/>
    </row>
    <row r="1900" spans="20:20" ht="12" customHeight="1" x14ac:dyDescent="0.2">
      <c r="T1900" s="24"/>
    </row>
    <row r="1901" spans="20:20" ht="12" customHeight="1" x14ac:dyDescent="0.2">
      <c r="T1901" s="24"/>
    </row>
    <row r="1902" spans="20:20" ht="12" customHeight="1" x14ac:dyDescent="0.2">
      <c r="T1902" s="24"/>
    </row>
    <row r="1903" spans="20:20" ht="12" customHeight="1" x14ac:dyDescent="0.2">
      <c r="T1903" s="24"/>
    </row>
    <row r="1904" spans="20:20" ht="12" customHeight="1" x14ac:dyDescent="0.2">
      <c r="T1904" s="24"/>
    </row>
    <row r="1905" spans="20:20" ht="12" customHeight="1" x14ac:dyDescent="0.2">
      <c r="T1905" s="24"/>
    </row>
    <row r="1922" spans="20:20" ht="12" customHeight="1" x14ac:dyDescent="0.2">
      <c r="T1922" s="24"/>
    </row>
    <row r="1923" spans="20:20" ht="12" customHeight="1" x14ac:dyDescent="0.2">
      <c r="T1923" s="24"/>
    </row>
    <row r="1924" spans="20:20" ht="12" customHeight="1" x14ac:dyDescent="0.2">
      <c r="T1924" s="24"/>
    </row>
    <row r="1925" spans="20:20" ht="12" customHeight="1" x14ac:dyDescent="0.2">
      <c r="T1925" s="24"/>
    </row>
    <row r="1926" spans="20:20" ht="12" customHeight="1" x14ac:dyDescent="0.2">
      <c r="T1926" s="24"/>
    </row>
    <row r="1927" spans="20:20" ht="12" customHeight="1" x14ac:dyDescent="0.2">
      <c r="T1927" s="24"/>
    </row>
    <row r="1928" spans="20:20" ht="12" customHeight="1" x14ac:dyDescent="0.2">
      <c r="T1928" s="24"/>
    </row>
    <row r="1929" spans="20:20" ht="12" customHeight="1" x14ac:dyDescent="0.2">
      <c r="T1929" s="24"/>
    </row>
    <row r="1930" spans="20:20" ht="12" customHeight="1" x14ac:dyDescent="0.2">
      <c r="T1930" s="24"/>
    </row>
    <row r="1931" spans="20:20" ht="12" customHeight="1" x14ac:dyDescent="0.2">
      <c r="T1931" s="24"/>
    </row>
    <row r="1932" spans="20:20" ht="12" customHeight="1" x14ac:dyDescent="0.2">
      <c r="T1932" s="24"/>
    </row>
    <row r="1933" spans="20:20" ht="12" customHeight="1" x14ac:dyDescent="0.2">
      <c r="T1933" s="24"/>
    </row>
    <row r="1934" spans="20:20" ht="12" customHeight="1" x14ac:dyDescent="0.2">
      <c r="T1934" s="24"/>
    </row>
    <row r="1935" spans="20:20" ht="12" customHeight="1" x14ac:dyDescent="0.2">
      <c r="T1935" s="24"/>
    </row>
    <row r="1936" spans="20:20" ht="12" customHeight="1" x14ac:dyDescent="0.2">
      <c r="T1936" s="24"/>
    </row>
    <row r="1937" spans="20:20" ht="12" customHeight="1" x14ac:dyDescent="0.2">
      <c r="T1937" s="40">
        <f>Master!AC1618</f>
        <v>0</v>
      </c>
    </row>
    <row r="1938" spans="20:20" ht="12" customHeight="1" x14ac:dyDescent="0.2">
      <c r="T1938" s="24"/>
    </row>
    <row r="1939" spans="20:20" ht="12" customHeight="1" x14ac:dyDescent="0.2">
      <c r="T1939" s="24"/>
    </row>
    <row r="1940" spans="20:20" ht="12" customHeight="1" x14ac:dyDescent="0.2">
      <c r="T1940" s="24"/>
    </row>
    <row r="1941" spans="20:20" ht="12" customHeight="1" x14ac:dyDescent="0.2">
      <c r="T1941" s="24"/>
    </row>
    <row r="1942" spans="20:20" ht="12" customHeight="1" x14ac:dyDescent="0.2">
      <c r="T1942" s="24"/>
    </row>
    <row r="1943" spans="20:20" ht="12" customHeight="1" x14ac:dyDescent="0.2">
      <c r="T1943" s="24"/>
    </row>
    <row r="1944" spans="20:20" ht="12" customHeight="1" x14ac:dyDescent="0.2">
      <c r="T1944" s="24"/>
    </row>
    <row r="1945" spans="20:20" ht="12" customHeight="1" x14ac:dyDescent="0.2">
      <c r="T1945" s="24"/>
    </row>
    <row r="1946" spans="20:20" ht="12" customHeight="1" x14ac:dyDescent="0.2">
      <c r="T1946" s="24"/>
    </row>
    <row r="1947" spans="20:20" ht="12" customHeight="1" x14ac:dyDescent="0.2">
      <c r="T1947" s="24"/>
    </row>
    <row r="1948" spans="20:20" ht="12" customHeight="1" x14ac:dyDescent="0.2">
      <c r="T1948" s="24"/>
    </row>
    <row r="1949" spans="20:20" ht="12" customHeight="1" x14ac:dyDescent="0.2">
      <c r="T1949" s="24"/>
    </row>
    <row r="1950" spans="20:20" ht="12" customHeight="1" x14ac:dyDescent="0.2">
      <c r="T1950" s="24"/>
    </row>
    <row r="1951" spans="20:20" ht="12" customHeight="1" x14ac:dyDescent="0.2">
      <c r="T1951" s="24"/>
    </row>
    <row r="1952" spans="20:20" ht="12" customHeight="1" x14ac:dyDescent="0.2">
      <c r="T1952" s="24"/>
    </row>
    <row r="1953" spans="20:20" ht="12" customHeight="1" x14ac:dyDescent="0.2">
      <c r="T1953" s="24"/>
    </row>
    <row r="1954" spans="20:20" ht="12" customHeight="1" x14ac:dyDescent="0.2">
      <c r="T1954" s="24"/>
    </row>
    <row r="1955" spans="20:20" ht="12" customHeight="1" x14ac:dyDescent="0.2">
      <c r="T1955" s="24"/>
    </row>
    <row r="1956" spans="20:20" ht="12" customHeight="1" x14ac:dyDescent="0.2">
      <c r="T1956" s="24"/>
    </row>
    <row r="1957" spans="20:20" ht="12" customHeight="1" x14ac:dyDescent="0.2">
      <c r="T1957" s="24"/>
    </row>
    <row r="1958" spans="20:20" ht="12" customHeight="1" x14ac:dyDescent="0.2">
      <c r="T1958" s="24"/>
    </row>
    <row r="1959" spans="20:20" ht="12" customHeight="1" x14ac:dyDescent="0.2">
      <c r="T1959" s="24"/>
    </row>
    <row r="1960" spans="20:20" ht="12" customHeight="1" x14ac:dyDescent="0.2">
      <c r="T1960" s="24"/>
    </row>
    <row r="1961" spans="20:20" ht="12" customHeight="1" x14ac:dyDescent="0.2">
      <c r="T1961" s="24"/>
    </row>
    <row r="1962" spans="20:20" ht="12" customHeight="1" x14ac:dyDescent="0.2">
      <c r="T1962" s="24"/>
    </row>
    <row r="1963" spans="20:20" ht="12" customHeight="1" x14ac:dyDescent="0.2">
      <c r="T1963" s="24"/>
    </row>
    <row r="1964" spans="20:20" ht="12" customHeight="1" x14ac:dyDescent="0.2">
      <c r="T1964" s="24"/>
    </row>
    <row r="1965" spans="20:20" ht="12" customHeight="1" x14ac:dyDescent="0.2">
      <c r="T1965" s="24"/>
    </row>
    <row r="1966" spans="20:20" ht="12" customHeight="1" x14ac:dyDescent="0.2">
      <c r="T1966" s="24"/>
    </row>
    <row r="1967" spans="20:20" ht="12" customHeight="1" x14ac:dyDescent="0.2">
      <c r="T1967" s="24"/>
    </row>
    <row r="1968" spans="20:20" ht="12" customHeight="1" x14ac:dyDescent="0.2">
      <c r="T1968" s="40">
        <f>Master!AC1648</f>
        <v>0</v>
      </c>
    </row>
    <row r="1969" spans="20:20" ht="12" customHeight="1" x14ac:dyDescent="0.2">
      <c r="T1969" s="24"/>
    </row>
    <row r="1970" spans="20:20" ht="12" customHeight="1" x14ac:dyDescent="0.2">
      <c r="T1970" s="24"/>
    </row>
    <row r="1971" spans="20:20" ht="12" customHeight="1" x14ac:dyDescent="0.2">
      <c r="T1971" s="24"/>
    </row>
    <row r="1972" spans="20:20" ht="12" customHeight="1" x14ac:dyDescent="0.2">
      <c r="T1972" s="24"/>
    </row>
    <row r="1973" spans="20:20" ht="12" customHeight="1" x14ac:dyDescent="0.2">
      <c r="T1973" s="24"/>
    </row>
    <row r="1974" spans="20:20" ht="12" customHeight="1" x14ac:dyDescent="0.2">
      <c r="T1974" s="24"/>
    </row>
    <row r="1975" spans="20:20" ht="12" customHeight="1" x14ac:dyDescent="0.2">
      <c r="T1975" s="24"/>
    </row>
    <row r="1976" spans="20:20" ht="12" customHeight="1" x14ac:dyDescent="0.2">
      <c r="T1976" s="24"/>
    </row>
    <row r="1977" spans="20:20" ht="12" customHeight="1" x14ac:dyDescent="0.2">
      <c r="T1977" s="24"/>
    </row>
    <row r="1978" spans="20:20" ht="12" customHeight="1" x14ac:dyDescent="0.2">
      <c r="T1978" s="24"/>
    </row>
    <row r="1979" spans="20:20" ht="12" customHeight="1" x14ac:dyDescent="0.2">
      <c r="T1979" s="24"/>
    </row>
    <row r="1980" spans="20:20" ht="12" customHeight="1" x14ac:dyDescent="0.2">
      <c r="T1980" s="24"/>
    </row>
    <row r="1981" spans="20:20" ht="12" customHeight="1" x14ac:dyDescent="0.2">
      <c r="T1981" s="24"/>
    </row>
    <row r="1982" spans="20:20" ht="12" customHeight="1" x14ac:dyDescent="0.2">
      <c r="T1982" s="24"/>
    </row>
    <row r="1983" spans="20:20" ht="12" customHeight="1" x14ac:dyDescent="0.2">
      <c r="T1983" s="24"/>
    </row>
    <row r="1984" spans="20:20" ht="12" customHeight="1" x14ac:dyDescent="0.2">
      <c r="T1984" s="24"/>
    </row>
    <row r="1985" spans="20:20" ht="12" customHeight="1" x14ac:dyDescent="0.2">
      <c r="T1985" s="24"/>
    </row>
    <row r="1986" spans="20:20" ht="12" customHeight="1" x14ac:dyDescent="0.2">
      <c r="T1986" s="24"/>
    </row>
    <row r="1987" spans="20:20" ht="12" customHeight="1" x14ac:dyDescent="0.2">
      <c r="T1987" s="24"/>
    </row>
    <row r="1988" spans="20:20" ht="12" customHeight="1" x14ac:dyDescent="0.2">
      <c r="T1988" s="24"/>
    </row>
    <row r="1989" spans="20:20" ht="12" customHeight="1" x14ac:dyDescent="0.2">
      <c r="T1989" s="24"/>
    </row>
    <row r="1990" spans="20:20" ht="12" customHeight="1" x14ac:dyDescent="0.2">
      <c r="T1990" s="24"/>
    </row>
    <row r="1991" spans="20:20" ht="12" customHeight="1" x14ac:dyDescent="0.2">
      <c r="T1991" s="24"/>
    </row>
    <row r="1992" spans="20:20" ht="12" customHeight="1" x14ac:dyDescent="0.2">
      <c r="T1992" s="24"/>
    </row>
    <row r="1993" spans="20:20" ht="12" customHeight="1" x14ac:dyDescent="0.2">
      <c r="T1993" s="24"/>
    </row>
    <row r="1994" spans="20:20" ht="12" customHeight="1" x14ac:dyDescent="0.2">
      <c r="T1994" s="24"/>
    </row>
    <row r="1995" spans="20:20" ht="12" customHeight="1" x14ac:dyDescent="0.2">
      <c r="T1995" s="24"/>
    </row>
    <row r="1996" spans="20:20" ht="12" customHeight="1" x14ac:dyDescent="0.2">
      <c r="T1996" s="24"/>
    </row>
    <row r="1997" spans="20:20" ht="12" customHeight="1" x14ac:dyDescent="0.2">
      <c r="T1997" s="24"/>
    </row>
    <row r="1998" spans="20:20" ht="12" customHeight="1" x14ac:dyDescent="0.2">
      <c r="T1998" s="24"/>
    </row>
    <row r="1999" spans="20:20" ht="12" customHeight="1" x14ac:dyDescent="0.2">
      <c r="T1999" s="40">
        <f>Master!AP1288</f>
        <v>0</v>
      </c>
    </row>
    <row r="2000" spans="20:20" ht="12" customHeight="1" x14ac:dyDescent="0.2">
      <c r="T2000" s="24"/>
    </row>
    <row r="2001" spans="20:20" ht="12" customHeight="1" x14ac:dyDescent="0.2">
      <c r="T2001" s="24"/>
    </row>
    <row r="2002" spans="20:20" ht="12" customHeight="1" x14ac:dyDescent="0.2">
      <c r="T2002" s="24"/>
    </row>
    <row r="2003" spans="20:20" ht="12" customHeight="1" x14ac:dyDescent="0.2">
      <c r="T2003" s="24"/>
    </row>
    <row r="2004" spans="20:20" ht="12" customHeight="1" x14ac:dyDescent="0.2">
      <c r="T2004" s="24"/>
    </row>
    <row r="2005" spans="20:20" ht="12" customHeight="1" x14ac:dyDescent="0.2">
      <c r="T2005" s="24"/>
    </row>
    <row r="2006" spans="20:20" ht="12" customHeight="1" x14ac:dyDescent="0.2">
      <c r="T2006" s="24"/>
    </row>
    <row r="2007" spans="20:20" ht="12" customHeight="1" x14ac:dyDescent="0.2">
      <c r="T2007" s="24"/>
    </row>
    <row r="2008" spans="20:20" ht="12" customHeight="1" x14ac:dyDescent="0.2">
      <c r="T2008" s="24"/>
    </row>
    <row r="2009" spans="20:20" ht="12" customHeight="1" x14ac:dyDescent="0.2">
      <c r="T2009" s="24"/>
    </row>
    <row r="2010" spans="20:20" ht="12" customHeight="1" x14ac:dyDescent="0.2">
      <c r="T2010" s="24"/>
    </row>
    <row r="2011" spans="20:20" ht="12" customHeight="1" x14ac:dyDescent="0.2">
      <c r="T2011" s="24"/>
    </row>
    <row r="2012" spans="20:20" ht="12" customHeight="1" x14ac:dyDescent="0.2">
      <c r="T2012" s="24"/>
    </row>
    <row r="2013" spans="20:20" ht="12" customHeight="1" x14ac:dyDescent="0.2">
      <c r="T2013" s="24"/>
    </row>
    <row r="2014" spans="20:20" ht="12" customHeight="1" x14ac:dyDescent="0.2">
      <c r="T2014" s="24"/>
    </row>
    <row r="2015" spans="20:20" ht="12" customHeight="1" x14ac:dyDescent="0.2">
      <c r="T2015" s="24"/>
    </row>
    <row r="2016" spans="20:20" ht="12" customHeight="1" x14ac:dyDescent="0.2">
      <c r="T2016" s="24"/>
    </row>
    <row r="2017" spans="20:20" ht="12" customHeight="1" x14ac:dyDescent="0.2">
      <c r="T2017" s="24"/>
    </row>
    <row r="2018" spans="20:20" ht="12" customHeight="1" x14ac:dyDescent="0.2">
      <c r="T2018" s="24"/>
    </row>
    <row r="2019" spans="20:20" ht="12" customHeight="1" x14ac:dyDescent="0.2">
      <c r="T2019" s="24"/>
    </row>
    <row r="2020" spans="20:20" ht="12" customHeight="1" x14ac:dyDescent="0.2">
      <c r="T2020" s="24"/>
    </row>
    <row r="2021" spans="20:20" ht="12" customHeight="1" x14ac:dyDescent="0.2">
      <c r="T2021" s="24"/>
    </row>
    <row r="2022" spans="20:20" ht="12" customHeight="1" x14ac:dyDescent="0.2">
      <c r="T2022" s="24"/>
    </row>
    <row r="2023" spans="20:20" ht="12" customHeight="1" x14ac:dyDescent="0.2">
      <c r="T2023" s="24"/>
    </row>
    <row r="2024" spans="20:20" ht="12" customHeight="1" x14ac:dyDescent="0.2">
      <c r="T2024" s="24"/>
    </row>
    <row r="2025" spans="20:20" ht="12" customHeight="1" x14ac:dyDescent="0.2">
      <c r="T2025" s="24"/>
    </row>
    <row r="2026" spans="20:20" ht="12" customHeight="1" x14ac:dyDescent="0.2">
      <c r="T2026" s="24"/>
    </row>
    <row r="2027" spans="20:20" ht="12" customHeight="1" x14ac:dyDescent="0.2">
      <c r="T2027" s="24"/>
    </row>
    <row r="2028" spans="20:20" ht="12" customHeight="1" x14ac:dyDescent="0.2">
      <c r="T2028" s="24"/>
    </row>
    <row r="2029" spans="20:20" ht="12" customHeight="1" x14ac:dyDescent="0.2">
      <c r="T2029" s="24"/>
    </row>
    <row r="2045" spans="20:20" ht="12" customHeight="1" x14ac:dyDescent="0.2">
      <c r="T2045" s="24"/>
    </row>
    <row r="2046" spans="20:20" ht="12" customHeight="1" x14ac:dyDescent="0.2">
      <c r="T2046" s="24"/>
    </row>
    <row r="2047" spans="20:20" ht="12" customHeight="1" x14ac:dyDescent="0.2">
      <c r="T2047" s="24"/>
    </row>
    <row r="2048" spans="20:20" ht="12" customHeight="1" x14ac:dyDescent="0.2">
      <c r="T2048" s="24"/>
    </row>
    <row r="2049" spans="20:20" ht="12" customHeight="1" x14ac:dyDescent="0.2">
      <c r="T2049" s="24"/>
    </row>
    <row r="2050" spans="20:20" ht="12" customHeight="1" x14ac:dyDescent="0.2">
      <c r="T2050" s="24"/>
    </row>
    <row r="2051" spans="20:20" ht="12" customHeight="1" x14ac:dyDescent="0.2">
      <c r="T2051" s="24"/>
    </row>
    <row r="2052" spans="20:20" ht="12" customHeight="1" x14ac:dyDescent="0.2">
      <c r="T2052" s="24"/>
    </row>
    <row r="2053" spans="20:20" ht="12" customHeight="1" x14ac:dyDescent="0.2">
      <c r="T2053" s="24"/>
    </row>
    <row r="2054" spans="20:20" ht="12" customHeight="1" x14ac:dyDescent="0.2">
      <c r="T2054" s="24"/>
    </row>
    <row r="2055" spans="20:20" ht="12" customHeight="1" x14ac:dyDescent="0.2">
      <c r="T2055" s="24"/>
    </row>
    <row r="2056" spans="20:20" ht="12" customHeight="1" x14ac:dyDescent="0.2">
      <c r="T2056" s="24"/>
    </row>
    <row r="2057" spans="20:20" ht="12" customHeight="1" x14ac:dyDescent="0.2">
      <c r="T2057" s="24"/>
    </row>
    <row r="2058" spans="20:20" ht="12" customHeight="1" x14ac:dyDescent="0.2">
      <c r="T2058" s="24"/>
    </row>
    <row r="2059" spans="20:20" ht="12" customHeight="1" x14ac:dyDescent="0.2">
      <c r="T2059" s="24"/>
    </row>
    <row r="2060" spans="20:20" ht="12" customHeight="1" x14ac:dyDescent="0.2">
      <c r="T2060" s="24"/>
    </row>
    <row r="2061" spans="20:20" ht="12" customHeight="1" x14ac:dyDescent="0.2">
      <c r="T2061" s="40">
        <f>Master!AP1348</f>
        <v>0</v>
      </c>
    </row>
    <row r="2062" spans="20:20" ht="12" customHeight="1" x14ac:dyDescent="0.2">
      <c r="T2062" s="24"/>
    </row>
    <row r="2063" spans="20:20" ht="12" customHeight="1" x14ac:dyDescent="0.2">
      <c r="T2063" s="24"/>
    </row>
    <row r="2064" spans="20:20" ht="12" customHeight="1" x14ac:dyDescent="0.2">
      <c r="T2064" s="24"/>
    </row>
    <row r="2065" spans="20:20" ht="12" customHeight="1" x14ac:dyDescent="0.2">
      <c r="T2065" s="24"/>
    </row>
    <row r="2066" spans="20:20" ht="12" customHeight="1" x14ac:dyDescent="0.2">
      <c r="T2066" s="24"/>
    </row>
    <row r="2067" spans="20:20" ht="12" customHeight="1" x14ac:dyDescent="0.2">
      <c r="T2067" s="24"/>
    </row>
    <row r="2068" spans="20:20" ht="12" customHeight="1" x14ac:dyDescent="0.2">
      <c r="T2068" s="24"/>
    </row>
    <row r="2069" spans="20:20" ht="12" customHeight="1" x14ac:dyDescent="0.2">
      <c r="T2069" s="24"/>
    </row>
    <row r="2070" spans="20:20" ht="12" customHeight="1" x14ac:dyDescent="0.2">
      <c r="T2070" s="24"/>
    </row>
    <row r="2071" spans="20:20" ht="12" customHeight="1" x14ac:dyDescent="0.2">
      <c r="T2071" s="24"/>
    </row>
    <row r="2072" spans="20:20" ht="12" customHeight="1" x14ac:dyDescent="0.2">
      <c r="T2072" s="24"/>
    </row>
    <row r="2073" spans="20:20" ht="12" customHeight="1" x14ac:dyDescent="0.2">
      <c r="T2073" s="24"/>
    </row>
    <row r="2074" spans="20:20" ht="12" customHeight="1" x14ac:dyDescent="0.2">
      <c r="T2074" s="24"/>
    </row>
    <row r="2075" spans="20:20" ht="12" customHeight="1" x14ac:dyDescent="0.2">
      <c r="T2075" s="24"/>
    </row>
    <row r="2076" spans="20:20" ht="12" customHeight="1" x14ac:dyDescent="0.2">
      <c r="T2076" s="24"/>
    </row>
    <row r="2077" spans="20:20" ht="12" customHeight="1" x14ac:dyDescent="0.2">
      <c r="T2077" s="24"/>
    </row>
    <row r="2078" spans="20:20" ht="12" customHeight="1" x14ac:dyDescent="0.2">
      <c r="T2078" s="24"/>
    </row>
    <row r="2079" spans="20:20" ht="12" customHeight="1" x14ac:dyDescent="0.2">
      <c r="T2079" s="24"/>
    </row>
    <row r="2080" spans="20:20" ht="12" customHeight="1" x14ac:dyDescent="0.2">
      <c r="T2080" s="24"/>
    </row>
    <row r="2081" spans="20:20" ht="12" customHeight="1" x14ac:dyDescent="0.2">
      <c r="T2081" s="24"/>
    </row>
    <row r="2082" spans="20:20" ht="12" customHeight="1" x14ac:dyDescent="0.2">
      <c r="T2082" s="24"/>
    </row>
    <row r="2083" spans="20:20" ht="12" customHeight="1" x14ac:dyDescent="0.2">
      <c r="T2083" s="24"/>
    </row>
    <row r="2084" spans="20:20" ht="12" customHeight="1" x14ac:dyDescent="0.2">
      <c r="T2084" s="24"/>
    </row>
    <row r="2085" spans="20:20" ht="12" customHeight="1" x14ac:dyDescent="0.2">
      <c r="T2085" s="24"/>
    </row>
    <row r="2086" spans="20:20" ht="12" customHeight="1" x14ac:dyDescent="0.2">
      <c r="T2086" s="24"/>
    </row>
    <row r="2087" spans="20:20" ht="12" customHeight="1" x14ac:dyDescent="0.2">
      <c r="T2087" s="24"/>
    </row>
    <row r="2088" spans="20:20" ht="12" customHeight="1" x14ac:dyDescent="0.2">
      <c r="T2088" s="24"/>
    </row>
    <row r="2089" spans="20:20" ht="12" customHeight="1" x14ac:dyDescent="0.2">
      <c r="T2089" s="24"/>
    </row>
    <row r="2090" spans="20:20" ht="12" customHeight="1" x14ac:dyDescent="0.2">
      <c r="T2090" s="24"/>
    </row>
    <row r="2091" spans="20:20" ht="12" customHeight="1" x14ac:dyDescent="0.2">
      <c r="T2091" s="24"/>
    </row>
    <row r="2106" spans="20:20" ht="12" customHeight="1" x14ac:dyDescent="0.2">
      <c r="T2106" s="24"/>
    </row>
    <row r="2107" spans="20:20" ht="12" customHeight="1" x14ac:dyDescent="0.2">
      <c r="T2107" s="24"/>
    </row>
    <row r="2108" spans="20:20" ht="12" customHeight="1" x14ac:dyDescent="0.2">
      <c r="T2108" s="24"/>
    </row>
    <row r="2109" spans="20:20" ht="12" customHeight="1" x14ac:dyDescent="0.2">
      <c r="T2109" s="24"/>
    </row>
    <row r="2110" spans="20:20" ht="12" customHeight="1" x14ac:dyDescent="0.2">
      <c r="T2110" s="24"/>
    </row>
    <row r="2111" spans="20:20" ht="12" customHeight="1" x14ac:dyDescent="0.2">
      <c r="T2111" s="24"/>
    </row>
    <row r="2112" spans="20:20" ht="12" customHeight="1" x14ac:dyDescent="0.2">
      <c r="T2112" s="24"/>
    </row>
    <row r="2113" spans="20:20" ht="12" customHeight="1" x14ac:dyDescent="0.2">
      <c r="T2113" s="24"/>
    </row>
    <row r="2114" spans="20:20" ht="12" customHeight="1" x14ac:dyDescent="0.2">
      <c r="T2114" s="24"/>
    </row>
    <row r="2115" spans="20:20" ht="12" customHeight="1" x14ac:dyDescent="0.2">
      <c r="T2115" s="24"/>
    </row>
    <row r="2116" spans="20:20" ht="12" customHeight="1" x14ac:dyDescent="0.2">
      <c r="T2116" s="24"/>
    </row>
    <row r="2117" spans="20:20" ht="12" customHeight="1" x14ac:dyDescent="0.2">
      <c r="T2117" s="24"/>
    </row>
    <row r="2118" spans="20:20" ht="12" customHeight="1" x14ac:dyDescent="0.2">
      <c r="T2118" s="24"/>
    </row>
    <row r="2119" spans="20:20" ht="12" customHeight="1" x14ac:dyDescent="0.2">
      <c r="T2119" s="24"/>
    </row>
    <row r="2120" spans="20:20" ht="12" customHeight="1" x14ac:dyDescent="0.2">
      <c r="T2120" s="24"/>
    </row>
    <row r="2121" spans="20:20" ht="12" customHeight="1" x14ac:dyDescent="0.2">
      <c r="T2121" s="24"/>
    </row>
    <row r="2122" spans="20:20" ht="12" customHeight="1" x14ac:dyDescent="0.2">
      <c r="T2122" s="24"/>
    </row>
    <row r="2137" spans="20:20" ht="12" customHeight="1" x14ac:dyDescent="0.2">
      <c r="T2137" s="24"/>
    </row>
    <row r="2138" spans="20:20" ht="12" customHeight="1" x14ac:dyDescent="0.2">
      <c r="T2138" s="24"/>
    </row>
    <row r="2139" spans="20:20" ht="12" customHeight="1" x14ac:dyDescent="0.2">
      <c r="T2139" s="24"/>
    </row>
    <row r="2140" spans="20:20" ht="12" customHeight="1" x14ac:dyDescent="0.2">
      <c r="T2140" s="24"/>
    </row>
    <row r="2141" spans="20:20" ht="12" customHeight="1" x14ac:dyDescent="0.2">
      <c r="T2141" s="24"/>
    </row>
    <row r="2142" spans="20:20" ht="12" customHeight="1" x14ac:dyDescent="0.2">
      <c r="T2142" s="24"/>
    </row>
    <row r="2143" spans="20:20" ht="12" customHeight="1" x14ac:dyDescent="0.2">
      <c r="T2143" s="24"/>
    </row>
    <row r="2144" spans="20:20" ht="12" customHeight="1" x14ac:dyDescent="0.2">
      <c r="T2144" s="24"/>
    </row>
    <row r="2145" spans="20:20" ht="12" customHeight="1" x14ac:dyDescent="0.2">
      <c r="T2145" s="24"/>
    </row>
    <row r="2146" spans="20:20" ht="12" customHeight="1" x14ac:dyDescent="0.2">
      <c r="T2146" s="24"/>
    </row>
    <row r="2147" spans="20:20" ht="12" customHeight="1" x14ac:dyDescent="0.2">
      <c r="T2147" s="24"/>
    </row>
    <row r="2148" spans="20:20" ht="12" customHeight="1" x14ac:dyDescent="0.2">
      <c r="T2148" s="24"/>
    </row>
    <row r="2149" spans="20:20" ht="12" customHeight="1" x14ac:dyDescent="0.2">
      <c r="T2149" s="24"/>
    </row>
    <row r="2150" spans="20:20" ht="12" customHeight="1" x14ac:dyDescent="0.2">
      <c r="T2150" s="24"/>
    </row>
    <row r="2151" spans="20:20" ht="12" customHeight="1" x14ac:dyDescent="0.2">
      <c r="T2151" s="24"/>
    </row>
    <row r="2152" spans="20:20" ht="12" customHeight="1" x14ac:dyDescent="0.2">
      <c r="T2152" s="24"/>
    </row>
    <row r="2153" spans="20:20" ht="12" customHeight="1" x14ac:dyDescent="0.2">
      <c r="T2153" s="24"/>
    </row>
    <row r="2166" spans="20:20" ht="12" customHeight="1" x14ac:dyDescent="0.2">
      <c r="T2166" s="24"/>
    </row>
    <row r="2167" spans="20:20" ht="12" customHeight="1" x14ac:dyDescent="0.2">
      <c r="T2167" s="24"/>
    </row>
    <row r="2168" spans="20:20" ht="12" customHeight="1" x14ac:dyDescent="0.2">
      <c r="T2168" s="24"/>
    </row>
    <row r="2169" spans="20:20" ht="12" customHeight="1" x14ac:dyDescent="0.2">
      <c r="T2169" s="24"/>
    </row>
    <row r="2170" spans="20:20" ht="12" customHeight="1" x14ac:dyDescent="0.2">
      <c r="T2170" s="24"/>
    </row>
    <row r="2171" spans="20:20" ht="12" customHeight="1" x14ac:dyDescent="0.2">
      <c r="T2171" s="24"/>
    </row>
    <row r="2172" spans="20:20" ht="12" customHeight="1" x14ac:dyDescent="0.2">
      <c r="T2172" s="24"/>
    </row>
    <row r="2173" spans="20:20" ht="12" customHeight="1" x14ac:dyDescent="0.2">
      <c r="T2173" s="24"/>
    </row>
    <row r="2174" spans="20:20" ht="12" customHeight="1" x14ac:dyDescent="0.2">
      <c r="T2174" s="24"/>
    </row>
    <row r="2175" spans="20:20" ht="12" customHeight="1" x14ac:dyDescent="0.2">
      <c r="T2175" s="24"/>
    </row>
    <row r="2176" spans="20:20" ht="12" customHeight="1" x14ac:dyDescent="0.2">
      <c r="T2176" s="24"/>
    </row>
    <row r="2177" spans="20:20" ht="12" customHeight="1" x14ac:dyDescent="0.2">
      <c r="T2177" s="24"/>
    </row>
    <row r="2178" spans="20:20" ht="12" customHeight="1" x14ac:dyDescent="0.2">
      <c r="T2178" s="24"/>
    </row>
    <row r="2179" spans="20:20" ht="12" customHeight="1" x14ac:dyDescent="0.2">
      <c r="T2179" s="24"/>
    </row>
    <row r="2180" spans="20:20" ht="12" customHeight="1" x14ac:dyDescent="0.2">
      <c r="T2180" s="24"/>
    </row>
    <row r="2181" spans="20:20" ht="12" customHeight="1" x14ac:dyDescent="0.2">
      <c r="T2181" s="24"/>
    </row>
    <row r="2182" spans="20:20" ht="12" customHeight="1" x14ac:dyDescent="0.2">
      <c r="T2182" s="24"/>
    </row>
    <row r="2183" spans="20:20" ht="12" customHeight="1" x14ac:dyDescent="0.2">
      <c r="T2183" s="24"/>
    </row>
    <row r="2184" spans="20:20" ht="12" customHeight="1" x14ac:dyDescent="0.2">
      <c r="T2184" s="24"/>
    </row>
    <row r="2196" spans="20:20" ht="12" customHeight="1" x14ac:dyDescent="0.2">
      <c r="T2196" s="24"/>
    </row>
    <row r="2197" spans="20:20" ht="12" customHeight="1" x14ac:dyDescent="0.2">
      <c r="T2197" s="24"/>
    </row>
    <row r="2198" spans="20:20" ht="12" customHeight="1" x14ac:dyDescent="0.2">
      <c r="T2198" s="24"/>
    </row>
    <row r="2199" spans="20:20" ht="12" customHeight="1" x14ac:dyDescent="0.2">
      <c r="T2199" s="24"/>
    </row>
    <row r="2200" spans="20:20" ht="12" customHeight="1" x14ac:dyDescent="0.2">
      <c r="T2200" s="24"/>
    </row>
    <row r="2201" spans="20:20" ht="12" customHeight="1" x14ac:dyDescent="0.2">
      <c r="T2201" s="24"/>
    </row>
    <row r="2202" spans="20:20" ht="12" customHeight="1" x14ac:dyDescent="0.2">
      <c r="T2202" s="24"/>
    </row>
    <row r="2203" spans="20:20" ht="12" customHeight="1" x14ac:dyDescent="0.2">
      <c r="T2203" s="24"/>
    </row>
    <row r="2204" spans="20:20" ht="12" customHeight="1" x14ac:dyDescent="0.2">
      <c r="T2204" s="24"/>
    </row>
    <row r="2205" spans="20:20" ht="12" customHeight="1" x14ac:dyDescent="0.2">
      <c r="T2205" s="24"/>
    </row>
    <row r="2206" spans="20:20" ht="12" customHeight="1" x14ac:dyDescent="0.2">
      <c r="T2206" s="24"/>
    </row>
    <row r="2207" spans="20:20" ht="12" customHeight="1" x14ac:dyDescent="0.2">
      <c r="T2207" s="24"/>
    </row>
    <row r="2208" spans="20:20" ht="12" customHeight="1" x14ac:dyDescent="0.2">
      <c r="T2208" s="24"/>
    </row>
    <row r="2209" spans="20:20" ht="12" customHeight="1" x14ac:dyDescent="0.2">
      <c r="T2209" s="24"/>
    </row>
    <row r="2210" spans="20:20" ht="12" customHeight="1" x14ac:dyDescent="0.2">
      <c r="T2210" s="24"/>
    </row>
    <row r="2211" spans="20:20" ht="12" customHeight="1" x14ac:dyDescent="0.2">
      <c r="T2211" s="24"/>
    </row>
    <row r="2212" spans="20:20" ht="12" customHeight="1" x14ac:dyDescent="0.2">
      <c r="T2212" s="24"/>
    </row>
    <row r="2213" spans="20:20" ht="12" customHeight="1" x14ac:dyDescent="0.2">
      <c r="T2213" s="24"/>
    </row>
    <row r="2214" spans="20:20" ht="12" customHeight="1" x14ac:dyDescent="0.2">
      <c r="T2214" s="24"/>
    </row>
    <row r="2215" spans="20:20" ht="12" customHeight="1" x14ac:dyDescent="0.2">
      <c r="T2215" s="24"/>
    </row>
    <row r="2226" spans="20:20" ht="12" customHeight="1" x14ac:dyDescent="0.2">
      <c r="T2226" s="24"/>
    </row>
    <row r="2227" spans="20:20" ht="12" customHeight="1" x14ac:dyDescent="0.2">
      <c r="T2227" s="24"/>
    </row>
    <row r="2228" spans="20:20" ht="12" customHeight="1" x14ac:dyDescent="0.2">
      <c r="T2228" s="24"/>
    </row>
    <row r="2229" spans="20:20" ht="12" customHeight="1" x14ac:dyDescent="0.2">
      <c r="T2229" s="24"/>
    </row>
    <row r="2230" spans="20:20" ht="12" customHeight="1" x14ac:dyDescent="0.2">
      <c r="T2230" s="24"/>
    </row>
    <row r="2231" spans="20:20" ht="12" customHeight="1" x14ac:dyDescent="0.2">
      <c r="T2231" s="24"/>
    </row>
    <row r="2232" spans="20:20" ht="12" customHeight="1" x14ac:dyDescent="0.2">
      <c r="T2232" s="24"/>
    </row>
    <row r="2233" spans="20:20" ht="12" customHeight="1" x14ac:dyDescent="0.2">
      <c r="T2233" s="24"/>
    </row>
    <row r="2234" spans="20:20" ht="12" customHeight="1" x14ac:dyDescent="0.2">
      <c r="T2234" s="24"/>
    </row>
    <row r="2235" spans="20:20" ht="12" customHeight="1" x14ac:dyDescent="0.2">
      <c r="T2235" s="24"/>
    </row>
    <row r="2236" spans="20:20" ht="12" customHeight="1" x14ac:dyDescent="0.2">
      <c r="T2236" s="24"/>
    </row>
    <row r="2237" spans="20:20" ht="12" customHeight="1" x14ac:dyDescent="0.2">
      <c r="T2237" s="24"/>
    </row>
    <row r="2238" spans="20:20" ht="12" customHeight="1" x14ac:dyDescent="0.2">
      <c r="T2238" s="24"/>
    </row>
    <row r="2239" spans="20:20" ht="12" customHeight="1" x14ac:dyDescent="0.2">
      <c r="T2239" s="24"/>
    </row>
    <row r="2240" spans="20:20" ht="12" customHeight="1" x14ac:dyDescent="0.2">
      <c r="T2240" s="24"/>
    </row>
    <row r="2241" spans="20:20" ht="12" customHeight="1" x14ac:dyDescent="0.2">
      <c r="T2241" s="24"/>
    </row>
    <row r="2242" spans="20:20" ht="12" customHeight="1" x14ac:dyDescent="0.2">
      <c r="T2242" s="24"/>
    </row>
    <row r="2243" spans="20:20" ht="12" customHeight="1" x14ac:dyDescent="0.2">
      <c r="T2243" s="24"/>
    </row>
    <row r="2244" spans="20:20" ht="12" customHeight="1" x14ac:dyDescent="0.2">
      <c r="T2244" s="24"/>
    </row>
    <row r="2245" spans="20:20" ht="12" customHeight="1" x14ac:dyDescent="0.2">
      <c r="T2245" s="24"/>
    </row>
    <row r="2246" spans="20:20" ht="12" customHeight="1" x14ac:dyDescent="0.2">
      <c r="T2246" s="24"/>
    </row>
    <row r="2256" spans="20:20" ht="12" customHeight="1" x14ac:dyDescent="0.2">
      <c r="T2256" s="24"/>
    </row>
    <row r="2257" spans="20:20" ht="12" customHeight="1" x14ac:dyDescent="0.2">
      <c r="T2257" s="24"/>
    </row>
    <row r="2258" spans="20:20" ht="12" customHeight="1" x14ac:dyDescent="0.2">
      <c r="T2258" s="24"/>
    </row>
    <row r="2259" spans="20:20" ht="12" customHeight="1" x14ac:dyDescent="0.2">
      <c r="T2259" s="24"/>
    </row>
    <row r="2260" spans="20:20" ht="12" customHeight="1" x14ac:dyDescent="0.2">
      <c r="T2260" s="24"/>
    </row>
    <row r="2261" spans="20:20" ht="12" customHeight="1" x14ac:dyDescent="0.2">
      <c r="T2261" s="24"/>
    </row>
    <row r="2262" spans="20:20" ht="12" customHeight="1" x14ac:dyDescent="0.2">
      <c r="T2262" s="24"/>
    </row>
    <row r="2263" spans="20:20" ht="12" customHeight="1" x14ac:dyDescent="0.2">
      <c r="T2263" s="24"/>
    </row>
    <row r="2264" spans="20:20" ht="12" customHeight="1" x14ac:dyDescent="0.2">
      <c r="T2264" s="24"/>
    </row>
    <row r="2265" spans="20:20" ht="12" customHeight="1" x14ac:dyDescent="0.2">
      <c r="T2265" s="24"/>
    </row>
    <row r="2266" spans="20:20" ht="12" customHeight="1" x14ac:dyDescent="0.2">
      <c r="T2266" s="24"/>
    </row>
    <row r="2267" spans="20:20" ht="12" customHeight="1" x14ac:dyDescent="0.2">
      <c r="T2267" s="24"/>
    </row>
    <row r="2268" spans="20:20" ht="12" customHeight="1" x14ac:dyDescent="0.2">
      <c r="T2268" s="24"/>
    </row>
    <row r="2269" spans="20:20" ht="12" customHeight="1" x14ac:dyDescent="0.2">
      <c r="T2269" s="24"/>
    </row>
    <row r="2270" spans="20:20" ht="12" customHeight="1" x14ac:dyDescent="0.2">
      <c r="T2270" s="24"/>
    </row>
    <row r="2271" spans="20:20" ht="12" customHeight="1" x14ac:dyDescent="0.2">
      <c r="T2271" s="24"/>
    </row>
    <row r="2272" spans="20:20" ht="12" customHeight="1" x14ac:dyDescent="0.2">
      <c r="T2272" s="24"/>
    </row>
    <row r="2273" spans="20:20" ht="12" customHeight="1" x14ac:dyDescent="0.2">
      <c r="T2273" s="24"/>
    </row>
    <row r="2274" spans="20:20" ht="12" customHeight="1" x14ac:dyDescent="0.2">
      <c r="T2274" s="24"/>
    </row>
    <row r="2275" spans="20:20" ht="12" customHeight="1" x14ac:dyDescent="0.2">
      <c r="T2275" s="24"/>
    </row>
    <row r="2276" spans="20:20" ht="12" customHeight="1" x14ac:dyDescent="0.2">
      <c r="T2276" s="24"/>
    </row>
    <row r="2277" spans="20:20" ht="12" customHeight="1" x14ac:dyDescent="0.2">
      <c r="T2277" s="24"/>
    </row>
    <row r="2286" spans="20:20" ht="12" customHeight="1" x14ac:dyDescent="0.2">
      <c r="T2286" s="24"/>
    </row>
    <row r="2287" spans="20:20" ht="12" customHeight="1" x14ac:dyDescent="0.2">
      <c r="T2287" s="24"/>
    </row>
    <row r="2288" spans="20:20" ht="12" customHeight="1" x14ac:dyDescent="0.2">
      <c r="T2288" s="24"/>
    </row>
    <row r="2289" spans="20:20" ht="12" customHeight="1" x14ac:dyDescent="0.2">
      <c r="T2289" s="24"/>
    </row>
    <row r="2290" spans="20:20" ht="12" customHeight="1" x14ac:dyDescent="0.2">
      <c r="T2290" s="24"/>
    </row>
    <row r="2291" spans="20:20" ht="12" customHeight="1" x14ac:dyDescent="0.2">
      <c r="T2291" s="24"/>
    </row>
    <row r="2292" spans="20:20" ht="12" customHeight="1" x14ac:dyDescent="0.2">
      <c r="T2292" s="24"/>
    </row>
    <row r="2293" spans="20:20" ht="12" customHeight="1" x14ac:dyDescent="0.2">
      <c r="T2293" s="24"/>
    </row>
    <row r="2294" spans="20:20" ht="12" customHeight="1" x14ac:dyDescent="0.2">
      <c r="T2294" s="24"/>
    </row>
    <row r="2295" spans="20:20" ht="12" customHeight="1" x14ac:dyDescent="0.2">
      <c r="T2295" s="24"/>
    </row>
    <row r="2296" spans="20:20" ht="12" customHeight="1" x14ac:dyDescent="0.2">
      <c r="T2296" s="24"/>
    </row>
    <row r="2297" spans="20:20" ht="12" customHeight="1" x14ac:dyDescent="0.2">
      <c r="T2297" s="24"/>
    </row>
    <row r="2298" spans="20:20" ht="12" customHeight="1" x14ac:dyDescent="0.2">
      <c r="T2298" s="24"/>
    </row>
    <row r="2299" spans="20:20" ht="12" customHeight="1" x14ac:dyDescent="0.2">
      <c r="T2299" s="24"/>
    </row>
    <row r="2300" spans="20:20" ht="12" customHeight="1" x14ac:dyDescent="0.2">
      <c r="T2300" s="24"/>
    </row>
    <row r="2301" spans="20:20" ht="12" customHeight="1" x14ac:dyDescent="0.2">
      <c r="T2301" s="24"/>
    </row>
    <row r="2302" spans="20:20" ht="12" customHeight="1" x14ac:dyDescent="0.2">
      <c r="T2302" s="24"/>
    </row>
    <row r="2303" spans="20:20" ht="12" customHeight="1" x14ac:dyDescent="0.2">
      <c r="T2303" s="24"/>
    </row>
    <row r="2304" spans="20:20" ht="12" customHeight="1" x14ac:dyDescent="0.2">
      <c r="T2304" s="24"/>
    </row>
    <row r="2305" spans="20:20" ht="12" customHeight="1" x14ac:dyDescent="0.2">
      <c r="T2305" s="24"/>
    </row>
    <row r="2306" spans="20:20" ht="12" customHeight="1" x14ac:dyDescent="0.2">
      <c r="T2306" s="24"/>
    </row>
    <row r="2307" spans="20:20" ht="12" customHeight="1" x14ac:dyDescent="0.2">
      <c r="T2307" s="24"/>
    </row>
    <row r="2308" spans="20:20" ht="12" customHeight="1" x14ac:dyDescent="0.2">
      <c r="T2308" s="24"/>
    </row>
    <row r="2309" spans="20:20" ht="12" customHeight="1" x14ac:dyDescent="0.2">
      <c r="T2309" s="40">
        <f>Master!AP1588</f>
        <v>0</v>
      </c>
    </row>
    <row r="2310" spans="20:20" ht="12" customHeight="1" x14ac:dyDescent="0.2">
      <c r="T2310" s="42"/>
    </row>
    <row r="2311" spans="20:20" ht="12" customHeight="1" x14ac:dyDescent="0.2">
      <c r="T2311" s="42"/>
    </row>
    <row r="2312" spans="20:20" ht="12" customHeight="1" x14ac:dyDescent="0.2">
      <c r="T2312" s="42"/>
    </row>
    <row r="2313" spans="20:20" ht="12" customHeight="1" x14ac:dyDescent="0.2">
      <c r="T2313" s="42"/>
    </row>
    <row r="2314" spans="20:20" ht="12" customHeight="1" x14ac:dyDescent="0.2">
      <c r="T2314" s="42"/>
    </row>
    <row r="2315" spans="20:20" ht="12" customHeight="1" x14ac:dyDescent="0.2">
      <c r="T2315" s="42"/>
    </row>
    <row r="2316" spans="20:20" ht="12" customHeight="1" x14ac:dyDescent="0.2">
      <c r="T2316" s="42"/>
    </row>
    <row r="2317" spans="20:20" ht="12" customHeight="1" x14ac:dyDescent="0.2">
      <c r="T2317" s="42"/>
    </row>
    <row r="2318" spans="20:20" ht="12" customHeight="1" x14ac:dyDescent="0.2">
      <c r="T2318" s="42"/>
    </row>
    <row r="2319" spans="20:20" ht="12" customHeight="1" x14ac:dyDescent="0.2">
      <c r="T2319" s="42"/>
    </row>
    <row r="2320" spans="20:20" ht="12" customHeight="1" x14ac:dyDescent="0.2">
      <c r="T2320" s="42"/>
    </row>
    <row r="2321" spans="20:20" ht="12" customHeight="1" x14ac:dyDescent="0.2">
      <c r="T2321" s="42"/>
    </row>
    <row r="2322" spans="20:20" ht="12" customHeight="1" x14ac:dyDescent="0.2">
      <c r="T2322" s="42"/>
    </row>
    <row r="2323" spans="20:20" ht="12" customHeight="1" x14ac:dyDescent="0.2">
      <c r="T2323" s="42"/>
    </row>
    <row r="2324" spans="20:20" ht="12" customHeight="1" x14ac:dyDescent="0.2">
      <c r="T2324" s="42"/>
    </row>
    <row r="2325" spans="20:20" ht="12" customHeight="1" x14ac:dyDescent="0.2">
      <c r="T2325" s="42"/>
    </row>
    <row r="2326" spans="20:20" ht="12" customHeight="1" x14ac:dyDescent="0.2">
      <c r="T2326" s="42"/>
    </row>
    <row r="2327" spans="20:20" ht="12" customHeight="1" x14ac:dyDescent="0.2">
      <c r="T2327" s="42"/>
    </row>
    <row r="2328" spans="20:20" ht="12" customHeight="1" x14ac:dyDescent="0.2">
      <c r="T2328" s="42"/>
    </row>
    <row r="2329" spans="20:20" ht="12" customHeight="1" x14ac:dyDescent="0.2">
      <c r="T2329" s="42"/>
    </row>
    <row r="2330" spans="20:20" ht="12" customHeight="1" x14ac:dyDescent="0.2">
      <c r="T2330" s="42"/>
    </row>
    <row r="2331" spans="20:20" ht="12" customHeight="1" x14ac:dyDescent="0.2">
      <c r="T2331" s="42"/>
    </row>
    <row r="2332" spans="20:20" ht="12" customHeight="1" x14ac:dyDescent="0.2">
      <c r="T2332" s="42"/>
    </row>
    <row r="2333" spans="20:20" ht="12" customHeight="1" x14ac:dyDescent="0.2">
      <c r="T2333" s="42"/>
    </row>
    <row r="2334" spans="20:20" ht="12" customHeight="1" x14ac:dyDescent="0.2">
      <c r="T2334" s="42"/>
    </row>
    <row r="2335" spans="20:20" ht="12" customHeight="1" x14ac:dyDescent="0.2">
      <c r="T2335" s="42"/>
    </row>
    <row r="2336" spans="20:20" ht="12" customHeight="1" x14ac:dyDescent="0.2">
      <c r="T2336" s="42"/>
    </row>
    <row r="2337" spans="20:20" ht="12" customHeight="1" x14ac:dyDescent="0.2">
      <c r="T2337" s="42"/>
    </row>
    <row r="2338" spans="20:20" ht="12" customHeight="1" x14ac:dyDescent="0.2">
      <c r="T2338" s="42"/>
    </row>
    <row r="2339" spans="20:20" ht="12" customHeight="1" x14ac:dyDescent="0.2">
      <c r="T2339" s="42"/>
    </row>
    <row r="2347" spans="20:20" ht="12" customHeight="1" x14ac:dyDescent="0.2">
      <c r="T2347" s="42"/>
    </row>
    <row r="2348" spans="20:20" ht="12" customHeight="1" x14ac:dyDescent="0.2">
      <c r="T2348" s="42"/>
    </row>
    <row r="2349" spans="20:20" ht="12" customHeight="1" x14ac:dyDescent="0.2">
      <c r="T2349" s="42"/>
    </row>
    <row r="2350" spans="20:20" ht="12" customHeight="1" x14ac:dyDescent="0.2">
      <c r="T2350" s="42"/>
    </row>
    <row r="2351" spans="20:20" ht="12" customHeight="1" x14ac:dyDescent="0.2">
      <c r="T2351" s="42"/>
    </row>
    <row r="2352" spans="20:20" ht="12" customHeight="1" x14ac:dyDescent="0.2">
      <c r="T2352" s="42"/>
    </row>
    <row r="2353" spans="20:20" ht="12" customHeight="1" x14ac:dyDescent="0.2">
      <c r="T2353" s="42"/>
    </row>
    <row r="2354" spans="20:20" ht="12" customHeight="1" x14ac:dyDescent="0.2">
      <c r="T2354" s="42"/>
    </row>
    <row r="2355" spans="20:20" ht="12" customHeight="1" x14ac:dyDescent="0.2">
      <c r="T2355" s="42"/>
    </row>
    <row r="2356" spans="20:20" ht="12" customHeight="1" x14ac:dyDescent="0.2">
      <c r="T2356" s="42"/>
    </row>
    <row r="2357" spans="20:20" ht="12" customHeight="1" x14ac:dyDescent="0.2">
      <c r="T2357" s="42"/>
    </row>
    <row r="2358" spans="20:20" ht="12" customHeight="1" x14ac:dyDescent="0.2">
      <c r="T2358" s="42"/>
    </row>
    <row r="2359" spans="20:20" ht="12" customHeight="1" x14ac:dyDescent="0.2">
      <c r="T2359" s="42"/>
    </row>
    <row r="2360" spans="20:20" ht="12" customHeight="1" x14ac:dyDescent="0.2">
      <c r="T2360" s="42"/>
    </row>
    <row r="2361" spans="20:20" ht="12" customHeight="1" x14ac:dyDescent="0.2">
      <c r="T2361" s="42"/>
    </row>
    <row r="2362" spans="20:20" ht="12" customHeight="1" x14ac:dyDescent="0.2">
      <c r="T2362" s="42"/>
    </row>
    <row r="2363" spans="20:20" ht="12" customHeight="1" x14ac:dyDescent="0.2">
      <c r="T2363" s="42"/>
    </row>
    <row r="2364" spans="20:20" ht="12" customHeight="1" x14ac:dyDescent="0.2">
      <c r="T2364" s="42"/>
    </row>
    <row r="2365" spans="20:20" ht="12" customHeight="1" x14ac:dyDescent="0.2">
      <c r="T2365" s="42"/>
    </row>
    <row r="2366" spans="20:20" ht="12" customHeight="1" x14ac:dyDescent="0.2">
      <c r="T2366" s="42"/>
    </row>
    <row r="2367" spans="20:20" ht="12" customHeight="1" x14ac:dyDescent="0.2">
      <c r="T2367" s="42"/>
    </row>
    <row r="2368" spans="20:20" ht="12" customHeight="1" x14ac:dyDescent="0.2">
      <c r="T2368" s="42"/>
    </row>
    <row r="2369" spans="20:20" ht="12" customHeight="1" x14ac:dyDescent="0.2">
      <c r="T2369" s="42"/>
    </row>
    <row r="2370" spans="20:20" ht="12" customHeight="1" x14ac:dyDescent="0.2">
      <c r="T2370" s="42"/>
    </row>
    <row r="2377" spans="20:20" ht="12" customHeight="1" x14ac:dyDescent="0.2">
      <c r="T2377" s="24"/>
    </row>
    <row r="2378" spans="20:20" ht="12" customHeight="1" x14ac:dyDescent="0.2">
      <c r="T2378" s="24"/>
    </row>
    <row r="2379" spans="20:20" ht="12" customHeight="1" x14ac:dyDescent="0.2">
      <c r="T2379" s="24"/>
    </row>
    <row r="2380" spans="20:20" ht="12" customHeight="1" x14ac:dyDescent="0.2">
      <c r="T2380" s="24"/>
    </row>
    <row r="2381" spans="20:20" ht="12" customHeight="1" x14ac:dyDescent="0.2">
      <c r="T2381" s="24"/>
    </row>
    <row r="2382" spans="20:20" ht="12" customHeight="1" x14ac:dyDescent="0.2">
      <c r="T2382" s="24"/>
    </row>
    <row r="2383" spans="20:20" ht="12" customHeight="1" x14ac:dyDescent="0.2">
      <c r="T2383" s="24"/>
    </row>
    <row r="2384" spans="20:20" ht="12" customHeight="1" x14ac:dyDescent="0.2">
      <c r="T2384" s="24"/>
    </row>
    <row r="2385" spans="20:20" ht="12" customHeight="1" x14ac:dyDescent="0.2">
      <c r="T2385" s="24"/>
    </row>
    <row r="2386" spans="20:20" ht="12" customHeight="1" x14ac:dyDescent="0.2">
      <c r="T2386" s="24"/>
    </row>
    <row r="2387" spans="20:20" ht="12" customHeight="1" x14ac:dyDescent="0.2">
      <c r="T2387" s="24"/>
    </row>
    <row r="2388" spans="20:20" ht="12" customHeight="1" x14ac:dyDescent="0.2">
      <c r="T2388" s="24"/>
    </row>
    <row r="2389" spans="20:20" ht="12" customHeight="1" x14ac:dyDescent="0.2">
      <c r="T2389" s="24"/>
    </row>
    <row r="2390" spans="20:20" ht="12" customHeight="1" x14ac:dyDescent="0.2">
      <c r="T2390" s="24"/>
    </row>
    <row r="2391" spans="20:20" ht="12" customHeight="1" x14ac:dyDescent="0.2">
      <c r="T2391" s="24"/>
    </row>
    <row r="2392" spans="20:20" ht="12" customHeight="1" x14ac:dyDescent="0.2">
      <c r="T2392" s="24"/>
    </row>
    <row r="2393" spans="20:20" ht="12" customHeight="1" x14ac:dyDescent="0.2">
      <c r="T2393" s="24"/>
    </row>
    <row r="2394" spans="20:20" ht="12" customHeight="1" x14ac:dyDescent="0.2">
      <c r="T2394" s="24"/>
    </row>
    <row r="2395" spans="20:20" ht="12" customHeight="1" x14ac:dyDescent="0.2">
      <c r="T2395" s="24"/>
    </row>
    <row r="2396" spans="20:20" ht="12" customHeight="1" x14ac:dyDescent="0.2">
      <c r="T2396" s="24"/>
    </row>
    <row r="2397" spans="20:20" ht="12" customHeight="1" x14ac:dyDescent="0.2">
      <c r="T2397" s="24"/>
    </row>
    <row r="2398" spans="20:20" ht="12" customHeight="1" x14ac:dyDescent="0.2">
      <c r="T2398" s="24"/>
    </row>
    <row r="2399" spans="20:20" ht="12" customHeight="1" x14ac:dyDescent="0.2">
      <c r="T2399" s="24"/>
    </row>
    <row r="2400" spans="20:20" ht="12" customHeight="1" x14ac:dyDescent="0.2">
      <c r="T2400" s="24"/>
    </row>
    <row r="2401" spans="20:20" ht="12" customHeight="1" x14ac:dyDescent="0.2">
      <c r="T2401" s="24"/>
    </row>
    <row r="2407" spans="20:20" ht="12" customHeight="1" x14ac:dyDescent="0.2">
      <c r="T2407" s="42"/>
    </row>
    <row r="2408" spans="20:20" ht="12" customHeight="1" x14ac:dyDescent="0.2">
      <c r="T2408" s="42"/>
    </row>
    <row r="2409" spans="20:20" ht="12" customHeight="1" x14ac:dyDescent="0.2">
      <c r="T2409" s="42"/>
    </row>
    <row r="2410" spans="20:20" ht="12" customHeight="1" x14ac:dyDescent="0.2">
      <c r="T2410" s="42"/>
    </row>
    <row r="2411" spans="20:20" ht="12" customHeight="1" x14ac:dyDescent="0.2">
      <c r="T2411" s="42"/>
    </row>
    <row r="2412" spans="20:20" ht="12" customHeight="1" x14ac:dyDescent="0.2">
      <c r="T2412" s="42"/>
    </row>
    <row r="2413" spans="20:20" ht="12" customHeight="1" x14ac:dyDescent="0.2">
      <c r="T2413" s="42"/>
    </row>
    <row r="2414" spans="20:20" ht="12" customHeight="1" x14ac:dyDescent="0.2">
      <c r="T2414" s="42"/>
    </row>
    <row r="2415" spans="20:20" ht="12" customHeight="1" x14ac:dyDescent="0.2">
      <c r="T2415" s="42"/>
    </row>
    <row r="2416" spans="20:20" ht="12" customHeight="1" x14ac:dyDescent="0.2">
      <c r="T2416" s="42"/>
    </row>
    <row r="2417" spans="20:20" ht="12" customHeight="1" x14ac:dyDescent="0.2">
      <c r="T2417" s="42"/>
    </row>
    <row r="2418" spans="20:20" ht="12" customHeight="1" x14ac:dyDescent="0.2">
      <c r="T2418" s="42"/>
    </row>
    <row r="2419" spans="20:20" ht="12" customHeight="1" x14ac:dyDescent="0.2">
      <c r="T2419" s="42"/>
    </row>
    <row r="2420" spans="20:20" ht="12" customHeight="1" x14ac:dyDescent="0.2">
      <c r="T2420" s="42"/>
    </row>
    <row r="2421" spans="20:20" ht="12" customHeight="1" x14ac:dyDescent="0.2">
      <c r="T2421" s="42"/>
    </row>
    <row r="2422" spans="20:20" ht="12" customHeight="1" x14ac:dyDescent="0.2">
      <c r="T2422" s="42"/>
    </row>
    <row r="2423" spans="20:20" ht="12" customHeight="1" x14ac:dyDescent="0.2">
      <c r="T2423" s="42"/>
    </row>
    <row r="2424" spans="20:20" ht="12" customHeight="1" x14ac:dyDescent="0.2">
      <c r="T2424" s="42"/>
    </row>
    <row r="2425" spans="20:20" ht="12" customHeight="1" x14ac:dyDescent="0.2">
      <c r="T2425" s="42"/>
    </row>
    <row r="2426" spans="20:20" ht="12" customHeight="1" x14ac:dyDescent="0.2">
      <c r="T2426" s="42"/>
    </row>
    <row r="2427" spans="20:20" ht="12" customHeight="1" x14ac:dyDescent="0.2">
      <c r="T2427" s="42"/>
    </row>
    <row r="2428" spans="20:20" ht="12" customHeight="1" x14ac:dyDescent="0.2">
      <c r="T2428" s="42"/>
    </row>
    <row r="2429" spans="20:20" ht="12" customHeight="1" x14ac:dyDescent="0.2">
      <c r="T2429" s="42"/>
    </row>
    <row r="2430" spans="20:20" ht="12" customHeight="1" x14ac:dyDescent="0.2">
      <c r="T2430" s="42"/>
    </row>
    <row r="2431" spans="20:20" ht="12" customHeight="1" x14ac:dyDescent="0.2">
      <c r="T2431" s="42"/>
    </row>
    <row r="2432" spans="20:20" ht="12" customHeight="1" x14ac:dyDescent="0.2">
      <c r="T2432" s="42"/>
    </row>
    <row r="2437" spans="20:20" ht="12" customHeight="1" x14ac:dyDescent="0.2">
      <c r="T2437" s="42"/>
    </row>
    <row r="2438" spans="20:20" ht="12" customHeight="1" x14ac:dyDescent="0.2">
      <c r="T2438" s="42"/>
    </row>
    <row r="2439" spans="20:20" ht="12" customHeight="1" x14ac:dyDescent="0.2">
      <c r="T2439" s="42"/>
    </row>
    <row r="2440" spans="20:20" ht="12" customHeight="1" x14ac:dyDescent="0.2">
      <c r="T2440" s="42"/>
    </row>
    <row r="2441" spans="20:20" ht="12" customHeight="1" x14ac:dyDescent="0.2">
      <c r="T2441" s="42"/>
    </row>
    <row r="2442" spans="20:20" ht="12" customHeight="1" x14ac:dyDescent="0.2">
      <c r="T2442" s="42"/>
    </row>
    <row r="2443" spans="20:20" ht="12" customHeight="1" x14ac:dyDescent="0.2">
      <c r="T2443" s="42"/>
    </row>
    <row r="2444" spans="20:20" ht="12" customHeight="1" x14ac:dyDescent="0.2">
      <c r="T2444" s="42"/>
    </row>
    <row r="2445" spans="20:20" ht="12" customHeight="1" x14ac:dyDescent="0.2">
      <c r="T2445" s="42"/>
    </row>
    <row r="2446" spans="20:20" ht="12" customHeight="1" x14ac:dyDescent="0.2">
      <c r="T2446" s="42"/>
    </row>
    <row r="2447" spans="20:20" ht="12" customHeight="1" x14ac:dyDescent="0.2">
      <c r="T2447" s="42"/>
    </row>
    <row r="2448" spans="20:20" ht="12" customHeight="1" x14ac:dyDescent="0.2">
      <c r="T2448" s="42"/>
    </row>
    <row r="2449" spans="20:20" ht="12" customHeight="1" x14ac:dyDescent="0.2">
      <c r="T2449" s="42"/>
    </row>
    <row r="2450" spans="20:20" ht="12" customHeight="1" x14ac:dyDescent="0.2">
      <c r="T2450" s="42"/>
    </row>
    <row r="2451" spans="20:20" ht="12" customHeight="1" x14ac:dyDescent="0.2">
      <c r="T2451" s="42"/>
    </row>
    <row r="2452" spans="20:20" ht="12" customHeight="1" x14ac:dyDescent="0.2">
      <c r="T2452" s="42"/>
    </row>
    <row r="2453" spans="20:20" ht="12" customHeight="1" x14ac:dyDescent="0.2">
      <c r="T2453" s="42"/>
    </row>
    <row r="2454" spans="20:20" ht="12" customHeight="1" x14ac:dyDescent="0.2">
      <c r="T2454" s="42"/>
    </row>
    <row r="2455" spans="20:20" ht="12" customHeight="1" x14ac:dyDescent="0.2">
      <c r="T2455" s="42"/>
    </row>
    <row r="2456" spans="20:20" ht="12" customHeight="1" x14ac:dyDescent="0.2">
      <c r="T2456" s="42"/>
    </row>
    <row r="2457" spans="20:20" ht="12" customHeight="1" x14ac:dyDescent="0.2">
      <c r="T2457" s="42"/>
    </row>
    <row r="2458" spans="20:20" ht="12" customHeight="1" x14ac:dyDescent="0.2">
      <c r="T2458" s="42"/>
    </row>
    <row r="2459" spans="20:20" ht="12" customHeight="1" x14ac:dyDescent="0.2">
      <c r="T2459" s="42"/>
    </row>
    <row r="2460" spans="20:20" ht="12" customHeight="1" x14ac:dyDescent="0.2">
      <c r="T2460" s="42"/>
    </row>
    <row r="2461" spans="20:20" ht="12" customHeight="1" x14ac:dyDescent="0.2">
      <c r="T2461" s="42"/>
    </row>
    <row r="2462" spans="20:20" ht="12" customHeight="1" x14ac:dyDescent="0.2">
      <c r="T2462" s="42"/>
    </row>
    <row r="2463" spans="20:20" ht="12" customHeight="1" x14ac:dyDescent="0.2">
      <c r="T2463" s="42"/>
    </row>
    <row r="2467" spans="20:20" ht="12" customHeight="1" x14ac:dyDescent="0.2">
      <c r="T2467" s="42"/>
    </row>
    <row r="2468" spans="20:20" ht="12" customHeight="1" x14ac:dyDescent="0.2">
      <c r="T2468" s="42"/>
    </row>
    <row r="2469" spans="20:20" ht="12" customHeight="1" x14ac:dyDescent="0.2">
      <c r="T2469" s="42"/>
    </row>
    <row r="2470" spans="20:20" ht="12" customHeight="1" x14ac:dyDescent="0.2">
      <c r="T2470" s="42"/>
    </row>
    <row r="2471" spans="20:20" ht="12" customHeight="1" x14ac:dyDescent="0.2">
      <c r="T2471" s="42"/>
    </row>
    <row r="2472" spans="20:20" ht="12" customHeight="1" x14ac:dyDescent="0.2">
      <c r="T2472" s="42"/>
    </row>
    <row r="2473" spans="20:20" ht="12" customHeight="1" x14ac:dyDescent="0.2">
      <c r="T2473" s="42"/>
    </row>
    <row r="2474" spans="20:20" ht="12" customHeight="1" x14ac:dyDescent="0.2">
      <c r="T2474" s="42"/>
    </row>
    <row r="2475" spans="20:20" ht="12" customHeight="1" x14ac:dyDescent="0.2">
      <c r="T2475" s="42"/>
    </row>
    <row r="2476" spans="20:20" ht="12" customHeight="1" x14ac:dyDescent="0.2">
      <c r="T2476" s="42"/>
    </row>
    <row r="2477" spans="20:20" ht="12" customHeight="1" x14ac:dyDescent="0.2">
      <c r="T2477" s="42"/>
    </row>
    <row r="2478" spans="20:20" ht="12" customHeight="1" x14ac:dyDescent="0.2">
      <c r="T2478" s="42"/>
    </row>
    <row r="2479" spans="20:20" ht="12" customHeight="1" x14ac:dyDescent="0.2">
      <c r="T2479" s="42"/>
    </row>
    <row r="2480" spans="20:20" ht="12" customHeight="1" x14ac:dyDescent="0.2">
      <c r="T2480" s="42"/>
    </row>
    <row r="2481" spans="20:20" ht="12" customHeight="1" x14ac:dyDescent="0.2">
      <c r="T2481" s="42"/>
    </row>
    <row r="2482" spans="20:20" ht="12" customHeight="1" x14ac:dyDescent="0.2">
      <c r="T2482" s="42"/>
    </row>
    <row r="2483" spans="20:20" ht="12" customHeight="1" x14ac:dyDescent="0.2">
      <c r="T2483" s="42"/>
    </row>
    <row r="2484" spans="20:20" ht="12" customHeight="1" x14ac:dyDescent="0.2">
      <c r="T2484" s="42"/>
    </row>
    <row r="2485" spans="20:20" ht="12" customHeight="1" x14ac:dyDescent="0.2">
      <c r="T2485" s="42"/>
    </row>
    <row r="2486" spans="20:20" ht="12" customHeight="1" x14ac:dyDescent="0.2">
      <c r="T2486" s="42"/>
    </row>
    <row r="2487" spans="20:20" ht="12" customHeight="1" x14ac:dyDescent="0.2">
      <c r="T2487" s="42"/>
    </row>
    <row r="2488" spans="20:20" ht="12" customHeight="1" x14ac:dyDescent="0.2">
      <c r="T2488" s="42"/>
    </row>
    <row r="2489" spans="20:20" ht="12" customHeight="1" x14ac:dyDescent="0.2">
      <c r="T2489" s="42"/>
    </row>
    <row r="2490" spans="20:20" ht="12" customHeight="1" x14ac:dyDescent="0.2">
      <c r="T2490" s="42"/>
    </row>
    <row r="2491" spans="20:20" ht="12" customHeight="1" x14ac:dyDescent="0.2">
      <c r="T2491" s="42"/>
    </row>
    <row r="2492" spans="20:20" ht="12" customHeight="1" x14ac:dyDescent="0.2">
      <c r="T2492" s="42"/>
    </row>
    <row r="2493" spans="20:20" ht="12" customHeight="1" x14ac:dyDescent="0.2">
      <c r="T2493" s="42"/>
    </row>
    <row r="2494" spans="20:20" ht="12" customHeight="1" x14ac:dyDescent="0.2">
      <c r="T2494" s="42"/>
    </row>
    <row r="2497" spans="20:20" ht="12" customHeight="1" x14ac:dyDescent="0.2">
      <c r="T2497" s="42"/>
    </row>
    <row r="2498" spans="20:20" ht="12" customHeight="1" x14ac:dyDescent="0.2">
      <c r="T2498" s="42"/>
    </row>
    <row r="2499" spans="20:20" ht="12" customHeight="1" x14ac:dyDescent="0.2">
      <c r="T2499" s="42"/>
    </row>
    <row r="2500" spans="20:20" ht="12" customHeight="1" x14ac:dyDescent="0.2">
      <c r="T2500" s="42"/>
    </row>
    <row r="2501" spans="20:20" ht="12" customHeight="1" x14ac:dyDescent="0.2">
      <c r="T2501" s="42"/>
    </row>
    <row r="2502" spans="20:20" ht="12" customHeight="1" x14ac:dyDescent="0.2">
      <c r="T2502" s="42"/>
    </row>
    <row r="2503" spans="20:20" ht="12" customHeight="1" x14ac:dyDescent="0.2">
      <c r="T2503" s="42"/>
    </row>
    <row r="2504" spans="20:20" ht="12" customHeight="1" x14ac:dyDescent="0.2">
      <c r="T2504" s="42"/>
    </row>
    <row r="2505" spans="20:20" ht="12" customHeight="1" x14ac:dyDescent="0.2">
      <c r="T2505" s="42"/>
    </row>
    <row r="2506" spans="20:20" ht="12" customHeight="1" x14ac:dyDescent="0.2">
      <c r="T2506" s="42"/>
    </row>
    <row r="2507" spans="20:20" ht="12" customHeight="1" x14ac:dyDescent="0.2">
      <c r="T2507" s="42"/>
    </row>
    <row r="2508" spans="20:20" ht="12" customHeight="1" x14ac:dyDescent="0.2">
      <c r="T2508" s="42"/>
    </row>
    <row r="2509" spans="20:20" ht="12" customHeight="1" x14ac:dyDescent="0.2">
      <c r="T2509" s="42"/>
    </row>
    <row r="2510" spans="20:20" ht="12" customHeight="1" x14ac:dyDescent="0.2">
      <c r="T2510" s="42"/>
    </row>
    <row r="2511" spans="20:20" ht="12" customHeight="1" x14ac:dyDescent="0.2">
      <c r="T2511" s="42"/>
    </row>
    <row r="2512" spans="20:20" ht="12" customHeight="1" x14ac:dyDescent="0.2">
      <c r="T2512" s="42"/>
    </row>
    <row r="2513" spans="20:20" ht="12" customHeight="1" x14ac:dyDescent="0.2">
      <c r="T2513" s="42"/>
    </row>
    <row r="2514" spans="20:20" ht="12" customHeight="1" x14ac:dyDescent="0.2">
      <c r="T2514" s="42"/>
    </row>
    <row r="2515" spans="20:20" ht="12" customHeight="1" x14ac:dyDescent="0.2">
      <c r="T2515" s="42"/>
    </row>
    <row r="2516" spans="20:20" ht="12" customHeight="1" x14ac:dyDescent="0.2">
      <c r="T2516" s="42"/>
    </row>
    <row r="2517" spans="20:20" ht="12" customHeight="1" x14ac:dyDescent="0.2">
      <c r="T2517" s="42"/>
    </row>
    <row r="2518" spans="20:20" ht="12" customHeight="1" x14ac:dyDescent="0.2">
      <c r="T2518" s="42"/>
    </row>
    <row r="2519" spans="20:20" ht="12" customHeight="1" x14ac:dyDescent="0.2">
      <c r="T2519" s="42"/>
    </row>
    <row r="2520" spans="20:20" ht="12" customHeight="1" x14ac:dyDescent="0.2">
      <c r="T2520" s="42"/>
    </row>
    <row r="2521" spans="20:20" ht="12" customHeight="1" x14ac:dyDescent="0.2">
      <c r="T2521" s="42"/>
    </row>
    <row r="2522" spans="20:20" ht="12" customHeight="1" x14ac:dyDescent="0.2">
      <c r="T2522" s="42"/>
    </row>
    <row r="2523" spans="20:20" ht="12" customHeight="1" x14ac:dyDescent="0.2">
      <c r="T2523" s="42"/>
    </row>
    <row r="2524" spans="20:20" ht="12" customHeight="1" x14ac:dyDescent="0.2">
      <c r="T2524" s="42"/>
    </row>
    <row r="2525" spans="20:20" ht="12" customHeight="1" x14ac:dyDescent="0.2">
      <c r="T2525" s="42"/>
    </row>
  </sheetData>
  <conditionalFormatting sqref="D1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64" priority="41" operator="equal">
      <formula>"hr Croatia"</formula>
    </cfRule>
  </conditionalFormatting>
  <conditionalFormatting sqref="D1:D1048576">
    <cfRule type="expression" dxfId="63" priority="1">
      <formula>OR("de Germany", "nz New Zealand","sn Senegal")</formula>
    </cfRule>
  </conditionalFormatting>
  <conditionalFormatting sqref="D2:D4 D6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62" priority="47" operator="equal">
      <formula>"be Belgium"</formula>
    </cfRule>
    <cfRule type="cellIs" dxfId="61" priority="48" operator="equal">
      <formula>"ch Switzerland"</formula>
    </cfRule>
    <cfRule type="cellIs" dxfId="60" priority="50" operator="equal">
      <formula>"it Italy"</formula>
    </cfRule>
    <cfRule type="cellIs" dxfId="59" priority="52" operator="equal">
      <formula>"dk denmark"</formula>
    </cfRule>
    <cfRule type="cellIs" dxfId="58" priority="53" operator="equal">
      <formula>"nl Netherlands"</formula>
    </cfRule>
    <cfRule type="cellIs" dxfId="57" priority="54" operator="equal">
      <formula>"pt Portugal"</formula>
    </cfRule>
    <cfRule type="cellIs" dxfId="56" priority="55" operator="equal">
      <formula>"rs Serbia"</formula>
    </cfRule>
    <cfRule type="cellIs" dxfId="55" priority="57" operator="equal">
      <formula>"fr France"</formula>
    </cfRule>
    <cfRule type="cellIs" dxfId="54" priority="58" operator="equal">
      <formula>"de Germany"</formula>
    </cfRule>
    <cfRule type="cellIs" dxfId="53" priority="60" operator="equal">
      <formula>"er Spain"</formula>
    </cfRule>
    <cfRule type="cellIs" dxfId="52" priority="63" operator="equal">
      <formula>"eng England"</formula>
    </cfRule>
  </conditionalFormatting>
  <hyperlinks>
    <hyperlink ref="AJ2" r:id="rId1" xr:uid="{B78A4BBD-4727-492E-ADBE-00BF744AD755}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79"/>
  <sheetViews>
    <sheetView workbookViewId="0">
      <selection activeCell="A3" sqref="A3:Y1079"/>
    </sheetView>
  </sheetViews>
  <sheetFormatPr defaultRowHeight="11.25" x14ac:dyDescent="0.2"/>
  <cols>
    <col min="1" max="1" width="9" style="6"/>
    <col min="2" max="2" width="16.5" style="6" customWidth="1"/>
    <col min="3" max="16384" width="9" style="6"/>
  </cols>
  <sheetData>
    <row r="1" spans="1:25" ht="16.5" thickBot="1" x14ac:dyDescent="0.3">
      <c r="A1" s="400" t="s">
        <v>334</v>
      </c>
      <c r="B1" s="400"/>
      <c r="C1" s="400"/>
      <c r="D1" s="401"/>
      <c r="E1" s="402" t="s">
        <v>335</v>
      </c>
      <c r="F1" s="400"/>
      <c r="G1" s="400"/>
      <c r="H1" s="400"/>
      <c r="I1" s="400"/>
      <c r="J1" s="400"/>
      <c r="K1" s="400"/>
      <c r="L1" s="401"/>
      <c r="M1" s="402" t="s">
        <v>336</v>
      </c>
      <c r="N1" s="400"/>
      <c r="O1" s="400"/>
      <c r="P1" s="400"/>
      <c r="Q1" s="403"/>
      <c r="R1" s="180"/>
      <c r="S1" s="178"/>
      <c r="T1" s="178"/>
      <c r="U1" s="178"/>
      <c r="V1" s="178"/>
      <c r="W1" s="178"/>
      <c r="X1" s="178"/>
      <c r="Y1" s="179"/>
    </row>
    <row r="2" spans="1:25" ht="13.5" thickBot="1" x14ac:dyDescent="0.25">
      <c r="A2" s="400"/>
      <c r="B2" s="400"/>
      <c r="C2" s="400"/>
      <c r="D2" s="400"/>
      <c r="E2" s="400"/>
      <c r="F2" s="400"/>
      <c r="G2" s="401"/>
      <c r="H2" s="402" t="s">
        <v>334</v>
      </c>
      <c r="I2" s="400"/>
      <c r="J2" s="400"/>
      <c r="K2" s="401"/>
      <c r="L2" s="402" t="s">
        <v>335</v>
      </c>
      <c r="M2" s="400"/>
      <c r="N2" s="400"/>
      <c r="O2" s="400"/>
      <c r="P2" s="400"/>
      <c r="Q2" s="400"/>
      <c r="R2" s="400"/>
      <c r="S2" s="401"/>
      <c r="T2" s="402" t="s">
        <v>336</v>
      </c>
      <c r="U2" s="400"/>
      <c r="V2" s="400"/>
      <c r="W2" s="400"/>
      <c r="X2" s="403"/>
      <c r="Y2" s="172"/>
    </row>
    <row r="3" spans="1:25" ht="13.5" thickBot="1" x14ac:dyDescent="0.25">
      <c r="A3" s="174" t="s">
        <v>173</v>
      </c>
      <c r="B3" s="317" t="s">
        <v>174</v>
      </c>
      <c r="C3" s="180" t="s">
        <v>175</v>
      </c>
      <c r="D3" s="180" t="s">
        <v>176</v>
      </c>
      <c r="E3" s="180" t="s">
        <v>177</v>
      </c>
      <c r="F3" s="180" t="s">
        <v>806</v>
      </c>
      <c r="G3" s="180" t="s">
        <v>178</v>
      </c>
      <c r="H3" s="193" t="s">
        <v>184</v>
      </c>
      <c r="I3" s="180" t="s">
        <v>185</v>
      </c>
      <c r="J3" s="180" t="s">
        <v>186</v>
      </c>
      <c r="K3" s="180" t="s">
        <v>187</v>
      </c>
      <c r="L3" s="193" t="s">
        <v>188</v>
      </c>
      <c r="M3" s="180" t="s">
        <v>189</v>
      </c>
      <c r="N3" s="180" t="s">
        <v>195</v>
      </c>
      <c r="O3" s="180" t="s">
        <v>190</v>
      </c>
      <c r="P3" s="180" t="s">
        <v>191</v>
      </c>
      <c r="Q3" s="180" t="s">
        <v>192</v>
      </c>
      <c r="R3" s="180" t="s">
        <v>193</v>
      </c>
      <c r="S3" s="180" t="s">
        <v>194</v>
      </c>
      <c r="T3" s="193" t="s">
        <v>188</v>
      </c>
      <c r="U3" s="180" t="s">
        <v>189</v>
      </c>
      <c r="V3" s="180" t="s">
        <v>195</v>
      </c>
      <c r="W3" s="180" t="s">
        <v>190</v>
      </c>
      <c r="X3" s="180" t="s">
        <v>196</v>
      </c>
      <c r="Y3" s="251" t="s">
        <v>179</v>
      </c>
    </row>
    <row r="4" spans="1:25" ht="15.75" x14ac:dyDescent="0.2">
      <c r="A4" s="318">
        <v>1</v>
      </c>
      <c r="B4" s="169" t="s">
        <v>373</v>
      </c>
      <c r="C4" s="175" t="s">
        <v>180</v>
      </c>
      <c r="D4" s="169" t="s">
        <v>885</v>
      </c>
      <c r="E4" s="175" t="s">
        <v>2229</v>
      </c>
      <c r="F4" s="169" t="s">
        <v>1151</v>
      </c>
      <c r="G4" s="175">
        <v>2000</v>
      </c>
      <c r="H4" s="176">
        <v>1</v>
      </c>
      <c r="I4" s="177">
        <v>1</v>
      </c>
      <c r="J4" s="177">
        <v>76</v>
      </c>
      <c r="K4" s="177">
        <v>0.8</v>
      </c>
      <c r="L4" s="171">
        <v>0</v>
      </c>
      <c r="M4" s="170">
        <v>0</v>
      </c>
      <c r="N4" s="170">
        <v>0</v>
      </c>
      <c r="O4" s="170">
        <v>0</v>
      </c>
      <c r="P4" s="170">
        <v>0</v>
      </c>
      <c r="Q4" s="170">
        <v>0</v>
      </c>
      <c r="R4" s="170">
        <v>0</v>
      </c>
      <c r="S4" s="170">
        <v>0</v>
      </c>
      <c r="T4" s="171">
        <v>0</v>
      </c>
      <c r="U4" s="170">
        <v>0</v>
      </c>
      <c r="V4" s="170">
        <v>0</v>
      </c>
      <c r="W4" s="170">
        <v>0</v>
      </c>
      <c r="X4" s="170">
        <v>0</v>
      </c>
      <c r="Y4" s="173" t="s">
        <v>179</v>
      </c>
    </row>
    <row r="5" spans="1:25" ht="15.75" x14ac:dyDescent="0.2">
      <c r="A5" s="318">
        <v>2</v>
      </c>
      <c r="B5" s="169" t="s">
        <v>1951</v>
      </c>
      <c r="C5" s="175" t="s">
        <v>180</v>
      </c>
      <c r="D5" s="169" t="s">
        <v>1397</v>
      </c>
      <c r="E5" s="175" t="s">
        <v>2230</v>
      </c>
      <c r="F5" s="169" t="s">
        <v>1351</v>
      </c>
      <c r="G5" s="175">
        <v>2002</v>
      </c>
      <c r="H5" s="176">
        <v>1</v>
      </c>
      <c r="I5" s="177">
        <v>1</v>
      </c>
      <c r="J5" s="177">
        <v>90</v>
      </c>
      <c r="K5" s="177">
        <v>1</v>
      </c>
      <c r="L5" s="176">
        <v>1</v>
      </c>
      <c r="M5" s="170">
        <v>0</v>
      </c>
      <c r="N5" s="177">
        <v>1</v>
      </c>
      <c r="O5" s="177">
        <v>1</v>
      </c>
      <c r="P5" s="170">
        <v>0</v>
      </c>
      <c r="Q5" s="170">
        <v>0</v>
      </c>
      <c r="R5" s="170">
        <v>0</v>
      </c>
      <c r="S5" s="170">
        <v>0</v>
      </c>
      <c r="T5" s="176">
        <v>1</v>
      </c>
      <c r="U5" s="170">
        <v>0</v>
      </c>
      <c r="V5" s="177">
        <v>1</v>
      </c>
      <c r="W5" s="177">
        <v>1</v>
      </c>
      <c r="X5" s="177">
        <v>1</v>
      </c>
      <c r="Y5" s="173" t="s">
        <v>179</v>
      </c>
    </row>
    <row r="6" spans="1:25" ht="15.75" x14ac:dyDescent="0.2">
      <c r="A6" s="318">
        <v>3</v>
      </c>
      <c r="B6" s="169" t="s">
        <v>1235</v>
      </c>
      <c r="C6" s="175" t="s">
        <v>181</v>
      </c>
      <c r="D6" s="169" t="s">
        <v>1236</v>
      </c>
      <c r="E6" s="175" t="s">
        <v>2213</v>
      </c>
      <c r="F6" s="286" t="s">
        <v>1237</v>
      </c>
      <c r="G6" s="175">
        <v>2008</v>
      </c>
      <c r="H6" s="176">
        <v>4</v>
      </c>
      <c r="I6" s="170">
        <v>0</v>
      </c>
      <c r="J6" s="177">
        <v>60</v>
      </c>
      <c r="K6" s="177">
        <v>0.7</v>
      </c>
      <c r="L6" s="171">
        <v>0</v>
      </c>
      <c r="M6" s="170">
        <v>0</v>
      </c>
      <c r="N6" s="170">
        <v>0</v>
      </c>
      <c r="O6" s="170">
        <v>0</v>
      </c>
      <c r="P6" s="170">
        <v>0</v>
      </c>
      <c r="Q6" s="170">
        <v>0</v>
      </c>
      <c r="R6" s="170">
        <v>0</v>
      </c>
      <c r="S6" s="170">
        <v>0</v>
      </c>
      <c r="T6" s="171">
        <v>0</v>
      </c>
      <c r="U6" s="170">
        <v>0</v>
      </c>
      <c r="V6" s="170">
        <v>0</v>
      </c>
      <c r="W6" s="170">
        <v>0</v>
      </c>
      <c r="X6" s="170">
        <v>0</v>
      </c>
      <c r="Y6" s="173" t="s">
        <v>179</v>
      </c>
    </row>
    <row r="7" spans="1:25" ht="15.75" x14ac:dyDescent="0.2">
      <c r="A7" s="318">
        <v>4</v>
      </c>
      <c r="B7" s="169" t="s">
        <v>1794</v>
      </c>
      <c r="C7" s="175" t="s">
        <v>182</v>
      </c>
      <c r="D7" s="169" t="s">
        <v>1236</v>
      </c>
      <c r="E7" s="175" t="s">
        <v>1913</v>
      </c>
      <c r="F7" s="286" t="s">
        <v>1289</v>
      </c>
      <c r="G7" s="175">
        <v>2001</v>
      </c>
      <c r="H7" s="176">
        <v>2</v>
      </c>
      <c r="I7" s="170">
        <v>0</v>
      </c>
      <c r="J7" s="177">
        <v>59</v>
      </c>
      <c r="K7" s="177">
        <v>0.7</v>
      </c>
      <c r="L7" s="171">
        <v>0</v>
      </c>
      <c r="M7" s="170">
        <v>0</v>
      </c>
      <c r="N7" s="170">
        <v>0</v>
      </c>
      <c r="O7" s="170">
        <v>0</v>
      </c>
      <c r="P7" s="170">
        <v>0</v>
      </c>
      <c r="Q7" s="170">
        <v>0</v>
      </c>
      <c r="R7" s="170">
        <v>0</v>
      </c>
      <c r="S7" s="170">
        <v>0</v>
      </c>
      <c r="T7" s="171">
        <v>0</v>
      </c>
      <c r="U7" s="170">
        <v>0</v>
      </c>
      <c r="V7" s="170">
        <v>0</v>
      </c>
      <c r="W7" s="170">
        <v>0</v>
      </c>
      <c r="X7" s="170">
        <v>0</v>
      </c>
      <c r="Y7" s="173" t="s">
        <v>179</v>
      </c>
    </row>
    <row r="8" spans="1:25" ht="15.75" x14ac:dyDescent="0.2">
      <c r="A8" s="318">
        <v>5</v>
      </c>
      <c r="B8" s="169" t="s">
        <v>1795</v>
      </c>
      <c r="C8" s="175" t="s">
        <v>182</v>
      </c>
      <c r="D8" s="169" t="s">
        <v>1236</v>
      </c>
      <c r="E8" s="175" t="s">
        <v>2231</v>
      </c>
      <c r="F8" s="169" t="s">
        <v>1112</v>
      </c>
      <c r="G8" s="175">
        <v>1999</v>
      </c>
      <c r="H8" s="176">
        <v>2</v>
      </c>
      <c r="I8" s="177">
        <v>1</v>
      </c>
      <c r="J8" s="177">
        <v>14</v>
      </c>
      <c r="K8" s="177">
        <v>0.2</v>
      </c>
      <c r="L8" s="171">
        <v>0</v>
      </c>
      <c r="M8" s="170">
        <v>0</v>
      </c>
      <c r="N8" s="170">
        <v>0</v>
      </c>
      <c r="O8" s="170">
        <v>0</v>
      </c>
      <c r="P8" s="170">
        <v>0</v>
      </c>
      <c r="Q8" s="170">
        <v>0</v>
      </c>
      <c r="R8" s="170">
        <v>0</v>
      </c>
      <c r="S8" s="170">
        <v>0</v>
      </c>
      <c r="T8" s="171">
        <v>0</v>
      </c>
      <c r="U8" s="170">
        <v>0</v>
      </c>
      <c r="V8" s="170">
        <v>0</v>
      </c>
      <c r="W8" s="170">
        <v>0</v>
      </c>
      <c r="X8" s="170">
        <v>0</v>
      </c>
      <c r="Y8" s="173" t="s">
        <v>179</v>
      </c>
    </row>
    <row r="9" spans="1:25" ht="15.75" x14ac:dyDescent="0.2">
      <c r="A9" s="318">
        <v>6</v>
      </c>
      <c r="B9" s="169" t="s">
        <v>392</v>
      </c>
      <c r="C9" s="175" t="s">
        <v>182</v>
      </c>
      <c r="D9" s="169" t="s">
        <v>1101</v>
      </c>
      <c r="E9" s="175" t="s">
        <v>2232</v>
      </c>
      <c r="F9" s="169" t="s">
        <v>1112</v>
      </c>
      <c r="G9" s="175">
        <v>1993</v>
      </c>
      <c r="H9" s="176">
        <v>3</v>
      </c>
      <c r="I9" s="177">
        <v>3</v>
      </c>
      <c r="J9" s="177">
        <v>269</v>
      </c>
      <c r="K9" s="177">
        <v>3</v>
      </c>
      <c r="L9" s="171">
        <v>0</v>
      </c>
      <c r="M9" s="170">
        <v>0</v>
      </c>
      <c r="N9" s="170">
        <v>0</v>
      </c>
      <c r="O9" s="170">
        <v>0</v>
      </c>
      <c r="P9" s="170">
        <v>0</v>
      </c>
      <c r="Q9" s="170">
        <v>0</v>
      </c>
      <c r="R9" s="170">
        <v>0</v>
      </c>
      <c r="S9" s="170">
        <v>0</v>
      </c>
      <c r="T9" s="171">
        <v>0</v>
      </c>
      <c r="U9" s="170">
        <v>0</v>
      </c>
      <c r="V9" s="170">
        <v>0</v>
      </c>
      <c r="W9" s="170">
        <v>0</v>
      </c>
      <c r="X9" s="170">
        <v>0</v>
      </c>
      <c r="Y9" s="173" t="s">
        <v>179</v>
      </c>
    </row>
    <row r="10" spans="1:25" ht="15.75" x14ac:dyDescent="0.2">
      <c r="A10" s="318">
        <v>7</v>
      </c>
      <c r="B10" s="169" t="s">
        <v>393</v>
      </c>
      <c r="C10" s="175" t="s">
        <v>182</v>
      </c>
      <c r="D10" s="169" t="s">
        <v>1238</v>
      </c>
      <c r="E10" s="175" t="s">
        <v>2233</v>
      </c>
      <c r="F10" s="169" t="s">
        <v>1239</v>
      </c>
      <c r="G10" s="175">
        <v>1999</v>
      </c>
      <c r="H10" s="176">
        <v>3</v>
      </c>
      <c r="I10" s="177">
        <v>3</v>
      </c>
      <c r="J10" s="177">
        <v>269</v>
      </c>
      <c r="K10" s="177">
        <v>3</v>
      </c>
      <c r="L10" s="171">
        <v>0</v>
      </c>
      <c r="M10" s="170">
        <v>0</v>
      </c>
      <c r="N10" s="170">
        <v>0</v>
      </c>
      <c r="O10" s="170">
        <v>0</v>
      </c>
      <c r="P10" s="170">
        <v>0</v>
      </c>
      <c r="Q10" s="170">
        <v>0</v>
      </c>
      <c r="R10" s="177">
        <v>1</v>
      </c>
      <c r="S10" s="170">
        <v>0</v>
      </c>
      <c r="T10" s="171">
        <v>0</v>
      </c>
      <c r="U10" s="170">
        <v>0</v>
      </c>
      <c r="V10" s="170">
        <v>0</v>
      </c>
      <c r="W10" s="170">
        <v>0</v>
      </c>
      <c r="X10" s="170">
        <v>0</v>
      </c>
      <c r="Y10" s="173" t="s">
        <v>179</v>
      </c>
    </row>
    <row r="11" spans="1:25" ht="15.75" x14ac:dyDescent="0.2">
      <c r="A11" s="318">
        <v>8</v>
      </c>
      <c r="B11" s="169" t="s">
        <v>1530</v>
      </c>
      <c r="C11" s="175" t="s">
        <v>182</v>
      </c>
      <c r="D11" s="169" t="s">
        <v>1531</v>
      </c>
      <c r="E11" s="175" t="s">
        <v>2234</v>
      </c>
      <c r="F11" s="286" t="s">
        <v>1403</v>
      </c>
      <c r="G11" s="175">
        <v>1997</v>
      </c>
      <c r="H11" s="176">
        <v>2</v>
      </c>
      <c r="I11" s="177">
        <v>2</v>
      </c>
      <c r="J11" s="177">
        <v>180</v>
      </c>
      <c r="K11" s="177">
        <v>2</v>
      </c>
      <c r="L11" s="171">
        <v>0</v>
      </c>
      <c r="M11" s="170">
        <v>0</v>
      </c>
      <c r="N11" s="170">
        <v>0</v>
      </c>
      <c r="O11" s="170">
        <v>0</v>
      </c>
      <c r="P11" s="170">
        <v>0</v>
      </c>
      <c r="Q11" s="170">
        <v>0</v>
      </c>
      <c r="R11" s="170">
        <v>0</v>
      </c>
      <c r="S11" s="170">
        <v>0</v>
      </c>
      <c r="T11" s="171">
        <v>0</v>
      </c>
      <c r="U11" s="170">
        <v>0</v>
      </c>
      <c r="V11" s="170">
        <v>0</v>
      </c>
      <c r="W11" s="170">
        <v>0</v>
      </c>
      <c r="X11" s="170">
        <v>0</v>
      </c>
      <c r="Y11" s="173" t="s">
        <v>179</v>
      </c>
    </row>
    <row r="12" spans="1:25" ht="15.75" x14ac:dyDescent="0.2">
      <c r="A12" s="318">
        <v>9</v>
      </c>
      <c r="B12" s="169" t="s">
        <v>971</v>
      </c>
      <c r="C12" s="175" t="s">
        <v>181</v>
      </c>
      <c r="D12" s="169" t="s">
        <v>972</v>
      </c>
      <c r="E12" s="175" t="s">
        <v>2125</v>
      </c>
      <c r="F12" s="286" t="s">
        <v>973</v>
      </c>
      <c r="G12" s="175">
        <v>1999</v>
      </c>
      <c r="H12" s="176">
        <v>2</v>
      </c>
      <c r="I12" s="177">
        <v>2</v>
      </c>
      <c r="J12" s="177">
        <v>98</v>
      </c>
      <c r="K12" s="177">
        <v>1.1000000000000001</v>
      </c>
      <c r="L12" s="171">
        <v>0</v>
      </c>
      <c r="M12" s="170">
        <v>0</v>
      </c>
      <c r="N12" s="170">
        <v>0</v>
      </c>
      <c r="O12" s="170">
        <v>0</v>
      </c>
      <c r="P12" s="170">
        <v>0</v>
      </c>
      <c r="Q12" s="170">
        <v>0</v>
      </c>
      <c r="R12" s="170">
        <v>0</v>
      </c>
      <c r="S12" s="170">
        <v>0</v>
      </c>
      <c r="T12" s="171">
        <v>0</v>
      </c>
      <c r="U12" s="170">
        <v>0</v>
      </c>
      <c r="V12" s="170">
        <v>0</v>
      </c>
      <c r="W12" s="170">
        <v>0</v>
      </c>
      <c r="X12" s="170">
        <v>0</v>
      </c>
      <c r="Y12" s="173" t="s">
        <v>179</v>
      </c>
    </row>
    <row r="13" spans="1:25" ht="15.75" x14ac:dyDescent="0.2">
      <c r="A13" s="318">
        <v>10</v>
      </c>
      <c r="B13" s="169" t="s">
        <v>1820</v>
      </c>
      <c r="C13" s="175" t="s">
        <v>182</v>
      </c>
      <c r="D13" s="169" t="s">
        <v>1387</v>
      </c>
      <c r="E13" s="175" t="s">
        <v>1806</v>
      </c>
      <c r="F13" s="286" t="s">
        <v>1821</v>
      </c>
      <c r="G13" s="175">
        <v>2000</v>
      </c>
      <c r="H13" s="176">
        <v>2</v>
      </c>
      <c r="I13" s="177">
        <v>2</v>
      </c>
      <c r="J13" s="177">
        <v>178</v>
      </c>
      <c r="K13" s="177">
        <v>2</v>
      </c>
      <c r="L13" s="171">
        <v>0</v>
      </c>
      <c r="M13" s="170">
        <v>0</v>
      </c>
      <c r="N13" s="170">
        <v>0</v>
      </c>
      <c r="O13" s="170">
        <v>0</v>
      </c>
      <c r="P13" s="170">
        <v>0</v>
      </c>
      <c r="Q13" s="170">
        <v>0</v>
      </c>
      <c r="R13" s="177">
        <v>1</v>
      </c>
      <c r="S13" s="170">
        <v>0</v>
      </c>
      <c r="T13" s="171">
        <v>0</v>
      </c>
      <c r="U13" s="170">
        <v>0</v>
      </c>
      <c r="V13" s="170">
        <v>0</v>
      </c>
      <c r="W13" s="170">
        <v>0</v>
      </c>
      <c r="X13" s="170">
        <v>0</v>
      </c>
      <c r="Y13" s="173" t="s">
        <v>179</v>
      </c>
    </row>
    <row r="14" spans="1:25" ht="15.75" x14ac:dyDescent="0.2">
      <c r="A14" s="318">
        <v>11</v>
      </c>
      <c r="B14" s="169" t="s">
        <v>1822</v>
      </c>
      <c r="C14" s="175" t="s">
        <v>182</v>
      </c>
      <c r="D14" s="169" t="s">
        <v>1387</v>
      </c>
      <c r="E14" s="175" t="s">
        <v>2235</v>
      </c>
      <c r="F14" s="286" t="s">
        <v>1469</v>
      </c>
      <c r="G14" s="175">
        <v>1995</v>
      </c>
      <c r="H14" s="176">
        <v>1</v>
      </c>
      <c r="I14" s="170">
        <v>0</v>
      </c>
      <c r="J14" s="177">
        <v>6</v>
      </c>
      <c r="K14" s="177">
        <v>0.1</v>
      </c>
      <c r="L14" s="171">
        <v>0</v>
      </c>
      <c r="M14" s="170">
        <v>0</v>
      </c>
      <c r="N14" s="170">
        <v>0</v>
      </c>
      <c r="O14" s="170">
        <v>0</v>
      </c>
      <c r="P14" s="170">
        <v>0</v>
      </c>
      <c r="Q14" s="170">
        <v>0</v>
      </c>
      <c r="R14" s="170">
        <v>0</v>
      </c>
      <c r="S14" s="170">
        <v>0</v>
      </c>
      <c r="T14" s="171">
        <v>0</v>
      </c>
      <c r="U14" s="170">
        <v>0</v>
      </c>
      <c r="V14" s="170">
        <v>0</v>
      </c>
      <c r="W14" s="170">
        <v>0</v>
      </c>
      <c r="X14" s="170">
        <v>0</v>
      </c>
      <c r="Y14" s="173" t="s">
        <v>179</v>
      </c>
    </row>
    <row r="15" spans="1:25" ht="15.75" x14ac:dyDescent="0.2">
      <c r="A15" s="318">
        <v>12</v>
      </c>
      <c r="B15" s="169" t="s">
        <v>1386</v>
      </c>
      <c r="C15" s="175" t="s">
        <v>182</v>
      </c>
      <c r="D15" s="169" t="s">
        <v>1387</v>
      </c>
      <c r="E15" s="175" t="s">
        <v>1228</v>
      </c>
      <c r="F15" s="286" t="s">
        <v>1388</v>
      </c>
      <c r="G15" s="175">
        <v>2003</v>
      </c>
      <c r="H15" s="176">
        <v>3</v>
      </c>
      <c r="I15" s="177">
        <v>3</v>
      </c>
      <c r="J15" s="177">
        <v>264</v>
      </c>
      <c r="K15" s="177">
        <v>2.9</v>
      </c>
      <c r="L15" s="171">
        <v>0</v>
      </c>
      <c r="M15" s="170">
        <v>0</v>
      </c>
      <c r="N15" s="170">
        <v>0</v>
      </c>
      <c r="O15" s="170">
        <v>0</v>
      </c>
      <c r="P15" s="170">
        <v>0</v>
      </c>
      <c r="Q15" s="170">
        <v>0</v>
      </c>
      <c r="R15" s="177">
        <v>1</v>
      </c>
      <c r="S15" s="170">
        <v>0</v>
      </c>
      <c r="T15" s="171">
        <v>0</v>
      </c>
      <c r="U15" s="170">
        <v>0</v>
      </c>
      <c r="V15" s="170">
        <v>0</v>
      </c>
      <c r="W15" s="170">
        <v>0</v>
      </c>
      <c r="X15" s="170">
        <v>0</v>
      </c>
      <c r="Y15" s="173" t="s">
        <v>179</v>
      </c>
    </row>
    <row r="16" spans="1:25" ht="15.75" x14ac:dyDescent="0.2">
      <c r="A16" s="318">
        <v>13</v>
      </c>
      <c r="B16" s="169" t="s">
        <v>1389</v>
      </c>
      <c r="C16" s="175" t="s">
        <v>182</v>
      </c>
      <c r="D16" s="169" t="s">
        <v>1387</v>
      </c>
      <c r="E16" s="175" t="s">
        <v>2236</v>
      </c>
      <c r="F16" s="286" t="s">
        <v>1390</v>
      </c>
      <c r="G16" s="175">
        <v>2001</v>
      </c>
      <c r="H16" s="176">
        <v>1</v>
      </c>
      <c r="I16" s="177">
        <v>1</v>
      </c>
      <c r="J16" s="177">
        <v>71</v>
      </c>
      <c r="K16" s="177">
        <v>0.8</v>
      </c>
      <c r="L16" s="171">
        <v>0</v>
      </c>
      <c r="M16" s="170">
        <v>0</v>
      </c>
      <c r="N16" s="170">
        <v>0</v>
      </c>
      <c r="O16" s="170">
        <v>0</v>
      </c>
      <c r="P16" s="170">
        <v>0</v>
      </c>
      <c r="Q16" s="170">
        <v>0</v>
      </c>
      <c r="R16" s="170">
        <v>0</v>
      </c>
      <c r="S16" s="170">
        <v>0</v>
      </c>
      <c r="T16" s="171">
        <v>0</v>
      </c>
      <c r="U16" s="170">
        <v>0</v>
      </c>
      <c r="V16" s="170">
        <v>0</v>
      </c>
      <c r="W16" s="170">
        <v>0</v>
      </c>
      <c r="X16" s="170">
        <v>0</v>
      </c>
      <c r="Y16" s="173" t="s">
        <v>179</v>
      </c>
    </row>
    <row r="17" spans="1:25" ht="15.75" x14ac:dyDescent="0.2">
      <c r="A17" s="318">
        <v>14</v>
      </c>
      <c r="B17" s="169" t="s">
        <v>1391</v>
      </c>
      <c r="C17" s="175" t="s">
        <v>183</v>
      </c>
      <c r="D17" s="169" t="s">
        <v>1387</v>
      </c>
      <c r="E17" s="175" t="s">
        <v>2237</v>
      </c>
      <c r="F17" s="286" t="s">
        <v>1392</v>
      </c>
      <c r="G17" s="175">
        <v>1993</v>
      </c>
      <c r="H17" s="176">
        <v>3</v>
      </c>
      <c r="I17" s="177">
        <v>3</v>
      </c>
      <c r="J17" s="177">
        <v>270</v>
      </c>
      <c r="K17" s="177">
        <v>3</v>
      </c>
      <c r="L17" s="171">
        <v>0</v>
      </c>
      <c r="M17" s="170">
        <v>0</v>
      </c>
      <c r="N17" s="170">
        <v>0</v>
      </c>
      <c r="O17" s="170">
        <v>0</v>
      </c>
      <c r="P17" s="170">
        <v>0</v>
      </c>
      <c r="Q17" s="170">
        <v>0</v>
      </c>
      <c r="R17" s="170">
        <v>0</v>
      </c>
      <c r="S17" s="170">
        <v>0</v>
      </c>
      <c r="T17" s="171">
        <v>0</v>
      </c>
      <c r="U17" s="170">
        <v>0</v>
      </c>
      <c r="V17" s="170">
        <v>0</v>
      </c>
      <c r="W17" s="170">
        <v>0</v>
      </c>
      <c r="X17" s="170">
        <v>0</v>
      </c>
      <c r="Y17" s="173" t="s">
        <v>179</v>
      </c>
    </row>
    <row r="18" spans="1:25" ht="15.75" x14ac:dyDescent="0.2">
      <c r="A18" s="318">
        <v>15</v>
      </c>
      <c r="B18" s="169" t="s">
        <v>974</v>
      </c>
      <c r="C18" s="175" t="s">
        <v>183</v>
      </c>
      <c r="D18" s="169" t="s">
        <v>972</v>
      </c>
      <c r="E18" s="175" t="s">
        <v>2238</v>
      </c>
      <c r="F18" s="286" t="s">
        <v>975</v>
      </c>
      <c r="G18" s="175">
        <v>2000</v>
      </c>
      <c r="H18" s="176">
        <v>3</v>
      </c>
      <c r="I18" s="177">
        <v>3</v>
      </c>
      <c r="J18" s="177">
        <v>270</v>
      </c>
      <c r="K18" s="177">
        <v>3</v>
      </c>
      <c r="L18" s="171">
        <v>0</v>
      </c>
      <c r="M18" s="170">
        <v>0</v>
      </c>
      <c r="N18" s="170">
        <v>0</v>
      </c>
      <c r="O18" s="170">
        <v>0</v>
      </c>
      <c r="P18" s="170">
        <v>0</v>
      </c>
      <c r="Q18" s="170">
        <v>0</v>
      </c>
      <c r="R18" s="177">
        <v>1</v>
      </c>
      <c r="S18" s="170">
        <v>0</v>
      </c>
      <c r="T18" s="171">
        <v>0</v>
      </c>
      <c r="U18" s="170">
        <v>0</v>
      </c>
      <c r="V18" s="170">
        <v>0</v>
      </c>
      <c r="W18" s="170">
        <v>0</v>
      </c>
      <c r="X18" s="170">
        <v>0</v>
      </c>
      <c r="Y18" s="173" t="s">
        <v>179</v>
      </c>
    </row>
    <row r="19" spans="1:25" ht="15.75" x14ac:dyDescent="0.2">
      <c r="A19" s="318">
        <v>16</v>
      </c>
      <c r="B19" s="169" t="s">
        <v>1113</v>
      </c>
      <c r="C19" s="175" t="s">
        <v>638</v>
      </c>
      <c r="D19" s="169" t="s">
        <v>1101</v>
      </c>
      <c r="E19" s="175" t="s">
        <v>1467</v>
      </c>
      <c r="F19" s="169" t="s">
        <v>1114</v>
      </c>
      <c r="G19" s="175">
        <v>1999</v>
      </c>
      <c r="H19" s="176">
        <v>3</v>
      </c>
      <c r="I19" s="170">
        <v>0</v>
      </c>
      <c r="J19" s="177">
        <v>43</v>
      </c>
      <c r="K19" s="177">
        <v>0.5</v>
      </c>
      <c r="L19" s="171">
        <v>0</v>
      </c>
      <c r="M19" s="170">
        <v>0</v>
      </c>
      <c r="N19" s="170">
        <v>0</v>
      </c>
      <c r="O19" s="170">
        <v>0</v>
      </c>
      <c r="P19" s="170">
        <v>0</v>
      </c>
      <c r="Q19" s="170">
        <v>0</v>
      </c>
      <c r="R19" s="170">
        <v>0</v>
      </c>
      <c r="S19" s="170">
        <v>0</v>
      </c>
      <c r="T19" s="171">
        <v>0</v>
      </c>
      <c r="U19" s="170">
        <v>0</v>
      </c>
      <c r="V19" s="170">
        <v>0</v>
      </c>
      <c r="W19" s="170">
        <v>0</v>
      </c>
      <c r="X19" s="170">
        <v>0</v>
      </c>
      <c r="Y19" s="173" t="s">
        <v>179</v>
      </c>
    </row>
    <row r="20" spans="1:25" ht="15.75" x14ac:dyDescent="0.2">
      <c r="A20" s="318">
        <v>17</v>
      </c>
      <c r="B20" s="169" t="s">
        <v>976</v>
      </c>
      <c r="C20" s="175" t="s">
        <v>181</v>
      </c>
      <c r="D20" s="169" t="s">
        <v>633</v>
      </c>
      <c r="E20" s="175" t="s">
        <v>2239</v>
      </c>
      <c r="F20" s="169" t="s">
        <v>977</v>
      </c>
      <c r="G20" s="175">
        <v>1996</v>
      </c>
      <c r="H20" s="176">
        <v>3</v>
      </c>
      <c r="I20" s="177">
        <v>2</v>
      </c>
      <c r="J20" s="177">
        <v>145</v>
      </c>
      <c r="K20" s="177">
        <v>1.6</v>
      </c>
      <c r="L20" s="171">
        <v>0</v>
      </c>
      <c r="M20" s="170">
        <v>0</v>
      </c>
      <c r="N20" s="170">
        <v>0</v>
      </c>
      <c r="O20" s="170">
        <v>0</v>
      </c>
      <c r="P20" s="170">
        <v>0</v>
      </c>
      <c r="Q20" s="170">
        <v>0</v>
      </c>
      <c r="R20" s="170">
        <v>0</v>
      </c>
      <c r="S20" s="170">
        <v>0</v>
      </c>
      <c r="T20" s="171">
        <v>0</v>
      </c>
      <c r="U20" s="170">
        <v>0</v>
      </c>
      <c r="V20" s="170">
        <v>0</v>
      </c>
      <c r="W20" s="170">
        <v>0</v>
      </c>
      <c r="X20" s="170">
        <v>0</v>
      </c>
      <c r="Y20" s="173" t="s">
        <v>179</v>
      </c>
    </row>
    <row r="21" spans="1:25" ht="15.75" x14ac:dyDescent="0.2">
      <c r="A21" s="318">
        <v>18</v>
      </c>
      <c r="B21" s="169" t="s">
        <v>807</v>
      </c>
      <c r="C21" s="175" t="s">
        <v>180</v>
      </c>
      <c r="D21" s="169" t="s">
        <v>808</v>
      </c>
      <c r="E21" s="175" t="s">
        <v>2190</v>
      </c>
      <c r="F21" s="169" t="s">
        <v>1393</v>
      </c>
      <c r="G21" s="175">
        <v>2001</v>
      </c>
      <c r="H21" s="176">
        <v>3</v>
      </c>
      <c r="I21" s="177">
        <v>2</v>
      </c>
      <c r="J21" s="177">
        <v>116</v>
      </c>
      <c r="K21" s="177">
        <v>1.3</v>
      </c>
      <c r="L21" s="171">
        <v>0</v>
      </c>
      <c r="M21" s="170">
        <v>0</v>
      </c>
      <c r="N21" s="170">
        <v>0</v>
      </c>
      <c r="O21" s="170">
        <v>0</v>
      </c>
      <c r="P21" s="170">
        <v>0</v>
      </c>
      <c r="Q21" s="170">
        <v>0</v>
      </c>
      <c r="R21" s="170">
        <v>0</v>
      </c>
      <c r="S21" s="170">
        <v>0</v>
      </c>
      <c r="T21" s="171">
        <v>0</v>
      </c>
      <c r="U21" s="170">
        <v>0</v>
      </c>
      <c r="V21" s="170">
        <v>0</v>
      </c>
      <c r="W21" s="170">
        <v>0</v>
      </c>
      <c r="X21" s="170">
        <v>0</v>
      </c>
      <c r="Y21" s="173" t="s">
        <v>179</v>
      </c>
    </row>
    <row r="22" spans="1:25" ht="15.75" x14ac:dyDescent="0.2">
      <c r="A22" s="318">
        <v>19</v>
      </c>
      <c r="B22" s="169" t="s">
        <v>374</v>
      </c>
      <c r="C22" s="175" t="s">
        <v>180</v>
      </c>
      <c r="D22" s="169" t="s">
        <v>885</v>
      </c>
      <c r="E22" s="175" t="s">
        <v>1888</v>
      </c>
      <c r="F22" s="169" t="s">
        <v>929</v>
      </c>
      <c r="G22" s="175">
        <v>1999</v>
      </c>
      <c r="H22" s="176">
        <v>4</v>
      </c>
      <c r="I22" s="177">
        <v>4</v>
      </c>
      <c r="J22" s="177">
        <v>341</v>
      </c>
      <c r="K22" s="177">
        <v>3.8</v>
      </c>
      <c r="L22" s="171">
        <v>0</v>
      </c>
      <c r="M22" s="170">
        <v>0</v>
      </c>
      <c r="N22" s="170">
        <v>0</v>
      </c>
      <c r="O22" s="170">
        <v>0</v>
      </c>
      <c r="P22" s="170">
        <v>0</v>
      </c>
      <c r="Q22" s="170">
        <v>0</v>
      </c>
      <c r="R22" s="177">
        <v>1</v>
      </c>
      <c r="S22" s="170">
        <v>0</v>
      </c>
      <c r="T22" s="171">
        <v>0</v>
      </c>
      <c r="U22" s="170">
        <v>0</v>
      </c>
      <c r="V22" s="170">
        <v>0</v>
      </c>
      <c r="W22" s="170">
        <v>0</v>
      </c>
      <c r="X22" s="170">
        <v>0</v>
      </c>
      <c r="Y22" s="173" t="s">
        <v>179</v>
      </c>
    </row>
    <row r="23" spans="1:25" ht="15.75" x14ac:dyDescent="0.2">
      <c r="A23" s="318">
        <v>20</v>
      </c>
      <c r="B23" s="169" t="s">
        <v>978</v>
      </c>
      <c r="C23" s="175" t="s">
        <v>182</v>
      </c>
      <c r="D23" s="169" t="s">
        <v>979</v>
      </c>
      <c r="E23" s="175" t="s">
        <v>2240</v>
      </c>
      <c r="F23" s="169" t="s">
        <v>980</v>
      </c>
      <c r="G23" s="175">
        <v>1990</v>
      </c>
      <c r="H23" s="176">
        <v>3</v>
      </c>
      <c r="I23" s="177">
        <v>3</v>
      </c>
      <c r="J23" s="177">
        <v>270</v>
      </c>
      <c r="K23" s="177">
        <v>3</v>
      </c>
      <c r="L23" s="171">
        <v>0</v>
      </c>
      <c r="M23" s="170">
        <v>0</v>
      </c>
      <c r="N23" s="170">
        <v>0</v>
      </c>
      <c r="O23" s="170">
        <v>0</v>
      </c>
      <c r="P23" s="170">
        <v>0</v>
      </c>
      <c r="Q23" s="170">
        <v>0</v>
      </c>
      <c r="R23" s="170">
        <v>0</v>
      </c>
      <c r="S23" s="170">
        <v>0</v>
      </c>
      <c r="T23" s="171">
        <v>0</v>
      </c>
      <c r="U23" s="170">
        <v>0</v>
      </c>
      <c r="V23" s="170">
        <v>0</v>
      </c>
      <c r="W23" s="170">
        <v>0</v>
      </c>
      <c r="X23" s="170">
        <v>0</v>
      </c>
      <c r="Y23" s="173" t="s">
        <v>179</v>
      </c>
    </row>
    <row r="24" spans="1:25" ht="15.75" x14ac:dyDescent="0.2">
      <c r="A24" s="318">
        <v>21</v>
      </c>
      <c r="B24" s="169" t="s">
        <v>1240</v>
      </c>
      <c r="C24" s="175" t="s">
        <v>180</v>
      </c>
      <c r="D24" s="169" t="s">
        <v>1236</v>
      </c>
      <c r="E24" s="175" t="s">
        <v>1974</v>
      </c>
      <c r="F24" s="169" t="s">
        <v>1241</v>
      </c>
      <c r="G24" s="175">
        <v>2001</v>
      </c>
      <c r="H24" s="176">
        <v>1</v>
      </c>
      <c r="I24" s="170">
        <v>0</v>
      </c>
      <c r="J24" s="177">
        <v>3</v>
      </c>
      <c r="K24" s="170">
        <v>0</v>
      </c>
      <c r="L24" s="171">
        <v>0</v>
      </c>
      <c r="M24" s="170">
        <v>0</v>
      </c>
      <c r="N24" s="170">
        <v>0</v>
      </c>
      <c r="O24" s="170">
        <v>0</v>
      </c>
      <c r="P24" s="170">
        <v>0</v>
      </c>
      <c r="Q24" s="170">
        <v>0</v>
      </c>
      <c r="R24" s="170">
        <v>0</v>
      </c>
      <c r="S24" s="170">
        <v>0</v>
      </c>
      <c r="T24" s="171">
        <v>0</v>
      </c>
      <c r="U24" s="170">
        <v>0</v>
      </c>
      <c r="V24" s="170">
        <v>0</v>
      </c>
      <c r="W24" s="170">
        <v>0</v>
      </c>
      <c r="X24" s="170">
        <v>0</v>
      </c>
      <c r="Y24" s="173" t="s">
        <v>179</v>
      </c>
    </row>
    <row r="25" spans="1:25" ht="15.75" x14ac:dyDescent="0.2">
      <c r="A25" s="318">
        <v>22</v>
      </c>
      <c r="B25" s="169" t="s">
        <v>1761</v>
      </c>
      <c r="C25" s="175" t="s">
        <v>638</v>
      </c>
      <c r="D25" s="169" t="s">
        <v>1103</v>
      </c>
      <c r="E25" s="175" t="s">
        <v>2204</v>
      </c>
      <c r="F25" s="169" t="s">
        <v>936</v>
      </c>
      <c r="G25" s="175">
        <v>2002</v>
      </c>
      <c r="H25" s="176">
        <v>1</v>
      </c>
      <c r="I25" s="170">
        <v>0</v>
      </c>
      <c r="J25" s="177">
        <v>16</v>
      </c>
      <c r="K25" s="177">
        <v>0.2</v>
      </c>
      <c r="L25" s="171">
        <v>0</v>
      </c>
      <c r="M25" s="170">
        <v>0</v>
      </c>
      <c r="N25" s="170">
        <v>0</v>
      </c>
      <c r="O25" s="170">
        <v>0</v>
      </c>
      <c r="P25" s="170">
        <v>0</v>
      </c>
      <c r="Q25" s="170">
        <v>0</v>
      </c>
      <c r="R25" s="170">
        <v>0</v>
      </c>
      <c r="S25" s="170">
        <v>0</v>
      </c>
      <c r="T25" s="171">
        <v>0</v>
      </c>
      <c r="U25" s="170">
        <v>0</v>
      </c>
      <c r="V25" s="170">
        <v>0</v>
      </c>
      <c r="W25" s="170">
        <v>0</v>
      </c>
      <c r="X25" s="170">
        <v>0</v>
      </c>
      <c r="Y25" s="173" t="s">
        <v>179</v>
      </c>
    </row>
    <row r="26" spans="1:25" ht="15.75" x14ac:dyDescent="0.2">
      <c r="A26" s="318">
        <v>23</v>
      </c>
      <c r="B26" s="169" t="s">
        <v>1533</v>
      </c>
      <c r="C26" s="175" t="s">
        <v>182</v>
      </c>
      <c r="D26" s="169" t="s">
        <v>1534</v>
      </c>
      <c r="E26" s="175" t="s">
        <v>2241</v>
      </c>
      <c r="F26" s="169" t="s">
        <v>1207</v>
      </c>
      <c r="G26" s="175">
        <v>2003</v>
      </c>
      <c r="H26" s="176">
        <v>3</v>
      </c>
      <c r="I26" s="177">
        <v>3</v>
      </c>
      <c r="J26" s="177">
        <v>225</v>
      </c>
      <c r="K26" s="177">
        <v>2.5</v>
      </c>
      <c r="L26" s="171">
        <v>0</v>
      </c>
      <c r="M26" s="170">
        <v>0</v>
      </c>
      <c r="N26" s="170">
        <v>0</v>
      </c>
      <c r="O26" s="170">
        <v>0</v>
      </c>
      <c r="P26" s="170">
        <v>0</v>
      </c>
      <c r="Q26" s="170">
        <v>0</v>
      </c>
      <c r="R26" s="170">
        <v>0</v>
      </c>
      <c r="S26" s="170">
        <v>0</v>
      </c>
      <c r="T26" s="171">
        <v>0</v>
      </c>
      <c r="U26" s="170">
        <v>0</v>
      </c>
      <c r="V26" s="170">
        <v>0</v>
      </c>
      <c r="W26" s="170">
        <v>0</v>
      </c>
      <c r="X26" s="170">
        <v>0</v>
      </c>
      <c r="Y26" s="173" t="s">
        <v>179</v>
      </c>
    </row>
    <row r="27" spans="1:25" ht="15.75" x14ac:dyDescent="0.2">
      <c r="A27" s="318">
        <v>24</v>
      </c>
      <c r="B27" s="169" t="s">
        <v>536</v>
      </c>
      <c r="C27" s="175" t="s">
        <v>1677</v>
      </c>
      <c r="D27" s="169" t="s">
        <v>635</v>
      </c>
      <c r="E27" s="175" t="s">
        <v>2242</v>
      </c>
      <c r="F27" s="169" t="s">
        <v>981</v>
      </c>
      <c r="G27" s="175">
        <v>1997</v>
      </c>
      <c r="H27" s="176">
        <v>4</v>
      </c>
      <c r="I27" s="177">
        <v>2</v>
      </c>
      <c r="J27" s="177">
        <v>156</v>
      </c>
      <c r="K27" s="177">
        <v>1.7</v>
      </c>
      <c r="L27" s="171">
        <v>0</v>
      </c>
      <c r="M27" s="170">
        <v>0</v>
      </c>
      <c r="N27" s="170">
        <v>0</v>
      </c>
      <c r="O27" s="170">
        <v>0</v>
      </c>
      <c r="P27" s="170">
        <v>0</v>
      </c>
      <c r="Q27" s="170">
        <v>0</v>
      </c>
      <c r="R27" s="170">
        <v>0</v>
      </c>
      <c r="S27" s="170">
        <v>0</v>
      </c>
      <c r="T27" s="171">
        <v>0</v>
      </c>
      <c r="U27" s="170">
        <v>0</v>
      </c>
      <c r="V27" s="170">
        <v>0</v>
      </c>
      <c r="W27" s="170">
        <v>0</v>
      </c>
      <c r="X27" s="170">
        <v>0</v>
      </c>
      <c r="Y27" s="173" t="s">
        <v>179</v>
      </c>
    </row>
    <row r="28" spans="1:25" ht="16.5" thickBot="1" x14ac:dyDescent="0.25">
      <c r="A28" s="318">
        <v>25</v>
      </c>
      <c r="B28" s="169" t="s">
        <v>337</v>
      </c>
      <c r="C28" s="175" t="s">
        <v>638</v>
      </c>
      <c r="D28" s="169" t="s">
        <v>972</v>
      </c>
      <c r="E28" s="175" t="s">
        <v>2243</v>
      </c>
      <c r="F28" s="286" t="s">
        <v>982</v>
      </c>
      <c r="G28" s="175">
        <v>1996</v>
      </c>
      <c r="H28" s="176">
        <v>3</v>
      </c>
      <c r="I28" s="177">
        <v>3</v>
      </c>
      <c r="J28" s="177">
        <v>238</v>
      </c>
      <c r="K28" s="177">
        <v>2.6</v>
      </c>
      <c r="L28" s="171">
        <v>0</v>
      </c>
      <c r="M28" s="170">
        <v>0</v>
      </c>
      <c r="N28" s="170">
        <v>0</v>
      </c>
      <c r="O28" s="170">
        <v>0</v>
      </c>
      <c r="P28" s="170">
        <v>0</v>
      </c>
      <c r="Q28" s="170">
        <v>0</v>
      </c>
      <c r="R28" s="170">
        <v>0</v>
      </c>
      <c r="S28" s="170">
        <v>0</v>
      </c>
      <c r="T28" s="171">
        <v>0</v>
      </c>
      <c r="U28" s="170">
        <v>0</v>
      </c>
      <c r="V28" s="170">
        <v>0</v>
      </c>
      <c r="W28" s="170">
        <v>0</v>
      </c>
      <c r="X28" s="170">
        <v>0</v>
      </c>
      <c r="Y28" s="173" t="s">
        <v>179</v>
      </c>
    </row>
    <row r="29" spans="1:25" ht="13.5" thickBot="1" x14ac:dyDescent="0.25">
      <c r="A29" s="174" t="s">
        <v>173</v>
      </c>
      <c r="B29" s="315" t="s">
        <v>174</v>
      </c>
      <c r="C29" s="181" t="s">
        <v>175</v>
      </c>
      <c r="D29" s="181" t="s">
        <v>176</v>
      </c>
      <c r="E29" s="181" t="s">
        <v>177</v>
      </c>
      <c r="F29" s="181" t="s">
        <v>806</v>
      </c>
      <c r="G29" s="181" t="s">
        <v>178</v>
      </c>
      <c r="H29" s="182" t="s">
        <v>184</v>
      </c>
      <c r="I29" s="181" t="s">
        <v>185</v>
      </c>
      <c r="J29" s="181" t="s">
        <v>186</v>
      </c>
      <c r="K29" s="181" t="s">
        <v>187</v>
      </c>
      <c r="L29" s="182" t="s">
        <v>188</v>
      </c>
      <c r="M29" s="181" t="s">
        <v>189</v>
      </c>
      <c r="N29" s="181" t="s">
        <v>195</v>
      </c>
      <c r="O29" s="181" t="s">
        <v>190</v>
      </c>
      <c r="P29" s="181" t="s">
        <v>191</v>
      </c>
      <c r="Q29" s="181" t="s">
        <v>192</v>
      </c>
      <c r="R29" s="181" t="s">
        <v>193</v>
      </c>
      <c r="S29" s="181" t="s">
        <v>194</v>
      </c>
      <c r="T29" s="182" t="s">
        <v>188</v>
      </c>
      <c r="U29" s="181" t="s">
        <v>189</v>
      </c>
      <c r="V29" s="181" t="s">
        <v>195</v>
      </c>
      <c r="W29" s="181" t="s">
        <v>190</v>
      </c>
      <c r="X29" s="181" t="s">
        <v>196</v>
      </c>
      <c r="Y29" s="183" t="s">
        <v>179</v>
      </c>
    </row>
    <row r="30" spans="1:25" ht="15.75" x14ac:dyDescent="0.2">
      <c r="A30" s="318">
        <v>26</v>
      </c>
      <c r="B30" s="169" t="s">
        <v>1115</v>
      </c>
      <c r="C30" s="175" t="s">
        <v>182</v>
      </c>
      <c r="D30" s="169" t="s">
        <v>1103</v>
      </c>
      <c r="E30" s="175" t="s">
        <v>2244</v>
      </c>
      <c r="F30" s="169" t="s">
        <v>833</v>
      </c>
      <c r="G30" s="175">
        <v>1997</v>
      </c>
      <c r="H30" s="176">
        <v>3</v>
      </c>
      <c r="I30" s="177">
        <v>3</v>
      </c>
      <c r="J30" s="177">
        <v>270</v>
      </c>
      <c r="K30" s="177">
        <v>3</v>
      </c>
      <c r="L30" s="171">
        <v>0</v>
      </c>
      <c r="M30" s="170">
        <v>0</v>
      </c>
      <c r="N30" s="170">
        <v>0</v>
      </c>
      <c r="O30" s="170">
        <v>0</v>
      </c>
      <c r="P30" s="170">
        <v>0</v>
      </c>
      <c r="Q30" s="170">
        <v>0</v>
      </c>
      <c r="R30" s="170">
        <v>0</v>
      </c>
      <c r="S30" s="170">
        <v>0</v>
      </c>
      <c r="T30" s="171">
        <v>0</v>
      </c>
      <c r="U30" s="170">
        <v>0</v>
      </c>
      <c r="V30" s="170">
        <v>0</v>
      </c>
      <c r="W30" s="170">
        <v>0</v>
      </c>
      <c r="X30" s="170">
        <v>0</v>
      </c>
      <c r="Y30" s="173" t="s">
        <v>179</v>
      </c>
    </row>
    <row r="31" spans="1:25" ht="15.75" x14ac:dyDescent="0.2">
      <c r="A31" s="318">
        <v>27</v>
      </c>
      <c r="B31" s="169" t="s">
        <v>1243</v>
      </c>
      <c r="C31" s="175" t="s">
        <v>181</v>
      </c>
      <c r="D31" s="169" t="s">
        <v>1244</v>
      </c>
      <c r="E31" s="175" t="s">
        <v>2245</v>
      </c>
      <c r="F31" s="169" t="s">
        <v>863</v>
      </c>
      <c r="G31" s="175">
        <v>1994</v>
      </c>
      <c r="H31" s="176">
        <v>1</v>
      </c>
      <c r="I31" s="170">
        <v>0</v>
      </c>
      <c r="J31" s="177">
        <v>1</v>
      </c>
      <c r="K31" s="170">
        <v>0</v>
      </c>
      <c r="L31" s="171">
        <v>0</v>
      </c>
      <c r="M31" s="170">
        <v>0</v>
      </c>
      <c r="N31" s="170">
        <v>0</v>
      </c>
      <c r="O31" s="170">
        <v>0</v>
      </c>
      <c r="P31" s="170">
        <v>0</v>
      </c>
      <c r="Q31" s="170">
        <v>0</v>
      </c>
      <c r="R31" s="170">
        <v>0</v>
      </c>
      <c r="S31" s="170">
        <v>0</v>
      </c>
      <c r="T31" s="171">
        <v>0</v>
      </c>
      <c r="U31" s="170">
        <v>0</v>
      </c>
      <c r="V31" s="170">
        <v>0</v>
      </c>
      <c r="W31" s="170">
        <v>0</v>
      </c>
      <c r="X31" s="170">
        <v>0</v>
      </c>
      <c r="Y31" s="173" t="s">
        <v>179</v>
      </c>
    </row>
    <row r="32" spans="1:25" ht="15.75" x14ac:dyDescent="0.2">
      <c r="A32" s="318">
        <v>28</v>
      </c>
      <c r="B32" s="169" t="s">
        <v>886</v>
      </c>
      <c r="C32" s="175" t="s">
        <v>180</v>
      </c>
      <c r="D32" s="169" t="s">
        <v>887</v>
      </c>
      <c r="E32" s="175" t="s">
        <v>2246</v>
      </c>
      <c r="F32" s="169" t="s">
        <v>930</v>
      </c>
      <c r="G32" s="175">
        <v>2000</v>
      </c>
      <c r="H32" s="176">
        <v>4</v>
      </c>
      <c r="I32" s="177">
        <v>3</v>
      </c>
      <c r="J32" s="177">
        <v>234</v>
      </c>
      <c r="K32" s="177">
        <v>2.6</v>
      </c>
      <c r="L32" s="171">
        <v>0</v>
      </c>
      <c r="M32" s="170">
        <v>0</v>
      </c>
      <c r="N32" s="170">
        <v>0</v>
      </c>
      <c r="O32" s="170">
        <v>0</v>
      </c>
      <c r="P32" s="170">
        <v>0</v>
      </c>
      <c r="Q32" s="170">
        <v>0</v>
      </c>
      <c r="R32" s="170">
        <v>0</v>
      </c>
      <c r="S32" s="170">
        <v>0</v>
      </c>
      <c r="T32" s="171">
        <v>0</v>
      </c>
      <c r="U32" s="170">
        <v>0</v>
      </c>
      <c r="V32" s="170">
        <v>0</v>
      </c>
      <c r="W32" s="170">
        <v>0</v>
      </c>
      <c r="X32" s="170">
        <v>0</v>
      </c>
      <c r="Y32" s="173" t="s">
        <v>179</v>
      </c>
    </row>
    <row r="33" spans="1:25" ht="15.75" x14ac:dyDescent="0.2">
      <c r="A33" s="318">
        <v>29</v>
      </c>
      <c r="B33" s="169" t="s">
        <v>983</v>
      </c>
      <c r="C33" s="175" t="s">
        <v>182</v>
      </c>
      <c r="D33" s="169" t="s">
        <v>972</v>
      </c>
      <c r="E33" s="175" t="s">
        <v>2163</v>
      </c>
      <c r="F33" s="169" t="s">
        <v>984</v>
      </c>
      <c r="G33" s="175">
        <v>1999</v>
      </c>
      <c r="H33" s="176">
        <v>2</v>
      </c>
      <c r="I33" s="177">
        <v>2</v>
      </c>
      <c r="J33" s="177">
        <v>122</v>
      </c>
      <c r="K33" s="177">
        <v>1.4</v>
      </c>
      <c r="L33" s="171">
        <v>0</v>
      </c>
      <c r="M33" s="177">
        <v>1</v>
      </c>
      <c r="N33" s="177">
        <v>1</v>
      </c>
      <c r="O33" s="170">
        <v>0</v>
      </c>
      <c r="P33" s="170">
        <v>0</v>
      </c>
      <c r="Q33" s="170">
        <v>0</v>
      </c>
      <c r="R33" s="170">
        <v>0</v>
      </c>
      <c r="S33" s="177">
        <v>1</v>
      </c>
      <c r="T33" s="171">
        <v>0</v>
      </c>
      <c r="U33" s="177">
        <v>0.74</v>
      </c>
      <c r="V33" s="177">
        <v>0.74</v>
      </c>
      <c r="W33" s="170">
        <v>0</v>
      </c>
      <c r="X33" s="177">
        <v>0.74</v>
      </c>
      <c r="Y33" s="173" t="s">
        <v>179</v>
      </c>
    </row>
    <row r="34" spans="1:25" ht="15.75" x14ac:dyDescent="0.2">
      <c r="A34" s="318">
        <v>30</v>
      </c>
      <c r="B34" s="169" t="s">
        <v>1394</v>
      </c>
      <c r="C34" s="175" t="s">
        <v>182</v>
      </c>
      <c r="D34" s="169" t="s">
        <v>1395</v>
      </c>
      <c r="E34" s="175" t="s">
        <v>2178</v>
      </c>
      <c r="F34" s="169" t="s">
        <v>1116</v>
      </c>
      <c r="G34" s="175">
        <v>2001</v>
      </c>
      <c r="H34" s="176">
        <v>4</v>
      </c>
      <c r="I34" s="177">
        <v>3</v>
      </c>
      <c r="J34" s="177">
        <v>284</v>
      </c>
      <c r="K34" s="177">
        <v>3.2</v>
      </c>
      <c r="L34" s="171">
        <v>0</v>
      </c>
      <c r="M34" s="170">
        <v>0</v>
      </c>
      <c r="N34" s="170">
        <v>0</v>
      </c>
      <c r="O34" s="170">
        <v>0</v>
      </c>
      <c r="P34" s="170">
        <v>0</v>
      </c>
      <c r="Q34" s="170">
        <v>0</v>
      </c>
      <c r="R34" s="170">
        <v>0</v>
      </c>
      <c r="S34" s="170">
        <v>0</v>
      </c>
      <c r="T34" s="171">
        <v>0</v>
      </c>
      <c r="U34" s="170">
        <v>0</v>
      </c>
      <c r="V34" s="170">
        <v>0</v>
      </c>
      <c r="W34" s="170">
        <v>0</v>
      </c>
      <c r="X34" s="170">
        <v>0</v>
      </c>
      <c r="Y34" s="173" t="s">
        <v>179</v>
      </c>
    </row>
    <row r="35" spans="1:25" ht="15.75" x14ac:dyDescent="0.2">
      <c r="A35" s="318">
        <v>31</v>
      </c>
      <c r="B35" s="169" t="s">
        <v>1396</v>
      </c>
      <c r="C35" s="175" t="s">
        <v>182</v>
      </c>
      <c r="D35" s="169" t="s">
        <v>1397</v>
      </c>
      <c r="E35" s="175" t="s">
        <v>2247</v>
      </c>
      <c r="F35" s="169" t="s">
        <v>1045</v>
      </c>
      <c r="G35" s="175">
        <v>1998</v>
      </c>
      <c r="H35" s="176">
        <v>5</v>
      </c>
      <c r="I35" s="177">
        <v>5</v>
      </c>
      <c r="J35" s="177">
        <v>480</v>
      </c>
      <c r="K35" s="177">
        <v>5.3</v>
      </c>
      <c r="L35" s="171">
        <v>0</v>
      </c>
      <c r="M35" s="170">
        <v>0</v>
      </c>
      <c r="N35" s="170">
        <v>0</v>
      </c>
      <c r="O35" s="170">
        <v>0</v>
      </c>
      <c r="P35" s="170">
        <v>0</v>
      </c>
      <c r="Q35" s="170">
        <v>0</v>
      </c>
      <c r="R35" s="177">
        <v>1</v>
      </c>
      <c r="S35" s="170">
        <v>0</v>
      </c>
      <c r="T35" s="171">
        <v>0</v>
      </c>
      <c r="U35" s="170">
        <v>0</v>
      </c>
      <c r="V35" s="170">
        <v>0</v>
      </c>
      <c r="W35" s="170">
        <v>0</v>
      </c>
      <c r="X35" s="170">
        <v>0</v>
      </c>
      <c r="Y35" s="173" t="s">
        <v>179</v>
      </c>
    </row>
    <row r="36" spans="1:25" ht="15.75" x14ac:dyDescent="0.2">
      <c r="A36" s="318">
        <v>32</v>
      </c>
      <c r="B36" s="169" t="s">
        <v>484</v>
      </c>
      <c r="C36" s="175" t="s">
        <v>182</v>
      </c>
      <c r="D36" s="169" t="s">
        <v>635</v>
      </c>
      <c r="E36" s="175" t="s">
        <v>1591</v>
      </c>
      <c r="F36" s="169" t="s">
        <v>985</v>
      </c>
      <c r="G36" s="175">
        <v>1995</v>
      </c>
      <c r="H36" s="176">
        <v>6</v>
      </c>
      <c r="I36" s="177">
        <v>6</v>
      </c>
      <c r="J36" s="177">
        <v>600</v>
      </c>
      <c r="K36" s="177">
        <v>6.7</v>
      </c>
      <c r="L36" s="171">
        <v>0</v>
      </c>
      <c r="M36" s="170">
        <v>0</v>
      </c>
      <c r="N36" s="170">
        <v>0</v>
      </c>
      <c r="O36" s="170">
        <v>0</v>
      </c>
      <c r="P36" s="170">
        <v>0</v>
      </c>
      <c r="Q36" s="170">
        <v>0</v>
      </c>
      <c r="R36" s="170">
        <v>0</v>
      </c>
      <c r="S36" s="170">
        <v>0</v>
      </c>
      <c r="T36" s="171">
        <v>0</v>
      </c>
      <c r="U36" s="170">
        <v>0</v>
      </c>
      <c r="V36" s="170">
        <v>0</v>
      </c>
      <c r="W36" s="170">
        <v>0</v>
      </c>
      <c r="X36" s="170">
        <v>0</v>
      </c>
      <c r="Y36" s="173" t="s">
        <v>179</v>
      </c>
    </row>
    <row r="37" spans="1:25" ht="15.75" x14ac:dyDescent="0.2">
      <c r="A37" s="318">
        <v>33</v>
      </c>
      <c r="B37" s="169" t="s">
        <v>375</v>
      </c>
      <c r="C37" s="175" t="s">
        <v>182</v>
      </c>
      <c r="D37" s="169" t="s">
        <v>647</v>
      </c>
      <c r="E37" s="175" t="s">
        <v>2248</v>
      </c>
      <c r="F37" s="169" t="s">
        <v>1116</v>
      </c>
      <c r="G37" s="175">
        <v>1995</v>
      </c>
      <c r="H37" s="176">
        <v>3</v>
      </c>
      <c r="I37" s="177">
        <v>2</v>
      </c>
      <c r="J37" s="177">
        <v>170</v>
      </c>
      <c r="K37" s="177">
        <v>1.9</v>
      </c>
      <c r="L37" s="171">
        <v>0</v>
      </c>
      <c r="M37" s="170">
        <v>0</v>
      </c>
      <c r="N37" s="170">
        <v>0</v>
      </c>
      <c r="O37" s="170">
        <v>0</v>
      </c>
      <c r="P37" s="170">
        <v>0</v>
      </c>
      <c r="Q37" s="170">
        <v>0</v>
      </c>
      <c r="R37" s="170">
        <v>0</v>
      </c>
      <c r="S37" s="170">
        <v>0</v>
      </c>
      <c r="T37" s="171">
        <v>0</v>
      </c>
      <c r="U37" s="170">
        <v>0</v>
      </c>
      <c r="V37" s="170">
        <v>0</v>
      </c>
      <c r="W37" s="170">
        <v>0</v>
      </c>
      <c r="X37" s="170">
        <v>0</v>
      </c>
      <c r="Y37" s="173" t="s">
        <v>179</v>
      </c>
    </row>
    <row r="38" spans="1:25" ht="15.75" x14ac:dyDescent="0.2">
      <c r="A38" s="318">
        <v>34</v>
      </c>
      <c r="B38" s="169" t="s">
        <v>673</v>
      </c>
      <c r="C38" s="175" t="s">
        <v>180</v>
      </c>
      <c r="D38" s="169" t="s">
        <v>654</v>
      </c>
      <c r="E38" s="175" t="s">
        <v>2249</v>
      </c>
      <c r="F38" s="169" t="s">
        <v>986</v>
      </c>
      <c r="G38" s="175">
        <v>2000</v>
      </c>
      <c r="H38" s="176">
        <v>2</v>
      </c>
      <c r="I38" s="177">
        <v>1</v>
      </c>
      <c r="J38" s="177">
        <v>88</v>
      </c>
      <c r="K38" s="177">
        <v>1</v>
      </c>
      <c r="L38" s="171">
        <v>0</v>
      </c>
      <c r="M38" s="170">
        <v>0</v>
      </c>
      <c r="N38" s="170">
        <v>0</v>
      </c>
      <c r="O38" s="170">
        <v>0</v>
      </c>
      <c r="P38" s="170">
        <v>0</v>
      </c>
      <c r="Q38" s="170">
        <v>0</v>
      </c>
      <c r="R38" s="177">
        <v>1</v>
      </c>
      <c r="S38" s="170">
        <v>0</v>
      </c>
      <c r="T38" s="171">
        <v>0</v>
      </c>
      <c r="U38" s="170">
        <v>0</v>
      </c>
      <c r="V38" s="170">
        <v>0</v>
      </c>
      <c r="W38" s="170">
        <v>0</v>
      </c>
      <c r="X38" s="170">
        <v>0</v>
      </c>
      <c r="Y38" s="173" t="s">
        <v>179</v>
      </c>
    </row>
    <row r="39" spans="1:25" ht="15.75" x14ac:dyDescent="0.2">
      <c r="A39" s="318">
        <v>35</v>
      </c>
      <c r="B39" s="169" t="s">
        <v>1824</v>
      </c>
      <c r="C39" s="175" t="s">
        <v>180</v>
      </c>
      <c r="D39" s="169" t="s">
        <v>1420</v>
      </c>
      <c r="E39" s="175" t="s">
        <v>2250</v>
      </c>
      <c r="F39" s="169" t="s">
        <v>936</v>
      </c>
      <c r="G39" s="175">
        <v>2002</v>
      </c>
      <c r="H39" s="176">
        <v>1</v>
      </c>
      <c r="I39" s="170">
        <v>0</v>
      </c>
      <c r="J39" s="177">
        <v>8</v>
      </c>
      <c r="K39" s="177">
        <v>0.1</v>
      </c>
      <c r="L39" s="171">
        <v>0</v>
      </c>
      <c r="M39" s="170">
        <v>0</v>
      </c>
      <c r="N39" s="170">
        <v>0</v>
      </c>
      <c r="O39" s="170">
        <v>0</v>
      </c>
      <c r="P39" s="170">
        <v>0</v>
      </c>
      <c r="Q39" s="170">
        <v>0</v>
      </c>
      <c r="R39" s="170">
        <v>0</v>
      </c>
      <c r="S39" s="170">
        <v>0</v>
      </c>
      <c r="T39" s="171">
        <v>0</v>
      </c>
      <c r="U39" s="170">
        <v>0</v>
      </c>
      <c r="V39" s="170">
        <v>0</v>
      </c>
      <c r="W39" s="170">
        <v>0</v>
      </c>
      <c r="X39" s="170">
        <v>0</v>
      </c>
      <c r="Y39" s="173" t="s">
        <v>179</v>
      </c>
    </row>
    <row r="40" spans="1:25" ht="15.75" x14ac:dyDescent="0.2">
      <c r="A40" s="318">
        <v>36</v>
      </c>
      <c r="B40" s="169" t="s">
        <v>656</v>
      </c>
      <c r="C40" s="175" t="s">
        <v>181</v>
      </c>
      <c r="D40" s="169" t="s">
        <v>654</v>
      </c>
      <c r="E40" s="175" t="s">
        <v>2251</v>
      </c>
      <c r="F40" s="169" t="s">
        <v>987</v>
      </c>
      <c r="G40" s="175">
        <v>1998</v>
      </c>
      <c r="H40" s="176">
        <v>2</v>
      </c>
      <c r="I40" s="177">
        <v>2</v>
      </c>
      <c r="J40" s="177">
        <v>129</v>
      </c>
      <c r="K40" s="177">
        <v>1.4</v>
      </c>
      <c r="L40" s="171">
        <v>0</v>
      </c>
      <c r="M40" s="170">
        <v>0</v>
      </c>
      <c r="N40" s="170">
        <v>0</v>
      </c>
      <c r="O40" s="170">
        <v>0</v>
      </c>
      <c r="P40" s="170">
        <v>0</v>
      </c>
      <c r="Q40" s="170">
        <v>0</v>
      </c>
      <c r="R40" s="170">
        <v>0</v>
      </c>
      <c r="S40" s="170">
        <v>0</v>
      </c>
      <c r="T40" s="171">
        <v>0</v>
      </c>
      <c r="U40" s="170">
        <v>0</v>
      </c>
      <c r="V40" s="170">
        <v>0</v>
      </c>
      <c r="W40" s="170">
        <v>0</v>
      </c>
      <c r="X40" s="170">
        <v>0</v>
      </c>
      <c r="Y40" s="173" t="s">
        <v>179</v>
      </c>
    </row>
    <row r="41" spans="1:25" ht="15.75" x14ac:dyDescent="0.2">
      <c r="A41" s="318">
        <v>37</v>
      </c>
      <c r="B41" s="169" t="s">
        <v>988</v>
      </c>
      <c r="C41" s="175" t="s">
        <v>181</v>
      </c>
      <c r="D41" s="169" t="s">
        <v>972</v>
      </c>
      <c r="E41" s="175" t="s">
        <v>2252</v>
      </c>
      <c r="F41" s="286" t="s">
        <v>975</v>
      </c>
      <c r="G41" s="175">
        <v>1993</v>
      </c>
      <c r="H41" s="176">
        <v>2</v>
      </c>
      <c r="I41" s="170">
        <v>0</v>
      </c>
      <c r="J41" s="177">
        <v>43</v>
      </c>
      <c r="K41" s="177">
        <v>0.5</v>
      </c>
      <c r="L41" s="171">
        <v>0</v>
      </c>
      <c r="M41" s="170">
        <v>0</v>
      </c>
      <c r="N41" s="170">
        <v>0</v>
      </c>
      <c r="O41" s="170">
        <v>0</v>
      </c>
      <c r="P41" s="170">
        <v>0</v>
      </c>
      <c r="Q41" s="170">
        <v>0</v>
      </c>
      <c r="R41" s="170">
        <v>0</v>
      </c>
      <c r="S41" s="170">
        <v>0</v>
      </c>
      <c r="T41" s="171">
        <v>0</v>
      </c>
      <c r="U41" s="170">
        <v>0</v>
      </c>
      <c r="V41" s="170">
        <v>0</v>
      </c>
      <c r="W41" s="170">
        <v>0</v>
      </c>
      <c r="X41" s="170">
        <v>0</v>
      </c>
      <c r="Y41" s="173" t="s">
        <v>179</v>
      </c>
    </row>
    <row r="42" spans="1:25" ht="15.75" x14ac:dyDescent="0.2">
      <c r="A42" s="318">
        <v>38</v>
      </c>
      <c r="B42" s="169" t="s">
        <v>121</v>
      </c>
      <c r="C42" s="175" t="s">
        <v>182</v>
      </c>
      <c r="D42" s="169" t="s">
        <v>1398</v>
      </c>
      <c r="E42" s="175" t="s">
        <v>2253</v>
      </c>
      <c r="F42" s="169" t="s">
        <v>1020</v>
      </c>
      <c r="G42" s="175">
        <v>1992</v>
      </c>
      <c r="H42" s="176">
        <v>4</v>
      </c>
      <c r="I42" s="177">
        <v>4</v>
      </c>
      <c r="J42" s="177">
        <v>275</v>
      </c>
      <c r="K42" s="177">
        <v>3.1</v>
      </c>
      <c r="L42" s="171">
        <v>0</v>
      </c>
      <c r="M42" s="177">
        <v>1</v>
      </c>
      <c r="N42" s="177">
        <v>1</v>
      </c>
      <c r="O42" s="170">
        <v>0</v>
      </c>
      <c r="P42" s="170">
        <v>0</v>
      </c>
      <c r="Q42" s="170">
        <v>0</v>
      </c>
      <c r="R42" s="170">
        <v>0</v>
      </c>
      <c r="S42" s="170">
        <v>0</v>
      </c>
      <c r="T42" s="171">
        <v>0</v>
      </c>
      <c r="U42" s="177">
        <v>0.33</v>
      </c>
      <c r="V42" s="177">
        <v>0.33</v>
      </c>
      <c r="W42" s="170">
        <v>0</v>
      </c>
      <c r="X42" s="177">
        <v>0.33</v>
      </c>
      <c r="Y42" s="173" t="s">
        <v>179</v>
      </c>
    </row>
    <row r="43" spans="1:25" ht="15.75" x14ac:dyDescent="0.2">
      <c r="A43" s="318">
        <v>39</v>
      </c>
      <c r="B43" s="169" t="s">
        <v>888</v>
      </c>
      <c r="C43" s="175" t="s">
        <v>180</v>
      </c>
      <c r="D43" s="169" t="s">
        <v>2031</v>
      </c>
      <c r="E43" s="175" t="s">
        <v>2254</v>
      </c>
      <c r="F43" s="169" t="s">
        <v>931</v>
      </c>
      <c r="G43" s="175">
        <v>2007</v>
      </c>
      <c r="H43" s="176">
        <v>4</v>
      </c>
      <c r="I43" s="177">
        <v>3</v>
      </c>
      <c r="J43" s="177">
        <v>277</v>
      </c>
      <c r="K43" s="177">
        <v>3.1</v>
      </c>
      <c r="L43" s="176">
        <v>1</v>
      </c>
      <c r="M43" s="170">
        <v>0</v>
      </c>
      <c r="N43" s="177">
        <v>1</v>
      </c>
      <c r="O43" s="177">
        <v>1</v>
      </c>
      <c r="P43" s="170">
        <v>0</v>
      </c>
      <c r="Q43" s="170">
        <v>0</v>
      </c>
      <c r="R43" s="170">
        <v>0</v>
      </c>
      <c r="S43" s="170">
        <v>0</v>
      </c>
      <c r="T43" s="176">
        <v>0.32</v>
      </c>
      <c r="U43" s="170">
        <v>0</v>
      </c>
      <c r="V43" s="177">
        <v>0.32</v>
      </c>
      <c r="W43" s="177">
        <v>0.32</v>
      </c>
      <c r="X43" s="177">
        <v>0.32</v>
      </c>
      <c r="Y43" s="173" t="s">
        <v>179</v>
      </c>
    </row>
    <row r="44" spans="1:25" ht="15.75" x14ac:dyDescent="0.2">
      <c r="A44" s="318">
        <v>40</v>
      </c>
      <c r="B44" s="169" t="s">
        <v>1762</v>
      </c>
      <c r="C44" s="175" t="s">
        <v>180</v>
      </c>
      <c r="D44" s="169" t="s">
        <v>1104</v>
      </c>
      <c r="E44" s="175" t="s">
        <v>2255</v>
      </c>
      <c r="F44" s="169" t="s">
        <v>1763</v>
      </c>
      <c r="G44" s="175">
        <v>1999</v>
      </c>
      <c r="H44" s="176">
        <v>1</v>
      </c>
      <c r="I44" s="177">
        <v>1</v>
      </c>
      <c r="J44" s="177">
        <v>45</v>
      </c>
      <c r="K44" s="177">
        <v>0.5</v>
      </c>
      <c r="L44" s="171">
        <v>0</v>
      </c>
      <c r="M44" s="170">
        <v>0</v>
      </c>
      <c r="N44" s="170">
        <v>0</v>
      </c>
      <c r="O44" s="170">
        <v>0</v>
      </c>
      <c r="P44" s="170">
        <v>0</v>
      </c>
      <c r="Q44" s="170">
        <v>0</v>
      </c>
      <c r="R44" s="177">
        <v>1</v>
      </c>
      <c r="S44" s="170">
        <v>0</v>
      </c>
      <c r="T44" s="171">
        <v>0</v>
      </c>
      <c r="U44" s="170">
        <v>0</v>
      </c>
      <c r="V44" s="170">
        <v>0</v>
      </c>
      <c r="W44" s="170">
        <v>0</v>
      </c>
      <c r="X44" s="170">
        <v>0</v>
      </c>
      <c r="Y44" s="173" t="s">
        <v>179</v>
      </c>
    </row>
    <row r="45" spans="1:25" ht="15.75" x14ac:dyDescent="0.2">
      <c r="A45" s="318">
        <v>41</v>
      </c>
      <c r="B45" s="169" t="s">
        <v>889</v>
      </c>
      <c r="C45" s="175" t="s">
        <v>182</v>
      </c>
      <c r="D45" s="169" t="s">
        <v>890</v>
      </c>
      <c r="E45" s="175" t="s">
        <v>2256</v>
      </c>
      <c r="F45" s="169" t="s">
        <v>932</v>
      </c>
      <c r="G45" s="175">
        <v>1996</v>
      </c>
      <c r="H45" s="176">
        <v>4</v>
      </c>
      <c r="I45" s="177">
        <v>4</v>
      </c>
      <c r="J45" s="177">
        <v>320</v>
      </c>
      <c r="K45" s="177">
        <v>3.6</v>
      </c>
      <c r="L45" s="171">
        <v>0</v>
      </c>
      <c r="M45" s="170">
        <v>0</v>
      </c>
      <c r="N45" s="170">
        <v>0</v>
      </c>
      <c r="O45" s="170">
        <v>0</v>
      </c>
      <c r="P45" s="170">
        <v>0</v>
      </c>
      <c r="Q45" s="170">
        <v>0</v>
      </c>
      <c r="R45" s="170">
        <v>0</v>
      </c>
      <c r="S45" s="170">
        <v>0</v>
      </c>
      <c r="T45" s="171">
        <v>0</v>
      </c>
      <c r="U45" s="170">
        <v>0</v>
      </c>
      <c r="V45" s="170">
        <v>0</v>
      </c>
      <c r="W45" s="170">
        <v>0</v>
      </c>
      <c r="X45" s="170">
        <v>0</v>
      </c>
      <c r="Y45" s="173" t="s">
        <v>179</v>
      </c>
    </row>
    <row r="46" spans="1:25" ht="15.75" x14ac:dyDescent="0.2">
      <c r="A46" s="318">
        <v>42</v>
      </c>
      <c r="B46" s="169" t="s">
        <v>338</v>
      </c>
      <c r="C46" s="175" t="s">
        <v>181</v>
      </c>
      <c r="D46" s="169" t="s">
        <v>972</v>
      </c>
      <c r="E46" s="175" t="s">
        <v>2257</v>
      </c>
      <c r="F46" s="286" t="s">
        <v>1004</v>
      </c>
      <c r="G46" s="175">
        <v>1996</v>
      </c>
      <c r="H46" s="176">
        <v>1</v>
      </c>
      <c r="I46" s="170">
        <v>0</v>
      </c>
      <c r="J46" s="177">
        <v>19</v>
      </c>
      <c r="K46" s="177">
        <v>0.2</v>
      </c>
      <c r="L46" s="171">
        <v>0</v>
      </c>
      <c r="M46" s="170">
        <v>0</v>
      </c>
      <c r="N46" s="170">
        <v>0</v>
      </c>
      <c r="O46" s="170">
        <v>0</v>
      </c>
      <c r="P46" s="170">
        <v>0</v>
      </c>
      <c r="Q46" s="170">
        <v>0</v>
      </c>
      <c r="R46" s="170">
        <v>0</v>
      </c>
      <c r="S46" s="170">
        <v>0</v>
      </c>
      <c r="T46" s="171">
        <v>0</v>
      </c>
      <c r="U46" s="170">
        <v>0</v>
      </c>
      <c r="V46" s="170">
        <v>0</v>
      </c>
      <c r="W46" s="170">
        <v>0</v>
      </c>
      <c r="X46" s="170">
        <v>0</v>
      </c>
      <c r="Y46" s="173" t="s">
        <v>179</v>
      </c>
    </row>
    <row r="47" spans="1:25" ht="15.75" x14ac:dyDescent="0.2">
      <c r="A47" s="318">
        <v>43</v>
      </c>
      <c r="B47" s="169" t="s">
        <v>1399</v>
      </c>
      <c r="C47" s="175" t="s">
        <v>182</v>
      </c>
      <c r="D47" s="169" t="s">
        <v>1400</v>
      </c>
      <c r="E47" s="175" t="s">
        <v>1562</v>
      </c>
      <c r="F47" s="169" t="s">
        <v>1401</v>
      </c>
      <c r="G47" s="175">
        <v>2002</v>
      </c>
      <c r="H47" s="176">
        <v>2</v>
      </c>
      <c r="I47" s="177">
        <v>2</v>
      </c>
      <c r="J47" s="177">
        <v>162</v>
      </c>
      <c r="K47" s="177">
        <v>1.8</v>
      </c>
      <c r="L47" s="171">
        <v>0</v>
      </c>
      <c r="M47" s="170">
        <v>0</v>
      </c>
      <c r="N47" s="170">
        <v>0</v>
      </c>
      <c r="O47" s="170">
        <v>0</v>
      </c>
      <c r="P47" s="170">
        <v>0</v>
      </c>
      <c r="Q47" s="170">
        <v>0</v>
      </c>
      <c r="R47" s="170">
        <v>0</v>
      </c>
      <c r="S47" s="170">
        <v>0</v>
      </c>
      <c r="T47" s="171">
        <v>0</v>
      </c>
      <c r="U47" s="170">
        <v>0</v>
      </c>
      <c r="V47" s="170">
        <v>0</v>
      </c>
      <c r="W47" s="170">
        <v>0</v>
      </c>
      <c r="X47" s="170">
        <v>0</v>
      </c>
      <c r="Y47" s="173" t="s">
        <v>179</v>
      </c>
    </row>
    <row r="48" spans="1:25" ht="15.75" x14ac:dyDescent="0.2">
      <c r="A48" s="318">
        <v>44</v>
      </c>
      <c r="B48" s="169" t="s">
        <v>1402</v>
      </c>
      <c r="C48" s="175" t="s">
        <v>181</v>
      </c>
      <c r="D48" s="169" t="s">
        <v>1400</v>
      </c>
      <c r="E48" s="175" t="s">
        <v>2258</v>
      </c>
      <c r="F48" s="286" t="s">
        <v>1403</v>
      </c>
      <c r="G48" s="175">
        <v>2000</v>
      </c>
      <c r="H48" s="176">
        <v>1</v>
      </c>
      <c r="I48" s="170">
        <v>0</v>
      </c>
      <c r="J48" s="177">
        <v>13</v>
      </c>
      <c r="K48" s="177">
        <v>0.1</v>
      </c>
      <c r="L48" s="171">
        <v>0</v>
      </c>
      <c r="M48" s="170">
        <v>0</v>
      </c>
      <c r="N48" s="170">
        <v>0</v>
      </c>
      <c r="O48" s="170">
        <v>0</v>
      </c>
      <c r="P48" s="170">
        <v>0</v>
      </c>
      <c r="Q48" s="170">
        <v>0</v>
      </c>
      <c r="R48" s="170">
        <v>0</v>
      </c>
      <c r="S48" s="170">
        <v>0</v>
      </c>
      <c r="T48" s="171">
        <v>0</v>
      </c>
      <c r="U48" s="170">
        <v>0</v>
      </c>
      <c r="V48" s="170">
        <v>0</v>
      </c>
      <c r="W48" s="170">
        <v>0</v>
      </c>
      <c r="X48" s="170">
        <v>0</v>
      </c>
      <c r="Y48" s="173" t="s">
        <v>179</v>
      </c>
    </row>
    <row r="49" spans="1:25" ht="15.75" x14ac:dyDescent="0.2">
      <c r="A49" s="318">
        <v>45</v>
      </c>
      <c r="B49" s="169" t="s">
        <v>1764</v>
      </c>
      <c r="C49" s="175" t="s">
        <v>638</v>
      </c>
      <c r="D49" s="169" t="s">
        <v>787</v>
      </c>
      <c r="E49" s="175" t="s">
        <v>1593</v>
      </c>
      <c r="F49" s="169" t="s">
        <v>1765</v>
      </c>
      <c r="G49" s="175">
        <v>1998</v>
      </c>
      <c r="H49" s="176">
        <v>2</v>
      </c>
      <c r="I49" s="170">
        <v>0</v>
      </c>
      <c r="J49" s="177">
        <v>37</v>
      </c>
      <c r="K49" s="177">
        <v>0.4</v>
      </c>
      <c r="L49" s="171">
        <v>0</v>
      </c>
      <c r="M49" s="170">
        <v>0</v>
      </c>
      <c r="N49" s="170">
        <v>0</v>
      </c>
      <c r="O49" s="170">
        <v>0</v>
      </c>
      <c r="P49" s="170">
        <v>0</v>
      </c>
      <c r="Q49" s="170">
        <v>0</v>
      </c>
      <c r="R49" s="170">
        <v>0</v>
      </c>
      <c r="S49" s="170">
        <v>0</v>
      </c>
      <c r="T49" s="171">
        <v>0</v>
      </c>
      <c r="U49" s="170">
        <v>0</v>
      </c>
      <c r="V49" s="170">
        <v>0</v>
      </c>
      <c r="W49" s="170">
        <v>0</v>
      </c>
      <c r="X49" s="170">
        <v>0</v>
      </c>
      <c r="Y49" s="173" t="s">
        <v>179</v>
      </c>
    </row>
    <row r="50" spans="1:25" ht="15.75" x14ac:dyDescent="0.2">
      <c r="A50" s="318">
        <v>46</v>
      </c>
      <c r="B50" s="169" t="s">
        <v>1825</v>
      </c>
      <c r="C50" s="175" t="s">
        <v>180</v>
      </c>
      <c r="D50" s="169" t="s">
        <v>1531</v>
      </c>
      <c r="E50" s="175" t="s">
        <v>2259</v>
      </c>
      <c r="F50" s="286" t="s">
        <v>1520</v>
      </c>
      <c r="G50" s="175">
        <v>1997</v>
      </c>
      <c r="H50" s="176">
        <v>2</v>
      </c>
      <c r="I50" s="177">
        <v>1</v>
      </c>
      <c r="J50" s="177">
        <v>135</v>
      </c>
      <c r="K50" s="177">
        <v>1.5</v>
      </c>
      <c r="L50" s="171">
        <v>0</v>
      </c>
      <c r="M50" s="170">
        <v>0</v>
      </c>
      <c r="N50" s="170">
        <v>0</v>
      </c>
      <c r="O50" s="170">
        <v>0</v>
      </c>
      <c r="P50" s="170">
        <v>0</v>
      </c>
      <c r="Q50" s="170">
        <v>0</v>
      </c>
      <c r="R50" s="170">
        <v>0</v>
      </c>
      <c r="S50" s="170">
        <v>0</v>
      </c>
      <c r="T50" s="171">
        <v>0</v>
      </c>
      <c r="U50" s="170">
        <v>0</v>
      </c>
      <c r="V50" s="170">
        <v>0</v>
      </c>
      <c r="W50" s="170">
        <v>0</v>
      </c>
      <c r="X50" s="170">
        <v>0</v>
      </c>
      <c r="Y50" s="173" t="s">
        <v>179</v>
      </c>
    </row>
    <row r="51" spans="1:25" ht="15.75" x14ac:dyDescent="0.2">
      <c r="A51" s="318">
        <v>47</v>
      </c>
      <c r="B51" s="169" t="s">
        <v>1245</v>
      </c>
      <c r="C51" s="175" t="s">
        <v>181</v>
      </c>
      <c r="D51" s="169" t="s">
        <v>1246</v>
      </c>
      <c r="E51" s="175" t="s">
        <v>2260</v>
      </c>
      <c r="F51" s="169" t="s">
        <v>1247</v>
      </c>
      <c r="G51" s="175">
        <v>1995</v>
      </c>
      <c r="H51" s="176">
        <v>1</v>
      </c>
      <c r="I51" s="170">
        <v>0</v>
      </c>
      <c r="J51" s="177">
        <v>38</v>
      </c>
      <c r="K51" s="177">
        <v>0.4</v>
      </c>
      <c r="L51" s="171">
        <v>0</v>
      </c>
      <c r="M51" s="170">
        <v>0</v>
      </c>
      <c r="N51" s="170">
        <v>0</v>
      </c>
      <c r="O51" s="170">
        <v>0</v>
      </c>
      <c r="P51" s="170">
        <v>0</v>
      </c>
      <c r="Q51" s="170">
        <v>0</v>
      </c>
      <c r="R51" s="170">
        <v>0</v>
      </c>
      <c r="S51" s="170">
        <v>0</v>
      </c>
      <c r="T51" s="171">
        <v>0</v>
      </c>
      <c r="U51" s="170">
        <v>0</v>
      </c>
      <c r="V51" s="170">
        <v>0</v>
      </c>
      <c r="W51" s="170">
        <v>0</v>
      </c>
      <c r="X51" s="170">
        <v>0</v>
      </c>
      <c r="Y51" s="173" t="s">
        <v>179</v>
      </c>
    </row>
    <row r="52" spans="1:25" ht="15.75" x14ac:dyDescent="0.2">
      <c r="A52" s="318">
        <v>48</v>
      </c>
      <c r="B52" s="169" t="s">
        <v>226</v>
      </c>
      <c r="C52" s="175" t="s">
        <v>183</v>
      </c>
      <c r="D52" s="169" t="s">
        <v>989</v>
      </c>
      <c r="E52" s="175" t="s">
        <v>2261</v>
      </c>
      <c r="F52" s="169" t="s">
        <v>990</v>
      </c>
      <c r="G52" s="175">
        <v>1992</v>
      </c>
      <c r="H52" s="176">
        <v>5</v>
      </c>
      <c r="I52" s="177">
        <v>5</v>
      </c>
      <c r="J52" s="177">
        <v>450</v>
      </c>
      <c r="K52" s="177">
        <v>5</v>
      </c>
      <c r="L52" s="171">
        <v>0</v>
      </c>
      <c r="M52" s="170">
        <v>0</v>
      </c>
      <c r="N52" s="170">
        <v>0</v>
      </c>
      <c r="O52" s="170">
        <v>0</v>
      </c>
      <c r="P52" s="170">
        <v>0</v>
      </c>
      <c r="Q52" s="170">
        <v>0</v>
      </c>
      <c r="R52" s="170">
        <v>0</v>
      </c>
      <c r="S52" s="170">
        <v>0</v>
      </c>
      <c r="T52" s="171">
        <v>0</v>
      </c>
      <c r="U52" s="170">
        <v>0</v>
      </c>
      <c r="V52" s="170">
        <v>0</v>
      </c>
      <c r="W52" s="170">
        <v>0</v>
      </c>
      <c r="X52" s="170">
        <v>0</v>
      </c>
      <c r="Y52" s="173" t="s">
        <v>179</v>
      </c>
    </row>
    <row r="53" spans="1:25" ht="15.75" x14ac:dyDescent="0.2">
      <c r="A53" s="318">
        <v>49</v>
      </c>
      <c r="B53" s="169" t="s">
        <v>725</v>
      </c>
      <c r="C53" s="175" t="s">
        <v>180</v>
      </c>
      <c r="D53" s="169" t="s">
        <v>1404</v>
      </c>
      <c r="E53" s="175" t="s">
        <v>2262</v>
      </c>
      <c r="F53" s="169" t="s">
        <v>1317</v>
      </c>
      <c r="G53" s="175">
        <v>2001</v>
      </c>
      <c r="H53" s="176">
        <v>5</v>
      </c>
      <c r="I53" s="177">
        <v>3</v>
      </c>
      <c r="J53" s="177">
        <v>241</v>
      </c>
      <c r="K53" s="177">
        <v>2.7</v>
      </c>
      <c r="L53" s="171">
        <v>0</v>
      </c>
      <c r="M53" s="170">
        <v>0</v>
      </c>
      <c r="N53" s="170">
        <v>0</v>
      </c>
      <c r="O53" s="170">
        <v>0</v>
      </c>
      <c r="P53" s="170">
        <v>0</v>
      </c>
      <c r="Q53" s="170">
        <v>0</v>
      </c>
      <c r="R53" s="177">
        <v>1</v>
      </c>
      <c r="S53" s="170">
        <v>0</v>
      </c>
      <c r="T53" s="171">
        <v>0</v>
      </c>
      <c r="U53" s="170">
        <v>0</v>
      </c>
      <c r="V53" s="170">
        <v>0</v>
      </c>
      <c r="W53" s="170">
        <v>0</v>
      </c>
      <c r="X53" s="170">
        <v>0</v>
      </c>
      <c r="Y53" s="173" t="s">
        <v>179</v>
      </c>
    </row>
    <row r="54" spans="1:25" ht="16.5" thickBot="1" x14ac:dyDescent="0.25">
      <c r="A54" s="318">
        <v>50</v>
      </c>
      <c r="B54" s="169" t="s">
        <v>891</v>
      </c>
      <c r="C54" s="175" t="s">
        <v>1677</v>
      </c>
      <c r="D54" s="169" t="s">
        <v>890</v>
      </c>
      <c r="E54" s="175" t="s">
        <v>2263</v>
      </c>
      <c r="F54" s="169" t="s">
        <v>933</v>
      </c>
      <c r="G54" s="175">
        <v>1994</v>
      </c>
      <c r="H54" s="176">
        <v>4</v>
      </c>
      <c r="I54" s="177">
        <v>4</v>
      </c>
      <c r="J54" s="177">
        <v>282</v>
      </c>
      <c r="K54" s="177">
        <v>3.1</v>
      </c>
      <c r="L54" s="171">
        <v>0</v>
      </c>
      <c r="M54" s="170">
        <v>0</v>
      </c>
      <c r="N54" s="170">
        <v>0</v>
      </c>
      <c r="O54" s="170">
        <v>0</v>
      </c>
      <c r="P54" s="170">
        <v>0</v>
      </c>
      <c r="Q54" s="170">
        <v>0</v>
      </c>
      <c r="R54" s="177">
        <v>1</v>
      </c>
      <c r="S54" s="177">
        <v>1</v>
      </c>
      <c r="T54" s="171">
        <v>0</v>
      </c>
      <c r="U54" s="170">
        <v>0</v>
      </c>
      <c r="V54" s="170">
        <v>0</v>
      </c>
      <c r="W54" s="170">
        <v>0</v>
      </c>
      <c r="X54" s="170">
        <v>0</v>
      </c>
      <c r="Y54" s="173" t="s">
        <v>179</v>
      </c>
    </row>
    <row r="55" spans="1:25" ht="13.5" thickBot="1" x14ac:dyDescent="0.25">
      <c r="A55" s="174" t="s">
        <v>173</v>
      </c>
      <c r="B55" s="315" t="s">
        <v>174</v>
      </c>
      <c r="C55" s="181" t="s">
        <v>175</v>
      </c>
      <c r="D55" s="181" t="s">
        <v>176</v>
      </c>
      <c r="E55" s="181" t="s">
        <v>177</v>
      </c>
      <c r="F55" s="181" t="s">
        <v>806</v>
      </c>
      <c r="G55" s="181" t="s">
        <v>178</v>
      </c>
      <c r="H55" s="182" t="s">
        <v>184</v>
      </c>
      <c r="I55" s="181" t="s">
        <v>185</v>
      </c>
      <c r="J55" s="181" t="s">
        <v>186</v>
      </c>
      <c r="K55" s="181" t="s">
        <v>187</v>
      </c>
      <c r="L55" s="182" t="s">
        <v>188</v>
      </c>
      <c r="M55" s="181" t="s">
        <v>189</v>
      </c>
      <c r="N55" s="181" t="s">
        <v>195</v>
      </c>
      <c r="O55" s="181" t="s">
        <v>190</v>
      </c>
      <c r="P55" s="181" t="s">
        <v>191</v>
      </c>
      <c r="Q55" s="181" t="s">
        <v>192</v>
      </c>
      <c r="R55" s="181" t="s">
        <v>193</v>
      </c>
      <c r="S55" s="181" t="s">
        <v>194</v>
      </c>
      <c r="T55" s="182" t="s">
        <v>188</v>
      </c>
      <c r="U55" s="181" t="s">
        <v>189</v>
      </c>
      <c r="V55" s="181" t="s">
        <v>195</v>
      </c>
      <c r="W55" s="181" t="s">
        <v>190</v>
      </c>
      <c r="X55" s="181" t="s">
        <v>196</v>
      </c>
      <c r="Y55" s="183" t="s">
        <v>179</v>
      </c>
    </row>
    <row r="56" spans="1:25" ht="15.75" x14ac:dyDescent="0.2">
      <c r="A56" s="318">
        <v>51</v>
      </c>
      <c r="B56" s="169" t="s">
        <v>892</v>
      </c>
      <c r="C56" s="175" t="s">
        <v>182</v>
      </c>
      <c r="D56" s="169" t="s">
        <v>890</v>
      </c>
      <c r="E56" s="175" t="s">
        <v>2264</v>
      </c>
      <c r="F56" s="169" t="s">
        <v>934</v>
      </c>
      <c r="G56" s="175">
        <v>1993</v>
      </c>
      <c r="H56" s="176">
        <v>5</v>
      </c>
      <c r="I56" s="177">
        <v>4</v>
      </c>
      <c r="J56" s="177">
        <v>390</v>
      </c>
      <c r="K56" s="177">
        <v>4.3</v>
      </c>
      <c r="L56" s="171">
        <v>0</v>
      </c>
      <c r="M56" s="170">
        <v>0</v>
      </c>
      <c r="N56" s="170">
        <v>0</v>
      </c>
      <c r="O56" s="170">
        <v>0</v>
      </c>
      <c r="P56" s="170">
        <v>0</v>
      </c>
      <c r="Q56" s="170">
        <v>0</v>
      </c>
      <c r="R56" s="177">
        <v>1</v>
      </c>
      <c r="S56" s="170">
        <v>0</v>
      </c>
      <c r="T56" s="171">
        <v>0</v>
      </c>
      <c r="U56" s="170">
        <v>0</v>
      </c>
      <c r="V56" s="170">
        <v>0</v>
      </c>
      <c r="W56" s="170">
        <v>0</v>
      </c>
      <c r="X56" s="170">
        <v>0</v>
      </c>
      <c r="Y56" s="173" t="s">
        <v>179</v>
      </c>
    </row>
    <row r="57" spans="1:25" ht="15.75" x14ac:dyDescent="0.2">
      <c r="A57" s="318">
        <v>52</v>
      </c>
      <c r="B57" s="169" t="s">
        <v>657</v>
      </c>
      <c r="C57" s="175" t="s">
        <v>1677</v>
      </c>
      <c r="D57" s="169" t="s">
        <v>654</v>
      </c>
      <c r="E57" s="175" t="s">
        <v>2265</v>
      </c>
      <c r="F57" s="169" t="s">
        <v>986</v>
      </c>
      <c r="G57" s="175">
        <v>2000</v>
      </c>
      <c r="H57" s="176">
        <v>3</v>
      </c>
      <c r="I57" s="177">
        <v>2</v>
      </c>
      <c r="J57" s="177">
        <v>179</v>
      </c>
      <c r="K57" s="177">
        <v>2</v>
      </c>
      <c r="L57" s="176">
        <v>1</v>
      </c>
      <c r="M57" s="177">
        <v>1</v>
      </c>
      <c r="N57" s="177">
        <v>2</v>
      </c>
      <c r="O57" s="177">
        <v>1</v>
      </c>
      <c r="P57" s="170">
        <v>0</v>
      </c>
      <c r="Q57" s="170">
        <v>0</v>
      </c>
      <c r="R57" s="170">
        <v>0</v>
      </c>
      <c r="S57" s="170">
        <v>0</v>
      </c>
      <c r="T57" s="176">
        <v>0.5</v>
      </c>
      <c r="U57" s="177">
        <v>0.5</v>
      </c>
      <c r="V57" s="177">
        <v>1.01</v>
      </c>
      <c r="W57" s="177">
        <v>0.5</v>
      </c>
      <c r="X57" s="177">
        <v>1.01</v>
      </c>
      <c r="Y57" s="173" t="s">
        <v>179</v>
      </c>
    </row>
    <row r="58" spans="1:25" ht="15.75" x14ac:dyDescent="0.2">
      <c r="A58" s="318">
        <v>53</v>
      </c>
      <c r="B58" s="169" t="s">
        <v>809</v>
      </c>
      <c r="C58" s="175" t="s">
        <v>638</v>
      </c>
      <c r="D58" s="169" t="s">
        <v>810</v>
      </c>
      <c r="E58" s="175" t="s">
        <v>2266</v>
      </c>
      <c r="F58" s="169" t="s">
        <v>811</v>
      </c>
      <c r="G58" s="175">
        <v>1998</v>
      </c>
      <c r="H58" s="176">
        <v>5</v>
      </c>
      <c r="I58" s="177">
        <v>5</v>
      </c>
      <c r="J58" s="177">
        <v>428</v>
      </c>
      <c r="K58" s="177">
        <v>4.8</v>
      </c>
      <c r="L58" s="171">
        <v>0</v>
      </c>
      <c r="M58" s="177">
        <v>3</v>
      </c>
      <c r="N58" s="177">
        <v>3</v>
      </c>
      <c r="O58" s="170">
        <v>0</v>
      </c>
      <c r="P58" s="170">
        <v>0</v>
      </c>
      <c r="Q58" s="170">
        <v>0</v>
      </c>
      <c r="R58" s="170">
        <v>0</v>
      </c>
      <c r="S58" s="170">
        <v>0</v>
      </c>
      <c r="T58" s="171">
        <v>0</v>
      </c>
      <c r="U58" s="177">
        <v>0.63</v>
      </c>
      <c r="V58" s="177">
        <v>0.63</v>
      </c>
      <c r="W58" s="170">
        <v>0</v>
      </c>
      <c r="X58" s="177">
        <v>0.63</v>
      </c>
      <c r="Y58" s="173" t="s">
        <v>179</v>
      </c>
    </row>
    <row r="59" spans="1:25" ht="15.75" x14ac:dyDescent="0.2">
      <c r="A59" s="318">
        <v>54</v>
      </c>
      <c r="B59" s="169" t="s">
        <v>394</v>
      </c>
      <c r="C59" s="175" t="s">
        <v>1684</v>
      </c>
      <c r="D59" s="169" t="s">
        <v>810</v>
      </c>
      <c r="E59" s="175" t="s">
        <v>1740</v>
      </c>
      <c r="F59" s="169" t="s">
        <v>1406</v>
      </c>
      <c r="G59" s="175">
        <v>1997</v>
      </c>
      <c r="H59" s="176">
        <v>4</v>
      </c>
      <c r="I59" s="177">
        <v>2</v>
      </c>
      <c r="J59" s="177">
        <v>240</v>
      </c>
      <c r="K59" s="177">
        <v>2.7</v>
      </c>
      <c r="L59" s="171">
        <v>0</v>
      </c>
      <c r="M59" s="170">
        <v>0</v>
      </c>
      <c r="N59" s="170">
        <v>0</v>
      </c>
      <c r="O59" s="170">
        <v>0</v>
      </c>
      <c r="P59" s="170">
        <v>0</v>
      </c>
      <c r="Q59" s="170">
        <v>0</v>
      </c>
      <c r="R59" s="177">
        <v>1</v>
      </c>
      <c r="S59" s="170">
        <v>0</v>
      </c>
      <c r="T59" s="171">
        <v>0</v>
      </c>
      <c r="U59" s="170">
        <v>0</v>
      </c>
      <c r="V59" s="170">
        <v>0</v>
      </c>
      <c r="W59" s="170">
        <v>0</v>
      </c>
      <c r="X59" s="170">
        <v>0</v>
      </c>
      <c r="Y59" s="173" t="s">
        <v>179</v>
      </c>
    </row>
    <row r="60" spans="1:25" ht="15.75" x14ac:dyDescent="0.2">
      <c r="A60" s="318">
        <v>55</v>
      </c>
      <c r="B60" s="169" t="s">
        <v>395</v>
      </c>
      <c r="C60" s="175" t="s">
        <v>181</v>
      </c>
      <c r="D60" s="169" t="s">
        <v>1404</v>
      </c>
      <c r="E60" s="175" t="s">
        <v>520</v>
      </c>
      <c r="F60" s="169" t="s">
        <v>1317</v>
      </c>
      <c r="G60" s="175">
        <v>2000</v>
      </c>
      <c r="H60" s="176">
        <v>7</v>
      </c>
      <c r="I60" s="177">
        <v>4</v>
      </c>
      <c r="J60" s="177">
        <v>501</v>
      </c>
      <c r="K60" s="177">
        <v>5.6</v>
      </c>
      <c r="L60" s="176">
        <v>1</v>
      </c>
      <c r="M60" s="170">
        <v>0</v>
      </c>
      <c r="N60" s="177">
        <v>1</v>
      </c>
      <c r="O60" s="177">
        <v>1</v>
      </c>
      <c r="P60" s="170">
        <v>0</v>
      </c>
      <c r="Q60" s="170">
        <v>0</v>
      </c>
      <c r="R60" s="170">
        <v>0</v>
      </c>
      <c r="S60" s="170">
        <v>0</v>
      </c>
      <c r="T60" s="176">
        <v>0.18</v>
      </c>
      <c r="U60" s="170">
        <v>0</v>
      </c>
      <c r="V60" s="177">
        <v>0.18</v>
      </c>
      <c r="W60" s="177">
        <v>0.18</v>
      </c>
      <c r="X60" s="177">
        <v>0.18</v>
      </c>
      <c r="Y60" s="173" t="s">
        <v>179</v>
      </c>
    </row>
    <row r="61" spans="1:25" ht="15.75" x14ac:dyDescent="0.2">
      <c r="A61" s="318">
        <v>56</v>
      </c>
      <c r="B61" s="169" t="s">
        <v>991</v>
      </c>
      <c r="C61" s="175" t="s">
        <v>180</v>
      </c>
      <c r="D61" s="169" t="s">
        <v>992</v>
      </c>
      <c r="E61" s="175" t="s">
        <v>2267</v>
      </c>
      <c r="F61" s="169" t="s">
        <v>1407</v>
      </c>
      <c r="G61" s="175">
        <v>2004</v>
      </c>
      <c r="H61" s="176">
        <v>2</v>
      </c>
      <c r="I61" s="170">
        <v>0</v>
      </c>
      <c r="J61" s="177">
        <v>18</v>
      </c>
      <c r="K61" s="177">
        <v>0.2</v>
      </c>
      <c r="L61" s="171">
        <v>0</v>
      </c>
      <c r="M61" s="170">
        <v>0</v>
      </c>
      <c r="N61" s="170">
        <v>0</v>
      </c>
      <c r="O61" s="170">
        <v>0</v>
      </c>
      <c r="P61" s="170">
        <v>0</v>
      </c>
      <c r="Q61" s="170">
        <v>0</v>
      </c>
      <c r="R61" s="170">
        <v>0</v>
      </c>
      <c r="S61" s="170">
        <v>0</v>
      </c>
      <c r="T61" s="171">
        <v>0</v>
      </c>
      <c r="U61" s="170">
        <v>0</v>
      </c>
      <c r="V61" s="170">
        <v>0</v>
      </c>
      <c r="W61" s="170">
        <v>0</v>
      </c>
      <c r="X61" s="170">
        <v>0</v>
      </c>
      <c r="Y61" s="173" t="s">
        <v>179</v>
      </c>
    </row>
    <row r="62" spans="1:25" ht="15.75" x14ac:dyDescent="0.2">
      <c r="A62" s="318">
        <v>57</v>
      </c>
      <c r="B62" s="169" t="s">
        <v>577</v>
      </c>
      <c r="C62" s="175" t="s">
        <v>638</v>
      </c>
      <c r="D62" s="169" t="s">
        <v>635</v>
      </c>
      <c r="E62" s="175" t="s">
        <v>2175</v>
      </c>
      <c r="F62" s="169" t="s">
        <v>821</v>
      </c>
      <c r="G62" s="175">
        <v>2000</v>
      </c>
      <c r="H62" s="176">
        <v>4</v>
      </c>
      <c r="I62" s="170">
        <v>0</v>
      </c>
      <c r="J62" s="177">
        <v>73</v>
      </c>
      <c r="K62" s="177">
        <v>0.8</v>
      </c>
      <c r="L62" s="171">
        <v>0</v>
      </c>
      <c r="M62" s="170">
        <v>0</v>
      </c>
      <c r="N62" s="170">
        <v>0</v>
      </c>
      <c r="O62" s="170">
        <v>0</v>
      </c>
      <c r="P62" s="170">
        <v>0</v>
      </c>
      <c r="Q62" s="170">
        <v>0</v>
      </c>
      <c r="R62" s="170">
        <v>0</v>
      </c>
      <c r="S62" s="170">
        <v>0</v>
      </c>
      <c r="T62" s="171">
        <v>0</v>
      </c>
      <c r="U62" s="170">
        <v>0</v>
      </c>
      <c r="V62" s="170">
        <v>0</v>
      </c>
      <c r="W62" s="170">
        <v>0</v>
      </c>
      <c r="X62" s="170">
        <v>0</v>
      </c>
      <c r="Y62" s="173" t="s">
        <v>179</v>
      </c>
    </row>
    <row r="63" spans="1:25" ht="15.75" x14ac:dyDescent="0.2">
      <c r="A63" s="318">
        <v>58</v>
      </c>
      <c r="B63" s="169" t="s">
        <v>1537</v>
      </c>
      <c r="C63" s="175" t="s">
        <v>636</v>
      </c>
      <c r="D63" s="169" t="s">
        <v>1538</v>
      </c>
      <c r="E63" s="175" t="s">
        <v>2268</v>
      </c>
      <c r="F63" s="169" t="s">
        <v>833</v>
      </c>
      <c r="G63" s="175">
        <v>1996</v>
      </c>
      <c r="H63" s="176">
        <v>3</v>
      </c>
      <c r="I63" s="177">
        <v>3</v>
      </c>
      <c r="J63" s="177">
        <v>270</v>
      </c>
      <c r="K63" s="177">
        <v>3</v>
      </c>
      <c r="L63" s="171">
        <v>0</v>
      </c>
      <c r="M63" s="170">
        <v>0</v>
      </c>
      <c r="N63" s="170">
        <v>0</v>
      </c>
      <c r="O63" s="170">
        <v>0</v>
      </c>
      <c r="P63" s="170">
        <v>0</v>
      </c>
      <c r="Q63" s="170">
        <v>0</v>
      </c>
      <c r="R63" s="170">
        <v>0</v>
      </c>
      <c r="S63" s="170">
        <v>0</v>
      </c>
      <c r="T63" s="171">
        <v>0</v>
      </c>
      <c r="U63" s="170">
        <v>0</v>
      </c>
      <c r="V63" s="170">
        <v>0</v>
      </c>
      <c r="W63" s="170">
        <v>0</v>
      </c>
      <c r="X63" s="170">
        <v>0</v>
      </c>
      <c r="Y63" s="173" t="s">
        <v>179</v>
      </c>
    </row>
    <row r="64" spans="1:25" ht="15.75" x14ac:dyDescent="0.2">
      <c r="A64" s="318">
        <v>59</v>
      </c>
      <c r="B64" s="169" t="s">
        <v>1766</v>
      </c>
      <c r="C64" s="175" t="s">
        <v>180</v>
      </c>
      <c r="D64" s="169" t="s">
        <v>634</v>
      </c>
      <c r="E64" s="175" t="s">
        <v>384</v>
      </c>
      <c r="F64" s="169" t="s">
        <v>835</v>
      </c>
      <c r="G64" s="175">
        <v>1996</v>
      </c>
      <c r="H64" s="176">
        <v>2</v>
      </c>
      <c r="I64" s="170">
        <v>0</v>
      </c>
      <c r="J64" s="177">
        <v>42</v>
      </c>
      <c r="K64" s="177">
        <v>0.5</v>
      </c>
      <c r="L64" s="171">
        <v>0</v>
      </c>
      <c r="M64" s="177">
        <v>1</v>
      </c>
      <c r="N64" s="177">
        <v>1</v>
      </c>
      <c r="O64" s="170">
        <v>0</v>
      </c>
      <c r="P64" s="170">
        <v>0</v>
      </c>
      <c r="Q64" s="170">
        <v>0</v>
      </c>
      <c r="R64" s="170">
        <v>0</v>
      </c>
      <c r="S64" s="170">
        <v>0</v>
      </c>
      <c r="T64" s="171">
        <v>0</v>
      </c>
      <c r="U64" s="177">
        <v>2.14</v>
      </c>
      <c r="V64" s="177">
        <v>2.14</v>
      </c>
      <c r="W64" s="170">
        <v>0</v>
      </c>
      <c r="X64" s="177">
        <v>2.14</v>
      </c>
      <c r="Y64" s="173" t="s">
        <v>179</v>
      </c>
    </row>
    <row r="65" spans="1:25" ht="15.75" x14ac:dyDescent="0.2">
      <c r="A65" s="318">
        <v>60</v>
      </c>
      <c r="B65" s="169" t="s">
        <v>1408</v>
      </c>
      <c r="C65" s="175" t="s">
        <v>180</v>
      </c>
      <c r="D65" s="169" t="s">
        <v>1400</v>
      </c>
      <c r="E65" s="175" t="s">
        <v>2269</v>
      </c>
      <c r="F65" s="169" t="s">
        <v>1409</v>
      </c>
      <c r="G65" s="175">
        <v>1997</v>
      </c>
      <c r="H65" s="176">
        <v>3</v>
      </c>
      <c r="I65" s="177">
        <v>3</v>
      </c>
      <c r="J65" s="177">
        <v>247</v>
      </c>
      <c r="K65" s="177">
        <v>2.7</v>
      </c>
      <c r="L65" s="171">
        <v>0</v>
      </c>
      <c r="M65" s="177">
        <v>1</v>
      </c>
      <c r="N65" s="177">
        <v>1</v>
      </c>
      <c r="O65" s="170">
        <v>0</v>
      </c>
      <c r="P65" s="170">
        <v>0</v>
      </c>
      <c r="Q65" s="170">
        <v>0</v>
      </c>
      <c r="R65" s="177">
        <v>2</v>
      </c>
      <c r="S65" s="170">
        <v>0</v>
      </c>
      <c r="T65" s="171">
        <v>0</v>
      </c>
      <c r="U65" s="177">
        <v>0.36</v>
      </c>
      <c r="V65" s="177">
        <v>0.36</v>
      </c>
      <c r="W65" s="170">
        <v>0</v>
      </c>
      <c r="X65" s="177">
        <v>0.36</v>
      </c>
      <c r="Y65" s="173" t="s">
        <v>179</v>
      </c>
    </row>
    <row r="66" spans="1:25" ht="15.75" x14ac:dyDescent="0.2">
      <c r="A66" s="318">
        <v>61</v>
      </c>
      <c r="B66" s="169" t="s">
        <v>1539</v>
      </c>
      <c r="C66" s="175" t="s">
        <v>181</v>
      </c>
      <c r="D66" s="169" t="s">
        <v>1531</v>
      </c>
      <c r="E66" s="175" t="s">
        <v>2270</v>
      </c>
      <c r="F66" s="286" t="s">
        <v>1540</v>
      </c>
      <c r="G66" s="175">
        <v>1997</v>
      </c>
      <c r="H66" s="176">
        <v>1</v>
      </c>
      <c r="I66" s="170">
        <v>0</v>
      </c>
      <c r="J66" s="177">
        <v>14</v>
      </c>
      <c r="K66" s="177">
        <v>0.2</v>
      </c>
      <c r="L66" s="171">
        <v>0</v>
      </c>
      <c r="M66" s="170">
        <v>0</v>
      </c>
      <c r="N66" s="170">
        <v>0</v>
      </c>
      <c r="O66" s="170">
        <v>0</v>
      </c>
      <c r="P66" s="170">
        <v>0</v>
      </c>
      <c r="Q66" s="170">
        <v>0</v>
      </c>
      <c r="R66" s="170">
        <v>0</v>
      </c>
      <c r="S66" s="170">
        <v>0</v>
      </c>
      <c r="T66" s="171">
        <v>0</v>
      </c>
      <c r="U66" s="170">
        <v>0</v>
      </c>
      <c r="V66" s="170">
        <v>0</v>
      </c>
      <c r="W66" s="170">
        <v>0</v>
      </c>
      <c r="X66" s="170">
        <v>0</v>
      </c>
      <c r="Y66" s="173" t="s">
        <v>179</v>
      </c>
    </row>
    <row r="67" spans="1:25" ht="15.75" x14ac:dyDescent="0.2">
      <c r="A67" s="318">
        <v>62</v>
      </c>
      <c r="B67" s="169" t="s">
        <v>1410</v>
      </c>
      <c r="C67" s="175" t="s">
        <v>638</v>
      </c>
      <c r="D67" s="169" t="s">
        <v>1395</v>
      </c>
      <c r="E67" s="175" t="s">
        <v>2189</v>
      </c>
      <c r="F67" s="169" t="s">
        <v>1207</v>
      </c>
      <c r="G67" s="175">
        <v>2000</v>
      </c>
      <c r="H67" s="176">
        <v>1</v>
      </c>
      <c r="I67" s="170">
        <v>0</v>
      </c>
      <c r="J67" s="177">
        <v>27</v>
      </c>
      <c r="K67" s="177">
        <v>0.3</v>
      </c>
      <c r="L67" s="171">
        <v>0</v>
      </c>
      <c r="M67" s="170">
        <v>0</v>
      </c>
      <c r="N67" s="170">
        <v>0</v>
      </c>
      <c r="O67" s="170">
        <v>0</v>
      </c>
      <c r="P67" s="170">
        <v>0</v>
      </c>
      <c r="Q67" s="170">
        <v>0</v>
      </c>
      <c r="R67" s="170">
        <v>0</v>
      </c>
      <c r="S67" s="170">
        <v>0</v>
      </c>
      <c r="T67" s="171">
        <v>0</v>
      </c>
      <c r="U67" s="170">
        <v>0</v>
      </c>
      <c r="V67" s="170">
        <v>0</v>
      </c>
      <c r="W67" s="170">
        <v>0</v>
      </c>
      <c r="X67" s="170">
        <v>0</v>
      </c>
      <c r="Y67" s="173" t="s">
        <v>179</v>
      </c>
    </row>
    <row r="68" spans="1:25" ht="15.75" x14ac:dyDescent="0.2">
      <c r="A68" s="318">
        <v>63</v>
      </c>
      <c r="B68" s="169" t="s">
        <v>396</v>
      </c>
      <c r="C68" s="175" t="s">
        <v>180</v>
      </c>
      <c r="D68" s="169" t="s">
        <v>992</v>
      </c>
      <c r="E68" s="175" t="s">
        <v>2271</v>
      </c>
      <c r="F68" s="169" t="s">
        <v>819</v>
      </c>
      <c r="G68" s="175">
        <v>1996</v>
      </c>
      <c r="H68" s="176">
        <v>3</v>
      </c>
      <c r="I68" s="177">
        <v>1</v>
      </c>
      <c r="J68" s="177">
        <v>147</v>
      </c>
      <c r="K68" s="177">
        <v>1.6</v>
      </c>
      <c r="L68" s="171">
        <v>0</v>
      </c>
      <c r="M68" s="170">
        <v>0</v>
      </c>
      <c r="N68" s="170">
        <v>0</v>
      </c>
      <c r="O68" s="170">
        <v>0</v>
      </c>
      <c r="P68" s="170">
        <v>0</v>
      </c>
      <c r="Q68" s="170">
        <v>0</v>
      </c>
      <c r="R68" s="170">
        <v>0</v>
      </c>
      <c r="S68" s="170">
        <v>0</v>
      </c>
      <c r="T68" s="171">
        <v>0</v>
      </c>
      <c r="U68" s="170">
        <v>0</v>
      </c>
      <c r="V68" s="170">
        <v>0</v>
      </c>
      <c r="W68" s="170">
        <v>0</v>
      </c>
      <c r="X68" s="170">
        <v>0</v>
      </c>
      <c r="Y68" s="173" t="s">
        <v>179</v>
      </c>
    </row>
    <row r="69" spans="1:25" ht="15.75" x14ac:dyDescent="0.2">
      <c r="A69" s="318">
        <v>64</v>
      </c>
      <c r="B69" s="169" t="s">
        <v>397</v>
      </c>
      <c r="C69" s="175" t="s">
        <v>182</v>
      </c>
      <c r="D69" s="169" t="s">
        <v>1238</v>
      </c>
      <c r="E69" s="175" t="s">
        <v>1776</v>
      </c>
      <c r="F69" s="316"/>
      <c r="G69" s="175">
        <v>1997</v>
      </c>
      <c r="H69" s="176">
        <v>3</v>
      </c>
      <c r="I69" s="177">
        <v>3</v>
      </c>
      <c r="J69" s="177">
        <v>239</v>
      </c>
      <c r="K69" s="177">
        <v>2.7</v>
      </c>
      <c r="L69" s="176">
        <v>1</v>
      </c>
      <c r="M69" s="170">
        <v>0</v>
      </c>
      <c r="N69" s="177">
        <v>1</v>
      </c>
      <c r="O69" s="177">
        <v>1</v>
      </c>
      <c r="P69" s="170">
        <v>0</v>
      </c>
      <c r="Q69" s="170">
        <v>0</v>
      </c>
      <c r="R69" s="177">
        <v>1</v>
      </c>
      <c r="S69" s="170">
        <v>0</v>
      </c>
      <c r="T69" s="176">
        <v>0.38</v>
      </c>
      <c r="U69" s="170">
        <v>0</v>
      </c>
      <c r="V69" s="177">
        <v>0.38</v>
      </c>
      <c r="W69" s="177">
        <v>0.38</v>
      </c>
      <c r="X69" s="177">
        <v>0.38</v>
      </c>
      <c r="Y69" s="173" t="s">
        <v>179</v>
      </c>
    </row>
    <row r="70" spans="1:25" ht="15.75" x14ac:dyDescent="0.2">
      <c r="A70" s="318">
        <v>65</v>
      </c>
      <c r="B70" s="169" t="s">
        <v>1826</v>
      </c>
      <c r="C70" s="175" t="s">
        <v>180</v>
      </c>
      <c r="D70" s="169" t="s">
        <v>1400</v>
      </c>
      <c r="E70" s="175" t="s">
        <v>2045</v>
      </c>
      <c r="F70" s="286" t="s">
        <v>1827</v>
      </c>
      <c r="G70" s="175">
        <v>2003</v>
      </c>
      <c r="H70" s="176">
        <v>1</v>
      </c>
      <c r="I70" s="170">
        <v>0</v>
      </c>
      <c r="J70" s="177">
        <v>31</v>
      </c>
      <c r="K70" s="177">
        <v>0.3</v>
      </c>
      <c r="L70" s="171">
        <v>0</v>
      </c>
      <c r="M70" s="170">
        <v>0</v>
      </c>
      <c r="N70" s="170">
        <v>0</v>
      </c>
      <c r="O70" s="170">
        <v>0</v>
      </c>
      <c r="P70" s="170">
        <v>0</v>
      </c>
      <c r="Q70" s="170">
        <v>0</v>
      </c>
      <c r="R70" s="170">
        <v>0</v>
      </c>
      <c r="S70" s="170">
        <v>0</v>
      </c>
      <c r="T70" s="171">
        <v>0</v>
      </c>
      <c r="U70" s="170">
        <v>0</v>
      </c>
      <c r="V70" s="170">
        <v>0</v>
      </c>
      <c r="W70" s="170">
        <v>0</v>
      </c>
      <c r="X70" s="170">
        <v>0</v>
      </c>
      <c r="Y70" s="173" t="s">
        <v>179</v>
      </c>
    </row>
    <row r="71" spans="1:25" ht="15.75" x14ac:dyDescent="0.2">
      <c r="A71" s="318">
        <v>66</v>
      </c>
      <c r="B71" s="169" t="s">
        <v>1541</v>
      </c>
      <c r="C71" s="175" t="s">
        <v>180</v>
      </c>
      <c r="D71" s="169" t="s">
        <v>1542</v>
      </c>
      <c r="E71" s="175" t="s">
        <v>2272</v>
      </c>
      <c r="F71" s="169" t="s">
        <v>1458</v>
      </c>
      <c r="G71" s="175">
        <v>2002</v>
      </c>
      <c r="H71" s="176">
        <v>7</v>
      </c>
      <c r="I71" s="177">
        <v>7</v>
      </c>
      <c r="J71" s="177">
        <v>620</v>
      </c>
      <c r="K71" s="177">
        <v>6.9</v>
      </c>
      <c r="L71" s="171">
        <v>0</v>
      </c>
      <c r="M71" s="177">
        <v>1</v>
      </c>
      <c r="N71" s="177">
        <v>1</v>
      </c>
      <c r="O71" s="170">
        <v>0</v>
      </c>
      <c r="P71" s="170">
        <v>0</v>
      </c>
      <c r="Q71" s="170">
        <v>0</v>
      </c>
      <c r="R71" s="177">
        <v>1</v>
      </c>
      <c r="S71" s="170">
        <v>0</v>
      </c>
      <c r="T71" s="171">
        <v>0</v>
      </c>
      <c r="U71" s="177">
        <v>0.15</v>
      </c>
      <c r="V71" s="177">
        <v>0.15</v>
      </c>
      <c r="W71" s="170">
        <v>0</v>
      </c>
      <c r="X71" s="177">
        <v>0.15</v>
      </c>
      <c r="Y71" s="173" t="s">
        <v>179</v>
      </c>
    </row>
    <row r="72" spans="1:25" ht="15.75" x14ac:dyDescent="0.2">
      <c r="A72" s="318">
        <v>67</v>
      </c>
      <c r="B72" s="169" t="s">
        <v>1543</v>
      </c>
      <c r="C72" s="175" t="s">
        <v>182</v>
      </c>
      <c r="D72" s="169" t="s">
        <v>1538</v>
      </c>
      <c r="E72" s="175" t="s">
        <v>2273</v>
      </c>
      <c r="F72" s="169" t="s">
        <v>1478</v>
      </c>
      <c r="G72" s="175">
        <v>1998</v>
      </c>
      <c r="H72" s="176">
        <v>3</v>
      </c>
      <c r="I72" s="177">
        <v>3</v>
      </c>
      <c r="J72" s="177">
        <v>270</v>
      </c>
      <c r="K72" s="177">
        <v>3</v>
      </c>
      <c r="L72" s="171">
        <v>0</v>
      </c>
      <c r="M72" s="170">
        <v>0</v>
      </c>
      <c r="N72" s="170">
        <v>0</v>
      </c>
      <c r="O72" s="170">
        <v>0</v>
      </c>
      <c r="P72" s="170">
        <v>0</v>
      </c>
      <c r="Q72" s="170">
        <v>0</v>
      </c>
      <c r="R72" s="177">
        <v>1</v>
      </c>
      <c r="S72" s="170">
        <v>0</v>
      </c>
      <c r="T72" s="171">
        <v>0</v>
      </c>
      <c r="U72" s="170">
        <v>0</v>
      </c>
      <c r="V72" s="170">
        <v>0</v>
      </c>
      <c r="W72" s="170">
        <v>0</v>
      </c>
      <c r="X72" s="170">
        <v>0</v>
      </c>
      <c r="Y72" s="173" t="s">
        <v>179</v>
      </c>
    </row>
    <row r="73" spans="1:25" ht="15.75" x14ac:dyDescent="0.2">
      <c r="A73" s="318">
        <v>68</v>
      </c>
      <c r="B73" s="169" t="s">
        <v>1952</v>
      </c>
      <c r="C73" s="175" t="s">
        <v>182</v>
      </c>
      <c r="D73" s="169" t="s">
        <v>1397</v>
      </c>
      <c r="E73" s="175" t="s">
        <v>2274</v>
      </c>
      <c r="F73" s="169" t="s">
        <v>1430</v>
      </c>
      <c r="G73" s="175">
        <v>1998</v>
      </c>
      <c r="H73" s="176">
        <v>1</v>
      </c>
      <c r="I73" s="177">
        <v>1</v>
      </c>
      <c r="J73" s="177">
        <v>45</v>
      </c>
      <c r="K73" s="177">
        <v>0.5</v>
      </c>
      <c r="L73" s="171">
        <v>0</v>
      </c>
      <c r="M73" s="170">
        <v>0</v>
      </c>
      <c r="N73" s="170">
        <v>0</v>
      </c>
      <c r="O73" s="170">
        <v>0</v>
      </c>
      <c r="P73" s="170">
        <v>0</v>
      </c>
      <c r="Q73" s="170">
        <v>0</v>
      </c>
      <c r="R73" s="170">
        <v>0</v>
      </c>
      <c r="S73" s="170">
        <v>0</v>
      </c>
      <c r="T73" s="171">
        <v>0</v>
      </c>
      <c r="U73" s="170">
        <v>0</v>
      </c>
      <c r="V73" s="170">
        <v>0</v>
      </c>
      <c r="W73" s="170">
        <v>0</v>
      </c>
      <c r="X73" s="170">
        <v>0</v>
      </c>
      <c r="Y73" s="173" t="s">
        <v>179</v>
      </c>
    </row>
    <row r="74" spans="1:25" ht="15.75" x14ac:dyDescent="0.2">
      <c r="A74" s="318">
        <v>69</v>
      </c>
      <c r="B74" s="169" t="s">
        <v>1117</v>
      </c>
      <c r="C74" s="175" t="s">
        <v>180</v>
      </c>
      <c r="D74" s="169" t="s">
        <v>1104</v>
      </c>
      <c r="E74" s="175" t="s">
        <v>2275</v>
      </c>
      <c r="F74" s="169" t="s">
        <v>932</v>
      </c>
      <c r="G74" s="175">
        <v>2003</v>
      </c>
      <c r="H74" s="176">
        <v>4</v>
      </c>
      <c r="I74" s="177">
        <v>2</v>
      </c>
      <c r="J74" s="177">
        <v>218</v>
      </c>
      <c r="K74" s="177">
        <v>2.4</v>
      </c>
      <c r="L74" s="176">
        <v>1</v>
      </c>
      <c r="M74" s="170">
        <v>0</v>
      </c>
      <c r="N74" s="177">
        <v>1</v>
      </c>
      <c r="O74" s="177">
        <v>1</v>
      </c>
      <c r="P74" s="170">
        <v>0</v>
      </c>
      <c r="Q74" s="170">
        <v>0</v>
      </c>
      <c r="R74" s="170">
        <v>0</v>
      </c>
      <c r="S74" s="170">
        <v>0</v>
      </c>
      <c r="T74" s="176">
        <v>0.41</v>
      </c>
      <c r="U74" s="170">
        <v>0</v>
      </c>
      <c r="V74" s="177">
        <v>0.41</v>
      </c>
      <c r="W74" s="177">
        <v>0.41</v>
      </c>
      <c r="X74" s="177">
        <v>0.41</v>
      </c>
      <c r="Y74" s="173" t="s">
        <v>179</v>
      </c>
    </row>
    <row r="75" spans="1:25" ht="15.75" x14ac:dyDescent="0.2">
      <c r="A75" s="318">
        <v>70</v>
      </c>
      <c r="B75" s="169" t="s">
        <v>679</v>
      </c>
      <c r="C75" s="175" t="s">
        <v>636</v>
      </c>
      <c r="D75" s="169" t="s">
        <v>634</v>
      </c>
      <c r="E75" s="175" t="s">
        <v>2220</v>
      </c>
      <c r="F75" s="169" t="s">
        <v>1058</v>
      </c>
      <c r="G75" s="175">
        <v>1996</v>
      </c>
      <c r="H75" s="176">
        <v>2</v>
      </c>
      <c r="I75" s="170">
        <v>0</v>
      </c>
      <c r="J75" s="177">
        <v>50</v>
      </c>
      <c r="K75" s="177">
        <v>0.6</v>
      </c>
      <c r="L75" s="171">
        <v>0</v>
      </c>
      <c r="M75" s="170">
        <v>0</v>
      </c>
      <c r="N75" s="170">
        <v>0</v>
      </c>
      <c r="O75" s="170">
        <v>0</v>
      </c>
      <c r="P75" s="170">
        <v>0</v>
      </c>
      <c r="Q75" s="170">
        <v>0</v>
      </c>
      <c r="R75" s="170">
        <v>0</v>
      </c>
      <c r="S75" s="170">
        <v>0</v>
      </c>
      <c r="T75" s="171">
        <v>0</v>
      </c>
      <c r="U75" s="170">
        <v>0</v>
      </c>
      <c r="V75" s="170">
        <v>0</v>
      </c>
      <c r="W75" s="170">
        <v>0</v>
      </c>
      <c r="X75" s="170">
        <v>0</v>
      </c>
      <c r="Y75" s="173" t="s">
        <v>179</v>
      </c>
    </row>
    <row r="76" spans="1:25" ht="15.75" x14ac:dyDescent="0.2">
      <c r="A76" s="318">
        <v>71</v>
      </c>
      <c r="B76" s="169" t="s">
        <v>1118</v>
      </c>
      <c r="C76" s="175" t="s">
        <v>638</v>
      </c>
      <c r="D76" s="169" t="s">
        <v>1108</v>
      </c>
      <c r="E76" s="175" t="s">
        <v>2276</v>
      </c>
      <c r="F76" s="169" t="s">
        <v>1119</v>
      </c>
      <c r="G76" s="175">
        <v>2002</v>
      </c>
      <c r="H76" s="176">
        <v>2</v>
      </c>
      <c r="I76" s="170">
        <v>0</v>
      </c>
      <c r="J76" s="177">
        <v>75</v>
      </c>
      <c r="K76" s="177">
        <v>0.8</v>
      </c>
      <c r="L76" s="171">
        <v>0</v>
      </c>
      <c r="M76" s="170">
        <v>0</v>
      </c>
      <c r="N76" s="170">
        <v>0</v>
      </c>
      <c r="O76" s="170">
        <v>0</v>
      </c>
      <c r="P76" s="170">
        <v>0</v>
      </c>
      <c r="Q76" s="170">
        <v>0</v>
      </c>
      <c r="R76" s="170">
        <v>0</v>
      </c>
      <c r="S76" s="170">
        <v>0</v>
      </c>
      <c r="T76" s="171">
        <v>0</v>
      </c>
      <c r="U76" s="170">
        <v>0</v>
      </c>
      <c r="V76" s="170">
        <v>0</v>
      </c>
      <c r="W76" s="170">
        <v>0</v>
      </c>
      <c r="X76" s="170">
        <v>0</v>
      </c>
      <c r="Y76" s="173" t="s">
        <v>179</v>
      </c>
    </row>
    <row r="77" spans="1:25" ht="15.75" x14ac:dyDescent="0.2">
      <c r="A77" s="318">
        <v>72</v>
      </c>
      <c r="B77" s="169" t="s">
        <v>1411</v>
      </c>
      <c r="C77" s="175" t="s">
        <v>180</v>
      </c>
      <c r="D77" s="169" t="s">
        <v>1395</v>
      </c>
      <c r="E77" s="175" t="s">
        <v>518</v>
      </c>
      <c r="F77" s="169" t="s">
        <v>1028</v>
      </c>
      <c r="G77" s="175">
        <v>1998</v>
      </c>
      <c r="H77" s="176">
        <v>3</v>
      </c>
      <c r="I77" s="177">
        <v>2</v>
      </c>
      <c r="J77" s="177">
        <v>173</v>
      </c>
      <c r="K77" s="177">
        <v>1.9</v>
      </c>
      <c r="L77" s="171">
        <v>0</v>
      </c>
      <c r="M77" s="177">
        <v>2</v>
      </c>
      <c r="N77" s="177">
        <v>2</v>
      </c>
      <c r="O77" s="170">
        <v>0</v>
      </c>
      <c r="P77" s="170">
        <v>0</v>
      </c>
      <c r="Q77" s="170">
        <v>0</v>
      </c>
      <c r="R77" s="170">
        <v>0</v>
      </c>
      <c r="S77" s="170">
        <v>0</v>
      </c>
      <c r="T77" s="171">
        <v>0</v>
      </c>
      <c r="U77" s="177">
        <v>1.04</v>
      </c>
      <c r="V77" s="177">
        <v>1.04</v>
      </c>
      <c r="W77" s="170">
        <v>0</v>
      </c>
      <c r="X77" s="177">
        <v>1.04</v>
      </c>
      <c r="Y77" s="173" t="s">
        <v>179</v>
      </c>
    </row>
    <row r="78" spans="1:25" ht="15.75" x14ac:dyDescent="0.2">
      <c r="A78" s="318">
        <v>73</v>
      </c>
      <c r="B78" s="169" t="s">
        <v>812</v>
      </c>
      <c r="C78" s="175" t="s">
        <v>1677</v>
      </c>
      <c r="D78" s="169" t="s">
        <v>808</v>
      </c>
      <c r="E78" s="175" t="s">
        <v>2277</v>
      </c>
      <c r="F78" s="169" t="s">
        <v>813</v>
      </c>
      <c r="G78" s="175">
        <v>2001</v>
      </c>
      <c r="H78" s="176">
        <v>4</v>
      </c>
      <c r="I78" s="177">
        <v>3</v>
      </c>
      <c r="J78" s="177">
        <v>255</v>
      </c>
      <c r="K78" s="177">
        <v>2.8</v>
      </c>
      <c r="L78" s="171">
        <v>0</v>
      </c>
      <c r="M78" s="170">
        <v>0</v>
      </c>
      <c r="N78" s="170">
        <v>0</v>
      </c>
      <c r="O78" s="170">
        <v>0</v>
      </c>
      <c r="P78" s="170">
        <v>0</v>
      </c>
      <c r="Q78" s="170">
        <v>0</v>
      </c>
      <c r="R78" s="170">
        <v>0</v>
      </c>
      <c r="S78" s="170">
        <v>0</v>
      </c>
      <c r="T78" s="171">
        <v>0</v>
      </c>
      <c r="U78" s="170">
        <v>0</v>
      </c>
      <c r="V78" s="170">
        <v>0</v>
      </c>
      <c r="W78" s="170">
        <v>0</v>
      </c>
      <c r="X78" s="170">
        <v>0</v>
      </c>
      <c r="Y78" s="173" t="s">
        <v>179</v>
      </c>
    </row>
    <row r="79" spans="1:25" ht="15.75" x14ac:dyDescent="0.2">
      <c r="A79" s="318">
        <v>74</v>
      </c>
      <c r="B79" s="169" t="s">
        <v>1412</v>
      </c>
      <c r="C79" s="175" t="s">
        <v>182</v>
      </c>
      <c r="D79" s="169" t="s">
        <v>1387</v>
      </c>
      <c r="E79" s="175" t="s">
        <v>2278</v>
      </c>
      <c r="F79" s="169" t="s">
        <v>1413</v>
      </c>
      <c r="G79" s="175">
        <v>1996</v>
      </c>
      <c r="H79" s="176">
        <v>3</v>
      </c>
      <c r="I79" s="177">
        <v>3</v>
      </c>
      <c r="J79" s="177">
        <v>270</v>
      </c>
      <c r="K79" s="177">
        <v>3</v>
      </c>
      <c r="L79" s="171">
        <v>0</v>
      </c>
      <c r="M79" s="170">
        <v>0</v>
      </c>
      <c r="N79" s="170">
        <v>0</v>
      </c>
      <c r="O79" s="170">
        <v>0</v>
      </c>
      <c r="P79" s="170">
        <v>0</v>
      </c>
      <c r="Q79" s="170">
        <v>0</v>
      </c>
      <c r="R79" s="177">
        <v>1</v>
      </c>
      <c r="S79" s="170">
        <v>0</v>
      </c>
      <c r="T79" s="171">
        <v>0</v>
      </c>
      <c r="U79" s="170">
        <v>0</v>
      </c>
      <c r="V79" s="170">
        <v>0</v>
      </c>
      <c r="W79" s="170">
        <v>0</v>
      </c>
      <c r="X79" s="170">
        <v>0</v>
      </c>
      <c r="Y79" s="173" t="s">
        <v>179</v>
      </c>
    </row>
    <row r="80" spans="1:25" ht="16.5" thickBot="1" x14ac:dyDescent="0.25">
      <c r="A80" s="318">
        <v>75</v>
      </c>
      <c r="B80" s="169" t="s">
        <v>1248</v>
      </c>
      <c r="C80" s="175" t="s">
        <v>638</v>
      </c>
      <c r="D80" s="169" t="s">
        <v>1244</v>
      </c>
      <c r="E80" s="175" t="s">
        <v>2279</v>
      </c>
      <c r="F80" s="169" t="s">
        <v>1249</v>
      </c>
      <c r="G80" s="175">
        <v>2000</v>
      </c>
      <c r="H80" s="176">
        <v>3</v>
      </c>
      <c r="I80" s="177">
        <v>3</v>
      </c>
      <c r="J80" s="177">
        <v>250</v>
      </c>
      <c r="K80" s="177">
        <v>2.8</v>
      </c>
      <c r="L80" s="176">
        <v>2</v>
      </c>
      <c r="M80" s="177">
        <v>1</v>
      </c>
      <c r="N80" s="177">
        <v>3</v>
      </c>
      <c r="O80" s="177">
        <v>2</v>
      </c>
      <c r="P80" s="170">
        <v>0</v>
      </c>
      <c r="Q80" s="170">
        <v>0</v>
      </c>
      <c r="R80" s="170">
        <v>0</v>
      </c>
      <c r="S80" s="170">
        <v>0</v>
      </c>
      <c r="T80" s="176">
        <v>0.72</v>
      </c>
      <c r="U80" s="177">
        <v>0.36</v>
      </c>
      <c r="V80" s="177">
        <v>1.08</v>
      </c>
      <c r="W80" s="177">
        <v>0.72</v>
      </c>
      <c r="X80" s="177">
        <v>1.08</v>
      </c>
      <c r="Y80" s="173" t="s">
        <v>179</v>
      </c>
    </row>
    <row r="81" spans="1:25" ht="13.5" thickBot="1" x14ac:dyDescent="0.25">
      <c r="A81" s="174" t="s">
        <v>173</v>
      </c>
      <c r="B81" s="315" t="s">
        <v>174</v>
      </c>
      <c r="C81" s="181" t="s">
        <v>175</v>
      </c>
      <c r="D81" s="181" t="s">
        <v>176</v>
      </c>
      <c r="E81" s="181" t="s">
        <v>177</v>
      </c>
      <c r="F81" s="181" t="s">
        <v>806</v>
      </c>
      <c r="G81" s="181" t="s">
        <v>178</v>
      </c>
      <c r="H81" s="182" t="s">
        <v>184</v>
      </c>
      <c r="I81" s="181" t="s">
        <v>185</v>
      </c>
      <c r="J81" s="181" t="s">
        <v>186</v>
      </c>
      <c r="K81" s="181" t="s">
        <v>187</v>
      </c>
      <c r="L81" s="182" t="s">
        <v>188</v>
      </c>
      <c r="M81" s="181" t="s">
        <v>189</v>
      </c>
      <c r="N81" s="181" t="s">
        <v>195</v>
      </c>
      <c r="O81" s="181" t="s">
        <v>190</v>
      </c>
      <c r="P81" s="181" t="s">
        <v>191</v>
      </c>
      <c r="Q81" s="181" t="s">
        <v>192</v>
      </c>
      <c r="R81" s="181" t="s">
        <v>193</v>
      </c>
      <c r="S81" s="181" t="s">
        <v>194</v>
      </c>
      <c r="T81" s="182" t="s">
        <v>188</v>
      </c>
      <c r="U81" s="181" t="s">
        <v>189</v>
      </c>
      <c r="V81" s="181" t="s">
        <v>195</v>
      </c>
      <c r="W81" s="181" t="s">
        <v>190</v>
      </c>
      <c r="X81" s="181" t="s">
        <v>196</v>
      </c>
      <c r="Y81" s="183" t="s">
        <v>179</v>
      </c>
    </row>
    <row r="82" spans="1:25" ht="15.75" x14ac:dyDescent="0.2">
      <c r="A82" s="318">
        <v>76</v>
      </c>
      <c r="B82" s="169" t="s">
        <v>1544</v>
      </c>
      <c r="C82" s="175" t="s">
        <v>182</v>
      </c>
      <c r="D82" s="169" t="s">
        <v>1545</v>
      </c>
      <c r="E82" s="175" t="s">
        <v>2280</v>
      </c>
      <c r="F82" s="169" t="s">
        <v>946</v>
      </c>
      <c r="G82" s="175">
        <v>2002</v>
      </c>
      <c r="H82" s="176">
        <v>1</v>
      </c>
      <c r="I82" s="177">
        <v>1</v>
      </c>
      <c r="J82" s="177">
        <v>90</v>
      </c>
      <c r="K82" s="177">
        <v>1</v>
      </c>
      <c r="L82" s="171">
        <v>0</v>
      </c>
      <c r="M82" s="170">
        <v>0</v>
      </c>
      <c r="N82" s="170">
        <v>0</v>
      </c>
      <c r="O82" s="170">
        <v>0</v>
      </c>
      <c r="P82" s="170">
        <v>0</v>
      </c>
      <c r="Q82" s="170">
        <v>0</v>
      </c>
      <c r="R82" s="177">
        <v>1</v>
      </c>
      <c r="S82" s="170">
        <v>0</v>
      </c>
      <c r="T82" s="171">
        <v>0</v>
      </c>
      <c r="U82" s="170">
        <v>0</v>
      </c>
      <c r="V82" s="170">
        <v>0</v>
      </c>
      <c r="W82" s="170">
        <v>0</v>
      </c>
      <c r="X82" s="170">
        <v>0</v>
      </c>
      <c r="Y82" s="173" t="s">
        <v>179</v>
      </c>
    </row>
    <row r="83" spans="1:25" ht="15.75" x14ac:dyDescent="0.2">
      <c r="A83" s="318">
        <v>77</v>
      </c>
      <c r="B83" s="169" t="s">
        <v>1250</v>
      </c>
      <c r="C83" s="175" t="s">
        <v>180</v>
      </c>
      <c r="D83" s="169" t="s">
        <v>1683</v>
      </c>
      <c r="E83" s="175" t="s">
        <v>1323</v>
      </c>
      <c r="F83" s="169" t="s">
        <v>1414</v>
      </c>
      <c r="G83" s="175">
        <v>2001</v>
      </c>
      <c r="H83" s="176">
        <v>2</v>
      </c>
      <c r="I83" s="177">
        <v>1</v>
      </c>
      <c r="J83" s="177">
        <v>57</v>
      </c>
      <c r="K83" s="177">
        <v>0.6</v>
      </c>
      <c r="L83" s="171">
        <v>0</v>
      </c>
      <c r="M83" s="170">
        <v>0</v>
      </c>
      <c r="N83" s="170">
        <v>0</v>
      </c>
      <c r="O83" s="170">
        <v>0</v>
      </c>
      <c r="P83" s="170">
        <v>0</v>
      </c>
      <c r="Q83" s="170">
        <v>0</v>
      </c>
      <c r="R83" s="170">
        <v>0</v>
      </c>
      <c r="S83" s="170">
        <v>0</v>
      </c>
      <c r="T83" s="171">
        <v>0</v>
      </c>
      <c r="U83" s="170">
        <v>0</v>
      </c>
      <c r="V83" s="170">
        <v>0</v>
      </c>
      <c r="W83" s="170">
        <v>0</v>
      </c>
      <c r="X83" s="170">
        <v>0</v>
      </c>
      <c r="Y83" s="173" t="s">
        <v>179</v>
      </c>
    </row>
    <row r="84" spans="1:25" ht="15.75" x14ac:dyDescent="0.2">
      <c r="A84" s="318">
        <v>78</v>
      </c>
      <c r="B84" s="169" t="s">
        <v>893</v>
      </c>
      <c r="C84" s="175" t="s">
        <v>181</v>
      </c>
      <c r="D84" s="169" t="s">
        <v>890</v>
      </c>
      <c r="E84" s="175" t="s">
        <v>2281</v>
      </c>
      <c r="F84" s="169" t="s">
        <v>935</v>
      </c>
      <c r="G84" s="175">
        <v>1995</v>
      </c>
      <c r="H84" s="176">
        <v>2</v>
      </c>
      <c r="I84" s="170">
        <v>0</v>
      </c>
      <c r="J84" s="177">
        <v>53</v>
      </c>
      <c r="K84" s="177">
        <v>0.6</v>
      </c>
      <c r="L84" s="171">
        <v>0</v>
      </c>
      <c r="M84" s="170">
        <v>0</v>
      </c>
      <c r="N84" s="170">
        <v>0</v>
      </c>
      <c r="O84" s="170">
        <v>0</v>
      </c>
      <c r="P84" s="170">
        <v>0</v>
      </c>
      <c r="Q84" s="170">
        <v>0</v>
      </c>
      <c r="R84" s="177">
        <v>1</v>
      </c>
      <c r="S84" s="170">
        <v>0</v>
      </c>
      <c r="T84" s="171">
        <v>0</v>
      </c>
      <c r="U84" s="170">
        <v>0</v>
      </c>
      <c r="V84" s="170">
        <v>0</v>
      </c>
      <c r="W84" s="170">
        <v>0</v>
      </c>
      <c r="X84" s="170">
        <v>0</v>
      </c>
      <c r="Y84" s="173" t="s">
        <v>179</v>
      </c>
    </row>
    <row r="85" spans="1:25" ht="15.75" x14ac:dyDescent="0.2">
      <c r="A85" s="318">
        <v>79</v>
      </c>
      <c r="B85" s="169" t="s">
        <v>993</v>
      </c>
      <c r="C85" s="175" t="s">
        <v>1684</v>
      </c>
      <c r="D85" s="169" t="s">
        <v>979</v>
      </c>
      <c r="E85" s="175" t="s">
        <v>2282</v>
      </c>
      <c r="F85" s="169" t="s">
        <v>994</v>
      </c>
      <c r="G85" s="175">
        <v>1996</v>
      </c>
      <c r="H85" s="176">
        <v>3</v>
      </c>
      <c r="I85" s="177">
        <v>2</v>
      </c>
      <c r="J85" s="177">
        <v>146</v>
      </c>
      <c r="K85" s="177">
        <v>1.6</v>
      </c>
      <c r="L85" s="171">
        <v>0</v>
      </c>
      <c r="M85" s="170">
        <v>0</v>
      </c>
      <c r="N85" s="170">
        <v>0</v>
      </c>
      <c r="O85" s="170">
        <v>0</v>
      </c>
      <c r="P85" s="170">
        <v>0</v>
      </c>
      <c r="Q85" s="170">
        <v>0</v>
      </c>
      <c r="R85" s="177">
        <v>1</v>
      </c>
      <c r="S85" s="170">
        <v>0</v>
      </c>
      <c r="T85" s="171">
        <v>0</v>
      </c>
      <c r="U85" s="170">
        <v>0</v>
      </c>
      <c r="V85" s="170">
        <v>0</v>
      </c>
      <c r="W85" s="170">
        <v>0</v>
      </c>
      <c r="X85" s="170">
        <v>0</v>
      </c>
      <c r="Y85" s="173" t="s">
        <v>179</v>
      </c>
    </row>
    <row r="86" spans="1:25" ht="15.75" x14ac:dyDescent="0.2">
      <c r="A86" s="318">
        <v>80</v>
      </c>
      <c r="B86" s="169" t="s">
        <v>2099</v>
      </c>
      <c r="C86" s="175" t="s">
        <v>180</v>
      </c>
      <c r="D86" s="169" t="s">
        <v>885</v>
      </c>
      <c r="E86" s="175" t="s">
        <v>2166</v>
      </c>
      <c r="F86" s="169" t="s">
        <v>1333</v>
      </c>
      <c r="G86" s="175">
        <v>2001</v>
      </c>
      <c r="H86" s="176">
        <v>1</v>
      </c>
      <c r="I86" s="170">
        <v>0</v>
      </c>
      <c r="J86" s="177">
        <v>1</v>
      </c>
      <c r="K86" s="170">
        <v>0</v>
      </c>
      <c r="L86" s="171">
        <v>0</v>
      </c>
      <c r="M86" s="170">
        <v>0</v>
      </c>
      <c r="N86" s="170">
        <v>0</v>
      </c>
      <c r="O86" s="170">
        <v>0</v>
      </c>
      <c r="P86" s="170">
        <v>0</v>
      </c>
      <c r="Q86" s="170">
        <v>0</v>
      </c>
      <c r="R86" s="170">
        <v>0</v>
      </c>
      <c r="S86" s="170">
        <v>0</v>
      </c>
      <c r="T86" s="171">
        <v>0</v>
      </c>
      <c r="U86" s="170">
        <v>0</v>
      </c>
      <c r="V86" s="170">
        <v>0</v>
      </c>
      <c r="W86" s="170">
        <v>0</v>
      </c>
      <c r="X86" s="170">
        <v>0</v>
      </c>
      <c r="Y86" s="173" t="s">
        <v>179</v>
      </c>
    </row>
    <row r="87" spans="1:25" ht="15.75" x14ac:dyDescent="0.2">
      <c r="A87" s="318">
        <v>81</v>
      </c>
      <c r="B87" s="169" t="s">
        <v>1546</v>
      </c>
      <c r="C87" s="175" t="s">
        <v>180</v>
      </c>
      <c r="D87" s="169" t="s">
        <v>1547</v>
      </c>
      <c r="E87" s="175" t="s">
        <v>2283</v>
      </c>
      <c r="F87" s="169" t="s">
        <v>954</v>
      </c>
      <c r="G87" s="175">
        <v>1997</v>
      </c>
      <c r="H87" s="176">
        <v>5</v>
      </c>
      <c r="I87" s="177">
        <v>5</v>
      </c>
      <c r="J87" s="177">
        <v>377</v>
      </c>
      <c r="K87" s="177">
        <v>4.2</v>
      </c>
      <c r="L87" s="176">
        <v>1</v>
      </c>
      <c r="M87" s="170">
        <v>0</v>
      </c>
      <c r="N87" s="177">
        <v>1</v>
      </c>
      <c r="O87" s="177">
        <v>1</v>
      </c>
      <c r="P87" s="170">
        <v>0</v>
      </c>
      <c r="Q87" s="170">
        <v>0</v>
      </c>
      <c r="R87" s="177">
        <v>1</v>
      </c>
      <c r="S87" s="170">
        <v>0</v>
      </c>
      <c r="T87" s="176">
        <v>0.24</v>
      </c>
      <c r="U87" s="170">
        <v>0</v>
      </c>
      <c r="V87" s="177">
        <v>0.24</v>
      </c>
      <c r="W87" s="177">
        <v>0.24</v>
      </c>
      <c r="X87" s="177">
        <v>0.24</v>
      </c>
      <c r="Y87" s="173" t="s">
        <v>179</v>
      </c>
    </row>
    <row r="88" spans="1:25" ht="15.75" x14ac:dyDescent="0.2">
      <c r="A88" s="318">
        <v>82</v>
      </c>
      <c r="B88" s="169" t="s">
        <v>1985</v>
      </c>
      <c r="C88" s="175" t="s">
        <v>182</v>
      </c>
      <c r="D88" s="169" t="s">
        <v>1547</v>
      </c>
      <c r="E88" s="175" t="s">
        <v>2284</v>
      </c>
      <c r="F88" s="169" t="s">
        <v>1687</v>
      </c>
      <c r="G88" s="175">
        <v>1992</v>
      </c>
      <c r="H88" s="176">
        <v>1</v>
      </c>
      <c r="I88" s="177">
        <v>1</v>
      </c>
      <c r="J88" s="177">
        <v>86</v>
      </c>
      <c r="K88" s="177">
        <v>1</v>
      </c>
      <c r="L88" s="171">
        <v>0</v>
      </c>
      <c r="M88" s="170">
        <v>0</v>
      </c>
      <c r="N88" s="170">
        <v>0</v>
      </c>
      <c r="O88" s="170">
        <v>0</v>
      </c>
      <c r="P88" s="170">
        <v>0</v>
      </c>
      <c r="Q88" s="170">
        <v>0</v>
      </c>
      <c r="R88" s="170">
        <v>0</v>
      </c>
      <c r="S88" s="170">
        <v>0</v>
      </c>
      <c r="T88" s="171">
        <v>0</v>
      </c>
      <c r="U88" s="170">
        <v>0</v>
      </c>
      <c r="V88" s="170">
        <v>0</v>
      </c>
      <c r="W88" s="170">
        <v>0</v>
      </c>
      <c r="X88" s="170">
        <v>0</v>
      </c>
      <c r="Y88" s="173" t="s">
        <v>179</v>
      </c>
    </row>
    <row r="89" spans="1:25" ht="15.75" x14ac:dyDescent="0.2">
      <c r="A89" s="318">
        <v>83</v>
      </c>
      <c r="B89" s="169" t="s">
        <v>1415</v>
      </c>
      <c r="C89" s="175" t="s">
        <v>181</v>
      </c>
      <c r="D89" s="169" t="s">
        <v>1398</v>
      </c>
      <c r="E89" s="175" t="s">
        <v>2285</v>
      </c>
      <c r="F89" s="169" t="s">
        <v>880</v>
      </c>
      <c r="G89" s="175">
        <v>1989</v>
      </c>
      <c r="H89" s="176">
        <v>4</v>
      </c>
      <c r="I89" s="177">
        <v>1</v>
      </c>
      <c r="J89" s="177">
        <v>144</v>
      </c>
      <c r="K89" s="177">
        <v>1.6</v>
      </c>
      <c r="L89" s="176">
        <v>2</v>
      </c>
      <c r="M89" s="170">
        <v>0</v>
      </c>
      <c r="N89" s="177">
        <v>2</v>
      </c>
      <c r="O89" s="177">
        <v>1</v>
      </c>
      <c r="P89" s="177">
        <v>1</v>
      </c>
      <c r="Q89" s="177">
        <v>1</v>
      </c>
      <c r="R89" s="177">
        <v>1</v>
      </c>
      <c r="S89" s="170">
        <v>0</v>
      </c>
      <c r="T89" s="176">
        <v>1.25</v>
      </c>
      <c r="U89" s="170">
        <v>0</v>
      </c>
      <c r="V89" s="177">
        <v>1.25</v>
      </c>
      <c r="W89" s="177">
        <v>0.62</v>
      </c>
      <c r="X89" s="177">
        <v>0.62</v>
      </c>
      <c r="Y89" s="173" t="s">
        <v>179</v>
      </c>
    </row>
    <row r="90" spans="1:25" ht="15.75" x14ac:dyDescent="0.2">
      <c r="A90" s="318">
        <v>84</v>
      </c>
      <c r="B90" s="169" t="s">
        <v>1548</v>
      </c>
      <c r="C90" s="175" t="s">
        <v>183</v>
      </c>
      <c r="D90" s="169" t="s">
        <v>1534</v>
      </c>
      <c r="E90" s="175" t="s">
        <v>2286</v>
      </c>
      <c r="F90" s="286" t="s">
        <v>2032</v>
      </c>
      <c r="G90" s="175">
        <v>1992</v>
      </c>
      <c r="H90" s="176">
        <v>3</v>
      </c>
      <c r="I90" s="177">
        <v>2</v>
      </c>
      <c r="J90" s="177">
        <v>225</v>
      </c>
      <c r="K90" s="177">
        <v>2.5</v>
      </c>
      <c r="L90" s="171">
        <v>0</v>
      </c>
      <c r="M90" s="170">
        <v>0</v>
      </c>
      <c r="N90" s="170">
        <v>0</v>
      </c>
      <c r="O90" s="170">
        <v>0</v>
      </c>
      <c r="P90" s="170">
        <v>0</v>
      </c>
      <c r="Q90" s="170">
        <v>0</v>
      </c>
      <c r="R90" s="170">
        <v>0</v>
      </c>
      <c r="S90" s="170">
        <v>0</v>
      </c>
      <c r="T90" s="171">
        <v>0</v>
      </c>
      <c r="U90" s="170">
        <v>0</v>
      </c>
      <c r="V90" s="170">
        <v>0</v>
      </c>
      <c r="W90" s="170">
        <v>0</v>
      </c>
      <c r="X90" s="170">
        <v>0</v>
      </c>
      <c r="Y90" s="173" t="s">
        <v>179</v>
      </c>
    </row>
    <row r="91" spans="1:25" ht="15.75" x14ac:dyDescent="0.2">
      <c r="A91" s="318">
        <v>85</v>
      </c>
      <c r="B91" s="169" t="s">
        <v>1251</v>
      </c>
      <c r="C91" s="175" t="s">
        <v>180</v>
      </c>
      <c r="D91" s="169" t="s">
        <v>1236</v>
      </c>
      <c r="E91" s="175" t="s">
        <v>2287</v>
      </c>
      <c r="F91" s="286" t="s">
        <v>1252</v>
      </c>
      <c r="G91" s="175">
        <v>1998</v>
      </c>
      <c r="H91" s="176">
        <v>5</v>
      </c>
      <c r="I91" s="177">
        <v>5</v>
      </c>
      <c r="J91" s="177">
        <v>362</v>
      </c>
      <c r="K91" s="177">
        <v>4</v>
      </c>
      <c r="L91" s="176">
        <v>2</v>
      </c>
      <c r="M91" s="170">
        <v>0</v>
      </c>
      <c r="N91" s="177">
        <v>2</v>
      </c>
      <c r="O91" s="177">
        <v>2</v>
      </c>
      <c r="P91" s="170">
        <v>0</v>
      </c>
      <c r="Q91" s="170">
        <v>0</v>
      </c>
      <c r="R91" s="170">
        <v>0</v>
      </c>
      <c r="S91" s="170">
        <v>0</v>
      </c>
      <c r="T91" s="176">
        <v>0.5</v>
      </c>
      <c r="U91" s="170">
        <v>0</v>
      </c>
      <c r="V91" s="177">
        <v>0.5</v>
      </c>
      <c r="W91" s="177">
        <v>0.5</v>
      </c>
      <c r="X91" s="177">
        <v>0.5</v>
      </c>
      <c r="Y91" s="173" t="s">
        <v>179</v>
      </c>
    </row>
    <row r="92" spans="1:25" ht="15.75" x14ac:dyDescent="0.2">
      <c r="A92" s="318">
        <v>86</v>
      </c>
      <c r="B92" s="169" t="s">
        <v>1549</v>
      </c>
      <c r="C92" s="175" t="s">
        <v>182</v>
      </c>
      <c r="D92" s="169" t="s">
        <v>1531</v>
      </c>
      <c r="E92" s="175" t="s">
        <v>2288</v>
      </c>
      <c r="F92" s="169" t="s">
        <v>1550</v>
      </c>
      <c r="G92" s="175">
        <v>1996</v>
      </c>
      <c r="H92" s="176">
        <v>3</v>
      </c>
      <c r="I92" s="177">
        <v>3</v>
      </c>
      <c r="J92" s="177">
        <v>256</v>
      </c>
      <c r="K92" s="177">
        <v>2.8</v>
      </c>
      <c r="L92" s="171">
        <v>0</v>
      </c>
      <c r="M92" s="170">
        <v>0</v>
      </c>
      <c r="N92" s="170">
        <v>0</v>
      </c>
      <c r="O92" s="170">
        <v>0</v>
      </c>
      <c r="P92" s="170">
        <v>0</v>
      </c>
      <c r="Q92" s="170">
        <v>0</v>
      </c>
      <c r="R92" s="170">
        <v>0</v>
      </c>
      <c r="S92" s="170">
        <v>0</v>
      </c>
      <c r="T92" s="171">
        <v>0</v>
      </c>
      <c r="U92" s="170">
        <v>0</v>
      </c>
      <c r="V92" s="170">
        <v>0</v>
      </c>
      <c r="W92" s="170">
        <v>0</v>
      </c>
      <c r="X92" s="170">
        <v>0</v>
      </c>
      <c r="Y92" s="173" t="s">
        <v>179</v>
      </c>
    </row>
    <row r="93" spans="1:25" ht="15.75" x14ac:dyDescent="0.2">
      <c r="A93" s="318">
        <v>87</v>
      </c>
      <c r="B93" s="169" t="s">
        <v>480</v>
      </c>
      <c r="C93" s="175" t="s">
        <v>183</v>
      </c>
      <c r="D93" s="169" t="s">
        <v>1534</v>
      </c>
      <c r="E93" s="175" t="s">
        <v>2027</v>
      </c>
      <c r="F93" s="169" t="s">
        <v>1551</v>
      </c>
      <c r="G93" s="175">
        <v>1996</v>
      </c>
      <c r="H93" s="176">
        <v>2</v>
      </c>
      <c r="I93" s="177">
        <v>2</v>
      </c>
      <c r="J93" s="177">
        <v>135</v>
      </c>
      <c r="K93" s="177">
        <v>1.5</v>
      </c>
      <c r="L93" s="171">
        <v>0</v>
      </c>
      <c r="M93" s="170">
        <v>0</v>
      </c>
      <c r="N93" s="170">
        <v>0</v>
      </c>
      <c r="O93" s="170">
        <v>0</v>
      </c>
      <c r="P93" s="170">
        <v>0</v>
      </c>
      <c r="Q93" s="170">
        <v>0</v>
      </c>
      <c r="R93" s="170">
        <v>0</v>
      </c>
      <c r="S93" s="170">
        <v>0</v>
      </c>
      <c r="T93" s="171">
        <v>0</v>
      </c>
      <c r="U93" s="170">
        <v>0</v>
      </c>
      <c r="V93" s="170">
        <v>0</v>
      </c>
      <c r="W93" s="170">
        <v>0</v>
      </c>
      <c r="X93" s="170">
        <v>0</v>
      </c>
      <c r="Y93" s="173" t="s">
        <v>179</v>
      </c>
    </row>
    <row r="94" spans="1:25" ht="15.75" x14ac:dyDescent="0.2">
      <c r="A94" s="318">
        <v>88</v>
      </c>
      <c r="B94" s="169" t="s">
        <v>1253</v>
      </c>
      <c r="C94" s="175" t="s">
        <v>180</v>
      </c>
      <c r="D94" s="169" t="s">
        <v>1236</v>
      </c>
      <c r="E94" s="175" t="s">
        <v>2289</v>
      </c>
      <c r="F94" s="286" t="s">
        <v>1252</v>
      </c>
      <c r="G94" s="175">
        <v>1998</v>
      </c>
      <c r="H94" s="176">
        <v>5</v>
      </c>
      <c r="I94" s="177">
        <v>4</v>
      </c>
      <c r="J94" s="177">
        <v>434</v>
      </c>
      <c r="K94" s="177">
        <v>4.8</v>
      </c>
      <c r="L94" s="171">
        <v>0</v>
      </c>
      <c r="M94" s="177">
        <v>1</v>
      </c>
      <c r="N94" s="177">
        <v>1</v>
      </c>
      <c r="O94" s="170">
        <v>0</v>
      </c>
      <c r="P94" s="170">
        <v>0</v>
      </c>
      <c r="Q94" s="170">
        <v>0</v>
      </c>
      <c r="R94" s="177">
        <v>2</v>
      </c>
      <c r="S94" s="170">
        <v>0</v>
      </c>
      <c r="T94" s="171">
        <v>0</v>
      </c>
      <c r="U94" s="177">
        <v>0.21</v>
      </c>
      <c r="V94" s="177">
        <v>0.21</v>
      </c>
      <c r="W94" s="170">
        <v>0</v>
      </c>
      <c r="X94" s="177">
        <v>0.21</v>
      </c>
      <c r="Y94" s="173" t="s">
        <v>179</v>
      </c>
    </row>
    <row r="95" spans="1:25" ht="15.75" x14ac:dyDescent="0.2">
      <c r="A95" s="318">
        <v>89</v>
      </c>
      <c r="B95" s="169" t="s">
        <v>1416</v>
      </c>
      <c r="C95" s="175" t="s">
        <v>1684</v>
      </c>
      <c r="D95" s="169" t="s">
        <v>1397</v>
      </c>
      <c r="E95" s="175" t="s">
        <v>2290</v>
      </c>
      <c r="F95" s="169" t="s">
        <v>946</v>
      </c>
      <c r="G95" s="175">
        <v>1995</v>
      </c>
      <c r="H95" s="176">
        <v>6</v>
      </c>
      <c r="I95" s="177">
        <v>3</v>
      </c>
      <c r="J95" s="177">
        <v>304</v>
      </c>
      <c r="K95" s="177">
        <v>3.4</v>
      </c>
      <c r="L95" s="171">
        <v>0</v>
      </c>
      <c r="M95" s="170">
        <v>0</v>
      </c>
      <c r="N95" s="170">
        <v>0</v>
      </c>
      <c r="O95" s="170">
        <v>0</v>
      </c>
      <c r="P95" s="170">
        <v>0</v>
      </c>
      <c r="Q95" s="170">
        <v>0</v>
      </c>
      <c r="R95" s="170">
        <v>0</v>
      </c>
      <c r="S95" s="170">
        <v>0</v>
      </c>
      <c r="T95" s="171">
        <v>0</v>
      </c>
      <c r="U95" s="170">
        <v>0</v>
      </c>
      <c r="V95" s="170">
        <v>0</v>
      </c>
      <c r="W95" s="170">
        <v>0</v>
      </c>
      <c r="X95" s="170">
        <v>0</v>
      </c>
      <c r="Y95" s="173" t="s">
        <v>179</v>
      </c>
    </row>
    <row r="96" spans="1:25" ht="15.75" x14ac:dyDescent="0.2">
      <c r="A96" s="318">
        <v>90</v>
      </c>
      <c r="B96" s="169" t="s">
        <v>1686</v>
      </c>
      <c r="C96" s="175" t="s">
        <v>181</v>
      </c>
      <c r="D96" s="169" t="s">
        <v>890</v>
      </c>
      <c r="E96" s="175" t="s">
        <v>2291</v>
      </c>
      <c r="F96" s="169" t="s">
        <v>1687</v>
      </c>
      <c r="G96" s="175">
        <v>1990</v>
      </c>
      <c r="H96" s="176">
        <v>4</v>
      </c>
      <c r="I96" s="177">
        <v>2</v>
      </c>
      <c r="J96" s="177">
        <v>141</v>
      </c>
      <c r="K96" s="177">
        <v>1.6</v>
      </c>
      <c r="L96" s="171">
        <v>0</v>
      </c>
      <c r="M96" s="170">
        <v>0</v>
      </c>
      <c r="N96" s="170">
        <v>0</v>
      </c>
      <c r="O96" s="170">
        <v>0</v>
      </c>
      <c r="P96" s="170">
        <v>0</v>
      </c>
      <c r="Q96" s="170">
        <v>0</v>
      </c>
      <c r="R96" s="170">
        <v>0</v>
      </c>
      <c r="S96" s="170">
        <v>0</v>
      </c>
      <c r="T96" s="171">
        <v>0</v>
      </c>
      <c r="U96" s="170">
        <v>0</v>
      </c>
      <c r="V96" s="170">
        <v>0</v>
      </c>
      <c r="W96" s="170">
        <v>0</v>
      </c>
      <c r="X96" s="170">
        <v>0</v>
      </c>
      <c r="Y96" s="173" t="s">
        <v>179</v>
      </c>
    </row>
    <row r="97" spans="1:25" ht="15.75" x14ac:dyDescent="0.2">
      <c r="A97" s="318">
        <v>91</v>
      </c>
      <c r="B97" s="169" t="s">
        <v>1120</v>
      </c>
      <c r="C97" s="175" t="s">
        <v>180</v>
      </c>
      <c r="D97" s="169" t="s">
        <v>787</v>
      </c>
      <c r="E97" s="175" t="s">
        <v>2292</v>
      </c>
      <c r="F97" s="169" t="s">
        <v>953</v>
      </c>
      <c r="G97" s="175">
        <v>2003</v>
      </c>
      <c r="H97" s="176">
        <v>4</v>
      </c>
      <c r="I97" s="177">
        <v>4</v>
      </c>
      <c r="J97" s="177">
        <v>339</v>
      </c>
      <c r="K97" s="177">
        <v>3.8</v>
      </c>
      <c r="L97" s="176">
        <v>2</v>
      </c>
      <c r="M97" s="170">
        <v>0</v>
      </c>
      <c r="N97" s="177">
        <v>2</v>
      </c>
      <c r="O97" s="177">
        <v>2</v>
      </c>
      <c r="P97" s="170">
        <v>0</v>
      </c>
      <c r="Q97" s="170">
        <v>0</v>
      </c>
      <c r="R97" s="177">
        <v>1</v>
      </c>
      <c r="S97" s="170">
        <v>0</v>
      </c>
      <c r="T97" s="176">
        <v>0.53</v>
      </c>
      <c r="U97" s="170">
        <v>0</v>
      </c>
      <c r="V97" s="177">
        <v>0.53</v>
      </c>
      <c r="W97" s="177">
        <v>0.53</v>
      </c>
      <c r="X97" s="177">
        <v>0.53</v>
      </c>
      <c r="Y97" s="173" t="s">
        <v>179</v>
      </c>
    </row>
    <row r="98" spans="1:25" ht="15.75" x14ac:dyDescent="0.2">
      <c r="A98" s="318">
        <v>92</v>
      </c>
      <c r="B98" s="169" t="s">
        <v>1907</v>
      </c>
      <c r="C98" s="175" t="s">
        <v>182</v>
      </c>
      <c r="D98" s="169" t="s">
        <v>654</v>
      </c>
      <c r="E98" s="175" t="s">
        <v>2293</v>
      </c>
      <c r="F98" s="169" t="s">
        <v>987</v>
      </c>
      <c r="G98" s="175">
        <v>2000</v>
      </c>
      <c r="H98" s="176">
        <v>1</v>
      </c>
      <c r="I98" s="177">
        <v>1</v>
      </c>
      <c r="J98" s="177">
        <v>89</v>
      </c>
      <c r="K98" s="177">
        <v>1</v>
      </c>
      <c r="L98" s="171">
        <v>0</v>
      </c>
      <c r="M98" s="170">
        <v>0</v>
      </c>
      <c r="N98" s="170">
        <v>0</v>
      </c>
      <c r="O98" s="170">
        <v>0</v>
      </c>
      <c r="P98" s="170">
        <v>0</v>
      </c>
      <c r="Q98" s="170">
        <v>0</v>
      </c>
      <c r="R98" s="170">
        <v>0</v>
      </c>
      <c r="S98" s="170">
        <v>0</v>
      </c>
      <c r="T98" s="171">
        <v>0</v>
      </c>
      <c r="U98" s="170">
        <v>0</v>
      </c>
      <c r="V98" s="170">
        <v>0</v>
      </c>
      <c r="W98" s="170">
        <v>0</v>
      </c>
      <c r="X98" s="170">
        <v>0</v>
      </c>
      <c r="Y98" s="173" t="s">
        <v>179</v>
      </c>
    </row>
    <row r="99" spans="1:25" ht="15.75" x14ac:dyDescent="0.2">
      <c r="A99" s="318">
        <v>93</v>
      </c>
      <c r="B99" s="169" t="s">
        <v>485</v>
      </c>
      <c r="C99" s="175" t="s">
        <v>181</v>
      </c>
      <c r="D99" s="169" t="s">
        <v>1534</v>
      </c>
      <c r="E99" s="175" t="s">
        <v>2294</v>
      </c>
      <c r="F99" s="169" t="s">
        <v>1092</v>
      </c>
      <c r="G99" s="175">
        <v>1991</v>
      </c>
      <c r="H99" s="176">
        <v>4</v>
      </c>
      <c r="I99" s="177">
        <v>4</v>
      </c>
      <c r="J99" s="177">
        <v>300</v>
      </c>
      <c r="K99" s="177">
        <v>3.3</v>
      </c>
      <c r="L99" s="171">
        <v>0</v>
      </c>
      <c r="M99" s="170">
        <v>0</v>
      </c>
      <c r="N99" s="170">
        <v>0</v>
      </c>
      <c r="O99" s="170">
        <v>0</v>
      </c>
      <c r="P99" s="170">
        <v>0</v>
      </c>
      <c r="Q99" s="170">
        <v>0</v>
      </c>
      <c r="R99" s="170">
        <v>0</v>
      </c>
      <c r="S99" s="170">
        <v>0</v>
      </c>
      <c r="T99" s="171">
        <v>0</v>
      </c>
      <c r="U99" s="170">
        <v>0</v>
      </c>
      <c r="V99" s="170">
        <v>0</v>
      </c>
      <c r="W99" s="170">
        <v>0</v>
      </c>
      <c r="X99" s="170">
        <v>0</v>
      </c>
      <c r="Y99" s="173" t="s">
        <v>179</v>
      </c>
    </row>
    <row r="100" spans="1:25" ht="15.75" x14ac:dyDescent="0.2">
      <c r="A100" s="318">
        <v>94</v>
      </c>
      <c r="B100" s="169" t="s">
        <v>1908</v>
      </c>
      <c r="C100" s="175" t="s">
        <v>636</v>
      </c>
      <c r="D100" s="169" t="s">
        <v>654</v>
      </c>
      <c r="E100" s="175" t="s">
        <v>2295</v>
      </c>
      <c r="F100" s="169" t="s">
        <v>986</v>
      </c>
      <c r="G100" s="175">
        <v>1994</v>
      </c>
      <c r="H100" s="176">
        <v>1</v>
      </c>
      <c r="I100" s="170">
        <v>0</v>
      </c>
      <c r="J100" s="177">
        <v>3</v>
      </c>
      <c r="K100" s="170">
        <v>0</v>
      </c>
      <c r="L100" s="176">
        <v>1</v>
      </c>
      <c r="M100" s="170">
        <v>0</v>
      </c>
      <c r="N100" s="177">
        <v>1</v>
      </c>
      <c r="O100" s="177">
        <v>1</v>
      </c>
      <c r="P100" s="170">
        <v>0</v>
      </c>
      <c r="Q100" s="170">
        <v>0</v>
      </c>
      <c r="R100" s="170">
        <v>0</v>
      </c>
      <c r="S100" s="170">
        <v>0</v>
      </c>
      <c r="T100" s="176">
        <v>30</v>
      </c>
      <c r="U100" s="170">
        <v>0</v>
      </c>
      <c r="V100" s="177">
        <v>30</v>
      </c>
      <c r="W100" s="177">
        <v>30</v>
      </c>
      <c r="X100" s="177">
        <v>30</v>
      </c>
      <c r="Y100" s="173" t="s">
        <v>179</v>
      </c>
    </row>
    <row r="101" spans="1:25" ht="15.75" x14ac:dyDescent="0.2">
      <c r="A101" s="318">
        <v>95</v>
      </c>
      <c r="B101" s="169" t="s">
        <v>995</v>
      </c>
      <c r="C101" s="175" t="s">
        <v>180</v>
      </c>
      <c r="D101" s="169" t="s">
        <v>992</v>
      </c>
      <c r="E101" s="175" t="s">
        <v>2167</v>
      </c>
      <c r="F101" s="169" t="s">
        <v>996</v>
      </c>
      <c r="G101" s="175">
        <v>2001</v>
      </c>
      <c r="H101" s="176">
        <v>6</v>
      </c>
      <c r="I101" s="177">
        <v>6</v>
      </c>
      <c r="J101" s="177">
        <v>562</v>
      </c>
      <c r="K101" s="177">
        <v>6.2</v>
      </c>
      <c r="L101" s="171">
        <v>0</v>
      </c>
      <c r="M101" s="170">
        <v>0</v>
      </c>
      <c r="N101" s="170">
        <v>0</v>
      </c>
      <c r="O101" s="170">
        <v>0</v>
      </c>
      <c r="P101" s="170">
        <v>0</v>
      </c>
      <c r="Q101" s="170">
        <v>0</v>
      </c>
      <c r="R101" s="170">
        <v>0</v>
      </c>
      <c r="S101" s="170">
        <v>0</v>
      </c>
      <c r="T101" s="171">
        <v>0</v>
      </c>
      <c r="U101" s="170">
        <v>0</v>
      </c>
      <c r="V101" s="170">
        <v>0</v>
      </c>
      <c r="W101" s="170">
        <v>0</v>
      </c>
      <c r="X101" s="170">
        <v>0</v>
      </c>
      <c r="Y101" s="173" t="s">
        <v>179</v>
      </c>
    </row>
    <row r="102" spans="1:25" ht="15.75" x14ac:dyDescent="0.2">
      <c r="A102" s="318">
        <v>96</v>
      </c>
      <c r="B102" s="169" t="s">
        <v>1417</v>
      </c>
      <c r="C102" s="175" t="s">
        <v>180</v>
      </c>
      <c r="D102" s="169" t="s">
        <v>1387</v>
      </c>
      <c r="E102" s="175" t="s">
        <v>2296</v>
      </c>
      <c r="F102" s="169" t="s">
        <v>1418</v>
      </c>
      <c r="G102" s="175">
        <v>2004</v>
      </c>
      <c r="H102" s="176">
        <v>3</v>
      </c>
      <c r="I102" s="177">
        <v>1</v>
      </c>
      <c r="J102" s="177">
        <v>54</v>
      </c>
      <c r="K102" s="177">
        <v>0.6</v>
      </c>
      <c r="L102" s="171">
        <v>0</v>
      </c>
      <c r="M102" s="170">
        <v>0</v>
      </c>
      <c r="N102" s="170">
        <v>0</v>
      </c>
      <c r="O102" s="170">
        <v>0</v>
      </c>
      <c r="P102" s="170">
        <v>0</v>
      </c>
      <c r="Q102" s="170">
        <v>0</v>
      </c>
      <c r="R102" s="170">
        <v>0</v>
      </c>
      <c r="S102" s="170">
        <v>0</v>
      </c>
      <c r="T102" s="171">
        <v>0</v>
      </c>
      <c r="U102" s="170">
        <v>0</v>
      </c>
      <c r="V102" s="170">
        <v>0</v>
      </c>
      <c r="W102" s="170">
        <v>0</v>
      </c>
      <c r="X102" s="170">
        <v>0</v>
      </c>
      <c r="Y102" s="173" t="s">
        <v>179</v>
      </c>
    </row>
    <row r="103" spans="1:25" ht="15.75" x14ac:dyDescent="0.2">
      <c r="A103" s="318">
        <v>97</v>
      </c>
      <c r="B103" s="169" t="s">
        <v>1121</v>
      </c>
      <c r="C103" s="175" t="s">
        <v>180</v>
      </c>
      <c r="D103" s="169" t="s">
        <v>1108</v>
      </c>
      <c r="E103" s="175" t="s">
        <v>2161</v>
      </c>
      <c r="F103" s="169" t="s">
        <v>1122</v>
      </c>
      <c r="G103" s="175">
        <v>1997</v>
      </c>
      <c r="H103" s="176">
        <v>3</v>
      </c>
      <c r="I103" s="177">
        <v>3</v>
      </c>
      <c r="J103" s="177">
        <v>254</v>
      </c>
      <c r="K103" s="177">
        <v>2.8</v>
      </c>
      <c r="L103" s="171">
        <v>0</v>
      </c>
      <c r="M103" s="170">
        <v>0</v>
      </c>
      <c r="N103" s="170">
        <v>0</v>
      </c>
      <c r="O103" s="170">
        <v>0</v>
      </c>
      <c r="P103" s="170">
        <v>0</v>
      </c>
      <c r="Q103" s="170">
        <v>0</v>
      </c>
      <c r="R103" s="177">
        <v>2</v>
      </c>
      <c r="S103" s="170">
        <v>0</v>
      </c>
      <c r="T103" s="171">
        <v>0</v>
      </c>
      <c r="U103" s="170">
        <v>0</v>
      </c>
      <c r="V103" s="170">
        <v>0</v>
      </c>
      <c r="W103" s="170">
        <v>0</v>
      </c>
      <c r="X103" s="170">
        <v>0</v>
      </c>
      <c r="Y103" s="173" t="s">
        <v>179</v>
      </c>
    </row>
    <row r="104" spans="1:25" ht="15.75" x14ac:dyDescent="0.2">
      <c r="A104" s="318">
        <v>98</v>
      </c>
      <c r="B104" s="169" t="s">
        <v>1123</v>
      </c>
      <c r="C104" s="175" t="s">
        <v>180</v>
      </c>
      <c r="D104" s="169" t="s">
        <v>1108</v>
      </c>
      <c r="E104" s="175" t="s">
        <v>2297</v>
      </c>
      <c r="F104" s="286" t="s">
        <v>1124</v>
      </c>
      <c r="G104" s="175">
        <v>1991</v>
      </c>
      <c r="H104" s="176">
        <v>3</v>
      </c>
      <c r="I104" s="177">
        <v>3</v>
      </c>
      <c r="J104" s="177">
        <v>270</v>
      </c>
      <c r="K104" s="177">
        <v>3</v>
      </c>
      <c r="L104" s="171">
        <v>0</v>
      </c>
      <c r="M104" s="170">
        <v>0</v>
      </c>
      <c r="N104" s="170">
        <v>0</v>
      </c>
      <c r="O104" s="170">
        <v>0</v>
      </c>
      <c r="P104" s="170">
        <v>0</v>
      </c>
      <c r="Q104" s="170">
        <v>0</v>
      </c>
      <c r="R104" s="177">
        <v>1</v>
      </c>
      <c r="S104" s="170">
        <v>0</v>
      </c>
      <c r="T104" s="171">
        <v>0</v>
      </c>
      <c r="U104" s="170">
        <v>0</v>
      </c>
      <c r="V104" s="170">
        <v>0</v>
      </c>
      <c r="W104" s="170">
        <v>0</v>
      </c>
      <c r="X104" s="170">
        <v>0</v>
      </c>
      <c r="Y104" s="173" t="s">
        <v>179</v>
      </c>
    </row>
    <row r="105" spans="1:25" ht="15.75" x14ac:dyDescent="0.2">
      <c r="A105" s="318">
        <v>99</v>
      </c>
      <c r="B105" s="169" t="s">
        <v>1797</v>
      </c>
      <c r="C105" s="175" t="s">
        <v>1677</v>
      </c>
      <c r="D105" s="169" t="s">
        <v>1275</v>
      </c>
      <c r="E105" s="175" t="s">
        <v>2298</v>
      </c>
      <c r="F105" s="169" t="s">
        <v>1317</v>
      </c>
      <c r="G105" s="175">
        <v>2001</v>
      </c>
      <c r="H105" s="176">
        <v>6</v>
      </c>
      <c r="I105" s="177">
        <v>6</v>
      </c>
      <c r="J105" s="177">
        <v>407</v>
      </c>
      <c r="K105" s="177">
        <v>4.5</v>
      </c>
      <c r="L105" s="176">
        <v>1</v>
      </c>
      <c r="M105" s="177">
        <v>1</v>
      </c>
      <c r="N105" s="177">
        <v>2</v>
      </c>
      <c r="O105" s="177">
        <v>1</v>
      </c>
      <c r="P105" s="170">
        <v>0</v>
      </c>
      <c r="Q105" s="170">
        <v>0</v>
      </c>
      <c r="R105" s="177">
        <v>1</v>
      </c>
      <c r="S105" s="170">
        <v>0</v>
      </c>
      <c r="T105" s="176">
        <v>0.22</v>
      </c>
      <c r="U105" s="177">
        <v>0.22</v>
      </c>
      <c r="V105" s="177">
        <v>0.44</v>
      </c>
      <c r="W105" s="177">
        <v>0.22</v>
      </c>
      <c r="X105" s="177">
        <v>0.44</v>
      </c>
      <c r="Y105" s="173" t="s">
        <v>179</v>
      </c>
    </row>
    <row r="106" spans="1:25" ht="16.5" thickBot="1" x14ac:dyDescent="0.25">
      <c r="A106" s="318">
        <v>100</v>
      </c>
      <c r="B106" s="169" t="s">
        <v>894</v>
      </c>
      <c r="C106" s="175" t="s">
        <v>180</v>
      </c>
      <c r="D106" s="169" t="s">
        <v>2031</v>
      </c>
      <c r="E106" s="175" t="s">
        <v>2299</v>
      </c>
      <c r="F106" s="169" t="s">
        <v>843</v>
      </c>
      <c r="G106" s="175">
        <v>2005</v>
      </c>
      <c r="H106" s="176">
        <v>4</v>
      </c>
      <c r="I106" s="177">
        <v>2</v>
      </c>
      <c r="J106" s="177">
        <v>230</v>
      </c>
      <c r="K106" s="177">
        <v>2.6</v>
      </c>
      <c r="L106" s="171">
        <v>0</v>
      </c>
      <c r="M106" s="170">
        <v>0</v>
      </c>
      <c r="N106" s="170">
        <v>0</v>
      </c>
      <c r="O106" s="170">
        <v>0</v>
      </c>
      <c r="P106" s="170">
        <v>0</v>
      </c>
      <c r="Q106" s="170">
        <v>0</v>
      </c>
      <c r="R106" s="170">
        <v>0</v>
      </c>
      <c r="S106" s="170">
        <v>0</v>
      </c>
      <c r="T106" s="171">
        <v>0</v>
      </c>
      <c r="U106" s="170">
        <v>0</v>
      </c>
      <c r="V106" s="170">
        <v>0</v>
      </c>
      <c r="W106" s="170">
        <v>0</v>
      </c>
      <c r="X106" s="170">
        <v>0</v>
      </c>
      <c r="Y106" s="173" t="s">
        <v>179</v>
      </c>
    </row>
    <row r="107" spans="1:25" ht="13.5" thickBot="1" x14ac:dyDescent="0.25">
      <c r="A107" s="174" t="s">
        <v>173</v>
      </c>
      <c r="B107" s="315" t="s">
        <v>174</v>
      </c>
      <c r="C107" s="181" t="s">
        <v>175</v>
      </c>
      <c r="D107" s="181" t="s">
        <v>176</v>
      </c>
      <c r="E107" s="181" t="s">
        <v>177</v>
      </c>
      <c r="F107" s="181" t="s">
        <v>806</v>
      </c>
      <c r="G107" s="181" t="s">
        <v>178</v>
      </c>
      <c r="H107" s="182" t="s">
        <v>184</v>
      </c>
      <c r="I107" s="181" t="s">
        <v>185</v>
      </c>
      <c r="J107" s="181" t="s">
        <v>186</v>
      </c>
      <c r="K107" s="181" t="s">
        <v>187</v>
      </c>
      <c r="L107" s="182" t="s">
        <v>188</v>
      </c>
      <c r="M107" s="181" t="s">
        <v>189</v>
      </c>
      <c r="N107" s="181" t="s">
        <v>195</v>
      </c>
      <c r="O107" s="181" t="s">
        <v>190</v>
      </c>
      <c r="P107" s="181" t="s">
        <v>191</v>
      </c>
      <c r="Q107" s="181" t="s">
        <v>192</v>
      </c>
      <c r="R107" s="181" t="s">
        <v>193</v>
      </c>
      <c r="S107" s="181" t="s">
        <v>194</v>
      </c>
      <c r="T107" s="182" t="s">
        <v>188</v>
      </c>
      <c r="U107" s="181" t="s">
        <v>189</v>
      </c>
      <c r="V107" s="181" t="s">
        <v>195</v>
      </c>
      <c r="W107" s="181" t="s">
        <v>190</v>
      </c>
      <c r="X107" s="181" t="s">
        <v>196</v>
      </c>
      <c r="Y107" s="183" t="s">
        <v>179</v>
      </c>
    </row>
    <row r="108" spans="1:25" ht="15.75" x14ac:dyDescent="0.2">
      <c r="A108" s="318">
        <v>101</v>
      </c>
      <c r="B108" s="169" t="s">
        <v>1552</v>
      </c>
      <c r="C108" s="175" t="s">
        <v>181</v>
      </c>
      <c r="D108" s="169" t="s">
        <v>1553</v>
      </c>
      <c r="E108" s="175" t="s">
        <v>2300</v>
      </c>
      <c r="F108" s="169" t="s">
        <v>819</v>
      </c>
      <c r="G108" s="175">
        <v>1991</v>
      </c>
      <c r="H108" s="176">
        <v>3</v>
      </c>
      <c r="I108" s="177">
        <v>3</v>
      </c>
      <c r="J108" s="177">
        <v>190</v>
      </c>
      <c r="K108" s="177">
        <v>2.1</v>
      </c>
      <c r="L108" s="171">
        <v>0</v>
      </c>
      <c r="M108" s="170">
        <v>0</v>
      </c>
      <c r="N108" s="170">
        <v>0</v>
      </c>
      <c r="O108" s="170">
        <v>0</v>
      </c>
      <c r="P108" s="170">
        <v>0</v>
      </c>
      <c r="Q108" s="170">
        <v>0</v>
      </c>
      <c r="R108" s="170">
        <v>0</v>
      </c>
      <c r="S108" s="170">
        <v>0</v>
      </c>
      <c r="T108" s="171">
        <v>0</v>
      </c>
      <c r="U108" s="170">
        <v>0</v>
      </c>
      <c r="V108" s="170">
        <v>0</v>
      </c>
      <c r="W108" s="170">
        <v>0</v>
      </c>
      <c r="X108" s="170">
        <v>0</v>
      </c>
      <c r="Y108" s="173" t="s">
        <v>179</v>
      </c>
    </row>
    <row r="109" spans="1:25" ht="15.75" x14ac:dyDescent="0.2">
      <c r="A109" s="318">
        <v>102</v>
      </c>
      <c r="B109" s="169" t="s">
        <v>2033</v>
      </c>
      <c r="C109" s="175" t="s">
        <v>182</v>
      </c>
      <c r="D109" s="169" t="s">
        <v>890</v>
      </c>
      <c r="E109" s="175" t="s">
        <v>2110</v>
      </c>
      <c r="F109" s="169" t="s">
        <v>2034</v>
      </c>
      <c r="G109" s="175">
        <v>1991</v>
      </c>
      <c r="H109" s="176">
        <v>1</v>
      </c>
      <c r="I109" s="170">
        <v>0</v>
      </c>
      <c r="J109" s="177">
        <v>1</v>
      </c>
      <c r="K109" s="170">
        <v>0</v>
      </c>
      <c r="L109" s="171">
        <v>0</v>
      </c>
      <c r="M109" s="170">
        <v>0</v>
      </c>
      <c r="N109" s="170">
        <v>0</v>
      </c>
      <c r="O109" s="170">
        <v>0</v>
      </c>
      <c r="P109" s="170">
        <v>0</v>
      </c>
      <c r="Q109" s="170">
        <v>0</v>
      </c>
      <c r="R109" s="170">
        <v>0</v>
      </c>
      <c r="S109" s="170">
        <v>0</v>
      </c>
      <c r="T109" s="171">
        <v>0</v>
      </c>
      <c r="U109" s="170">
        <v>0</v>
      </c>
      <c r="V109" s="170">
        <v>0</v>
      </c>
      <c r="W109" s="170">
        <v>0</v>
      </c>
      <c r="X109" s="170">
        <v>0</v>
      </c>
      <c r="Y109" s="173" t="s">
        <v>179</v>
      </c>
    </row>
    <row r="110" spans="1:25" ht="15.75" x14ac:dyDescent="0.2">
      <c r="A110" s="318">
        <v>103</v>
      </c>
      <c r="B110" s="169" t="s">
        <v>721</v>
      </c>
      <c r="C110" s="175" t="s">
        <v>181</v>
      </c>
      <c r="D110" s="169" t="s">
        <v>885</v>
      </c>
      <c r="E110" s="175" t="s">
        <v>2133</v>
      </c>
      <c r="F110" s="169" t="s">
        <v>936</v>
      </c>
      <c r="G110" s="175">
        <v>2001</v>
      </c>
      <c r="H110" s="176">
        <v>4</v>
      </c>
      <c r="I110" s="177">
        <v>4</v>
      </c>
      <c r="J110" s="177">
        <v>312</v>
      </c>
      <c r="K110" s="177">
        <v>3.5</v>
      </c>
      <c r="L110" s="176">
        <v>3</v>
      </c>
      <c r="M110" s="170">
        <v>0</v>
      </c>
      <c r="N110" s="177">
        <v>3</v>
      </c>
      <c r="O110" s="177">
        <v>3</v>
      </c>
      <c r="P110" s="170">
        <v>0</v>
      </c>
      <c r="Q110" s="170">
        <v>0</v>
      </c>
      <c r="R110" s="177">
        <v>1</v>
      </c>
      <c r="S110" s="177">
        <v>1</v>
      </c>
      <c r="T110" s="176">
        <v>0.87</v>
      </c>
      <c r="U110" s="170">
        <v>0</v>
      </c>
      <c r="V110" s="177">
        <v>0.87</v>
      </c>
      <c r="W110" s="177">
        <v>0.87</v>
      </c>
      <c r="X110" s="177">
        <v>0.87</v>
      </c>
      <c r="Y110" s="173" t="s">
        <v>179</v>
      </c>
    </row>
    <row r="111" spans="1:25" ht="15.75" x14ac:dyDescent="0.2">
      <c r="A111" s="318">
        <v>104</v>
      </c>
      <c r="B111" s="169" t="s">
        <v>1554</v>
      </c>
      <c r="C111" s="175" t="s">
        <v>638</v>
      </c>
      <c r="D111" s="169" t="s">
        <v>1553</v>
      </c>
      <c r="E111" s="175" t="s">
        <v>2196</v>
      </c>
      <c r="F111" s="286" t="s">
        <v>1555</v>
      </c>
      <c r="G111" s="175">
        <v>1996</v>
      </c>
      <c r="H111" s="176">
        <v>2</v>
      </c>
      <c r="I111" s="170">
        <v>0</v>
      </c>
      <c r="J111" s="177">
        <v>40</v>
      </c>
      <c r="K111" s="177">
        <v>0.4</v>
      </c>
      <c r="L111" s="171">
        <v>0</v>
      </c>
      <c r="M111" s="170">
        <v>0</v>
      </c>
      <c r="N111" s="170">
        <v>0</v>
      </c>
      <c r="O111" s="170">
        <v>0</v>
      </c>
      <c r="P111" s="170">
        <v>0</v>
      </c>
      <c r="Q111" s="170">
        <v>0</v>
      </c>
      <c r="R111" s="170">
        <v>0</v>
      </c>
      <c r="S111" s="170">
        <v>0</v>
      </c>
      <c r="T111" s="171">
        <v>0</v>
      </c>
      <c r="U111" s="170">
        <v>0</v>
      </c>
      <c r="V111" s="170">
        <v>0</v>
      </c>
      <c r="W111" s="170">
        <v>0</v>
      </c>
      <c r="X111" s="170">
        <v>0</v>
      </c>
      <c r="Y111" s="173" t="s">
        <v>179</v>
      </c>
    </row>
    <row r="112" spans="1:25" ht="15.75" x14ac:dyDescent="0.2">
      <c r="A112" s="318">
        <v>105</v>
      </c>
      <c r="B112" s="169" t="s">
        <v>1556</v>
      </c>
      <c r="C112" s="175" t="s">
        <v>180</v>
      </c>
      <c r="D112" s="169" t="s">
        <v>1538</v>
      </c>
      <c r="E112" s="175" t="s">
        <v>2301</v>
      </c>
      <c r="F112" s="169" t="s">
        <v>1557</v>
      </c>
      <c r="G112" s="175">
        <v>1993</v>
      </c>
      <c r="H112" s="176">
        <v>3</v>
      </c>
      <c r="I112" s="177">
        <v>3</v>
      </c>
      <c r="J112" s="177">
        <v>249</v>
      </c>
      <c r="K112" s="177">
        <v>2.8</v>
      </c>
      <c r="L112" s="171">
        <v>0</v>
      </c>
      <c r="M112" s="170">
        <v>0</v>
      </c>
      <c r="N112" s="170">
        <v>0</v>
      </c>
      <c r="O112" s="170">
        <v>0</v>
      </c>
      <c r="P112" s="170">
        <v>0</v>
      </c>
      <c r="Q112" s="170">
        <v>0</v>
      </c>
      <c r="R112" s="177">
        <v>1</v>
      </c>
      <c r="S112" s="170">
        <v>0</v>
      </c>
      <c r="T112" s="171">
        <v>0</v>
      </c>
      <c r="U112" s="170">
        <v>0</v>
      </c>
      <c r="V112" s="170">
        <v>0</v>
      </c>
      <c r="W112" s="170">
        <v>0</v>
      </c>
      <c r="X112" s="170">
        <v>0</v>
      </c>
      <c r="Y112" s="173" t="s">
        <v>179</v>
      </c>
    </row>
    <row r="113" spans="1:25" ht="15.75" x14ac:dyDescent="0.2">
      <c r="A113" s="318">
        <v>106</v>
      </c>
      <c r="B113" s="169" t="s">
        <v>1987</v>
      </c>
      <c r="C113" s="175" t="s">
        <v>636</v>
      </c>
      <c r="D113" s="169" t="s">
        <v>1404</v>
      </c>
      <c r="E113" s="175" t="s">
        <v>2302</v>
      </c>
      <c r="F113" s="169" t="s">
        <v>948</v>
      </c>
      <c r="G113" s="175">
        <v>2004</v>
      </c>
      <c r="H113" s="176">
        <v>1</v>
      </c>
      <c r="I113" s="170">
        <v>0</v>
      </c>
      <c r="J113" s="177">
        <v>20</v>
      </c>
      <c r="K113" s="177">
        <v>0.2</v>
      </c>
      <c r="L113" s="171">
        <v>0</v>
      </c>
      <c r="M113" s="170">
        <v>0</v>
      </c>
      <c r="N113" s="170">
        <v>0</v>
      </c>
      <c r="O113" s="170">
        <v>0</v>
      </c>
      <c r="P113" s="170">
        <v>0</v>
      </c>
      <c r="Q113" s="170">
        <v>0</v>
      </c>
      <c r="R113" s="170">
        <v>0</v>
      </c>
      <c r="S113" s="170">
        <v>0</v>
      </c>
      <c r="T113" s="171">
        <v>0</v>
      </c>
      <c r="U113" s="170">
        <v>0</v>
      </c>
      <c r="V113" s="170">
        <v>0</v>
      </c>
      <c r="W113" s="170">
        <v>0</v>
      </c>
      <c r="X113" s="170">
        <v>0</v>
      </c>
      <c r="Y113" s="173" t="s">
        <v>179</v>
      </c>
    </row>
    <row r="114" spans="1:25" ht="15.75" x14ac:dyDescent="0.2">
      <c r="A114" s="318">
        <v>107</v>
      </c>
      <c r="B114" s="169" t="s">
        <v>1419</v>
      </c>
      <c r="C114" s="175" t="s">
        <v>180</v>
      </c>
      <c r="D114" s="169" t="s">
        <v>1420</v>
      </c>
      <c r="E114" s="175" t="s">
        <v>2303</v>
      </c>
      <c r="F114" s="169" t="s">
        <v>1421</v>
      </c>
      <c r="G114" s="175">
        <v>2002</v>
      </c>
      <c r="H114" s="176">
        <v>7</v>
      </c>
      <c r="I114" s="177">
        <v>4</v>
      </c>
      <c r="J114" s="177">
        <v>339</v>
      </c>
      <c r="K114" s="177">
        <v>3.8</v>
      </c>
      <c r="L114" s="176">
        <v>2</v>
      </c>
      <c r="M114" s="177">
        <v>1</v>
      </c>
      <c r="N114" s="177">
        <v>3</v>
      </c>
      <c r="O114" s="177">
        <v>2</v>
      </c>
      <c r="P114" s="170">
        <v>0</v>
      </c>
      <c r="Q114" s="170">
        <v>0</v>
      </c>
      <c r="R114" s="177">
        <v>1</v>
      </c>
      <c r="S114" s="170">
        <v>0</v>
      </c>
      <c r="T114" s="176">
        <v>0.53</v>
      </c>
      <c r="U114" s="177">
        <v>0.27</v>
      </c>
      <c r="V114" s="177">
        <v>0.8</v>
      </c>
      <c r="W114" s="177">
        <v>0.53</v>
      </c>
      <c r="X114" s="177">
        <v>0.8</v>
      </c>
      <c r="Y114" s="173" t="s">
        <v>179</v>
      </c>
    </row>
    <row r="115" spans="1:25" ht="15.75" x14ac:dyDescent="0.2">
      <c r="A115" s="318">
        <v>108</v>
      </c>
      <c r="B115" s="169" t="s">
        <v>658</v>
      </c>
      <c r="C115" s="175" t="s">
        <v>182</v>
      </c>
      <c r="D115" s="169" t="s">
        <v>654</v>
      </c>
      <c r="E115" s="175" t="s">
        <v>2304</v>
      </c>
      <c r="F115" s="169" t="s">
        <v>986</v>
      </c>
      <c r="G115" s="175">
        <v>1994</v>
      </c>
      <c r="H115" s="176">
        <v>3</v>
      </c>
      <c r="I115" s="177">
        <v>3</v>
      </c>
      <c r="J115" s="177">
        <v>265</v>
      </c>
      <c r="K115" s="177">
        <v>2.9</v>
      </c>
      <c r="L115" s="171">
        <v>0</v>
      </c>
      <c r="M115" s="170">
        <v>0</v>
      </c>
      <c r="N115" s="170">
        <v>0</v>
      </c>
      <c r="O115" s="170">
        <v>0</v>
      </c>
      <c r="P115" s="170">
        <v>0</v>
      </c>
      <c r="Q115" s="170">
        <v>0</v>
      </c>
      <c r="R115" s="170">
        <v>0</v>
      </c>
      <c r="S115" s="170">
        <v>0</v>
      </c>
      <c r="T115" s="171">
        <v>0</v>
      </c>
      <c r="U115" s="170">
        <v>0</v>
      </c>
      <c r="V115" s="170">
        <v>0</v>
      </c>
      <c r="W115" s="170">
        <v>0</v>
      </c>
      <c r="X115" s="170">
        <v>0</v>
      </c>
      <c r="Y115" s="173" t="s">
        <v>179</v>
      </c>
    </row>
    <row r="116" spans="1:25" ht="15.75" x14ac:dyDescent="0.2">
      <c r="A116" s="318">
        <v>109</v>
      </c>
      <c r="B116" s="169" t="s">
        <v>895</v>
      </c>
      <c r="C116" s="175" t="s">
        <v>180</v>
      </c>
      <c r="D116" s="169" t="s">
        <v>2031</v>
      </c>
      <c r="E116" s="175" t="s">
        <v>2305</v>
      </c>
      <c r="F116" s="286" t="s">
        <v>937</v>
      </c>
      <c r="G116" s="175">
        <v>2002</v>
      </c>
      <c r="H116" s="176">
        <v>3</v>
      </c>
      <c r="I116" s="177">
        <v>2</v>
      </c>
      <c r="J116" s="177">
        <v>179</v>
      </c>
      <c r="K116" s="177">
        <v>2</v>
      </c>
      <c r="L116" s="171">
        <v>0</v>
      </c>
      <c r="M116" s="177">
        <v>1</v>
      </c>
      <c r="N116" s="177">
        <v>1</v>
      </c>
      <c r="O116" s="170">
        <v>0</v>
      </c>
      <c r="P116" s="170">
        <v>0</v>
      </c>
      <c r="Q116" s="170">
        <v>0</v>
      </c>
      <c r="R116" s="170">
        <v>0</v>
      </c>
      <c r="S116" s="170">
        <v>0</v>
      </c>
      <c r="T116" s="171">
        <v>0</v>
      </c>
      <c r="U116" s="177">
        <v>0.5</v>
      </c>
      <c r="V116" s="177">
        <v>0.5</v>
      </c>
      <c r="W116" s="170">
        <v>0</v>
      </c>
      <c r="X116" s="177">
        <v>0.5</v>
      </c>
      <c r="Y116" s="173" t="s">
        <v>179</v>
      </c>
    </row>
    <row r="117" spans="1:25" ht="15.75" x14ac:dyDescent="0.2">
      <c r="A117" s="318">
        <v>110</v>
      </c>
      <c r="B117" s="169" t="s">
        <v>1828</v>
      </c>
      <c r="C117" s="175" t="s">
        <v>183</v>
      </c>
      <c r="D117" s="169" t="s">
        <v>1400</v>
      </c>
      <c r="E117" s="175" t="s">
        <v>2257</v>
      </c>
      <c r="F117" s="286" t="s">
        <v>1511</v>
      </c>
      <c r="G117" s="175">
        <v>1996</v>
      </c>
      <c r="H117" s="176">
        <v>2</v>
      </c>
      <c r="I117" s="177">
        <v>2</v>
      </c>
      <c r="J117" s="177">
        <v>135</v>
      </c>
      <c r="K117" s="177">
        <v>1.5</v>
      </c>
      <c r="L117" s="171">
        <v>0</v>
      </c>
      <c r="M117" s="170">
        <v>0</v>
      </c>
      <c r="N117" s="170">
        <v>0</v>
      </c>
      <c r="O117" s="170">
        <v>0</v>
      </c>
      <c r="P117" s="170">
        <v>0</v>
      </c>
      <c r="Q117" s="170">
        <v>0</v>
      </c>
      <c r="R117" s="170">
        <v>0</v>
      </c>
      <c r="S117" s="170">
        <v>0</v>
      </c>
      <c r="T117" s="171">
        <v>0</v>
      </c>
      <c r="U117" s="170">
        <v>0</v>
      </c>
      <c r="V117" s="170">
        <v>0</v>
      </c>
      <c r="W117" s="170">
        <v>0</v>
      </c>
      <c r="X117" s="170">
        <v>0</v>
      </c>
      <c r="Y117" s="173" t="s">
        <v>179</v>
      </c>
    </row>
    <row r="118" spans="1:25" ht="15.75" x14ac:dyDescent="0.2">
      <c r="A118" s="318">
        <v>111</v>
      </c>
      <c r="B118" s="169" t="s">
        <v>1558</v>
      </c>
      <c r="C118" s="175" t="s">
        <v>1677</v>
      </c>
      <c r="D118" s="169" t="s">
        <v>1559</v>
      </c>
      <c r="E118" s="175" t="s">
        <v>2306</v>
      </c>
      <c r="F118" s="169" t="s">
        <v>1499</v>
      </c>
      <c r="G118" s="175">
        <v>2003</v>
      </c>
      <c r="H118" s="176">
        <v>4</v>
      </c>
      <c r="I118" s="177">
        <v>4</v>
      </c>
      <c r="J118" s="177">
        <v>321</v>
      </c>
      <c r="K118" s="177">
        <v>3.6</v>
      </c>
      <c r="L118" s="176">
        <v>1</v>
      </c>
      <c r="M118" s="170">
        <v>0</v>
      </c>
      <c r="N118" s="177">
        <v>1</v>
      </c>
      <c r="O118" s="177">
        <v>1</v>
      </c>
      <c r="P118" s="170">
        <v>0</v>
      </c>
      <c r="Q118" s="170">
        <v>0</v>
      </c>
      <c r="R118" s="170">
        <v>0</v>
      </c>
      <c r="S118" s="170">
        <v>0</v>
      </c>
      <c r="T118" s="176">
        <v>0.28000000000000003</v>
      </c>
      <c r="U118" s="170">
        <v>0</v>
      </c>
      <c r="V118" s="177">
        <v>0.28000000000000003</v>
      </c>
      <c r="W118" s="177">
        <v>0.28000000000000003</v>
      </c>
      <c r="X118" s="177">
        <v>0.28000000000000003</v>
      </c>
      <c r="Y118" s="173" t="s">
        <v>179</v>
      </c>
    </row>
    <row r="119" spans="1:25" ht="15.75" x14ac:dyDescent="0.2">
      <c r="A119" s="318">
        <v>112</v>
      </c>
      <c r="B119" s="169" t="s">
        <v>1422</v>
      </c>
      <c r="C119" s="175" t="s">
        <v>1677</v>
      </c>
      <c r="D119" s="169" t="s">
        <v>1400</v>
      </c>
      <c r="E119" s="175" t="s">
        <v>2307</v>
      </c>
      <c r="F119" s="286" t="s">
        <v>1423</v>
      </c>
      <c r="G119" s="175">
        <v>2000</v>
      </c>
      <c r="H119" s="176">
        <v>3</v>
      </c>
      <c r="I119" s="177">
        <v>3</v>
      </c>
      <c r="J119" s="177">
        <v>235</v>
      </c>
      <c r="K119" s="177">
        <v>2.6</v>
      </c>
      <c r="L119" s="171">
        <v>0</v>
      </c>
      <c r="M119" s="170">
        <v>0</v>
      </c>
      <c r="N119" s="170">
        <v>0</v>
      </c>
      <c r="O119" s="170">
        <v>0</v>
      </c>
      <c r="P119" s="170">
        <v>0</v>
      </c>
      <c r="Q119" s="170">
        <v>0</v>
      </c>
      <c r="R119" s="170">
        <v>0</v>
      </c>
      <c r="S119" s="170">
        <v>0</v>
      </c>
      <c r="T119" s="171">
        <v>0</v>
      </c>
      <c r="U119" s="170">
        <v>0</v>
      </c>
      <c r="V119" s="170">
        <v>0</v>
      </c>
      <c r="W119" s="170">
        <v>0</v>
      </c>
      <c r="X119" s="170">
        <v>0</v>
      </c>
      <c r="Y119" s="173" t="s">
        <v>179</v>
      </c>
    </row>
    <row r="120" spans="1:25" ht="15.75" x14ac:dyDescent="0.2">
      <c r="A120" s="318">
        <v>113</v>
      </c>
      <c r="B120" s="169" t="s">
        <v>896</v>
      </c>
      <c r="C120" s="175" t="s">
        <v>181</v>
      </c>
      <c r="D120" s="169" t="s">
        <v>2031</v>
      </c>
      <c r="E120" s="175" t="s">
        <v>2308</v>
      </c>
      <c r="F120" s="169" t="s">
        <v>938</v>
      </c>
      <c r="G120" s="175">
        <v>2004</v>
      </c>
      <c r="H120" s="176">
        <v>1</v>
      </c>
      <c r="I120" s="170">
        <v>0</v>
      </c>
      <c r="J120" s="177">
        <v>29</v>
      </c>
      <c r="K120" s="177">
        <v>0.3</v>
      </c>
      <c r="L120" s="171">
        <v>0</v>
      </c>
      <c r="M120" s="170">
        <v>0</v>
      </c>
      <c r="N120" s="170">
        <v>0</v>
      </c>
      <c r="O120" s="170">
        <v>0</v>
      </c>
      <c r="P120" s="170">
        <v>0</v>
      </c>
      <c r="Q120" s="170">
        <v>0</v>
      </c>
      <c r="R120" s="170">
        <v>0</v>
      </c>
      <c r="S120" s="170">
        <v>0</v>
      </c>
      <c r="T120" s="171">
        <v>0</v>
      </c>
      <c r="U120" s="170">
        <v>0</v>
      </c>
      <c r="V120" s="170">
        <v>0</v>
      </c>
      <c r="W120" s="170">
        <v>0</v>
      </c>
      <c r="X120" s="170">
        <v>0</v>
      </c>
      <c r="Y120" s="173" t="s">
        <v>179</v>
      </c>
    </row>
    <row r="121" spans="1:25" ht="15.75" x14ac:dyDescent="0.2">
      <c r="A121" s="318">
        <v>114</v>
      </c>
      <c r="B121" s="169" t="s">
        <v>1125</v>
      </c>
      <c r="C121" s="175" t="s">
        <v>182</v>
      </c>
      <c r="D121" s="169" t="s">
        <v>1108</v>
      </c>
      <c r="E121" s="175" t="s">
        <v>2309</v>
      </c>
      <c r="F121" s="169" t="s">
        <v>1126</v>
      </c>
      <c r="G121" s="175">
        <v>1996</v>
      </c>
      <c r="H121" s="176">
        <v>1</v>
      </c>
      <c r="I121" s="177">
        <v>1</v>
      </c>
      <c r="J121" s="177">
        <v>90</v>
      </c>
      <c r="K121" s="177">
        <v>1</v>
      </c>
      <c r="L121" s="171">
        <v>0</v>
      </c>
      <c r="M121" s="170">
        <v>0</v>
      </c>
      <c r="N121" s="170">
        <v>0</v>
      </c>
      <c r="O121" s="170">
        <v>0</v>
      </c>
      <c r="P121" s="170">
        <v>0</v>
      </c>
      <c r="Q121" s="170">
        <v>0</v>
      </c>
      <c r="R121" s="170">
        <v>0</v>
      </c>
      <c r="S121" s="170">
        <v>0</v>
      </c>
      <c r="T121" s="171">
        <v>0</v>
      </c>
      <c r="U121" s="170">
        <v>0</v>
      </c>
      <c r="V121" s="170">
        <v>0</v>
      </c>
      <c r="W121" s="170">
        <v>0</v>
      </c>
      <c r="X121" s="170">
        <v>0</v>
      </c>
      <c r="Y121" s="173" t="s">
        <v>179</v>
      </c>
    </row>
    <row r="122" spans="1:25" ht="15.75" x14ac:dyDescent="0.2">
      <c r="A122" s="318">
        <v>115</v>
      </c>
      <c r="B122" s="169" t="s">
        <v>997</v>
      </c>
      <c r="C122" s="175" t="s">
        <v>183</v>
      </c>
      <c r="D122" s="169" t="s">
        <v>998</v>
      </c>
      <c r="E122" s="175" t="s">
        <v>2310</v>
      </c>
      <c r="F122" s="169" t="s">
        <v>999</v>
      </c>
      <c r="G122" s="175">
        <v>2003</v>
      </c>
      <c r="H122" s="176">
        <v>4</v>
      </c>
      <c r="I122" s="177">
        <v>4</v>
      </c>
      <c r="J122" s="177">
        <v>388</v>
      </c>
      <c r="K122" s="177">
        <v>4.3</v>
      </c>
      <c r="L122" s="171">
        <v>0</v>
      </c>
      <c r="M122" s="170">
        <v>0</v>
      </c>
      <c r="N122" s="170">
        <v>0</v>
      </c>
      <c r="O122" s="170">
        <v>0</v>
      </c>
      <c r="P122" s="170">
        <v>0</v>
      </c>
      <c r="Q122" s="170">
        <v>0</v>
      </c>
      <c r="R122" s="170">
        <v>0</v>
      </c>
      <c r="S122" s="170">
        <v>0</v>
      </c>
      <c r="T122" s="171">
        <v>0</v>
      </c>
      <c r="U122" s="170">
        <v>0</v>
      </c>
      <c r="V122" s="170">
        <v>0</v>
      </c>
      <c r="W122" s="170">
        <v>0</v>
      </c>
      <c r="X122" s="170">
        <v>0</v>
      </c>
      <c r="Y122" s="173" t="s">
        <v>179</v>
      </c>
    </row>
    <row r="123" spans="1:25" ht="15.75" x14ac:dyDescent="0.2">
      <c r="A123" s="318">
        <v>116</v>
      </c>
      <c r="B123" s="169" t="s">
        <v>398</v>
      </c>
      <c r="C123" s="175" t="s">
        <v>180</v>
      </c>
      <c r="D123" s="169" t="s">
        <v>998</v>
      </c>
      <c r="E123" s="175" t="s">
        <v>2311</v>
      </c>
      <c r="F123" s="169" t="s">
        <v>999</v>
      </c>
      <c r="G123" s="175">
        <v>1990</v>
      </c>
      <c r="H123" s="176">
        <v>3</v>
      </c>
      <c r="I123" s="177">
        <v>2</v>
      </c>
      <c r="J123" s="177">
        <v>217</v>
      </c>
      <c r="K123" s="177">
        <v>2.4</v>
      </c>
      <c r="L123" s="171">
        <v>0</v>
      </c>
      <c r="M123" s="170">
        <v>0</v>
      </c>
      <c r="N123" s="170">
        <v>0</v>
      </c>
      <c r="O123" s="170">
        <v>0</v>
      </c>
      <c r="P123" s="170">
        <v>0</v>
      </c>
      <c r="Q123" s="170">
        <v>0</v>
      </c>
      <c r="R123" s="170">
        <v>0</v>
      </c>
      <c r="S123" s="170">
        <v>0</v>
      </c>
      <c r="T123" s="171">
        <v>0</v>
      </c>
      <c r="U123" s="170">
        <v>0</v>
      </c>
      <c r="V123" s="170">
        <v>0</v>
      </c>
      <c r="W123" s="170">
        <v>0</v>
      </c>
      <c r="X123" s="170">
        <v>0</v>
      </c>
      <c r="Y123" s="173" t="s">
        <v>179</v>
      </c>
    </row>
    <row r="124" spans="1:25" ht="15.75" x14ac:dyDescent="0.2">
      <c r="A124" s="318">
        <v>117</v>
      </c>
      <c r="B124" s="169" t="s">
        <v>1909</v>
      </c>
      <c r="C124" s="175" t="s">
        <v>638</v>
      </c>
      <c r="D124" s="169" t="s">
        <v>634</v>
      </c>
      <c r="E124" s="175" t="s">
        <v>2312</v>
      </c>
      <c r="F124" s="169" t="s">
        <v>1058</v>
      </c>
      <c r="G124" s="175">
        <v>2002</v>
      </c>
      <c r="H124" s="176">
        <v>1</v>
      </c>
      <c r="I124" s="170">
        <v>0</v>
      </c>
      <c r="J124" s="177">
        <v>27</v>
      </c>
      <c r="K124" s="177">
        <v>0.3</v>
      </c>
      <c r="L124" s="171">
        <v>0</v>
      </c>
      <c r="M124" s="170">
        <v>0</v>
      </c>
      <c r="N124" s="170">
        <v>0</v>
      </c>
      <c r="O124" s="170">
        <v>0</v>
      </c>
      <c r="P124" s="170">
        <v>0</v>
      </c>
      <c r="Q124" s="170">
        <v>0</v>
      </c>
      <c r="R124" s="170">
        <v>0</v>
      </c>
      <c r="S124" s="170">
        <v>0</v>
      </c>
      <c r="T124" s="171">
        <v>0</v>
      </c>
      <c r="U124" s="170">
        <v>0</v>
      </c>
      <c r="V124" s="170">
        <v>0</v>
      </c>
      <c r="W124" s="170">
        <v>0</v>
      </c>
      <c r="X124" s="170">
        <v>0</v>
      </c>
      <c r="Y124" s="173" t="s">
        <v>179</v>
      </c>
    </row>
    <row r="125" spans="1:25" ht="15.75" x14ac:dyDescent="0.2">
      <c r="A125" s="318">
        <v>118</v>
      </c>
      <c r="B125" s="169" t="s">
        <v>286</v>
      </c>
      <c r="C125" s="175" t="s">
        <v>183</v>
      </c>
      <c r="D125" s="169" t="s">
        <v>1246</v>
      </c>
      <c r="E125" s="175" t="s">
        <v>2313</v>
      </c>
      <c r="F125" s="169" t="s">
        <v>1254</v>
      </c>
      <c r="G125" s="175">
        <v>1992</v>
      </c>
      <c r="H125" s="176">
        <v>3</v>
      </c>
      <c r="I125" s="177">
        <v>3</v>
      </c>
      <c r="J125" s="177">
        <v>270</v>
      </c>
      <c r="K125" s="177">
        <v>3</v>
      </c>
      <c r="L125" s="171">
        <v>0</v>
      </c>
      <c r="M125" s="170">
        <v>0</v>
      </c>
      <c r="N125" s="170">
        <v>0</v>
      </c>
      <c r="O125" s="170">
        <v>0</v>
      </c>
      <c r="P125" s="170">
        <v>0</v>
      </c>
      <c r="Q125" s="170">
        <v>0</v>
      </c>
      <c r="R125" s="170">
        <v>0</v>
      </c>
      <c r="S125" s="170">
        <v>0</v>
      </c>
      <c r="T125" s="171">
        <v>0</v>
      </c>
      <c r="U125" s="170">
        <v>0</v>
      </c>
      <c r="V125" s="170">
        <v>0</v>
      </c>
      <c r="W125" s="170">
        <v>0</v>
      </c>
      <c r="X125" s="170">
        <v>0</v>
      </c>
      <c r="Y125" s="173" t="s">
        <v>179</v>
      </c>
    </row>
    <row r="126" spans="1:25" ht="15.75" x14ac:dyDescent="0.2">
      <c r="A126" s="318">
        <v>119</v>
      </c>
      <c r="B126" s="169" t="s">
        <v>1829</v>
      </c>
      <c r="C126" s="175" t="s">
        <v>182</v>
      </c>
      <c r="D126" s="169" t="s">
        <v>1395</v>
      </c>
      <c r="E126" s="175" t="s">
        <v>2314</v>
      </c>
      <c r="F126" s="286" t="s">
        <v>1830</v>
      </c>
      <c r="G126" s="175">
        <v>1999</v>
      </c>
      <c r="H126" s="176">
        <v>2</v>
      </c>
      <c r="I126" s="170">
        <v>0</v>
      </c>
      <c r="J126" s="177">
        <v>25</v>
      </c>
      <c r="K126" s="177">
        <v>0.3</v>
      </c>
      <c r="L126" s="171">
        <v>0</v>
      </c>
      <c r="M126" s="170">
        <v>0</v>
      </c>
      <c r="N126" s="170">
        <v>0</v>
      </c>
      <c r="O126" s="170">
        <v>0</v>
      </c>
      <c r="P126" s="170">
        <v>0</v>
      </c>
      <c r="Q126" s="170">
        <v>0</v>
      </c>
      <c r="R126" s="170">
        <v>0</v>
      </c>
      <c r="S126" s="170">
        <v>0</v>
      </c>
      <c r="T126" s="171">
        <v>0</v>
      </c>
      <c r="U126" s="170">
        <v>0</v>
      </c>
      <c r="V126" s="170">
        <v>0</v>
      </c>
      <c r="W126" s="170">
        <v>0</v>
      </c>
      <c r="X126" s="170">
        <v>0</v>
      </c>
      <c r="Y126" s="173" t="s">
        <v>179</v>
      </c>
    </row>
    <row r="127" spans="1:25" ht="15.75" x14ac:dyDescent="0.2">
      <c r="A127" s="318">
        <v>120</v>
      </c>
      <c r="B127" s="169" t="s">
        <v>1424</v>
      </c>
      <c r="C127" s="175" t="s">
        <v>182</v>
      </c>
      <c r="D127" s="169" t="s">
        <v>1395</v>
      </c>
      <c r="E127" s="175" t="s">
        <v>2315</v>
      </c>
      <c r="F127" s="169" t="s">
        <v>1425</v>
      </c>
      <c r="G127" s="175">
        <v>2002</v>
      </c>
      <c r="H127" s="176">
        <v>4</v>
      </c>
      <c r="I127" s="177">
        <v>4</v>
      </c>
      <c r="J127" s="177">
        <v>331</v>
      </c>
      <c r="K127" s="177">
        <v>3.7</v>
      </c>
      <c r="L127" s="176">
        <v>1</v>
      </c>
      <c r="M127" s="170">
        <v>0</v>
      </c>
      <c r="N127" s="177">
        <v>1</v>
      </c>
      <c r="O127" s="177">
        <v>1</v>
      </c>
      <c r="P127" s="170">
        <v>0</v>
      </c>
      <c r="Q127" s="170">
        <v>0</v>
      </c>
      <c r="R127" s="170">
        <v>0</v>
      </c>
      <c r="S127" s="170">
        <v>0</v>
      </c>
      <c r="T127" s="176">
        <v>0.27</v>
      </c>
      <c r="U127" s="170">
        <v>0</v>
      </c>
      <c r="V127" s="177">
        <v>0.27</v>
      </c>
      <c r="W127" s="177">
        <v>0.27</v>
      </c>
      <c r="X127" s="177">
        <v>0.27</v>
      </c>
      <c r="Y127" s="173" t="s">
        <v>179</v>
      </c>
    </row>
    <row r="128" spans="1:25" ht="15.75" x14ac:dyDescent="0.2">
      <c r="A128" s="318">
        <v>121</v>
      </c>
      <c r="B128" s="169" t="s">
        <v>1255</v>
      </c>
      <c r="C128" s="175" t="s">
        <v>180</v>
      </c>
      <c r="D128" s="169" t="s">
        <v>1256</v>
      </c>
      <c r="E128" s="175" t="s">
        <v>2316</v>
      </c>
      <c r="F128" s="169" t="s">
        <v>1257</v>
      </c>
      <c r="G128" s="175">
        <v>1999</v>
      </c>
      <c r="H128" s="176">
        <v>3</v>
      </c>
      <c r="I128" s="177">
        <v>3</v>
      </c>
      <c r="J128" s="177">
        <v>243</v>
      </c>
      <c r="K128" s="177">
        <v>2.7</v>
      </c>
      <c r="L128" s="171">
        <v>0</v>
      </c>
      <c r="M128" s="170">
        <v>0</v>
      </c>
      <c r="N128" s="170">
        <v>0</v>
      </c>
      <c r="O128" s="170">
        <v>0</v>
      </c>
      <c r="P128" s="170">
        <v>0</v>
      </c>
      <c r="Q128" s="170">
        <v>0</v>
      </c>
      <c r="R128" s="170">
        <v>0</v>
      </c>
      <c r="S128" s="170">
        <v>0</v>
      </c>
      <c r="T128" s="171">
        <v>0</v>
      </c>
      <c r="U128" s="170">
        <v>0</v>
      </c>
      <c r="V128" s="170">
        <v>0</v>
      </c>
      <c r="W128" s="170">
        <v>0</v>
      </c>
      <c r="X128" s="170">
        <v>0</v>
      </c>
      <c r="Y128" s="173" t="s">
        <v>179</v>
      </c>
    </row>
    <row r="129" spans="1:25" ht="15.75" x14ac:dyDescent="0.2">
      <c r="A129" s="318">
        <v>122</v>
      </c>
      <c r="B129" s="169" t="s">
        <v>1000</v>
      </c>
      <c r="C129" s="175" t="s">
        <v>180</v>
      </c>
      <c r="D129" s="169" t="s">
        <v>979</v>
      </c>
      <c r="E129" s="175" t="s">
        <v>2191</v>
      </c>
      <c r="F129" s="169" t="s">
        <v>830</v>
      </c>
      <c r="G129" s="175">
        <v>1998</v>
      </c>
      <c r="H129" s="176">
        <v>3</v>
      </c>
      <c r="I129" s="177">
        <v>3</v>
      </c>
      <c r="J129" s="177">
        <v>260</v>
      </c>
      <c r="K129" s="177">
        <v>2.9</v>
      </c>
      <c r="L129" s="171">
        <v>0</v>
      </c>
      <c r="M129" s="170">
        <v>0</v>
      </c>
      <c r="N129" s="170">
        <v>0</v>
      </c>
      <c r="O129" s="170">
        <v>0</v>
      </c>
      <c r="P129" s="170">
        <v>0</v>
      </c>
      <c r="Q129" s="170">
        <v>0</v>
      </c>
      <c r="R129" s="177">
        <v>1</v>
      </c>
      <c r="S129" s="170">
        <v>0</v>
      </c>
      <c r="T129" s="171">
        <v>0</v>
      </c>
      <c r="U129" s="170">
        <v>0</v>
      </c>
      <c r="V129" s="170">
        <v>0</v>
      </c>
      <c r="W129" s="170">
        <v>0</v>
      </c>
      <c r="X129" s="170">
        <v>0</v>
      </c>
      <c r="Y129" s="173" t="s">
        <v>179</v>
      </c>
    </row>
    <row r="130" spans="1:25" ht="15.75" x14ac:dyDescent="0.2">
      <c r="A130" s="318">
        <v>123</v>
      </c>
      <c r="B130" s="169" t="s">
        <v>225</v>
      </c>
      <c r="C130" s="175" t="s">
        <v>180</v>
      </c>
      <c r="D130" s="169" t="s">
        <v>1542</v>
      </c>
      <c r="E130" s="175" t="s">
        <v>2317</v>
      </c>
      <c r="F130" s="169" t="s">
        <v>1020</v>
      </c>
      <c r="G130" s="175">
        <v>2003</v>
      </c>
      <c r="H130" s="176">
        <v>7</v>
      </c>
      <c r="I130" s="177">
        <v>7</v>
      </c>
      <c r="J130" s="177">
        <v>602</v>
      </c>
      <c r="K130" s="177">
        <v>6.7</v>
      </c>
      <c r="L130" s="176">
        <v>6</v>
      </c>
      <c r="M130" s="177">
        <v>1</v>
      </c>
      <c r="N130" s="177">
        <v>7</v>
      </c>
      <c r="O130" s="177">
        <v>6</v>
      </c>
      <c r="P130" s="170">
        <v>0</v>
      </c>
      <c r="Q130" s="170">
        <v>0</v>
      </c>
      <c r="R130" s="177">
        <v>1</v>
      </c>
      <c r="S130" s="170">
        <v>0</v>
      </c>
      <c r="T130" s="176">
        <v>0.9</v>
      </c>
      <c r="U130" s="177">
        <v>0.15</v>
      </c>
      <c r="V130" s="177">
        <v>1.05</v>
      </c>
      <c r="W130" s="177">
        <v>0.9</v>
      </c>
      <c r="X130" s="177">
        <v>1.05</v>
      </c>
      <c r="Y130" s="173" t="s">
        <v>179</v>
      </c>
    </row>
    <row r="131" spans="1:25" ht="15.75" x14ac:dyDescent="0.2">
      <c r="A131" s="318">
        <v>124</v>
      </c>
      <c r="B131" s="169" t="s">
        <v>1910</v>
      </c>
      <c r="C131" s="175" t="s">
        <v>636</v>
      </c>
      <c r="D131" s="169" t="s">
        <v>1101</v>
      </c>
      <c r="E131" s="175" t="s">
        <v>2318</v>
      </c>
      <c r="F131" s="169" t="s">
        <v>1911</v>
      </c>
      <c r="G131" s="175">
        <v>1994</v>
      </c>
      <c r="H131" s="176">
        <v>1</v>
      </c>
      <c r="I131" s="170">
        <v>0</v>
      </c>
      <c r="J131" s="177">
        <v>23</v>
      </c>
      <c r="K131" s="177">
        <v>0.3</v>
      </c>
      <c r="L131" s="171">
        <v>0</v>
      </c>
      <c r="M131" s="170">
        <v>0</v>
      </c>
      <c r="N131" s="170">
        <v>0</v>
      </c>
      <c r="O131" s="170">
        <v>0</v>
      </c>
      <c r="P131" s="170">
        <v>0</v>
      </c>
      <c r="Q131" s="170">
        <v>0</v>
      </c>
      <c r="R131" s="170">
        <v>0</v>
      </c>
      <c r="S131" s="170">
        <v>0</v>
      </c>
      <c r="T131" s="171">
        <v>0</v>
      </c>
      <c r="U131" s="170">
        <v>0</v>
      </c>
      <c r="V131" s="170">
        <v>0</v>
      </c>
      <c r="W131" s="170">
        <v>0</v>
      </c>
      <c r="X131" s="170">
        <v>0</v>
      </c>
      <c r="Y131" s="173" t="s">
        <v>179</v>
      </c>
    </row>
    <row r="132" spans="1:25" ht="16.5" thickBot="1" x14ac:dyDescent="0.25">
      <c r="A132" s="318">
        <v>125</v>
      </c>
      <c r="B132" s="169" t="s">
        <v>399</v>
      </c>
      <c r="C132" s="175" t="s">
        <v>1677</v>
      </c>
      <c r="D132" s="169" t="s">
        <v>1101</v>
      </c>
      <c r="E132" s="175" t="s">
        <v>2319</v>
      </c>
      <c r="F132" s="169" t="s">
        <v>930</v>
      </c>
      <c r="G132" s="175">
        <v>2001</v>
      </c>
      <c r="H132" s="176">
        <v>3</v>
      </c>
      <c r="I132" s="177">
        <v>3</v>
      </c>
      <c r="J132" s="177">
        <v>240</v>
      </c>
      <c r="K132" s="177">
        <v>2.7</v>
      </c>
      <c r="L132" s="171">
        <v>0</v>
      </c>
      <c r="M132" s="170">
        <v>0</v>
      </c>
      <c r="N132" s="170">
        <v>0</v>
      </c>
      <c r="O132" s="170">
        <v>0</v>
      </c>
      <c r="P132" s="170">
        <v>0</v>
      </c>
      <c r="Q132" s="170">
        <v>0</v>
      </c>
      <c r="R132" s="170">
        <v>0</v>
      </c>
      <c r="S132" s="170">
        <v>0</v>
      </c>
      <c r="T132" s="171">
        <v>0</v>
      </c>
      <c r="U132" s="170">
        <v>0</v>
      </c>
      <c r="V132" s="170">
        <v>0</v>
      </c>
      <c r="W132" s="170">
        <v>0</v>
      </c>
      <c r="X132" s="170">
        <v>0</v>
      </c>
      <c r="Y132" s="173" t="s">
        <v>179</v>
      </c>
    </row>
    <row r="133" spans="1:25" ht="13.5" thickBot="1" x14ac:dyDescent="0.25">
      <c r="A133" s="174" t="s">
        <v>173</v>
      </c>
      <c r="B133" s="315" t="s">
        <v>174</v>
      </c>
      <c r="C133" s="181" t="s">
        <v>175</v>
      </c>
      <c r="D133" s="181" t="s">
        <v>176</v>
      </c>
      <c r="E133" s="181" t="s">
        <v>177</v>
      </c>
      <c r="F133" s="181" t="s">
        <v>806</v>
      </c>
      <c r="G133" s="181" t="s">
        <v>178</v>
      </c>
      <c r="H133" s="182" t="s">
        <v>184</v>
      </c>
      <c r="I133" s="181" t="s">
        <v>185</v>
      </c>
      <c r="J133" s="181" t="s">
        <v>186</v>
      </c>
      <c r="K133" s="181" t="s">
        <v>187</v>
      </c>
      <c r="L133" s="182" t="s">
        <v>188</v>
      </c>
      <c r="M133" s="181" t="s">
        <v>189</v>
      </c>
      <c r="N133" s="181" t="s">
        <v>195</v>
      </c>
      <c r="O133" s="181" t="s">
        <v>190</v>
      </c>
      <c r="P133" s="181" t="s">
        <v>191</v>
      </c>
      <c r="Q133" s="181" t="s">
        <v>192</v>
      </c>
      <c r="R133" s="181" t="s">
        <v>193</v>
      </c>
      <c r="S133" s="181" t="s">
        <v>194</v>
      </c>
      <c r="T133" s="182" t="s">
        <v>188</v>
      </c>
      <c r="U133" s="181" t="s">
        <v>189</v>
      </c>
      <c r="V133" s="181" t="s">
        <v>195</v>
      </c>
      <c r="W133" s="181" t="s">
        <v>190</v>
      </c>
      <c r="X133" s="181" t="s">
        <v>196</v>
      </c>
      <c r="Y133" s="183" t="s">
        <v>179</v>
      </c>
    </row>
    <row r="134" spans="1:25" ht="15.75" x14ac:dyDescent="0.2">
      <c r="A134" s="318">
        <v>126</v>
      </c>
      <c r="B134" s="169" t="s">
        <v>1982</v>
      </c>
      <c r="C134" s="175" t="s">
        <v>183</v>
      </c>
      <c r="D134" s="169" t="s">
        <v>1395</v>
      </c>
      <c r="E134" s="175" t="s">
        <v>2320</v>
      </c>
      <c r="F134" s="286" t="s">
        <v>1983</v>
      </c>
      <c r="G134" s="175">
        <v>1994</v>
      </c>
      <c r="H134" s="176">
        <v>1</v>
      </c>
      <c r="I134" s="177">
        <v>1</v>
      </c>
      <c r="J134" s="177">
        <v>90</v>
      </c>
      <c r="K134" s="177">
        <v>1</v>
      </c>
      <c r="L134" s="171">
        <v>0</v>
      </c>
      <c r="M134" s="170">
        <v>0</v>
      </c>
      <c r="N134" s="170">
        <v>0</v>
      </c>
      <c r="O134" s="170">
        <v>0</v>
      </c>
      <c r="P134" s="170">
        <v>0</v>
      </c>
      <c r="Q134" s="170">
        <v>0</v>
      </c>
      <c r="R134" s="170">
        <v>0</v>
      </c>
      <c r="S134" s="170">
        <v>0</v>
      </c>
      <c r="T134" s="171">
        <v>0</v>
      </c>
      <c r="U134" s="170">
        <v>0</v>
      </c>
      <c r="V134" s="170">
        <v>0</v>
      </c>
      <c r="W134" s="170">
        <v>0</v>
      </c>
      <c r="X134" s="170">
        <v>0</v>
      </c>
      <c r="Y134" s="173" t="s">
        <v>179</v>
      </c>
    </row>
    <row r="135" spans="1:25" ht="15.75" x14ac:dyDescent="0.2">
      <c r="A135" s="318">
        <v>127</v>
      </c>
      <c r="B135" s="169" t="s">
        <v>1831</v>
      </c>
      <c r="C135" s="175" t="s">
        <v>181</v>
      </c>
      <c r="D135" s="169" t="s">
        <v>1395</v>
      </c>
      <c r="E135" s="175" t="s">
        <v>2321</v>
      </c>
      <c r="F135" s="169" t="s">
        <v>1832</v>
      </c>
      <c r="G135" s="175">
        <v>2000</v>
      </c>
      <c r="H135" s="176">
        <v>1</v>
      </c>
      <c r="I135" s="170">
        <v>0</v>
      </c>
      <c r="J135" s="177">
        <v>45</v>
      </c>
      <c r="K135" s="177">
        <v>0.5</v>
      </c>
      <c r="L135" s="176">
        <v>1</v>
      </c>
      <c r="M135" s="170">
        <v>0</v>
      </c>
      <c r="N135" s="177">
        <v>1</v>
      </c>
      <c r="O135" s="177">
        <v>1</v>
      </c>
      <c r="P135" s="170">
        <v>0</v>
      </c>
      <c r="Q135" s="170">
        <v>0</v>
      </c>
      <c r="R135" s="170">
        <v>0</v>
      </c>
      <c r="S135" s="170">
        <v>0</v>
      </c>
      <c r="T135" s="176">
        <v>2</v>
      </c>
      <c r="U135" s="170">
        <v>0</v>
      </c>
      <c r="V135" s="177">
        <v>2</v>
      </c>
      <c r="W135" s="177">
        <v>2</v>
      </c>
      <c r="X135" s="177">
        <v>2</v>
      </c>
      <c r="Y135" s="173" t="s">
        <v>179</v>
      </c>
    </row>
    <row r="136" spans="1:25" ht="15.75" x14ac:dyDescent="0.2">
      <c r="A136" s="318">
        <v>128</v>
      </c>
      <c r="B136" s="169" t="s">
        <v>1798</v>
      </c>
      <c r="C136" s="175" t="s">
        <v>181</v>
      </c>
      <c r="D136" s="169" t="s">
        <v>1683</v>
      </c>
      <c r="E136" s="175" t="s">
        <v>2322</v>
      </c>
      <c r="F136" s="169" t="s">
        <v>1833</v>
      </c>
      <c r="G136" s="175">
        <v>2001</v>
      </c>
      <c r="H136" s="176">
        <v>2</v>
      </c>
      <c r="I136" s="177">
        <v>1</v>
      </c>
      <c r="J136" s="177">
        <v>78</v>
      </c>
      <c r="K136" s="177">
        <v>0.9</v>
      </c>
      <c r="L136" s="171">
        <v>0</v>
      </c>
      <c r="M136" s="170">
        <v>0</v>
      </c>
      <c r="N136" s="170">
        <v>0</v>
      </c>
      <c r="O136" s="170">
        <v>0</v>
      </c>
      <c r="P136" s="170">
        <v>0</v>
      </c>
      <c r="Q136" s="170">
        <v>0</v>
      </c>
      <c r="R136" s="170">
        <v>0</v>
      </c>
      <c r="S136" s="170">
        <v>0</v>
      </c>
      <c r="T136" s="171">
        <v>0</v>
      </c>
      <c r="U136" s="170">
        <v>0</v>
      </c>
      <c r="V136" s="170">
        <v>0</v>
      </c>
      <c r="W136" s="170">
        <v>0</v>
      </c>
      <c r="X136" s="170">
        <v>0</v>
      </c>
      <c r="Y136" s="173" t="s">
        <v>179</v>
      </c>
    </row>
    <row r="137" spans="1:25" ht="15.75" x14ac:dyDescent="0.2">
      <c r="A137" s="318">
        <v>129</v>
      </c>
      <c r="B137" s="169" t="s">
        <v>1426</v>
      </c>
      <c r="C137" s="175" t="s">
        <v>182</v>
      </c>
      <c r="D137" s="169" t="s">
        <v>1395</v>
      </c>
      <c r="E137" s="175" t="s">
        <v>2323</v>
      </c>
      <c r="F137" s="169" t="s">
        <v>1058</v>
      </c>
      <c r="G137" s="175">
        <v>1995</v>
      </c>
      <c r="H137" s="176">
        <v>4</v>
      </c>
      <c r="I137" s="177">
        <v>4</v>
      </c>
      <c r="J137" s="177">
        <v>360</v>
      </c>
      <c r="K137" s="177">
        <v>4</v>
      </c>
      <c r="L137" s="171">
        <v>0</v>
      </c>
      <c r="M137" s="170">
        <v>0</v>
      </c>
      <c r="N137" s="170">
        <v>0</v>
      </c>
      <c r="O137" s="170">
        <v>0</v>
      </c>
      <c r="P137" s="170">
        <v>0</v>
      </c>
      <c r="Q137" s="170">
        <v>0</v>
      </c>
      <c r="R137" s="170">
        <v>0</v>
      </c>
      <c r="S137" s="170">
        <v>0</v>
      </c>
      <c r="T137" s="171">
        <v>0</v>
      </c>
      <c r="U137" s="170">
        <v>0</v>
      </c>
      <c r="V137" s="170">
        <v>0</v>
      </c>
      <c r="W137" s="170">
        <v>0</v>
      </c>
      <c r="X137" s="170">
        <v>0</v>
      </c>
      <c r="Y137" s="173" t="s">
        <v>179</v>
      </c>
    </row>
    <row r="138" spans="1:25" ht="15.75" x14ac:dyDescent="0.2">
      <c r="A138" s="318">
        <v>130</v>
      </c>
      <c r="B138" s="169" t="s">
        <v>1427</v>
      </c>
      <c r="C138" s="175" t="s">
        <v>180</v>
      </c>
      <c r="D138" s="169" t="s">
        <v>1395</v>
      </c>
      <c r="E138" s="175" t="s">
        <v>2324</v>
      </c>
      <c r="F138" s="169" t="s">
        <v>1003</v>
      </c>
      <c r="G138" s="175">
        <v>1994</v>
      </c>
      <c r="H138" s="176">
        <v>4</v>
      </c>
      <c r="I138" s="177">
        <v>3</v>
      </c>
      <c r="J138" s="177">
        <v>285</v>
      </c>
      <c r="K138" s="177">
        <v>3.2</v>
      </c>
      <c r="L138" s="171">
        <v>0</v>
      </c>
      <c r="M138" s="170">
        <v>0</v>
      </c>
      <c r="N138" s="170">
        <v>0</v>
      </c>
      <c r="O138" s="170">
        <v>0</v>
      </c>
      <c r="P138" s="170">
        <v>0</v>
      </c>
      <c r="Q138" s="170">
        <v>0</v>
      </c>
      <c r="R138" s="170">
        <v>0</v>
      </c>
      <c r="S138" s="170">
        <v>0</v>
      </c>
      <c r="T138" s="171">
        <v>0</v>
      </c>
      <c r="U138" s="170">
        <v>0</v>
      </c>
      <c r="V138" s="170">
        <v>0</v>
      </c>
      <c r="W138" s="170">
        <v>0</v>
      </c>
      <c r="X138" s="170">
        <v>0</v>
      </c>
      <c r="Y138" s="173" t="s">
        <v>179</v>
      </c>
    </row>
    <row r="139" spans="1:25" ht="15.75" x14ac:dyDescent="0.2">
      <c r="A139" s="318">
        <v>131</v>
      </c>
      <c r="B139" s="169" t="s">
        <v>486</v>
      </c>
      <c r="C139" s="175" t="s">
        <v>180</v>
      </c>
      <c r="D139" s="169" t="s">
        <v>1244</v>
      </c>
      <c r="E139" s="175" t="s">
        <v>2325</v>
      </c>
      <c r="F139" s="169" t="s">
        <v>1428</v>
      </c>
      <c r="G139" s="175">
        <v>1997</v>
      </c>
      <c r="H139" s="176">
        <v>3</v>
      </c>
      <c r="I139" s="177">
        <v>3</v>
      </c>
      <c r="J139" s="177">
        <v>270</v>
      </c>
      <c r="K139" s="177">
        <v>3</v>
      </c>
      <c r="L139" s="171">
        <v>0</v>
      </c>
      <c r="M139" s="170">
        <v>0</v>
      </c>
      <c r="N139" s="170">
        <v>0</v>
      </c>
      <c r="O139" s="170">
        <v>0</v>
      </c>
      <c r="P139" s="170">
        <v>0</v>
      </c>
      <c r="Q139" s="170">
        <v>0</v>
      </c>
      <c r="R139" s="177">
        <v>1</v>
      </c>
      <c r="S139" s="170">
        <v>0</v>
      </c>
      <c r="T139" s="171">
        <v>0</v>
      </c>
      <c r="U139" s="170">
        <v>0</v>
      </c>
      <c r="V139" s="170">
        <v>0</v>
      </c>
      <c r="W139" s="170">
        <v>0</v>
      </c>
      <c r="X139" s="170">
        <v>0</v>
      </c>
      <c r="Y139" s="173" t="s">
        <v>179</v>
      </c>
    </row>
    <row r="140" spans="1:25" ht="15.75" x14ac:dyDescent="0.2">
      <c r="A140" s="318">
        <v>132</v>
      </c>
      <c r="B140" s="169" t="s">
        <v>1429</v>
      </c>
      <c r="C140" s="175" t="s">
        <v>180</v>
      </c>
      <c r="D140" s="169" t="s">
        <v>1397</v>
      </c>
      <c r="E140" s="175" t="s">
        <v>2326</v>
      </c>
      <c r="F140" s="169" t="s">
        <v>1430</v>
      </c>
      <c r="G140" s="175">
        <v>1997</v>
      </c>
      <c r="H140" s="176">
        <v>6</v>
      </c>
      <c r="I140" s="177">
        <v>4</v>
      </c>
      <c r="J140" s="177">
        <v>445</v>
      </c>
      <c r="K140" s="177">
        <v>4.9000000000000004</v>
      </c>
      <c r="L140" s="171">
        <v>0</v>
      </c>
      <c r="M140" s="177">
        <v>2</v>
      </c>
      <c r="N140" s="177">
        <v>2</v>
      </c>
      <c r="O140" s="170">
        <v>0</v>
      </c>
      <c r="P140" s="170">
        <v>0</v>
      </c>
      <c r="Q140" s="170">
        <v>0</v>
      </c>
      <c r="R140" s="177">
        <v>1</v>
      </c>
      <c r="S140" s="170">
        <v>0</v>
      </c>
      <c r="T140" s="171">
        <v>0</v>
      </c>
      <c r="U140" s="177">
        <v>0.4</v>
      </c>
      <c r="V140" s="177">
        <v>0.4</v>
      </c>
      <c r="W140" s="170">
        <v>0</v>
      </c>
      <c r="X140" s="177">
        <v>0.4</v>
      </c>
      <c r="Y140" s="173" t="s">
        <v>179</v>
      </c>
    </row>
    <row r="141" spans="1:25" ht="15.75" x14ac:dyDescent="0.2">
      <c r="A141" s="318">
        <v>133</v>
      </c>
      <c r="B141" s="169" t="s">
        <v>1431</v>
      </c>
      <c r="C141" s="175" t="s">
        <v>180</v>
      </c>
      <c r="D141" s="169" t="s">
        <v>1397</v>
      </c>
      <c r="E141" s="175" t="s">
        <v>2327</v>
      </c>
      <c r="F141" s="169" t="s">
        <v>838</v>
      </c>
      <c r="G141" s="175">
        <v>1998</v>
      </c>
      <c r="H141" s="176">
        <v>5</v>
      </c>
      <c r="I141" s="177">
        <v>5</v>
      </c>
      <c r="J141" s="177">
        <v>480</v>
      </c>
      <c r="K141" s="177">
        <v>5.3</v>
      </c>
      <c r="L141" s="171">
        <v>0</v>
      </c>
      <c r="M141" s="170">
        <v>0</v>
      </c>
      <c r="N141" s="170">
        <v>0</v>
      </c>
      <c r="O141" s="170">
        <v>0</v>
      </c>
      <c r="P141" s="170">
        <v>0</v>
      </c>
      <c r="Q141" s="170">
        <v>0</v>
      </c>
      <c r="R141" s="170">
        <v>0</v>
      </c>
      <c r="S141" s="170">
        <v>0</v>
      </c>
      <c r="T141" s="171">
        <v>0</v>
      </c>
      <c r="U141" s="170">
        <v>0</v>
      </c>
      <c r="V141" s="170">
        <v>0</v>
      </c>
      <c r="W141" s="170">
        <v>0</v>
      </c>
      <c r="X141" s="170">
        <v>0</v>
      </c>
      <c r="Y141" s="173" t="s">
        <v>179</v>
      </c>
    </row>
    <row r="142" spans="1:25" ht="15.75" x14ac:dyDescent="0.2">
      <c r="A142" s="318">
        <v>134</v>
      </c>
      <c r="B142" s="169" t="s">
        <v>1127</v>
      </c>
      <c r="C142" s="175" t="s">
        <v>180</v>
      </c>
      <c r="D142" s="169" t="s">
        <v>787</v>
      </c>
      <c r="E142" s="175" t="s">
        <v>2328</v>
      </c>
      <c r="F142" s="169" t="s">
        <v>1428</v>
      </c>
      <c r="G142" s="175">
        <v>2006</v>
      </c>
      <c r="H142" s="176">
        <v>4</v>
      </c>
      <c r="I142" s="177">
        <v>1</v>
      </c>
      <c r="J142" s="177">
        <v>181</v>
      </c>
      <c r="K142" s="177">
        <v>2</v>
      </c>
      <c r="L142" s="171">
        <v>0</v>
      </c>
      <c r="M142" s="177">
        <v>1</v>
      </c>
      <c r="N142" s="177">
        <v>1</v>
      </c>
      <c r="O142" s="170">
        <v>0</v>
      </c>
      <c r="P142" s="170">
        <v>0</v>
      </c>
      <c r="Q142" s="170">
        <v>0</v>
      </c>
      <c r="R142" s="177">
        <v>1</v>
      </c>
      <c r="S142" s="170">
        <v>0</v>
      </c>
      <c r="T142" s="171">
        <v>0</v>
      </c>
      <c r="U142" s="177">
        <v>0.5</v>
      </c>
      <c r="V142" s="177">
        <v>0.5</v>
      </c>
      <c r="W142" s="170">
        <v>0</v>
      </c>
      <c r="X142" s="177">
        <v>0.5</v>
      </c>
      <c r="Y142" s="173" t="s">
        <v>179</v>
      </c>
    </row>
    <row r="143" spans="1:25" ht="15.75" x14ac:dyDescent="0.2">
      <c r="A143" s="318">
        <v>135</v>
      </c>
      <c r="B143" s="169" t="s">
        <v>897</v>
      </c>
      <c r="C143" s="175" t="s">
        <v>180</v>
      </c>
      <c r="D143" s="169" t="s">
        <v>885</v>
      </c>
      <c r="E143" s="175" t="s">
        <v>2329</v>
      </c>
      <c r="F143" s="169" t="s">
        <v>1432</v>
      </c>
      <c r="G143" s="175">
        <v>2001</v>
      </c>
      <c r="H143" s="176">
        <v>5</v>
      </c>
      <c r="I143" s="177">
        <v>1</v>
      </c>
      <c r="J143" s="177">
        <v>187</v>
      </c>
      <c r="K143" s="177">
        <v>2.1</v>
      </c>
      <c r="L143" s="176">
        <v>1</v>
      </c>
      <c r="M143" s="177">
        <v>1</v>
      </c>
      <c r="N143" s="177">
        <v>2</v>
      </c>
      <c r="O143" s="177">
        <v>1</v>
      </c>
      <c r="P143" s="170">
        <v>0</v>
      </c>
      <c r="Q143" s="170">
        <v>0</v>
      </c>
      <c r="R143" s="177">
        <v>1</v>
      </c>
      <c r="S143" s="170">
        <v>0</v>
      </c>
      <c r="T143" s="176">
        <v>0.48</v>
      </c>
      <c r="U143" s="177">
        <v>0.48</v>
      </c>
      <c r="V143" s="177">
        <v>0.96</v>
      </c>
      <c r="W143" s="177">
        <v>0.48</v>
      </c>
      <c r="X143" s="177">
        <v>0.96</v>
      </c>
      <c r="Y143" s="173" t="s">
        <v>179</v>
      </c>
    </row>
    <row r="144" spans="1:25" ht="15.75" x14ac:dyDescent="0.2">
      <c r="A144" s="318">
        <v>136</v>
      </c>
      <c r="B144" s="169" t="s">
        <v>1128</v>
      </c>
      <c r="C144" s="175" t="s">
        <v>180</v>
      </c>
      <c r="D144" s="169" t="s">
        <v>787</v>
      </c>
      <c r="E144" s="175" t="s">
        <v>2128</v>
      </c>
      <c r="F144" s="169" t="s">
        <v>1129</v>
      </c>
      <c r="G144" s="175">
        <v>1998</v>
      </c>
      <c r="H144" s="176">
        <v>3</v>
      </c>
      <c r="I144" s="177">
        <v>3</v>
      </c>
      <c r="J144" s="177">
        <v>217</v>
      </c>
      <c r="K144" s="177">
        <v>2.4</v>
      </c>
      <c r="L144" s="171">
        <v>0</v>
      </c>
      <c r="M144" s="170">
        <v>0</v>
      </c>
      <c r="N144" s="170">
        <v>0</v>
      </c>
      <c r="O144" s="170">
        <v>0</v>
      </c>
      <c r="P144" s="170">
        <v>0</v>
      </c>
      <c r="Q144" s="170">
        <v>0</v>
      </c>
      <c r="R144" s="170">
        <v>0</v>
      </c>
      <c r="S144" s="170">
        <v>0</v>
      </c>
      <c r="T144" s="171">
        <v>0</v>
      </c>
      <c r="U144" s="170">
        <v>0</v>
      </c>
      <c r="V144" s="170">
        <v>0</v>
      </c>
      <c r="W144" s="170">
        <v>0</v>
      </c>
      <c r="X144" s="170">
        <v>0</v>
      </c>
      <c r="Y144" s="173" t="s">
        <v>179</v>
      </c>
    </row>
    <row r="145" spans="1:25" ht="15.75" x14ac:dyDescent="0.2">
      <c r="A145" s="318">
        <v>137</v>
      </c>
      <c r="B145" s="169" t="s">
        <v>1258</v>
      </c>
      <c r="C145" s="175" t="s">
        <v>182</v>
      </c>
      <c r="D145" s="169" t="s">
        <v>1256</v>
      </c>
      <c r="E145" s="175" t="s">
        <v>2330</v>
      </c>
      <c r="F145" s="169" t="s">
        <v>1136</v>
      </c>
      <c r="G145" s="175">
        <v>2005</v>
      </c>
      <c r="H145" s="176">
        <v>3</v>
      </c>
      <c r="I145" s="177">
        <v>1</v>
      </c>
      <c r="J145" s="177">
        <v>97</v>
      </c>
      <c r="K145" s="177">
        <v>1.1000000000000001</v>
      </c>
      <c r="L145" s="171">
        <v>0</v>
      </c>
      <c r="M145" s="170">
        <v>0</v>
      </c>
      <c r="N145" s="170">
        <v>0</v>
      </c>
      <c r="O145" s="170">
        <v>0</v>
      </c>
      <c r="P145" s="170">
        <v>0</v>
      </c>
      <c r="Q145" s="170">
        <v>0</v>
      </c>
      <c r="R145" s="170">
        <v>0</v>
      </c>
      <c r="S145" s="170">
        <v>0</v>
      </c>
      <c r="T145" s="171">
        <v>0</v>
      </c>
      <c r="U145" s="170">
        <v>0</v>
      </c>
      <c r="V145" s="170">
        <v>0</v>
      </c>
      <c r="W145" s="170">
        <v>0</v>
      </c>
      <c r="X145" s="170">
        <v>0</v>
      </c>
      <c r="Y145" s="173" t="s">
        <v>179</v>
      </c>
    </row>
    <row r="146" spans="1:25" ht="15.75" x14ac:dyDescent="0.2">
      <c r="A146" s="318">
        <v>138</v>
      </c>
      <c r="B146" s="169" t="s">
        <v>1560</v>
      </c>
      <c r="C146" s="175" t="s">
        <v>1684</v>
      </c>
      <c r="D146" s="169" t="s">
        <v>1538</v>
      </c>
      <c r="E146" s="175" t="s">
        <v>2331</v>
      </c>
      <c r="F146" s="286" t="s">
        <v>1561</v>
      </c>
      <c r="G146" s="175">
        <v>1998</v>
      </c>
      <c r="H146" s="176">
        <v>2</v>
      </c>
      <c r="I146" s="177">
        <v>2</v>
      </c>
      <c r="J146" s="177">
        <v>178</v>
      </c>
      <c r="K146" s="177">
        <v>2</v>
      </c>
      <c r="L146" s="171">
        <v>0</v>
      </c>
      <c r="M146" s="170">
        <v>0</v>
      </c>
      <c r="N146" s="170">
        <v>0</v>
      </c>
      <c r="O146" s="170">
        <v>0</v>
      </c>
      <c r="P146" s="170">
        <v>0</v>
      </c>
      <c r="Q146" s="170">
        <v>0</v>
      </c>
      <c r="R146" s="177">
        <v>1</v>
      </c>
      <c r="S146" s="170">
        <v>0</v>
      </c>
      <c r="T146" s="171">
        <v>0</v>
      </c>
      <c r="U146" s="170">
        <v>0</v>
      </c>
      <c r="V146" s="170">
        <v>0</v>
      </c>
      <c r="W146" s="170">
        <v>0</v>
      </c>
      <c r="X146" s="170">
        <v>0</v>
      </c>
      <c r="Y146" s="173" t="s">
        <v>179</v>
      </c>
    </row>
    <row r="147" spans="1:25" ht="15.75" x14ac:dyDescent="0.2">
      <c r="A147" s="318">
        <v>139</v>
      </c>
      <c r="B147" s="169" t="s">
        <v>898</v>
      </c>
      <c r="C147" s="175" t="s">
        <v>180</v>
      </c>
      <c r="D147" s="169" t="s">
        <v>890</v>
      </c>
      <c r="E147" s="175" t="s">
        <v>1813</v>
      </c>
      <c r="F147" s="169" t="s">
        <v>939</v>
      </c>
      <c r="G147" s="175">
        <v>2001</v>
      </c>
      <c r="H147" s="176">
        <v>4</v>
      </c>
      <c r="I147" s="177">
        <v>2</v>
      </c>
      <c r="J147" s="177">
        <v>189</v>
      </c>
      <c r="K147" s="177">
        <v>2.1</v>
      </c>
      <c r="L147" s="171">
        <v>0</v>
      </c>
      <c r="M147" s="170">
        <v>0</v>
      </c>
      <c r="N147" s="170">
        <v>0</v>
      </c>
      <c r="O147" s="170">
        <v>0</v>
      </c>
      <c r="P147" s="170">
        <v>0</v>
      </c>
      <c r="Q147" s="170">
        <v>0</v>
      </c>
      <c r="R147" s="170">
        <v>0</v>
      </c>
      <c r="S147" s="170">
        <v>0</v>
      </c>
      <c r="T147" s="171">
        <v>0</v>
      </c>
      <c r="U147" s="170">
        <v>0</v>
      </c>
      <c r="V147" s="170">
        <v>0</v>
      </c>
      <c r="W147" s="170">
        <v>0</v>
      </c>
      <c r="X147" s="170">
        <v>0</v>
      </c>
      <c r="Y147" s="173" t="s">
        <v>179</v>
      </c>
    </row>
    <row r="148" spans="1:25" ht="15.75" x14ac:dyDescent="0.2">
      <c r="A148" s="318">
        <v>140</v>
      </c>
      <c r="B148" s="169" t="s">
        <v>1433</v>
      </c>
      <c r="C148" s="175" t="s">
        <v>181</v>
      </c>
      <c r="D148" s="169" t="s">
        <v>1397</v>
      </c>
      <c r="E148" s="175" t="s">
        <v>2332</v>
      </c>
      <c r="F148" s="169" t="s">
        <v>838</v>
      </c>
      <c r="G148" s="175">
        <v>2003</v>
      </c>
      <c r="H148" s="176">
        <v>6</v>
      </c>
      <c r="I148" s="177">
        <v>1</v>
      </c>
      <c r="J148" s="177">
        <v>225</v>
      </c>
      <c r="K148" s="177">
        <v>2.5</v>
      </c>
      <c r="L148" s="171">
        <v>0</v>
      </c>
      <c r="M148" s="170">
        <v>0</v>
      </c>
      <c r="N148" s="170">
        <v>0</v>
      </c>
      <c r="O148" s="170">
        <v>0</v>
      </c>
      <c r="P148" s="170">
        <v>0</v>
      </c>
      <c r="Q148" s="170">
        <v>0</v>
      </c>
      <c r="R148" s="170">
        <v>0</v>
      </c>
      <c r="S148" s="170">
        <v>0</v>
      </c>
      <c r="T148" s="171">
        <v>0</v>
      </c>
      <c r="U148" s="170">
        <v>0</v>
      </c>
      <c r="V148" s="170">
        <v>0</v>
      </c>
      <c r="W148" s="170">
        <v>0</v>
      </c>
      <c r="X148" s="170">
        <v>0</v>
      </c>
      <c r="Y148" s="173" t="s">
        <v>179</v>
      </c>
    </row>
    <row r="149" spans="1:25" ht="15.75" x14ac:dyDescent="0.2">
      <c r="A149" s="318">
        <v>141</v>
      </c>
      <c r="B149" s="169" t="s">
        <v>1688</v>
      </c>
      <c r="C149" s="175" t="s">
        <v>182</v>
      </c>
      <c r="D149" s="169" t="s">
        <v>887</v>
      </c>
      <c r="E149" s="175" t="s">
        <v>1385</v>
      </c>
      <c r="F149" s="169" t="s">
        <v>1112</v>
      </c>
      <c r="G149" s="175">
        <v>2000</v>
      </c>
      <c r="H149" s="176">
        <v>3</v>
      </c>
      <c r="I149" s="177">
        <v>2</v>
      </c>
      <c r="J149" s="177">
        <v>193</v>
      </c>
      <c r="K149" s="177">
        <v>2.1</v>
      </c>
      <c r="L149" s="171">
        <v>0</v>
      </c>
      <c r="M149" s="170">
        <v>0</v>
      </c>
      <c r="N149" s="170">
        <v>0</v>
      </c>
      <c r="O149" s="170">
        <v>0</v>
      </c>
      <c r="P149" s="170">
        <v>0</v>
      </c>
      <c r="Q149" s="170">
        <v>0</v>
      </c>
      <c r="R149" s="170">
        <v>0</v>
      </c>
      <c r="S149" s="170">
        <v>0</v>
      </c>
      <c r="T149" s="171">
        <v>0</v>
      </c>
      <c r="U149" s="170">
        <v>0</v>
      </c>
      <c r="V149" s="170">
        <v>0</v>
      </c>
      <c r="W149" s="170">
        <v>0</v>
      </c>
      <c r="X149" s="170">
        <v>0</v>
      </c>
      <c r="Y149" s="173" t="s">
        <v>179</v>
      </c>
    </row>
    <row r="150" spans="1:25" ht="15.75" x14ac:dyDescent="0.2">
      <c r="A150" s="318">
        <v>142</v>
      </c>
      <c r="B150" s="169" t="s">
        <v>1989</v>
      </c>
      <c r="C150" s="175" t="s">
        <v>638</v>
      </c>
      <c r="D150" s="169" t="s">
        <v>1553</v>
      </c>
      <c r="E150" s="175" t="s">
        <v>2333</v>
      </c>
      <c r="F150" s="169" t="s">
        <v>1990</v>
      </c>
      <c r="G150" s="175">
        <v>1995</v>
      </c>
      <c r="H150" s="176">
        <v>2</v>
      </c>
      <c r="I150" s="170">
        <v>0</v>
      </c>
      <c r="J150" s="177">
        <v>34</v>
      </c>
      <c r="K150" s="177">
        <v>0.4</v>
      </c>
      <c r="L150" s="171">
        <v>0</v>
      </c>
      <c r="M150" s="170">
        <v>0</v>
      </c>
      <c r="N150" s="170">
        <v>0</v>
      </c>
      <c r="O150" s="170">
        <v>0</v>
      </c>
      <c r="P150" s="170">
        <v>0</v>
      </c>
      <c r="Q150" s="170">
        <v>0</v>
      </c>
      <c r="R150" s="170">
        <v>0</v>
      </c>
      <c r="S150" s="170">
        <v>0</v>
      </c>
      <c r="T150" s="171">
        <v>0</v>
      </c>
      <c r="U150" s="170">
        <v>0</v>
      </c>
      <c r="V150" s="170">
        <v>0</v>
      </c>
      <c r="W150" s="170">
        <v>0</v>
      </c>
      <c r="X150" s="170">
        <v>0</v>
      </c>
      <c r="Y150" s="173" t="s">
        <v>179</v>
      </c>
    </row>
    <row r="151" spans="1:25" ht="15.75" x14ac:dyDescent="0.2">
      <c r="A151" s="318">
        <v>143</v>
      </c>
      <c r="B151" s="169" t="s">
        <v>1130</v>
      </c>
      <c r="C151" s="175" t="s">
        <v>181</v>
      </c>
      <c r="D151" s="169" t="s">
        <v>1103</v>
      </c>
      <c r="E151" s="175" t="s">
        <v>2334</v>
      </c>
      <c r="F151" s="169" t="s">
        <v>985</v>
      </c>
      <c r="G151" s="175">
        <v>2003</v>
      </c>
      <c r="H151" s="176">
        <v>4</v>
      </c>
      <c r="I151" s="177">
        <v>3</v>
      </c>
      <c r="J151" s="177">
        <v>234</v>
      </c>
      <c r="K151" s="177">
        <v>2.6</v>
      </c>
      <c r="L151" s="171">
        <v>0</v>
      </c>
      <c r="M151" s="170">
        <v>0</v>
      </c>
      <c r="N151" s="170">
        <v>0</v>
      </c>
      <c r="O151" s="170">
        <v>0</v>
      </c>
      <c r="P151" s="170">
        <v>0</v>
      </c>
      <c r="Q151" s="170">
        <v>0</v>
      </c>
      <c r="R151" s="170">
        <v>0</v>
      </c>
      <c r="S151" s="170">
        <v>0</v>
      </c>
      <c r="T151" s="171">
        <v>0</v>
      </c>
      <c r="U151" s="170">
        <v>0</v>
      </c>
      <c r="V151" s="170">
        <v>0</v>
      </c>
      <c r="W151" s="170">
        <v>0</v>
      </c>
      <c r="X151" s="170">
        <v>0</v>
      </c>
      <c r="Y151" s="173" t="s">
        <v>179</v>
      </c>
    </row>
    <row r="152" spans="1:25" ht="15.75" x14ac:dyDescent="0.2">
      <c r="A152" s="318">
        <v>144</v>
      </c>
      <c r="B152" s="169" t="s">
        <v>1001</v>
      </c>
      <c r="C152" s="175" t="s">
        <v>1684</v>
      </c>
      <c r="D152" s="169" t="s">
        <v>998</v>
      </c>
      <c r="E152" s="175" t="s">
        <v>2114</v>
      </c>
      <c r="F152" s="169" t="s">
        <v>834</v>
      </c>
      <c r="G152" s="175">
        <v>2002</v>
      </c>
      <c r="H152" s="176">
        <v>4</v>
      </c>
      <c r="I152" s="177">
        <v>4</v>
      </c>
      <c r="J152" s="177">
        <v>308</v>
      </c>
      <c r="K152" s="177">
        <v>3.4</v>
      </c>
      <c r="L152" s="171">
        <v>0</v>
      </c>
      <c r="M152" s="170">
        <v>0</v>
      </c>
      <c r="N152" s="170">
        <v>0</v>
      </c>
      <c r="O152" s="170">
        <v>0</v>
      </c>
      <c r="P152" s="170">
        <v>0</v>
      </c>
      <c r="Q152" s="170">
        <v>0</v>
      </c>
      <c r="R152" s="177">
        <v>1</v>
      </c>
      <c r="S152" s="170">
        <v>0</v>
      </c>
      <c r="T152" s="171">
        <v>0</v>
      </c>
      <c r="U152" s="170">
        <v>0</v>
      </c>
      <c r="V152" s="170">
        <v>0</v>
      </c>
      <c r="W152" s="170">
        <v>0</v>
      </c>
      <c r="X152" s="170">
        <v>0</v>
      </c>
      <c r="Y152" s="173" t="s">
        <v>179</v>
      </c>
    </row>
    <row r="153" spans="1:25" ht="15.75" x14ac:dyDescent="0.2">
      <c r="A153" s="318">
        <v>145</v>
      </c>
      <c r="B153" s="169" t="s">
        <v>1002</v>
      </c>
      <c r="C153" s="175" t="s">
        <v>180</v>
      </c>
      <c r="D153" s="169" t="s">
        <v>992</v>
      </c>
      <c r="E153" s="175" t="s">
        <v>2335</v>
      </c>
      <c r="F153" s="169" t="s">
        <v>1003</v>
      </c>
      <c r="G153" s="175">
        <v>2007</v>
      </c>
      <c r="H153" s="176">
        <v>5</v>
      </c>
      <c r="I153" s="177">
        <v>5</v>
      </c>
      <c r="J153" s="177">
        <v>381</v>
      </c>
      <c r="K153" s="177">
        <v>4.2</v>
      </c>
      <c r="L153" s="171">
        <v>0</v>
      </c>
      <c r="M153" s="170">
        <v>0</v>
      </c>
      <c r="N153" s="170">
        <v>0</v>
      </c>
      <c r="O153" s="170">
        <v>0</v>
      </c>
      <c r="P153" s="170">
        <v>0</v>
      </c>
      <c r="Q153" s="170">
        <v>0</v>
      </c>
      <c r="R153" s="170">
        <v>0</v>
      </c>
      <c r="S153" s="170">
        <v>0</v>
      </c>
      <c r="T153" s="171">
        <v>0</v>
      </c>
      <c r="U153" s="170">
        <v>0</v>
      </c>
      <c r="V153" s="170">
        <v>0</v>
      </c>
      <c r="W153" s="170">
        <v>0</v>
      </c>
      <c r="X153" s="170">
        <v>0</v>
      </c>
      <c r="Y153" s="173" t="s">
        <v>179</v>
      </c>
    </row>
    <row r="154" spans="1:25" ht="15.75" x14ac:dyDescent="0.2">
      <c r="A154" s="318">
        <v>146</v>
      </c>
      <c r="B154" s="169" t="s">
        <v>1434</v>
      </c>
      <c r="C154" s="175" t="s">
        <v>180</v>
      </c>
      <c r="D154" s="169" t="s">
        <v>1395</v>
      </c>
      <c r="E154" s="175" t="s">
        <v>1290</v>
      </c>
      <c r="F154" s="169" t="s">
        <v>1112</v>
      </c>
      <c r="G154" s="175">
        <v>1999</v>
      </c>
      <c r="H154" s="176">
        <v>3</v>
      </c>
      <c r="I154" s="177">
        <v>2</v>
      </c>
      <c r="J154" s="177">
        <v>128</v>
      </c>
      <c r="K154" s="177">
        <v>1.4</v>
      </c>
      <c r="L154" s="171">
        <v>0</v>
      </c>
      <c r="M154" s="170">
        <v>0</v>
      </c>
      <c r="N154" s="170">
        <v>0</v>
      </c>
      <c r="O154" s="170">
        <v>0</v>
      </c>
      <c r="P154" s="170">
        <v>0</v>
      </c>
      <c r="Q154" s="170">
        <v>0</v>
      </c>
      <c r="R154" s="177">
        <v>1</v>
      </c>
      <c r="S154" s="170">
        <v>0</v>
      </c>
      <c r="T154" s="171">
        <v>0</v>
      </c>
      <c r="U154" s="170">
        <v>0</v>
      </c>
      <c r="V154" s="170">
        <v>0</v>
      </c>
      <c r="W154" s="170">
        <v>0</v>
      </c>
      <c r="X154" s="170">
        <v>0</v>
      </c>
      <c r="Y154" s="173" t="s">
        <v>179</v>
      </c>
    </row>
    <row r="155" spans="1:25" ht="15.75" x14ac:dyDescent="0.2">
      <c r="A155" s="318">
        <v>147</v>
      </c>
      <c r="B155" s="169" t="s">
        <v>339</v>
      </c>
      <c r="C155" s="175" t="s">
        <v>180</v>
      </c>
      <c r="D155" s="169" t="s">
        <v>972</v>
      </c>
      <c r="E155" s="175" t="s">
        <v>2336</v>
      </c>
      <c r="F155" s="286" t="s">
        <v>1004</v>
      </c>
      <c r="G155" s="175">
        <v>1990</v>
      </c>
      <c r="H155" s="176">
        <v>2</v>
      </c>
      <c r="I155" s="177">
        <v>1</v>
      </c>
      <c r="J155" s="177">
        <v>102</v>
      </c>
      <c r="K155" s="177">
        <v>1.1000000000000001</v>
      </c>
      <c r="L155" s="171">
        <v>0</v>
      </c>
      <c r="M155" s="170">
        <v>0</v>
      </c>
      <c r="N155" s="170">
        <v>0</v>
      </c>
      <c r="O155" s="170">
        <v>0</v>
      </c>
      <c r="P155" s="170">
        <v>0</v>
      </c>
      <c r="Q155" s="170">
        <v>0</v>
      </c>
      <c r="R155" s="170">
        <v>0</v>
      </c>
      <c r="S155" s="170">
        <v>0</v>
      </c>
      <c r="T155" s="171">
        <v>0</v>
      </c>
      <c r="U155" s="170">
        <v>0</v>
      </c>
      <c r="V155" s="170">
        <v>0</v>
      </c>
      <c r="W155" s="170">
        <v>0</v>
      </c>
      <c r="X155" s="170">
        <v>0</v>
      </c>
      <c r="Y155" s="173" t="s">
        <v>179</v>
      </c>
    </row>
    <row r="156" spans="1:25" ht="15.75" x14ac:dyDescent="0.2">
      <c r="A156" s="318">
        <v>148</v>
      </c>
      <c r="B156" s="169" t="s">
        <v>1435</v>
      </c>
      <c r="C156" s="175" t="s">
        <v>181</v>
      </c>
      <c r="D156" s="169" t="s">
        <v>1395</v>
      </c>
      <c r="E156" s="175" t="s">
        <v>2337</v>
      </c>
      <c r="F156" s="286" t="s">
        <v>1004</v>
      </c>
      <c r="G156" s="175">
        <v>2003</v>
      </c>
      <c r="H156" s="176">
        <v>2</v>
      </c>
      <c r="I156" s="170">
        <v>0</v>
      </c>
      <c r="J156" s="177">
        <v>19</v>
      </c>
      <c r="K156" s="177">
        <v>0.2</v>
      </c>
      <c r="L156" s="171">
        <v>0</v>
      </c>
      <c r="M156" s="170">
        <v>0</v>
      </c>
      <c r="N156" s="170">
        <v>0</v>
      </c>
      <c r="O156" s="170">
        <v>0</v>
      </c>
      <c r="P156" s="170">
        <v>0</v>
      </c>
      <c r="Q156" s="170">
        <v>0</v>
      </c>
      <c r="R156" s="170">
        <v>0</v>
      </c>
      <c r="S156" s="170">
        <v>0</v>
      </c>
      <c r="T156" s="171">
        <v>0</v>
      </c>
      <c r="U156" s="170">
        <v>0</v>
      </c>
      <c r="V156" s="170">
        <v>0</v>
      </c>
      <c r="W156" s="170">
        <v>0</v>
      </c>
      <c r="X156" s="170">
        <v>0</v>
      </c>
      <c r="Y156" s="173" t="s">
        <v>179</v>
      </c>
    </row>
    <row r="157" spans="1:25" ht="15.75" x14ac:dyDescent="0.2">
      <c r="A157" s="318">
        <v>149</v>
      </c>
      <c r="B157" s="169" t="s">
        <v>400</v>
      </c>
      <c r="C157" s="175" t="s">
        <v>183</v>
      </c>
      <c r="D157" s="169" t="s">
        <v>992</v>
      </c>
      <c r="E157" s="175" t="s">
        <v>2338</v>
      </c>
      <c r="F157" s="169" t="s">
        <v>1005</v>
      </c>
      <c r="G157" s="175">
        <v>1991</v>
      </c>
      <c r="H157" s="176">
        <v>6</v>
      </c>
      <c r="I157" s="177">
        <v>6</v>
      </c>
      <c r="J157" s="177">
        <v>570</v>
      </c>
      <c r="K157" s="177">
        <v>6.3</v>
      </c>
      <c r="L157" s="171">
        <v>0</v>
      </c>
      <c r="M157" s="170">
        <v>0</v>
      </c>
      <c r="N157" s="170">
        <v>0</v>
      </c>
      <c r="O157" s="170">
        <v>0</v>
      </c>
      <c r="P157" s="170">
        <v>0</v>
      </c>
      <c r="Q157" s="170">
        <v>0</v>
      </c>
      <c r="R157" s="170">
        <v>0</v>
      </c>
      <c r="S157" s="170">
        <v>0</v>
      </c>
      <c r="T157" s="171">
        <v>0</v>
      </c>
      <c r="U157" s="170">
        <v>0</v>
      </c>
      <c r="V157" s="170">
        <v>0</v>
      </c>
      <c r="W157" s="170">
        <v>0</v>
      </c>
      <c r="X157" s="170">
        <v>0</v>
      </c>
      <c r="Y157" s="173" t="s">
        <v>179</v>
      </c>
    </row>
    <row r="158" spans="1:25" ht="16.5" thickBot="1" x14ac:dyDescent="0.25">
      <c r="A158" s="318">
        <v>150</v>
      </c>
      <c r="B158" s="169" t="s">
        <v>1259</v>
      </c>
      <c r="C158" s="175" t="s">
        <v>182</v>
      </c>
      <c r="D158" s="169" t="s">
        <v>1238</v>
      </c>
      <c r="E158" s="175" t="s">
        <v>2339</v>
      </c>
      <c r="F158" s="169" t="s">
        <v>1260</v>
      </c>
      <c r="G158" s="175">
        <v>1999</v>
      </c>
      <c r="H158" s="176">
        <v>2</v>
      </c>
      <c r="I158" s="177">
        <v>1</v>
      </c>
      <c r="J158" s="177">
        <v>91</v>
      </c>
      <c r="K158" s="177">
        <v>1</v>
      </c>
      <c r="L158" s="171">
        <v>0</v>
      </c>
      <c r="M158" s="170">
        <v>0</v>
      </c>
      <c r="N158" s="170">
        <v>0</v>
      </c>
      <c r="O158" s="170">
        <v>0</v>
      </c>
      <c r="P158" s="170">
        <v>0</v>
      </c>
      <c r="Q158" s="170">
        <v>0</v>
      </c>
      <c r="R158" s="170">
        <v>0</v>
      </c>
      <c r="S158" s="170">
        <v>0</v>
      </c>
      <c r="T158" s="171">
        <v>0</v>
      </c>
      <c r="U158" s="170">
        <v>0</v>
      </c>
      <c r="V158" s="170">
        <v>0</v>
      </c>
      <c r="W158" s="170">
        <v>0</v>
      </c>
      <c r="X158" s="170">
        <v>0</v>
      </c>
      <c r="Y158" s="173" t="s">
        <v>179</v>
      </c>
    </row>
    <row r="159" spans="1:25" ht="13.5" thickBot="1" x14ac:dyDescent="0.25">
      <c r="A159" s="174" t="s">
        <v>173</v>
      </c>
      <c r="B159" s="315" t="s">
        <v>174</v>
      </c>
      <c r="C159" s="181" t="s">
        <v>175</v>
      </c>
      <c r="D159" s="181" t="s">
        <v>176</v>
      </c>
      <c r="E159" s="181" t="s">
        <v>177</v>
      </c>
      <c r="F159" s="181" t="s">
        <v>806</v>
      </c>
      <c r="G159" s="181" t="s">
        <v>178</v>
      </c>
      <c r="H159" s="182" t="s">
        <v>184</v>
      </c>
      <c r="I159" s="181" t="s">
        <v>185</v>
      </c>
      <c r="J159" s="181" t="s">
        <v>186</v>
      </c>
      <c r="K159" s="181" t="s">
        <v>187</v>
      </c>
      <c r="L159" s="182" t="s">
        <v>188</v>
      </c>
      <c r="M159" s="181" t="s">
        <v>189</v>
      </c>
      <c r="N159" s="181" t="s">
        <v>195</v>
      </c>
      <c r="O159" s="181" t="s">
        <v>190</v>
      </c>
      <c r="P159" s="181" t="s">
        <v>191</v>
      </c>
      <c r="Q159" s="181" t="s">
        <v>192</v>
      </c>
      <c r="R159" s="181" t="s">
        <v>193</v>
      </c>
      <c r="S159" s="181" t="s">
        <v>194</v>
      </c>
      <c r="T159" s="182" t="s">
        <v>188</v>
      </c>
      <c r="U159" s="181" t="s">
        <v>189</v>
      </c>
      <c r="V159" s="181" t="s">
        <v>195</v>
      </c>
      <c r="W159" s="181" t="s">
        <v>190</v>
      </c>
      <c r="X159" s="181" t="s">
        <v>196</v>
      </c>
      <c r="Y159" s="183" t="s">
        <v>179</v>
      </c>
    </row>
    <row r="160" spans="1:25" ht="15.75" x14ac:dyDescent="0.2">
      <c r="A160" s="318">
        <v>151</v>
      </c>
      <c r="B160" s="169" t="s">
        <v>1261</v>
      </c>
      <c r="C160" s="175" t="s">
        <v>182</v>
      </c>
      <c r="D160" s="169" t="s">
        <v>1256</v>
      </c>
      <c r="E160" s="175" t="s">
        <v>2340</v>
      </c>
      <c r="F160" s="169" t="s">
        <v>1262</v>
      </c>
      <c r="G160" s="175">
        <v>1988</v>
      </c>
      <c r="H160" s="176">
        <v>3</v>
      </c>
      <c r="I160" s="177">
        <v>2</v>
      </c>
      <c r="J160" s="177">
        <v>207</v>
      </c>
      <c r="K160" s="177">
        <v>2.2999999999999998</v>
      </c>
      <c r="L160" s="171">
        <v>0</v>
      </c>
      <c r="M160" s="170">
        <v>0</v>
      </c>
      <c r="N160" s="170">
        <v>0</v>
      </c>
      <c r="O160" s="170">
        <v>0</v>
      </c>
      <c r="P160" s="170">
        <v>0</v>
      </c>
      <c r="Q160" s="170">
        <v>0</v>
      </c>
      <c r="R160" s="170">
        <v>0</v>
      </c>
      <c r="S160" s="170">
        <v>0</v>
      </c>
      <c r="T160" s="171">
        <v>0</v>
      </c>
      <c r="U160" s="170">
        <v>0</v>
      </c>
      <c r="V160" s="170">
        <v>0</v>
      </c>
      <c r="W160" s="170">
        <v>0</v>
      </c>
      <c r="X160" s="170">
        <v>0</v>
      </c>
      <c r="Y160" s="173" t="s">
        <v>179</v>
      </c>
    </row>
    <row r="161" spans="1:25" ht="15.75" x14ac:dyDescent="0.2">
      <c r="A161" s="318">
        <v>152</v>
      </c>
      <c r="B161" s="169" t="s">
        <v>1689</v>
      </c>
      <c r="C161" s="175" t="s">
        <v>182</v>
      </c>
      <c r="D161" s="169" t="s">
        <v>972</v>
      </c>
      <c r="E161" s="175" t="s">
        <v>1706</v>
      </c>
      <c r="F161" s="286" t="s">
        <v>1004</v>
      </c>
      <c r="G161" s="175">
        <v>1996</v>
      </c>
      <c r="H161" s="176">
        <v>2</v>
      </c>
      <c r="I161" s="177">
        <v>1</v>
      </c>
      <c r="J161" s="177">
        <v>141</v>
      </c>
      <c r="K161" s="177">
        <v>1.6</v>
      </c>
      <c r="L161" s="171">
        <v>0</v>
      </c>
      <c r="M161" s="170">
        <v>0</v>
      </c>
      <c r="N161" s="170">
        <v>0</v>
      </c>
      <c r="O161" s="170">
        <v>0</v>
      </c>
      <c r="P161" s="170">
        <v>0</v>
      </c>
      <c r="Q161" s="170">
        <v>0</v>
      </c>
      <c r="R161" s="170">
        <v>0</v>
      </c>
      <c r="S161" s="170">
        <v>0</v>
      </c>
      <c r="T161" s="171">
        <v>0</v>
      </c>
      <c r="U161" s="170">
        <v>0</v>
      </c>
      <c r="V161" s="170">
        <v>0</v>
      </c>
      <c r="W161" s="170">
        <v>0</v>
      </c>
      <c r="X161" s="170">
        <v>0</v>
      </c>
      <c r="Y161" s="173" t="s">
        <v>179</v>
      </c>
    </row>
    <row r="162" spans="1:25" ht="15.75" x14ac:dyDescent="0.2">
      <c r="A162" s="318">
        <v>153</v>
      </c>
      <c r="B162" s="169" t="s">
        <v>1767</v>
      </c>
      <c r="C162" s="175" t="s">
        <v>182</v>
      </c>
      <c r="D162" s="169" t="s">
        <v>1108</v>
      </c>
      <c r="E162" s="175" t="s">
        <v>2052</v>
      </c>
      <c r="F162" s="169" t="s">
        <v>1768</v>
      </c>
      <c r="G162" s="175">
        <v>1994</v>
      </c>
      <c r="H162" s="176">
        <v>2</v>
      </c>
      <c r="I162" s="177">
        <v>2</v>
      </c>
      <c r="J162" s="177">
        <v>179</v>
      </c>
      <c r="K162" s="177">
        <v>2</v>
      </c>
      <c r="L162" s="171">
        <v>0</v>
      </c>
      <c r="M162" s="170">
        <v>0</v>
      </c>
      <c r="N162" s="170">
        <v>0</v>
      </c>
      <c r="O162" s="170">
        <v>0</v>
      </c>
      <c r="P162" s="170">
        <v>0</v>
      </c>
      <c r="Q162" s="170">
        <v>0</v>
      </c>
      <c r="R162" s="170">
        <v>0</v>
      </c>
      <c r="S162" s="170">
        <v>0</v>
      </c>
      <c r="T162" s="171">
        <v>0</v>
      </c>
      <c r="U162" s="170">
        <v>0</v>
      </c>
      <c r="V162" s="170">
        <v>0</v>
      </c>
      <c r="W162" s="170">
        <v>0</v>
      </c>
      <c r="X162" s="170">
        <v>0</v>
      </c>
      <c r="Y162" s="173" t="s">
        <v>179</v>
      </c>
    </row>
    <row r="163" spans="1:25" ht="15.75" x14ac:dyDescent="0.2">
      <c r="A163" s="318">
        <v>154</v>
      </c>
      <c r="B163" s="169" t="s">
        <v>685</v>
      </c>
      <c r="C163" s="175" t="s">
        <v>181</v>
      </c>
      <c r="D163" s="169" t="s">
        <v>647</v>
      </c>
      <c r="E163" s="175" t="s">
        <v>2341</v>
      </c>
      <c r="F163" s="169" t="s">
        <v>932</v>
      </c>
      <c r="G163" s="175">
        <v>2002</v>
      </c>
      <c r="H163" s="176">
        <v>4</v>
      </c>
      <c r="I163" s="177">
        <v>3</v>
      </c>
      <c r="J163" s="177">
        <v>223</v>
      </c>
      <c r="K163" s="177">
        <v>2.5</v>
      </c>
      <c r="L163" s="176">
        <v>3</v>
      </c>
      <c r="M163" s="170">
        <v>0</v>
      </c>
      <c r="N163" s="177">
        <v>3</v>
      </c>
      <c r="O163" s="177">
        <v>3</v>
      </c>
      <c r="P163" s="170">
        <v>0</v>
      </c>
      <c r="Q163" s="170">
        <v>0</v>
      </c>
      <c r="R163" s="170">
        <v>0</v>
      </c>
      <c r="S163" s="170">
        <v>0</v>
      </c>
      <c r="T163" s="176">
        <v>1.21</v>
      </c>
      <c r="U163" s="170">
        <v>0</v>
      </c>
      <c r="V163" s="177">
        <v>1.21</v>
      </c>
      <c r="W163" s="177">
        <v>1.21</v>
      </c>
      <c r="X163" s="177">
        <v>1.21</v>
      </c>
      <c r="Y163" s="173" t="s">
        <v>179</v>
      </c>
    </row>
    <row r="164" spans="1:25" ht="15.75" x14ac:dyDescent="0.2">
      <c r="A164" s="318">
        <v>155</v>
      </c>
      <c r="B164" s="169" t="s">
        <v>401</v>
      </c>
      <c r="C164" s="175" t="s">
        <v>182</v>
      </c>
      <c r="D164" s="169" t="s">
        <v>1101</v>
      </c>
      <c r="E164" s="175" t="s">
        <v>2342</v>
      </c>
      <c r="F164" s="169" t="s">
        <v>1769</v>
      </c>
      <c r="G164" s="175">
        <v>1995</v>
      </c>
      <c r="H164" s="176">
        <v>1</v>
      </c>
      <c r="I164" s="177">
        <v>1</v>
      </c>
      <c r="J164" s="177">
        <v>45</v>
      </c>
      <c r="K164" s="177">
        <v>0.5</v>
      </c>
      <c r="L164" s="171">
        <v>0</v>
      </c>
      <c r="M164" s="170">
        <v>0</v>
      </c>
      <c r="N164" s="170">
        <v>0</v>
      </c>
      <c r="O164" s="170">
        <v>0</v>
      </c>
      <c r="P164" s="170">
        <v>0</v>
      </c>
      <c r="Q164" s="170">
        <v>0</v>
      </c>
      <c r="R164" s="170">
        <v>0</v>
      </c>
      <c r="S164" s="170">
        <v>0</v>
      </c>
      <c r="T164" s="171">
        <v>0</v>
      </c>
      <c r="U164" s="170">
        <v>0</v>
      </c>
      <c r="V164" s="170">
        <v>0</v>
      </c>
      <c r="W164" s="170">
        <v>0</v>
      </c>
      <c r="X164" s="170">
        <v>0</v>
      </c>
      <c r="Y164" s="173" t="s">
        <v>179</v>
      </c>
    </row>
    <row r="165" spans="1:25" ht="15.75" x14ac:dyDescent="0.2">
      <c r="A165" s="318">
        <v>156</v>
      </c>
      <c r="B165" s="169" t="s">
        <v>1131</v>
      </c>
      <c r="C165" s="175" t="s">
        <v>182</v>
      </c>
      <c r="D165" s="169" t="s">
        <v>634</v>
      </c>
      <c r="E165" s="175" t="s">
        <v>2343</v>
      </c>
      <c r="F165" s="169" t="s">
        <v>1407</v>
      </c>
      <c r="G165" s="175">
        <v>2003</v>
      </c>
      <c r="H165" s="176">
        <v>3</v>
      </c>
      <c r="I165" s="177">
        <v>3</v>
      </c>
      <c r="J165" s="177">
        <v>282</v>
      </c>
      <c r="K165" s="177">
        <v>3.1</v>
      </c>
      <c r="L165" s="176">
        <v>1</v>
      </c>
      <c r="M165" s="177">
        <v>1</v>
      </c>
      <c r="N165" s="177">
        <v>2</v>
      </c>
      <c r="O165" s="177">
        <v>1</v>
      </c>
      <c r="P165" s="170">
        <v>0</v>
      </c>
      <c r="Q165" s="170">
        <v>0</v>
      </c>
      <c r="R165" s="170">
        <v>0</v>
      </c>
      <c r="S165" s="170">
        <v>0</v>
      </c>
      <c r="T165" s="176">
        <v>0.32</v>
      </c>
      <c r="U165" s="177">
        <v>0.32</v>
      </c>
      <c r="V165" s="177">
        <v>0.64</v>
      </c>
      <c r="W165" s="177">
        <v>0.32</v>
      </c>
      <c r="X165" s="177">
        <v>0.64</v>
      </c>
      <c r="Y165" s="173" t="s">
        <v>179</v>
      </c>
    </row>
    <row r="166" spans="1:25" ht="15.75" x14ac:dyDescent="0.2">
      <c r="A166" s="318">
        <v>157</v>
      </c>
      <c r="B166" s="169" t="s">
        <v>453</v>
      </c>
      <c r="C166" s="175" t="s">
        <v>180</v>
      </c>
      <c r="D166" s="169" t="s">
        <v>887</v>
      </c>
      <c r="E166" s="175" t="s">
        <v>2148</v>
      </c>
      <c r="F166" s="169" t="s">
        <v>940</v>
      </c>
      <c r="G166" s="175">
        <v>1999</v>
      </c>
      <c r="H166" s="176">
        <v>5</v>
      </c>
      <c r="I166" s="177">
        <v>5</v>
      </c>
      <c r="J166" s="177">
        <v>376</v>
      </c>
      <c r="K166" s="177">
        <v>4.2</v>
      </c>
      <c r="L166" s="171">
        <v>0</v>
      </c>
      <c r="M166" s="170">
        <v>0</v>
      </c>
      <c r="N166" s="170">
        <v>0</v>
      </c>
      <c r="O166" s="170">
        <v>0</v>
      </c>
      <c r="P166" s="170">
        <v>0</v>
      </c>
      <c r="Q166" s="170">
        <v>0</v>
      </c>
      <c r="R166" s="170">
        <v>0</v>
      </c>
      <c r="S166" s="170">
        <v>0</v>
      </c>
      <c r="T166" s="171">
        <v>0</v>
      </c>
      <c r="U166" s="170">
        <v>0</v>
      </c>
      <c r="V166" s="170">
        <v>0</v>
      </c>
      <c r="W166" s="170">
        <v>0</v>
      </c>
      <c r="X166" s="170">
        <v>0</v>
      </c>
      <c r="Y166" s="173" t="s">
        <v>179</v>
      </c>
    </row>
    <row r="167" spans="1:25" ht="15.75" x14ac:dyDescent="0.2">
      <c r="A167" s="318">
        <v>158</v>
      </c>
      <c r="B167" s="169" t="s">
        <v>1834</v>
      </c>
      <c r="C167" s="175" t="s">
        <v>181</v>
      </c>
      <c r="D167" s="169" t="s">
        <v>1559</v>
      </c>
      <c r="E167" s="175" t="s">
        <v>2344</v>
      </c>
      <c r="F167" s="169" t="s">
        <v>1835</v>
      </c>
      <c r="G167" s="175">
        <v>1991</v>
      </c>
      <c r="H167" s="176">
        <v>3</v>
      </c>
      <c r="I167" s="177">
        <v>2</v>
      </c>
      <c r="J167" s="177">
        <v>155</v>
      </c>
      <c r="K167" s="177">
        <v>1.7</v>
      </c>
      <c r="L167" s="176">
        <v>1</v>
      </c>
      <c r="M167" s="170">
        <v>0</v>
      </c>
      <c r="N167" s="177">
        <v>1</v>
      </c>
      <c r="O167" s="177">
        <v>1</v>
      </c>
      <c r="P167" s="170">
        <v>0</v>
      </c>
      <c r="Q167" s="170">
        <v>0</v>
      </c>
      <c r="R167" s="170">
        <v>0</v>
      </c>
      <c r="S167" s="170">
        <v>0</v>
      </c>
      <c r="T167" s="176">
        <v>0.57999999999999996</v>
      </c>
      <c r="U167" s="170">
        <v>0</v>
      </c>
      <c r="V167" s="177">
        <v>0.57999999999999996</v>
      </c>
      <c r="W167" s="177">
        <v>0.57999999999999996</v>
      </c>
      <c r="X167" s="177">
        <v>0.57999999999999996</v>
      </c>
      <c r="Y167" s="173" t="s">
        <v>179</v>
      </c>
    </row>
    <row r="168" spans="1:25" ht="15.75" x14ac:dyDescent="0.2">
      <c r="A168" s="318">
        <v>159</v>
      </c>
      <c r="B168" s="169" t="s">
        <v>402</v>
      </c>
      <c r="C168" s="175" t="s">
        <v>181</v>
      </c>
      <c r="D168" s="169" t="s">
        <v>1238</v>
      </c>
      <c r="E168" s="175" t="s">
        <v>2120</v>
      </c>
      <c r="F168" s="169" t="s">
        <v>1019</v>
      </c>
      <c r="G168" s="175">
        <v>2000</v>
      </c>
      <c r="H168" s="176">
        <v>3</v>
      </c>
      <c r="I168" s="177">
        <v>3</v>
      </c>
      <c r="J168" s="177">
        <v>238</v>
      </c>
      <c r="K168" s="177">
        <v>2.6</v>
      </c>
      <c r="L168" s="171">
        <v>0</v>
      </c>
      <c r="M168" s="170">
        <v>0</v>
      </c>
      <c r="N168" s="170">
        <v>0</v>
      </c>
      <c r="O168" s="170">
        <v>0</v>
      </c>
      <c r="P168" s="170">
        <v>0</v>
      </c>
      <c r="Q168" s="170">
        <v>0</v>
      </c>
      <c r="R168" s="177">
        <v>1</v>
      </c>
      <c r="S168" s="170">
        <v>0</v>
      </c>
      <c r="T168" s="171">
        <v>0</v>
      </c>
      <c r="U168" s="170">
        <v>0</v>
      </c>
      <c r="V168" s="170">
        <v>0</v>
      </c>
      <c r="W168" s="170">
        <v>0</v>
      </c>
      <c r="X168" s="170">
        <v>0</v>
      </c>
      <c r="Y168" s="173" t="s">
        <v>179</v>
      </c>
    </row>
    <row r="169" spans="1:25" ht="15.75" x14ac:dyDescent="0.2">
      <c r="A169" s="318">
        <v>160</v>
      </c>
      <c r="B169" s="169" t="s">
        <v>1006</v>
      </c>
      <c r="C169" s="175" t="s">
        <v>182</v>
      </c>
      <c r="D169" s="169" t="s">
        <v>998</v>
      </c>
      <c r="E169" s="175" t="s">
        <v>2345</v>
      </c>
      <c r="F169" s="169" t="s">
        <v>837</v>
      </c>
      <c r="G169" s="175">
        <v>1995</v>
      </c>
      <c r="H169" s="176">
        <v>2</v>
      </c>
      <c r="I169" s="177">
        <v>2</v>
      </c>
      <c r="J169" s="177">
        <v>135</v>
      </c>
      <c r="K169" s="177">
        <v>1.5</v>
      </c>
      <c r="L169" s="171">
        <v>0</v>
      </c>
      <c r="M169" s="170">
        <v>0</v>
      </c>
      <c r="N169" s="170">
        <v>0</v>
      </c>
      <c r="O169" s="170">
        <v>0</v>
      </c>
      <c r="P169" s="170">
        <v>0</v>
      </c>
      <c r="Q169" s="170">
        <v>0</v>
      </c>
      <c r="R169" s="170">
        <v>0</v>
      </c>
      <c r="S169" s="170">
        <v>0</v>
      </c>
      <c r="T169" s="171">
        <v>0</v>
      </c>
      <c r="U169" s="170">
        <v>0</v>
      </c>
      <c r="V169" s="170">
        <v>0</v>
      </c>
      <c r="W169" s="170">
        <v>0</v>
      </c>
      <c r="X169" s="170">
        <v>0</v>
      </c>
      <c r="Y169" s="173" t="s">
        <v>179</v>
      </c>
    </row>
    <row r="170" spans="1:25" ht="15.75" x14ac:dyDescent="0.2">
      <c r="A170" s="318">
        <v>161</v>
      </c>
      <c r="B170" s="169" t="s">
        <v>2096</v>
      </c>
      <c r="C170" s="175" t="s">
        <v>182</v>
      </c>
      <c r="D170" s="169" t="s">
        <v>1542</v>
      </c>
      <c r="E170" s="175" t="s">
        <v>2346</v>
      </c>
      <c r="F170" s="169" t="s">
        <v>1453</v>
      </c>
      <c r="G170" s="175">
        <v>1992</v>
      </c>
      <c r="H170" s="176">
        <v>3</v>
      </c>
      <c r="I170" s="170">
        <v>0</v>
      </c>
      <c r="J170" s="177">
        <v>35</v>
      </c>
      <c r="K170" s="177">
        <v>0.4</v>
      </c>
      <c r="L170" s="171">
        <v>0</v>
      </c>
      <c r="M170" s="170">
        <v>0</v>
      </c>
      <c r="N170" s="170">
        <v>0</v>
      </c>
      <c r="O170" s="170">
        <v>0</v>
      </c>
      <c r="P170" s="170">
        <v>0</v>
      </c>
      <c r="Q170" s="170">
        <v>0</v>
      </c>
      <c r="R170" s="170">
        <v>0</v>
      </c>
      <c r="S170" s="170">
        <v>0</v>
      </c>
      <c r="T170" s="171">
        <v>0</v>
      </c>
      <c r="U170" s="170">
        <v>0</v>
      </c>
      <c r="V170" s="170">
        <v>0</v>
      </c>
      <c r="W170" s="170">
        <v>0</v>
      </c>
      <c r="X170" s="170">
        <v>0</v>
      </c>
      <c r="Y170" s="173" t="s">
        <v>179</v>
      </c>
    </row>
    <row r="171" spans="1:25" ht="15.75" x14ac:dyDescent="0.2">
      <c r="A171" s="318">
        <v>162</v>
      </c>
      <c r="B171" s="169" t="s">
        <v>899</v>
      </c>
      <c r="C171" s="175" t="s">
        <v>180</v>
      </c>
      <c r="D171" s="169" t="s">
        <v>2031</v>
      </c>
      <c r="E171" s="175" t="s">
        <v>2347</v>
      </c>
      <c r="F171" s="169" t="s">
        <v>941</v>
      </c>
      <c r="G171" s="175">
        <v>1998</v>
      </c>
      <c r="H171" s="176">
        <v>2</v>
      </c>
      <c r="I171" s="170">
        <v>0</v>
      </c>
      <c r="J171" s="177">
        <v>16</v>
      </c>
      <c r="K171" s="177">
        <v>0.2</v>
      </c>
      <c r="L171" s="171">
        <v>0</v>
      </c>
      <c r="M171" s="170">
        <v>0</v>
      </c>
      <c r="N171" s="170">
        <v>0</v>
      </c>
      <c r="O171" s="170">
        <v>0</v>
      </c>
      <c r="P171" s="170">
        <v>0</v>
      </c>
      <c r="Q171" s="170">
        <v>0</v>
      </c>
      <c r="R171" s="170">
        <v>0</v>
      </c>
      <c r="S171" s="170">
        <v>0</v>
      </c>
      <c r="T171" s="171">
        <v>0</v>
      </c>
      <c r="U171" s="170">
        <v>0</v>
      </c>
      <c r="V171" s="170">
        <v>0</v>
      </c>
      <c r="W171" s="170">
        <v>0</v>
      </c>
      <c r="X171" s="170">
        <v>0</v>
      </c>
      <c r="Y171" s="173" t="s">
        <v>179</v>
      </c>
    </row>
    <row r="172" spans="1:25" ht="15.75" x14ac:dyDescent="0.2">
      <c r="A172" s="318">
        <v>163</v>
      </c>
      <c r="B172" s="169" t="s">
        <v>2035</v>
      </c>
      <c r="C172" s="175" t="s">
        <v>638</v>
      </c>
      <c r="D172" s="169" t="s">
        <v>890</v>
      </c>
      <c r="E172" s="175" t="s">
        <v>2348</v>
      </c>
      <c r="F172" s="169" t="s">
        <v>2036</v>
      </c>
      <c r="G172" s="175">
        <v>2001</v>
      </c>
      <c r="H172" s="176">
        <v>2</v>
      </c>
      <c r="I172" s="170">
        <v>0</v>
      </c>
      <c r="J172" s="177">
        <v>96</v>
      </c>
      <c r="K172" s="177">
        <v>1.1000000000000001</v>
      </c>
      <c r="L172" s="171">
        <v>0</v>
      </c>
      <c r="M172" s="170">
        <v>0</v>
      </c>
      <c r="N172" s="170">
        <v>0</v>
      </c>
      <c r="O172" s="170">
        <v>0</v>
      </c>
      <c r="P172" s="170">
        <v>0</v>
      </c>
      <c r="Q172" s="170">
        <v>0</v>
      </c>
      <c r="R172" s="170">
        <v>0</v>
      </c>
      <c r="S172" s="170">
        <v>0</v>
      </c>
      <c r="T172" s="171">
        <v>0</v>
      </c>
      <c r="U172" s="170">
        <v>0</v>
      </c>
      <c r="V172" s="170">
        <v>0</v>
      </c>
      <c r="W172" s="170">
        <v>0</v>
      </c>
      <c r="X172" s="170">
        <v>0</v>
      </c>
      <c r="Y172" s="173" t="s">
        <v>179</v>
      </c>
    </row>
    <row r="173" spans="1:25" ht="15.75" x14ac:dyDescent="0.2">
      <c r="A173" s="318">
        <v>164</v>
      </c>
      <c r="B173" s="169" t="s">
        <v>1263</v>
      </c>
      <c r="C173" s="175" t="s">
        <v>181</v>
      </c>
      <c r="D173" s="169" t="s">
        <v>1683</v>
      </c>
      <c r="E173" s="175" t="s">
        <v>2349</v>
      </c>
      <c r="F173" s="169" t="s">
        <v>1264</v>
      </c>
      <c r="G173" s="175">
        <v>1998</v>
      </c>
      <c r="H173" s="176">
        <v>2</v>
      </c>
      <c r="I173" s="177">
        <v>2</v>
      </c>
      <c r="J173" s="177">
        <v>139</v>
      </c>
      <c r="K173" s="177">
        <v>1.5</v>
      </c>
      <c r="L173" s="171">
        <v>0</v>
      </c>
      <c r="M173" s="170">
        <v>0</v>
      </c>
      <c r="N173" s="170">
        <v>0</v>
      </c>
      <c r="O173" s="170">
        <v>0</v>
      </c>
      <c r="P173" s="170">
        <v>0</v>
      </c>
      <c r="Q173" s="170">
        <v>0</v>
      </c>
      <c r="R173" s="170">
        <v>0</v>
      </c>
      <c r="S173" s="170">
        <v>0</v>
      </c>
      <c r="T173" s="171">
        <v>0</v>
      </c>
      <c r="U173" s="170">
        <v>0</v>
      </c>
      <c r="V173" s="170">
        <v>0</v>
      </c>
      <c r="W173" s="170">
        <v>0</v>
      </c>
      <c r="X173" s="170">
        <v>0</v>
      </c>
      <c r="Y173" s="173" t="s">
        <v>179</v>
      </c>
    </row>
    <row r="174" spans="1:25" ht="15.75" x14ac:dyDescent="0.2">
      <c r="A174" s="318">
        <v>165</v>
      </c>
      <c r="B174" s="169" t="s">
        <v>1265</v>
      </c>
      <c r="C174" s="175" t="s">
        <v>182</v>
      </c>
      <c r="D174" s="169" t="s">
        <v>1256</v>
      </c>
      <c r="E174" s="175" t="s">
        <v>2350</v>
      </c>
      <c r="F174" s="169" t="s">
        <v>1266</v>
      </c>
      <c r="G174" s="175">
        <v>2000</v>
      </c>
      <c r="H174" s="176">
        <v>3</v>
      </c>
      <c r="I174" s="177">
        <v>3</v>
      </c>
      <c r="J174" s="177">
        <v>220</v>
      </c>
      <c r="K174" s="177">
        <v>2.4</v>
      </c>
      <c r="L174" s="171">
        <v>0</v>
      </c>
      <c r="M174" s="170">
        <v>0</v>
      </c>
      <c r="N174" s="170">
        <v>0</v>
      </c>
      <c r="O174" s="170">
        <v>0</v>
      </c>
      <c r="P174" s="170">
        <v>0</v>
      </c>
      <c r="Q174" s="170">
        <v>0</v>
      </c>
      <c r="R174" s="170">
        <v>0</v>
      </c>
      <c r="S174" s="170">
        <v>0</v>
      </c>
      <c r="T174" s="171">
        <v>0</v>
      </c>
      <c r="U174" s="170">
        <v>0</v>
      </c>
      <c r="V174" s="170">
        <v>0</v>
      </c>
      <c r="W174" s="170">
        <v>0</v>
      </c>
      <c r="X174" s="170">
        <v>0</v>
      </c>
      <c r="Y174" s="173" t="s">
        <v>179</v>
      </c>
    </row>
    <row r="175" spans="1:25" ht="15.75" x14ac:dyDescent="0.2">
      <c r="A175" s="318">
        <v>166</v>
      </c>
      <c r="B175" s="169" t="s">
        <v>900</v>
      </c>
      <c r="C175" s="175" t="s">
        <v>182</v>
      </c>
      <c r="D175" s="169" t="s">
        <v>890</v>
      </c>
      <c r="E175" s="175" t="s">
        <v>2351</v>
      </c>
      <c r="F175" s="169" t="s">
        <v>1436</v>
      </c>
      <c r="G175" s="175">
        <v>2000</v>
      </c>
      <c r="H175" s="176">
        <v>5</v>
      </c>
      <c r="I175" s="177">
        <v>5</v>
      </c>
      <c r="J175" s="177">
        <v>436</v>
      </c>
      <c r="K175" s="177">
        <v>4.8</v>
      </c>
      <c r="L175" s="171">
        <v>0</v>
      </c>
      <c r="M175" s="170">
        <v>0</v>
      </c>
      <c r="N175" s="170">
        <v>0</v>
      </c>
      <c r="O175" s="170">
        <v>0</v>
      </c>
      <c r="P175" s="170">
        <v>0</v>
      </c>
      <c r="Q175" s="170">
        <v>0</v>
      </c>
      <c r="R175" s="177">
        <v>1</v>
      </c>
      <c r="S175" s="170">
        <v>0</v>
      </c>
      <c r="T175" s="171">
        <v>0</v>
      </c>
      <c r="U175" s="170">
        <v>0</v>
      </c>
      <c r="V175" s="170">
        <v>0</v>
      </c>
      <c r="W175" s="170">
        <v>0</v>
      </c>
      <c r="X175" s="170">
        <v>0</v>
      </c>
      <c r="Y175" s="173" t="s">
        <v>179</v>
      </c>
    </row>
    <row r="176" spans="1:25" ht="15.75" x14ac:dyDescent="0.2">
      <c r="A176" s="318">
        <v>167</v>
      </c>
      <c r="B176" s="169" t="s">
        <v>1267</v>
      </c>
      <c r="C176" s="175" t="s">
        <v>182</v>
      </c>
      <c r="D176" s="169" t="s">
        <v>1244</v>
      </c>
      <c r="E176" s="175" t="s">
        <v>2046</v>
      </c>
      <c r="F176" s="169" t="s">
        <v>863</v>
      </c>
      <c r="G176" s="175">
        <v>1999</v>
      </c>
      <c r="H176" s="176">
        <v>3</v>
      </c>
      <c r="I176" s="177">
        <v>3</v>
      </c>
      <c r="J176" s="177">
        <v>270</v>
      </c>
      <c r="K176" s="177">
        <v>3</v>
      </c>
      <c r="L176" s="171">
        <v>0</v>
      </c>
      <c r="M176" s="170">
        <v>0</v>
      </c>
      <c r="N176" s="170">
        <v>0</v>
      </c>
      <c r="O176" s="170">
        <v>0</v>
      </c>
      <c r="P176" s="170">
        <v>0</v>
      </c>
      <c r="Q176" s="170">
        <v>0</v>
      </c>
      <c r="R176" s="170">
        <v>0</v>
      </c>
      <c r="S176" s="170">
        <v>0</v>
      </c>
      <c r="T176" s="171">
        <v>0</v>
      </c>
      <c r="U176" s="170">
        <v>0</v>
      </c>
      <c r="V176" s="170">
        <v>0</v>
      </c>
      <c r="W176" s="170">
        <v>0</v>
      </c>
      <c r="X176" s="170">
        <v>0</v>
      </c>
      <c r="Y176" s="173" t="s">
        <v>179</v>
      </c>
    </row>
    <row r="177" spans="1:25" ht="15.75" x14ac:dyDescent="0.2">
      <c r="A177" s="318">
        <v>168</v>
      </c>
      <c r="B177" s="169" t="s">
        <v>1770</v>
      </c>
      <c r="C177" s="175" t="s">
        <v>181</v>
      </c>
      <c r="D177" s="169" t="s">
        <v>1104</v>
      </c>
      <c r="E177" s="175" t="s">
        <v>1380</v>
      </c>
      <c r="F177" s="169" t="s">
        <v>1105</v>
      </c>
      <c r="G177" s="175">
        <v>1997</v>
      </c>
      <c r="H177" s="176">
        <v>3</v>
      </c>
      <c r="I177" s="170">
        <v>0</v>
      </c>
      <c r="J177" s="177">
        <v>20</v>
      </c>
      <c r="K177" s="177">
        <v>0.2</v>
      </c>
      <c r="L177" s="171">
        <v>0</v>
      </c>
      <c r="M177" s="170">
        <v>0</v>
      </c>
      <c r="N177" s="170">
        <v>0</v>
      </c>
      <c r="O177" s="170">
        <v>0</v>
      </c>
      <c r="P177" s="170">
        <v>0</v>
      </c>
      <c r="Q177" s="170">
        <v>0</v>
      </c>
      <c r="R177" s="170">
        <v>0</v>
      </c>
      <c r="S177" s="170">
        <v>0</v>
      </c>
      <c r="T177" s="171">
        <v>0</v>
      </c>
      <c r="U177" s="170">
        <v>0</v>
      </c>
      <c r="V177" s="170">
        <v>0</v>
      </c>
      <c r="W177" s="170">
        <v>0</v>
      </c>
      <c r="X177" s="170">
        <v>0</v>
      </c>
      <c r="Y177" s="173" t="s">
        <v>179</v>
      </c>
    </row>
    <row r="178" spans="1:25" ht="15.75" x14ac:dyDescent="0.2">
      <c r="A178" s="318">
        <v>169</v>
      </c>
      <c r="B178" s="169" t="s">
        <v>340</v>
      </c>
      <c r="C178" s="175" t="s">
        <v>180</v>
      </c>
      <c r="D178" s="169" t="s">
        <v>1104</v>
      </c>
      <c r="E178" s="175" t="s">
        <v>2352</v>
      </c>
      <c r="F178" s="169" t="s">
        <v>1132</v>
      </c>
      <c r="G178" s="175">
        <v>2001</v>
      </c>
      <c r="H178" s="176">
        <v>4</v>
      </c>
      <c r="I178" s="177">
        <v>4</v>
      </c>
      <c r="J178" s="177">
        <v>360</v>
      </c>
      <c r="K178" s="177">
        <v>4</v>
      </c>
      <c r="L178" s="171">
        <v>0</v>
      </c>
      <c r="M178" s="170">
        <v>0</v>
      </c>
      <c r="N178" s="170">
        <v>0</v>
      </c>
      <c r="O178" s="170">
        <v>0</v>
      </c>
      <c r="P178" s="170">
        <v>0</v>
      </c>
      <c r="Q178" s="170">
        <v>0</v>
      </c>
      <c r="R178" s="177">
        <v>1</v>
      </c>
      <c r="S178" s="170">
        <v>0</v>
      </c>
      <c r="T178" s="171">
        <v>0</v>
      </c>
      <c r="U178" s="170">
        <v>0</v>
      </c>
      <c r="V178" s="170">
        <v>0</v>
      </c>
      <c r="W178" s="170">
        <v>0</v>
      </c>
      <c r="X178" s="170">
        <v>0</v>
      </c>
      <c r="Y178" s="173" t="s">
        <v>179</v>
      </c>
    </row>
    <row r="179" spans="1:25" ht="15.75" x14ac:dyDescent="0.2">
      <c r="A179" s="318">
        <v>170</v>
      </c>
      <c r="B179" s="169" t="s">
        <v>788</v>
      </c>
      <c r="C179" s="175" t="s">
        <v>183</v>
      </c>
      <c r="D179" s="169" t="s">
        <v>654</v>
      </c>
      <c r="E179" s="175" t="s">
        <v>2353</v>
      </c>
      <c r="F179" s="169" t="s">
        <v>986</v>
      </c>
      <c r="G179" s="175">
        <v>1996</v>
      </c>
      <c r="H179" s="176">
        <v>3</v>
      </c>
      <c r="I179" s="177">
        <v>3</v>
      </c>
      <c r="J179" s="177">
        <v>270</v>
      </c>
      <c r="K179" s="177">
        <v>3</v>
      </c>
      <c r="L179" s="171">
        <v>0</v>
      </c>
      <c r="M179" s="170">
        <v>0</v>
      </c>
      <c r="N179" s="170">
        <v>0</v>
      </c>
      <c r="O179" s="170">
        <v>0</v>
      </c>
      <c r="P179" s="170">
        <v>0</v>
      </c>
      <c r="Q179" s="170">
        <v>0</v>
      </c>
      <c r="R179" s="170">
        <v>0</v>
      </c>
      <c r="S179" s="170">
        <v>0</v>
      </c>
      <c r="T179" s="171">
        <v>0</v>
      </c>
      <c r="U179" s="170">
        <v>0</v>
      </c>
      <c r="V179" s="170">
        <v>0</v>
      </c>
      <c r="W179" s="170">
        <v>0</v>
      </c>
      <c r="X179" s="170">
        <v>0</v>
      </c>
      <c r="Y179" s="173" t="s">
        <v>179</v>
      </c>
    </row>
    <row r="180" spans="1:25" ht="15.75" x14ac:dyDescent="0.2">
      <c r="A180" s="318">
        <v>171</v>
      </c>
      <c r="B180" s="169" t="s">
        <v>593</v>
      </c>
      <c r="C180" s="175" t="s">
        <v>180</v>
      </c>
      <c r="D180" s="169" t="s">
        <v>654</v>
      </c>
      <c r="E180" s="175" t="s">
        <v>2354</v>
      </c>
      <c r="F180" s="169" t="s">
        <v>985</v>
      </c>
      <c r="G180" s="175">
        <v>1994</v>
      </c>
      <c r="H180" s="176">
        <v>2</v>
      </c>
      <c r="I180" s="177">
        <v>2</v>
      </c>
      <c r="J180" s="177">
        <v>180</v>
      </c>
      <c r="K180" s="177">
        <v>2</v>
      </c>
      <c r="L180" s="171">
        <v>0</v>
      </c>
      <c r="M180" s="170">
        <v>0</v>
      </c>
      <c r="N180" s="170">
        <v>0</v>
      </c>
      <c r="O180" s="170">
        <v>0</v>
      </c>
      <c r="P180" s="170">
        <v>0</v>
      </c>
      <c r="Q180" s="170">
        <v>0</v>
      </c>
      <c r="R180" s="170">
        <v>0</v>
      </c>
      <c r="S180" s="170">
        <v>0</v>
      </c>
      <c r="T180" s="171">
        <v>0</v>
      </c>
      <c r="U180" s="170">
        <v>0</v>
      </c>
      <c r="V180" s="170">
        <v>0</v>
      </c>
      <c r="W180" s="170">
        <v>0</v>
      </c>
      <c r="X180" s="170">
        <v>0</v>
      </c>
      <c r="Y180" s="173" t="s">
        <v>179</v>
      </c>
    </row>
    <row r="181" spans="1:25" ht="15.75" x14ac:dyDescent="0.2">
      <c r="A181" s="318">
        <v>172</v>
      </c>
      <c r="B181" s="169" t="s">
        <v>1437</v>
      </c>
      <c r="C181" s="175" t="s">
        <v>180</v>
      </c>
      <c r="D181" s="169" t="s">
        <v>1438</v>
      </c>
      <c r="E181" s="175" t="s">
        <v>2355</v>
      </c>
      <c r="F181" s="169" t="s">
        <v>936</v>
      </c>
      <c r="G181" s="175">
        <v>2004</v>
      </c>
      <c r="H181" s="176">
        <v>4</v>
      </c>
      <c r="I181" s="177">
        <v>3</v>
      </c>
      <c r="J181" s="177">
        <v>248</v>
      </c>
      <c r="K181" s="177">
        <v>2.8</v>
      </c>
      <c r="L181" s="171">
        <v>0</v>
      </c>
      <c r="M181" s="177">
        <v>1</v>
      </c>
      <c r="N181" s="177">
        <v>1</v>
      </c>
      <c r="O181" s="170">
        <v>0</v>
      </c>
      <c r="P181" s="170">
        <v>0</v>
      </c>
      <c r="Q181" s="170">
        <v>0</v>
      </c>
      <c r="R181" s="177">
        <v>1</v>
      </c>
      <c r="S181" s="170">
        <v>0</v>
      </c>
      <c r="T181" s="171">
        <v>0</v>
      </c>
      <c r="U181" s="177">
        <v>0.36</v>
      </c>
      <c r="V181" s="177">
        <v>0.36</v>
      </c>
      <c r="W181" s="170">
        <v>0</v>
      </c>
      <c r="X181" s="177">
        <v>0.36</v>
      </c>
      <c r="Y181" s="173" t="s">
        <v>179</v>
      </c>
    </row>
    <row r="182" spans="1:25" ht="15.75" x14ac:dyDescent="0.2">
      <c r="A182" s="318">
        <v>173</v>
      </c>
      <c r="B182" s="169" t="s">
        <v>1563</v>
      </c>
      <c r="C182" s="175" t="s">
        <v>638</v>
      </c>
      <c r="D182" s="169" t="s">
        <v>1547</v>
      </c>
      <c r="E182" s="175" t="s">
        <v>1319</v>
      </c>
      <c r="F182" s="169" t="s">
        <v>1564</v>
      </c>
      <c r="G182" s="175">
        <v>2000</v>
      </c>
      <c r="H182" s="176">
        <v>3</v>
      </c>
      <c r="I182" s="170">
        <v>0</v>
      </c>
      <c r="J182" s="177">
        <v>75</v>
      </c>
      <c r="K182" s="177">
        <v>0.8</v>
      </c>
      <c r="L182" s="176">
        <v>1</v>
      </c>
      <c r="M182" s="170">
        <v>0</v>
      </c>
      <c r="N182" s="177">
        <v>1</v>
      </c>
      <c r="O182" s="177">
        <v>1</v>
      </c>
      <c r="P182" s="170">
        <v>0</v>
      </c>
      <c r="Q182" s="170">
        <v>0</v>
      </c>
      <c r="R182" s="170">
        <v>0</v>
      </c>
      <c r="S182" s="170">
        <v>0</v>
      </c>
      <c r="T182" s="176">
        <v>1.2</v>
      </c>
      <c r="U182" s="170">
        <v>0</v>
      </c>
      <c r="V182" s="177">
        <v>1.2</v>
      </c>
      <c r="W182" s="177">
        <v>1.2</v>
      </c>
      <c r="X182" s="177">
        <v>1.2</v>
      </c>
      <c r="Y182" s="173" t="s">
        <v>179</v>
      </c>
    </row>
    <row r="183" spans="1:25" ht="15.75" x14ac:dyDescent="0.2">
      <c r="A183" s="318">
        <v>174</v>
      </c>
      <c r="B183" s="169" t="s">
        <v>1912</v>
      </c>
      <c r="C183" s="175" t="s">
        <v>180</v>
      </c>
      <c r="D183" s="169" t="s">
        <v>654</v>
      </c>
      <c r="E183" s="175" t="s">
        <v>2356</v>
      </c>
      <c r="F183" s="169" t="s">
        <v>1911</v>
      </c>
      <c r="G183" s="175">
        <v>1995</v>
      </c>
      <c r="H183" s="176">
        <v>1</v>
      </c>
      <c r="I183" s="170">
        <v>0</v>
      </c>
      <c r="J183" s="177">
        <v>1</v>
      </c>
      <c r="K183" s="170">
        <v>0</v>
      </c>
      <c r="L183" s="171">
        <v>0</v>
      </c>
      <c r="M183" s="170">
        <v>0</v>
      </c>
      <c r="N183" s="170">
        <v>0</v>
      </c>
      <c r="O183" s="170">
        <v>0</v>
      </c>
      <c r="P183" s="170">
        <v>0</v>
      </c>
      <c r="Q183" s="170">
        <v>0</v>
      </c>
      <c r="R183" s="170">
        <v>0</v>
      </c>
      <c r="S183" s="170">
        <v>0</v>
      </c>
      <c r="T183" s="171">
        <v>0</v>
      </c>
      <c r="U183" s="170">
        <v>0</v>
      </c>
      <c r="V183" s="170">
        <v>0</v>
      </c>
      <c r="W183" s="170">
        <v>0</v>
      </c>
      <c r="X183" s="170">
        <v>0</v>
      </c>
      <c r="Y183" s="173" t="s">
        <v>179</v>
      </c>
    </row>
    <row r="184" spans="1:25" ht="16.5" thickBot="1" x14ac:dyDescent="0.25">
      <c r="A184" s="318">
        <v>175</v>
      </c>
      <c r="B184" s="169" t="s">
        <v>1691</v>
      </c>
      <c r="C184" s="175" t="s">
        <v>182</v>
      </c>
      <c r="D184" s="169" t="s">
        <v>890</v>
      </c>
      <c r="E184" s="175" t="s">
        <v>2220</v>
      </c>
      <c r="F184" s="169" t="s">
        <v>1692</v>
      </c>
      <c r="G184" s="175">
        <v>1996</v>
      </c>
      <c r="H184" s="176">
        <v>4</v>
      </c>
      <c r="I184" s="177">
        <v>1</v>
      </c>
      <c r="J184" s="177">
        <v>161</v>
      </c>
      <c r="K184" s="177">
        <v>1.8</v>
      </c>
      <c r="L184" s="171">
        <v>0</v>
      </c>
      <c r="M184" s="170">
        <v>0</v>
      </c>
      <c r="N184" s="170">
        <v>0</v>
      </c>
      <c r="O184" s="170">
        <v>0</v>
      </c>
      <c r="P184" s="170">
        <v>0</v>
      </c>
      <c r="Q184" s="170">
        <v>0</v>
      </c>
      <c r="R184" s="170">
        <v>0</v>
      </c>
      <c r="S184" s="170">
        <v>0</v>
      </c>
      <c r="T184" s="171">
        <v>0</v>
      </c>
      <c r="U184" s="170">
        <v>0</v>
      </c>
      <c r="V184" s="170">
        <v>0</v>
      </c>
      <c r="W184" s="170">
        <v>0</v>
      </c>
      <c r="X184" s="170">
        <v>0</v>
      </c>
      <c r="Y184" s="173" t="s">
        <v>179</v>
      </c>
    </row>
    <row r="185" spans="1:25" ht="13.5" thickBot="1" x14ac:dyDescent="0.25">
      <c r="A185" s="174" t="s">
        <v>173</v>
      </c>
      <c r="B185" s="315" t="s">
        <v>174</v>
      </c>
      <c r="C185" s="181" t="s">
        <v>175</v>
      </c>
      <c r="D185" s="181" t="s">
        <v>176</v>
      </c>
      <c r="E185" s="181" t="s">
        <v>177</v>
      </c>
      <c r="F185" s="181" t="s">
        <v>806</v>
      </c>
      <c r="G185" s="181" t="s">
        <v>178</v>
      </c>
      <c r="H185" s="182" t="s">
        <v>184</v>
      </c>
      <c r="I185" s="181" t="s">
        <v>185</v>
      </c>
      <c r="J185" s="181" t="s">
        <v>186</v>
      </c>
      <c r="K185" s="181" t="s">
        <v>187</v>
      </c>
      <c r="L185" s="182" t="s">
        <v>188</v>
      </c>
      <c r="M185" s="181" t="s">
        <v>189</v>
      </c>
      <c r="N185" s="181" t="s">
        <v>195</v>
      </c>
      <c r="O185" s="181" t="s">
        <v>190</v>
      </c>
      <c r="P185" s="181" t="s">
        <v>191</v>
      </c>
      <c r="Q185" s="181" t="s">
        <v>192</v>
      </c>
      <c r="R185" s="181" t="s">
        <v>193</v>
      </c>
      <c r="S185" s="181" t="s">
        <v>194</v>
      </c>
      <c r="T185" s="182" t="s">
        <v>188</v>
      </c>
      <c r="U185" s="181" t="s">
        <v>189</v>
      </c>
      <c r="V185" s="181" t="s">
        <v>195</v>
      </c>
      <c r="W185" s="181" t="s">
        <v>190</v>
      </c>
      <c r="X185" s="181" t="s">
        <v>196</v>
      </c>
      <c r="Y185" s="183" t="s">
        <v>179</v>
      </c>
    </row>
    <row r="186" spans="1:25" ht="15.75" x14ac:dyDescent="0.2">
      <c r="A186" s="318">
        <v>176</v>
      </c>
      <c r="B186" s="169" t="s">
        <v>280</v>
      </c>
      <c r="C186" s="175" t="s">
        <v>182</v>
      </c>
      <c r="D186" s="169" t="s">
        <v>1545</v>
      </c>
      <c r="E186" s="175" t="s">
        <v>2357</v>
      </c>
      <c r="F186" s="169" t="s">
        <v>1085</v>
      </c>
      <c r="G186" s="175">
        <v>1994</v>
      </c>
      <c r="H186" s="176">
        <v>5</v>
      </c>
      <c r="I186" s="177">
        <v>5</v>
      </c>
      <c r="J186" s="177">
        <v>312</v>
      </c>
      <c r="K186" s="177">
        <v>3.5</v>
      </c>
      <c r="L186" s="171">
        <v>0</v>
      </c>
      <c r="M186" s="177">
        <v>1</v>
      </c>
      <c r="N186" s="177">
        <v>1</v>
      </c>
      <c r="O186" s="170">
        <v>0</v>
      </c>
      <c r="P186" s="170">
        <v>0</v>
      </c>
      <c r="Q186" s="170">
        <v>0</v>
      </c>
      <c r="R186" s="170">
        <v>0</v>
      </c>
      <c r="S186" s="170">
        <v>0</v>
      </c>
      <c r="T186" s="171">
        <v>0</v>
      </c>
      <c r="U186" s="177">
        <v>0.28999999999999998</v>
      </c>
      <c r="V186" s="177">
        <v>0.28999999999999998</v>
      </c>
      <c r="W186" s="170">
        <v>0</v>
      </c>
      <c r="X186" s="177">
        <v>0.28999999999999998</v>
      </c>
      <c r="Y186" s="173" t="s">
        <v>179</v>
      </c>
    </row>
    <row r="187" spans="1:25" ht="15.75" x14ac:dyDescent="0.2">
      <c r="A187" s="318">
        <v>177</v>
      </c>
      <c r="B187" s="169" t="s">
        <v>1268</v>
      </c>
      <c r="C187" s="175" t="s">
        <v>181</v>
      </c>
      <c r="D187" s="169" t="s">
        <v>1244</v>
      </c>
      <c r="E187" s="175" t="s">
        <v>2358</v>
      </c>
      <c r="F187" s="169" t="s">
        <v>1269</v>
      </c>
      <c r="G187" s="175">
        <v>1998</v>
      </c>
      <c r="H187" s="176">
        <v>3</v>
      </c>
      <c r="I187" s="177">
        <v>2</v>
      </c>
      <c r="J187" s="177">
        <v>224</v>
      </c>
      <c r="K187" s="177">
        <v>2.5</v>
      </c>
      <c r="L187" s="176">
        <v>1</v>
      </c>
      <c r="M187" s="170">
        <v>0</v>
      </c>
      <c r="N187" s="177">
        <v>1</v>
      </c>
      <c r="O187" s="177">
        <v>1</v>
      </c>
      <c r="P187" s="170">
        <v>0</v>
      </c>
      <c r="Q187" s="170">
        <v>0</v>
      </c>
      <c r="R187" s="170">
        <v>0</v>
      </c>
      <c r="S187" s="177">
        <v>1</v>
      </c>
      <c r="T187" s="176">
        <v>0.4</v>
      </c>
      <c r="U187" s="170">
        <v>0</v>
      </c>
      <c r="V187" s="177">
        <v>0.4</v>
      </c>
      <c r="W187" s="177">
        <v>0.4</v>
      </c>
      <c r="X187" s="177">
        <v>0.4</v>
      </c>
      <c r="Y187" s="173" t="s">
        <v>179</v>
      </c>
    </row>
    <row r="188" spans="1:25" ht="15.75" x14ac:dyDescent="0.2">
      <c r="A188" s="318">
        <v>178</v>
      </c>
      <c r="B188" s="169" t="s">
        <v>237</v>
      </c>
      <c r="C188" s="175" t="s">
        <v>180</v>
      </c>
      <c r="D188" s="169" t="s">
        <v>989</v>
      </c>
      <c r="E188" s="175" t="s">
        <v>2359</v>
      </c>
      <c r="F188" s="169" t="s">
        <v>1007</v>
      </c>
      <c r="G188" s="175">
        <v>1992</v>
      </c>
      <c r="H188" s="176">
        <v>5</v>
      </c>
      <c r="I188" s="177">
        <v>5</v>
      </c>
      <c r="J188" s="177">
        <v>379</v>
      </c>
      <c r="K188" s="177">
        <v>4.2</v>
      </c>
      <c r="L188" s="176">
        <v>1</v>
      </c>
      <c r="M188" s="170">
        <v>0</v>
      </c>
      <c r="N188" s="177">
        <v>1</v>
      </c>
      <c r="O188" s="177">
        <v>1</v>
      </c>
      <c r="P188" s="170">
        <v>0</v>
      </c>
      <c r="Q188" s="170">
        <v>0</v>
      </c>
      <c r="R188" s="177">
        <v>2</v>
      </c>
      <c r="S188" s="170">
        <v>0</v>
      </c>
      <c r="T188" s="176">
        <v>0.24</v>
      </c>
      <c r="U188" s="170">
        <v>0</v>
      </c>
      <c r="V188" s="177">
        <v>0.24</v>
      </c>
      <c r="W188" s="177">
        <v>0.24</v>
      </c>
      <c r="X188" s="177">
        <v>0.24</v>
      </c>
      <c r="Y188" s="173" t="s">
        <v>179</v>
      </c>
    </row>
    <row r="189" spans="1:25" ht="15.75" x14ac:dyDescent="0.2">
      <c r="A189" s="318">
        <v>179</v>
      </c>
      <c r="B189" s="169" t="s">
        <v>1008</v>
      </c>
      <c r="C189" s="175" t="s">
        <v>180</v>
      </c>
      <c r="D189" s="169" t="s">
        <v>979</v>
      </c>
      <c r="E189" s="175" t="s">
        <v>2360</v>
      </c>
      <c r="F189" s="169" t="s">
        <v>1009</v>
      </c>
      <c r="G189" s="175">
        <v>2001</v>
      </c>
      <c r="H189" s="176">
        <v>3</v>
      </c>
      <c r="I189" s="177">
        <v>2</v>
      </c>
      <c r="J189" s="177">
        <v>182</v>
      </c>
      <c r="K189" s="177">
        <v>2</v>
      </c>
      <c r="L189" s="171">
        <v>0</v>
      </c>
      <c r="M189" s="170">
        <v>0</v>
      </c>
      <c r="N189" s="170">
        <v>0</v>
      </c>
      <c r="O189" s="170">
        <v>0</v>
      </c>
      <c r="P189" s="170">
        <v>0</v>
      </c>
      <c r="Q189" s="170">
        <v>0</v>
      </c>
      <c r="R189" s="177">
        <v>1</v>
      </c>
      <c r="S189" s="170">
        <v>0</v>
      </c>
      <c r="T189" s="171">
        <v>0</v>
      </c>
      <c r="U189" s="170">
        <v>0</v>
      </c>
      <c r="V189" s="170">
        <v>0</v>
      </c>
      <c r="W189" s="170">
        <v>0</v>
      </c>
      <c r="X189" s="170">
        <v>0</v>
      </c>
      <c r="Y189" s="173" t="s">
        <v>179</v>
      </c>
    </row>
    <row r="190" spans="1:25" ht="15.75" x14ac:dyDescent="0.2">
      <c r="A190" s="318">
        <v>180</v>
      </c>
      <c r="B190" s="169" t="s">
        <v>454</v>
      </c>
      <c r="C190" s="175" t="s">
        <v>182</v>
      </c>
      <c r="D190" s="169" t="s">
        <v>1270</v>
      </c>
      <c r="E190" s="175" t="s">
        <v>2361</v>
      </c>
      <c r="F190" s="169" t="s">
        <v>838</v>
      </c>
      <c r="G190" s="175">
        <v>1995</v>
      </c>
      <c r="H190" s="176">
        <v>6</v>
      </c>
      <c r="I190" s="177">
        <v>5</v>
      </c>
      <c r="J190" s="177">
        <v>478</v>
      </c>
      <c r="K190" s="177">
        <v>5.3</v>
      </c>
      <c r="L190" s="171">
        <v>0</v>
      </c>
      <c r="M190" s="177">
        <v>1</v>
      </c>
      <c r="N190" s="177">
        <v>1</v>
      </c>
      <c r="O190" s="170">
        <v>0</v>
      </c>
      <c r="P190" s="170">
        <v>0</v>
      </c>
      <c r="Q190" s="170">
        <v>0</v>
      </c>
      <c r="R190" s="177">
        <v>1</v>
      </c>
      <c r="S190" s="170">
        <v>0</v>
      </c>
      <c r="T190" s="171">
        <v>0</v>
      </c>
      <c r="U190" s="177">
        <v>0.19</v>
      </c>
      <c r="V190" s="177">
        <v>0.19</v>
      </c>
      <c r="W190" s="170">
        <v>0</v>
      </c>
      <c r="X190" s="177">
        <v>0.19</v>
      </c>
      <c r="Y190" s="173" t="s">
        <v>179</v>
      </c>
    </row>
    <row r="191" spans="1:25" ht="15.75" x14ac:dyDescent="0.2">
      <c r="A191" s="318">
        <v>181</v>
      </c>
      <c r="B191" s="169" t="s">
        <v>1566</v>
      </c>
      <c r="C191" s="175" t="s">
        <v>180</v>
      </c>
      <c r="D191" s="169" t="s">
        <v>1547</v>
      </c>
      <c r="E191" s="175" t="s">
        <v>2362</v>
      </c>
      <c r="F191" s="169" t="s">
        <v>1489</v>
      </c>
      <c r="G191" s="175">
        <v>2000</v>
      </c>
      <c r="H191" s="176">
        <v>2</v>
      </c>
      <c r="I191" s="170">
        <v>0</v>
      </c>
      <c r="J191" s="177">
        <v>16</v>
      </c>
      <c r="K191" s="177">
        <v>0.2</v>
      </c>
      <c r="L191" s="171">
        <v>0</v>
      </c>
      <c r="M191" s="170">
        <v>0</v>
      </c>
      <c r="N191" s="170">
        <v>0</v>
      </c>
      <c r="O191" s="170">
        <v>0</v>
      </c>
      <c r="P191" s="170">
        <v>0</v>
      </c>
      <c r="Q191" s="170">
        <v>0</v>
      </c>
      <c r="R191" s="170">
        <v>0</v>
      </c>
      <c r="S191" s="170">
        <v>0</v>
      </c>
      <c r="T191" s="171">
        <v>0</v>
      </c>
      <c r="U191" s="170">
        <v>0</v>
      </c>
      <c r="V191" s="170">
        <v>0</v>
      </c>
      <c r="W191" s="170">
        <v>0</v>
      </c>
      <c r="X191" s="170">
        <v>0</v>
      </c>
      <c r="Y191" s="173" t="s">
        <v>179</v>
      </c>
    </row>
    <row r="192" spans="1:25" ht="15.75" x14ac:dyDescent="0.2">
      <c r="A192" s="318">
        <v>182</v>
      </c>
      <c r="B192" s="169" t="s">
        <v>1878</v>
      </c>
      <c r="C192" s="175" t="s">
        <v>180</v>
      </c>
      <c r="D192" s="169" t="s">
        <v>824</v>
      </c>
      <c r="E192" s="175" t="s">
        <v>2363</v>
      </c>
      <c r="F192" s="169" t="s">
        <v>938</v>
      </c>
      <c r="G192" s="175">
        <v>2003</v>
      </c>
      <c r="H192" s="176">
        <v>1</v>
      </c>
      <c r="I192" s="170">
        <v>0</v>
      </c>
      <c r="J192" s="177">
        <v>45</v>
      </c>
      <c r="K192" s="177">
        <v>0.5</v>
      </c>
      <c r="L192" s="171">
        <v>0</v>
      </c>
      <c r="M192" s="170">
        <v>0</v>
      </c>
      <c r="N192" s="170">
        <v>0</v>
      </c>
      <c r="O192" s="170">
        <v>0</v>
      </c>
      <c r="P192" s="170">
        <v>0</v>
      </c>
      <c r="Q192" s="170">
        <v>0</v>
      </c>
      <c r="R192" s="170">
        <v>0</v>
      </c>
      <c r="S192" s="170">
        <v>0</v>
      </c>
      <c r="T192" s="171">
        <v>0</v>
      </c>
      <c r="U192" s="170">
        <v>0</v>
      </c>
      <c r="V192" s="170">
        <v>0</v>
      </c>
      <c r="W192" s="170">
        <v>0</v>
      </c>
      <c r="X192" s="170">
        <v>0</v>
      </c>
      <c r="Y192" s="173" t="s">
        <v>179</v>
      </c>
    </row>
    <row r="193" spans="1:25" ht="15.75" x14ac:dyDescent="0.2">
      <c r="A193" s="318">
        <v>183</v>
      </c>
      <c r="B193" s="169" t="s">
        <v>659</v>
      </c>
      <c r="C193" s="175" t="s">
        <v>182</v>
      </c>
      <c r="D193" s="169" t="s">
        <v>654</v>
      </c>
      <c r="E193" s="175" t="s">
        <v>2364</v>
      </c>
      <c r="F193" s="169" t="s">
        <v>996</v>
      </c>
      <c r="G193" s="175">
        <v>1997</v>
      </c>
      <c r="H193" s="176">
        <v>2</v>
      </c>
      <c r="I193" s="177">
        <v>2</v>
      </c>
      <c r="J193" s="177">
        <v>163</v>
      </c>
      <c r="K193" s="177">
        <v>1.8</v>
      </c>
      <c r="L193" s="171">
        <v>0</v>
      </c>
      <c r="M193" s="170">
        <v>0</v>
      </c>
      <c r="N193" s="170">
        <v>0</v>
      </c>
      <c r="O193" s="170">
        <v>0</v>
      </c>
      <c r="P193" s="170">
        <v>0</v>
      </c>
      <c r="Q193" s="170">
        <v>0</v>
      </c>
      <c r="R193" s="170">
        <v>0</v>
      </c>
      <c r="S193" s="170">
        <v>0</v>
      </c>
      <c r="T193" s="171">
        <v>0</v>
      </c>
      <c r="U193" s="170">
        <v>0</v>
      </c>
      <c r="V193" s="170">
        <v>0</v>
      </c>
      <c r="W193" s="170">
        <v>0</v>
      </c>
      <c r="X193" s="170">
        <v>0</v>
      </c>
      <c r="Y193" s="173" t="s">
        <v>179</v>
      </c>
    </row>
    <row r="194" spans="1:25" ht="15.75" x14ac:dyDescent="0.2">
      <c r="A194" s="318">
        <v>184</v>
      </c>
      <c r="B194" s="169" t="s">
        <v>1693</v>
      </c>
      <c r="C194" s="175" t="s">
        <v>180</v>
      </c>
      <c r="D194" s="169" t="s">
        <v>655</v>
      </c>
      <c r="E194" s="175" t="s">
        <v>2365</v>
      </c>
      <c r="F194" s="169" t="s">
        <v>873</v>
      </c>
      <c r="G194" s="175">
        <v>2001</v>
      </c>
      <c r="H194" s="176">
        <v>2</v>
      </c>
      <c r="I194" s="177">
        <v>2</v>
      </c>
      <c r="J194" s="177">
        <v>163</v>
      </c>
      <c r="K194" s="177">
        <v>1.8</v>
      </c>
      <c r="L194" s="171">
        <v>0</v>
      </c>
      <c r="M194" s="170">
        <v>0</v>
      </c>
      <c r="N194" s="170">
        <v>0</v>
      </c>
      <c r="O194" s="170">
        <v>0</v>
      </c>
      <c r="P194" s="170">
        <v>0</v>
      </c>
      <c r="Q194" s="170">
        <v>0</v>
      </c>
      <c r="R194" s="170">
        <v>0</v>
      </c>
      <c r="S194" s="170">
        <v>0</v>
      </c>
      <c r="T194" s="171">
        <v>0</v>
      </c>
      <c r="U194" s="170">
        <v>0</v>
      </c>
      <c r="V194" s="170">
        <v>0</v>
      </c>
      <c r="W194" s="170">
        <v>0</v>
      </c>
      <c r="X194" s="170">
        <v>0</v>
      </c>
      <c r="Y194" s="173" t="s">
        <v>179</v>
      </c>
    </row>
    <row r="195" spans="1:25" ht="15.75" x14ac:dyDescent="0.2">
      <c r="A195" s="318">
        <v>185</v>
      </c>
      <c r="B195" s="169" t="s">
        <v>1439</v>
      </c>
      <c r="C195" s="175" t="s">
        <v>180</v>
      </c>
      <c r="D195" s="169" t="s">
        <v>1395</v>
      </c>
      <c r="E195" s="175" t="s">
        <v>2366</v>
      </c>
      <c r="F195" s="169" t="s">
        <v>1407</v>
      </c>
      <c r="G195" s="175">
        <v>2002</v>
      </c>
      <c r="H195" s="176">
        <v>4</v>
      </c>
      <c r="I195" s="177">
        <v>4</v>
      </c>
      <c r="J195" s="177">
        <v>360</v>
      </c>
      <c r="K195" s="177">
        <v>4</v>
      </c>
      <c r="L195" s="171">
        <v>0</v>
      </c>
      <c r="M195" s="170">
        <v>0</v>
      </c>
      <c r="N195" s="170">
        <v>0</v>
      </c>
      <c r="O195" s="170">
        <v>0</v>
      </c>
      <c r="P195" s="170">
        <v>0</v>
      </c>
      <c r="Q195" s="170">
        <v>0</v>
      </c>
      <c r="R195" s="177">
        <v>1</v>
      </c>
      <c r="S195" s="170">
        <v>0</v>
      </c>
      <c r="T195" s="171">
        <v>0</v>
      </c>
      <c r="U195" s="170">
        <v>0</v>
      </c>
      <c r="V195" s="170">
        <v>0</v>
      </c>
      <c r="W195" s="170">
        <v>0</v>
      </c>
      <c r="X195" s="170">
        <v>0</v>
      </c>
      <c r="Y195" s="173" t="s">
        <v>179</v>
      </c>
    </row>
    <row r="196" spans="1:25" ht="15.75" x14ac:dyDescent="0.2">
      <c r="A196" s="318">
        <v>186</v>
      </c>
      <c r="B196" s="169" t="s">
        <v>814</v>
      </c>
      <c r="C196" s="175" t="s">
        <v>182</v>
      </c>
      <c r="D196" s="169" t="s">
        <v>655</v>
      </c>
      <c r="E196" s="175" t="s">
        <v>2367</v>
      </c>
      <c r="F196" s="169" t="s">
        <v>815</v>
      </c>
      <c r="G196" s="175">
        <v>2003</v>
      </c>
      <c r="H196" s="176">
        <v>1</v>
      </c>
      <c r="I196" s="177">
        <v>1</v>
      </c>
      <c r="J196" s="177">
        <v>90</v>
      </c>
      <c r="K196" s="177">
        <v>1</v>
      </c>
      <c r="L196" s="171">
        <v>0</v>
      </c>
      <c r="M196" s="170">
        <v>0</v>
      </c>
      <c r="N196" s="170">
        <v>0</v>
      </c>
      <c r="O196" s="170">
        <v>0</v>
      </c>
      <c r="P196" s="170">
        <v>0</v>
      </c>
      <c r="Q196" s="170">
        <v>0</v>
      </c>
      <c r="R196" s="170">
        <v>0</v>
      </c>
      <c r="S196" s="170">
        <v>0</v>
      </c>
      <c r="T196" s="171">
        <v>0</v>
      </c>
      <c r="U196" s="170">
        <v>0</v>
      </c>
      <c r="V196" s="170">
        <v>0</v>
      </c>
      <c r="W196" s="170">
        <v>0</v>
      </c>
      <c r="X196" s="170">
        <v>0</v>
      </c>
      <c r="Y196" s="173" t="s">
        <v>179</v>
      </c>
    </row>
    <row r="197" spans="1:25" ht="15.75" x14ac:dyDescent="0.2">
      <c r="A197" s="318">
        <v>187</v>
      </c>
      <c r="B197" s="169" t="s">
        <v>1100</v>
      </c>
      <c r="C197" s="175" t="s">
        <v>183</v>
      </c>
      <c r="D197" s="169" t="s">
        <v>1101</v>
      </c>
      <c r="E197" s="175" t="s">
        <v>2277</v>
      </c>
      <c r="F197" s="286" t="s">
        <v>1102</v>
      </c>
      <c r="G197" s="175">
        <v>2001</v>
      </c>
      <c r="H197" s="176">
        <v>1</v>
      </c>
      <c r="I197" s="177">
        <v>1</v>
      </c>
      <c r="J197" s="177">
        <v>90</v>
      </c>
      <c r="K197" s="177">
        <v>1</v>
      </c>
      <c r="L197" s="171">
        <v>0</v>
      </c>
      <c r="M197" s="170">
        <v>0</v>
      </c>
      <c r="N197" s="170">
        <v>0</v>
      </c>
      <c r="O197" s="170">
        <v>0</v>
      </c>
      <c r="P197" s="170">
        <v>0</v>
      </c>
      <c r="Q197" s="170">
        <v>0</v>
      </c>
      <c r="R197" s="170">
        <v>0</v>
      </c>
      <c r="S197" s="170">
        <v>0</v>
      </c>
      <c r="T197" s="171">
        <v>0</v>
      </c>
      <c r="U197" s="170">
        <v>0</v>
      </c>
      <c r="V197" s="170">
        <v>0</v>
      </c>
      <c r="W197" s="170">
        <v>0</v>
      </c>
      <c r="X197" s="170">
        <v>0</v>
      </c>
      <c r="Y197" s="173" t="s">
        <v>179</v>
      </c>
    </row>
    <row r="198" spans="1:25" ht="15.75" x14ac:dyDescent="0.2">
      <c r="A198" s="318">
        <v>188</v>
      </c>
      <c r="B198" s="169" t="s">
        <v>1134</v>
      </c>
      <c r="C198" s="175" t="s">
        <v>181</v>
      </c>
      <c r="D198" s="169" t="s">
        <v>1101</v>
      </c>
      <c r="E198" s="175" t="s">
        <v>2368</v>
      </c>
      <c r="F198" s="286" t="s">
        <v>1102</v>
      </c>
      <c r="G198" s="175">
        <v>1996</v>
      </c>
      <c r="H198" s="176">
        <v>3</v>
      </c>
      <c r="I198" s="170">
        <v>0</v>
      </c>
      <c r="J198" s="177">
        <v>49</v>
      </c>
      <c r="K198" s="177">
        <v>0.5</v>
      </c>
      <c r="L198" s="171">
        <v>0</v>
      </c>
      <c r="M198" s="170">
        <v>0</v>
      </c>
      <c r="N198" s="170">
        <v>0</v>
      </c>
      <c r="O198" s="170">
        <v>0</v>
      </c>
      <c r="P198" s="170">
        <v>0</v>
      </c>
      <c r="Q198" s="170">
        <v>0</v>
      </c>
      <c r="R198" s="170">
        <v>0</v>
      </c>
      <c r="S198" s="170">
        <v>0</v>
      </c>
      <c r="T198" s="171">
        <v>0</v>
      </c>
      <c r="U198" s="170">
        <v>0</v>
      </c>
      <c r="V198" s="170">
        <v>0</v>
      </c>
      <c r="W198" s="170">
        <v>0</v>
      </c>
      <c r="X198" s="170">
        <v>0</v>
      </c>
      <c r="Y198" s="173" t="s">
        <v>179</v>
      </c>
    </row>
    <row r="199" spans="1:25" ht="15.75" x14ac:dyDescent="0.2">
      <c r="A199" s="318">
        <v>189</v>
      </c>
      <c r="B199" s="169" t="s">
        <v>403</v>
      </c>
      <c r="C199" s="175" t="s">
        <v>180</v>
      </c>
      <c r="D199" s="169" t="s">
        <v>810</v>
      </c>
      <c r="E199" s="175" t="s">
        <v>1153</v>
      </c>
      <c r="F199" s="169" t="s">
        <v>1436</v>
      </c>
      <c r="G199" s="175">
        <v>1996</v>
      </c>
      <c r="H199" s="176">
        <v>1</v>
      </c>
      <c r="I199" s="170">
        <v>0</v>
      </c>
      <c r="J199" s="177">
        <v>25</v>
      </c>
      <c r="K199" s="177">
        <v>0.3</v>
      </c>
      <c r="L199" s="171">
        <v>0</v>
      </c>
      <c r="M199" s="170">
        <v>0</v>
      </c>
      <c r="N199" s="170">
        <v>0</v>
      </c>
      <c r="O199" s="170">
        <v>0</v>
      </c>
      <c r="P199" s="170">
        <v>0</v>
      </c>
      <c r="Q199" s="170">
        <v>0</v>
      </c>
      <c r="R199" s="170">
        <v>0</v>
      </c>
      <c r="S199" s="170">
        <v>0</v>
      </c>
      <c r="T199" s="171">
        <v>0</v>
      </c>
      <c r="U199" s="170">
        <v>0</v>
      </c>
      <c r="V199" s="170">
        <v>0</v>
      </c>
      <c r="W199" s="170">
        <v>0</v>
      </c>
      <c r="X199" s="170">
        <v>0</v>
      </c>
      <c r="Y199" s="173" t="s">
        <v>179</v>
      </c>
    </row>
    <row r="200" spans="1:25" ht="15.75" x14ac:dyDescent="0.2">
      <c r="A200" s="318">
        <v>190</v>
      </c>
      <c r="B200" s="169" t="s">
        <v>1879</v>
      </c>
      <c r="C200" s="175" t="s">
        <v>182</v>
      </c>
      <c r="D200" s="169" t="s">
        <v>810</v>
      </c>
      <c r="E200" s="175" t="s">
        <v>2369</v>
      </c>
      <c r="F200" s="169" t="s">
        <v>1880</v>
      </c>
      <c r="G200" s="175">
        <v>2004</v>
      </c>
      <c r="H200" s="176">
        <v>1</v>
      </c>
      <c r="I200" s="177">
        <v>1</v>
      </c>
      <c r="J200" s="177">
        <v>77</v>
      </c>
      <c r="K200" s="177">
        <v>0.9</v>
      </c>
      <c r="L200" s="176">
        <v>1</v>
      </c>
      <c r="M200" s="170">
        <v>0</v>
      </c>
      <c r="N200" s="177">
        <v>1</v>
      </c>
      <c r="O200" s="177">
        <v>1</v>
      </c>
      <c r="P200" s="170">
        <v>0</v>
      </c>
      <c r="Q200" s="170">
        <v>0</v>
      </c>
      <c r="R200" s="170">
        <v>0</v>
      </c>
      <c r="S200" s="170">
        <v>0</v>
      </c>
      <c r="T200" s="176">
        <v>1.17</v>
      </c>
      <c r="U200" s="170">
        <v>0</v>
      </c>
      <c r="V200" s="177">
        <v>1.17</v>
      </c>
      <c r="W200" s="177">
        <v>1.17</v>
      </c>
      <c r="X200" s="177">
        <v>1.17</v>
      </c>
      <c r="Y200" s="173" t="s">
        <v>179</v>
      </c>
    </row>
    <row r="201" spans="1:25" ht="15.75" x14ac:dyDescent="0.2">
      <c r="A201" s="318">
        <v>191</v>
      </c>
      <c r="B201" s="169" t="s">
        <v>1993</v>
      </c>
      <c r="C201" s="175" t="s">
        <v>182</v>
      </c>
      <c r="D201" s="169" t="s">
        <v>1395</v>
      </c>
      <c r="E201" s="175" t="s">
        <v>2370</v>
      </c>
      <c r="F201" s="169" t="s">
        <v>1994</v>
      </c>
      <c r="G201" s="175">
        <v>1999</v>
      </c>
      <c r="H201" s="176">
        <v>1</v>
      </c>
      <c r="I201" s="170">
        <v>0</v>
      </c>
      <c r="J201" s="177">
        <v>20</v>
      </c>
      <c r="K201" s="177">
        <v>0.2</v>
      </c>
      <c r="L201" s="171">
        <v>0</v>
      </c>
      <c r="M201" s="170">
        <v>0</v>
      </c>
      <c r="N201" s="170">
        <v>0</v>
      </c>
      <c r="O201" s="170">
        <v>0</v>
      </c>
      <c r="P201" s="170">
        <v>0</v>
      </c>
      <c r="Q201" s="170">
        <v>0</v>
      </c>
      <c r="R201" s="170">
        <v>0</v>
      </c>
      <c r="S201" s="170">
        <v>0</v>
      </c>
      <c r="T201" s="171">
        <v>0</v>
      </c>
      <c r="U201" s="170">
        <v>0</v>
      </c>
      <c r="V201" s="170">
        <v>0</v>
      </c>
      <c r="W201" s="170">
        <v>0</v>
      </c>
      <c r="X201" s="170">
        <v>0</v>
      </c>
      <c r="Y201" s="173" t="s">
        <v>179</v>
      </c>
    </row>
    <row r="202" spans="1:25" ht="15.75" x14ac:dyDescent="0.2">
      <c r="A202" s="318">
        <v>192</v>
      </c>
      <c r="B202" s="169" t="s">
        <v>805</v>
      </c>
      <c r="C202" s="175" t="s">
        <v>638</v>
      </c>
      <c r="D202" s="169" t="s">
        <v>1420</v>
      </c>
      <c r="E202" s="175" t="s">
        <v>2371</v>
      </c>
      <c r="F202" s="169" t="s">
        <v>1116</v>
      </c>
      <c r="G202" s="175">
        <v>2003</v>
      </c>
      <c r="H202" s="176">
        <v>6</v>
      </c>
      <c r="I202" s="170">
        <v>0</v>
      </c>
      <c r="J202" s="177">
        <v>85</v>
      </c>
      <c r="K202" s="177">
        <v>0.9</v>
      </c>
      <c r="L202" s="171">
        <v>0</v>
      </c>
      <c r="M202" s="170">
        <v>0</v>
      </c>
      <c r="N202" s="170">
        <v>0</v>
      </c>
      <c r="O202" s="170">
        <v>0</v>
      </c>
      <c r="P202" s="170">
        <v>0</v>
      </c>
      <c r="Q202" s="170">
        <v>0</v>
      </c>
      <c r="R202" s="170">
        <v>0</v>
      </c>
      <c r="S202" s="170">
        <v>0</v>
      </c>
      <c r="T202" s="171">
        <v>0</v>
      </c>
      <c r="U202" s="170">
        <v>0</v>
      </c>
      <c r="V202" s="170">
        <v>0</v>
      </c>
      <c r="W202" s="170">
        <v>0</v>
      </c>
      <c r="X202" s="170">
        <v>0</v>
      </c>
      <c r="Y202" s="173" t="s">
        <v>179</v>
      </c>
    </row>
    <row r="203" spans="1:25" ht="15.75" x14ac:dyDescent="0.2">
      <c r="A203" s="318">
        <v>193</v>
      </c>
      <c r="B203" s="169" t="s">
        <v>1881</v>
      </c>
      <c r="C203" s="175" t="s">
        <v>180</v>
      </c>
      <c r="D203" s="169" t="s">
        <v>887</v>
      </c>
      <c r="E203" s="175" t="s">
        <v>2147</v>
      </c>
      <c r="F203" s="169" t="s">
        <v>831</v>
      </c>
      <c r="G203" s="175">
        <v>1999</v>
      </c>
      <c r="H203" s="176">
        <v>1</v>
      </c>
      <c r="I203" s="177">
        <v>1</v>
      </c>
      <c r="J203" s="177">
        <v>57</v>
      </c>
      <c r="K203" s="177">
        <v>0.6</v>
      </c>
      <c r="L203" s="171">
        <v>0</v>
      </c>
      <c r="M203" s="170">
        <v>0</v>
      </c>
      <c r="N203" s="170">
        <v>0</v>
      </c>
      <c r="O203" s="170">
        <v>0</v>
      </c>
      <c r="P203" s="170">
        <v>0</v>
      </c>
      <c r="Q203" s="170">
        <v>0</v>
      </c>
      <c r="R203" s="170">
        <v>0</v>
      </c>
      <c r="S203" s="170">
        <v>0</v>
      </c>
      <c r="T203" s="171">
        <v>0</v>
      </c>
      <c r="U203" s="170">
        <v>0</v>
      </c>
      <c r="V203" s="170">
        <v>0</v>
      </c>
      <c r="W203" s="170">
        <v>0</v>
      </c>
      <c r="X203" s="170">
        <v>0</v>
      </c>
      <c r="Y203" s="173" t="s">
        <v>179</v>
      </c>
    </row>
    <row r="204" spans="1:25" ht="15.75" x14ac:dyDescent="0.2">
      <c r="A204" s="318">
        <v>194</v>
      </c>
      <c r="B204" s="169" t="s">
        <v>1135</v>
      </c>
      <c r="C204" s="175" t="s">
        <v>180</v>
      </c>
      <c r="D204" s="169" t="s">
        <v>1108</v>
      </c>
      <c r="E204" s="175" t="s">
        <v>2372</v>
      </c>
      <c r="F204" s="169" t="s">
        <v>1136</v>
      </c>
      <c r="G204" s="175">
        <v>1999</v>
      </c>
      <c r="H204" s="176">
        <v>3</v>
      </c>
      <c r="I204" s="177">
        <v>3</v>
      </c>
      <c r="J204" s="177">
        <v>247</v>
      </c>
      <c r="K204" s="177">
        <v>2.7</v>
      </c>
      <c r="L204" s="171">
        <v>0</v>
      </c>
      <c r="M204" s="170">
        <v>0</v>
      </c>
      <c r="N204" s="170">
        <v>0</v>
      </c>
      <c r="O204" s="170">
        <v>0</v>
      </c>
      <c r="P204" s="170">
        <v>0</v>
      </c>
      <c r="Q204" s="170">
        <v>0</v>
      </c>
      <c r="R204" s="170">
        <v>0</v>
      </c>
      <c r="S204" s="170">
        <v>0</v>
      </c>
      <c r="T204" s="171">
        <v>0</v>
      </c>
      <c r="U204" s="170">
        <v>0</v>
      </c>
      <c r="V204" s="170">
        <v>0</v>
      </c>
      <c r="W204" s="170">
        <v>0</v>
      </c>
      <c r="X204" s="170">
        <v>0</v>
      </c>
      <c r="Y204" s="173" t="s">
        <v>179</v>
      </c>
    </row>
    <row r="205" spans="1:25" ht="15.75" x14ac:dyDescent="0.2">
      <c r="A205" s="318">
        <v>195</v>
      </c>
      <c r="B205" s="169" t="s">
        <v>660</v>
      </c>
      <c r="C205" s="175" t="s">
        <v>181</v>
      </c>
      <c r="D205" s="169" t="s">
        <v>655</v>
      </c>
      <c r="E205" s="175" t="s">
        <v>2373</v>
      </c>
      <c r="F205" s="169" t="s">
        <v>815</v>
      </c>
      <c r="G205" s="175">
        <v>1995</v>
      </c>
      <c r="H205" s="176">
        <v>2</v>
      </c>
      <c r="I205" s="170">
        <v>0</v>
      </c>
      <c r="J205" s="177">
        <v>31</v>
      </c>
      <c r="K205" s="177">
        <v>0.3</v>
      </c>
      <c r="L205" s="171">
        <v>0</v>
      </c>
      <c r="M205" s="170">
        <v>0</v>
      </c>
      <c r="N205" s="170">
        <v>0</v>
      </c>
      <c r="O205" s="170">
        <v>0</v>
      </c>
      <c r="P205" s="170">
        <v>0</v>
      </c>
      <c r="Q205" s="170">
        <v>0</v>
      </c>
      <c r="R205" s="170">
        <v>0</v>
      </c>
      <c r="S205" s="170">
        <v>0</v>
      </c>
      <c r="T205" s="171">
        <v>0</v>
      </c>
      <c r="U205" s="170">
        <v>0</v>
      </c>
      <c r="V205" s="170">
        <v>0</v>
      </c>
      <c r="W205" s="170">
        <v>0</v>
      </c>
      <c r="X205" s="170">
        <v>0</v>
      </c>
      <c r="Y205" s="173" t="s">
        <v>179</v>
      </c>
    </row>
    <row r="206" spans="1:25" ht="15.75" x14ac:dyDescent="0.2">
      <c r="A206" s="318">
        <v>196</v>
      </c>
      <c r="B206" s="169" t="s">
        <v>637</v>
      </c>
      <c r="C206" s="175" t="s">
        <v>180</v>
      </c>
      <c r="D206" s="169" t="s">
        <v>633</v>
      </c>
      <c r="E206" s="175" t="s">
        <v>2039</v>
      </c>
      <c r="F206" s="169" t="s">
        <v>929</v>
      </c>
      <c r="G206" s="175">
        <v>1995</v>
      </c>
      <c r="H206" s="176">
        <v>3</v>
      </c>
      <c r="I206" s="177">
        <v>1</v>
      </c>
      <c r="J206" s="177">
        <v>95</v>
      </c>
      <c r="K206" s="177">
        <v>1.1000000000000001</v>
      </c>
      <c r="L206" s="171">
        <v>0</v>
      </c>
      <c r="M206" s="170">
        <v>0</v>
      </c>
      <c r="N206" s="170">
        <v>0</v>
      </c>
      <c r="O206" s="170">
        <v>0</v>
      </c>
      <c r="P206" s="170">
        <v>0</v>
      </c>
      <c r="Q206" s="170">
        <v>0</v>
      </c>
      <c r="R206" s="177">
        <v>1</v>
      </c>
      <c r="S206" s="170">
        <v>0</v>
      </c>
      <c r="T206" s="171">
        <v>0</v>
      </c>
      <c r="U206" s="170">
        <v>0</v>
      </c>
      <c r="V206" s="170">
        <v>0</v>
      </c>
      <c r="W206" s="170">
        <v>0</v>
      </c>
      <c r="X206" s="170">
        <v>0</v>
      </c>
      <c r="Y206" s="173" t="s">
        <v>179</v>
      </c>
    </row>
    <row r="207" spans="1:25" ht="15.75" x14ac:dyDescent="0.2">
      <c r="A207" s="318">
        <v>197</v>
      </c>
      <c r="B207" s="169" t="s">
        <v>1440</v>
      </c>
      <c r="C207" s="175" t="s">
        <v>180</v>
      </c>
      <c r="D207" s="169" t="s">
        <v>1398</v>
      </c>
      <c r="E207" s="175" t="s">
        <v>2374</v>
      </c>
      <c r="F207" s="169" t="s">
        <v>1058</v>
      </c>
      <c r="G207" s="175">
        <v>2003</v>
      </c>
      <c r="H207" s="176">
        <v>3</v>
      </c>
      <c r="I207" s="170">
        <v>0</v>
      </c>
      <c r="J207" s="177">
        <v>83</v>
      </c>
      <c r="K207" s="177">
        <v>0.9</v>
      </c>
      <c r="L207" s="171">
        <v>0</v>
      </c>
      <c r="M207" s="170">
        <v>0</v>
      </c>
      <c r="N207" s="170">
        <v>0</v>
      </c>
      <c r="O207" s="170">
        <v>0</v>
      </c>
      <c r="P207" s="170">
        <v>0</v>
      </c>
      <c r="Q207" s="170">
        <v>0</v>
      </c>
      <c r="R207" s="170">
        <v>0</v>
      </c>
      <c r="S207" s="170">
        <v>0</v>
      </c>
      <c r="T207" s="171">
        <v>0</v>
      </c>
      <c r="U207" s="170">
        <v>0</v>
      </c>
      <c r="V207" s="170">
        <v>0</v>
      </c>
      <c r="W207" s="170">
        <v>0</v>
      </c>
      <c r="X207" s="170">
        <v>0</v>
      </c>
      <c r="Y207" s="173" t="s">
        <v>179</v>
      </c>
    </row>
    <row r="208" spans="1:25" ht="15.75" x14ac:dyDescent="0.2">
      <c r="A208" s="318">
        <v>198</v>
      </c>
      <c r="B208" s="169" t="s">
        <v>816</v>
      </c>
      <c r="C208" s="175" t="s">
        <v>181</v>
      </c>
      <c r="D208" s="169" t="s">
        <v>655</v>
      </c>
      <c r="E208" s="175" t="s">
        <v>2375</v>
      </c>
      <c r="F208" s="169" t="s">
        <v>815</v>
      </c>
      <c r="G208" s="175">
        <v>1999</v>
      </c>
      <c r="H208" s="176">
        <v>1</v>
      </c>
      <c r="I208" s="170">
        <v>0</v>
      </c>
      <c r="J208" s="177">
        <v>7</v>
      </c>
      <c r="K208" s="177">
        <v>0.1</v>
      </c>
      <c r="L208" s="171">
        <v>0</v>
      </c>
      <c r="M208" s="170">
        <v>0</v>
      </c>
      <c r="N208" s="170">
        <v>0</v>
      </c>
      <c r="O208" s="170">
        <v>0</v>
      </c>
      <c r="P208" s="170">
        <v>0</v>
      </c>
      <c r="Q208" s="170">
        <v>0</v>
      </c>
      <c r="R208" s="170">
        <v>0</v>
      </c>
      <c r="S208" s="170">
        <v>0</v>
      </c>
      <c r="T208" s="171">
        <v>0</v>
      </c>
      <c r="U208" s="170">
        <v>0</v>
      </c>
      <c r="V208" s="170">
        <v>0</v>
      </c>
      <c r="W208" s="170">
        <v>0</v>
      </c>
      <c r="X208" s="170">
        <v>0</v>
      </c>
      <c r="Y208" s="173" t="s">
        <v>179</v>
      </c>
    </row>
    <row r="209" spans="1:25" ht="15.75" x14ac:dyDescent="0.2">
      <c r="A209" s="318">
        <v>199</v>
      </c>
      <c r="B209" s="169" t="s">
        <v>1995</v>
      </c>
      <c r="C209" s="175" t="s">
        <v>1677</v>
      </c>
      <c r="D209" s="169" t="s">
        <v>1553</v>
      </c>
      <c r="E209" s="175" t="s">
        <v>2376</v>
      </c>
      <c r="F209" s="169" t="s">
        <v>1996</v>
      </c>
      <c r="G209" s="175">
        <v>1998</v>
      </c>
      <c r="H209" s="176">
        <v>2</v>
      </c>
      <c r="I209" s="177">
        <v>2</v>
      </c>
      <c r="J209" s="177">
        <v>146</v>
      </c>
      <c r="K209" s="177">
        <v>1.6</v>
      </c>
      <c r="L209" s="176">
        <v>1</v>
      </c>
      <c r="M209" s="170">
        <v>0</v>
      </c>
      <c r="N209" s="177">
        <v>1</v>
      </c>
      <c r="O209" s="177">
        <v>1</v>
      </c>
      <c r="P209" s="170">
        <v>0</v>
      </c>
      <c r="Q209" s="170">
        <v>0</v>
      </c>
      <c r="R209" s="170">
        <v>0</v>
      </c>
      <c r="S209" s="170">
        <v>0</v>
      </c>
      <c r="T209" s="176">
        <v>0.62</v>
      </c>
      <c r="U209" s="170">
        <v>0</v>
      </c>
      <c r="V209" s="177">
        <v>0.62</v>
      </c>
      <c r="W209" s="177">
        <v>0.62</v>
      </c>
      <c r="X209" s="177">
        <v>0.62</v>
      </c>
      <c r="Y209" s="173" t="s">
        <v>179</v>
      </c>
    </row>
    <row r="210" spans="1:25" ht="16.5" thickBot="1" x14ac:dyDescent="0.25">
      <c r="A210" s="318">
        <v>200</v>
      </c>
      <c r="B210" s="169" t="s">
        <v>1010</v>
      </c>
      <c r="C210" s="175" t="s">
        <v>182</v>
      </c>
      <c r="D210" s="169" t="s">
        <v>998</v>
      </c>
      <c r="E210" s="175" t="s">
        <v>530</v>
      </c>
      <c r="F210" s="169" t="s">
        <v>1011</v>
      </c>
      <c r="G210" s="175">
        <v>2003</v>
      </c>
      <c r="H210" s="176">
        <v>4</v>
      </c>
      <c r="I210" s="177">
        <v>4</v>
      </c>
      <c r="J210" s="177">
        <v>390</v>
      </c>
      <c r="K210" s="177">
        <v>4.3</v>
      </c>
      <c r="L210" s="171">
        <v>0</v>
      </c>
      <c r="M210" s="170">
        <v>0</v>
      </c>
      <c r="N210" s="170">
        <v>0</v>
      </c>
      <c r="O210" s="170">
        <v>0</v>
      </c>
      <c r="P210" s="170">
        <v>0</v>
      </c>
      <c r="Q210" s="170">
        <v>0</v>
      </c>
      <c r="R210" s="177">
        <v>1</v>
      </c>
      <c r="S210" s="170">
        <v>0</v>
      </c>
      <c r="T210" s="171">
        <v>0</v>
      </c>
      <c r="U210" s="170">
        <v>0</v>
      </c>
      <c r="V210" s="170">
        <v>0</v>
      </c>
      <c r="W210" s="170">
        <v>0</v>
      </c>
      <c r="X210" s="170">
        <v>0</v>
      </c>
      <c r="Y210" s="173" t="s">
        <v>179</v>
      </c>
    </row>
    <row r="211" spans="1:25" ht="13.5" thickBot="1" x14ac:dyDescent="0.25">
      <c r="A211" s="174" t="s">
        <v>173</v>
      </c>
      <c r="B211" s="315" t="s">
        <v>174</v>
      </c>
      <c r="C211" s="181" t="s">
        <v>175</v>
      </c>
      <c r="D211" s="181" t="s">
        <v>176</v>
      </c>
      <c r="E211" s="181" t="s">
        <v>177</v>
      </c>
      <c r="F211" s="181" t="s">
        <v>806</v>
      </c>
      <c r="G211" s="181" t="s">
        <v>178</v>
      </c>
      <c r="H211" s="182" t="s">
        <v>184</v>
      </c>
      <c r="I211" s="181" t="s">
        <v>185</v>
      </c>
      <c r="J211" s="181" t="s">
        <v>186</v>
      </c>
      <c r="K211" s="181" t="s">
        <v>187</v>
      </c>
      <c r="L211" s="182" t="s">
        <v>188</v>
      </c>
      <c r="M211" s="181" t="s">
        <v>189</v>
      </c>
      <c r="N211" s="181" t="s">
        <v>195</v>
      </c>
      <c r="O211" s="181" t="s">
        <v>190</v>
      </c>
      <c r="P211" s="181" t="s">
        <v>191</v>
      </c>
      <c r="Q211" s="181" t="s">
        <v>192</v>
      </c>
      <c r="R211" s="181" t="s">
        <v>193</v>
      </c>
      <c r="S211" s="181" t="s">
        <v>194</v>
      </c>
      <c r="T211" s="182" t="s">
        <v>188</v>
      </c>
      <c r="U211" s="181" t="s">
        <v>189</v>
      </c>
      <c r="V211" s="181" t="s">
        <v>195</v>
      </c>
      <c r="W211" s="181" t="s">
        <v>190</v>
      </c>
      <c r="X211" s="181" t="s">
        <v>196</v>
      </c>
      <c r="Y211" s="183" t="s">
        <v>179</v>
      </c>
    </row>
    <row r="212" spans="1:25" ht="15.75" x14ac:dyDescent="0.2">
      <c r="A212" s="318">
        <v>201</v>
      </c>
      <c r="B212" s="169" t="s">
        <v>519</v>
      </c>
      <c r="C212" s="175" t="s">
        <v>182</v>
      </c>
      <c r="D212" s="169" t="s">
        <v>1438</v>
      </c>
      <c r="E212" s="175" t="s">
        <v>2377</v>
      </c>
      <c r="F212" s="169" t="s">
        <v>1441</v>
      </c>
      <c r="G212" s="175">
        <v>1994</v>
      </c>
      <c r="H212" s="176">
        <v>4</v>
      </c>
      <c r="I212" s="177">
        <v>1</v>
      </c>
      <c r="J212" s="177">
        <v>184</v>
      </c>
      <c r="K212" s="177">
        <v>2</v>
      </c>
      <c r="L212" s="171">
        <v>0</v>
      </c>
      <c r="M212" s="170">
        <v>0</v>
      </c>
      <c r="N212" s="170">
        <v>0</v>
      </c>
      <c r="O212" s="170">
        <v>0</v>
      </c>
      <c r="P212" s="170">
        <v>0</v>
      </c>
      <c r="Q212" s="170">
        <v>0</v>
      </c>
      <c r="R212" s="170">
        <v>0</v>
      </c>
      <c r="S212" s="170">
        <v>0</v>
      </c>
      <c r="T212" s="171">
        <v>0</v>
      </c>
      <c r="U212" s="170">
        <v>0</v>
      </c>
      <c r="V212" s="170">
        <v>0</v>
      </c>
      <c r="W212" s="170">
        <v>0</v>
      </c>
      <c r="X212" s="170">
        <v>0</v>
      </c>
      <c r="Y212" s="173" t="s">
        <v>179</v>
      </c>
    </row>
    <row r="213" spans="1:25" ht="15.75" x14ac:dyDescent="0.2">
      <c r="A213" s="318">
        <v>202</v>
      </c>
      <c r="B213" s="169" t="s">
        <v>1137</v>
      </c>
      <c r="C213" s="175" t="s">
        <v>180</v>
      </c>
      <c r="D213" s="169" t="s">
        <v>1108</v>
      </c>
      <c r="E213" s="175" t="s">
        <v>2378</v>
      </c>
      <c r="F213" s="169" t="s">
        <v>1138</v>
      </c>
      <c r="G213" s="175">
        <v>2004</v>
      </c>
      <c r="H213" s="176">
        <v>3</v>
      </c>
      <c r="I213" s="177">
        <v>3</v>
      </c>
      <c r="J213" s="177">
        <v>233</v>
      </c>
      <c r="K213" s="177">
        <v>2.6</v>
      </c>
      <c r="L213" s="176">
        <v>1</v>
      </c>
      <c r="M213" s="170">
        <v>0</v>
      </c>
      <c r="N213" s="177">
        <v>1</v>
      </c>
      <c r="O213" s="177">
        <v>1</v>
      </c>
      <c r="P213" s="170">
        <v>0</v>
      </c>
      <c r="Q213" s="170">
        <v>0</v>
      </c>
      <c r="R213" s="177">
        <v>1</v>
      </c>
      <c r="S213" s="170">
        <v>0</v>
      </c>
      <c r="T213" s="176">
        <v>0.39</v>
      </c>
      <c r="U213" s="170">
        <v>0</v>
      </c>
      <c r="V213" s="177">
        <v>0.39</v>
      </c>
      <c r="W213" s="177">
        <v>0.39</v>
      </c>
      <c r="X213" s="177">
        <v>0.39</v>
      </c>
      <c r="Y213" s="173" t="s">
        <v>179</v>
      </c>
    </row>
    <row r="214" spans="1:25" ht="15.75" x14ac:dyDescent="0.2">
      <c r="A214" s="318">
        <v>203</v>
      </c>
      <c r="B214" s="169" t="s">
        <v>487</v>
      </c>
      <c r="C214" s="175" t="s">
        <v>182</v>
      </c>
      <c r="D214" s="169" t="s">
        <v>635</v>
      </c>
      <c r="E214" s="175" t="s">
        <v>2379</v>
      </c>
      <c r="F214" s="169" t="s">
        <v>2109</v>
      </c>
      <c r="G214" s="175">
        <v>1998</v>
      </c>
      <c r="H214" s="176">
        <v>1</v>
      </c>
      <c r="I214" s="170">
        <v>0</v>
      </c>
      <c r="J214" s="177">
        <v>31</v>
      </c>
      <c r="K214" s="177">
        <v>0.3</v>
      </c>
      <c r="L214" s="171">
        <v>0</v>
      </c>
      <c r="M214" s="170">
        <v>0</v>
      </c>
      <c r="N214" s="170">
        <v>0</v>
      </c>
      <c r="O214" s="170">
        <v>0</v>
      </c>
      <c r="P214" s="170">
        <v>0</v>
      </c>
      <c r="Q214" s="170">
        <v>0</v>
      </c>
      <c r="R214" s="170">
        <v>0</v>
      </c>
      <c r="S214" s="170">
        <v>0</v>
      </c>
      <c r="T214" s="171">
        <v>0</v>
      </c>
      <c r="U214" s="170">
        <v>0</v>
      </c>
      <c r="V214" s="170">
        <v>0</v>
      </c>
      <c r="W214" s="170">
        <v>0</v>
      </c>
      <c r="X214" s="170">
        <v>0</v>
      </c>
      <c r="Y214" s="173" t="s">
        <v>179</v>
      </c>
    </row>
    <row r="215" spans="1:25" ht="15.75" x14ac:dyDescent="0.2">
      <c r="A215" s="318">
        <v>204</v>
      </c>
      <c r="B215" s="169" t="s">
        <v>1567</v>
      </c>
      <c r="C215" s="175" t="s">
        <v>180</v>
      </c>
      <c r="D215" s="169" t="s">
        <v>1545</v>
      </c>
      <c r="E215" s="175" t="s">
        <v>2380</v>
      </c>
      <c r="F215" s="169" t="s">
        <v>944</v>
      </c>
      <c r="G215" s="175">
        <v>2002</v>
      </c>
      <c r="H215" s="176">
        <v>4</v>
      </c>
      <c r="I215" s="170">
        <v>0</v>
      </c>
      <c r="J215" s="177">
        <v>126</v>
      </c>
      <c r="K215" s="177">
        <v>1.4</v>
      </c>
      <c r="L215" s="171">
        <v>0</v>
      </c>
      <c r="M215" s="170">
        <v>0</v>
      </c>
      <c r="N215" s="170">
        <v>0</v>
      </c>
      <c r="O215" s="170">
        <v>0</v>
      </c>
      <c r="P215" s="170">
        <v>0</v>
      </c>
      <c r="Q215" s="170">
        <v>0</v>
      </c>
      <c r="R215" s="170">
        <v>0</v>
      </c>
      <c r="S215" s="170">
        <v>0</v>
      </c>
      <c r="T215" s="171">
        <v>0</v>
      </c>
      <c r="U215" s="170">
        <v>0</v>
      </c>
      <c r="V215" s="170">
        <v>0</v>
      </c>
      <c r="W215" s="170">
        <v>0</v>
      </c>
      <c r="X215" s="170">
        <v>0</v>
      </c>
      <c r="Y215" s="173" t="s">
        <v>179</v>
      </c>
    </row>
    <row r="216" spans="1:25" ht="15.75" x14ac:dyDescent="0.2">
      <c r="A216" s="318">
        <v>205</v>
      </c>
      <c r="B216" s="169" t="s">
        <v>1836</v>
      </c>
      <c r="C216" s="175" t="s">
        <v>181</v>
      </c>
      <c r="D216" s="169" t="s">
        <v>1547</v>
      </c>
      <c r="E216" s="175" t="s">
        <v>2165</v>
      </c>
      <c r="F216" s="169" t="s">
        <v>1346</v>
      </c>
      <c r="G216" s="175">
        <v>1993</v>
      </c>
      <c r="H216" s="176">
        <v>3</v>
      </c>
      <c r="I216" s="177">
        <v>2</v>
      </c>
      <c r="J216" s="177">
        <v>99</v>
      </c>
      <c r="K216" s="177">
        <v>1.1000000000000001</v>
      </c>
      <c r="L216" s="171">
        <v>0</v>
      </c>
      <c r="M216" s="170">
        <v>0</v>
      </c>
      <c r="N216" s="170">
        <v>0</v>
      </c>
      <c r="O216" s="170">
        <v>0</v>
      </c>
      <c r="P216" s="170">
        <v>0</v>
      </c>
      <c r="Q216" s="170">
        <v>0</v>
      </c>
      <c r="R216" s="170">
        <v>0</v>
      </c>
      <c r="S216" s="170">
        <v>0</v>
      </c>
      <c r="T216" s="171">
        <v>0</v>
      </c>
      <c r="U216" s="170">
        <v>0</v>
      </c>
      <c r="V216" s="170">
        <v>0</v>
      </c>
      <c r="W216" s="170">
        <v>0</v>
      </c>
      <c r="X216" s="170">
        <v>0</v>
      </c>
      <c r="Y216" s="173" t="s">
        <v>179</v>
      </c>
    </row>
    <row r="217" spans="1:25" ht="15.75" x14ac:dyDescent="0.2">
      <c r="A217" s="318">
        <v>206</v>
      </c>
      <c r="B217" s="169" t="s">
        <v>1568</v>
      </c>
      <c r="C217" s="175" t="s">
        <v>182</v>
      </c>
      <c r="D217" s="169" t="s">
        <v>1538</v>
      </c>
      <c r="E217" s="175" t="s">
        <v>2381</v>
      </c>
      <c r="F217" s="169" t="s">
        <v>930</v>
      </c>
      <c r="G217" s="175">
        <v>2001</v>
      </c>
      <c r="H217" s="176">
        <v>3</v>
      </c>
      <c r="I217" s="177">
        <v>3</v>
      </c>
      <c r="J217" s="177">
        <v>270</v>
      </c>
      <c r="K217" s="177">
        <v>3</v>
      </c>
      <c r="L217" s="171">
        <v>0</v>
      </c>
      <c r="M217" s="170">
        <v>0</v>
      </c>
      <c r="N217" s="170">
        <v>0</v>
      </c>
      <c r="O217" s="170">
        <v>0</v>
      </c>
      <c r="P217" s="170">
        <v>0</v>
      </c>
      <c r="Q217" s="170">
        <v>0</v>
      </c>
      <c r="R217" s="170">
        <v>0</v>
      </c>
      <c r="S217" s="170">
        <v>0</v>
      </c>
      <c r="T217" s="171">
        <v>0</v>
      </c>
      <c r="U217" s="170">
        <v>0</v>
      </c>
      <c r="V217" s="170">
        <v>0</v>
      </c>
      <c r="W217" s="170">
        <v>0</v>
      </c>
      <c r="X217" s="170">
        <v>0</v>
      </c>
      <c r="Y217" s="173" t="s">
        <v>179</v>
      </c>
    </row>
    <row r="218" spans="1:25" ht="15.75" x14ac:dyDescent="0.2">
      <c r="A218" s="318">
        <v>207</v>
      </c>
      <c r="B218" s="169" t="s">
        <v>901</v>
      </c>
      <c r="C218" s="175" t="s">
        <v>182</v>
      </c>
      <c r="D218" s="169" t="s">
        <v>887</v>
      </c>
      <c r="E218" s="175" t="s">
        <v>2138</v>
      </c>
      <c r="F218" s="169" t="s">
        <v>942</v>
      </c>
      <c r="G218" s="175">
        <v>1997</v>
      </c>
      <c r="H218" s="176">
        <v>4</v>
      </c>
      <c r="I218" s="177">
        <v>4</v>
      </c>
      <c r="J218" s="177">
        <v>315</v>
      </c>
      <c r="K218" s="177">
        <v>3.5</v>
      </c>
      <c r="L218" s="171">
        <v>0</v>
      </c>
      <c r="M218" s="170">
        <v>0</v>
      </c>
      <c r="N218" s="170">
        <v>0</v>
      </c>
      <c r="O218" s="170">
        <v>0</v>
      </c>
      <c r="P218" s="170">
        <v>0</v>
      </c>
      <c r="Q218" s="170">
        <v>0</v>
      </c>
      <c r="R218" s="177">
        <v>1</v>
      </c>
      <c r="S218" s="170">
        <v>0</v>
      </c>
      <c r="T218" s="171">
        <v>0</v>
      </c>
      <c r="U218" s="170">
        <v>0</v>
      </c>
      <c r="V218" s="170">
        <v>0</v>
      </c>
      <c r="W218" s="170">
        <v>0</v>
      </c>
      <c r="X218" s="170">
        <v>0</v>
      </c>
      <c r="Y218" s="173" t="s">
        <v>179</v>
      </c>
    </row>
    <row r="219" spans="1:25" ht="15.75" x14ac:dyDescent="0.2">
      <c r="A219" s="318">
        <v>208</v>
      </c>
      <c r="B219" s="169" t="s">
        <v>269</v>
      </c>
      <c r="C219" s="175" t="s">
        <v>183</v>
      </c>
      <c r="D219" s="169" t="s">
        <v>1545</v>
      </c>
      <c r="E219" s="175" t="s">
        <v>2382</v>
      </c>
      <c r="F219" s="169" t="s">
        <v>949</v>
      </c>
      <c r="G219" s="175">
        <v>1999</v>
      </c>
      <c r="H219" s="176">
        <v>5</v>
      </c>
      <c r="I219" s="177">
        <v>5</v>
      </c>
      <c r="J219" s="177">
        <v>450</v>
      </c>
      <c r="K219" s="177">
        <v>5</v>
      </c>
      <c r="L219" s="171">
        <v>0</v>
      </c>
      <c r="M219" s="170">
        <v>0</v>
      </c>
      <c r="N219" s="170">
        <v>0</v>
      </c>
      <c r="O219" s="170">
        <v>0</v>
      </c>
      <c r="P219" s="170">
        <v>0</v>
      </c>
      <c r="Q219" s="170">
        <v>0</v>
      </c>
      <c r="R219" s="170">
        <v>0</v>
      </c>
      <c r="S219" s="170">
        <v>0</v>
      </c>
      <c r="T219" s="171">
        <v>0</v>
      </c>
      <c r="U219" s="170">
        <v>0</v>
      </c>
      <c r="V219" s="170">
        <v>0</v>
      </c>
      <c r="W219" s="170">
        <v>0</v>
      </c>
      <c r="X219" s="170">
        <v>0</v>
      </c>
      <c r="Y219" s="173" t="s">
        <v>179</v>
      </c>
    </row>
    <row r="220" spans="1:25" ht="15.75" x14ac:dyDescent="0.2">
      <c r="A220" s="318">
        <v>209</v>
      </c>
      <c r="B220" s="169" t="s">
        <v>1271</v>
      </c>
      <c r="C220" s="175" t="s">
        <v>181</v>
      </c>
      <c r="D220" s="169" t="s">
        <v>1683</v>
      </c>
      <c r="E220" s="175" t="s">
        <v>2383</v>
      </c>
      <c r="F220" s="169" t="s">
        <v>1272</v>
      </c>
      <c r="G220" s="175">
        <v>1991</v>
      </c>
      <c r="H220" s="176">
        <v>4</v>
      </c>
      <c r="I220" s="177">
        <v>1</v>
      </c>
      <c r="J220" s="177">
        <v>159</v>
      </c>
      <c r="K220" s="177">
        <v>1.8</v>
      </c>
      <c r="L220" s="171">
        <v>0</v>
      </c>
      <c r="M220" s="170">
        <v>0</v>
      </c>
      <c r="N220" s="170">
        <v>0</v>
      </c>
      <c r="O220" s="170">
        <v>0</v>
      </c>
      <c r="P220" s="170">
        <v>0</v>
      </c>
      <c r="Q220" s="170">
        <v>0</v>
      </c>
      <c r="R220" s="170">
        <v>0</v>
      </c>
      <c r="S220" s="170">
        <v>0</v>
      </c>
      <c r="T220" s="171">
        <v>0</v>
      </c>
      <c r="U220" s="170">
        <v>0</v>
      </c>
      <c r="V220" s="170">
        <v>0</v>
      </c>
      <c r="W220" s="170">
        <v>0</v>
      </c>
      <c r="X220" s="170">
        <v>0</v>
      </c>
      <c r="Y220" s="173" t="s">
        <v>179</v>
      </c>
    </row>
    <row r="221" spans="1:25" ht="15.75" x14ac:dyDescent="0.2">
      <c r="A221" s="318">
        <v>210</v>
      </c>
      <c r="B221" s="169" t="s">
        <v>1997</v>
      </c>
      <c r="C221" s="175" t="s">
        <v>180</v>
      </c>
      <c r="D221" s="169" t="s">
        <v>1545</v>
      </c>
      <c r="E221" s="175" t="s">
        <v>2384</v>
      </c>
      <c r="F221" s="169" t="s">
        <v>959</v>
      </c>
      <c r="G221" s="175">
        <v>2000</v>
      </c>
      <c r="H221" s="176">
        <v>1</v>
      </c>
      <c r="I221" s="170">
        <v>0</v>
      </c>
      <c r="J221" s="177">
        <v>21</v>
      </c>
      <c r="K221" s="177">
        <v>0.2</v>
      </c>
      <c r="L221" s="171">
        <v>0</v>
      </c>
      <c r="M221" s="170">
        <v>0</v>
      </c>
      <c r="N221" s="170">
        <v>0</v>
      </c>
      <c r="O221" s="170">
        <v>0</v>
      </c>
      <c r="P221" s="170">
        <v>0</v>
      </c>
      <c r="Q221" s="170">
        <v>0</v>
      </c>
      <c r="R221" s="170">
        <v>0</v>
      </c>
      <c r="S221" s="170">
        <v>0</v>
      </c>
      <c r="T221" s="171">
        <v>0</v>
      </c>
      <c r="U221" s="170">
        <v>0</v>
      </c>
      <c r="V221" s="170">
        <v>0</v>
      </c>
      <c r="W221" s="170">
        <v>0</v>
      </c>
      <c r="X221" s="170">
        <v>0</v>
      </c>
      <c r="Y221" s="173" t="s">
        <v>179</v>
      </c>
    </row>
    <row r="222" spans="1:25" ht="15.75" x14ac:dyDescent="0.2">
      <c r="A222" s="318">
        <v>211</v>
      </c>
      <c r="B222" s="169" t="s">
        <v>661</v>
      </c>
      <c r="C222" s="175" t="s">
        <v>1684</v>
      </c>
      <c r="D222" s="169" t="s">
        <v>655</v>
      </c>
      <c r="E222" s="175" t="s">
        <v>2195</v>
      </c>
      <c r="F222" s="169" t="s">
        <v>817</v>
      </c>
      <c r="G222" s="175">
        <v>1992</v>
      </c>
      <c r="H222" s="176">
        <v>3</v>
      </c>
      <c r="I222" s="177">
        <v>3</v>
      </c>
      <c r="J222" s="177">
        <v>270</v>
      </c>
      <c r="K222" s="177">
        <v>3</v>
      </c>
      <c r="L222" s="171">
        <v>0</v>
      </c>
      <c r="M222" s="177">
        <v>1</v>
      </c>
      <c r="N222" s="177">
        <v>1</v>
      </c>
      <c r="O222" s="170">
        <v>0</v>
      </c>
      <c r="P222" s="170">
        <v>0</v>
      </c>
      <c r="Q222" s="170">
        <v>0</v>
      </c>
      <c r="R222" s="170">
        <v>0</v>
      </c>
      <c r="S222" s="170">
        <v>0</v>
      </c>
      <c r="T222" s="171">
        <v>0</v>
      </c>
      <c r="U222" s="177">
        <v>0.33</v>
      </c>
      <c r="V222" s="177">
        <v>0.33</v>
      </c>
      <c r="W222" s="170">
        <v>0</v>
      </c>
      <c r="X222" s="177">
        <v>0.33</v>
      </c>
      <c r="Y222" s="173" t="s">
        <v>179</v>
      </c>
    </row>
    <row r="223" spans="1:25" ht="15.75" x14ac:dyDescent="0.2">
      <c r="A223" s="318">
        <v>212</v>
      </c>
      <c r="B223" s="169" t="s">
        <v>50</v>
      </c>
      <c r="C223" s="175" t="s">
        <v>183</v>
      </c>
      <c r="D223" s="169" t="s">
        <v>1270</v>
      </c>
      <c r="E223" s="175" t="s">
        <v>2385</v>
      </c>
      <c r="F223" s="169" t="s">
        <v>1020</v>
      </c>
      <c r="G223" s="175">
        <v>1992</v>
      </c>
      <c r="H223" s="176">
        <v>6</v>
      </c>
      <c r="I223" s="177">
        <v>6</v>
      </c>
      <c r="J223" s="177">
        <v>550</v>
      </c>
      <c r="K223" s="177">
        <v>6.1</v>
      </c>
      <c r="L223" s="171">
        <v>0</v>
      </c>
      <c r="M223" s="170">
        <v>0</v>
      </c>
      <c r="N223" s="170">
        <v>0</v>
      </c>
      <c r="O223" s="170">
        <v>0</v>
      </c>
      <c r="P223" s="170">
        <v>0</v>
      </c>
      <c r="Q223" s="170">
        <v>0</v>
      </c>
      <c r="R223" s="170">
        <v>0</v>
      </c>
      <c r="S223" s="170">
        <v>0</v>
      </c>
      <c r="T223" s="171">
        <v>0</v>
      </c>
      <c r="U223" s="170">
        <v>0</v>
      </c>
      <c r="V223" s="170">
        <v>0</v>
      </c>
      <c r="W223" s="170">
        <v>0</v>
      </c>
      <c r="X223" s="170">
        <v>0</v>
      </c>
      <c r="Y223" s="173" t="s">
        <v>179</v>
      </c>
    </row>
    <row r="224" spans="1:25" ht="15.75" x14ac:dyDescent="0.2">
      <c r="A224" s="318">
        <v>213</v>
      </c>
      <c r="B224" s="169" t="s">
        <v>764</v>
      </c>
      <c r="C224" s="175" t="s">
        <v>183</v>
      </c>
      <c r="D224" s="169" t="s">
        <v>887</v>
      </c>
      <c r="E224" s="175" t="s">
        <v>2386</v>
      </c>
      <c r="F224" s="169" t="s">
        <v>943</v>
      </c>
      <c r="G224" s="175">
        <v>1994</v>
      </c>
      <c r="H224" s="176">
        <v>5</v>
      </c>
      <c r="I224" s="177">
        <v>5</v>
      </c>
      <c r="J224" s="177">
        <v>450</v>
      </c>
      <c r="K224" s="177">
        <v>5</v>
      </c>
      <c r="L224" s="171">
        <v>0</v>
      </c>
      <c r="M224" s="170">
        <v>0</v>
      </c>
      <c r="N224" s="170">
        <v>0</v>
      </c>
      <c r="O224" s="170">
        <v>0</v>
      </c>
      <c r="P224" s="170">
        <v>0</v>
      </c>
      <c r="Q224" s="170">
        <v>0</v>
      </c>
      <c r="R224" s="170">
        <v>0</v>
      </c>
      <c r="S224" s="170">
        <v>0</v>
      </c>
      <c r="T224" s="171">
        <v>0</v>
      </c>
      <c r="U224" s="170">
        <v>0</v>
      </c>
      <c r="V224" s="170">
        <v>0</v>
      </c>
      <c r="W224" s="170">
        <v>0</v>
      </c>
      <c r="X224" s="170">
        <v>0</v>
      </c>
      <c r="Y224" s="173" t="s">
        <v>179</v>
      </c>
    </row>
    <row r="225" spans="1:25" ht="15.75" x14ac:dyDescent="0.2">
      <c r="A225" s="318">
        <v>214</v>
      </c>
      <c r="B225" s="169" t="s">
        <v>1273</v>
      </c>
      <c r="C225" s="175" t="s">
        <v>183</v>
      </c>
      <c r="D225" s="169" t="s">
        <v>1256</v>
      </c>
      <c r="E225" s="175" t="s">
        <v>2177</v>
      </c>
      <c r="F225" s="169" t="s">
        <v>1274</v>
      </c>
      <c r="G225" s="175">
        <v>1993</v>
      </c>
      <c r="H225" s="176">
        <v>3</v>
      </c>
      <c r="I225" s="177">
        <v>3</v>
      </c>
      <c r="J225" s="177">
        <v>270</v>
      </c>
      <c r="K225" s="177">
        <v>3</v>
      </c>
      <c r="L225" s="171">
        <v>0</v>
      </c>
      <c r="M225" s="170">
        <v>0</v>
      </c>
      <c r="N225" s="170">
        <v>0</v>
      </c>
      <c r="O225" s="170">
        <v>0</v>
      </c>
      <c r="P225" s="170">
        <v>0</v>
      </c>
      <c r="Q225" s="170">
        <v>0</v>
      </c>
      <c r="R225" s="170">
        <v>0</v>
      </c>
      <c r="S225" s="170">
        <v>0</v>
      </c>
      <c r="T225" s="171">
        <v>0</v>
      </c>
      <c r="U225" s="170">
        <v>0</v>
      </c>
      <c r="V225" s="170">
        <v>0</v>
      </c>
      <c r="W225" s="170">
        <v>0</v>
      </c>
      <c r="X225" s="170">
        <v>0</v>
      </c>
      <c r="Y225" s="173" t="s">
        <v>179</v>
      </c>
    </row>
    <row r="226" spans="1:25" ht="15.75" x14ac:dyDescent="0.2">
      <c r="A226" s="318">
        <v>215</v>
      </c>
      <c r="B226" s="169" t="s">
        <v>755</v>
      </c>
      <c r="C226" s="175" t="s">
        <v>182</v>
      </c>
      <c r="D226" s="169" t="s">
        <v>1275</v>
      </c>
      <c r="E226" s="175" t="s">
        <v>2387</v>
      </c>
      <c r="F226" s="169" t="s">
        <v>1085</v>
      </c>
      <c r="G226" s="175">
        <v>2007</v>
      </c>
      <c r="H226" s="176">
        <v>7</v>
      </c>
      <c r="I226" s="177">
        <v>7</v>
      </c>
      <c r="J226" s="177">
        <v>630</v>
      </c>
      <c r="K226" s="177">
        <v>7</v>
      </c>
      <c r="L226" s="171">
        <v>0</v>
      </c>
      <c r="M226" s="170">
        <v>0</v>
      </c>
      <c r="N226" s="170">
        <v>0</v>
      </c>
      <c r="O226" s="170">
        <v>0</v>
      </c>
      <c r="P226" s="170">
        <v>0</v>
      </c>
      <c r="Q226" s="170">
        <v>0</v>
      </c>
      <c r="R226" s="177">
        <v>1</v>
      </c>
      <c r="S226" s="170">
        <v>0</v>
      </c>
      <c r="T226" s="171">
        <v>0</v>
      </c>
      <c r="U226" s="170">
        <v>0</v>
      </c>
      <c r="V226" s="170">
        <v>0</v>
      </c>
      <c r="W226" s="170">
        <v>0</v>
      </c>
      <c r="X226" s="170">
        <v>0</v>
      </c>
      <c r="Y226" s="173" t="s">
        <v>179</v>
      </c>
    </row>
    <row r="227" spans="1:25" ht="15.75" x14ac:dyDescent="0.2">
      <c r="A227" s="318">
        <v>216</v>
      </c>
      <c r="B227" s="169" t="s">
        <v>902</v>
      </c>
      <c r="C227" s="175" t="s">
        <v>180</v>
      </c>
      <c r="D227" s="169" t="s">
        <v>890</v>
      </c>
      <c r="E227" s="175" t="s">
        <v>2388</v>
      </c>
      <c r="F227" s="169" t="s">
        <v>1432</v>
      </c>
      <c r="G227" s="175">
        <v>1996</v>
      </c>
      <c r="H227" s="176">
        <v>5</v>
      </c>
      <c r="I227" s="177">
        <v>5</v>
      </c>
      <c r="J227" s="177">
        <v>480</v>
      </c>
      <c r="K227" s="177">
        <v>5.3</v>
      </c>
      <c r="L227" s="171">
        <v>0</v>
      </c>
      <c r="M227" s="170">
        <v>0</v>
      </c>
      <c r="N227" s="170">
        <v>0</v>
      </c>
      <c r="O227" s="170">
        <v>0</v>
      </c>
      <c r="P227" s="170">
        <v>0</v>
      </c>
      <c r="Q227" s="170">
        <v>0</v>
      </c>
      <c r="R227" s="177">
        <v>1</v>
      </c>
      <c r="S227" s="170">
        <v>0</v>
      </c>
      <c r="T227" s="171">
        <v>0</v>
      </c>
      <c r="U227" s="170">
        <v>0</v>
      </c>
      <c r="V227" s="170">
        <v>0</v>
      </c>
      <c r="W227" s="170">
        <v>0</v>
      </c>
      <c r="X227" s="170">
        <v>0</v>
      </c>
      <c r="Y227" s="173" t="s">
        <v>179</v>
      </c>
    </row>
    <row r="228" spans="1:25" ht="15.75" x14ac:dyDescent="0.2">
      <c r="A228" s="318">
        <v>217</v>
      </c>
      <c r="B228" s="169" t="s">
        <v>1569</v>
      </c>
      <c r="C228" s="175" t="s">
        <v>638</v>
      </c>
      <c r="D228" s="169" t="s">
        <v>1547</v>
      </c>
      <c r="E228" s="175" t="s">
        <v>2389</v>
      </c>
      <c r="F228" s="169" t="s">
        <v>819</v>
      </c>
      <c r="G228" s="175">
        <v>1999</v>
      </c>
      <c r="H228" s="176">
        <v>2</v>
      </c>
      <c r="I228" s="170">
        <v>0</v>
      </c>
      <c r="J228" s="177">
        <v>50</v>
      </c>
      <c r="K228" s="177">
        <v>0.6</v>
      </c>
      <c r="L228" s="171">
        <v>0</v>
      </c>
      <c r="M228" s="177">
        <v>1</v>
      </c>
      <c r="N228" s="177">
        <v>1</v>
      </c>
      <c r="O228" s="170">
        <v>0</v>
      </c>
      <c r="P228" s="170">
        <v>0</v>
      </c>
      <c r="Q228" s="170">
        <v>0</v>
      </c>
      <c r="R228" s="170">
        <v>0</v>
      </c>
      <c r="S228" s="170">
        <v>0</v>
      </c>
      <c r="T228" s="171">
        <v>0</v>
      </c>
      <c r="U228" s="177">
        <v>1.8</v>
      </c>
      <c r="V228" s="177">
        <v>1.8</v>
      </c>
      <c r="W228" s="170">
        <v>0</v>
      </c>
      <c r="X228" s="177">
        <v>1.8</v>
      </c>
      <c r="Y228" s="173" t="s">
        <v>179</v>
      </c>
    </row>
    <row r="229" spans="1:25" ht="15.75" x14ac:dyDescent="0.2">
      <c r="A229" s="318">
        <v>218</v>
      </c>
      <c r="B229" s="169" t="s">
        <v>1276</v>
      </c>
      <c r="C229" s="175" t="s">
        <v>182</v>
      </c>
      <c r="D229" s="169" t="s">
        <v>1275</v>
      </c>
      <c r="E229" s="175" t="s">
        <v>1655</v>
      </c>
      <c r="F229" s="169" t="s">
        <v>1132</v>
      </c>
      <c r="G229" s="175">
        <v>1998</v>
      </c>
      <c r="H229" s="176">
        <v>7</v>
      </c>
      <c r="I229" s="177">
        <v>7</v>
      </c>
      <c r="J229" s="177">
        <v>630</v>
      </c>
      <c r="K229" s="177">
        <v>7</v>
      </c>
      <c r="L229" s="171">
        <v>0</v>
      </c>
      <c r="M229" s="177">
        <v>2</v>
      </c>
      <c r="N229" s="177">
        <v>2</v>
      </c>
      <c r="O229" s="170">
        <v>0</v>
      </c>
      <c r="P229" s="170">
        <v>0</v>
      </c>
      <c r="Q229" s="170">
        <v>0</v>
      </c>
      <c r="R229" s="177">
        <v>1</v>
      </c>
      <c r="S229" s="170">
        <v>0</v>
      </c>
      <c r="T229" s="171">
        <v>0</v>
      </c>
      <c r="U229" s="177">
        <v>0.28999999999999998</v>
      </c>
      <c r="V229" s="177">
        <v>0.28999999999999998</v>
      </c>
      <c r="W229" s="170">
        <v>0</v>
      </c>
      <c r="X229" s="177">
        <v>0.28999999999999998</v>
      </c>
      <c r="Y229" s="173" t="s">
        <v>179</v>
      </c>
    </row>
    <row r="230" spans="1:25" ht="15.75" x14ac:dyDescent="0.2">
      <c r="A230" s="318">
        <v>219</v>
      </c>
      <c r="B230" s="169" t="s">
        <v>686</v>
      </c>
      <c r="C230" s="175" t="s">
        <v>181</v>
      </c>
      <c r="D230" s="169" t="s">
        <v>989</v>
      </c>
      <c r="E230" s="175" t="s">
        <v>2390</v>
      </c>
      <c r="F230" s="169" t="s">
        <v>1007</v>
      </c>
      <c r="G230" s="175">
        <v>1999</v>
      </c>
      <c r="H230" s="176">
        <v>5</v>
      </c>
      <c r="I230" s="177">
        <v>4</v>
      </c>
      <c r="J230" s="177">
        <v>290</v>
      </c>
      <c r="K230" s="177">
        <v>3.2</v>
      </c>
      <c r="L230" s="176">
        <v>3</v>
      </c>
      <c r="M230" s="170">
        <v>0</v>
      </c>
      <c r="N230" s="177">
        <v>3</v>
      </c>
      <c r="O230" s="177">
        <v>3</v>
      </c>
      <c r="P230" s="170">
        <v>0</v>
      </c>
      <c r="Q230" s="170">
        <v>0</v>
      </c>
      <c r="R230" s="170">
        <v>0</v>
      </c>
      <c r="S230" s="170">
        <v>0</v>
      </c>
      <c r="T230" s="176">
        <v>0.93</v>
      </c>
      <c r="U230" s="170">
        <v>0</v>
      </c>
      <c r="V230" s="177">
        <v>0.93</v>
      </c>
      <c r="W230" s="177">
        <v>0.93</v>
      </c>
      <c r="X230" s="177">
        <v>0.93</v>
      </c>
      <c r="Y230" s="173" t="s">
        <v>179</v>
      </c>
    </row>
    <row r="231" spans="1:25" ht="15.75" x14ac:dyDescent="0.2">
      <c r="A231" s="318">
        <v>220</v>
      </c>
      <c r="B231" s="169" t="s">
        <v>1012</v>
      </c>
      <c r="C231" s="175" t="s">
        <v>180</v>
      </c>
      <c r="D231" s="169" t="s">
        <v>633</v>
      </c>
      <c r="E231" s="175" t="s">
        <v>2391</v>
      </c>
      <c r="F231" s="169" t="s">
        <v>1013</v>
      </c>
      <c r="G231" s="175">
        <v>2006</v>
      </c>
      <c r="H231" s="176">
        <v>2</v>
      </c>
      <c r="I231" s="170">
        <v>0</v>
      </c>
      <c r="J231" s="177">
        <v>9</v>
      </c>
      <c r="K231" s="177">
        <v>0.1</v>
      </c>
      <c r="L231" s="171">
        <v>0</v>
      </c>
      <c r="M231" s="170">
        <v>0</v>
      </c>
      <c r="N231" s="170">
        <v>0</v>
      </c>
      <c r="O231" s="170">
        <v>0</v>
      </c>
      <c r="P231" s="170">
        <v>0</v>
      </c>
      <c r="Q231" s="170">
        <v>0</v>
      </c>
      <c r="R231" s="177">
        <v>1</v>
      </c>
      <c r="S231" s="170">
        <v>0</v>
      </c>
      <c r="T231" s="171">
        <v>0</v>
      </c>
      <c r="U231" s="170">
        <v>0</v>
      </c>
      <c r="V231" s="170">
        <v>0</v>
      </c>
      <c r="W231" s="170">
        <v>0</v>
      </c>
      <c r="X231" s="170">
        <v>0</v>
      </c>
      <c r="Y231" s="173" t="s">
        <v>179</v>
      </c>
    </row>
    <row r="232" spans="1:25" ht="15.75" x14ac:dyDescent="0.2">
      <c r="A232" s="318">
        <v>221</v>
      </c>
      <c r="B232" s="169" t="s">
        <v>1759</v>
      </c>
      <c r="C232" s="175" t="s">
        <v>183</v>
      </c>
      <c r="D232" s="169" t="s">
        <v>1101</v>
      </c>
      <c r="E232" s="175" t="s">
        <v>1823</v>
      </c>
      <c r="F232" s="286" t="s">
        <v>1760</v>
      </c>
      <c r="G232" s="175">
        <v>1997</v>
      </c>
      <c r="H232" s="176">
        <v>2</v>
      </c>
      <c r="I232" s="177">
        <v>2</v>
      </c>
      <c r="J232" s="177">
        <v>180</v>
      </c>
      <c r="K232" s="177">
        <v>2</v>
      </c>
      <c r="L232" s="171">
        <v>0</v>
      </c>
      <c r="M232" s="170">
        <v>0</v>
      </c>
      <c r="N232" s="170">
        <v>0</v>
      </c>
      <c r="O232" s="170">
        <v>0</v>
      </c>
      <c r="P232" s="170">
        <v>0</v>
      </c>
      <c r="Q232" s="170">
        <v>0</v>
      </c>
      <c r="R232" s="170">
        <v>0</v>
      </c>
      <c r="S232" s="170">
        <v>0</v>
      </c>
      <c r="T232" s="171">
        <v>0</v>
      </c>
      <c r="U232" s="170">
        <v>0</v>
      </c>
      <c r="V232" s="170">
        <v>0</v>
      </c>
      <c r="W232" s="170">
        <v>0</v>
      </c>
      <c r="X232" s="170">
        <v>0</v>
      </c>
      <c r="Y232" s="173" t="s">
        <v>179</v>
      </c>
    </row>
    <row r="233" spans="1:25" ht="15.75" x14ac:dyDescent="0.2">
      <c r="A233" s="318">
        <v>222</v>
      </c>
      <c r="B233" s="169" t="s">
        <v>1998</v>
      </c>
      <c r="C233" s="175" t="s">
        <v>636</v>
      </c>
      <c r="D233" s="169" t="s">
        <v>1545</v>
      </c>
      <c r="E233" s="175" t="s">
        <v>2392</v>
      </c>
      <c r="F233" s="169" t="s">
        <v>1007</v>
      </c>
      <c r="G233" s="175">
        <v>1999</v>
      </c>
      <c r="H233" s="176">
        <v>2</v>
      </c>
      <c r="I233" s="170">
        <v>0</v>
      </c>
      <c r="J233" s="177">
        <v>65</v>
      </c>
      <c r="K233" s="177">
        <v>0.7</v>
      </c>
      <c r="L233" s="171">
        <v>0</v>
      </c>
      <c r="M233" s="170">
        <v>0</v>
      </c>
      <c r="N233" s="170">
        <v>0</v>
      </c>
      <c r="O233" s="170">
        <v>0</v>
      </c>
      <c r="P233" s="170">
        <v>0</v>
      </c>
      <c r="Q233" s="170">
        <v>0</v>
      </c>
      <c r="R233" s="170">
        <v>0</v>
      </c>
      <c r="S233" s="170">
        <v>0</v>
      </c>
      <c r="T233" s="171">
        <v>0</v>
      </c>
      <c r="U233" s="170">
        <v>0</v>
      </c>
      <c r="V233" s="170">
        <v>0</v>
      </c>
      <c r="W233" s="170">
        <v>0</v>
      </c>
      <c r="X233" s="170">
        <v>0</v>
      </c>
      <c r="Y233" s="173" t="s">
        <v>179</v>
      </c>
    </row>
    <row r="234" spans="1:25" ht="15.75" x14ac:dyDescent="0.2">
      <c r="A234" s="318">
        <v>223</v>
      </c>
      <c r="B234" s="169" t="s">
        <v>488</v>
      </c>
      <c r="C234" s="175" t="s">
        <v>182</v>
      </c>
      <c r="D234" s="169" t="s">
        <v>989</v>
      </c>
      <c r="E234" s="175" t="s">
        <v>2393</v>
      </c>
      <c r="F234" s="169" t="s">
        <v>1014</v>
      </c>
      <c r="G234" s="175">
        <v>1991</v>
      </c>
      <c r="H234" s="176">
        <v>5</v>
      </c>
      <c r="I234" s="177">
        <v>4</v>
      </c>
      <c r="J234" s="177">
        <v>405</v>
      </c>
      <c r="K234" s="177">
        <v>4.5</v>
      </c>
      <c r="L234" s="171">
        <v>0</v>
      </c>
      <c r="M234" s="170">
        <v>0</v>
      </c>
      <c r="N234" s="170">
        <v>0</v>
      </c>
      <c r="O234" s="170">
        <v>0</v>
      </c>
      <c r="P234" s="170">
        <v>0</v>
      </c>
      <c r="Q234" s="170">
        <v>0</v>
      </c>
      <c r="R234" s="177">
        <v>2</v>
      </c>
      <c r="S234" s="170">
        <v>0</v>
      </c>
      <c r="T234" s="171">
        <v>0</v>
      </c>
      <c r="U234" s="170">
        <v>0</v>
      </c>
      <c r="V234" s="170">
        <v>0</v>
      </c>
      <c r="W234" s="170">
        <v>0</v>
      </c>
      <c r="X234" s="170">
        <v>0</v>
      </c>
      <c r="Y234" s="173" t="s">
        <v>179</v>
      </c>
    </row>
    <row r="235" spans="1:25" ht="15.75" x14ac:dyDescent="0.2">
      <c r="A235" s="318">
        <v>224</v>
      </c>
      <c r="B235" s="169" t="s">
        <v>1442</v>
      </c>
      <c r="C235" s="175" t="s">
        <v>182</v>
      </c>
      <c r="D235" s="169" t="s">
        <v>1398</v>
      </c>
      <c r="E235" s="175" t="s">
        <v>2207</v>
      </c>
      <c r="F235" s="169" t="s">
        <v>1428</v>
      </c>
      <c r="G235" s="175">
        <v>1998</v>
      </c>
      <c r="H235" s="176">
        <v>4</v>
      </c>
      <c r="I235" s="177">
        <v>2</v>
      </c>
      <c r="J235" s="177">
        <v>241</v>
      </c>
      <c r="K235" s="177">
        <v>2.7</v>
      </c>
      <c r="L235" s="171">
        <v>0</v>
      </c>
      <c r="M235" s="170">
        <v>0</v>
      </c>
      <c r="N235" s="170">
        <v>0</v>
      </c>
      <c r="O235" s="170">
        <v>0</v>
      </c>
      <c r="P235" s="170">
        <v>0</v>
      </c>
      <c r="Q235" s="170">
        <v>0</v>
      </c>
      <c r="R235" s="170">
        <v>0</v>
      </c>
      <c r="S235" s="170">
        <v>0</v>
      </c>
      <c r="T235" s="171">
        <v>0</v>
      </c>
      <c r="U235" s="170">
        <v>0</v>
      </c>
      <c r="V235" s="170">
        <v>0</v>
      </c>
      <c r="W235" s="170">
        <v>0</v>
      </c>
      <c r="X235" s="170">
        <v>0</v>
      </c>
      <c r="Y235" s="173" t="s">
        <v>179</v>
      </c>
    </row>
    <row r="236" spans="1:25" ht="16.5" thickBot="1" x14ac:dyDescent="0.25">
      <c r="A236" s="318">
        <v>225</v>
      </c>
      <c r="B236" s="169" t="s">
        <v>1695</v>
      </c>
      <c r="C236" s="175" t="s">
        <v>180</v>
      </c>
      <c r="D236" s="169" t="s">
        <v>655</v>
      </c>
      <c r="E236" s="175" t="s">
        <v>2394</v>
      </c>
      <c r="F236" s="169" t="s">
        <v>1696</v>
      </c>
      <c r="G236" s="175">
        <v>1990</v>
      </c>
      <c r="H236" s="176">
        <v>1</v>
      </c>
      <c r="I236" s="177">
        <v>1</v>
      </c>
      <c r="J236" s="177">
        <v>54</v>
      </c>
      <c r="K236" s="177">
        <v>0.6</v>
      </c>
      <c r="L236" s="171">
        <v>0</v>
      </c>
      <c r="M236" s="170">
        <v>0</v>
      </c>
      <c r="N236" s="170">
        <v>0</v>
      </c>
      <c r="O236" s="170">
        <v>0</v>
      </c>
      <c r="P236" s="170">
        <v>0</v>
      </c>
      <c r="Q236" s="170">
        <v>0</v>
      </c>
      <c r="R236" s="170">
        <v>0</v>
      </c>
      <c r="S236" s="170">
        <v>0</v>
      </c>
      <c r="T236" s="171">
        <v>0</v>
      </c>
      <c r="U236" s="170">
        <v>0</v>
      </c>
      <c r="V236" s="170">
        <v>0</v>
      </c>
      <c r="W236" s="170">
        <v>0</v>
      </c>
      <c r="X236" s="170">
        <v>0</v>
      </c>
      <c r="Y236" s="173" t="s">
        <v>179</v>
      </c>
    </row>
    <row r="237" spans="1:25" ht="13.5" thickBot="1" x14ac:dyDescent="0.25">
      <c r="A237" s="174" t="s">
        <v>173</v>
      </c>
      <c r="B237" s="315" t="s">
        <v>174</v>
      </c>
      <c r="C237" s="181" t="s">
        <v>175</v>
      </c>
      <c r="D237" s="181" t="s">
        <v>176</v>
      </c>
      <c r="E237" s="181" t="s">
        <v>177</v>
      </c>
      <c r="F237" s="181" t="s">
        <v>806</v>
      </c>
      <c r="G237" s="181" t="s">
        <v>178</v>
      </c>
      <c r="H237" s="182" t="s">
        <v>184</v>
      </c>
      <c r="I237" s="181" t="s">
        <v>185</v>
      </c>
      <c r="J237" s="181" t="s">
        <v>186</v>
      </c>
      <c r="K237" s="181" t="s">
        <v>187</v>
      </c>
      <c r="L237" s="182" t="s">
        <v>188</v>
      </c>
      <c r="M237" s="181" t="s">
        <v>189</v>
      </c>
      <c r="N237" s="181" t="s">
        <v>195</v>
      </c>
      <c r="O237" s="181" t="s">
        <v>190</v>
      </c>
      <c r="P237" s="181" t="s">
        <v>191</v>
      </c>
      <c r="Q237" s="181" t="s">
        <v>192</v>
      </c>
      <c r="R237" s="181" t="s">
        <v>193</v>
      </c>
      <c r="S237" s="181" t="s">
        <v>194</v>
      </c>
      <c r="T237" s="182" t="s">
        <v>188</v>
      </c>
      <c r="U237" s="181" t="s">
        <v>189</v>
      </c>
      <c r="V237" s="181" t="s">
        <v>195</v>
      </c>
      <c r="W237" s="181" t="s">
        <v>190</v>
      </c>
      <c r="X237" s="181" t="s">
        <v>196</v>
      </c>
      <c r="Y237" s="183" t="s">
        <v>179</v>
      </c>
    </row>
    <row r="238" spans="1:25" ht="15.75" x14ac:dyDescent="0.2">
      <c r="A238" s="318">
        <v>226</v>
      </c>
      <c r="B238" s="169" t="s">
        <v>254</v>
      </c>
      <c r="C238" s="175" t="s">
        <v>181</v>
      </c>
      <c r="D238" s="169" t="s">
        <v>887</v>
      </c>
      <c r="E238" s="175" t="s">
        <v>2395</v>
      </c>
      <c r="F238" s="169" t="s">
        <v>944</v>
      </c>
      <c r="G238" s="175">
        <v>2000</v>
      </c>
      <c r="H238" s="176">
        <v>5</v>
      </c>
      <c r="I238" s="177">
        <v>5</v>
      </c>
      <c r="J238" s="177">
        <v>420</v>
      </c>
      <c r="K238" s="177">
        <v>4.7</v>
      </c>
      <c r="L238" s="176">
        <v>3</v>
      </c>
      <c r="M238" s="170">
        <v>0</v>
      </c>
      <c r="N238" s="177">
        <v>3</v>
      </c>
      <c r="O238" s="177">
        <v>3</v>
      </c>
      <c r="P238" s="170">
        <v>0</v>
      </c>
      <c r="Q238" s="170">
        <v>0</v>
      </c>
      <c r="R238" s="177">
        <v>1</v>
      </c>
      <c r="S238" s="170">
        <v>0</v>
      </c>
      <c r="T238" s="176">
        <v>0.64</v>
      </c>
      <c r="U238" s="170">
        <v>0</v>
      </c>
      <c r="V238" s="177">
        <v>0.64</v>
      </c>
      <c r="W238" s="177">
        <v>0.64</v>
      </c>
      <c r="X238" s="177">
        <v>0.64</v>
      </c>
      <c r="Y238" s="173" t="s">
        <v>179</v>
      </c>
    </row>
    <row r="239" spans="1:25" ht="15.75" x14ac:dyDescent="0.2">
      <c r="A239" s="318">
        <v>227</v>
      </c>
      <c r="B239" s="169" t="s">
        <v>903</v>
      </c>
      <c r="C239" s="175" t="s">
        <v>181</v>
      </c>
      <c r="D239" s="169" t="s">
        <v>887</v>
      </c>
      <c r="E239" s="175" t="s">
        <v>2133</v>
      </c>
      <c r="F239" s="169" t="s">
        <v>945</v>
      </c>
      <c r="G239" s="175">
        <v>2001</v>
      </c>
      <c r="H239" s="176">
        <v>4</v>
      </c>
      <c r="I239" s="170">
        <v>0</v>
      </c>
      <c r="J239" s="177">
        <v>80</v>
      </c>
      <c r="K239" s="177">
        <v>0.9</v>
      </c>
      <c r="L239" s="176">
        <v>1</v>
      </c>
      <c r="M239" s="177">
        <v>1</v>
      </c>
      <c r="N239" s="177">
        <v>2</v>
      </c>
      <c r="O239" s="177">
        <v>1</v>
      </c>
      <c r="P239" s="170">
        <v>0</v>
      </c>
      <c r="Q239" s="170">
        <v>0</v>
      </c>
      <c r="R239" s="170">
        <v>0</v>
      </c>
      <c r="S239" s="170">
        <v>0</v>
      </c>
      <c r="T239" s="176">
        <v>1.1299999999999999</v>
      </c>
      <c r="U239" s="177">
        <v>1.1299999999999999</v>
      </c>
      <c r="V239" s="177">
        <v>2.25</v>
      </c>
      <c r="W239" s="177">
        <v>1.1299999999999999</v>
      </c>
      <c r="X239" s="177">
        <v>2.25</v>
      </c>
      <c r="Y239" s="173" t="s">
        <v>179</v>
      </c>
    </row>
    <row r="240" spans="1:25" ht="15.75" x14ac:dyDescent="0.2">
      <c r="A240" s="318">
        <v>228</v>
      </c>
      <c r="B240" s="169" t="s">
        <v>253</v>
      </c>
      <c r="C240" s="175" t="s">
        <v>642</v>
      </c>
      <c r="D240" s="169" t="s">
        <v>887</v>
      </c>
      <c r="E240" s="175" t="s">
        <v>2205</v>
      </c>
      <c r="F240" s="169" t="s">
        <v>850</v>
      </c>
      <c r="G240" s="175">
        <v>2000</v>
      </c>
      <c r="H240" s="176">
        <v>1</v>
      </c>
      <c r="I240" s="170">
        <v>0</v>
      </c>
      <c r="J240" s="177">
        <v>16</v>
      </c>
      <c r="K240" s="177">
        <v>0.2</v>
      </c>
      <c r="L240" s="171">
        <v>0</v>
      </c>
      <c r="M240" s="170">
        <v>0</v>
      </c>
      <c r="N240" s="170">
        <v>0</v>
      </c>
      <c r="O240" s="170">
        <v>0</v>
      </c>
      <c r="P240" s="170">
        <v>0</v>
      </c>
      <c r="Q240" s="170">
        <v>0</v>
      </c>
      <c r="R240" s="170">
        <v>0</v>
      </c>
      <c r="S240" s="170">
        <v>0</v>
      </c>
      <c r="T240" s="171">
        <v>0</v>
      </c>
      <c r="U240" s="170">
        <v>0</v>
      </c>
      <c r="V240" s="170">
        <v>0</v>
      </c>
      <c r="W240" s="170">
        <v>0</v>
      </c>
      <c r="X240" s="170">
        <v>0</v>
      </c>
      <c r="Y240" s="173" t="s">
        <v>179</v>
      </c>
    </row>
    <row r="241" spans="1:25" ht="15.75" x14ac:dyDescent="0.2">
      <c r="A241" s="318">
        <v>229</v>
      </c>
      <c r="B241" s="169" t="s">
        <v>1837</v>
      </c>
      <c r="C241" s="175" t="s">
        <v>182</v>
      </c>
      <c r="D241" s="169" t="s">
        <v>1538</v>
      </c>
      <c r="E241" s="175" t="s">
        <v>2396</v>
      </c>
      <c r="F241" s="286" t="s">
        <v>1838</v>
      </c>
      <c r="G241" s="175">
        <v>1991</v>
      </c>
      <c r="H241" s="176">
        <v>2</v>
      </c>
      <c r="I241" s="170">
        <v>0</v>
      </c>
      <c r="J241" s="177">
        <v>4</v>
      </c>
      <c r="K241" s="170">
        <v>0</v>
      </c>
      <c r="L241" s="171">
        <v>0</v>
      </c>
      <c r="M241" s="170">
        <v>0</v>
      </c>
      <c r="N241" s="170">
        <v>0</v>
      </c>
      <c r="O241" s="170">
        <v>0</v>
      </c>
      <c r="P241" s="170">
        <v>0</v>
      </c>
      <c r="Q241" s="170">
        <v>0</v>
      </c>
      <c r="R241" s="170">
        <v>0</v>
      </c>
      <c r="S241" s="170">
        <v>0</v>
      </c>
      <c r="T241" s="171">
        <v>0</v>
      </c>
      <c r="U241" s="170">
        <v>0</v>
      </c>
      <c r="V241" s="170">
        <v>0</v>
      </c>
      <c r="W241" s="170">
        <v>0</v>
      </c>
      <c r="X241" s="170">
        <v>0</v>
      </c>
      <c r="Y241" s="173" t="s">
        <v>179</v>
      </c>
    </row>
    <row r="242" spans="1:25" ht="15.75" x14ac:dyDescent="0.2">
      <c r="A242" s="318">
        <v>230</v>
      </c>
      <c r="B242" s="169" t="s">
        <v>1277</v>
      </c>
      <c r="C242" s="175" t="s">
        <v>180</v>
      </c>
      <c r="D242" s="169" t="s">
        <v>1238</v>
      </c>
      <c r="E242" s="175" t="s">
        <v>2397</v>
      </c>
      <c r="F242" s="169" t="s">
        <v>1005</v>
      </c>
      <c r="G242" s="175">
        <v>1998</v>
      </c>
      <c r="H242" s="176">
        <v>3</v>
      </c>
      <c r="I242" s="177">
        <v>2</v>
      </c>
      <c r="J242" s="177">
        <v>207</v>
      </c>
      <c r="K242" s="177">
        <v>2.2999999999999998</v>
      </c>
      <c r="L242" s="171">
        <v>0</v>
      </c>
      <c r="M242" s="170">
        <v>0</v>
      </c>
      <c r="N242" s="170">
        <v>0</v>
      </c>
      <c r="O242" s="170">
        <v>0</v>
      </c>
      <c r="P242" s="170">
        <v>0</v>
      </c>
      <c r="Q242" s="170">
        <v>0</v>
      </c>
      <c r="R242" s="177">
        <v>1</v>
      </c>
      <c r="S242" s="170">
        <v>0</v>
      </c>
      <c r="T242" s="171">
        <v>0</v>
      </c>
      <c r="U242" s="170">
        <v>0</v>
      </c>
      <c r="V242" s="170">
        <v>0</v>
      </c>
      <c r="W242" s="170">
        <v>0</v>
      </c>
      <c r="X242" s="170">
        <v>0</v>
      </c>
      <c r="Y242" s="173" t="s">
        <v>179</v>
      </c>
    </row>
    <row r="243" spans="1:25" ht="15.75" x14ac:dyDescent="0.2">
      <c r="A243" s="318">
        <v>231</v>
      </c>
      <c r="B243" s="169" t="s">
        <v>256</v>
      </c>
      <c r="C243" s="175" t="s">
        <v>180</v>
      </c>
      <c r="D243" s="169" t="s">
        <v>1238</v>
      </c>
      <c r="E243" s="175" t="s">
        <v>2398</v>
      </c>
      <c r="F243" s="169" t="s">
        <v>1005</v>
      </c>
      <c r="G243" s="175">
        <v>1991</v>
      </c>
      <c r="H243" s="176">
        <v>3</v>
      </c>
      <c r="I243" s="177">
        <v>3</v>
      </c>
      <c r="J243" s="177">
        <v>245</v>
      </c>
      <c r="K243" s="177">
        <v>2.7</v>
      </c>
      <c r="L243" s="171">
        <v>0</v>
      </c>
      <c r="M243" s="170">
        <v>0</v>
      </c>
      <c r="N243" s="170">
        <v>0</v>
      </c>
      <c r="O243" s="170">
        <v>0</v>
      </c>
      <c r="P243" s="170">
        <v>0</v>
      </c>
      <c r="Q243" s="170">
        <v>0</v>
      </c>
      <c r="R243" s="177">
        <v>1</v>
      </c>
      <c r="S243" s="170">
        <v>0</v>
      </c>
      <c r="T243" s="171">
        <v>0</v>
      </c>
      <c r="U243" s="170">
        <v>0</v>
      </c>
      <c r="V243" s="170">
        <v>0</v>
      </c>
      <c r="W243" s="170">
        <v>0</v>
      </c>
      <c r="X243" s="170">
        <v>0</v>
      </c>
      <c r="Y243" s="173" t="s">
        <v>179</v>
      </c>
    </row>
    <row r="244" spans="1:25" ht="15.75" x14ac:dyDescent="0.2">
      <c r="A244" s="318">
        <v>232</v>
      </c>
      <c r="B244" s="169" t="s">
        <v>1443</v>
      </c>
      <c r="C244" s="175" t="s">
        <v>638</v>
      </c>
      <c r="D244" s="169" t="s">
        <v>1387</v>
      </c>
      <c r="E244" s="175" t="s">
        <v>2116</v>
      </c>
      <c r="F244" s="286" t="s">
        <v>1444</v>
      </c>
      <c r="G244" s="175">
        <v>1992</v>
      </c>
      <c r="H244" s="176">
        <v>1</v>
      </c>
      <c r="I244" s="170">
        <v>0</v>
      </c>
      <c r="J244" s="177">
        <v>3</v>
      </c>
      <c r="K244" s="170">
        <v>0</v>
      </c>
      <c r="L244" s="171">
        <v>0</v>
      </c>
      <c r="M244" s="170">
        <v>0</v>
      </c>
      <c r="N244" s="170">
        <v>0</v>
      </c>
      <c r="O244" s="170">
        <v>0</v>
      </c>
      <c r="P244" s="170">
        <v>0</v>
      </c>
      <c r="Q244" s="170">
        <v>0</v>
      </c>
      <c r="R244" s="170">
        <v>0</v>
      </c>
      <c r="S244" s="170">
        <v>0</v>
      </c>
      <c r="T244" s="171">
        <v>0</v>
      </c>
      <c r="U244" s="170">
        <v>0</v>
      </c>
      <c r="V244" s="170">
        <v>0</v>
      </c>
      <c r="W244" s="170">
        <v>0</v>
      </c>
      <c r="X244" s="170">
        <v>0</v>
      </c>
      <c r="Y244" s="173" t="s">
        <v>179</v>
      </c>
    </row>
    <row r="245" spans="1:25" ht="15.75" x14ac:dyDescent="0.2">
      <c r="A245" s="318">
        <v>233</v>
      </c>
      <c r="B245" s="169" t="s">
        <v>455</v>
      </c>
      <c r="C245" s="175" t="s">
        <v>180</v>
      </c>
      <c r="D245" s="169" t="s">
        <v>1270</v>
      </c>
      <c r="E245" s="175" t="s">
        <v>2399</v>
      </c>
      <c r="F245" s="169" t="s">
        <v>1066</v>
      </c>
      <c r="G245" s="175">
        <v>1991</v>
      </c>
      <c r="H245" s="176">
        <v>5</v>
      </c>
      <c r="I245" s="177">
        <v>5</v>
      </c>
      <c r="J245" s="177">
        <v>382</v>
      </c>
      <c r="K245" s="177">
        <v>4.2</v>
      </c>
      <c r="L245" s="176">
        <v>1</v>
      </c>
      <c r="M245" s="170">
        <v>0</v>
      </c>
      <c r="N245" s="177">
        <v>1</v>
      </c>
      <c r="O245" s="177">
        <v>1</v>
      </c>
      <c r="P245" s="170">
        <v>0</v>
      </c>
      <c r="Q245" s="170">
        <v>0</v>
      </c>
      <c r="R245" s="177">
        <v>1</v>
      </c>
      <c r="S245" s="170">
        <v>0</v>
      </c>
      <c r="T245" s="176">
        <v>0.24</v>
      </c>
      <c r="U245" s="170">
        <v>0</v>
      </c>
      <c r="V245" s="177">
        <v>0.24</v>
      </c>
      <c r="W245" s="177">
        <v>0.24</v>
      </c>
      <c r="X245" s="177">
        <v>0.24</v>
      </c>
      <c r="Y245" s="173" t="s">
        <v>179</v>
      </c>
    </row>
    <row r="246" spans="1:25" ht="15.75" x14ac:dyDescent="0.2">
      <c r="A246" s="318">
        <v>234</v>
      </c>
      <c r="B246" s="169" t="s">
        <v>1278</v>
      </c>
      <c r="C246" s="175" t="s">
        <v>182</v>
      </c>
      <c r="D246" s="169" t="s">
        <v>1270</v>
      </c>
      <c r="E246" s="175" t="s">
        <v>2400</v>
      </c>
      <c r="F246" s="169" t="s">
        <v>953</v>
      </c>
      <c r="G246" s="175">
        <v>2000</v>
      </c>
      <c r="H246" s="176">
        <v>6</v>
      </c>
      <c r="I246" s="177">
        <v>5</v>
      </c>
      <c r="J246" s="177">
        <v>442</v>
      </c>
      <c r="K246" s="177">
        <v>4.9000000000000004</v>
      </c>
      <c r="L246" s="171">
        <v>0</v>
      </c>
      <c r="M246" s="170">
        <v>0</v>
      </c>
      <c r="N246" s="170">
        <v>0</v>
      </c>
      <c r="O246" s="170">
        <v>0</v>
      </c>
      <c r="P246" s="170">
        <v>0</v>
      </c>
      <c r="Q246" s="170">
        <v>0</v>
      </c>
      <c r="R246" s="177">
        <v>1</v>
      </c>
      <c r="S246" s="170">
        <v>0</v>
      </c>
      <c r="T246" s="171">
        <v>0</v>
      </c>
      <c r="U246" s="170">
        <v>0</v>
      </c>
      <c r="V246" s="170">
        <v>0</v>
      </c>
      <c r="W246" s="170">
        <v>0</v>
      </c>
      <c r="X246" s="170">
        <v>0</v>
      </c>
      <c r="Y246" s="173" t="s">
        <v>179</v>
      </c>
    </row>
    <row r="247" spans="1:25" ht="15.75" x14ac:dyDescent="0.2">
      <c r="A247" s="318">
        <v>235</v>
      </c>
      <c r="B247" s="169" t="s">
        <v>904</v>
      </c>
      <c r="C247" s="175" t="s">
        <v>182</v>
      </c>
      <c r="D247" s="169" t="s">
        <v>887</v>
      </c>
      <c r="E247" s="175" t="s">
        <v>2401</v>
      </c>
      <c r="F247" s="169" t="s">
        <v>838</v>
      </c>
      <c r="G247" s="175">
        <v>2005</v>
      </c>
      <c r="H247" s="176">
        <v>5</v>
      </c>
      <c r="I247" s="177">
        <v>4</v>
      </c>
      <c r="J247" s="177">
        <v>372</v>
      </c>
      <c r="K247" s="177">
        <v>4.0999999999999996</v>
      </c>
      <c r="L247" s="171">
        <v>0</v>
      </c>
      <c r="M247" s="170">
        <v>0</v>
      </c>
      <c r="N247" s="170">
        <v>0</v>
      </c>
      <c r="O247" s="170">
        <v>0</v>
      </c>
      <c r="P247" s="170">
        <v>0</v>
      </c>
      <c r="Q247" s="170">
        <v>0</v>
      </c>
      <c r="R247" s="177">
        <v>2</v>
      </c>
      <c r="S247" s="170">
        <v>0</v>
      </c>
      <c r="T247" s="171">
        <v>0</v>
      </c>
      <c r="U247" s="170">
        <v>0</v>
      </c>
      <c r="V247" s="170">
        <v>0</v>
      </c>
      <c r="W247" s="170">
        <v>0</v>
      </c>
      <c r="X247" s="170">
        <v>0</v>
      </c>
      <c r="Y247" s="173" t="s">
        <v>179</v>
      </c>
    </row>
    <row r="248" spans="1:25" ht="15.75" x14ac:dyDescent="0.2">
      <c r="A248" s="318">
        <v>236</v>
      </c>
      <c r="B248" s="169" t="s">
        <v>245</v>
      </c>
      <c r="C248" s="175" t="s">
        <v>638</v>
      </c>
      <c r="D248" s="169" t="s">
        <v>1270</v>
      </c>
      <c r="E248" s="175" t="s">
        <v>1961</v>
      </c>
      <c r="F248" s="169" t="s">
        <v>957</v>
      </c>
      <c r="G248" s="175">
        <v>2001</v>
      </c>
      <c r="H248" s="176">
        <v>5</v>
      </c>
      <c r="I248" s="177">
        <v>5</v>
      </c>
      <c r="J248" s="177">
        <v>350</v>
      </c>
      <c r="K248" s="177">
        <v>3.9</v>
      </c>
      <c r="L248" s="176">
        <v>3</v>
      </c>
      <c r="M248" s="177">
        <v>1</v>
      </c>
      <c r="N248" s="177">
        <v>4</v>
      </c>
      <c r="O248" s="177">
        <v>3</v>
      </c>
      <c r="P248" s="170">
        <v>0</v>
      </c>
      <c r="Q248" s="170">
        <v>0</v>
      </c>
      <c r="R248" s="170">
        <v>0</v>
      </c>
      <c r="S248" s="170">
        <v>0</v>
      </c>
      <c r="T248" s="176">
        <v>0.77</v>
      </c>
      <c r="U248" s="177">
        <v>0.26</v>
      </c>
      <c r="V248" s="177">
        <v>1.03</v>
      </c>
      <c r="W248" s="177">
        <v>0.77</v>
      </c>
      <c r="X248" s="177">
        <v>1.03</v>
      </c>
      <c r="Y248" s="173" t="s">
        <v>179</v>
      </c>
    </row>
    <row r="249" spans="1:25" ht="15.75" x14ac:dyDescent="0.2">
      <c r="A249" s="318">
        <v>237</v>
      </c>
      <c r="B249" s="169" t="s">
        <v>489</v>
      </c>
      <c r="C249" s="175" t="s">
        <v>180</v>
      </c>
      <c r="D249" s="169" t="s">
        <v>1244</v>
      </c>
      <c r="E249" s="175" t="s">
        <v>2402</v>
      </c>
      <c r="F249" s="169" t="s">
        <v>1014</v>
      </c>
      <c r="G249" s="175">
        <v>1997</v>
      </c>
      <c r="H249" s="176">
        <v>3</v>
      </c>
      <c r="I249" s="170">
        <v>0</v>
      </c>
      <c r="J249" s="177">
        <v>86</v>
      </c>
      <c r="K249" s="177">
        <v>1</v>
      </c>
      <c r="L249" s="171">
        <v>0</v>
      </c>
      <c r="M249" s="170">
        <v>0</v>
      </c>
      <c r="N249" s="170">
        <v>0</v>
      </c>
      <c r="O249" s="170">
        <v>0</v>
      </c>
      <c r="P249" s="170">
        <v>0</v>
      </c>
      <c r="Q249" s="170">
        <v>0</v>
      </c>
      <c r="R249" s="177">
        <v>1</v>
      </c>
      <c r="S249" s="170">
        <v>0</v>
      </c>
      <c r="T249" s="171">
        <v>0</v>
      </c>
      <c r="U249" s="170">
        <v>0</v>
      </c>
      <c r="V249" s="170">
        <v>0</v>
      </c>
      <c r="W249" s="170">
        <v>0</v>
      </c>
      <c r="X249" s="170">
        <v>0</v>
      </c>
      <c r="Y249" s="173" t="s">
        <v>179</v>
      </c>
    </row>
    <row r="250" spans="1:25" ht="15.75" x14ac:dyDescent="0.2">
      <c r="A250" s="318">
        <v>238</v>
      </c>
      <c r="B250" s="169" t="s">
        <v>283</v>
      </c>
      <c r="C250" s="175" t="s">
        <v>180</v>
      </c>
      <c r="D250" s="169" t="s">
        <v>1404</v>
      </c>
      <c r="E250" s="175" t="s">
        <v>2403</v>
      </c>
      <c r="F250" s="169" t="s">
        <v>1445</v>
      </c>
      <c r="G250" s="175">
        <v>1994</v>
      </c>
      <c r="H250" s="176">
        <v>6</v>
      </c>
      <c r="I250" s="177">
        <v>5</v>
      </c>
      <c r="J250" s="177">
        <v>422</v>
      </c>
      <c r="K250" s="177">
        <v>4.7</v>
      </c>
      <c r="L250" s="171">
        <v>0</v>
      </c>
      <c r="M250" s="177">
        <v>1</v>
      </c>
      <c r="N250" s="177">
        <v>1</v>
      </c>
      <c r="O250" s="170">
        <v>0</v>
      </c>
      <c r="P250" s="170">
        <v>0</v>
      </c>
      <c r="Q250" s="170">
        <v>0</v>
      </c>
      <c r="R250" s="177">
        <v>1</v>
      </c>
      <c r="S250" s="170">
        <v>0</v>
      </c>
      <c r="T250" s="171">
        <v>0</v>
      </c>
      <c r="U250" s="177">
        <v>0.21</v>
      </c>
      <c r="V250" s="177">
        <v>0.21</v>
      </c>
      <c r="W250" s="170">
        <v>0</v>
      </c>
      <c r="X250" s="177">
        <v>0.21</v>
      </c>
      <c r="Y250" s="173" t="s">
        <v>179</v>
      </c>
    </row>
    <row r="251" spans="1:25" ht="15.75" x14ac:dyDescent="0.2">
      <c r="A251" s="318">
        <v>239</v>
      </c>
      <c r="B251" s="169" t="s">
        <v>905</v>
      </c>
      <c r="C251" s="175" t="s">
        <v>182</v>
      </c>
      <c r="D251" s="169" t="s">
        <v>2031</v>
      </c>
      <c r="E251" s="175" t="s">
        <v>2404</v>
      </c>
      <c r="F251" s="169" t="s">
        <v>946</v>
      </c>
      <c r="G251" s="175">
        <v>2002</v>
      </c>
      <c r="H251" s="176">
        <v>3</v>
      </c>
      <c r="I251" s="177">
        <v>3</v>
      </c>
      <c r="J251" s="177">
        <v>270</v>
      </c>
      <c r="K251" s="177">
        <v>3</v>
      </c>
      <c r="L251" s="171">
        <v>0</v>
      </c>
      <c r="M251" s="170">
        <v>0</v>
      </c>
      <c r="N251" s="170">
        <v>0</v>
      </c>
      <c r="O251" s="170">
        <v>0</v>
      </c>
      <c r="P251" s="170">
        <v>0</v>
      </c>
      <c r="Q251" s="170">
        <v>0</v>
      </c>
      <c r="R251" s="177">
        <v>1</v>
      </c>
      <c r="S251" s="170">
        <v>0</v>
      </c>
      <c r="T251" s="171">
        <v>0</v>
      </c>
      <c r="U251" s="170">
        <v>0</v>
      </c>
      <c r="V251" s="170">
        <v>0</v>
      </c>
      <c r="W251" s="170">
        <v>0</v>
      </c>
      <c r="X251" s="170">
        <v>0</v>
      </c>
      <c r="Y251" s="173" t="s">
        <v>179</v>
      </c>
    </row>
    <row r="252" spans="1:25" ht="15.75" x14ac:dyDescent="0.2">
      <c r="A252" s="318">
        <v>240</v>
      </c>
      <c r="B252" s="169" t="s">
        <v>1015</v>
      </c>
      <c r="C252" s="175" t="s">
        <v>180</v>
      </c>
      <c r="D252" s="169" t="s">
        <v>979</v>
      </c>
      <c r="E252" s="175" t="s">
        <v>2405</v>
      </c>
      <c r="F252" s="169" t="s">
        <v>1016</v>
      </c>
      <c r="G252" s="175">
        <v>2001</v>
      </c>
      <c r="H252" s="176">
        <v>3</v>
      </c>
      <c r="I252" s="177">
        <v>1</v>
      </c>
      <c r="J252" s="177">
        <v>112</v>
      </c>
      <c r="K252" s="177">
        <v>1.2</v>
      </c>
      <c r="L252" s="171">
        <v>0</v>
      </c>
      <c r="M252" s="170">
        <v>0</v>
      </c>
      <c r="N252" s="170">
        <v>0</v>
      </c>
      <c r="O252" s="170">
        <v>0</v>
      </c>
      <c r="P252" s="170">
        <v>0</v>
      </c>
      <c r="Q252" s="170">
        <v>0</v>
      </c>
      <c r="R252" s="170">
        <v>0</v>
      </c>
      <c r="S252" s="170">
        <v>0</v>
      </c>
      <c r="T252" s="171">
        <v>0</v>
      </c>
      <c r="U252" s="170">
        <v>0</v>
      </c>
      <c r="V252" s="170">
        <v>0</v>
      </c>
      <c r="W252" s="170">
        <v>0</v>
      </c>
      <c r="X252" s="170">
        <v>0</v>
      </c>
      <c r="Y252" s="173" t="s">
        <v>179</v>
      </c>
    </row>
    <row r="253" spans="1:25" ht="15.75" x14ac:dyDescent="0.2">
      <c r="A253" s="318">
        <v>241</v>
      </c>
      <c r="B253" s="169" t="s">
        <v>1017</v>
      </c>
      <c r="C253" s="175" t="s">
        <v>182</v>
      </c>
      <c r="D253" s="169" t="s">
        <v>979</v>
      </c>
      <c r="E253" s="175" t="s">
        <v>2406</v>
      </c>
      <c r="F253" s="169" t="s">
        <v>1018</v>
      </c>
      <c r="G253" s="175">
        <v>1999</v>
      </c>
      <c r="H253" s="176">
        <v>3</v>
      </c>
      <c r="I253" s="177">
        <v>3</v>
      </c>
      <c r="J253" s="177">
        <v>270</v>
      </c>
      <c r="K253" s="177">
        <v>3</v>
      </c>
      <c r="L253" s="171">
        <v>0</v>
      </c>
      <c r="M253" s="170">
        <v>0</v>
      </c>
      <c r="N253" s="170">
        <v>0</v>
      </c>
      <c r="O253" s="170">
        <v>0</v>
      </c>
      <c r="P253" s="170">
        <v>0</v>
      </c>
      <c r="Q253" s="170">
        <v>0</v>
      </c>
      <c r="R253" s="170">
        <v>0</v>
      </c>
      <c r="S253" s="170">
        <v>0</v>
      </c>
      <c r="T253" s="171">
        <v>0</v>
      </c>
      <c r="U253" s="170">
        <v>0</v>
      </c>
      <c r="V253" s="170">
        <v>0</v>
      </c>
      <c r="W253" s="170">
        <v>0</v>
      </c>
      <c r="X253" s="170">
        <v>0</v>
      </c>
      <c r="Y253" s="173" t="s">
        <v>179</v>
      </c>
    </row>
    <row r="254" spans="1:25" ht="15.75" x14ac:dyDescent="0.2">
      <c r="A254" s="318">
        <v>242</v>
      </c>
      <c r="B254" s="169" t="s">
        <v>405</v>
      </c>
      <c r="C254" s="175" t="s">
        <v>180</v>
      </c>
      <c r="D254" s="169" t="s">
        <v>1420</v>
      </c>
      <c r="E254" s="175" t="s">
        <v>2159</v>
      </c>
      <c r="F254" s="169" t="s">
        <v>1421</v>
      </c>
      <c r="G254" s="175">
        <v>1997</v>
      </c>
      <c r="H254" s="176">
        <v>7</v>
      </c>
      <c r="I254" s="177">
        <v>7</v>
      </c>
      <c r="J254" s="177">
        <v>547</v>
      </c>
      <c r="K254" s="177">
        <v>6.1</v>
      </c>
      <c r="L254" s="176">
        <v>5</v>
      </c>
      <c r="M254" s="177">
        <v>2</v>
      </c>
      <c r="N254" s="177">
        <v>7</v>
      </c>
      <c r="O254" s="177">
        <v>5</v>
      </c>
      <c r="P254" s="170">
        <v>0</v>
      </c>
      <c r="Q254" s="170">
        <v>0</v>
      </c>
      <c r="R254" s="170">
        <v>0</v>
      </c>
      <c r="S254" s="170">
        <v>0</v>
      </c>
      <c r="T254" s="176">
        <v>0.82</v>
      </c>
      <c r="U254" s="177">
        <v>0.33</v>
      </c>
      <c r="V254" s="177">
        <v>1.1499999999999999</v>
      </c>
      <c r="W254" s="177">
        <v>0.82</v>
      </c>
      <c r="X254" s="177">
        <v>1.1499999999999999</v>
      </c>
      <c r="Y254" s="173" t="s">
        <v>179</v>
      </c>
    </row>
    <row r="255" spans="1:25" ht="15.75" x14ac:dyDescent="0.2">
      <c r="A255" s="318">
        <v>243</v>
      </c>
      <c r="B255" s="169" t="s">
        <v>662</v>
      </c>
      <c r="C255" s="175" t="s">
        <v>182</v>
      </c>
      <c r="D255" s="169" t="s">
        <v>654</v>
      </c>
      <c r="E255" s="175" t="s">
        <v>2199</v>
      </c>
      <c r="F255" s="169" t="s">
        <v>1019</v>
      </c>
      <c r="G255" s="175">
        <v>1998</v>
      </c>
      <c r="H255" s="176">
        <v>2</v>
      </c>
      <c r="I255" s="177">
        <v>2</v>
      </c>
      <c r="J255" s="177">
        <v>180</v>
      </c>
      <c r="K255" s="177">
        <v>2</v>
      </c>
      <c r="L255" s="171">
        <v>0</v>
      </c>
      <c r="M255" s="170">
        <v>0</v>
      </c>
      <c r="N255" s="170">
        <v>0</v>
      </c>
      <c r="O255" s="170">
        <v>0</v>
      </c>
      <c r="P255" s="170">
        <v>0</v>
      </c>
      <c r="Q255" s="170">
        <v>0</v>
      </c>
      <c r="R255" s="170">
        <v>0</v>
      </c>
      <c r="S255" s="170">
        <v>0</v>
      </c>
      <c r="T255" s="171">
        <v>0</v>
      </c>
      <c r="U255" s="170">
        <v>0</v>
      </c>
      <c r="V255" s="170">
        <v>0</v>
      </c>
      <c r="W255" s="170">
        <v>0</v>
      </c>
      <c r="X255" s="170">
        <v>0</v>
      </c>
      <c r="Y255" s="173" t="s">
        <v>179</v>
      </c>
    </row>
    <row r="256" spans="1:25" ht="15.75" x14ac:dyDescent="0.2">
      <c r="A256" s="318">
        <v>244</v>
      </c>
      <c r="B256" s="169" t="s">
        <v>906</v>
      </c>
      <c r="C256" s="175" t="s">
        <v>181</v>
      </c>
      <c r="D256" s="169" t="s">
        <v>2031</v>
      </c>
      <c r="E256" s="175" t="s">
        <v>2198</v>
      </c>
      <c r="F256" s="169" t="s">
        <v>947</v>
      </c>
      <c r="G256" s="175">
        <v>1998</v>
      </c>
      <c r="H256" s="176">
        <v>4</v>
      </c>
      <c r="I256" s="177">
        <v>4</v>
      </c>
      <c r="J256" s="177">
        <v>354</v>
      </c>
      <c r="K256" s="177">
        <v>3.9</v>
      </c>
      <c r="L256" s="171">
        <v>0</v>
      </c>
      <c r="M256" s="170">
        <v>0</v>
      </c>
      <c r="N256" s="170">
        <v>0</v>
      </c>
      <c r="O256" s="170">
        <v>0</v>
      </c>
      <c r="P256" s="170">
        <v>0</v>
      </c>
      <c r="Q256" s="170">
        <v>0</v>
      </c>
      <c r="R256" s="177">
        <v>1</v>
      </c>
      <c r="S256" s="170">
        <v>0</v>
      </c>
      <c r="T256" s="171">
        <v>0</v>
      </c>
      <c r="U256" s="170">
        <v>0</v>
      </c>
      <c r="V256" s="170">
        <v>0</v>
      </c>
      <c r="W256" s="170">
        <v>0</v>
      </c>
      <c r="X256" s="170">
        <v>0</v>
      </c>
      <c r="Y256" s="173" t="s">
        <v>179</v>
      </c>
    </row>
    <row r="257" spans="1:25" ht="15.75" x14ac:dyDescent="0.2">
      <c r="A257" s="318">
        <v>245</v>
      </c>
      <c r="B257" s="169" t="s">
        <v>377</v>
      </c>
      <c r="C257" s="175" t="s">
        <v>180</v>
      </c>
      <c r="D257" s="169" t="s">
        <v>885</v>
      </c>
      <c r="E257" s="175" t="s">
        <v>1796</v>
      </c>
      <c r="F257" s="169" t="s">
        <v>843</v>
      </c>
      <c r="G257" s="175">
        <v>2000</v>
      </c>
      <c r="H257" s="176">
        <v>5</v>
      </c>
      <c r="I257" s="177">
        <v>4</v>
      </c>
      <c r="J257" s="177">
        <v>297</v>
      </c>
      <c r="K257" s="177">
        <v>3.3</v>
      </c>
      <c r="L257" s="171">
        <v>0</v>
      </c>
      <c r="M257" s="170">
        <v>0</v>
      </c>
      <c r="N257" s="170">
        <v>0</v>
      </c>
      <c r="O257" s="170">
        <v>0</v>
      </c>
      <c r="P257" s="170">
        <v>0</v>
      </c>
      <c r="Q257" s="170">
        <v>0</v>
      </c>
      <c r="R257" s="170">
        <v>0</v>
      </c>
      <c r="S257" s="170">
        <v>0</v>
      </c>
      <c r="T257" s="171">
        <v>0</v>
      </c>
      <c r="U257" s="170">
        <v>0</v>
      </c>
      <c r="V257" s="170">
        <v>0</v>
      </c>
      <c r="W257" s="170">
        <v>0</v>
      </c>
      <c r="X257" s="170">
        <v>0</v>
      </c>
      <c r="Y257" s="173" t="s">
        <v>179</v>
      </c>
    </row>
    <row r="258" spans="1:25" ht="15.75" x14ac:dyDescent="0.2">
      <c r="A258" s="318">
        <v>246</v>
      </c>
      <c r="B258" s="169" t="s">
        <v>1954</v>
      </c>
      <c r="C258" s="175" t="s">
        <v>182</v>
      </c>
      <c r="D258" s="169" t="s">
        <v>1400</v>
      </c>
      <c r="E258" s="175" t="s">
        <v>2407</v>
      </c>
      <c r="F258" s="286" t="s">
        <v>1955</v>
      </c>
      <c r="G258" s="175">
        <v>1993</v>
      </c>
      <c r="H258" s="176">
        <v>1</v>
      </c>
      <c r="I258" s="177">
        <v>1</v>
      </c>
      <c r="J258" s="177">
        <v>90</v>
      </c>
      <c r="K258" s="177">
        <v>1</v>
      </c>
      <c r="L258" s="171">
        <v>0</v>
      </c>
      <c r="M258" s="170">
        <v>0</v>
      </c>
      <c r="N258" s="170">
        <v>0</v>
      </c>
      <c r="O258" s="170">
        <v>0</v>
      </c>
      <c r="P258" s="170">
        <v>0</v>
      </c>
      <c r="Q258" s="170">
        <v>0</v>
      </c>
      <c r="R258" s="170">
        <v>0</v>
      </c>
      <c r="S258" s="170">
        <v>0</v>
      </c>
      <c r="T258" s="171">
        <v>0</v>
      </c>
      <c r="U258" s="170">
        <v>0</v>
      </c>
      <c r="V258" s="170">
        <v>0</v>
      </c>
      <c r="W258" s="170">
        <v>0</v>
      </c>
      <c r="X258" s="170">
        <v>0</v>
      </c>
      <c r="Y258" s="173" t="s">
        <v>179</v>
      </c>
    </row>
    <row r="259" spans="1:25" ht="15.75" x14ac:dyDescent="0.2">
      <c r="A259" s="318">
        <v>247</v>
      </c>
      <c r="B259" s="169" t="s">
        <v>1915</v>
      </c>
      <c r="C259" s="175" t="s">
        <v>181</v>
      </c>
      <c r="D259" s="169" t="s">
        <v>1103</v>
      </c>
      <c r="E259" s="175" t="s">
        <v>2408</v>
      </c>
      <c r="F259" s="169" t="s">
        <v>1916</v>
      </c>
      <c r="G259" s="175">
        <v>2003</v>
      </c>
      <c r="H259" s="176">
        <v>2</v>
      </c>
      <c r="I259" s="170">
        <v>0</v>
      </c>
      <c r="J259" s="177">
        <v>28</v>
      </c>
      <c r="K259" s="177">
        <v>0.3</v>
      </c>
      <c r="L259" s="171">
        <v>0</v>
      </c>
      <c r="M259" s="170">
        <v>0</v>
      </c>
      <c r="N259" s="170">
        <v>0</v>
      </c>
      <c r="O259" s="170">
        <v>0</v>
      </c>
      <c r="P259" s="170">
        <v>0</v>
      </c>
      <c r="Q259" s="170">
        <v>0</v>
      </c>
      <c r="R259" s="170">
        <v>0</v>
      </c>
      <c r="S259" s="170">
        <v>0</v>
      </c>
      <c r="T259" s="171">
        <v>0</v>
      </c>
      <c r="U259" s="170">
        <v>0</v>
      </c>
      <c r="V259" s="170">
        <v>0</v>
      </c>
      <c r="W259" s="170">
        <v>0</v>
      </c>
      <c r="X259" s="170">
        <v>0</v>
      </c>
      <c r="Y259" s="173" t="s">
        <v>179</v>
      </c>
    </row>
    <row r="260" spans="1:25" ht="15.75" x14ac:dyDescent="0.2">
      <c r="A260" s="318">
        <v>248</v>
      </c>
      <c r="B260" s="169" t="s">
        <v>1139</v>
      </c>
      <c r="C260" s="175" t="s">
        <v>1677</v>
      </c>
      <c r="D260" s="169" t="s">
        <v>1103</v>
      </c>
      <c r="E260" s="175" t="s">
        <v>1159</v>
      </c>
      <c r="F260" s="169" t="s">
        <v>1007</v>
      </c>
      <c r="G260" s="175">
        <v>2002</v>
      </c>
      <c r="H260" s="176">
        <v>4</v>
      </c>
      <c r="I260" s="177">
        <v>2</v>
      </c>
      <c r="J260" s="177">
        <v>185</v>
      </c>
      <c r="K260" s="177">
        <v>2.1</v>
      </c>
      <c r="L260" s="176">
        <v>2</v>
      </c>
      <c r="M260" s="170">
        <v>0</v>
      </c>
      <c r="N260" s="177">
        <v>2</v>
      </c>
      <c r="O260" s="177">
        <v>2</v>
      </c>
      <c r="P260" s="170">
        <v>0</v>
      </c>
      <c r="Q260" s="170">
        <v>0</v>
      </c>
      <c r="R260" s="170">
        <v>0</v>
      </c>
      <c r="S260" s="170">
        <v>0</v>
      </c>
      <c r="T260" s="176">
        <v>0.97</v>
      </c>
      <c r="U260" s="170">
        <v>0</v>
      </c>
      <c r="V260" s="177">
        <v>0.97</v>
      </c>
      <c r="W260" s="177">
        <v>0.97</v>
      </c>
      <c r="X260" s="177">
        <v>0.97</v>
      </c>
      <c r="Y260" s="173" t="s">
        <v>179</v>
      </c>
    </row>
    <row r="261" spans="1:25" ht="15.75" x14ac:dyDescent="0.2">
      <c r="A261" s="318">
        <v>249</v>
      </c>
      <c r="B261" s="169" t="s">
        <v>1957</v>
      </c>
      <c r="C261" s="175" t="s">
        <v>180</v>
      </c>
      <c r="D261" s="169" t="s">
        <v>1438</v>
      </c>
      <c r="E261" s="175" t="s">
        <v>2409</v>
      </c>
      <c r="F261" s="169" t="s">
        <v>1499</v>
      </c>
      <c r="G261" s="175">
        <v>2005</v>
      </c>
      <c r="H261" s="176">
        <v>1</v>
      </c>
      <c r="I261" s="170">
        <v>0</v>
      </c>
      <c r="J261" s="177">
        <v>10</v>
      </c>
      <c r="K261" s="177">
        <v>0.1</v>
      </c>
      <c r="L261" s="171">
        <v>0</v>
      </c>
      <c r="M261" s="170">
        <v>0</v>
      </c>
      <c r="N261" s="170">
        <v>0</v>
      </c>
      <c r="O261" s="170">
        <v>0</v>
      </c>
      <c r="P261" s="170">
        <v>0</v>
      </c>
      <c r="Q261" s="170">
        <v>0</v>
      </c>
      <c r="R261" s="170">
        <v>0</v>
      </c>
      <c r="S261" s="170">
        <v>0</v>
      </c>
      <c r="T261" s="171">
        <v>0</v>
      </c>
      <c r="U261" s="170">
        <v>0</v>
      </c>
      <c r="V261" s="170">
        <v>0</v>
      </c>
      <c r="W261" s="170">
        <v>0</v>
      </c>
      <c r="X261" s="170">
        <v>0</v>
      </c>
      <c r="Y261" s="173" t="s">
        <v>179</v>
      </c>
    </row>
    <row r="262" spans="1:25" ht="16.5" thickBot="1" x14ac:dyDescent="0.25">
      <c r="A262" s="318">
        <v>250</v>
      </c>
      <c r="B262" s="169" t="s">
        <v>1446</v>
      </c>
      <c r="C262" s="175" t="s">
        <v>180</v>
      </c>
      <c r="D262" s="169" t="s">
        <v>1438</v>
      </c>
      <c r="E262" s="175" t="s">
        <v>2410</v>
      </c>
      <c r="F262" s="169" t="s">
        <v>932</v>
      </c>
      <c r="G262" s="175">
        <v>2004</v>
      </c>
      <c r="H262" s="176">
        <v>3</v>
      </c>
      <c r="I262" s="177">
        <v>2</v>
      </c>
      <c r="J262" s="177">
        <v>143</v>
      </c>
      <c r="K262" s="177">
        <v>1.6</v>
      </c>
      <c r="L262" s="176">
        <v>2</v>
      </c>
      <c r="M262" s="170">
        <v>0</v>
      </c>
      <c r="N262" s="177">
        <v>2</v>
      </c>
      <c r="O262" s="177">
        <v>2</v>
      </c>
      <c r="P262" s="170">
        <v>0</v>
      </c>
      <c r="Q262" s="170">
        <v>0</v>
      </c>
      <c r="R262" s="170">
        <v>0</v>
      </c>
      <c r="S262" s="170">
        <v>0</v>
      </c>
      <c r="T262" s="176">
        <v>1.26</v>
      </c>
      <c r="U262" s="170">
        <v>0</v>
      </c>
      <c r="V262" s="177">
        <v>1.26</v>
      </c>
      <c r="W262" s="177">
        <v>1.26</v>
      </c>
      <c r="X262" s="177">
        <v>1.26</v>
      </c>
      <c r="Y262" s="173" t="s">
        <v>179</v>
      </c>
    </row>
    <row r="263" spans="1:25" ht="13.5" thickBot="1" x14ac:dyDescent="0.25">
      <c r="A263" s="174" t="s">
        <v>173</v>
      </c>
      <c r="B263" s="315" t="s">
        <v>174</v>
      </c>
      <c r="C263" s="181" t="s">
        <v>175</v>
      </c>
      <c r="D263" s="181" t="s">
        <v>176</v>
      </c>
      <c r="E263" s="181" t="s">
        <v>177</v>
      </c>
      <c r="F263" s="181" t="s">
        <v>806</v>
      </c>
      <c r="G263" s="181" t="s">
        <v>178</v>
      </c>
      <c r="H263" s="182" t="s">
        <v>184</v>
      </c>
      <c r="I263" s="181" t="s">
        <v>185</v>
      </c>
      <c r="J263" s="181" t="s">
        <v>186</v>
      </c>
      <c r="K263" s="181" t="s">
        <v>187</v>
      </c>
      <c r="L263" s="182" t="s">
        <v>188</v>
      </c>
      <c r="M263" s="181" t="s">
        <v>189</v>
      </c>
      <c r="N263" s="181" t="s">
        <v>195</v>
      </c>
      <c r="O263" s="181" t="s">
        <v>190</v>
      </c>
      <c r="P263" s="181" t="s">
        <v>191</v>
      </c>
      <c r="Q263" s="181" t="s">
        <v>192</v>
      </c>
      <c r="R263" s="181" t="s">
        <v>193</v>
      </c>
      <c r="S263" s="181" t="s">
        <v>194</v>
      </c>
      <c r="T263" s="182" t="s">
        <v>188</v>
      </c>
      <c r="U263" s="181" t="s">
        <v>189</v>
      </c>
      <c r="V263" s="181" t="s">
        <v>195</v>
      </c>
      <c r="W263" s="181" t="s">
        <v>190</v>
      </c>
      <c r="X263" s="181" t="s">
        <v>196</v>
      </c>
      <c r="Y263" s="183" t="s">
        <v>179</v>
      </c>
    </row>
    <row r="264" spans="1:25" ht="15.75" x14ac:dyDescent="0.2">
      <c r="A264" s="318">
        <v>251</v>
      </c>
      <c r="B264" s="169" t="s">
        <v>490</v>
      </c>
      <c r="C264" s="175" t="s">
        <v>182</v>
      </c>
      <c r="D264" s="169" t="s">
        <v>1545</v>
      </c>
      <c r="E264" s="175" t="s">
        <v>2030</v>
      </c>
      <c r="F264" s="169" t="s">
        <v>1116</v>
      </c>
      <c r="G264" s="175">
        <v>1997</v>
      </c>
      <c r="H264" s="176">
        <v>4</v>
      </c>
      <c r="I264" s="177">
        <v>4</v>
      </c>
      <c r="J264" s="177">
        <v>360</v>
      </c>
      <c r="K264" s="177">
        <v>4</v>
      </c>
      <c r="L264" s="171">
        <v>0</v>
      </c>
      <c r="M264" s="170">
        <v>0</v>
      </c>
      <c r="N264" s="170">
        <v>0</v>
      </c>
      <c r="O264" s="170">
        <v>0</v>
      </c>
      <c r="P264" s="170">
        <v>0</v>
      </c>
      <c r="Q264" s="170">
        <v>0</v>
      </c>
      <c r="R264" s="177">
        <v>1</v>
      </c>
      <c r="S264" s="170">
        <v>0</v>
      </c>
      <c r="T264" s="171">
        <v>0</v>
      </c>
      <c r="U264" s="170">
        <v>0</v>
      </c>
      <c r="V264" s="170">
        <v>0</v>
      </c>
      <c r="W264" s="170">
        <v>0</v>
      </c>
      <c r="X264" s="170">
        <v>0</v>
      </c>
      <c r="Y264" s="173" t="s">
        <v>179</v>
      </c>
    </row>
    <row r="265" spans="1:25" ht="15.75" x14ac:dyDescent="0.2">
      <c r="A265" s="318">
        <v>252</v>
      </c>
      <c r="B265" s="169" t="s">
        <v>1447</v>
      </c>
      <c r="C265" s="175" t="s">
        <v>182</v>
      </c>
      <c r="D265" s="169" t="s">
        <v>1438</v>
      </c>
      <c r="E265" s="175" t="s">
        <v>2411</v>
      </c>
      <c r="F265" s="169" t="s">
        <v>936</v>
      </c>
      <c r="G265" s="175">
        <v>1999</v>
      </c>
      <c r="H265" s="176">
        <v>4</v>
      </c>
      <c r="I265" s="177">
        <v>4</v>
      </c>
      <c r="J265" s="177">
        <v>390</v>
      </c>
      <c r="K265" s="177">
        <v>4.3</v>
      </c>
      <c r="L265" s="171">
        <v>0</v>
      </c>
      <c r="M265" s="170">
        <v>0</v>
      </c>
      <c r="N265" s="170">
        <v>0</v>
      </c>
      <c r="O265" s="170">
        <v>0</v>
      </c>
      <c r="P265" s="170">
        <v>0</v>
      </c>
      <c r="Q265" s="170">
        <v>0</v>
      </c>
      <c r="R265" s="170">
        <v>0</v>
      </c>
      <c r="S265" s="170">
        <v>0</v>
      </c>
      <c r="T265" s="171">
        <v>0</v>
      </c>
      <c r="U265" s="170">
        <v>0</v>
      </c>
      <c r="V265" s="170">
        <v>0</v>
      </c>
      <c r="W265" s="170">
        <v>0</v>
      </c>
      <c r="X265" s="170">
        <v>0</v>
      </c>
      <c r="Y265" s="173" t="s">
        <v>179</v>
      </c>
    </row>
    <row r="266" spans="1:25" ht="15.75" x14ac:dyDescent="0.2">
      <c r="A266" s="318">
        <v>253</v>
      </c>
      <c r="B266" s="169" t="s">
        <v>1839</v>
      </c>
      <c r="C266" s="175" t="s">
        <v>183</v>
      </c>
      <c r="D266" s="169" t="s">
        <v>1438</v>
      </c>
      <c r="E266" s="175" t="s">
        <v>2412</v>
      </c>
      <c r="F266" s="169" t="s">
        <v>1621</v>
      </c>
      <c r="G266" s="175">
        <v>1993</v>
      </c>
      <c r="H266" s="176">
        <v>3</v>
      </c>
      <c r="I266" s="177">
        <v>2</v>
      </c>
      <c r="J266" s="177">
        <v>238</v>
      </c>
      <c r="K266" s="177">
        <v>2.6</v>
      </c>
      <c r="L266" s="171">
        <v>0</v>
      </c>
      <c r="M266" s="170">
        <v>0</v>
      </c>
      <c r="N266" s="170">
        <v>0</v>
      </c>
      <c r="O266" s="170">
        <v>0</v>
      </c>
      <c r="P266" s="170">
        <v>0</v>
      </c>
      <c r="Q266" s="170">
        <v>0</v>
      </c>
      <c r="R266" s="170">
        <v>0</v>
      </c>
      <c r="S266" s="170">
        <v>0</v>
      </c>
      <c r="T266" s="171">
        <v>0</v>
      </c>
      <c r="U266" s="170">
        <v>0</v>
      </c>
      <c r="V266" s="170">
        <v>0</v>
      </c>
      <c r="W266" s="170">
        <v>0</v>
      </c>
      <c r="X266" s="170">
        <v>0</v>
      </c>
      <c r="Y266" s="173" t="s">
        <v>179</v>
      </c>
    </row>
    <row r="267" spans="1:25" ht="15.75" x14ac:dyDescent="0.2">
      <c r="A267" s="318">
        <v>254</v>
      </c>
      <c r="B267" s="169" t="s">
        <v>709</v>
      </c>
      <c r="C267" s="175" t="s">
        <v>180</v>
      </c>
      <c r="D267" s="169" t="s">
        <v>992</v>
      </c>
      <c r="E267" s="175" t="s">
        <v>2413</v>
      </c>
      <c r="F267" s="169" t="s">
        <v>1020</v>
      </c>
      <c r="G267" s="175">
        <v>1999</v>
      </c>
      <c r="H267" s="176">
        <v>6</v>
      </c>
      <c r="I267" s="177">
        <v>6</v>
      </c>
      <c r="J267" s="177">
        <v>457</v>
      </c>
      <c r="K267" s="177">
        <v>5.0999999999999996</v>
      </c>
      <c r="L267" s="171">
        <v>0</v>
      </c>
      <c r="M267" s="177">
        <v>4</v>
      </c>
      <c r="N267" s="177">
        <v>4</v>
      </c>
      <c r="O267" s="170">
        <v>0</v>
      </c>
      <c r="P267" s="170">
        <v>0</v>
      </c>
      <c r="Q267" s="170">
        <v>0</v>
      </c>
      <c r="R267" s="170">
        <v>0</v>
      </c>
      <c r="S267" s="170">
        <v>0</v>
      </c>
      <c r="T267" s="171">
        <v>0</v>
      </c>
      <c r="U267" s="177">
        <v>0.79</v>
      </c>
      <c r="V267" s="177">
        <v>0.79</v>
      </c>
      <c r="W267" s="170">
        <v>0</v>
      </c>
      <c r="X267" s="177">
        <v>0.79</v>
      </c>
      <c r="Y267" s="173" t="s">
        <v>179</v>
      </c>
    </row>
    <row r="268" spans="1:25" ht="15.75" x14ac:dyDescent="0.2">
      <c r="A268" s="318">
        <v>255</v>
      </c>
      <c r="B268" s="169" t="s">
        <v>1570</v>
      </c>
      <c r="C268" s="175" t="s">
        <v>638</v>
      </c>
      <c r="D268" s="169" t="s">
        <v>1538</v>
      </c>
      <c r="E268" s="175" t="s">
        <v>2414</v>
      </c>
      <c r="F268" s="169" t="s">
        <v>1571</v>
      </c>
      <c r="G268" s="175">
        <v>1997</v>
      </c>
      <c r="H268" s="176">
        <v>2</v>
      </c>
      <c r="I268" s="170">
        <v>0</v>
      </c>
      <c r="J268" s="177">
        <v>37</v>
      </c>
      <c r="K268" s="177">
        <v>0.4</v>
      </c>
      <c r="L268" s="171">
        <v>0</v>
      </c>
      <c r="M268" s="170">
        <v>0</v>
      </c>
      <c r="N268" s="170">
        <v>0</v>
      </c>
      <c r="O268" s="170">
        <v>0</v>
      </c>
      <c r="P268" s="170">
        <v>0</v>
      </c>
      <c r="Q268" s="170">
        <v>0</v>
      </c>
      <c r="R268" s="170">
        <v>0</v>
      </c>
      <c r="S268" s="170">
        <v>0</v>
      </c>
      <c r="T268" s="171">
        <v>0</v>
      </c>
      <c r="U268" s="170">
        <v>0</v>
      </c>
      <c r="V268" s="170">
        <v>0</v>
      </c>
      <c r="W268" s="170">
        <v>0</v>
      </c>
      <c r="X268" s="170">
        <v>0</v>
      </c>
      <c r="Y268" s="173" t="s">
        <v>179</v>
      </c>
    </row>
    <row r="269" spans="1:25" ht="15.75" x14ac:dyDescent="0.2">
      <c r="A269" s="318">
        <v>256</v>
      </c>
      <c r="B269" s="169" t="s">
        <v>697</v>
      </c>
      <c r="C269" s="175" t="s">
        <v>638</v>
      </c>
      <c r="D269" s="169" t="s">
        <v>1547</v>
      </c>
      <c r="E269" s="175" t="s">
        <v>1349</v>
      </c>
      <c r="F269" s="169" t="s">
        <v>850</v>
      </c>
      <c r="G269" s="175">
        <v>1997</v>
      </c>
      <c r="H269" s="176">
        <v>5</v>
      </c>
      <c r="I269" s="177">
        <v>5</v>
      </c>
      <c r="J269" s="177">
        <v>478</v>
      </c>
      <c r="K269" s="177">
        <v>5.3</v>
      </c>
      <c r="L269" s="176">
        <v>1</v>
      </c>
      <c r="M269" s="177">
        <v>1</v>
      </c>
      <c r="N269" s="177">
        <v>2</v>
      </c>
      <c r="O269" s="177">
        <v>1</v>
      </c>
      <c r="P269" s="170">
        <v>0</v>
      </c>
      <c r="Q269" s="170">
        <v>0</v>
      </c>
      <c r="R269" s="170">
        <v>0</v>
      </c>
      <c r="S269" s="170">
        <v>0</v>
      </c>
      <c r="T269" s="176">
        <v>0.19</v>
      </c>
      <c r="U269" s="177">
        <v>0.19</v>
      </c>
      <c r="V269" s="177">
        <v>0.38</v>
      </c>
      <c r="W269" s="177">
        <v>0.19</v>
      </c>
      <c r="X269" s="177">
        <v>0.38</v>
      </c>
      <c r="Y269" s="173" t="s">
        <v>179</v>
      </c>
    </row>
    <row r="270" spans="1:25" ht="15.75" x14ac:dyDescent="0.2">
      <c r="A270" s="318">
        <v>257</v>
      </c>
      <c r="B270" s="169" t="s">
        <v>378</v>
      </c>
      <c r="C270" s="175" t="s">
        <v>181</v>
      </c>
      <c r="D270" s="169" t="s">
        <v>1438</v>
      </c>
      <c r="E270" s="175" t="s">
        <v>2415</v>
      </c>
      <c r="F270" s="169" t="s">
        <v>1216</v>
      </c>
      <c r="G270" s="175">
        <v>2000</v>
      </c>
      <c r="H270" s="176">
        <v>1</v>
      </c>
      <c r="I270" s="170">
        <v>0</v>
      </c>
      <c r="J270" s="177">
        <v>8</v>
      </c>
      <c r="K270" s="177">
        <v>0.1</v>
      </c>
      <c r="L270" s="171">
        <v>0</v>
      </c>
      <c r="M270" s="170">
        <v>0</v>
      </c>
      <c r="N270" s="170">
        <v>0</v>
      </c>
      <c r="O270" s="170">
        <v>0</v>
      </c>
      <c r="P270" s="170">
        <v>0</v>
      </c>
      <c r="Q270" s="170">
        <v>0</v>
      </c>
      <c r="R270" s="170">
        <v>0</v>
      </c>
      <c r="S270" s="170">
        <v>0</v>
      </c>
      <c r="T270" s="171">
        <v>0</v>
      </c>
      <c r="U270" s="170">
        <v>0</v>
      </c>
      <c r="V270" s="170">
        <v>0</v>
      </c>
      <c r="W270" s="170">
        <v>0</v>
      </c>
      <c r="X270" s="170">
        <v>0</v>
      </c>
      <c r="Y270" s="173" t="s">
        <v>179</v>
      </c>
    </row>
    <row r="271" spans="1:25" ht="15.75" x14ac:dyDescent="0.2">
      <c r="A271" s="318">
        <v>258</v>
      </c>
      <c r="B271" s="169" t="s">
        <v>1840</v>
      </c>
      <c r="C271" s="175" t="s">
        <v>182</v>
      </c>
      <c r="D271" s="169" t="s">
        <v>1420</v>
      </c>
      <c r="E271" s="175" t="s">
        <v>2416</v>
      </c>
      <c r="F271" s="169" t="s">
        <v>1065</v>
      </c>
      <c r="G271" s="175">
        <v>1993</v>
      </c>
      <c r="H271" s="176">
        <v>5</v>
      </c>
      <c r="I271" s="177">
        <v>5</v>
      </c>
      <c r="J271" s="177">
        <v>418</v>
      </c>
      <c r="K271" s="177">
        <v>4.5999999999999996</v>
      </c>
      <c r="L271" s="171">
        <v>0</v>
      </c>
      <c r="M271" s="170">
        <v>0</v>
      </c>
      <c r="N271" s="170">
        <v>0</v>
      </c>
      <c r="O271" s="170">
        <v>0</v>
      </c>
      <c r="P271" s="170">
        <v>0</v>
      </c>
      <c r="Q271" s="170">
        <v>0</v>
      </c>
      <c r="R271" s="170">
        <v>0</v>
      </c>
      <c r="S271" s="170">
        <v>0</v>
      </c>
      <c r="T271" s="171">
        <v>0</v>
      </c>
      <c r="U271" s="170">
        <v>0</v>
      </c>
      <c r="V271" s="170">
        <v>0</v>
      </c>
      <c r="W271" s="170">
        <v>0</v>
      </c>
      <c r="X271" s="170">
        <v>0</v>
      </c>
      <c r="Y271" s="173" t="s">
        <v>179</v>
      </c>
    </row>
    <row r="272" spans="1:25" ht="15.75" x14ac:dyDescent="0.2">
      <c r="A272" s="318">
        <v>259</v>
      </c>
      <c r="B272" s="169" t="s">
        <v>1279</v>
      </c>
      <c r="C272" s="175" t="s">
        <v>182</v>
      </c>
      <c r="D272" s="169" t="s">
        <v>1683</v>
      </c>
      <c r="E272" s="175" t="s">
        <v>2417</v>
      </c>
      <c r="F272" s="286" t="s">
        <v>1280</v>
      </c>
      <c r="G272" s="175">
        <v>1995</v>
      </c>
      <c r="H272" s="176">
        <v>4</v>
      </c>
      <c r="I272" s="177">
        <v>4</v>
      </c>
      <c r="J272" s="177">
        <v>390</v>
      </c>
      <c r="K272" s="177">
        <v>4.3</v>
      </c>
      <c r="L272" s="171">
        <v>0</v>
      </c>
      <c r="M272" s="170">
        <v>0</v>
      </c>
      <c r="N272" s="170">
        <v>0</v>
      </c>
      <c r="O272" s="170">
        <v>0</v>
      </c>
      <c r="P272" s="170">
        <v>0</v>
      </c>
      <c r="Q272" s="170">
        <v>0</v>
      </c>
      <c r="R272" s="177">
        <v>1</v>
      </c>
      <c r="S272" s="170">
        <v>0</v>
      </c>
      <c r="T272" s="171">
        <v>0</v>
      </c>
      <c r="U272" s="170">
        <v>0</v>
      </c>
      <c r="V272" s="170">
        <v>0</v>
      </c>
      <c r="W272" s="170">
        <v>0</v>
      </c>
      <c r="X272" s="170">
        <v>0</v>
      </c>
      <c r="Y272" s="173" t="s">
        <v>179</v>
      </c>
    </row>
    <row r="273" spans="1:25" ht="15.75" x14ac:dyDescent="0.2">
      <c r="A273" s="318">
        <v>260</v>
      </c>
      <c r="B273" s="169" t="s">
        <v>1917</v>
      </c>
      <c r="C273" s="175" t="s">
        <v>182</v>
      </c>
      <c r="D273" s="169" t="s">
        <v>1103</v>
      </c>
      <c r="E273" s="175" t="s">
        <v>2418</v>
      </c>
      <c r="F273" s="169" t="s">
        <v>1249</v>
      </c>
      <c r="G273" s="175">
        <v>2003</v>
      </c>
      <c r="H273" s="176">
        <v>1</v>
      </c>
      <c r="I273" s="177">
        <v>1</v>
      </c>
      <c r="J273" s="177">
        <v>90</v>
      </c>
      <c r="K273" s="177">
        <v>1</v>
      </c>
      <c r="L273" s="171">
        <v>0</v>
      </c>
      <c r="M273" s="170">
        <v>0</v>
      </c>
      <c r="N273" s="170">
        <v>0</v>
      </c>
      <c r="O273" s="170">
        <v>0</v>
      </c>
      <c r="P273" s="170">
        <v>0</v>
      </c>
      <c r="Q273" s="170">
        <v>0</v>
      </c>
      <c r="R273" s="170">
        <v>0</v>
      </c>
      <c r="S273" s="170">
        <v>0</v>
      </c>
      <c r="T273" s="171">
        <v>0</v>
      </c>
      <c r="U273" s="170">
        <v>0</v>
      </c>
      <c r="V273" s="170">
        <v>0</v>
      </c>
      <c r="W273" s="170">
        <v>0</v>
      </c>
      <c r="X273" s="170">
        <v>0</v>
      </c>
      <c r="Y273" s="173" t="s">
        <v>179</v>
      </c>
    </row>
    <row r="274" spans="1:25" ht="15.75" x14ac:dyDescent="0.2">
      <c r="A274" s="318">
        <v>261</v>
      </c>
      <c r="B274" s="169" t="s">
        <v>732</v>
      </c>
      <c r="C274" s="175" t="s">
        <v>1677</v>
      </c>
      <c r="D274" s="169" t="s">
        <v>1103</v>
      </c>
      <c r="E274" s="175" t="s">
        <v>2419</v>
      </c>
      <c r="F274" s="169" t="s">
        <v>1140</v>
      </c>
      <c r="G274" s="175">
        <v>2006</v>
      </c>
      <c r="H274" s="176">
        <v>4</v>
      </c>
      <c r="I274" s="177">
        <v>4</v>
      </c>
      <c r="J274" s="177">
        <v>329</v>
      </c>
      <c r="K274" s="177">
        <v>3.7</v>
      </c>
      <c r="L274" s="171">
        <v>0</v>
      </c>
      <c r="M274" s="177">
        <v>1</v>
      </c>
      <c r="N274" s="177">
        <v>1</v>
      </c>
      <c r="O274" s="170">
        <v>0</v>
      </c>
      <c r="P274" s="170">
        <v>0</v>
      </c>
      <c r="Q274" s="170">
        <v>0</v>
      </c>
      <c r="R274" s="170">
        <v>0</v>
      </c>
      <c r="S274" s="170">
        <v>0</v>
      </c>
      <c r="T274" s="171">
        <v>0</v>
      </c>
      <c r="U274" s="177">
        <v>0.27</v>
      </c>
      <c r="V274" s="177">
        <v>0.27</v>
      </c>
      <c r="W274" s="170">
        <v>0</v>
      </c>
      <c r="X274" s="177">
        <v>0.27</v>
      </c>
      <c r="Y274" s="173" t="s">
        <v>179</v>
      </c>
    </row>
    <row r="275" spans="1:25" ht="15.75" x14ac:dyDescent="0.2">
      <c r="A275" s="318">
        <v>262</v>
      </c>
      <c r="B275" s="169" t="s">
        <v>1021</v>
      </c>
      <c r="C275" s="175" t="s">
        <v>182</v>
      </c>
      <c r="D275" s="169" t="s">
        <v>992</v>
      </c>
      <c r="E275" s="175" t="s">
        <v>2420</v>
      </c>
      <c r="F275" s="169" t="s">
        <v>838</v>
      </c>
      <c r="G275" s="175">
        <v>1997</v>
      </c>
      <c r="H275" s="176">
        <v>5</v>
      </c>
      <c r="I275" s="177">
        <v>5</v>
      </c>
      <c r="J275" s="177">
        <v>476</v>
      </c>
      <c r="K275" s="177">
        <v>5.3</v>
      </c>
      <c r="L275" s="176">
        <v>1</v>
      </c>
      <c r="M275" s="170">
        <v>0</v>
      </c>
      <c r="N275" s="177">
        <v>1</v>
      </c>
      <c r="O275" s="177">
        <v>1</v>
      </c>
      <c r="P275" s="170">
        <v>0</v>
      </c>
      <c r="Q275" s="170">
        <v>0</v>
      </c>
      <c r="R275" s="177">
        <v>3</v>
      </c>
      <c r="S275" s="170">
        <v>0</v>
      </c>
      <c r="T275" s="176">
        <v>0.19</v>
      </c>
      <c r="U275" s="170">
        <v>0</v>
      </c>
      <c r="V275" s="177">
        <v>0.19</v>
      </c>
      <c r="W275" s="177">
        <v>0.19</v>
      </c>
      <c r="X275" s="177">
        <v>0.19</v>
      </c>
      <c r="Y275" s="173" t="s">
        <v>179</v>
      </c>
    </row>
    <row r="276" spans="1:25" ht="15.75" x14ac:dyDescent="0.2">
      <c r="A276" s="318">
        <v>263</v>
      </c>
      <c r="B276" s="169" t="s">
        <v>1448</v>
      </c>
      <c r="C276" s="175" t="s">
        <v>182</v>
      </c>
      <c r="D276" s="169" t="s">
        <v>1438</v>
      </c>
      <c r="E276" s="175" t="s">
        <v>2421</v>
      </c>
      <c r="F276" s="169" t="s">
        <v>1406</v>
      </c>
      <c r="G276" s="175">
        <v>2004</v>
      </c>
      <c r="H276" s="176">
        <v>3</v>
      </c>
      <c r="I276" s="177">
        <v>2</v>
      </c>
      <c r="J276" s="177">
        <v>171</v>
      </c>
      <c r="K276" s="177">
        <v>1.9</v>
      </c>
      <c r="L276" s="171">
        <v>0</v>
      </c>
      <c r="M276" s="170">
        <v>0</v>
      </c>
      <c r="N276" s="170">
        <v>0</v>
      </c>
      <c r="O276" s="170">
        <v>0</v>
      </c>
      <c r="P276" s="170">
        <v>0</v>
      </c>
      <c r="Q276" s="170">
        <v>0</v>
      </c>
      <c r="R276" s="170">
        <v>0</v>
      </c>
      <c r="S276" s="170">
        <v>0</v>
      </c>
      <c r="T276" s="171">
        <v>0</v>
      </c>
      <c r="U276" s="170">
        <v>0</v>
      </c>
      <c r="V276" s="170">
        <v>0</v>
      </c>
      <c r="W276" s="170">
        <v>0</v>
      </c>
      <c r="X276" s="170">
        <v>0</v>
      </c>
      <c r="Y276" s="173" t="s">
        <v>179</v>
      </c>
    </row>
    <row r="277" spans="1:25" ht="15.75" x14ac:dyDescent="0.2">
      <c r="A277" s="318">
        <v>264</v>
      </c>
      <c r="B277" s="169" t="s">
        <v>449</v>
      </c>
      <c r="C277" s="175" t="s">
        <v>180</v>
      </c>
      <c r="D277" s="169" t="s">
        <v>1110</v>
      </c>
      <c r="E277" s="175" t="s">
        <v>2422</v>
      </c>
      <c r="F277" s="169" t="s">
        <v>1407</v>
      </c>
      <c r="G277" s="175">
        <v>1998</v>
      </c>
      <c r="H277" s="176">
        <v>4</v>
      </c>
      <c r="I277" s="177">
        <v>4</v>
      </c>
      <c r="J277" s="177">
        <v>278</v>
      </c>
      <c r="K277" s="177">
        <v>3.1</v>
      </c>
      <c r="L277" s="171">
        <v>0</v>
      </c>
      <c r="M277" s="177">
        <v>1</v>
      </c>
      <c r="N277" s="177">
        <v>1</v>
      </c>
      <c r="O277" s="170">
        <v>0</v>
      </c>
      <c r="P277" s="170">
        <v>0</v>
      </c>
      <c r="Q277" s="170">
        <v>0</v>
      </c>
      <c r="R277" s="170">
        <v>0</v>
      </c>
      <c r="S277" s="170">
        <v>0</v>
      </c>
      <c r="T277" s="171">
        <v>0</v>
      </c>
      <c r="U277" s="177">
        <v>0.32</v>
      </c>
      <c r="V277" s="177">
        <v>0.32</v>
      </c>
      <c r="W277" s="170">
        <v>0</v>
      </c>
      <c r="X277" s="177">
        <v>0.32</v>
      </c>
      <c r="Y277" s="173" t="s">
        <v>179</v>
      </c>
    </row>
    <row r="278" spans="1:25" ht="15.75" x14ac:dyDescent="0.2">
      <c r="A278" s="318">
        <v>265</v>
      </c>
      <c r="B278" s="169" t="s">
        <v>1281</v>
      </c>
      <c r="C278" s="175" t="s">
        <v>180</v>
      </c>
      <c r="D278" s="169" t="s">
        <v>1270</v>
      </c>
      <c r="E278" s="175" t="s">
        <v>2423</v>
      </c>
      <c r="F278" s="169" t="s">
        <v>1116</v>
      </c>
      <c r="G278" s="175">
        <v>2002</v>
      </c>
      <c r="H278" s="176">
        <v>5</v>
      </c>
      <c r="I278" s="177">
        <v>4</v>
      </c>
      <c r="J278" s="177">
        <v>309</v>
      </c>
      <c r="K278" s="177">
        <v>3.4</v>
      </c>
      <c r="L278" s="171">
        <v>0</v>
      </c>
      <c r="M278" s="170">
        <v>0</v>
      </c>
      <c r="N278" s="170">
        <v>0</v>
      </c>
      <c r="O278" s="170">
        <v>0</v>
      </c>
      <c r="P278" s="170">
        <v>0</v>
      </c>
      <c r="Q278" s="170">
        <v>0</v>
      </c>
      <c r="R278" s="170">
        <v>0</v>
      </c>
      <c r="S278" s="170">
        <v>0</v>
      </c>
      <c r="T278" s="171">
        <v>0</v>
      </c>
      <c r="U278" s="170">
        <v>0</v>
      </c>
      <c r="V278" s="170">
        <v>0</v>
      </c>
      <c r="W278" s="170">
        <v>0</v>
      </c>
      <c r="X278" s="170">
        <v>0</v>
      </c>
      <c r="Y278" s="173" t="s">
        <v>179</v>
      </c>
    </row>
    <row r="279" spans="1:25" ht="15.75" x14ac:dyDescent="0.2">
      <c r="A279" s="318">
        <v>266</v>
      </c>
      <c r="B279" s="169" t="s">
        <v>1449</v>
      </c>
      <c r="C279" s="175" t="s">
        <v>182</v>
      </c>
      <c r="D279" s="169" t="s">
        <v>1400</v>
      </c>
      <c r="E279" s="175" t="s">
        <v>2424</v>
      </c>
      <c r="F279" s="169" t="s">
        <v>873</v>
      </c>
      <c r="G279" s="175">
        <v>1999</v>
      </c>
      <c r="H279" s="176">
        <v>3</v>
      </c>
      <c r="I279" s="177">
        <v>3</v>
      </c>
      <c r="J279" s="177">
        <v>270</v>
      </c>
      <c r="K279" s="177">
        <v>3</v>
      </c>
      <c r="L279" s="171">
        <v>0</v>
      </c>
      <c r="M279" s="170">
        <v>0</v>
      </c>
      <c r="N279" s="170">
        <v>0</v>
      </c>
      <c r="O279" s="170">
        <v>0</v>
      </c>
      <c r="P279" s="170">
        <v>0</v>
      </c>
      <c r="Q279" s="170">
        <v>0</v>
      </c>
      <c r="R279" s="177">
        <v>1</v>
      </c>
      <c r="S279" s="170">
        <v>0</v>
      </c>
      <c r="T279" s="171">
        <v>0</v>
      </c>
      <c r="U279" s="170">
        <v>0</v>
      </c>
      <c r="V279" s="170">
        <v>0</v>
      </c>
      <c r="W279" s="170">
        <v>0</v>
      </c>
      <c r="X279" s="170">
        <v>0</v>
      </c>
      <c r="Y279" s="173" t="s">
        <v>179</v>
      </c>
    </row>
    <row r="280" spans="1:25" ht="15.75" x14ac:dyDescent="0.2">
      <c r="A280" s="318">
        <v>267</v>
      </c>
      <c r="B280" s="169" t="s">
        <v>1883</v>
      </c>
      <c r="C280" s="175" t="s">
        <v>180</v>
      </c>
      <c r="D280" s="169" t="s">
        <v>655</v>
      </c>
      <c r="E280" s="175" t="s">
        <v>2425</v>
      </c>
      <c r="F280" s="169" t="s">
        <v>815</v>
      </c>
      <c r="G280" s="175">
        <v>1998</v>
      </c>
      <c r="H280" s="176">
        <v>1</v>
      </c>
      <c r="I280" s="177">
        <v>1</v>
      </c>
      <c r="J280" s="177">
        <v>90</v>
      </c>
      <c r="K280" s="177">
        <v>1</v>
      </c>
      <c r="L280" s="171">
        <v>0</v>
      </c>
      <c r="M280" s="170">
        <v>0</v>
      </c>
      <c r="N280" s="170">
        <v>0</v>
      </c>
      <c r="O280" s="170">
        <v>0</v>
      </c>
      <c r="P280" s="170">
        <v>0</v>
      </c>
      <c r="Q280" s="170">
        <v>0</v>
      </c>
      <c r="R280" s="170">
        <v>0</v>
      </c>
      <c r="S280" s="170">
        <v>0</v>
      </c>
      <c r="T280" s="171">
        <v>0</v>
      </c>
      <c r="U280" s="170">
        <v>0</v>
      </c>
      <c r="V280" s="170">
        <v>0</v>
      </c>
      <c r="W280" s="170">
        <v>0</v>
      </c>
      <c r="X280" s="170">
        <v>0</v>
      </c>
      <c r="Y280" s="173" t="s">
        <v>179</v>
      </c>
    </row>
    <row r="281" spans="1:25" ht="15.75" x14ac:dyDescent="0.2">
      <c r="A281" s="318">
        <v>268</v>
      </c>
      <c r="B281" s="169" t="s">
        <v>1450</v>
      </c>
      <c r="C281" s="175" t="s">
        <v>180</v>
      </c>
      <c r="D281" s="169" t="s">
        <v>1420</v>
      </c>
      <c r="E281" s="175" t="s">
        <v>2426</v>
      </c>
      <c r="F281" s="169" t="s">
        <v>1421</v>
      </c>
      <c r="G281" s="175">
        <v>2005</v>
      </c>
      <c r="H281" s="176">
        <v>7</v>
      </c>
      <c r="I281" s="177">
        <v>3</v>
      </c>
      <c r="J281" s="177">
        <v>355</v>
      </c>
      <c r="K281" s="177">
        <v>3.9</v>
      </c>
      <c r="L281" s="176">
        <v>1</v>
      </c>
      <c r="M281" s="177">
        <v>1</v>
      </c>
      <c r="N281" s="177">
        <v>2</v>
      </c>
      <c r="O281" s="177">
        <v>1</v>
      </c>
      <c r="P281" s="170">
        <v>0</v>
      </c>
      <c r="Q281" s="170">
        <v>0</v>
      </c>
      <c r="R281" s="170">
        <v>0</v>
      </c>
      <c r="S281" s="170">
        <v>0</v>
      </c>
      <c r="T281" s="176">
        <v>0.25</v>
      </c>
      <c r="U281" s="177">
        <v>0.25</v>
      </c>
      <c r="V281" s="177">
        <v>0.51</v>
      </c>
      <c r="W281" s="177">
        <v>0.25</v>
      </c>
      <c r="X281" s="177">
        <v>0.51</v>
      </c>
      <c r="Y281" s="173" t="s">
        <v>179</v>
      </c>
    </row>
    <row r="282" spans="1:25" ht="15.75" x14ac:dyDescent="0.2">
      <c r="A282" s="318">
        <v>269</v>
      </c>
      <c r="B282" s="169" t="s">
        <v>1141</v>
      </c>
      <c r="C282" s="175" t="s">
        <v>182</v>
      </c>
      <c r="D282" s="169" t="s">
        <v>1103</v>
      </c>
      <c r="E282" s="175" t="s">
        <v>2312</v>
      </c>
      <c r="F282" s="169" t="s">
        <v>948</v>
      </c>
      <c r="G282" s="175">
        <v>2002</v>
      </c>
      <c r="H282" s="176">
        <v>4</v>
      </c>
      <c r="I282" s="177">
        <v>3</v>
      </c>
      <c r="J282" s="177">
        <v>277</v>
      </c>
      <c r="K282" s="177">
        <v>3.1</v>
      </c>
      <c r="L282" s="171">
        <v>0</v>
      </c>
      <c r="M282" s="170">
        <v>0</v>
      </c>
      <c r="N282" s="170">
        <v>0</v>
      </c>
      <c r="O282" s="170">
        <v>0</v>
      </c>
      <c r="P282" s="170">
        <v>0</v>
      </c>
      <c r="Q282" s="170">
        <v>0</v>
      </c>
      <c r="R282" s="177">
        <v>1</v>
      </c>
      <c r="S282" s="170">
        <v>0</v>
      </c>
      <c r="T282" s="171">
        <v>0</v>
      </c>
      <c r="U282" s="170">
        <v>0</v>
      </c>
      <c r="V282" s="170">
        <v>0</v>
      </c>
      <c r="W282" s="170">
        <v>0</v>
      </c>
      <c r="X282" s="170">
        <v>0</v>
      </c>
      <c r="Y282" s="173" t="s">
        <v>179</v>
      </c>
    </row>
    <row r="283" spans="1:25" ht="15.75" x14ac:dyDescent="0.2">
      <c r="A283" s="318">
        <v>270</v>
      </c>
      <c r="B283" s="169" t="s">
        <v>1282</v>
      </c>
      <c r="C283" s="175" t="s">
        <v>180</v>
      </c>
      <c r="D283" s="169" t="s">
        <v>1683</v>
      </c>
      <c r="E283" s="175" t="s">
        <v>2427</v>
      </c>
      <c r="F283" s="169" t="s">
        <v>1451</v>
      </c>
      <c r="G283" s="175">
        <v>1999</v>
      </c>
      <c r="H283" s="176">
        <v>4</v>
      </c>
      <c r="I283" s="177">
        <v>2</v>
      </c>
      <c r="J283" s="177">
        <v>264</v>
      </c>
      <c r="K283" s="177">
        <v>2.9</v>
      </c>
      <c r="L283" s="176">
        <v>1</v>
      </c>
      <c r="M283" s="170">
        <v>0</v>
      </c>
      <c r="N283" s="177">
        <v>1</v>
      </c>
      <c r="O283" s="177">
        <v>1</v>
      </c>
      <c r="P283" s="170">
        <v>0</v>
      </c>
      <c r="Q283" s="170">
        <v>0</v>
      </c>
      <c r="R283" s="170">
        <v>0</v>
      </c>
      <c r="S283" s="170">
        <v>0</v>
      </c>
      <c r="T283" s="176">
        <v>0.34</v>
      </c>
      <c r="U283" s="170">
        <v>0</v>
      </c>
      <c r="V283" s="177">
        <v>0.34</v>
      </c>
      <c r="W283" s="177">
        <v>0.34</v>
      </c>
      <c r="X283" s="177">
        <v>0.34</v>
      </c>
      <c r="Y283" s="173" t="s">
        <v>179</v>
      </c>
    </row>
    <row r="284" spans="1:25" ht="15.75" x14ac:dyDescent="0.2">
      <c r="A284" s="318">
        <v>271</v>
      </c>
      <c r="B284" s="169" t="s">
        <v>1283</v>
      </c>
      <c r="C284" s="175" t="s">
        <v>180</v>
      </c>
      <c r="D284" s="169" t="s">
        <v>1683</v>
      </c>
      <c r="E284" s="175" t="s">
        <v>1853</v>
      </c>
      <c r="F284" s="169" t="s">
        <v>1452</v>
      </c>
      <c r="G284" s="175">
        <v>1997</v>
      </c>
      <c r="H284" s="176">
        <v>4</v>
      </c>
      <c r="I284" s="177">
        <v>2</v>
      </c>
      <c r="J284" s="177">
        <v>166</v>
      </c>
      <c r="K284" s="177">
        <v>1.8</v>
      </c>
      <c r="L284" s="171">
        <v>0</v>
      </c>
      <c r="M284" s="170">
        <v>0</v>
      </c>
      <c r="N284" s="170">
        <v>0</v>
      </c>
      <c r="O284" s="170">
        <v>0</v>
      </c>
      <c r="P284" s="170">
        <v>0</v>
      </c>
      <c r="Q284" s="170">
        <v>0</v>
      </c>
      <c r="R284" s="170">
        <v>0</v>
      </c>
      <c r="S284" s="170">
        <v>0</v>
      </c>
      <c r="T284" s="171">
        <v>0</v>
      </c>
      <c r="U284" s="170">
        <v>0</v>
      </c>
      <c r="V284" s="170">
        <v>0</v>
      </c>
      <c r="W284" s="170">
        <v>0</v>
      </c>
      <c r="X284" s="170">
        <v>0</v>
      </c>
      <c r="Y284" s="173" t="s">
        <v>179</v>
      </c>
    </row>
    <row r="285" spans="1:25" ht="15.75" x14ac:dyDescent="0.2">
      <c r="A285" s="318">
        <v>272</v>
      </c>
      <c r="B285" s="169" t="s">
        <v>379</v>
      </c>
      <c r="C285" s="175" t="s">
        <v>636</v>
      </c>
      <c r="D285" s="169" t="s">
        <v>647</v>
      </c>
      <c r="E285" s="175" t="s">
        <v>2428</v>
      </c>
      <c r="F285" s="169" t="s">
        <v>985</v>
      </c>
      <c r="G285" s="175">
        <v>1996</v>
      </c>
      <c r="H285" s="176">
        <v>4</v>
      </c>
      <c r="I285" s="177">
        <v>4</v>
      </c>
      <c r="J285" s="177">
        <v>390</v>
      </c>
      <c r="K285" s="177">
        <v>4.3</v>
      </c>
      <c r="L285" s="171">
        <v>0</v>
      </c>
      <c r="M285" s="177">
        <v>2</v>
      </c>
      <c r="N285" s="177">
        <v>2</v>
      </c>
      <c r="O285" s="170">
        <v>0</v>
      </c>
      <c r="P285" s="170">
        <v>0</v>
      </c>
      <c r="Q285" s="170">
        <v>0</v>
      </c>
      <c r="R285" s="170">
        <v>0</v>
      </c>
      <c r="S285" s="170">
        <v>0</v>
      </c>
      <c r="T285" s="171">
        <v>0</v>
      </c>
      <c r="U285" s="177">
        <v>0.46</v>
      </c>
      <c r="V285" s="177">
        <v>0.46</v>
      </c>
      <c r="W285" s="170">
        <v>0</v>
      </c>
      <c r="X285" s="177">
        <v>0.46</v>
      </c>
      <c r="Y285" s="173" t="s">
        <v>179</v>
      </c>
    </row>
    <row r="286" spans="1:25" ht="15.75" x14ac:dyDescent="0.2">
      <c r="A286" s="318">
        <v>273</v>
      </c>
      <c r="B286" s="169" t="s">
        <v>1697</v>
      </c>
      <c r="C286" s="175" t="s">
        <v>182</v>
      </c>
      <c r="D286" s="169" t="s">
        <v>979</v>
      </c>
      <c r="E286" s="175" t="s">
        <v>2429</v>
      </c>
      <c r="F286" s="169" t="s">
        <v>1698</v>
      </c>
      <c r="G286" s="175">
        <v>1997</v>
      </c>
      <c r="H286" s="176">
        <v>2</v>
      </c>
      <c r="I286" s="177">
        <v>2</v>
      </c>
      <c r="J286" s="177">
        <v>169</v>
      </c>
      <c r="K286" s="177">
        <v>1.9</v>
      </c>
      <c r="L286" s="171">
        <v>0</v>
      </c>
      <c r="M286" s="177">
        <v>1</v>
      </c>
      <c r="N286" s="177">
        <v>1</v>
      </c>
      <c r="O286" s="170">
        <v>0</v>
      </c>
      <c r="P286" s="170">
        <v>0</v>
      </c>
      <c r="Q286" s="170">
        <v>0</v>
      </c>
      <c r="R286" s="170">
        <v>0</v>
      </c>
      <c r="S286" s="170">
        <v>0</v>
      </c>
      <c r="T286" s="171">
        <v>0</v>
      </c>
      <c r="U286" s="177">
        <v>0.53</v>
      </c>
      <c r="V286" s="177">
        <v>0.53</v>
      </c>
      <c r="W286" s="170">
        <v>0</v>
      </c>
      <c r="X286" s="177">
        <v>0.53</v>
      </c>
      <c r="Y286" s="173" t="s">
        <v>179</v>
      </c>
    </row>
    <row r="287" spans="1:25" ht="15.75" x14ac:dyDescent="0.2">
      <c r="A287" s="318">
        <v>274</v>
      </c>
      <c r="B287" s="169" t="s">
        <v>1022</v>
      </c>
      <c r="C287" s="175" t="s">
        <v>638</v>
      </c>
      <c r="D287" s="169" t="s">
        <v>633</v>
      </c>
      <c r="E287" s="175" t="s">
        <v>2430</v>
      </c>
      <c r="F287" s="169" t="s">
        <v>1023</v>
      </c>
      <c r="G287" s="175">
        <v>1995</v>
      </c>
      <c r="H287" s="176">
        <v>2</v>
      </c>
      <c r="I287" s="170">
        <v>0</v>
      </c>
      <c r="J287" s="177">
        <v>36</v>
      </c>
      <c r="K287" s="177">
        <v>0.4</v>
      </c>
      <c r="L287" s="171">
        <v>0</v>
      </c>
      <c r="M287" s="170">
        <v>0</v>
      </c>
      <c r="N287" s="170">
        <v>0</v>
      </c>
      <c r="O287" s="170">
        <v>0</v>
      </c>
      <c r="P287" s="170">
        <v>0</v>
      </c>
      <c r="Q287" s="170">
        <v>0</v>
      </c>
      <c r="R287" s="170">
        <v>0</v>
      </c>
      <c r="S287" s="170">
        <v>0</v>
      </c>
      <c r="T287" s="171">
        <v>0</v>
      </c>
      <c r="U287" s="170">
        <v>0</v>
      </c>
      <c r="V287" s="170">
        <v>0</v>
      </c>
      <c r="W287" s="170">
        <v>0</v>
      </c>
      <c r="X287" s="170">
        <v>0</v>
      </c>
      <c r="Y287" s="173" t="s">
        <v>179</v>
      </c>
    </row>
    <row r="288" spans="1:25" ht="16.5" thickBot="1" x14ac:dyDescent="0.25">
      <c r="A288" s="318">
        <v>275</v>
      </c>
      <c r="B288" s="169" t="s">
        <v>1699</v>
      </c>
      <c r="C288" s="175" t="s">
        <v>181</v>
      </c>
      <c r="D288" s="169" t="s">
        <v>2031</v>
      </c>
      <c r="E288" s="175" t="s">
        <v>2431</v>
      </c>
      <c r="F288" s="169" t="s">
        <v>956</v>
      </c>
      <c r="G288" s="175">
        <v>1986</v>
      </c>
      <c r="H288" s="176">
        <v>3</v>
      </c>
      <c r="I288" s="177">
        <v>3</v>
      </c>
      <c r="J288" s="177">
        <v>176</v>
      </c>
      <c r="K288" s="177">
        <v>2</v>
      </c>
      <c r="L288" s="171">
        <v>0</v>
      </c>
      <c r="M288" s="170">
        <v>0</v>
      </c>
      <c r="N288" s="170">
        <v>0</v>
      </c>
      <c r="O288" s="170">
        <v>0</v>
      </c>
      <c r="P288" s="170">
        <v>0</v>
      </c>
      <c r="Q288" s="170">
        <v>0</v>
      </c>
      <c r="R288" s="177">
        <v>1</v>
      </c>
      <c r="S288" s="170">
        <v>0</v>
      </c>
      <c r="T288" s="171">
        <v>0</v>
      </c>
      <c r="U288" s="170">
        <v>0</v>
      </c>
      <c r="V288" s="170">
        <v>0</v>
      </c>
      <c r="W288" s="170">
        <v>0</v>
      </c>
      <c r="X288" s="170">
        <v>0</v>
      </c>
      <c r="Y288" s="173" t="s">
        <v>179</v>
      </c>
    </row>
    <row r="289" spans="1:25" ht="13.5" thickBot="1" x14ac:dyDescent="0.25">
      <c r="A289" s="174" t="s">
        <v>173</v>
      </c>
      <c r="B289" s="315" t="s">
        <v>174</v>
      </c>
      <c r="C289" s="181" t="s">
        <v>175</v>
      </c>
      <c r="D289" s="181" t="s">
        <v>176</v>
      </c>
      <c r="E289" s="181" t="s">
        <v>177</v>
      </c>
      <c r="F289" s="181" t="s">
        <v>806</v>
      </c>
      <c r="G289" s="181" t="s">
        <v>178</v>
      </c>
      <c r="H289" s="182" t="s">
        <v>184</v>
      </c>
      <c r="I289" s="181" t="s">
        <v>185</v>
      </c>
      <c r="J289" s="181" t="s">
        <v>186</v>
      </c>
      <c r="K289" s="181" t="s">
        <v>187</v>
      </c>
      <c r="L289" s="182" t="s">
        <v>188</v>
      </c>
      <c r="M289" s="181" t="s">
        <v>189</v>
      </c>
      <c r="N289" s="181" t="s">
        <v>195</v>
      </c>
      <c r="O289" s="181" t="s">
        <v>190</v>
      </c>
      <c r="P289" s="181" t="s">
        <v>191</v>
      </c>
      <c r="Q289" s="181" t="s">
        <v>192</v>
      </c>
      <c r="R289" s="181" t="s">
        <v>193</v>
      </c>
      <c r="S289" s="181" t="s">
        <v>194</v>
      </c>
      <c r="T289" s="182" t="s">
        <v>188</v>
      </c>
      <c r="U289" s="181" t="s">
        <v>189</v>
      </c>
      <c r="V289" s="181" t="s">
        <v>195</v>
      </c>
      <c r="W289" s="181" t="s">
        <v>190</v>
      </c>
      <c r="X289" s="181" t="s">
        <v>196</v>
      </c>
      <c r="Y289" s="183" t="s">
        <v>179</v>
      </c>
    </row>
    <row r="290" spans="1:25" ht="15.75" x14ac:dyDescent="0.2">
      <c r="A290" s="318">
        <v>276</v>
      </c>
      <c r="B290" s="169" t="s">
        <v>1774</v>
      </c>
      <c r="C290" s="175" t="s">
        <v>182</v>
      </c>
      <c r="D290" s="169" t="s">
        <v>1108</v>
      </c>
      <c r="E290" s="175" t="s">
        <v>2432</v>
      </c>
      <c r="F290" s="169" t="s">
        <v>1775</v>
      </c>
      <c r="G290" s="175">
        <v>1998</v>
      </c>
      <c r="H290" s="176">
        <v>1</v>
      </c>
      <c r="I290" s="170">
        <v>0</v>
      </c>
      <c r="J290" s="177">
        <v>15</v>
      </c>
      <c r="K290" s="177">
        <v>0.2</v>
      </c>
      <c r="L290" s="171">
        <v>0</v>
      </c>
      <c r="M290" s="170">
        <v>0</v>
      </c>
      <c r="N290" s="170">
        <v>0</v>
      </c>
      <c r="O290" s="170">
        <v>0</v>
      </c>
      <c r="P290" s="170">
        <v>0</v>
      </c>
      <c r="Q290" s="170">
        <v>0</v>
      </c>
      <c r="R290" s="170">
        <v>0</v>
      </c>
      <c r="S290" s="170">
        <v>0</v>
      </c>
      <c r="T290" s="171">
        <v>0</v>
      </c>
      <c r="U290" s="170">
        <v>0</v>
      </c>
      <c r="V290" s="170">
        <v>0</v>
      </c>
      <c r="W290" s="170">
        <v>0</v>
      </c>
      <c r="X290" s="170">
        <v>0</v>
      </c>
      <c r="Y290" s="173" t="s">
        <v>179</v>
      </c>
    </row>
    <row r="291" spans="1:25" ht="15.75" x14ac:dyDescent="0.2">
      <c r="A291" s="318">
        <v>277</v>
      </c>
      <c r="B291" s="169" t="s">
        <v>1142</v>
      </c>
      <c r="C291" s="175" t="s">
        <v>1677</v>
      </c>
      <c r="D291" s="169" t="s">
        <v>787</v>
      </c>
      <c r="E291" s="175" t="s">
        <v>1375</v>
      </c>
      <c r="F291" s="169" t="s">
        <v>1453</v>
      </c>
      <c r="G291" s="175">
        <v>2002</v>
      </c>
      <c r="H291" s="176">
        <v>4</v>
      </c>
      <c r="I291" s="177">
        <v>2</v>
      </c>
      <c r="J291" s="177">
        <v>217</v>
      </c>
      <c r="K291" s="177">
        <v>2.4</v>
      </c>
      <c r="L291" s="176">
        <v>2</v>
      </c>
      <c r="M291" s="170">
        <v>0</v>
      </c>
      <c r="N291" s="177">
        <v>2</v>
      </c>
      <c r="O291" s="177">
        <v>2</v>
      </c>
      <c r="P291" s="170">
        <v>0</v>
      </c>
      <c r="Q291" s="170">
        <v>0</v>
      </c>
      <c r="R291" s="170">
        <v>0</v>
      </c>
      <c r="S291" s="170">
        <v>0</v>
      </c>
      <c r="T291" s="176">
        <v>0.83</v>
      </c>
      <c r="U291" s="170">
        <v>0</v>
      </c>
      <c r="V291" s="177">
        <v>0.83</v>
      </c>
      <c r="W291" s="177">
        <v>0.83</v>
      </c>
      <c r="X291" s="177">
        <v>0.83</v>
      </c>
      <c r="Y291" s="173" t="s">
        <v>179</v>
      </c>
    </row>
    <row r="292" spans="1:25" ht="15.75" x14ac:dyDescent="0.2">
      <c r="A292" s="318">
        <v>278</v>
      </c>
      <c r="B292" s="169" t="s">
        <v>1999</v>
      </c>
      <c r="C292" s="175" t="s">
        <v>638</v>
      </c>
      <c r="D292" s="169" t="s">
        <v>1553</v>
      </c>
      <c r="E292" s="175" t="s">
        <v>2433</v>
      </c>
      <c r="F292" s="169" t="s">
        <v>2000</v>
      </c>
      <c r="G292" s="175">
        <v>1997</v>
      </c>
      <c r="H292" s="176">
        <v>2</v>
      </c>
      <c r="I292" s="170">
        <v>0</v>
      </c>
      <c r="J292" s="177">
        <v>46</v>
      </c>
      <c r="K292" s="177">
        <v>0.5</v>
      </c>
      <c r="L292" s="171">
        <v>0</v>
      </c>
      <c r="M292" s="177">
        <v>1</v>
      </c>
      <c r="N292" s="177">
        <v>1</v>
      </c>
      <c r="O292" s="170">
        <v>0</v>
      </c>
      <c r="P292" s="170">
        <v>0</v>
      </c>
      <c r="Q292" s="170">
        <v>0</v>
      </c>
      <c r="R292" s="170">
        <v>0</v>
      </c>
      <c r="S292" s="170">
        <v>0</v>
      </c>
      <c r="T292" s="171">
        <v>0</v>
      </c>
      <c r="U292" s="177">
        <v>1.96</v>
      </c>
      <c r="V292" s="177">
        <v>1.96</v>
      </c>
      <c r="W292" s="170">
        <v>0</v>
      </c>
      <c r="X292" s="177">
        <v>1.96</v>
      </c>
      <c r="Y292" s="173" t="s">
        <v>179</v>
      </c>
    </row>
    <row r="293" spans="1:25" ht="15.75" x14ac:dyDescent="0.2">
      <c r="A293" s="318">
        <v>279</v>
      </c>
      <c r="B293" s="169" t="s">
        <v>1284</v>
      </c>
      <c r="C293" s="175" t="s">
        <v>182</v>
      </c>
      <c r="D293" s="169" t="s">
        <v>1256</v>
      </c>
      <c r="E293" s="175" t="s">
        <v>2434</v>
      </c>
      <c r="F293" s="169" t="s">
        <v>1285</v>
      </c>
      <c r="G293" s="175">
        <v>1999</v>
      </c>
      <c r="H293" s="176">
        <v>1</v>
      </c>
      <c r="I293" s="170">
        <v>0</v>
      </c>
      <c r="J293" s="177">
        <v>13</v>
      </c>
      <c r="K293" s="177">
        <v>0.1</v>
      </c>
      <c r="L293" s="171">
        <v>0</v>
      </c>
      <c r="M293" s="170">
        <v>0</v>
      </c>
      <c r="N293" s="170">
        <v>0</v>
      </c>
      <c r="O293" s="170">
        <v>0</v>
      </c>
      <c r="P293" s="170">
        <v>0</v>
      </c>
      <c r="Q293" s="170">
        <v>0</v>
      </c>
      <c r="R293" s="170">
        <v>0</v>
      </c>
      <c r="S293" s="170">
        <v>0</v>
      </c>
      <c r="T293" s="171">
        <v>0</v>
      </c>
      <c r="U293" s="170">
        <v>0</v>
      </c>
      <c r="V293" s="170">
        <v>0</v>
      </c>
      <c r="W293" s="170">
        <v>0</v>
      </c>
      <c r="X293" s="170">
        <v>0</v>
      </c>
      <c r="Y293" s="173" t="s">
        <v>179</v>
      </c>
    </row>
    <row r="294" spans="1:25" ht="15.75" x14ac:dyDescent="0.2">
      <c r="A294" s="318">
        <v>280</v>
      </c>
      <c r="B294" s="169" t="s">
        <v>1700</v>
      </c>
      <c r="C294" s="175" t="s">
        <v>182</v>
      </c>
      <c r="D294" s="169" t="s">
        <v>654</v>
      </c>
      <c r="E294" s="175" t="s">
        <v>2249</v>
      </c>
      <c r="F294" s="169" t="s">
        <v>986</v>
      </c>
      <c r="G294" s="175">
        <v>2000</v>
      </c>
      <c r="H294" s="176">
        <v>2</v>
      </c>
      <c r="I294" s="177">
        <v>1</v>
      </c>
      <c r="J294" s="177">
        <v>111</v>
      </c>
      <c r="K294" s="177">
        <v>1.2</v>
      </c>
      <c r="L294" s="171">
        <v>0</v>
      </c>
      <c r="M294" s="170">
        <v>0</v>
      </c>
      <c r="N294" s="170">
        <v>0</v>
      </c>
      <c r="O294" s="170">
        <v>0</v>
      </c>
      <c r="P294" s="170">
        <v>0</v>
      </c>
      <c r="Q294" s="170">
        <v>0</v>
      </c>
      <c r="R294" s="177">
        <v>1</v>
      </c>
      <c r="S294" s="170">
        <v>0</v>
      </c>
      <c r="T294" s="171">
        <v>0</v>
      </c>
      <c r="U294" s="170">
        <v>0</v>
      </c>
      <c r="V294" s="170">
        <v>0</v>
      </c>
      <c r="W294" s="170">
        <v>0</v>
      </c>
      <c r="X294" s="170">
        <v>0</v>
      </c>
      <c r="Y294" s="173" t="s">
        <v>179</v>
      </c>
    </row>
    <row r="295" spans="1:25" ht="15.75" x14ac:dyDescent="0.2">
      <c r="A295" s="318">
        <v>281</v>
      </c>
      <c r="B295" s="169" t="s">
        <v>62</v>
      </c>
      <c r="C295" s="175" t="s">
        <v>182</v>
      </c>
      <c r="D295" s="169" t="s">
        <v>635</v>
      </c>
      <c r="E295" s="175" t="s">
        <v>2435</v>
      </c>
      <c r="F295" s="169" t="s">
        <v>938</v>
      </c>
      <c r="G295" s="175">
        <v>1996</v>
      </c>
      <c r="H295" s="176">
        <v>6</v>
      </c>
      <c r="I295" s="177">
        <v>6</v>
      </c>
      <c r="J295" s="177">
        <v>600</v>
      </c>
      <c r="K295" s="177">
        <v>6.7</v>
      </c>
      <c r="L295" s="171">
        <v>0</v>
      </c>
      <c r="M295" s="170">
        <v>0</v>
      </c>
      <c r="N295" s="170">
        <v>0</v>
      </c>
      <c r="O295" s="170">
        <v>0</v>
      </c>
      <c r="P295" s="170">
        <v>0</v>
      </c>
      <c r="Q295" s="170">
        <v>0</v>
      </c>
      <c r="R295" s="177">
        <v>1</v>
      </c>
      <c r="S295" s="170">
        <v>0</v>
      </c>
      <c r="T295" s="171">
        <v>0</v>
      </c>
      <c r="U295" s="170">
        <v>0</v>
      </c>
      <c r="V295" s="170">
        <v>0</v>
      </c>
      <c r="W295" s="170">
        <v>0</v>
      </c>
      <c r="X295" s="170">
        <v>0</v>
      </c>
      <c r="Y295" s="173" t="s">
        <v>179</v>
      </c>
    </row>
    <row r="296" spans="1:25" ht="15.75" x14ac:dyDescent="0.2">
      <c r="A296" s="318">
        <v>282</v>
      </c>
      <c r="B296" s="169" t="s">
        <v>482</v>
      </c>
      <c r="C296" s="175" t="s">
        <v>181</v>
      </c>
      <c r="D296" s="169" t="s">
        <v>635</v>
      </c>
      <c r="E296" s="175" t="s">
        <v>2436</v>
      </c>
      <c r="F296" s="169" t="s">
        <v>1024</v>
      </c>
      <c r="G296" s="175">
        <v>1997</v>
      </c>
      <c r="H296" s="176">
        <v>6</v>
      </c>
      <c r="I296" s="177">
        <v>6</v>
      </c>
      <c r="J296" s="177">
        <v>501</v>
      </c>
      <c r="K296" s="177">
        <v>5.6</v>
      </c>
      <c r="L296" s="176">
        <v>2</v>
      </c>
      <c r="M296" s="177">
        <v>2</v>
      </c>
      <c r="N296" s="177">
        <v>4</v>
      </c>
      <c r="O296" s="177">
        <v>1</v>
      </c>
      <c r="P296" s="177">
        <v>1</v>
      </c>
      <c r="Q296" s="177">
        <v>1</v>
      </c>
      <c r="R296" s="177">
        <v>2</v>
      </c>
      <c r="S296" s="177">
        <v>1</v>
      </c>
      <c r="T296" s="176">
        <v>0.36</v>
      </c>
      <c r="U296" s="177">
        <v>0.36</v>
      </c>
      <c r="V296" s="177">
        <v>0.72</v>
      </c>
      <c r="W296" s="177">
        <v>0.18</v>
      </c>
      <c r="X296" s="177">
        <v>0.54</v>
      </c>
      <c r="Y296" s="173" t="s">
        <v>179</v>
      </c>
    </row>
    <row r="297" spans="1:25" ht="15.75" x14ac:dyDescent="0.2">
      <c r="A297" s="318">
        <v>283</v>
      </c>
      <c r="B297" s="169" t="s">
        <v>907</v>
      </c>
      <c r="C297" s="175" t="s">
        <v>181</v>
      </c>
      <c r="D297" s="169" t="s">
        <v>890</v>
      </c>
      <c r="E297" s="175" t="s">
        <v>2437</v>
      </c>
      <c r="F297" s="169" t="s">
        <v>948</v>
      </c>
      <c r="G297" s="175">
        <v>2004</v>
      </c>
      <c r="H297" s="176">
        <v>5</v>
      </c>
      <c r="I297" s="177">
        <v>5</v>
      </c>
      <c r="J297" s="177">
        <v>386</v>
      </c>
      <c r="K297" s="177">
        <v>4.3</v>
      </c>
      <c r="L297" s="176">
        <v>1</v>
      </c>
      <c r="M297" s="177">
        <v>2</v>
      </c>
      <c r="N297" s="177">
        <v>3</v>
      </c>
      <c r="O297" s="177">
        <v>1</v>
      </c>
      <c r="P297" s="170">
        <v>0</v>
      </c>
      <c r="Q297" s="170">
        <v>0</v>
      </c>
      <c r="R297" s="170">
        <v>0</v>
      </c>
      <c r="S297" s="170">
        <v>0</v>
      </c>
      <c r="T297" s="176">
        <v>0.23</v>
      </c>
      <c r="U297" s="177">
        <v>0.47</v>
      </c>
      <c r="V297" s="177">
        <v>0.7</v>
      </c>
      <c r="W297" s="177">
        <v>0.23</v>
      </c>
      <c r="X297" s="177">
        <v>0.7</v>
      </c>
      <c r="Y297" s="173" t="s">
        <v>179</v>
      </c>
    </row>
    <row r="298" spans="1:25" ht="15.75" x14ac:dyDescent="0.2">
      <c r="A298" s="318">
        <v>284</v>
      </c>
      <c r="B298" s="169" t="s">
        <v>703</v>
      </c>
      <c r="C298" s="175" t="s">
        <v>181</v>
      </c>
      <c r="D298" s="169" t="s">
        <v>989</v>
      </c>
      <c r="E298" s="175" t="s">
        <v>2438</v>
      </c>
      <c r="F298" s="169" t="s">
        <v>874</v>
      </c>
      <c r="G298" s="175">
        <v>2006</v>
      </c>
      <c r="H298" s="176">
        <v>4</v>
      </c>
      <c r="I298" s="170">
        <v>0</v>
      </c>
      <c r="J298" s="177">
        <v>114</v>
      </c>
      <c r="K298" s="177">
        <v>1.3</v>
      </c>
      <c r="L298" s="171">
        <v>0</v>
      </c>
      <c r="M298" s="170">
        <v>0</v>
      </c>
      <c r="N298" s="170">
        <v>0</v>
      </c>
      <c r="O298" s="170">
        <v>0</v>
      </c>
      <c r="P298" s="170">
        <v>0</v>
      </c>
      <c r="Q298" s="170">
        <v>0</v>
      </c>
      <c r="R298" s="170">
        <v>0</v>
      </c>
      <c r="S298" s="170">
        <v>0</v>
      </c>
      <c r="T298" s="171">
        <v>0</v>
      </c>
      <c r="U298" s="170">
        <v>0</v>
      </c>
      <c r="V298" s="170">
        <v>0</v>
      </c>
      <c r="W298" s="170">
        <v>0</v>
      </c>
      <c r="X298" s="170">
        <v>0</v>
      </c>
      <c r="Y298" s="173" t="s">
        <v>179</v>
      </c>
    </row>
    <row r="299" spans="1:25" ht="15.75" x14ac:dyDescent="0.2">
      <c r="A299" s="318">
        <v>285</v>
      </c>
      <c r="B299" s="169" t="s">
        <v>1841</v>
      </c>
      <c r="C299" s="175" t="s">
        <v>180</v>
      </c>
      <c r="D299" s="169" t="s">
        <v>1531</v>
      </c>
      <c r="E299" s="175" t="s">
        <v>2439</v>
      </c>
      <c r="F299" s="286" t="s">
        <v>1540</v>
      </c>
      <c r="G299" s="175">
        <v>2003</v>
      </c>
      <c r="H299" s="176">
        <v>1</v>
      </c>
      <c r="I299" s="170">
        <v>0</v>
      </c>
      <c r="J299" s="177">
        <v>1</v>
      </c>
      <c r="K299" s="170">
        <v>0</v>
      </c>
      <c r="L299" s="171">
        <v>0</v>
      </c>
      <c r="M299" s="170">
        <v>0</v>
      </c>
      <c r="N299" s="170">
        <v>0</v>
      </c>
      <c r="O299" s="170">
        <v>0</v>
      </c>
      <c r="P299" s="170">
        <v>0</v>
      </c>
      <c r="Q299" s="170">
        <v>0</v>
      </c>
      <c r="R299" s="170">
        <v>0</v>
      </c>
      <c r="S299" s="170">
        <v>0</v>
      </c>
      <c r="T299" s="171">
        <v>0</v>
      </c>
      <c r="U299" s="170">
        <v>0</v>
      </c>
      <c r="V299" s="170">
        <v>0</v>
      </c>
      <c r="W299" s="170">
        <v>0</v>
      </c>
      <c r="X299" s="170">
        <v>0</v>
      </c>
      <c r="Y299" s="173" t="s">
        <v>179</v>
      </c>
    </row>
    <row r="300" spans="1:25" ht="15.75" x14ac:dyDescent="0.2">
      <c r="A300" s="318">
        <v>286</v>
      </c>
      <c r="B300" s="169" t="s">
        <v>2001</v>
      </c>
      <c r="C300" s="175" t="s">
        <v>182</v>
      </c>
      <c r="D300" s="169" t="s">
        <v>1538</v>
      </c>
      <c r="E300" s="175" t="s">
        <v>2440</v>
      </c>
      <c r="F300" s="286" t="s">
        <v>1867</v>
      </c>
      <c r="G300" s="175">
        <v>1995</v>
      </c>
      <c r="H300" s="176">
        <v>1</v>
      </c>
      <c r="I300" s="177">
        <v>1</v>
      </c>
      <c r="J300" s="177">
        <v>90</v>
      </c>
      <c r="K300" s="177">
        <v>1</v>
      </c>
      <c r="L300" s="171">
        <v>0</v>
      </c>
      <c r="M300" s="170">
        <v>0</v>
      </c>
      <c r="N300" s="170">
        <v>0</v>
      </c>
      <c r="O300" s="170">
        <v>0</v>
      </c>
      <c r="P300" s="170">
        <v>0</v>
      </c>
      <c r="Q300" s="170">
        <v>0</v>
      </c>
      <c r="R300" s="170">
        <v>0</v>
      </c>
      <c r="S300" s="170">
        <v>0</v>
      </c>
      <c r="T300" s="171">
        <v>0</v>
      </c>
      <c r="U300" s="170">
        <v>0</v>
      </c>
      <c r="V300" s="170">
        <v>0</v>
      </c>
      <c r="W300" s="170">
        <v>0</v>
      </c>
      <c r="X300" s="170">
        <v>0</v>
      </c>
      <c r="Y300" s="173" t="s">
        <v>179</v>
      </c>
    </row>
    <row r="301" spans="1:25" ht="15.75" x14ac:dyDescent="0.2">
      <c r="A301" s="318">
        <v>287</v>
      </c>
      <c r="B301" s="169" t="s">
        <v>341</v>
      </c>
      <c r="C301" s="175" t="s">
        <v>180</v>
      </c>
      <c r="D301" s="169" t="s">
        <v>1104</v>
      </c>
      <c r="E301" s="175" t="s">
        <v>2441</v>
      </c>
      <c r="F301" s="169" t="s">
        <v>962</v>
      </c>
      <c r="G301" s="175">
        <v>1998</v>
      </c>
      <c r="H301" s="176">
        <v>2</v>
      </c>
      <c r="I301" s="177">
        <v>1</v>
      </c>
      <c r="J301" s="177">
        <v>89</v>
      </c>
      <c r="K301" s="177">
        <v>1</v>
      </c>
      <c r="L301" s="171">
        <v>0</v>
      </c>
      <c r="M301" s="170">
        <v>0</v>
      </c>
      <c r="N301" s="170">
        <v>0</v>
      </c>
      <c r="O301" s="170">
        <v>0</v>
      </c>
      <c r="P301" s="170">
        <v>0</v>
      </c>
      <c r="Q301" s="170">
        <v>0</v>
      </c>
      <c r="R301" s="170">
        <v>0</v>
      </c>
      <c r="S301" s="170">
        <v>0</v>
      </c>
      <c r="T301" s="171">
        <v>0</v>
      </c>
      <c r="U301" s="170">
        <v>0</v>
      </c>
      <c r="V301" s="170">
        <v>0</v>
      </c>
      <c r="W301" s="170">
        <v>0</v>
      </c>
      <c r="X301" s="170">
        <v>0</v>
      </c>
      <c r="Y301" s="173" t="s">
        <v>179</v>
      </c>
    </row>
    <row r="302" spans="1:25" ht="15.75" x14ac:dyDescent="0.2">
      <c r="A302" s="318">
        <v>288</v>
      </c>
      <c r="B302" s="169" t="s">
        <v>1701</v>
      </c>
      <c r="C302" s="175" t="s">
        <v>638</v>
      </c>
      <c r="D302" s="169" t="s">
        <v>979</v>
      </c>
      <c r="E302" s="175" t="s">
        <v>2442</v>
      </c>
      <c r="F302" s="169" t="s">
        <v>960</v>
      </c>
      <c r="G302" s="175">
        <v>1996</v>
      </c>
      <c r="H302" s="176">
        <v>1</v>
      </c>
      <c r="I302" s="170">
        <v>0</v>
      </c>
      <c r="J302" s="177">
        <v>10</v>
      </c>
      <c r="K302" s="177">
        <v>0.1</v>
      </c>
      <c r="L302" s="171">
        <v>0</v>
      </c>
      <c r="M302" s="170">
        <v>0</v>
      </c>
      <c r="N302" s="170">
        <v>0</v>
      </c>
      <c r="O302" s="170">
        <v>0</v>
      </c>
      <c r="P302" s="170">
        <v>0</v>
      </c>
      <c r="Q302" s="170">
        <v>0</v>
      </c>
      <c r="R302" s="170">
        <v>0</v>
      </c>
      <c r="S302" s="170">
        <v>0</v>
      </c>
      <c r="T302" s="171">
        <v>0</v>
      </c>
      <c r="U302" s="170">
        <v>0</v>
      </c>
      <c r="V302" s="170">
        <v>0</v>
      </c>
      <c r="W302" s="170">
        <v>0</v>
      </c>
      <c r="X302" s="170">
        <v>0</v>
      </c>
      <c r="Y302" s="173" t="s">
        <v>179</v>
      </c>
    </row>
    <row r="303" spans="1:25" ht="15.75" x14ac:dyDescent="0.2">
      <c r="A303" s="318">
        <v>289</v>
      </c>
      <c r="B303" s="169" t="s">
        <v>456</v>
      </c>
      <c r="C303" s="175" t="s">
        <v>180</v>
      </c>
      <c r="D303" s="169" t="s">
        <v>887</v>
      </c>
      <c r="E303" s="175" t="s">
        <v>2443</v>
      </c>
      <c r="F303" s="169" t="s">
        <v>949</v>
      </c>
      <c r="G303" s="175">
        <v>1996</v>
      </c>
      <c r="H303" s="176">
        <v>5</v>
      </c>
      <c r="I303" s="177">
        <v>4</v>
      </c>
      <c r="J303" s="177">
        <v>392</v>
      </c>
      <c r="K303" s="177">
        <v>4.4000000000000004</v>
      </c>
      <c r="L303" s="176">
        <v>1</v>
      </c>
      <c r="M303" s="170">
        <v>0</v>
      </c>
      <c r="N303" s="177">
        <v>1</v>
      </c>
      <c r="O303" s="177">
        <v>1</v>
      </c>
      <c r="P303" s="170">
        <v>0</v>
      </c>
      <c r="Q303" s="170">
        <v>0</v>
      </c>
      <c r="R303" s="170">
        <v>0</v>
      </c>
      <c r="S303" s="170">
        <v>0</v>
      </c>
      <c r="T303" s="176">
        <v>0.23</v>
      </c>
      <c r="U303" s="170">
        <v>0</v>
      </c>
      <c r="V303" s="177">
        <v>0.23</v>
      </c>
      <c r="W303" s="177">
        <v>0.23</v>
      </c>
      <c r="X303" s="177">
        <v>0.23</v>
      </c>
      <c r="Y303" s="173" t="s">
        <v>179</v>
      </c>
    </row>
    <row r="304" spans="1:25" ht="15.75" x14ac:dyDescent="0.2">
      <c r="A304" s="318">
        <v>290</v>
      </c>
      <c r="B304" s="169" t="s">
        <v>1025</v>
      </c>
      <c r="C304" s="175" t="s">
        <v>636</v>
      </c>
      <c r="D304" s="169" t="s">
        <v>979</v>
      </c>
      <c r="E304" s="175" t="s">
        <v>1322</v>
      </c>
      <c r="F304" s="169" t="s">
        <v>1026</v>
      </c>
      <c r="G304" s="175">
        <v>1999</v>
      </c>
      <c r="H304" s="176">
        <v>3</v>
      </c>
      <c r="I304" s="177">
        <v>3</v>
      </c>
      <c r="J304" s="177">
        <v>270</v>
      </c>
      <c r="K304" s="177">
        <v>3</v>
      </c>
      <c r="L304" s="171">
        <v>0</v>
      </c>
      <c r="M304" s="170">
        <v>0</v>
      </c>
      <c r="N304" s="170">
        <v>0</v>
      </c>
      <c r="O304" s="170">
        <v>0</v>
      </c>
      <c r="P304" s="170">
        <v>0</v>
      </c>
      <c r="Q304" s="170">
        <v>0</v>
      </c>
      <c r="R304" s="170">
        <v>0</v>
      </c>
      <c r="S304" s="170">
        <v>0</v>
      </c>
      <c r="T304" s="171">
        <v>0</v>
      </c>
      <c r="U304" s="170">
        <v>0</v>
      </c>
      <c r="V304" s="170">
        <v>0</v>
      </c>
      <c r="W304" s="170">
        <v>0</v>
      </c>
      <c r="X304" s="170">
        <v>0</v>
      </c>
      <c r="Y304" s="173" t="s">
        <v>179</v>
      </c>
    </row>
    <row r="305" spans="1:25" ht="15.75" x14ac:dyDescent="0.2">
      <c r="A305" s="318">
        <v>291</v>
      </c>
      <c r="B305" s="169" t="s">
        <v>353</v>
      </c>
      <c r="C305" s="175" t="s">
        <v>180</v>
      </c>
      <c r="D305" s="169" t="s">
        <v>1246</v>
      </c>
      <c r="E305" s="175" t="s">
        <v>2162</v>
      </c>
      <c r="F305" s="286" t="s">
        <v>1286</v>
      </c>
      <c r="G305" s="175">
        <v>1996</v>
      </c>
      <c r="H305" s="176">
        <v>3</v>
      </c>
      <c r="I305" s="177">
        <v>3</v>
      </c>
      <c r="J305" s="177">
        <v>264</v>
      </c>
      <c r="K305" s="177">
        <v>2.9</v>
      </c>
      <c r="L305" s="171">
        <v>0</v>
      </c>
      <c r="M305" s="170">
        <v>0</v>
      </c>
      <c r="N305" s="170">
        <v>0</v>
      </c>
      <c r="O305" s="170">
        <v>0</v>
      </c>
      <c r="P305" s="170">
        <v>0</v>
      </c>
      <c r="Q305" s="170">
        <v>0</v>
      </c>
      <c r="R305" s="177">
        <v>2</v>
      </c>
      <c r="S305" s="170">
        <v>0</v>
      </c>
      <c r="T305" s="171">
        <v>0</v>
      </c>
      <c r="U305" s="170">
        <v>0</v>
      </c>
      <c r="V305" s="170">
        <v>0</v>
      </c>
      <c r="W305" s="170">
        <v>0</v>
      </c>
      <c r="X305" s="170">
        <v>0</v>
      </c>
      <c r="Y305" s="173" t="s">
        <v>179</v>
      </c>
    </row>
    <row r="306" spans="1:25" ht="15.75" x14ac:dyDescent="0.2">
      <c r="A306" s="318">
        <v>292</v>
      </c>
      <c r="B306" s="169" t="s">
        <v>1842</v>
      </c>
      <c r="C306" s="175" t="s">
        <v>638</v>
      </c>
      <c r="D306" s="169" t="s">
        <v>1542</v>
      </c>
      <c r="E306" s="175" t="s">
        <v>2444</v>
      </c>
      <c r="F306" s="169" t="s">
        <v>1060</v>
      </c>
      <c r="G306" s="175">
        <v>1998</v>
      </c>
      <c r="H306" s="176">
        <v>4</v>
      </c>
      <c r="I306" s="170">
        <v>0</v>
      </c>
      <c r="J306" s="177">
        <v>133</v>
      </c>
      <c r="K306" s="177">
        <v>1.5</v>
      </c>
      <c r="L306" s="171">
        <v>0</v>
      </c>
      <c r="M306" s="170">
        <v>0</v>
      </c>
      <c r="N306" s="170">
        <v>0</v>
      </c>
      <c r="O306" s="170">
        <v>0</v>
      </c>
      <c r="P306" s="170">
        <v>0</v>
      </c>
      <c r="Q306" s="170">
        <v>0</v>
      </c>
      <c r="R306" s="170">
        <v>0</v>
      </c>
      <c r="S306" s="170">
        <v>0</v>
      </c>
      <c r="T306" s="171">
        <v>0</v>
      </c>
      <c r="U306" s="170">
        <v>0</v>
      </c>
      <c r="V306" s="170">
        <v>0</v>
      </c>
      <c r="W306" s="170">
        <v>0</v>
      </c>
      <c r="X306" s="170">
        <v>0</v>
      </c>
      <c r="Y306" s="173" t="s">
        <v>179</v>
      </c>
    </row>
    <row r="307" spans="1:25" ht="15.75" x14ac:dyDescent="0.2">
      <c r="A307" s="318">
        <v>293</v>
      </c>
      <c r="B307" s="169" t="s">
        <v>1027</v>
      </c>
      <c r="C307" s="175" t="s">
        <v>636</v>
      </c>
      <c r="D307" s="169" t="s">
        <v>989</v>
      </c>
      <c r="E307" s="175" t="s">
        <v>2301</v>
      </c>
      <c r="F307" s="169" t="s">
        <v>1028</v>
      </c>
      <c r="G307" s="175">
        <v>1993</v>
      </c>
      <c r="H307" s="176">
        <v>3</v>
      </c>
      <c r="I307" s="170">
        <v>0</v>
      </c>
      <c r="J307" s="177">
        <v>71</v>
      </c>
      <c r="K307" s="177">
        <v>0.8</v>
      </c>
      <c r="L307" s="171">
        <v>0</v>
      </c>
      <c r="M307" s="170">
        <v>0</v>
      </c>
      <c r="N307" s="170">
        <v>0</v>
      </c>
      <c r="O307" s="170">
        <v>0</v>
      </c>
      <c r="P307" s="170">
        <v>0</v>
      </c>
      <c r="Q307" s="170">
        <v>0</v>
      </c>
      <c r="R307" s="177">
        <v>1</v>
      </c>
      <c r="S307" s="170">
        <v>0</v>
      </c>
      <c r="T307" s="171">
        <v>0</v>
      </c>
      <c r="U307" s="170">
        <v>0</v>
      </c>
      <c r="V307" s="170">
        <v>0</v>
      </c>
      <c r="W307" s="170">
        <v>0</v>
      </c>
      <c r="X307" s="170">
        <v>0</v>
      </c>
      <c r="Y307" s="173" t="s">
        <v>179</v>
      </c>
    </row>
    <row r="308" spans="1:25" ht="15.75" x14ac:dyDescent="0.2">
      <c r="A308" s="318">
        <v>294</v>
      </c>
      <c r="B308" s="169" t="s">
        <v>1572</v>
      </c>
      <c r="C308" s="175" t="s">
        <v>181</v>
      </c>
      <c r="D308" s="169" t="s">
        <v>1538</v>
      </c>
      <c r="E308" s="175" t="s">
        <v>2445</v>
      </c>
      <c r="F308" s="169" t="s">
        <v>1573</v>
      </c>
      <c r="G308" s="175">
        <v>1993</v>
      </c>
      <c r="H308" s="176">
        <v>3</v>
      </c>
      <c r="I308" s="177">
        <v>1</v>
      </c>
      <c r="J308" s="177">
        <v>155</v>
      </c>
      <c r="K308" s="177">
        <v>1.7</v>
      </c>
      <c r="L308" s="171">
        <v>0</v>
      </c>
      <c r="M308" s="170">
        <v>0</v>
      </c>
      <c r="N308" s="170">
        <v>0</v>
      </c>
      <c r="O308" s="170">
        <v>0</v>
      </c>
      <c r="P308" s="170">
        <v>0</v>
      </c>
      <c r="Q308" s="170">
        <v>0</v>
      </c>
      <c r="R308" s="177">
        <v>1</v>
      </c>
      <c r="S308" s="170">
        <v>0</v>
      </c>
      <c r="T308" s="171">
        <v>0</v>
      </c>
      <c r="U308" s="170">
        <v>0</v>
      </c>
      <c r="V308" s="170">
        <v>0</v>
      </c>
      <c r="W308" s="170">
        <v>0</v>
      </c>
      <c r="X308" s="170">
        <v>0</v>
      </c>
      <c r="Y308" s="173" t="s">
        <v>179</v>
      </c>
    </row>
    <row r="309" spans="1:25" ht="15.75" x14ac:dyDescent="0.2">
      <c r="A309" s="318">
        <v>295</v>
      </c>
      <c r="B309" s="169" t="s">
        <v>1454</v>
      </c>
      <c r="C309" s="175" t="s">
        <v>1677</v>
      </c>
      <c r="D309" s="169" t="s">
        <v>1387</v>
      </c>
      <c r="E309" s="175" t="s">
        <v>2446</v>
      </c>
      <c r="F309" s="286" t="s">
        <v>1296</v>
      </c>
      <c r="G309" s="175">
        <v>2005</v>
      </c>
      <c r="H309" s="176">
        <v>3</v>
      </c>
      <c r="I309" s="177">
        <v>2</v>
      </c>
      <c r="J309" s="177">
        <v>148</v>
      </c>
      <c r="K309" s="177">
        <v>1.6</v>
      </c>
      <c r="L309" s="171">
        <v>0</v>
      </c>
      <c r="M309" s="170">
        <v>0</v>
      </c>
      <c r="N309" s="170">
        <v>0</v>
      </c>
      <c r="O309" s="170">
        <v>0</v>
      </c>
      <c r="P309" s="170">
        <v>0</v>
      </c>
      <c r="Q309" s="170">
        <v>0</v>
      </c>
      <c r="R309" s="170">
        <v>0</v>
      </c>
      <c r="S309" s="170">
        <v>0</v>
      </c>
      <c r="T309" s="171">
        <v>0</v>
      </c>
      <c r="U309" s="170">
        <v>0</v>
      </c>
      <c r="V309" s="170">
        <v>0</v>
      </c>
      <c r="W309" s="170">
        <v>0</v>
      </c>
      <c r="X309" s="170">
        <v>0</v>
      </c>
      <c r="Y309" s="173" t="s">
        <v>179</v>
      </c>
    </row>
    <row r="310" spans="1:25" ht="15.75" x14ac:dyDescent="0.2">
      <c r="A310" s="318">
        <v>296</v>
      </c>
      <c r="B310" s="169" t="s">
        <v>1958</v>
      </c>
      <c r="C310" s="175" t="s">
        <v>182</v>
      </c>
      <c r="D310" s="169" t="s">
        <v>1397</v>
      </c>
      <c r="E310" s="175" t="s">
        <v>2447</v>
      </c>
      <c r="F310" s="169" t="s">
        <v>1257</v>
      </c>
      <c r="G310" s="175">
        <v>2003</v>
      </c>
      <c r="H310" s="176">
        <v>1</v>
      </c>
      <c r="I310" s="177">
        <v>1</v>
      </c>
      <c r="J310" s="177">
        <v>65</v>
      </c>
      <c r="K310" s="177">
        <v>0.7</v>
      </c>
      <c r="L310" s="171">
        <v>0</v>
      </c>
      <c r="M310" s="170">
        <v>0</v>
      </c>
      <c r="N310" s="170">
        <v>0</v>
      </c>
      <c r="O310" s="170">
        <v>0</v>
      </c>
      <c r="P310" s="170">
        <v>0</v>
      </c>
      <c r="Q310" s="170">
        <v>0</v>
      </c>
      <c r="R310" s="170">
        <v>0</v>
      </c>
      <c r="S310" s="170">
        <v>0</v>
      </c>
      <c r="T310" s="171">
        <v>0</v>
      </c>
      <c r="U310" s="170">
        <v>0</v>
      </c>
      <c r="V310" s="170">
        <v>0</v>
      </c>
      <c r="W310" s="170">
        <v>0</v>
      </c>
      <c r="X310" s="170">
        <v>0</v>
      </c>
      <c r="Y310" s="173" t="s">
        <v>179</v>
      </c>
    </row>
    <row r="311" spans="1:25" ht="15.75" x14ac:dyDescent="0.2">
      <c r="A311" s="318">
        <v>297</v>
      </c>
      <c r="B311" s="169" t="s">
        <v>1455</v>
      </c>
      <c r="C311" s="175" t="s">
        <v>180</v>
      </c>
      <c r="D311" s="169" t="s">
        <v>1400</v>
      </c>
      <c r="E311" s="175" t="s">
        <v>2448</v>
      </c>
      <c r="F311" s="169" t="s">
        <v>1231</v>
      </c>
      <c r="G311" s="175">
        <v>2004</v>
      </c>
      <c r="H311" s="176">
        <v>2</v>
      </c>
      <c r="I311" s="170">
        <v>0</v>
      </c>
      <c r="J311" s="177">
        <v>54</v>
      </c>
      <c r="K311" s="177">
        <v>0.6</v>
      </c>
      <c r="L311" s="171">
        <v>0</v>
      </c>
      <c r="M311" s="170">
        <v>0</v>
      </c>
      <c r="N311" s="170">
        <v>0</v>
      </c>
      <c r="O311" s="170">
        <v>0</v>
      </c>
      <c r="P311" s="170">
        <v>0</v>
      </c>
      <c r="Q311" s="170">
        <v>0</v>
      </c>
      <c r="R311" s="170">
        <v>0</v>
      </c>
      <c r="S311" s="170">
        <v>0</v>
      </c>
      <c r="T311" s="171">
        <v>0</v>
      </c>
      <c r="U311" s="170">
        <v>0</v>
      </c>
      <c r="V311" s="170">
        <v>0</v>
      </c>
      <c r="W311" s="170">
        <v>0</v>
      </c>
      <c r="X311" s="170">
        <v>0</v>
      </c>
      <c r="Y311" s="173" t="s">
        <v>179</v>
      </c>
    </row>
    <row r="312" spans="1:25" ht="15.75" x14ac:dyDescent="0.2">
      <c r="A312" s="318">
        <v>298</v>
      </c>
      <c r="B312" s="169" t="s">
        <v>1884</v>
      </c>
      <c r="C312" s="175" t="s">
        <v>638</v>
      </c>
      <c r="D312" s="169" t="s">
        <v>635</v>
      </c>
      <c r="E312" s="175" t="s">
        <v>1953</v>
      </c>
      <c r="F312" s="169" t="s">
        <v>951</v>
      </c>
      <c r="G312" s="175">
        <v>1993</v>
      </c>
      <c r="H312" s="176">
        <v>1</v>
      </c>
      <c r="I312" s="170">
        <v>0</v>
      </c>
      <c r="J312" s="177">
        <v>6</v>
      </c>
      <c r="K312" s="177">
        <v>0.1</v>
      </c>
      <c r="L312" s="171">
        <v>0</v>
      </c>
      <c r="M312" s="170">
        <v>0</v>
      </c>
      <c r="N312" s="170">
        <v>0</v>
      </c>
      <c r="O312" s="170">
        <v>0</v>
      </c>
      <c r="P312" s="170">
        <v>0</v>
      </c>
      <c r="Q312" s="170">
        <v>0</v>
      </c>
      <c r="R312" s="170">
        <v>0</v>
      </c>
      <c r="S312" s="170">
        <v>0</v>
      </c>
      <c r="T312" s="171">
        <v>0</v>
      </c>
      <c r="U312" s="170">
        <v>0</v>
      </c>
      <c r="V312" s="170">
        <v>0</v>
      </c>
      <c r="W312" s="170">
        <v>0</v>
      </c>
      <c r="X312" s="170">
        <v>0</v>
      </c>
      <c r="Y312" s="173" t="s">
        <v>179</v>
      </c>
    </row>
    <row r="313" spans="1:25" ht="15.75" x14ac:dyDescent="0.2">
      <c r="A313" s="318">
        <v>299</v>
      </c>
      <c r="B313" s="169" t="s">
        <v>1574</v>
      </c>
      <c r="C313" s="175" t="s">
        <v>638</v>
      </c>
      <c r="D313" s="169" t="s">
        <v>1534</v>
      </c>
      <c r="E313" s="175" t="s">
        <v>2449</v>
      </c>
      <c r="F313" s="169" t="s">
        <v>1092</v>
      </c>
      <c r="G313" s="175">
        <v>2004</v>
      </c>
      <c r="H313" s="176">
        <v>4</v>
      </c>
      <c r="I313" s="170">
        <v>0</v>
      </c>
      <c r="J313" s="177">
        <v>132</v>
      </c>
      <c r="K313" s="177">
        <v>1.5</v>
      </c>
      <c r="L313" s="171">
        <v>0</v>
      </c>
      <c r="M313" s="170">
        <v>0</v>
      </c>
      <c r="N313" s="170">
        <v>0</v>
      </c>
      <c r="O313" s="170">
        <v>0</v>
      </c>
      <c r="P313" s="170">
        <v>0</v>
      </c>
      <c r="Q313" s="170">
        <v>0</v>
      </c>
      <c r="R313" s="177">
        <v>1</v>
      </c>
      <c r="S313" s="170">
        <v>0</v>
      </c>
      <c r="T313" s="171">
        <v>0</v>
      </c>
      <c r="U313" s="170">
        <v>0</v>
      </c>
      <c r="V313" s="170">
        <v>0</v>
      </c>
      <c r="W313" s="170">
        <v>0</v>
      </c>
      <c r="X313" s="170">
        <v>0</v>
      </c>
      <c r="Y313" s="173" t="s">
        <v>179</v>
      </c>
    </row>
    <row r="314" spans="1:25" ht="16.5" thickBot="1" x14ac:dyDescent="0.25">
      <c r="A314" s="318">
        <v>300</v>
      </c>
      <c r="B314" s="169" t="s">
        <v>1029</v>
      </c>
      <c r="C314" s="175" t="s">
        <v>180</v>
      </c>
      <c r="D314" s="169" t="s">
        <v>972</v>
      </c>
      <c r="E314" s="175" t="s">
        <v>2450</v>
      </c>
      <c r="F314" s="286" t="s">
        <v>1030</v>
      </c>
      <c r="G314" s="175">
        <v>1993</v>
      </c>
      <c r="H314" s="176">
        <v>3</v>
      </c>
      <c r="I314" s="177">
        <v>1</v>
      </c>
      <c r="J314" s="177">
        <v>150</v>
      </c>
      <c r="K314" s="177">
        <v>1.7</v>
      </c>
      <c r="L314" s="171">
        <v>0</v>
      </c>
      <c r="M314" s="170">
        <v>0</v>
      </c>
      <c r="N314" s="170">
        <v>0</v>
      </c>
      <c r="O314" s="170">
        <v>0</v>
      </c>
      <c r="P314" s="170">
        <v>0</v>
      </c>
      <c r="Q314" s="170">
        <v>0</v>
      </c>
      <c r="R314" s="177">
        <v>2</v>
      </c>
      <c r="S314" s="170">
        <v>0</v>
      </c>
      <c r="T314" s="171">
        <v>0</v>
      </c>
      <c r="U314" s="170">
        <v>0</v>
      </c>
      <c r="V314" s="170">
        <v>0</v>
      </c>
      <c r="W314" s="170">
        <v>0</v>
      </c>
      <c r="X314" s="170">
        <v>0</v>
      </c>
      <c r="Y314" s="173" t="s">
        <v>179</v>
      </c>
    </row>
    <row r="315" spans="1:25" ht="13.5" thickBot="1" x14ac:dyDescent="0.25">
      <c r="A315" s="174" t="s">
        <v>173</v>
      </c>
      <c r="B315" s="315" t="s">
        <v>174</v>
      </c>
      <c r="C315" s="181" t="s">
        <v>175</v>
      </c>
      <c r="D315" s="181" t="s">
        <v>176</v>
      </c>
      <c r="E315" s="181" t="s">
        <v>177</v>
      </c>
      <c r="F315" s="181" t="s">
        <v>806</v>
      </c>
      <c r="G315" s="181" t="s">
        <v>178</v>
      </c>
      <c r="H315" s="182" t="s">
        <v>184</v>
      </c>
      <c r="I315" s="181" t="s">
        <v>185</v>
      </c>
      <c r="J315" s="181" t="s">
        <v>186</v>
      </c>
      <c r="K315" s="181" t="s">
        <v>187</v>
      </c>
      <c r="L315" s="182" t="s">
        <v>188</v>
      </c>
      <c r="M315" s="181" t="s">
        <v>189</v>
      </c>
      <c r="N315" s="181" t="s">
        <v>195</v>
      </c>
      <c r="O315" s="181" t="s">
        <v>190</v>
      </c>
      <c r="P315" s="181" t="s">
        <v>191</v>
      </c>
      <c r="Q315" s="181" t="s">
        <v>192</v>
      </c>
      <c r="R315" s="181" t="s">
        <v>193</v>
      </c>
      <c r="S315" s="181" t="s">
        <v>194</v>
      </c>
      <c r="T315" s="182" t="s">
        <v>188</v>
      </c>
      <c r="U315" s="181" t="s">
        <v>189</v>
      </c>
      <c r="V315" s="181" t="s">
        <v>195</v>
      </c>
      <c r="W315" s="181" t="s">
        <v>190</v>
      </c>
      <c r="X315" s="181" t="s">
        <v>196</v>
      </c>
      <c r="Y315" s="183" t="s">
        <v>179</v>
      </c>
    </row>
    <row r="316" spans="1:25" ht="15.75" x14ac:dyDescent="0.2">
      <c r="A316" s="318">
        <v>301</v>
      </c>
      <c r="B316" s="169" t="s">
        <v>1287</v>
      </c>
      <c r="C316" s="175" t="s">
        <v>636</v>
      </c>
      <c r="D316" s="169" t="s">
        <v>1236</v>
      </c>
      <c r="E316" s="175" t="s">
        <v>2451</v>
      </c>
      <c r="F316" s="286" t="s">
        <v>973</v>
      </c>
      <c r="G316" s="175">
        <v>1994</v>
      </c>
      <c r="H316" s="176">
        <v>4</v>
      </c>
      <c r="I316" s="177">
        <v>3</v>
      </c>
      <c r="J316" s="177">
        <v>238</v>
      </c>
      <c r="K316" s="177">
        <v>2.6</v>
      </c>
      <c r="L316" s="171">
        <v>0</v>
      </c>
      <c r="M316" s="170">
        <v>0</v>
      </c>
      <c r="N316" s="170">
        <v>0</v>
      </c>
      <c r="O316" s="170">
        <v>0</v>
      </c>
      <c r="P316" s="170">
        <v>0</v>
      </c>
      <c r="Q316" s="170">
        <v>0</v>
      </c>
      <c r="R316" s="177">
        <v>1</v>
      </c>
      <c r="S316" s="170">
        <v>0</v>
      </c>
      <c r="T316" s="171">
        <v>0</v>
      </c>
      <c r="U316" s="170">
        <v>0</v>
      </c>
      <c r="V316" s="170">
        <v>0</v>
      </c>
      <c r="W316" s="170">
        <v>0</v>
      </c>
      <c r="X316" s="170">
        <v>0</v>
      </c>
      <c r="Y316" s="173" t="s">
        <v>179</v>
      </c>
    </row>
    <row r="317" spans="1:25" ht="15.75" x14ac:dyDescent="0.2">
      <c r="A317" s="318">
        <v>302</v>
      </c>
      <c r="B317" s="169" t="s">
        <v>1288</v>
      </c>
      <c r="C317" s="175" t="s">
        <v>182</v>
      </c>
      <c r="D317" s="169" t="s">
        <v>1236</v>
      </c>
      <c r="E317" s="175" t="s">
        <v>2452</v>
      </c>
      <c r="F317" s="286" t="s">
        <v>1289</v>
      </c>
      <c r="G317" s="175">
        <v>1998</v>
      </c>
      <c r="H317" s="176">
        <v>3</v>
      </c>
      <c r="I317" s="177">
        <v>3</v>
      </c>
      <c r="J317" s="177">
        <v>267</v>
      </c>
      <c r="K317" s="177">
        <v>3</v>
      </c>
      <c r="L317" s="171">
        <v>0</v>
      </c>
      <c r="M317" s="170">
        <v>0</v>
      </c>
      <c r="N317" s="170">
        <v>0</v>
      </c>
      <c r="O317" s="170">
        <v>0</v>
      </c>
      <c r="P317" s="170">
        <v>0</v>
      </c>
      <c r="Q317" s="170">
        <v>0</v>
      </c>
      <c r="R317" s="177">
        <v>1</v>
      </c>
      <c r="S317" s="170">
        <v>0</v>
      </c>
      <c r="T317" s="171">
        <v>0</v>
      </c>
      <c r="U317" s="170">
        <v>0</v>
      </c>
      <c r="V317" s="170">
        <v>0</v>
      </c>
      <c r="W317" s="170">
        <v>0</v>
      </c>
      <c r="X317" s="170">
        <v>0</v>
      </c>
      <c r="Y317" s="173" t="s">
        <v>179</v>
      </c>
    </row>
    <row r="318" spans="1:25" ht="15.75" x14ac:dyDescent="0.2">
      <c r="A318" s="318">
        <v>303</v>
      </c>
      <c r="B318" s="169" t="s">
        <v>1575</v>
      </c>
      <c r="C318" s="175" t="s">
        <v>180</v>
      </c>
      <c r="D318" s="169" t="s">
        <v>1531</v>
      </c>
      <c r="E318" s="175" t="s">
        <v>2453</v>
      </c>
      <c r="F318" s="169" t="s">
        <v>1272</v>
      </c>
      <c r="G318" s="175">
        <v>2003</v>
      </c>
      <c r="H318" s="176">
        <v>3</v>
      </c>
      <c r="I318" s="177">
        <v>3</v>
      </c>
      <c r="J318" s="177">
        <v>220</v>
      </c>
      <c r="K318" s="177">
        <v>2.4</v>
      </c>
      <c r="L318" s="176">
        <v>1</v>
      </c>
      <c r="M318" s="170">
        <v>0</v>
      </c>
      <c r="N318" s="177">
        <v>1</v>
      </c>
      <c r="O318" s="177">
        <v>1</v>
      </c>
      <c r="P318" s="170">
        <v>0</v>
      </c>
      <c r="Q318" s="170">
        <v>0</v>
      </c>
      <c r="R318" s="170">
        <v>0</v>
      </c>
      <c r="S318" s="170">
        <v>0</v>
      </c>
      <c r="T318" s="176">
        <v>0.41</v>
      </c>
      <c r="U318" s="170">
        <v>0</v>
      </c>
      <c r="V318" s="177">
        <v>0.41</v>
      </c>
      <c r="W318" s="177">
        <v>0.41</v>
      </c>
      <c r="X318" s="177">
        <v>0.41</v>
      </c>
      <c r="Y318" s="173" t="s">
        <v>179</v>
      </c>
    </row>
    <row r="319" spans="1:25" ht="15.75" x14ac:dyDescent="0.2">
      <c r="A319" s="318">
        <v>304</v>
      </c>
      <c r="B319" s="169" t="s">
        <v>483</v>
      </c>
      <c r="C319" s="175" t="s">
        <v>180</v>
      </c>
      <c r="D319" s="169" t="s">
        <v>1545</v>
      </c>
      <c r="E319" s="175" t="s">
        <v>2454</v>
      </c>
      <c r="F319" s="169" t="s">
        <v>1260</v>
      </c>
      <c r="G319" s="175">
        <v>1999</v>
      </c>
      <c r="H319" s="176">
        <v>3</v>
      </c>
      <c r="I319" s="177">
        <v>3</v>
      </c>
      <c r="J319" s="177">
        <v>201</v>
      </c>
      <c r="K319" s="177">
        <v>2.2000000000000002</v>
      </c>
      <c r="L319" s="171">
        <v>0</v>
      </c>
      <c r="M319" s="170">
        <v>0</v>
      </c>
      <c r="N319" s="170">
        <v>0</v>
      </c>
      <c r="O319" s="170">
        <v>0</v>
      </c>
      <c r="P319" s="170">
        <v>0</v>
      </c>
      <c r="Q319" s="170">
        <v>0</v>
      </c>
      <c r="R319" s="170">
        <v>0</v>
      </c>
      <c r="S319" s="170">
        <v>0</v>
      </c>
      <c r="T319" s="171">
        <v>0</v>
      </c>
      <c r="U319" s="170">
        <v>0</v>
      </c>
      <c r="V319" s="170">
        <v>0</v>
      </c>
      <c r="W319" s="170">
        <v>0</v>
      </c>
      <c r="X319" s="170">
        <v>0</v>
      </c>
      <c r="Y319" s="173" t="s">
        <v>179</v>
      </c>
    </row>
    <row r="320" spans="1:25" ht="15.75" x14ac:dyDescent="0.2">
      <c r="A320" s="318">
        <v>305</v>
      </c>
      <c r="B320" s="169" t="s">
        <v>1031</v>
      </c>
      <c r="C320" s="175" t="s">
        <v>180</v>
      </c>
      <c r="D320" s="169" t="s">
        <v>633</v>
      </c>
      <c r="E320" s="175" t="s">
        <v>2455</v>
      </c>
      <c r="F320" s="169" t="s">
        <v>1032</v>
      </c>
      <c r="G320" s="175">
        <v>1999</v>
      </c>
      <c r="H320" s="176">
        <v>3</v>
      </c>
      <c r="I320" s="177">
        <v>3</v>
      </c>
      <c r="J320" s="177">
        <v>270</v>
      </c>
      <c r="K320" s="177">
        <v>3</v>
      </c>
      <c r="L320" s="171">
        <v>0</v>
      </c>
      <c r="M320" s="170">
        <v>0</v>
      </c>
      <c r="N320" s="170">
        <v>0</v>
      </c>
      <c r="O320" s="170">
        <v>0</v>
      </c>
      <c r="P320" s="170">
        <v>0</v>
      </c>
      <c r="Q320" s="170">
        <v>0</v>
      </c>
      <c r="R320" s="170">
        <v>0</v>
      </c>
      <c r="S320" s="170">
        <v>0</v>
      </c>
      <c r="T320" s="171">
        <v>0</v>
      </c>
      <c r="U320" s="170">
        <v>0</v>
      </c>
      <c r="V320" s="170">
        <v>0</v>
      </c>
      <c r="W320" s="170">
        <v>0</v>
      </c>
      <c r="X320" s="170">
        <v>0</v>
      </c>
      <c r="Y320" s="173" t="s">
        <v>179</v>
      </c>
    </row>
    <row r="321" spans="1:25" ht="15.75" x14ac:dyDescent="0.2">
      <c r="A321" s="318">
        <v>306</v>
      </c>
      <c r="B321" s="169" t="s">
        <v>491</v>
      </c>
      <c r="C321" s="175" t="s">
        <v>180</v>
      </c>
      <c r="D321" s="169" t="s">
        <v>1545</v>
      </c>
      <c r="E321" s="175" t="s">
        <v>2136</v>
      </c>
      <c r="F321" s="169" t="s">
        <v>1007</v>
      </c>
      <c r="G321" s="175">
        <v>1994</v>
      </c>
      <c r="H321" s="176">
        <v>5</v>
      </c>
      <c r="I321" s="177">
        <v>5</v>
      </c>
      <c r="J321" s="177">
        <v>422</v>
      </c>
      <c r="K321" s="177">
        <v>4.7</v>
      </c>
      <c r="L321" s="171">
        <v>0</v>
      </c>
      <c r="M321" s="177">
        <v>1</v>
      </c>
      <c r="N321" s="177">
        <v>1</v>
      </c>
      <c r="O321" s="170">
        <v>0</v>
      </c>
      <c r="P321" s="170">
        <v>0</v>
      </c>
      <c r="Q321" s="170">
        <v>0</v>
      </c>
      <c r="R321" s="170">
        <v>0</v>
      </c>
      <c r="S321" s="170">
        <v>0</v>
      </c>
      <c r="T321" s="171">
        <v>0</v>
      </c>
      <c r="U321" s="177">
        <v>0.21</v>
      </c>
      <c r="V321" s="177">
        <v>0.21</v>
      </c>
      <c r="W321" s="170">
        <v>0</v>
      </c>
      <c r="X321" s="177">
        <v>0.21</v>
      </c>
      <c r="Y321" s="173" t="s">
        <v>179</v>
      </c>
    </row>
    <row r="322" spans="1:25" ht="15.75" x14ac:dyDescent="0.2">
      <c r="A322" s="318">
        <v>307</v>
      </c>
      <c r="B322" s="169" t="s">
        <v>407</v>
      </c>
      <c r="C322" s="175" t="s">
        <v>180</v>
      </c>
      <c r="D322" s="169" t="s">
        <v>1404</v>
      </c>
      <c r="E322" s="175" t="s">
        <v>2456</v>
      </c>
      <c r="F322" s="169" t="s">
        <v>1132</v>
      </c>
      <c r="G322" s="175">
        <v>2001</v>
      </c>
      <c r="H322" s="176">
        <v>6</v>
      </c>
      <c r="I322" s="177">
        <v>6</v>
      </c>
      <c r="J322" s="177">
        <v>570</v>
      </c>
      <c r="K322" s="177">
        <v>6.3</v>
      </c>
      <c r="L322" s="176">
        <v>2</v>
      </c>
      <c r="M322" s="170">
        <v>0</v>
      </c>
      <c r="N322" s="177">
        <v>2</v>
      </c>
      <c r="O322" s="177">
        <v>2</v>
      </c>
      <c r="P322" s="170">
        <v>0</v>
      </c>
      <c r="Q322" s="170">
        <v>0</v>
      </c>
      <c r="R322" s="170">
        <v>0</v>
      </c>
      <c r="S322" s="170">
        <v>0</v>
      </c>
      <c r="T322" s="176">
        <v>0.32</v>
      </c>
      <c r="U322" s="170">
        <v>0</v>
      </c>
      <c r="V322" s="177">
        <v>0.32</v>
      </c>
      <c r="W322" s="177">
        <v>0.32</v>
      </c>
      <c r="X322" s="177">
        <v>0.32</v>
      </c>
      <c r="Y322" s="173" t="s">
        <v>179</v>
      </c>
    </row>
    <row r="323" spans="1:25" ht="15.75" x14ac:dyDescent="0.2">
      <c r="A323" s="318">
        <v>308</v>
      </c>
      <c r="B323" s="169" t="s">
        <v>1291</v>
      </c>
      <c r="C323" s="175" t="s">
        <v>638</v>
      </c>
      <c r="D323" s="169" t="s">
        <v>1270</v>
      </c>
      <c r="E323" s="175" t="s">
        <v>2457</v>
      </c>
      <c r="F323" s="169" t="s">
        <v>1003</v>
      </c>
      <c r="G323" s="175">
        <v>2005</v>
      </c>
      <c r="H323" s="176">
        <v>3</v>
      </c>
      <c r="I323" s="170">
        <v>0</v>
      </c>
      <c r="J323" s="177">
        <v>44</v>
      </c>
      <c r="K323" s="177">
        <v>0.5</v>
      </c>
      <c r="L323" s="171">
        <v>0</v>
      </c>
      <c r="M323" s="170">
        <v>0</v>
      </c>
      <c r="N323" s="170">
        <v>0</v>
      </c>
      <c r="O323" s="170">
        <v>0</v>
      </c>
      <c r="P323" s="170">
        <v>0</v>
      </c>
      <c r="Q323" s="170">
        <v>0</v>
      </c>
      <c r="R323" s="170">
        <v>0</v>
      </c>
      <c r="S323" s="170">
        <v>0</v>
      </c>
      <c r="T323" s="171">
        <v>0</v>
      </c>
      <c r="U323" s="170">
        <v>0</v>
      </c>
      <c r="V323" s="170">
        <v>0</v>
      </c>
      <c r="W323" s="170">
        <v>0</v>
      </c>
      <c r="X323" s="170">
        <v>0</v>
      </c>
      <c r="Y323" s="173" t="s">
        <v>179</v>
      </c>
    </row>
    <row r="324" spans="1:25" ht="15.75" x14ac:dyDescent="0.2">
      <c r="A324" s="318">
        <v>309</v>
      </c>
      <c r="B324" s="169" t="s">
        <v>818</v>
      </c>
      <c r="C324" s="175" t="s">
        <v>180</v>
      </c>
      <c r="D324" s="169" t="s">
        <v>810</v>
      </c>
      <c r="E324" s="175" t="s">
        <v>2458</v>
      </c>
      <c r="F324" s="169" t="s">
        <v>819</v>
      </c>
      <c r="G324" s="175">
        <v>1997</v>
      </c>
      <c r="H324" s="176">
        <v>3</v>
      </c>
      <c r="I324" s="177">
        <v>1</v>
      </c>
      <c r="J324" s="177">
        <v>96</v>
      </c>
      <c r="K324" s="177">
        <v>1.1000000000000001</v>
      </c>
      <c r="L324" s="176">
        <v>1</v>
      </c>
      <c r="M324" s="170">
        <v>0</v>
      </c>
      <c r="N324" s="177">
        <v>1</v>
      </c>
      <c r="O324" s="177">
        <v>1</v>
      </c>
      <c r="P324" s="170">
        <v>0</v>
      </c>
      <c r="Q324" s="170">
        <v>0</v>
      </c>
      <c r="R324" s="170">
        <v>0</v>
      </c>
      <c r="S324" s="170">
        <v>0</v>
      </c>
      <c r="T324" s="176">
        <v>0.94</v>
      </c>
      <c r="U324" s="170">
        <v>0</v>
      </c>
      <c r="V324" s="177">
        <v>0.94</v>
      </c>
      <c r="W324" s="177">
        <v>0.94</v>
      </c>
      <c r="X324" s="177">
        <v>0.94</v>
      </c>
      <c r="Y324" s="173" t="s">
        <v>179</v>
      </c>
    </row>
    <row r="325" spans="1:25" ht="15.75" x14ac:dyDescent="0.2">
      <c r="A325" s="318">
        <v>310</v>
      </c>
      <c r="B325" s="169" t="s">
        <v>1143</v>
      </c>
      <c r="C325" s="175" t="s">
        <v>182</v>
      </c>
      <c r="D325" s="169" t="s">
        <v>1108</v>
      </c>
      <c r="E325" s="175" t="s">
        <v>2459</v>
      </c>
      <c r="F325" s="169" t="s">
        <v>1144</v>
      </c>
      <c r="G325" s="175">
        <v>1998</v>
      </c>
      <c r="H325" s="176">
        <v>3</v>
      </c>
      <c r="I325" s="177">
        <v>3</v>
      </c>
      <c r="J325" s="177">
        <v>270</v>
      </c>
      <c r="K325" s="177">
        <v>3</v>
      </c>
      <c r="L325" s="171">
        <v>0</v>
      </c>
      <c r="M325" s="170">
        <v>0</v>
      </c>
      <c r="N325" s="170">
        <v>0</v>
      </c>
      <c r="O325" s="170">
        <v>0</v>
      </c>
      <c r="P325" s="170">
        <v>0</v>
      </c>
      <c r="Q325" s="170">
        <v>0</v>
      </c>
      <c r="R325" s="170">
        <v>0</v>
      </c>
      <c r="S325" s="170">
        <v>0</v>
      </c>
      <c r="T325" s="171">
        <v>0</v>
      </c>
      <c r="U325" s="170">
        <v>0</v>
      </c>
      <c r="V325" s="170">
        <v>0</v>
      </c>
      <c r="W325" s="170">
        <v>0</v>
      </c>
      <c r="X325" s="170">
        <v>0</v>
      </c>
      <c r="Y325" s="173" t="s">
        <v>179</v>
      </c>
    </row>
    <row r="326" spans="1:25" ht="15.75" x14ac:dyDescent="0.2">
      <c r="A326" s="318">
        <v>311</v>
      </c>
      <c r="B326" s="169" t="s">
        <v>1145</v>
      </c>
      <c r="C326" s="175" t="s">
        <v>180</v>
      </c>
      <c r="D326" s="169" t="s">
        <v>1103</v>
      </c>
      <c r="E326" s="175" t="s">
        <v>2460</v>
      </c>
      <c r="F326" s="169" t="s">
        <v>949</v>
      </c>
      <c r="G326" s="175">
        <v>1995</v>
      </c>
      <c r="H326" s="176">
        <v>2</v>
      </c>
      <c r="I326" s="177">
        <v>1</v>
      </c>
      <c r="J326" s="177">
        <v>92</v>
      </c>
      <c r="K326" s="177">
        <v>1</v>
      </c>
      <c r="L326" s="171">
        <v>0</v>
      </c>
      <c r="M326" s="170">
        <v>0</v>
      </c>
      <c r="N326" s="170">
        <v>0</v>
      </c>
      <c r="O326" s="170">
        <v>0</v>
      </c>
      <c r="P326" s="170">
        <v>0</v>
      </c>
      <c r="Q326" s="170">
        <v>0</v>
      </c>
      <c r="R326" s="177">
        <v>1</v>
      </c>
      <c r="S326" s="170">
        <v>0</v>
      </c>
      <c r="T326" s="171">
        <v>0</v>
      </c>
      <c r="U326" s="170">
        <v>0</v>
      </c>
      <c r="V326" s="170">
        <v>0</v>
      </c>
      <c r="W326" s="170">
        <v>0</v>
      </c>
      <c r="X326" s="170">
        <v>0</v>
      </c>
      <c r="Y326" s="173" t="s">
        <v>179</v>
      </c>
    </row>
    <row r="327" spans="1:25" ht="15.75" x14ac:dyDescent="0.2">
      <c r="A327" s="318">
        <v>312</v>
      </c>
      <c r="B327" s="169" t="s">
        <v>763</v>
      </c>
      <c r="C327" s="175" t="s">
        <v>183</v>
      </c>
      <c r="D327" s="169" t="s">
        <v>1103</v>
      </c>
      <c r="E327" s="175" t="s">
        <v>2461</v>
      </c>
      <c r="F327" s="169" t="s">
        <v>1079</v>
      </c>
      <c r="G327" s="175">
        <v>2000</v>
      </c>
      <c r="H327" s="176">
        <v>4</v>
      </c>
      <c r="I327" s="177">
        <v>4</v>
      </c>
      <c r="J327" s="177">
        <v>360</v>
      </c>
      <c r="K327" s="177">
        <v>4</v>
      </c>
      <c r="L327" s="171">
        <v>0</v>
      </c>
      <c r="M327" s="170">
        <v>0</v>
      </c>
      <c r="N327" s="170">
        <v>0</v>
      </c>
      <c r="O327" s="170">
        <v>0</v>
      </c>
      <c r="P327" s="170">
        <v>0</v>
      </c>
      <c r="Q327" s="170">
        <v>0</v>
      </c>
      <c r="R327" s="170">
        <v>0</v>
      </c>
      <c r="S327" s="170">
        <v>0</v>
      </c>
      <c r="T327" s="171">
        <v>0</v>
      </c>
      <c r="U327" s="170">
        <v>0</v>
      </c>
      <c r="V327" s="170">
        <v>0</v>
      </c>
      <c r="W327" s="170">
        <v>0</v>
      </c>
      <c r="X327" s="170">
        <v>0</v>
      </c>
      <c r="Y327" s="173" t="s">
        <v>179</v>
      </c>
    </row>
    <row r="328" spans="1:25" ht="15.75" x14ac:dyDescent="0.2">
      <c r="A328" s="318">
        <v>313</v>
      </c>
      <c r="B328" s="169" t="s">
        <v>1146</v>
      </c>
      <c r="C328" s="175" t="s">
        <v>182</v>
      </c>
      <c r="D328" s="169" t="s">
        <v>1108</v>
      </c>
      <c r="E328" s="175" t="s">
        <v>2462</v>
      </c>
      <c r="F328" s="169" t="s">
        <v>1147</v>
      </c>
      <c r="G328" s="175">
        <v>2003</v>
      </c>
      <c r="H328" s="176">
        <v>3</v>
      </c>
      <c r="I328" s="177">
        <v>3</v>
      </c>
      <c r="J328" s="177">
        <v>241</v>
      </c>
      <c r="K328" s="177">
        <v>2.7</v>
      </c>
      <c r="L328" s="171">
        <v>0</v>
      </c>
      <c r="M328" s="170">
        <v>0</v>
      </c>
      <c r="N328" s="170">
        <v>0</v>
      </c>
      <c r="O328" s="170">
        <v>0</v>
      </c>
      <c r="P328" s="170">
        <v>0</v>
      </c>
      <c r="Q328" s="170">
        <v>0</v>
      </c>
      <c r="R328" s="170">
        <v>0</v>
      </c>
      <c r="S328" s="170">
        <v>0</v>
      </c>
      <c r="T328" s="171">
        <v>0</v>
      </c>
      <c r="U328" s="170">
        <v>0</v>
      </c>
      <c r="V328" s="170">
        <v>0</v>
      </c>
      <c r="W328" s="170">
        <v>0</v>
      </c>
      <c r="X328" s="170">
        <v>0</v>
      </c>
      <c r="Y328" s="173" t="s">
        <v>179</v>
      </c>
    </row>
    <row r="329" spans="1:25" ht="15.75" x14ac:dyDescent="0.2">
      <c r="A329" s="318">
        <v>314</v>
      </c>
      <c r="B329" s="169" t="s">
        <v>1033</v>
      </c>
      <c r="C329" s="175" t="s">
        <v>638</v>
      </c>
      <c r="D329" s="169" t="s">
        <v>979</v>
      </c>
      <c r="E329" s="175" t="s">
        <v>1791</v>
      </c>
      <c r="F329" s="286" t="s">
        <v>1034</v>
      </c>
      <c r="G329" s="175">
        <v>1999</v>
      </c>
      <c r="H329" s="176">
        <v>1</v>
      </c>
      <c r="I329" s="170">
        <v>0</v>
      </c>
      <c r="J329" s="177">
        <v>6</v>
      </c>
      <c r="K329" s="177">
        <v>0.1</v>
      </c>
      <c r="L329" s="171">
        <v>0</v>
      </c>
      <c r="M329" s="170">
        <v>0</v>
      </c>
      <c r="N329" s="170">
        <v>0</v>
      </c>
      <c r="O329" s="170">
        <v>0</v>
      </c>
      <c r="P329" s="170">
        <v>0</v>
      </c>
      <c r="Q329" s="170">
        <v>0</v>
      </c>
      <c r="R329" s="170">
        <v>0</v>
      </c>
      <c r="S329" s="170">
        <v>0</v>
      </c>
      <c r="T329" s="171">
        <v>0</v>
      </c>
      <c r="U329" s="170">
        <v>0</v>
      </c>
      <c r="V329" s="170">
        <v>0</v>
      </c>
      <c r="W329" s="170">
        <v>0</v>
      </c>
      <c r="X329" s="170">
        <v>0</v>
      </c>
      <c r="Y329" s="173" t="s">
        <v>179</v>
      </c>
    </row>
    <row r="330" spans="1:25" ht="15.75" x14ac:dyDescent="0.2">
      <c r="A330" s="318">
        <v>315</v>
      </c>
      <c r="B330" s="169" t="s">
        <v>820</v>
      </c>
      <c r="C330" s="175" t="s">
        <v>181</v>
      </c>
      <c r="D330" s="169" t="s">
        <v>808</v>
      </c>
      <c r="E330" s="175" t="s">
        <v>2463</v>
      </c>
      <c r="F330" s="169" t="s">
        <v>821</v>
      </c>
      <c r="G330" s="175">
        <v>2000</v>
      </c>
      <c r="H330" s="176">
        <v>1</v>
      </c>
      <c r="I330" s="177">
        <v>1</v>
      </c>
      <c r="J330" s="177">
        <v>55</v>
      </c>
      <c r="K330" s="177">
        <v>0.6</v>
      </c>
      <c r="L330" s="171">
        <v>0</v>
      </c>
      <c r="M330" s="170">
        <v>0</v>
      </c>
      <c r="N330" s="170">
        <v>0</v>
      </c>
      <c r="O330" s="170">
        <v>0</v>
      </c>
      <c r="P330" s="170">
        <v>0</v>
      </c>
      <c r="Q330" s="170">
        <v>0</v>
      </c>
      <c r="R330" s="170">
        <v>0</v>
      </c>
      <c r="S330" s="170">
        <v>0</v>
      </c>
      <c r="T330" s="171">
        <v>0</v>
      </c>
      <c r="U330" s="170">
        <v>0</v>
      </c>
      <c r="V330" s="170">
        <v>0</v>
      </c>
      <c r="W330" s="170">
        <v>0</v>
      </c>
      <c r="X330" s="170">
        <v>0</v>
      </c>
      <c r="Y330" s="173" t="s">
        <v>179</v>
      </c>
    </row>
    <row r="331" spans="1:25" ht="15.75" x14ac:dyDescent="0.2">
      <c r="A331" s="318">
        <v>316</v>
      </c>
      <c r="B331" s="169" t="s">
        <v>342</v>
      </c>
      <c r="C331" s="175" t="s">
        <v>182</v>
      </c>
      <c r="D331" s="169" t="s">
        <v>1104</v>
      </c>
      <c r="E331" s="175" t="s">
        <v>2274</v>
      </c>
      <c r="F331" s="169" t="s">
        <v>934</v>
      </c>
      <c r="G331" s="175">
        <v>1998</v>
      </c>
      <c r="H331" s="176">
        <v>4</v>
      </c>
      <c r="I331" s="177">
        <v>4</v>
      </c>
      <c r="J331" s="177">
        <v>251</v>
      </c>
      <c r="K331" s="177">
        <v>2.8</v>
      </c>
      <c r="L331" s="171">
        <v>0</v>
      </c>
      <c r="M331" s="170">
        <v>0</v>
      </c>
      <c r="N331" s="170">
        <v>0</v>
      </c>
      <c r="O331" s="170">
        <v>0</v>
      </c>
      <c r="P331" s="170">
        <v>0</v>
      </c>
      <c r="Q331" s="170">
        <v>0</v>
      </c>
      <c r="R331" s="177">
        <v>2</v>
      </c>
      <c r="S331" s="170">
        <v>0</v>
      </c>
      <c r="T331" s="171">
        <v>0</v>
      </c>
      <c r="U331" s="170">
        <v>0</v>
      </c>
      <c r="V331" s="170">
        <v>0</v>
      </c>
      <c r="W331" s="170">
        <v>0</v>
      </c>
      <c r="X331" s="170">
        <v>0</v>
      </c>
      <c r="Y331" s="173" t="s">
        <v>179</v>
      </c>
    </row>
    <row r="332" spans="1:25" ht="15.75" x14ac:dyDescent="0.2">
      <c r="A332" s="318">
        <v>317</v>
      </c>
      <c r="B332" s="169" t="s">
        <v>908</v>
      </c>
      <c r="C332" s="175" t="s">
        <v>182</v>
      </c>
      <c r="D332" s="169" t="s">
        <v>885</v>
      </c>
      <c r="E332" s="175" t="s">
        <v>2024</v>
      </c>
      <c r="F332" s="169" t="s">
        <v>940</v>
      </c>
      <c r="G332" s="175">
        <v>2004</v>
      </c>
      <c r="H332" s="176">
        <v>5</v>
      </c>
      <c r="I332" s="177">
        <v>4</v>
      </c>
      <c r="J332" s="177">
        <v>374</v>
      </c>
      <c r="K332" s="177">
        <v>4.2</v>
      </c>
      <c r="L332" s="176">
        <v>1</v>
      </c>
      <c r="M332" s="177">
        <v>1</v>
      </c>
      <c r="N332" s="177">
        <v>2</v>
      </c>
      <c r="O332" s="177">
        <v>1</v>
      </c>
      <c r="P332" s="170">
        <v>0</v>
      </c>
      <c r="Q332" s="170">
        <v>0</v>
      </c>
      <c r="R332" s="170">
        <v>0</v>
      </c>
      <c r="S332" s="170">
        <v>0</v>
      </c>
      <c r="T332" s="176">
        <v>0.24</v>
      </c>
      <c r="U332" s="177">
        <v>0.24</v>
      </c>
      <c r="V332" s="177">
        <v>0.48</v>
      </c>
      <c r="W332" s="177">
        <v>0.24</v>
      </c>
      <c r="X332" s="177">
        <v>0.48</v>
      </c>
      <c r="Y332" s="173" t="s">
        <v>179</v>
      </c>
    </row>
    <row r="333" spans="1:25" ht="15.75" x14ac:dyDescent="0.2">
      <c r="A333" s="318">
        <v>318</v>
      </c>
      <c r="B333" s="169" t="s">
        <v>760</v>
      </c>
      <c r="C333" s="175" t="s">
        <v>183</v>
      </c>
      <c r="D333" s="169" t="s">
        <v>885</v>
      </c>
      <c r="E333" s="175" t="s">
        <v>2169</v>
      </c>
      <c r="F333" s="169" t="s">
        <v>950</v>
      </c>
      <c r="G333" s="175">
        <v>1998</v>
      </c>
      <c r="H333" s="176">
        <v>4</v>
      </c>
      <c r="I333" s="177">
        <v>4</v>
      </c>
      <c r="J333" s="177">
        <v>360</v>
      </c>
      <c r="K333" s="177">
        <v>4</v>
      </c>
      <c r="L333" s="171">
        <v>0</v>
      </c>
      <c r="M333" s="170">
        <v>0</v>
      </c>
      <c r="N333" s="170">
        <v>0</v>
      </c>
      <c r="O333" s="170">
        <v>0</v>
      </c>
      <c r="P333" s="170">
        <v>0</v>
      </c>
      <c r="Q333" s="170">
        <v>0</v>
      </c>
      <c r="R333" s="170">
        <v>0</v>
      </c>
      <c r="S333" s="170">
        <v>0</v>
      </c>
      <c r="T333" s="171">
        <v>0</v>
      </c>
      <c r="U333" s="170">
        <v>0</v>
      </c>
      <c r="V333" s="170">
        <v>0</v>
      </c>
      <c r="W333" s="170">
        <v>0</v>
      </c>
      <c r="X333" s="170">
        <v>0</v>
      </c>
      <c r="Y333" s="173" t="s">
        <v>179</v>
      </c>
    </row>
    <row r="334" spans="1:25" ht="15.75" x14ac:dyDescent="0.2">
      <c r="A334" s="318">
        <v>319</v>
      </c>
      <c r="B334" s="169" t="s">
        <v>492</v>
      </c>
      <c r="C334" s="175" t="s">
        <v>180</v>
      </c>
      <c r="D334" s="169" t="s">
        <v>635</v>
      </c>
      <c r="E334" s="175" t="s">
        <v>2464</v>
      </c>
      <c r="F334" s="169" t="s">
        <v>1032</v>
      </c>
      <c r="G334" s="175">
        <v>1992</v>
      </c>
      <c r="H334" s="176">
        <v>6</v>
      </c>
      <c r="I334" s="177">
        <v>6</v>
      </c>
      <c r="J334" s="177">
        <v>592</v>
      </c>
      <c r="K334" s="177">
        <v>6.6</v>
      </c>
      <c r="L334" s="171">
        <v>0</v>
      </c>
      <c r="M334" s="170">
        <v>0</v>
      </c>
      <c r="N334" s="170">
        <v>0</v>
      </c>
      <c r="O334" s="170">
        <v>0</v>
      </c>
      <c r="P334" s="170">
        <v>0</v>
      </c>
      <c r="Q334" s="170">
        <v>0</v>
      </c>
      <c r="R334" s="170">
        <v>0</v>
      </c>
      <c r="S334" s="170">
        <v>0</v>
      </c>
      <c r="T334" s="171">
        <v>0</v>
      </c>
      <c r="U334" s="170">
        <v>0</v>
      </c>
      <c r="V334" s="170">
        <v>0</v>
      </c>
      <c r="W334" s="170">
        <v>0</v>
      </c>
      <c r="X334" s="170">
        <v>0</v>
      </c>
      <c r="Y334" s="173" t="s">
        <v>179</v>
      </c>
    </row>
    <row r="335" spans="1:25" ht="15.75" x14ac:dyDescent="0.2">
      <c r="A335" s="318">
        <v>320</v>
      </c>
      <c r="B335" s="169" t="s">
        <v>1843</v>
      </c>
      <c r="C335" s="175" t="s">
        <v>182</v>
      </c>
      <c r="D335" s="169" t="s">
        <v>1398</v>
      </c>
      <c r="E335" s="175" t="s">
        <v>2465</v>
      </c>
      <c r="F335" s="169" t="s">
        <v>1212</v>
      </c>
      <c r="G335" s="175">
        <v>1998</v>
      </c>
      <c r="H335" s="176">
        <v>1</v>
      </c>
      <c r="I335" s="170">
        <v>0</v>
      </c>
      <c r="J335" s="177">
        <v>24</v>
      </c>
      <c r="K335" s="177">
        <v>0.3</v>
      </c>
      <c r="L335" s="171">
        <v>0</v>
      </c>
      <c r="M335" s="170">
        <v>0</v>
      </c>
      <c r="N335" s="170">
        <v>0</v>
      </c>
      <c r="O335" s="170">
        <v>0</v>
      </c>
      <c r="P335" s="170">
        <v>0</v>
      </c>
      <c r="Q335" s="170">
        <v>0</v>
      </c>
      <c r="R335" s="170">
        <v>0</v>
      </c>
      <c r="S335" s="170">
        <v>0</v>
      </c>
      <c r="T335" s="171">
        <v>0</v>
      </c>
      <c r="U335" s="170">
        <v>0</v>
      </c>
      <c r="V335" s="170">
        <v>0</v>
      </c>
      <c r="W335" s="170">
        <v>0</v>
      </c>
      <c r="X335" s="170">
        <v>0</v>
      </c>
      <c r="Y335" s="173" t="s">
        <v>179</v>
      </c>
    </row>
    <row r="336" spans="1:25" ht="15.75" x14ac:dyDescent="0.2">
      <c r="A336" s="318">
        <v>321</v>
      </c>
      <c r="B336" s="169" t="s">
        <v>1777</v>
      </c>
      <c r="C336" s="175" t="s">
        <v>182</v>
      </c>
      <c r="D336" s="169" t="s">
        <v>1108</v>
      </c>
      <c r="E336" s="175" t="s">
        <v>2466</v>
      </c>
      <c r="F336" s="286" t="s">
        <v>1778</v>
      </c>
      <c r="G336" s="175">
        <v>1993</v>
      </c>
      <c r="H336" s="176">
        <v>2</v>
      </c>
      <c r="I336" s="177">
        <v>2</v>
      </c>
      <c r="J336" s="177">
        <v>166</v>
      </c>
      <c r="K336" s="177">
        <v>1.8</v>
      </c>
      <c r="L336" s="171">
        <v>0</v>
      </c>
      <c r="M336" s="170">
        <v>0</v>
      </c>
      <c r="N336" s="170">
        <v>0</v>
      </c>
      <c r="O336" s="170">
        <v>0</v>
      </c>
      <c r="P336" s="170">
        <v>0</v>
      </c>
      <c r="Q336" s="170">
        <v>0</v>
      </c>
      <c r="R336" s="177">
        <v>1</v>
      </c>
      <c r="S336" s="170">
        <v>0</v>
      </c>
      <c r="T336" s="171">
        <v>0</v>
      </c>
      <c r="U336" s="170">
        <v>0</v>
      </c>
      <c r="V336" s="170">
        <v>0</v>
      </c>
      <c r="W336" s="170">
        <v>0</v>
      </c>
      <c r="X336" s="170">
        <v>0</v>
      </c>
      <c r="Y336" s="173" t="s">
        <v>179</v>
      </c>
    </row>
    <row r="337" spans="1:25" ht="15.75" x14ac:dyDescent="0.2">
      <c r="A337" s="318">
        <v>322</v>
      </c>
      <c r="B337" s="169" t="s">
        <v>1035</v>
      </c>
      <c r="C337" s="175" t="s">
        <v>180</v>
      </c>
      <c r="D337" s="169" t="s">
        <v>972</v>
      </c>
      <c r="E337" s="175" t="s">
        <v>1581</v>
      </c>
      <c r="F337" s="286" t="s">
        <v>975</v>
      </c>
      <c r="G337" s="175">
        <v>2002</v>
      </c>
      <c r="H337" s="176">
        <v>3</v>
      </c>
      <c r="I337" s="177">
        <v>3</v>
      </c>
      <c r="J337" s="177">
        <v>149</v>
      </c>
      <c r="K337" s="177">
        <v>1.7</v>
      </c>
      <c r="L337" s="171">
        <v>0</v>
      </c>
      <c r="M337" s="170">
        <v>0</v>
      </c>
      <c r="N337" s="170">
        <v>0</v>
      </c>
      <c r="O337" s="170">
        <v>0</v>
      </c>
      <c r="P337" s="170">
        <v>0</v>
      </c>
      <c r="Q337" s="170">
        <v>0</v>
      </c>
      <c r="R337" s="177">
        <v>1</v>
      </c>
      <c r="S337" s="170">
        <v>0</v>
      </c>
      <c r="T337" s="171">
        <v>0</v>
      </c>
      <c r="U337" s="170">
        <v>0</v>
      </c>
      <c r="V337" s="170">
        <v>0</v>
      </c>
      <c r="W337" s="170">
        <v>0</v>
      </c>
      <c r="X337" s="170">
        <v>0</v>
      </c>
      <c r="Y337" s="173" t="s">
        <v>179</v>
      </c>
    </row>
    <row r="338" spans="1:25" ht="15.75" x14ac:dyDescent="0.2">
      <c r="A338" s="318">
        <v>323</v>
      </c>
      <c r="B338" s="169" t="s">
        <v>247</v>
      </c>
      <c r="C338" s="175" t="s">
        <v>181</v>
      </c>
      <c r="D338" s="169" t="s">
        <v>647</v>
      </c>
      <c r="E338" s="175" t="s">
        <v>2467</v>
      </c>
      <c r="F338" s="169" t="s">
        <v>990</v>
      </c>
      <c r="G338" s="175">
        <v>1999</v>
      </c>
      <c r="H338" s="176">
        <v>4</v>
      </c>
      <c r="I338" s="177">
        <v>4</v>
      </c>
      <c r="J338" s="177">
        <v>368</v>
      </c>
      <c r="K338" s="177">
        <v>4.0999999999999996</v>
      </c>
      <c r="L338" s="176">
        <v>3</v>
      </c>
      <c r="M338" s="177">
        <v>1</v>
      </c>
      <c r="N338" s="177">
        <v>4</v>
      </c>
      <c r="O338" s="177">
        <v>3</v>
      </c>
      <c r="P338" s="170">
        <v>0</v>
      </c>
      <c r="Q338" s="170">
        <v>0</v>
      </c>
      <c r="R338" s="170">
        <v>0</v>
      </c>
      <c r="S338" s="170">
        <v>0</v>
      </c>
      <c r="T338" s="176">
        <v>0.73</v>
      </c>
      <c r="U338" s="177">
        <v>0.24</v>
      </c>
      <c r="V338" s="177">
        <v>0.98</v>
      </c>
      <c r="W338" s="177">
        <v>0.73</v>
      </c>
      <c r="X338" s="177">
        <v>0.98</v>
      </c>
      <c r="Y338" s="173" t="s">
        <v>179</v>
      </c>
    </row>
    <row r="339" spans="1:25" ht="15.75" x14ac:dyDescent="0.2">
      <c r="A339" s="318">
        <v>324</v>
      </c>
      <c r="B339" s="169" t="s">
        <v>1702</v>
      </c>
      <c r="C339" s="175" t="s">
        <v>180</v>
      </c>
      <c r="D339" s="169" t="s">
        <v>890</v>
      </c>
      <c r="E339" s="175" t="s">
        <v>2468</v>
      </c>
      <c r="F339" s="169" t="s">
        <v>933</v>
      </c>
      <c r="G339" s="175">
        <v>2002</v>
      </c>
      <c r="H339" s="176">
        <v>4</v>
      </c>
      <c r="I339" s="177">
        <v>4</v>
      </c>
      <c r="J339" s="177">
        <v>388</v>
      </c>
      <c r="K339" s="177">
        <v>4.3</v>
      </c>
      <c r="L339" s="176">
        <v>1</v>
      </c>
      <c r="M339" s="177">
        <v>1</v>
      </c>
      <c r="N339" s="177">
        <v>2</v>
      </c>
      <c r="O339" s="177">
        <v>1</v>
      </c>
      <c r="P339" s="170">
        <v>0</v>
      </c>
      <c r="Q339" s="170">
        <v>0</v>
      </c>
      <c r="R339" s="177">
        <v>2</v>
      </c>
      <c r="S339" s="170">
        <v>0</v>
      </c>
      <c r="T339" s="176">
        <v>0.23</v>
      </c>
      <c r="U339" s="177">
        <v>0.23</v>
      </c>
      <c r="V339" s="177">
        <v>0.46</v>
      </c>
      <c r="W339" s="177">
        <v>0.23</v>
      </c>
      <c r="X339" s="177">
        <v>0.46</v>
      </c>
      <c r="Y339" s="173" t="s">
        <v>179</v>
      </c>
    </row>
    <row r="340" spans="1:25" ht="16.5" thickBot="1" x14ac:dyDescent="0.25">
      <c r="A340" s="318">
        <v>325</v>
      </c>
      <c r="B340" s="169" t="s">
        <v>343</v>
      </c>
      <c r="C340" s="175" t="s">
        <v>183</v>
      </c>
      <c r="D340" s="169" t="s">
        <v>1104</v>
      </c>
      <c r="E340" s="175" t="s">
        <v>2469</v>
      </c>
      <c r="F340" s="169" t="s">
        <v>1105</v>
      </c>
      <c r="G340" s="175">
        <v>1987</v>
      </c>
      <c r="H340" s="176">
        <v>4</v>
      </c>
      <c r="I340" s="177">
        <v>4</v>
      </c>
      <c r="J340" s="177">
        <v>360</v>
      </c>
      <c r="K340" s="177">
        <v>4</v>
      </c>
      <c r="L340" s="171">
        <v>0</v>
      </c>
      <c r="M340" s="170">
        <v>0</v>
      </c>
      <c r="N340" s="170">
        <v>0</v>
      </c>
      <c r="O340" s="170">
        <v>0</v>
      </c>
      <c r="P340" s="170">
        <v>0</v>
      </c>
      <c r="Q340" s="170">
        <v>0</v>
      </c>
      <c r="R340" s="170">
        <v>0</v>
      </c>
      <c r="S340" s="170">
        <v>0</v>
      </c>
      <c r="T340" s="171">
        <v>0</v>
      </c>
      <c r="U340" s="170">
        <v>0</v>
      </c>
      <c r="V340" s="170">
        <v>0</v>
      </c>
      <c r="W340" s="170">
        <v>0</v>
      </c>
      <c r="X340" s="170">
        <v>0</v>
      </c>
      <c r="Y340" s="173" t="s">
        <v>179</v>
      </c>
    </row>
    <row r="341" spans="1:25" ht="13.5" thickBot="1" x14ac:dyDescent="0.25">
      <c r="A341" s="174" t="s">
        <v>173</v>
      </c>
      <c r="B341" s="315" t="s">
        <v>174</v>
      </c>
      <c r="C341" s="181" t="s">
        <v>175</v>
      </c>
      <c r="D341" s="181" t="s">
        <v>176</v>
      </c>
      <c r="E341" s="181" t="s">
        <v>177</v>
      </c>
      <c r="F341" s="181" t="s">
        <v>806</v>
      </c>
      <c r="G341" s="181" t="s">
        <v>178</v>
      </c>
      <c r="H341" s="182" t="s">
        <v>184</v>
      </c>
      <c r="I341" s="181" t="s">
        <v>185</v>
      </c>
      <c r="J341" s="181" t="s">
        <v>186</v>
      </c>
      <c r="K341" s="181" t="s">
        <v>187</v>
      </c>
      <c r="L341" s="182" t="s">
        <v>188</v>
      </c>
      <c r="M341" s="181" t="s">
        <v>189</v>
      </c>
      <c r="N341" s="181" t="s">
        <v>195</v>
      </c>
      <c r="O341" s="181" t="s">
        <v>190</v>
      </c>
      <c r="P341" s="181" t="s">
        <v>191</v>
      </c>
      <c r="Q341" s="181" t="s">
        <v>192</v>
      </c>
      <c r="R341" s="181" t="s">
        <v>193</v>
      </c>
      <c r="S341" s="181" t="s">
        <v>194</v>
      </c>
      <c r="T341" s="182" t="s">
        <v>188</v>
      </c>
      <c r="U341" s="181" t="s">
        <v>189</v>
      </c>
      <c r="V341" s="181" t="s">
        <v>195</v>
      </c>
      <c r="W341" s="181" t="s">
        <v>190</v>
      </c>
      <c r="X341" s="181" t="s">
        <v>196</v>
      </c>
      <c r="Y341" s="183" t="s">
        <v>179</v>
      </c>
    </row>
    <row r="342" spans="1:25" ht="15.75" x14ac:dyDescent="0.2">
      <c r="A342" s="318">
        <v>326</v>
      </c>
      <c r="B342" s="169" t="s">
        <v>408</v>
      </c>
      <c r="C342" s="175" t="s">
        <v>182</v>
      </c>
      <c r="D342" s="169" t="s">
        <v>810</v>
      </c>
      <c r="E342" s="175" t="s">
        <v>2470</v>
      </c>
      <c r="F342" s="169" t="s">
        <v>822</v>
      </c>
      <c r="G342" s="175">
        <v>1994</v>
      </c>
      <c r="H342" s="176">
        <v>5</v>
      </c>
      <c r="I342" s="177">
        <v>4</v>
      </c>
      <c r="J342" s="177">
        <v>373</v>
      </c>
      <c r="K342" s="177">
        <v>4.0999999999999996</v>
      </c>
      <c r="L342" s="171">
        <v>0</v>
      </c>
      <c r="M342" s="170">
        <v>0</v>
      </c>
      <c r="N342" s="170">
        <v>0</v>
      </c>
      <c r="O342" s="170">
        <v>0</v>
      </c>
      <c r="P342" s="170">
        <v>0</v>
      </c>
      <c r="Q342" s="170">
        <v>0</v>
      </c>
      <c r="R342" s="170">
        <v>0</v>
      </c>
      <c r="S342" s="170">
        <v>0</v>
      </c>
      <c r="T342" s="171">
        <v>0</v>
      </c>
      <c r="U342" s="170">
        <v>0</v>
      </c>
      <c r="V342" s="170">
        <v>0</v>
      </c>
      <c r="W342" s="170">
        <v>0</v>
      </c>
      <c r="X342" s="170">
        <v>0</v>
      </c>
      <c r="Y342" s="173" t="s">
        <v>179</v>
      </c>
    </row>
    <row r="343" spans="1:25" ht="15.75" x14ac:dyDescent="0.2">
      <c r="A343" s="318">
        <v>327</v>
      </c>
      <c r="B343" s="169" t="s">
        <v>1886</v>
      </c>
      <c r="C343" s="175" t="s">
        <v>181</v>
      </c>
      <c r="D343" s="169" t="s">
        <v>972</v>
      </c>
      <c r="E343" s="175" t="s">
        <v>2471</v>
      </c>
      <c r="F343" s="286" t="s">
        <v>1075</v>
      </c>
      <c r="G343" s="175">
        <v>2000</v>
      </c>
      <c r="H343" s="176">
        <v>1</v>
      </c>
      <c r="I343" s="170">
        <v>0</v>
      </c>
      <c r="J343" s="177">
        <v>36</v>
      </c>
      <c r="K343" s="177">
        <v>0.4</v>
      </c>
      <c r="L343" s="171">
        <v>0</v>
      </c>
      <c r="M343" s="170">
        <v>0</v>
      </c>
      <c r="N343" s="170">
        <v>0</v>
      </c>
      <c r="O343" s="170">
        <v>0</v>
      </c>
      <c r="P343" s="170">
        <v>0</v>
      </c>
      <c r="Q343" s="170">
        <v>0</v>
      </c>
      <c r="R343" s="170">
        <v>0</v>
      </c>
      <c r="S343" s="170">
        <v>0</v>
      </c>
      <c r="T343" s="171">
        <v>0</v>
      </c>
      <c r="U343" s="170">
        <v>0</v>
      </c>
      <c r="V343" s="170">
        <v>0</v>
      </c>
      <c r="W343" s="170">
        <v>0</v>
      </c>
      <c r="X343" s="170">
        <v>0</v>
      </c>
      <c r="Y343" s="173" t="s">
        <v>179</v>
      </c>
    </row>
    <row r="344" spans="1:25" ht="15.75" x14ac:dyDescent="0.2">
      <c r="A344" s="318">
        <v>328</v>
      </c>
      <c r="B344" s="169" t="s">
        <v>1036</v>
      </c>
      <c r="C344" s="175" t="s">
        <v>180</v>
      </c>
      <c r="D344" s="169" t="s">
        <v>633</v>
      </c>
      <c r="E344" s="175" t="s">
        <v>2472</v>
      </c>
      <c r="F344" s="169" t="s">
        <v>929</v>
      </c>
      <c r="G344" s="175">
        <v>2005</v>
      </c>
      <c r="H344" s="176">
        <v>3</v>
      </c>
      <c r="I344" s="177">
        <v>2</v>
      </c>
      <c r="J344" s="177">
        <v>186</v>
      </c>
      <c r="K344" s="177">
        <v>2.1</v>
      </c>
      <c r="L344" s="171">
        <v>0</v>
      </c>
      <c r="M344" s="170">
        <v>0</v>
      </c>
      <c r="N344" s="170">
        <v>0</v>
      </c>
      <c r="O344" s="170">
        <v>0</v>
      </c>
      <c r="P344" s="170">
        <v>0</v>
      </c>
      <c r="Q344" s="170">
        <v>0</v>
      </c>
      <c r="R344" s="170">
        <v>0</v>
      </c>
      <c r="S344" s="170">
        <v>0</v>
      </c>
      <c r="T344" s="171">
        <v>0</v>
      </c>
      <c r="U344" s="170">
        <v>0</v>
      </c>
      <c r="V344" s="170">
        <v>0</v>
      </c>
      <c r="W344" s="170">
        <v>0</v>
      </c>
      <c r="X344" s="170">
        <v>0</v>
      </c>
      <c r="Y344" s="173" t="s">
        <v>179</v>
      </c>
    </row>
    <row r="345" spans="1:25" ht="15.75" x14ac:dyDescent="0.2">
      <c r="A345" s="318">
        <v>329</v>
      </c>
      <c r="B345" s="169" t="s">
        <v>450</v>
      </c>
      <c r="C345" s="175" t="s">
        <v>181</v>
      </c>
      <c r="D345" s="169" t="s">
        <v>1275</v>
      </c>
      <c r="E345" s="175" t="s">
        <v>2473</v>
      </c>
      <c r="F345" s="169" t="s">
        <v>1085</v>
      </c>
      <c r="G345" s="175">
        <v>2004</v>
      </c>
      <c r="H345" s="176">
        <v>2</v>
      </c>
      <c r="I345" s="177">
        <v>1</v>
      </c>
      <c r="J345" s="177">
        <v>76</v>
      </c>
      <c r="K345" s="177">
        <v>0.8</v>
      </c>
      <c r="L345" s="171">
        <v>0</v>
      </c>
      <c r="M345" s="170">
        <v>0</v>
      </c>
      <c r="N345" s="170">
        <v>0</v>
      </c>
      <c r="O345" s="170">
        <v>0</v>
      </c>
      <c r="P345" s="170">
        <v>0</v>
      </c>
      <c r="Q345" s="170">
        <v>0</v>
      </c>
      <c r="R345" s="170">
        <v>0</v>
      </c>
      <c r="S345" s="170">
        <v>0</v>
      </c>
      <c r="T345" s="171">
        <v>0</v>
      </c>
      <c r="U345" s="170">
        <v>0</v>
      </c>
      <c r="V345" s="170">
        <v>0</v>
      </c>
      <c r="W345" s="170">
        <v>0</v>
      </c>
      <c r="X345" s="170">
        <v>0</v>
      </c>
      <c r="Y345" s="173" t="s">
        <v>179</v>
      </c>
    </row>
    <row r="346" spans="1:25" ht="15.75" x14ac:dyDescent="0.2">
      <c r="A346" s="318">
        <v>330</v>
      </c>
      <c r="B346" s="169" t="s">
        <v>1037</v>
      </c>
      <c r="C346" s="175" t="s">
        <v>182</v>
      </c>
      <c r="D346" s="169" t="s">
        <v>998</v>
      </c>
      <c r="E346" s="175" t="s">
        <v>2097</v>
      </c>
      <c r="F346" s="169" t="s">
        <v>1887</v>
      </c>
      <c r="G346" s="175">
        <v>1993</v>
      </c>
      <c r="H346" s="176">
        <v>2</v>
      </c>
      <c r="I346" s="170">
        <v>0</v>
      </c>
      <c r="J346" s="177">
        <v>62</v>
      </c>
      <c r="K346" s="177">
        <v>0.7</v>
      </c>
      <c r="L346" s="171">
        <v>0</v>
      </c>
      <c r="M346" s="170">
        <v>0</v>
      </c>
      <c r="N346" s="170">
        <v>0</v>
      </c>
      <c r="O346" s="170">
        <v>0</v>
      </c>
      <c r="P346" s="170">
        <v>0</v>
      </c>
      <c r="Q346" s="170">
        <v>0</v>
      </c>
      <c r="R346" s="170">
        <v>0</v>
      </c>
      <c r="S346" s="170">
        <v>0</v>
      </c>
      <c r="T346" s="171">
        <v>0</v>
      </c>
      <c r="U346" s="170">
        <v>0</v>
      </c>
      <c r="V346" s="170">
        <v>0</v>
      </c>
      <c r="W346" s="170">
        <v>0</v>
      </c>
      <c r="X346" s="170">
        <v>0</v>
      </c>
      <c r="Y346" s="173" t="s">
        <v>179</v>
      </c>
    </row>
    <row r="347" spans="1:25" ht="15.75" x14ac:dyDescent="0.2">
      <c r="A347" s="318">
        <v>331</v>
      </c>
      <c r="B347" s="169" t="s">
        <v>1801</v>
      </c>
      <c r="C347" s="175" t="s">
        <v>180</v>
      </c>
      <c r="D347" s="169" t="s">
        <v>1238</v>
      </c>
      <c r="E347" s="175" t="s">
        <v>2474</v>
      </c>
      <c r="F347" s="169" t="s">
        <v>1041</v>
      </c>
      <c r="G347" s="175">
        <v>2000</v>
      </c>
      <c r="H347" s="176">
        <v>1</v>
      </c>
      <c r="I347" s="170">
        <v>0</v>
      </c>
      <c r="J347" s="177">
        <v>1</v>
      </c>
      <c r="K347" s="170">
        <v>0</v>
      </c>
      <c r="L347" s="171">
        <v>0</v>
      </c>
      <c r="M347" s="170">
        <v>0</v>
      </c>
      <c r="N347" s="170">
        <v>0</v>
      </c>
      <c r="O347" s="170">
        <v>0</v>
      </c>
      <c r="P347" s="170">
        <v>0</v>
      </c>
      <c r="Q347" s="170">
        <v>0</v>
      </c>
      <c r="R347" s="170">
        <v>0</v>
      </c>
      <c r="S347" s="170">
        <v>0</v>
      </c>
      <c r="T347" s="171">
        <v>0</v>
      </c>
      <c r="U347" s="170">
        <v>0</v>
      </c>
      <c r="V347" s="170">
        <v>0</v>
      </c>
      <c r="W347" s="170">
        <v>0</v>
      </c>
      <c r="X347" s="170">
        <v>0</v>
      </c>
      <c r="Y347" s="173" t="s">
        <v>179</v>
      </c>
    </row>
    <row r="348" spans="1:25" ht="15.75" x14ac:dyDescent="0.2">
      <c r="A348" s="318">
        <v>332</v>
      </c>
      <c r="B348" s="169" t="s">
        <v>1148</v>
      </c>
      <c r="C348" s="175" t="s">
        <v>180</v>
      </c>
      <c r="D348" s="169" t="s">
        <v>1101</v>
      </c>
      <c r="E348" s="175" t="s">
        <v>2475</v>
      </c>
      <c r="F348" s="169" t="s">
        <v>1087</v>
      </c>
      <c r="G348" s="175">
        <v>2004</v>
      </c>
      <c r="H348" s="176">
        <v>3</v>
      </c>
      <c r="I348" s="177">
        <v>1</v>
      </c>
      <c r="J348" s="177">
        <v>127</v>
      </c>
      <c r="K348" s="177">
        <v>1.4</v>
      </c>
      <c r="L348" s="171">
        <v>0</v>
      </c>
      <c r="M348" s="170">
        <v>0</v>
      </c>
      <c r="N348" s="170">
        <v>0</v>
      </c>
      <c r="O348" s="170">
        <v>0</v>
      </c>
      <c r="P348" s="170">
        <v>0</v>
      </c>
      <c r="Q348" s="170">
        <v>0</v>
      </c>
      <c r="R348" s="170">
        <v>0</v>
      </c>
      <c r="S348" s="170">
        <v>0</v>
      </c>
      <c r="T348" s="171">
        <v>0</v>
      </c>
      <c r="U348" s="170">
        <v>0</v>
      </c>
      <c r="V348" s="170">
        <v>0</v>
      </c>
      <c r="W348" s="170">
        <v>0</v>
      </c>
      <c r="X348" s="170">
        <v>0</v>
      </c>
      <c r="Y348" s="173" t="s">
        <v>179</v>
      </c>
    </row>
    <row r="349" spans="1:25" ht="15.75" x14ac:dyDescent="0.2">
      <c r="A349" s="318">
        <v>333</v>
      </c>
      <c r="B349" s="169" t="s">
        <v>1292</v>
      </c>
      <c r="C349" s="175" t="s">
        <v>181</v>
      </c>
      <c r="D349" s="169" t="s">
        <v>1246</v>
      </c>
      <c r="E349" s="175" t="s">
        <v>2476</v>
      </c>
      <c r="F349" s="286" t="s">
        <v>2037</v>
      </c>
      <c r="G349" s="175">
        <v>1998</v>
      </c>
      <c r="H349" s="176">
        <v>1</v>
      </c>
      <c r="I349" s="170">
        <v>0</v>
      </c>
      <c r="J349" s="177">
        <v>45</v>
      </c>
      <c r="K349" s="177">
        <v>0.5</v>
      </c>
      <c r="L349" s="171">
        <v>0</v>
      </c>
      <c r="M349" s="170">
        <v>0</v>
      </c>
      <c r="N349" s="170">
        <v>0</v>
      </c>
      <c r="O349" s="170">
        <v>0</v>
      </c>
      <c r="P349" s="170">
        <v>0</v>
      </c>
      <c r="Q349" s="170">
        <v>0</v>
      </c>
      <c r="R349" s="170">
        <v>0</v>
      </c>
      <c r="S349" s="170">
        <v>0</v>
      </c>
      <c r="T349" s="171">
        <v>0</v>
      </c>
      <c r="U349" s="170">
        <v>0</v>
      </c>
      <c r="V349" s="170">
        <v>0</v>
      </c>
      <c r="W349" s="170">
        <v>0</v>
      </c>
      <c r="X349" s="170">
        <v>0</v>
      </c>
      <c r="Y349" s="173" t="s">
        <v>179</v>
      </c>
    </row>
    <row r="350" spans="1:25" ht="15.75" x14ac:dyDescent="0.2">
      <c r="A350" s="318">
        <v>334</v>
      </c>
      <c r="B350" s="169" t="s">
        <v>2002</v>
      </c>
      <c r="C350" s="175" t="s">
        <v>638</v>
      </c>
      <c r="D350" s="169" t="s">
        <v>1395</v>
      </c>
      <c r="E350" s="175" t="s">
        <v>1742</v>
      </c>
      <c r="F350" s="169" t="s">
        <v>2003</v>
      </c>
      <c r="G350" s="175">
        <v>2002</v>
      </c>
      <c r="H350" s="176">
        <v>1</v>
      </c>
      <c r="I350" s="170">
        <v>0</v>
      </c>
      <c r="J350" s="177">
        <v>1</v>
      </c>
      <c r="K350" s="170">
        <v>0</v>
      </c>
      <c r="L350" s="171">
        <v>0</v>
      </c>
      <c r="M350" s="170">
        <v>0</v>
      </c>
      <c r="N350" s="170">
        <v>0</v>
      </c>
      <c r="O350" s="170">
        <v>0</v>
      </c>
      <c r="P350" s="170">
        <v>0</v>
      </c>
      <c r="Q350" s="170">
        <v>0</v>
      </c>
      <c r="R350" s="170">
        <v>0</v>
      </c>
      <c r="S350" s="170">
        <v>0</v>
      </c>
      <c r="T350" s="171">
        <v>0</v>
      </c>
      <c r="U350" s="170">
        <v>0</v>
      </c>
      <c r="V350" s="170">
        <v>0</v>
      </c>
      <c r="W350" s="170">
        <v>0</v>
      </c>
      <c r="X350" s="170">
        <v>0</v>
      </c>
      <c r="Y350" s="173" t="s">
        <v>179</v>
      </c>
    </row>
    <row r="351" spans="1:25" ht="15.75" x14ac:dyDescent="0.2">
      <c r="A351" s="318">
        <v>335</v>
      </c>
      <c r="B351" s="169" t="s">
        <v>1293</v>
      </c>
      <c r="C351" s="175" t="s">
        <v>180</v>
      </c>
      <c r="D351" s="169" t="s">
        <v>1246</v>
      </c>
      <c r="E351" s="175" t="s">
        <v>1758</v>
      </c>
      <c r="F351" s="286" t="s">
        <v>2038</v>
      </c>
      <c r="G351" s="175">
        <v>1993</v>
      </c>
      <c r="H351" s="176">
        <v>3</v>
      </c>
      <c r="I351" s="177">
        <v>3</v>
      </c>
      <c r="J351" s="177">
        <v>208</v>
      </c>
      <c r="K351" s="177">
        <v>2.2999999999999998</v>
      </c>
      <c r="L351" s="171">
        <v>0</v>
      </c>
      <c r="M351" s="170">
        <v>0</v>
      </c>
      <c r="N351" s="170">
        <v>0</v>
      </c>
      <c r="O351" s="170">
        <v>0</v>
      </c>
      <c r="P351" s="170">
        <v>0</v>
      </c>
      <c r="Q351" s="170">
        <v>0</v>
      </c>
      <c r="R351" s="170">
        <v>0</v>
      </c>
      <c r="S351" s="170">
        <v>0</v>
      </c>
      <c r="T351" s="171">
        <v>0</v>
      </c>
      <c r="U351" s="170">
        <v>0</v>
      </c>
      <c r="V351" s="170">
        <v>0</v>
      </c>
      <c r="W351" s="170">
        <v>0</v>
      </c>
      <c r="X351" s="170">
        <v>0</v>
      </c>
      <c r="Y351" s="173" t="s">
        <v>179</v>
      </c>
    </row>
    <row r="352" spans="1:25" ht="15.75" x14ac:dyDescent="0.2">
      <c r="A352" s="318">
        <v>336</v>
      </c>
      <c r="B352" s="169" t="s">
        <v>1959</v>
      </c>
      <c r="C352" s="175" t="s">
        <v>180</v>
      </c>
      <c r="D352" s="169" t="s">
        <v>1246</v>
      </c>
      <c r="E352" s="175" t="s">
        <v>1532</v>
      </c>
      <c r="F352" s="286" t="s">
        <v>1960</v>
      </c>
      <c r="G352" s="175">
        <v>2001</v>
      </c>
      <c r="H352" s="176">
        <v>1</v>
      </c>
      <c r="I352" s="177">
        <v>1</v>
      </c>
      <c r="J352" s="177">
        <v>90</v>
      </c>
      <c r="K352" s="177">
        <v>1</v>
      </c>
      <c r="L352" s="171">
        <v>0</v>
      </c>
      <c r="M352" s="170">
        <v>0</v>
      </c>
      <c r="N352" s="170">
        <v>0</v>
      </c>
      <c r="O352" s="170">
        <v>0</v>
      </c>
      <c r="P352" s="170">
        <v>0</v>
      </c>
      <c r="Q352" s="170">
        <v>0</v>
      </c>
      <c r="R352" s="170">
        <v>0</v>
      </c>
      <c r="S352" s="170">
        <v>0</v>
      </c>
      <c r="T352" s="171">
        <v>0</v>
      </c>
      <c r="U352" s="170">
        <v>0</v>
      </c>
      <c r="V352" s="170">
        <v>0</v>
      </c>
      <c r="W352" s="170">
        <v>0</v>
      </c>
      <c r="X352" s="170">
        <v>0</v>
      </c>
      <c r="Y352" s="173" t="s">
        <v>179</v>
      </c>
    </row>
    <row r="353" spans="1:25" ht="15.75" x14ac:dyDescent="0.2">
      <c r="A353" s="318">
        <v>337</v>
      </c>
      <c r="B353" s="169" t="s">
        <v>823</v>
      </c>
      <c r="C353" s="175" t="s">
        <v>182</v>
      </c>
      <c r="D353" s="169" t="s">
        <v>824</v>
      </c>
      <c r="E353" s="175" t="s">
        <v>2249</v>
      </c>
      <c r="F353" s="169" t="s">
        <v>825</v>
      </c>
      <c r="G353" s="175">
        <v>2000</v>
      </c>
      <c r="H353" s="176">
        <v>3</v>
      </c>
      <c r="I353" s="177">
        <v>3</v>
      </c>
      <c r="J353" s="177">
        <v>270</v>
      </c>
      <c r="K353" s="177">
        <v>3</v>
      </c>
      <c r="L353" s="171">
        <v>0</v>
      </c>
      <c r="M353" s="170">
        <v>0</v>
      </c>
      <c r="N353" s="170">
        <v>0</v>
      </c>
      <c r="O353" s="170">
        <v>0</v>
      </c>
      <c r="P353" s="170">
        <v>0</v>
      </c>
      <c r="Q353" s="170">
        <v>0</v>
      </c>
      <c r="R353" s="177">
        <v>1</v>
      </c>
      <c r="S353" s="170">
        <v>0</v>
      </c>
      <c r="T353" s="171">
        <v>0</v>
      </c>
      <c r="U353" s="170">
        <v>0</v>
      </c>
      <c r="V353" s="170">
        <v>0</v>
      </c>
      <c r="W353" s="170">
        <v>0</v>
      </c>
      <c r="X353" s="170">
        <v>0</v>
      </c>
      <c r="Y353" s="173" t="s">
        <v>179</v>
      </c>
    </row>
    <row r="354" spans="1:25" ht="15.75" x14ac:dyDescent="0.2">
      <c r="A354" s="318">
        <v>338</v>
      </c>
      <c r="B354" s="169" t="s">
        <v>909</v>
      </c>
      <c r="C354" s="175" t="s">
        <v>180</v>
      </c>
      <c r="D354" s="169" t="s">
        <v>2031</v>
      </c>
      <c r="E354" s="175" t="s">
        <v>2477</v>
      </c>
      <c r="F354" s="169" t="s">
        <v>951</v>
      </c>
      <c r="G354" s="175">
        <v>2002</v>
      </c>
      <c r="H354" s="176">
        <v>2</v>
      </c>
      <c r="I354" s="177">
        <v>1</v>
      </c>
      <c r="J354" s="177">
        <v>79</v>
      </c>
      <c r="K354" s="177">
        <v>0.9</v>
      </c>
      <c r="L354" s="171">
        <v>0</v>
      </c>
      <c r="M354" s="170">
        <v>0</v>
      </c>
      <c r="N354" s="170">
        <v>0</v>
      </c>
      <c r="O354" s="170">
        <v>0</v>
      </c>
      <c r="P354" s="170">
        <v>0</v>
      </c>
      <c r="Q354" s="170">
        <v>0</v>
      </c>
      <c r="R354" s="170">
        <v>0</v>
      </c>
      <c r="S354" s="170">
        <v>0</v>
      </c>
      <c r="T354" s="171">
        <v>0</v>
      </c>
      <c r="U354" s="170">
        <v>0</v>
      </c>
      <c r="V354" s="170">
        <v>0</v>
      </c>
      <c r="W354" s="170">
        <v>0</v>
      </c>
      <c r="X354" s="170">
        <v>0</v>
      </c>
      <c r="Y354" s="173" t="s">
        <v>179</v>
      </c>
    </row>
    <row r="355" spans="1:25" ht="15.75" x14ac:dyDescent="0.2">
      <c r="A355" s="318">
        <v>339</v>
      </c>
      <c r="B355" s="169" t="s">
        <v>910</v>
      </c>
      <c r="C355" s="175" t="s">
        <v>183</v>
      </c>
      <c r="D355" s="169" t="s">
        <v>890</v>
      </c>
      <c r="E355" s="175" t="s">
        <v>524</v>
      </c>
      <c r="F355" s="169" t="s">
        <v>952</v>
      </c>
      <c r="G355" s="175">
        <v>2000</v>
      </c>
      <c r="H355" s="176">
        <v>5</v>
      </c>
      <c r="I355" s="177">
        <v>5</v>
      </c>
      <c r="J355" s="177">
        <v>480</v>
      </c>
      <c r="K355" s="177">
        <v>5.3</v>
      </c>
      <c r="L355" s="171">
        <v>0</v>
      </c>
      <c r="M355" s="170">
        <v>0</v>
      </c>
      <c r="N355" s="170">
        <v>0</v>
      </c>
      <c r="O355" s="170">
        <v>0</v>
      </c>
      <c r="P355" s="170">
        <v>0</v>
      </c>
      <c r="Q355" s="170">
        <v>0</v>
      </c>
      <c r="R355" s="170">
        <v>0</v>
      </c>
      <c r="S355" s="170">
        <v>0</v>
      </c>
      <c r="T355" s="171">
        <v>0</v>
      </c>
      <c r="U355" s="170">
        <v>0</v>
      </c>
      <c r="V355" s="170">
        <v>0</v>
      </c>
      <c r="W355" s="170">
        <v>0</v>
      </c>
      <c r="X355" s="170">
        <v>0</v>
      </c>
      <c r="Y355" s="173" t="s">
        <v>179</v>
      </c>
    </row>
    <row r="356" spans="1:25" ht="15.75" x14ac:dyDescent="0.2">
      <c r="A356" s="318">
        <v>340</v>
      </c>
      <c r="B356" s="169" t="s">
        <v>1703</v>
      </c>
      <c r="C356" s="175" t="s">
        <v>181</v>
      </c>
      <c r="D356" s="169" t="s">
        <v>810</v>
      </c>
      <c r="E356" s="175" t="s">
        <v>2478</v>
      </c>
      <c r="F356" s="169" t="s">
        <v>962</v>
      </c>
      <c r="G356" s="175">
        <v>2001</v>
      </c>
      <c r="H356" s="176">
        <v>4</v>
      </c>
      <c r="I356" s="170">
        <v>0</v>
      </c>
      <c r="J356" s="177">
        <v>86</v>
      </c>
      <c r="K356" s="177">
        <v>1</v>
      </c>
      <c r="L356" s="171">
        <v>0</v>
      </c>
      <c r="M356" s="170">
        <v>0</v>
      </c>
      <c r="N356" s="170">
        <v>0</v>
      </c>
      <c r="O356" s="170">
        <v>0</v>
      </c>
      <c r="P356" s="170">
        <v>0</v>
      </c>
      <c r="Q356" s="170">
        <v>0</v>
      </c>
      <c r="R356" s="170">
        <v>0</v>
      </c>
      <c r="S356" s="170">
        <v>0</v>
      </c>
      <c r="T356" s="171">
        <v>0</v>
      </c>
      <c r="U356" s="170">
        <v>0</v>
      </c>
      <c r="V356" s="170">
        <v>0</v>
      </c>
      <c r="W356" s="170">
        <v>0</v>
      </c>
      <c r="X356" s="170">
        <v>0</v>
      </c>
      <c r="Y356" s="173" t="s">
        <v>179</v>
      </c>
    </row>
    <row r="357" spans="1:25" ht="15.75" x14ac:dyDescent="0.2">
      <c r="A357" s="318">
        <v>341</v>
      </c>
      <c r="B357" s="169" t="s">
        <v>1576</v>
      </c>
      <c r="C357" s="175" t="s">
        <v>180</v>
      </c>
      <c r="D357" s="169" t="s">
        <v>1538</v>
      </c>
      <c r="E357" s="175" t="s">
        <v>2479</v>
      </c>
      <c r="F357" s="169" t="s">
        <v>1577</v>
      </c>
      <c r="G357" s="175">
        <v>1990</v>
      </c>
      <c r="H357" s="176">
        <v>1</v>
      </c>
      <c r="I357" s="170">
        <v>0</v>
      </c>
      <c r="J357" s="177">
        <v>1</v>
      </c>
      <c r="K357" s="170">
        <v>0</v>
      </c>
      <c r="L357" s="171">
        <v>0</v>
      </c>
      <c r="M357" s="170">
        <v>0</v>
      </c>
      <c r="N357" s="170">
        <v>0</v>
      </c>
      <c r="O357" s="170">
        <v>0</v>
      </c>
      <c r="P357" s="170">
        <v>0</v>
      </c>
      <c r="Q357" s="170">
        <v>0</v>
      </c>
      <c r="R357" s="170">
        <v>0</v>
      </c>
      <c r="S357" s="170">
        <v>0</v>
      </c>
      <c r="T357" s="171">
        <v>0</v>
      </c>
      <c r="U357" s="170">
        <v>0</v>
      </c>
      <c r="V357" s="170">
        <v>0</v>
      </c>
      <c r="W357" s="170">
        <v>0</v>
      </c>
      <c r="X357" s="170">
        <v>0</v>
      </c>
      <c r="Y357" s="173" t="s">
        <v>179</v>
      </c>
    </row>
    <row r="358" spans="1:25" ht="15.75" x14ac:dyDescent="0.2">
      <c r="A358" s="318">
        <v>342</v>
      </c>
      <c r="B358" s="169" t="s">
        <v>1578</v>
      </c>
      <c r="C358" s="175" t="s">
        <v>180</v>
      </c>
      <c r="D358" s="169" t="s">
        <v>1547</v>
      </c>
      <c r="E358" s="175" t="s">
        <v>1338</v>
      </c>
      <c r="F358" s="169" t="s">
        <v>1579</v>
      </c>
      <c r="G358" s="175">
        <v>2002</v>
      </c>
      <c r="H358" s="176">
        <v>1</v>
      </c>
      <c r="I358" s="170">
        <v>0</v>
      </c>
      <c r="J358" s="177">
        <v>1</v>
      </c>
      <c r="K358" s="170">
        <v>0</v>
      </c>
      <c r="L358" s="171">
        <v>0</v>
      </c>
      <c r="M358" s="170">
        <v>0</v>
      </c>
      <c r="N358" s="170">
        <v>0</v>
      </c>
      <c r="O358" s="170">
        <v>0</v>
      </c>
      <c r="P358" s="170">
        <v>0</v>
      </c>
      <c r="Q358" s="170">
        <v>0</v>
      </c>
      <c r="R358" s="170">
        <v>0</v>
      </c>
      <c r="S358" s="170">
        <v>0</v>
      </c>
      <c r="T358" s="171">
        <v>0</v>
      </c>
      <c r="U358" s="170">
        <v>0</v>
      </c>
      <c r="V358" s="170">
        <v>0</v>
      </c>
      <c r="W358" s="170">
        <v>0</v>
      </c>
      <c r="X358" s="170">
        <v>0</v>
      </c>
      <c r="Y358" s="173" t="s">
        <v>179</v>
      </c>
    </row>
    <row r="359" spans="1:25" ht="15.75" x14ac:dyDescent="0.2">
      <c r="A359" s="318">
        <v>343</v>
      </c>
      <c r="B359" s="169" t="s">
        <v>736</v>
      </c>
      <c r="C359" s="175" t="s">
        <v>180</v>
      </c>
      <c r="D359" s="169" t="s">
        <v>890</v>
      </c>
      <c r="E359" s="175" t="s">
        <v>2170</v>
      </c>
      <c r="F359" s="169" t="s">
        <v>953</v>
      </c>
      <c r="G359" s="175">
        <v>2003</v>
      </c>
      <c r="H359" s="176">
        <v>4</v>
      </c>
      <c r="I359" s="177">
        <v>4</v>
      </c>
      <c r="J359" s="177">
        <v>304</v>
      </c>
      <c r="K359" s="177">
        <v>3.4</v>
      </c>
      <c r="L359" s="171">
        <v>0</v>
      </c>
      <c r="M359" s="170">
        <v>0</v>
      </c>
      <c r="N359" s="170">
        <v>0</v>
      </c>
      <c r="O359" s="170">
        <v>0</v>
      </c>
      <c r="P359" s="170">
        <v>0</v>
      </c>
      <c r="Q359" s="170">
        <v>0</v>
      </c>
      <c r="R359" s="177">
        <v>2</v>
      </c>
      <c r="S359" s="170">
        <v>0</v>
      </c>
      <c r="T359" s="171">
        <v>0</v>
      </c>
      <c r="U359" s="170">
        <v>0</v>
      </c>
      <c r="V359" s="170">
        <v>0</v>
      </c>
      <c r="W359" s="170">
        <v>0</v>
      </c>
      <c r="X359" s="170">
        <v>0</v>
      </c>
      <c r="Y359" s="173" t="s">
        <v>179</v>
      </c>
    </row>
    <row r="360" spans="1:25" ht="15.75" x14ac:dyDescent="0.2">
      <c r="A360" s="318">
        <v>344</v>
      </c>
      <c r="B360" s="169" t="s">
        <v>911</v>
      </c>
      <c r="C360" s="175" t="s">
        <v>182</v>
      </c>
      <c r="D360" s="169" t="s">
        <v>890</v>
      </c>
      <c r="E360" s="175" t="s">
        <v>2480</v>
      </c>
      <c r="F360" s="169" t="s">
        <v>954</v>
      </c>
      <c r="G360" s="175">
        <v>1993</v>
      </c>
      <c r="H360" s="176">
        <v>5</v>
      </c>
      <c r="I360" s="177">
        <v>5</v>
      </c>
      <c r="J360" s="177">
        <v>480</v>
      </c>
      <c r="K360" s="177">
        <v>5.3</v>
      </c>
      <c r="L360" s="171">
        <v>0</v>
      </c>
      <c r="M360" s="170">
        <v>0</v>
      </c>
      <c r="N360" s="170">
        <v>0</v>
      </c>
      <c r="O360" s="170">
        <v>0</v>
      </c>
      <c r="P360" s="170">
        <v>0</v>
      </c>
      <c r="Q360" s="170">
        <v>0</v>
      </c>
      <c r="R360" s="170">
        <v>0</v>
      </c>
      <c r="S360" s="170">
        <v>0</v>
      </c>
      <c r="T360" s="171">
        <v>0</v>
      </c>
      <c r="U360" s="170">
        <v>0</v>
      </c>
      <c r="V360" s="170">
        <v>0</v>
      </c>
      <c r="W360" s="170">
        <v>0</v>
      </c>
      <c r="X360" s="170">
        <v>0</v>
      </c>
      <c r="Y360" s="173" t="s">
        <v>179</v>
      </c>
    </row>
    <row r="361" spans="1:25" ht="15.75" x14ac:dyDescent="0.2">
      <c r="A361" s="318">
        <v>345</v>
      </c>
      <c r="B361" s="169" t="s">
        <v>826</v>
      </c>
      <c r="C361" s="175" t="s">
        <v>181</v>
      </c>
      <c r="D361" s="169" t="s">
        <v>810</v>
      </c>
      <c r="E361" s="175" t="s">
        <v>2481</v>
      </c>
      <c r="F361" s="169" t="s">
        <v>811</v>
      </c>
      <c r="G361" s="175">
        <v>2003</v>
      </c>
      <c r="H361" s="176">
        <v>1</v>
      </c>
      <c r="I361" s="170">
        <v>0</v>
      </c>
      <c r="J361" s="177">
        <v>15</v>
      </c>
      <c r="K361" s="177">
        <v>0.2</v>
      </c>
      <c r="L361" s="171">
        <v>0</v>
      </c>
      <c r="M361" s="170">
        <v>0</v>
      </c>
      <c r="N361" s="170">
        <v>0</v>
      </c>
      <c r="O361" s="170">
        <v>0</v>
      </c>
      <c r="P361" s="170">
        <v>0</v>
      </c>
      <c r="Q361" s="170">
        <v>0</v>
      </c>
      <c r="R361" s="170">
        <v>0</v>
      </c>
      <c r="S361" s="170">
        <v>0</v>
      </c>
      <c r="T361" s="171">
        <v>0</v>
      </c>
      <c r="U361" s="170">
        <v>0</v>
      </c>
      <c r="V361" s="170">
        <v>0</v>
      </c>
      <c r="W361" s="170">
        <v>0</v>
      </c>
      <c r="X361" s="170">
        <v>0</v>
      </c>
      <c r="Y361" s="173" t="s">
        <v>179</v>
      </c>
    </row>
    <row r="362" spans="1:25" ht="15.75" x14ac:dyDescent="0.2">
      <c r="A362" s="318">
        <v>346</v>
      </c>
      <c r="B362" s="169" t="s">
        <v>1456</v>
      </c>
      <c r="C362" s="175" t="s">
        <v>638</v>
      </c>
      <c r="D362" s="169" t="s">
        <v>1404</v>
      </c>
      <c r="E362" s="175" t="s">
        <v>1885</v>
      </c>
      <c r="F362" s="169" t="s">
        <v>1317</v>
      </c>
      <c r="G362" s="175">
        <v>1998</v>
      </c>
      <c r="H362" s="176">
        <v>6</v>
      </c>
      <c r="I362" s="170">
        <v>0</v>
      </c>
      <c r="J362" s="177">
        <v>214</v>
      </c>
      <c r="K362" s="177">
        <v>2.4</v>
      </c>
      <c r="L362" s="171">
        <v>0</v>
      </c>
      <c r="M362" s="177">
        <v>1</v>
      </c>
      <c r="N362" s="177">
        <v>1</v>
      </c>
      <c r="O362" s="170">
        <v>0</v>
      </c>
      <c r="P362" s="170">
        <v>0</v>
      </c>
      <c r="Q362" s="170">
        <v>0</v>
      </c>
      <c r="R362" s="170">
        <v>0</v>
      </c>
      <c r="S362" s="170">
        <v>0</v>
      </c>
      <c r="T362" s="171">
        <v>0</v>
      </c>
      <c r="U362" s="177">
        <v>0.42</v>
      </c>
      <c r="V362" s="177">
        <v>0.42</v>
      </c>
      <c r="W362" s="170">
        <v>0</v>
      </c>
      <c r="X362" s="177">
        <v>0.42</v>
      </c>
      <c r="Y362" s="173" t="s">
        <v>179</v>
      </c>
    </row>
    <row r="363" spans="1:25" ht="15.75" x14ac:dyDescent="0.2">
      <c r="A363" s="318">
        <v>347</v>
      </c>
      <c r="B363" s="169" t="s">
        <v>1580</v>
      </c>
      <c r="C363" s="175" t="s">
        <v>180</v>
      </c>
      <c r="D363" s="169" t="s">
        <v>1542</v>
      </c>
      <c r="E363" s="175" t="s">
        <v>2209</v>
      </c>
      <c r="F363" s="169" t="s">
        <v>1085</v>
      </c>
      <c r="G363" s="175">
        <v>2001</v>
      </c>
      <c r="H363" s="176">
        <v>6</v>
      </c>
      <c r="I363" s="177">
        <v>5</v>
      </c>
      <c r="J363" s="177">
        <v>396</v>
      </c>
      <c r="K363" s="177">
        <v>4.4000000000000004</v>
      </c>
      <c r="L363" s="176">
        <v>1</v>
      </c>
      <c r="M363" s="177">
        <v>3</v>
      </c>
      <c r="N363" s="177">
        <v>4</v>
      </c>
      <c r="O363" s="177">
        <v>1</v>
      </c>
      <c r="P363" s="170">
        <v>0</v>
      </c>
      <c r="Q363" s="170">
        <v>0</v>
      </c>
      <c r="R363" s="170">
        <v>0</v>
      </c>
      <c r="S363" s="170">
        <v>0</v>
      </c>
      <c r="T363" s="176">
        <v>0.23</v>
      </c>
      <c r="U363" s="177">
        <v>0.68</v>
      </c>
      <c r="V363" s="177">
        <v>0.91</v>
      </c>
      <c r="W363" s="177">
        <v>0.23</v>
      </c>
      <c r="X363" s="177">
        <v>0.91</v>
      </c>
      <c r="Y363" s="173" t="s">
        <v>179</v>
      </c>
    </row>
    <row r="364" spans="1:25" ht="15.75" x14ac:dyDescent="0.2">
      <c r="A364" s="318">
        <v>348</v>
      </c>
      <c r="B364" s="169" t="s">
        <v>457</v>
      </c>
      <c r="C364" s="175" t="s">
        <v>180</v>
      </c>
      <c r="D364" s="169" t="s">
        <v>634</v>
      </c>
      <c r="E364" s="175" t="s">
        <v>2482</v>
      </c>
      <c r="F364" s="169" t="s">
        <v>850</v>
      </c>
      <c r="G364" s="175">
        <v>1995</v>
      </c>
      <c r="H364" s="176">
        <v>3</v>
      </c>
      <c r="I364" s="170">
        <v>0</v>
      </c>
      <c r="J364" s="177">
        <v>99</v>
      </c>
      <c r="K364" s="177">
        <v>1.1000000000000001</v>
      </c>
      <c r="L364" s="171">
        <v>0</v>
      </c>
      <c r="M364" s="170">
        <v>0</v>
      </c>
      <c r="N364" s="170">
        <v>0</v>
      </c>
      <c r="O364" s="170">
        <v>0</v>
      </c>
      <c r="P364" s="170">
        <v>0</v>
      </c>
      <c r="Q364" s="170">
        <v>0</v>
      </c>
      <c r="R364" s="170">
        <v>0</v>
      </c>
      <c r="S364" s="170">
        <v>0</v>
      </c>
      <c r="T364" s="171">
        <v>0</v>
      </c>
      <c r="U364" s="170">
        <v>0</v>
      </c>
      <c r="V364" s="170">
        <v>0</v>
      </c>
      <c r="W364" s="170">
        <v>0</v>
      </c>
      <c r="X364" s="170">
        <v>0</v>
      </c>
      <c r="Y364" s="173" t="s">
        <v>179</v>
      </c>
    </row>
    <row r="365" spans="1:25" ht="15.75" x14ac:dyDescent="0.2">
      <c r="A365" s="318">
        <v>349</v>
      </c>
      <c r="B365" s="169" t="s">
        <v>1779</v>
      </c>
      <c r="C365" s="175" t="s">
        <v>638</v>
      </c>
      <c r="D365" s="169" t="s">
        <v>1108</v>
      </c>
      <c r="E365" s="175" t="s">
        <v>2451</v>
      </c>
      <c r="F365" s="286" t="s">
        <v>1780</v>
      </c>
      <c r="G365" s="175">
        <v>1994</v>
      </c>
      <c r="H365" s="176">
        <v>1</v>
      </c>
      <c r="I365" s="170">
        <v>0</v>
      </c>
      <c r="J365" s="177">
        <v>16</v>
      </c>
      <c r="K365" s="177">
        <v>0.2</v>
      </c>
      <c r="L365" s="171">
        <v>0</v>
      </c>
      <c r="M365" s="170">
        <v>0</v>
      </c>
      <c r="N365" s="170">
        <v>0</v>
      </c>
      <c r="O365" s="170">
        <v>0</v>
      </c>
      <c r="P365" s="170">
        <v>0</v>
      </c>
      <c r="Q365" s="170">
        <v>0</v>
      </c>
      <c r="R365" s="170">
        <v>0</v>
      </c>
      <c r="S365" s="170">
        <v>0</v>
      </c>
      <c r="T365" s="171">
        <v>0</v>
      </c>
      <c r="U365" s="170">
        <v>0</v>
      </c>
      <c r="V365" s="170">
        <v>0</v>
      </c>
      <c r="W365" s="170">
        <v>0</v>
      </c>
      <c r="X365" s="170">
        <v>0</v>
      </c>
      <c r="Y365" s="173" t="s">
        <v>179</v>
      </c>
    </row>
    <row r="366" spans="1:25" ht="16.5" thickBot="1" x14ac:dyDescent="0.25">
      <c r="A366" s="318">
        <v>350</v>
      </c>
      <c r="B366" s="169" t="s">
        <v>1781</v>
      </c>
      <c r="C366" s="175" t="s">
        <v>181</v>
      </c>
      <c r="D366" s="169" t="s">
        <v>1110</v>
      </c>
      <c r="E366" s="175" t="s">
        <v>2426</v>
      </c>
      <c r="F366" s="169" t="s">
        <v>1218</v>
      </c>
      <c r="G366" s="175">
        <v>2005</v>
      </c>
      <c r="H366" s="176">
        <v>1</v>
      </c>
      <c r="I366" s="170">
        <v>0</v>
      </c>
      <c r="J366" s="177">
        <v>7</v>
      </c>
      <c r="K366" s="177">
        <v>0.1</v>
      </c>
      <c r="L366" s="171">
        <v>0</v>
      </c>
      <c r="M366" s="170">
        <v>0</v>
      </c>
      <c r="N366" s="170">
        <v>0</v>
      </c>
      <c r="O366" s="170">
        <v>0</v>
      </c>
      <c r="P366" s="170">
        <v>0</v>
      </c>
      <c r="Q366" s="170">
        <v>0</v>
      </c>
      <c r="R366" s="170">
        <v>0</v>
      </c>
      <c r="S366" s="170">
        <v>0</v>
      </c>
      <c r="T366" s="171">
        <v>0</v>
      </c>
      <c r="U366" s="170">
        <v>0</v>
      </c>
      <c r="V366" s="170">
        <v>0</v>
      </c>
      <c r="W366" s="170">
        <v>0</v>
      </c>
      <c r="X366" s="170">
        <v>0</v>
      </c>
      <c r="Y366" s="173" t="s">
        <v>179</v>
      </c>
    </row>
    <row r="367" spans="1:25" ht="13.5" thickBot="1" x14ac:dyDescent="0.25">
      <c r="A367" s="174" t="s">
        <v>173</v>
      </c>
      <c r="B367" s="315" t="s">
        <v>174</v>
      </c>
      <c r="C367" s="181" t="s">
        <v>175</v>
      </c>
      <c r="D367" s="181" t="s">
        <v>176</v>
      </c>
      <c r="E367" s="181" t="s">
        <v>177</v>
      </c>
      <c r="F367" s="181" t="s">
        <v>806</v>
      </c>
      <c r="G367" s="181" t="s">
        <v>178</v>
      </c>
      <c r="H367" s="182" t="s">
        <v>184</v>
      </c>
      <c r="I367" s="181" t="s">
        <v>185</v>
      </c>
      <c r="J367" s="181" t="s">
        <v>186</v>
      </c>
      <c r="K367" s="181" t="s">
        <v>187</v>
      </c>
      <c r="L367" s="182" t="s">
        <v>188</v>
      </c>
      <c r="M367" s="181" t="s">
        <v>189</v>
      </c>
      <c r="N367" s="181" t="s">
        <v>195</v>
      </c>
      <c r="O367" s="181" t="s">
        <v>190</v>
      </c>
      <c r="P367" s="181" t="s">
        <v>191</v>
      </c>
      <c r="Q367" s="181" t="s">
        <v>192</v>
      </c>
      <c r="R367" s="181" t="s">
        <v>193</v>
      </c>
      <c r="S367" s="181" t="s">
        <v>194</v>
      </c>
      <c r="T367" s="182" t="s">
        <v>188</v>
      </c>
      <c r="U367" s="181" t="s">
        <v>189</v>
      </c>
      <c r="V367" s="181" t="s">
        <v>195</v>
      </c>
      <c r="W367" s="181" t="s">
        <v>190</v>
      </c>
      <c r="X367" s="181" t="s">
        <v>196</v>
      </c>
      <c r="Y367" s="183" t="s">
        <v>179</v>
      </c>
    </row>
    <row r="368" spans="1:25" ht="15.75" x14ac:dyDescent="0.2">
      <c r="A368" s="318">
        <v>351</v>
      </c>
      <c r="B368" s="169" t="s">
        <v>733</v>
      </c>
      <c r="C368" s="175" t="s">
        <v>181</v>
      </c>
      <c r="D368" s="169" t="s">
        <v>1395</v>
      </c>
      <c r="E368" s="175" t="s">
        <v>2131</v>
      </c>
      <c r="F368" s="169" t="s">
        <v>942</v>
      </c>
      <c r="G368" s="175">
        <v>2000</v>
      </c>
      <c r="H368" s="176">
        <v>4</v>
      </c>
      <c r="I368" s="177">
        <v>3</v>
      </c>
      <c r="J368" s="177">
        <v>251</v>
      </c>
      <c r="K368" s="177">
        <v>2.8</v>
      </c>
      <c r="L368" s="176">
        <v>1</v>
      </c>
      <c r="M368" s="170">
        <v>0</v>
      </c>
      <c r="N368" s="177">
        <v>1</v>
      </c>
      <c r="O368" s="177">
        <v>1</v>
      </c>
      <c r="P368" s="170">
        <v>0</v>
      </c>
      <c r="Q368" s="170">
        <v>0</v>
      </c>
      <c r="R368" s="170">
        <v>0</v>
      </c>
      <c r="S368" s="170">
        <v>0</v>
      </c>
      <c r="T368" s="176">
        <v>0.36</v>
      </c>
      <c r="U368" s="170">
        <v>0</v>
      </c>
      <c r="V368" s="177">
        <v>0.36</v>
      </c>
      <c r="W368" s="177">
        <v>0.36</v>
      </c>
      <c r="X368" s="177">
        <v>0.36</v>
      </c>
      <c r="Y368" s="173" t="s">
        <v>179</v>
      </c>
    </row>
    <row r="369" spans="1:25" ht="15.75" x14ac:dyDescent="0.2">
      <c r="A369" s="318">
        <v>352</v>
      </c>
      <c r="B369" s="169" t="s">
        <v>1149</v>
      </c>
      <c r="C369" s="175" t="s">
        <v>180</v>
      </c>
      <c r="D369" s="169" t="s">
        <v>647</v>
      </c>
      <c r="E369" s="175" t="s">
        <v>2280</v>
      </c>
      <c r="F369" s="169" t="s">
        <v>990</v>
      </c>
      <c r="G369" s="175">
        <v>2002</v>
      </c>
      <c r="H369" s="176">
        <v>4</v>
      </c>
      <c r="I369" s="177">
        <v>4</v>
      </c>
      <c r="J369" s="177">
        <v>345</v>
      </c>
      <c r="K369" s="177">
        <v>3.8</v>
      </c>
      <c r="L369" s="171">
        <v>0</v>
      </c>
      <c r="M369" s="177">
        <v>2</v>
      </c>
      <c r="N369" s="177">
        <v>2</v>
      </c>
      <c r="O369" s="170">
        <v>0</v>
      </c>
      <c r="P369" s="170">
        <v>0</v>
      </c>
      <c r="Q369" s="170">
        <v>0</v>
      </c>
      <c r="R369" s="170">
        <v>0</v>
      </c>
      <c r="S369" s="170">
        <v>0</v>
      </c>
      <c r="T369" s="171">
        <v>0</v>
      </c>
      <c r="U369" s="177">
        <v>0.52</v>
      </c>
      <c r="V369" s="177">
        <v>0.52</v>
      </c>
      <c r="W369" s="170">
        <v>0</v>
      </c>
      <c r="X369" s="177">
        <v>0.52</v>
      </c>
      <c r="Y369" s="173" t="s">
        <v>179</v>
      </c>
    </row>
    <row r="370" spans="1:25" ht="15.75" x14ac:dyDescent="0.2">
      <c r="A370" s="318">
        <v>353</v>
      </c>
      <c r="B370" s="169" t="s">
        <v>596</v>
      </c>
      <c r="C370" s="175" t="s">
        <v>181</v>
      </c>
      <c r="D370" s="169" t="s">
        <v>1398</v>
      </c>
      <c r="E370" s="175" t="s">
        <v>2483</v>
      </c>
      <c r="F370" s="169" t="s">
        <v>1087</v>
      </c>
      <c r="G370" s="175">
        <v>1994</v>
      </c>
      <c r="H370" s="176">
        <v>3</v>
      </c>
      <c r="I370" s="177">
        <v>2</v>
      </c>
      <c r="J370" s="177">
        <v>188</v>
      </c>
      <c r="K370" s="177">
        <v>2.1</v>
      </c>
      <c r="L370" s="171">
        <v>0</v>
      </c>
      <c r="M370" s="177">
        <v>1</v>
      </c>
      <c r="N370" s="177">
        <v>1</v>
      </c>
      <c r="O370" s="170">
        <v>0</v>
      </c>
      <c r="P370" s="170">
        <v>0</v>
      </c>
      <c r="Q370" s="170">
        <v>0</v>
      </c>
      <c r="R370" s="170">
        <v>0</v>
      </c>
      <c r="S370" s="170">
        <v>0</v>
      </c>
      <c r="T370" s="171">
        <v>0</v>
      </c>
      <c r="U370" s="177">
        <v>0.48</v>
      </c>
      <c r="V370" s="177">
        <v>0.48</v>
      </c>
      <c r="W370" s="170">
        <v>0</v>
      </c>
      <c r="X370" s="177">
        <v>0.48</v>
      </c>
      <c r="Y370" s="173" t="s">
        <v>179</v>
      </c>
    </row>
    <row r="371" spans="1:25" ht="15.75" x14ac:dyDescent="0.2">
      <c r="A371" s="318">
        <v>354</v>
      </c>
      <c r="B371" s="169" t="s">
        <v>2004</v>
      </c>
      <c r="C371" s="175" t="s">
        <v>636</v>
      </c>
      <c r="D371" s="169" t="s">
        <v>1398</v>
      </c>
      <c r="E371" s="175" t="s">
        <v>2484</v>
      </c>
      <c r="F371" s="169" t="s">
        <v>1177</v>
      </c>
      <c r="G371" s="175">
        <v>1995</v>
      </c>
      <c r="H371" s="176">
        <v>2</v>
      </c>
      <c r="I371" s="170">
        <v>0</v>
      </c>
      <c r="J371" s="177">
        <v>90</v>
      </c>
      <c r="K371" s="177">
        <v>1</v>
      </c>
      <c r="L371" s="171">
        <v>0</v>
      </c>
      <c r="M371" s="170">
        <v>0</v>
      </c>
      <c r="N371" s="170">
        <v>0</v>
      </c>
      <c r="O371" s="170">
        <v>0</v>
      </c>
      <c r="P371" s="170">
        <v>0</v>
      </c>
      <c r="Q371" s="170">
        <v>0</v>
      </c>
      <c r="R371" s="170">
        <v>0</v>
      </c>
      <c r="S371" s="170">
        <v>0</v>
      </c>
      <c r="T371" s="171">
        <v>0</v>
      </c>
      <c r="U371" s="170">
        <v>0</v>
      </c>
      <c r="V371" s="170">
        <v>0</v>
      </c>
      <c r="W371" s="170">
        <v>0</v>
      </c>
      <c r="X371" s="170">
        <v>0</v>
      </c>
      <c r="Y371" s="173" t="s">
        <v>179</v>
      </c>
    </row>
    <row r="372" spans="1:25" ht="15.75" x14ac:dyDescent="0.2">
      <c r="A372" s="318">
        <v>355</v>
      </c>
      <c r="B372" s="169" t="s">
        <v>1918</v>
      </c>
      <c r="C372" s="175" t="s">
        <v>636</v>
      </c>
      <c r="D372" s="169" t="s">
        <v>634</v>
      </c>
      <c r="E372" s="175" t="s">
        <v>2485</v>
      </c>
      <c r="F372" s="169" t="s">
        <v>953</v>
      </c>
      <c r="G372" s="175">
        <v>1991</v>
      </c>
      <c r="H372" s="176">
        <v>1</v>
      </c>
      <c r="I372" s="170">
        <v>0</v>
      </c>
      <c r="J372" s="177">
        <v>18</v>
      </c>
      <c r="K372" s="177">
        <v>0.2</v>
      </c>
      <c r="L372" s="171">
        <v>0</v>
      </c>
      <c r="M372" s="170">
        <v>0</v>
      </c>
      <c r="N372" s="170">
        <v>0</v>
      </c>
      <c r="O372" s="170">
        <v>0</v>
      </c>
      <c r="P372" s="170">
        <v>0</v>
      </c>
      <c r="Q372" s="170">
        <v>0</v>
      </c>
      <c r="R372" s="170">
        <v>0</v>
      </c>
      <c r="S372" s="170">
        <v>0</v>
      </c>
      <c r="T372" s="171">
        <v>0</v>
      </c>
      <c r="U372" s="170">
        <v>0</v>
      </c>
      <c r="V372" s="170">
        <v>0</v>
      </c>
      <c r="W372" s="170">
        <v>0</v>
      </c>
      <c r="X372" s="170">
        <v>0</v>
      </c>
      <c r="Y372" s="173" t="s">
        <v>179</v>
      </c>
    </row>
    <row r="373" spans="1:25" ht="15.75" x14ac:dyDescent="0.2">
      <c r="A373" s="318">
        <v>356</v>
      </c>
      <c r="B373" s="169" t="s">
        <v>1150</v>
      </c>
      <c r="C373" s="175" t="s">
        <v>1684</v>
      </c>
      <c r="D373" s="169" t="s">
        <v>787</v>
      </c>
      <c r="E373" s="175" t="s">
        <v>2375</v>
      </c>
      <c r="F373" s="169" t="s">
        <v>1151</v>
      </c>
      <c r="G373" s="175">
        <v>1999</v>
      </c>
      <c r="H373" s="176">
        <v>4</v>
      </c>
      <c r="I373" s="177">
        <v>4</v>
      </c>
      <c r="J373" s="177">
        <v>330</v>
      </c>
      <c r="K373" s="177">
        <v>3.7</v>
      </c>
      <c r="L373" s="171">
        <v>0</v>
      </c>
      <c r="M373" s="170">
        <v>0</v>
      </c>
      <c r="N373" s="170">
        <v>0</v>
      </c>
      <c r="O373" s="170">
        <v>0</v>
      </c>
      <c r="P373" s="170">
        <v>0</v>
      </c>
      <c r="Q373" s="170">
        <v>0</v>
      </c>
      <c r="R373" s="177">
        <v>1</v>
      </c>
      <c r="S373" s="170">
        <v>0</v>
      </c>
      <c r="T373" s="171">
        <v>0</v>
      </c>
      <c r="U373" s="170">
        <v>0</v>
      </c>
      <c r="V373" s="170">
        <v>0</v>
      </c>
      <c r="W373" s="170">
        <v>0</v>
      </c>
      <c r="X373" s="170">
        <v>0</v>
      </c>
      <c r="Y373" s="173" t="s">
        <v>179</v>
      </c>
    </row>
    <row r="374" spans="1:25" ht="15.75" x14ac:dyDescent="0.2">
      <c r="A374" s="318">
        <v>357</v>
      </c>
      <c r="B374" s="169" t="s">
        <v>1704</v>
      </c>
      <c r="C374" s="175" t="s">
        <v>181</v>
      </c>
      <c r="D374" s="169" t="s">
        <v>824</v>
      </c>
      <c r="E374" s="175" t="s">
        <v>2111</v>
      </c>
      <c r="F374" s="169" t="s">
        <v>829</v>
      </c>
      <c r="G374" s="175">
        <v>1998</v>
      </c>
      <c r="H374" s="176">
        <v>2</v>
      </c>
      <c r="I374" s="170">
        <v>0</v>
      </c>
      <c r="J374" s="177">
        <v>31</v>
      </c>
      <c r="K374" s="177">
        <v>0.3</v>
      </c>
      <c r="L374" s="171">
        <v>0</v>
      </c>
      <c r="M374" s="170">
        <v>0</v>
      </c>
      <c r="N374" s="170">
        <v>0</v>
      </c>
      <c r="O374" s="170">
        <v>0</v>
      </c>
      <c r="P374" s="170">
        <v>0</v>
      </c>
      <c r="Q374" s="170">
        <v>0</v>
      </c>
      <c r="R374" s="177">
        <v>1</v>
      </c>
      <c r="S374" s="170">
        <v>0</v>
      </c>
      <c r="T374" s="171">
        <v>0</v>
      </c>
      <c r="U374" s="170">
        <v>0</v>
      </c>
      <c r="V374" s="170">
        <v>0</v>
      </c>
      <c r="W374" s="170">
        <v>0</v>
      </c>
      <c r="X374" s="170">
        <v>0</v>
      </c>
      <c r="Y374" s="173" t="s">
        <v>179</v>
      </c>
    </row>
    <row r="375" spans="1:25" ht="15.75" x14ac:dyDescent="0.2">
      <c r="A375" s="318">
        <v>358</v>
      </c>
      <c r="B375" s="169" t="s">
        <v>648</v>
      </c>
      <c r="C375" s="175" t="s">
        <v>182</v>
      </c>
      <c r="D375" s="169" t="s">
        <v>1542</v>
      </c>
      <c r="E375" s="175" t="s">
        <v>2179</v>
      </c>
      <c r="F375" s="169" t="s">
        <v>1116</v>
      </c>
      <c r="G375" s="175">
        <v>2000</v>
      </c>
      <c r="H375" s="176">
        <v>7</v>
      </c>
      <c r="I375" s="177">
        <v>6</v>
      </c>
      <c r="J375" s="177">
        <v>574</v>
      </c>
      <c r="K375" s="177">
        <v>6.4</v>
      </c>
      <c r="L375" s="171">
        <v>0</v>
      </c>
      <c r="M375" s="170">
        <v>0</v>
      </c>
      <c r="N375" s="170">
        <v>0</v>
      </c>
      <c r="O375" s="170">
        <v>0</v>
      </c>
      <c r="P375" s="170">
        <v>0</v>
      </c>
      <c r="Q375" s="170">
        <v>0</v>
      </c>
      <c r="R375" s="177">
        <v>1</v>
      </c>
      <c r="S375" s="170">
        <v>0</v>
      </c>
      <c r="T375" s="171">
        <v>0</v>
      </c>
      <c r="U375" s="170">
        <v>0</v>
      </c>
      <c r="V375" s="170">
        <v>0</v>
      </c>
      <c r="W375" s="170">
        <v>0</v>
      </c>
      <c r="X375" s="170">
        <v>0</v>
      </c>
      <c r="Y375" s="173" t="s">
        <v>179</v>
      </c>
    </row>
    <row r="376" spans="1:25" ht="15.75" x14ac:dyDescent="0.2">
      <c r="A376" s="318">
        <v>359</v>
      </c>
      <c r="B376" s="169" t="s">
        <v>1782</v>
      </c>
      <c r="C376" s="175" t="s">
        <v>638</v>
      </c>
      <c r="D376" s="169" t="s">
        <v>1103</v>
      </c>
      <c r="E376" s="175" t="s">
        <v>2486</v>
      </c>
      <c r="F376" s="169" t="s">
        <v>964</v>
      </c>
      <c r="G376" s="175">
        <v>2001</v>
      </c>
      <c r="H376" s="176">
        <v>2</v>
      </c>
      <c r="I376" s="170">
        <v>0</v>
      </c>
      <c r="J376" s="177">
        <v>17</v>
      </c>
      <c r="K376" s="177">
        <v>0.2</v>
      </c>
      <c r="L376" s="171">
        <v>0</v>
      </c>
      <c r="M376" s="170">
        <v>0</v>
      </c>
      <c r="N376" s="170">
        <v>0</v>
      </c>
      <c r="O376" s="170">
        <v>0</v>
      </c>
      <c r="P376" s="170">
        <v>0</v>
      </c>
      <c r="Q376" s="170">
        <v>0</v>
      </c>
      <c r="R376" s="170">
        <v>0</v>
      </c>
      <c r="S376" s="170">
        <v>0</v>
      </c>
      <c r="T376" s="171">
        <v>0</v>
      </c>
      <c r="U376" s="170">
        <v>0</v>
      </c>
      <c r="V376" s="170">
        <v>0</v>
      </c>
      <c r="W376" s="170">
        <v>0</v>
      </c>
      <c r="X376" s="170">
        <v>0</v>
      </c>
      <c r="Y376" s="173" t="s">
        <v>179</v>
      </c>
    </row>
    <row r="377" spans="1:25" ht="15.75" x14ac:dyDescent="0.2">
      <c r="A377" s="318">
        <v>360</v>
      </c>
      <c r="B377" s="169" t="s">
        <v>1457</v>
      </c>
      <c r="C377" s="175" t="s">
        <v>180</v>
      </c>
      <c r="D377" s="169" t="s">
        <v>1438</v>
      </c>
      <c r="E377" s="175" t="s">
        <v>2487</v>
      </c>
      <c r="F377" s="169" t="s">
        <v>1078</v>
      </c>
      <c r="G377" s="175">
        <v>1989</v>
      </c>
      <c r="H377" s="176">
        <v>4</v>
      </c>
      <c r="I377" s="177">
        <v>4</v>
      </c>
      <c r="J377" s="177">
        <v>361</v>
      </c>
      <c r="K377" s="177">
        <v>4</v>
      </c>
      <c r="L377" s="171">
        <v>0</v>
      </c>
      <c r="M377" s="170">
        <v>0</v>
      </c>
      <c r="N377" s="170">
        <v>0</v>
      </c>
      <c r="O377" s="170">
        <v>0</v>
      </c>
      <c r="P377" s="170">
        <v>0</v>
      </c>
      <c r="Q377" s="170">
        <v>0</v>
      </c>
      <c r="R377" s="170">
        <v>0</v>
      </c>
      <c r="S377" s="170">
        <v>0</v>
      </c>
      <c r="T377" s="171">
        <v>0</v>
      </c>
      <c r="U377" s="170">
        <v>0</v>
      </c>
      <c r="V377" s="170">
        <v>0</v>
      </c>
      <c r="W377" s="170">
        <v>0</v>
      </c>
      <c r="X377" s="170">
        <v>0</v>
      </c>
      <c r="Y377" s="173" t="s">
        <v>179</v>
      </c>
    </row>
    <row r="378" spans="1:25" ht="15.75" x14ac:dyDescent="0.2">
      <c r="A378" s="318">
        <v>361</v>
      </c>
      <c r="B378" s="169" t="s">
        <v>380</v>
      </c>
      <c r="C378" s="175" t="s">
        <v>180</v>
      </c>
      <c r="D378" s="169" t="s">
        <v>1438</v>
      </c>
      <c r="E378" s="175" t="s">
        <v>2488</v>
      </c>
      <c r="F378" s="169" t="s">
        <v>940</v>
      </c>
      <c r="G378" s="175">
        <v>1999</v>
      </c>
      <c r="H378" s="176">
        <v>4</v>
      </c>
      <c r="I378" s="177">
        <v>3</v>
      </c>
      <c r="J378" s="177">
        <v>234</v>
      </c>
      <c r="K378" s="177">
        <v>2.6</v>
      </c>
      <c r="L378" s="176">
        <v>2</v>
      </c>
      <c r="M378" s="177">
        <v>1</v>
      </c>
      <c r="N378" s="177">
        <v>3</v>
      </c>
      <c r="O378" s="177">
        <v>2</v>
      </c>
      <c r="P378" s="170">
        <v>0</v>
      </c>
      <c r="Q378" s="170">
        <v>0</v>
      </c>
      <c r="R378" s="177">
        <v>1</v>
      </c>
      <c r="S378" s="170">
        <v>0</v>
      </c>
      <c r="T378" s="176">
        <v>0.77</v>
      </c>
      <c r="U378" s="177">
        <v>0.38</v>
      </c>
      <c r="V378" s="177">
        <v>1.1499999999999999</v>
      </c>
      <c r="W378" s="177">
        <v>0.77</v>
      </c>
      <c r="X378" s="177">
        <v>1.1499999999999999</v>
      </c>
      <c r="Y378" s="173" t="s">
        <v>179</v>
      </c>
    </row>
    <row r="379" spans="1:25" ht="15.75" x14ac:dyDescent="0.2">
      <c r="A379" s="318">
        <v>362</v>
      </c>
      <c r="B379" s="169" t="s">
        <v>1038</v>
      </c>
      <c r="C379" s="175" t="s">
        <v>180</v>
      </c>
      <c r="D379" s="169" t="s">
        <v>989</v>
      </c>
      <c r="E379" s="175" t="s">
        <v>2489</v>
      </c>
      <c r="F379" s="169" t="s">
        <v>1453</v>
      </c>
      <c r="G379" s="175">
        <v>1997</v>
      </c>
      <c r="H379" s="176">
        <v>5</v>
      </c>
      <c r="I379" s="177">
        <v>5</v>
      </c>
      <c r="J379" s="177">
        <v>416</v>
      </c>
      <c r="K379" s="177">
        <v>4.5999999999999996</v>
      </c>
      <c r="L379" s="171">
        <v>0</v>
      </c>
      <c r="M379" s="177">
        <v>4</v>
      </c>
      <c r="N379" s="177">
        <v>4</v>
      </c>
      <c r="O379" s="170">
        <v>0</v>
      </c>
      <c r="P379" s="170">
        <v>0</v>
      </c>
      <c r="Q379" s="177">
        <v>1</v>
      </c>
      <c r="R379" s="170">
        <v>0</v>
      </c>
      <c r="S379" s="170">
        <v>0</v>
      </c>
      <c r="T379" s="171">
        <v>0</v>
      </c>
      <c r="U379" s="177">
        <v>0.87</v>
      </c>
      <c r="V379" s="177">
        <v>0.87</v>
      </c>
      <c r="W379" s="170">
        <v>0</v>
      </c>
      <c r="X379" s="177">
        <v>0.87</v>
      </c>
      <c r="Y379" s="173" t="s">
        <v>179</v>
      </c>
    </row>
    <row r="380" spans="1:25" ht="15.75" x14ac:dyDescent="0.2">
      <c r="A380" s="318">
        <v>363</v>
      </c>
      <c r="B380" s="169" t="s">
        <v>1039</v>
      </c>
      <c r="C380" s="175" t="s">
        <v>181</v>
      </c>
      <c r="D380" s="169" t="s">
        <v>654</v>
      </c>
      <c r="E380" s="175" t="s">
        <v>2490</v>
      </c>
      <c r="F380" s="169" t="s">
        <v>949</v>
      </c>
      <c r="G380" s="175">
        <v>2004</v>
      </c>
      <c r="H380" s="176">
        <v>2</v>
      </c>
      <c r="I380" s="170">
        <v>0</v>
      </c>
      <c r="J380" s="177">
        <v>37</v>
      </c>
      <c r="K380" s="177">
        <v>0.4</v>
      </c>
      <c r="L380" s="171">
        <v>0</v>
      </c>
      <c r="M380" s="170">
        <v>0</v>
      </c>
      <c r="N380" s="170">
        <v>0</v>
      </c>
      <c r="O380" s="170">
        <v>0</v>
      </c>
      <c r="P380" s="170">
        <v>0</v>
      </c>
      <c r="Q380" s="170">
        <v>0</v>
      </c>
      <c r="R380" s="170">
        <v>0</v>
      </c>
      <c r="S380" s="170">
        <v>0</v>
      </c>
      <c r="T380" s="171">
        <v>0</v>
      </c>
      <c r="U380" s="170">
        <v>0</v>
      </c>
      <c r="V380" s="170">
        <v>0</v>
      </c>
      <c r="W380" s="170">
        <v>0</v>
      </c>
      <c r="X380" s="170">
        <v>0</v>
      </c>
      <c r="Y380" s="173" t="s">
        <v>179</v>
      </c>
    </row>
    <row r="381" spans="1:25" ht="15.75" x14ac:dyDescent="0.2">
      <c r="A381" s="318">
        <v>364</v>
      </c>
      <c r="B381" s="169" t="s">
        <v>594</v>
      </c>
      <c r="C381" s="175" t="s">
        <v>180</v>
      </c>
      <c r="D381" s="169" t="s">
        <v>654</v>
      </c>
      <c r="E381" s="175" t="s">
        <v>2491</v>
      </c>
      <c r="F381" s="169" t="s">
        <v>1020</v>
      </c>
      <c r="G381" s="175">
        <v>2005</v>
      </c>
      <c r="H381" s="176">
        <v>3</v>
      </c>
      <c r="I381" s="177">
        <v>3</v>
      </c>
      <c r="J381" s="177">
        <v>270</v>
      </c>
      <c r="K381" s="177">
        <v>3</v>
      </c>
      <c r="L381" s="176">
        <v>1</v>
      </c>
      <c r="M381" s="170">
        <v>0</v>
      </c>
      <c r="N381" s="177">
        <v>1</v>
      </c>
      <c r="O381" s="177">
        <v>1</v>
      </c>
      <c r="P381" s="170">
        <v>0</v>
      </c>
      <c r="Q381" s="170">
        <v>0</v>
      </c>
      <c r="R381" s="170">
        <v>0</v>
      </c>
      <c r="S381" s="170">
        <v>0</v>
      </c>
      <c r="T381" s="176">
        <v>0.33</v>
      </c>
      <c r="U381" s="170">
        <v>0</v>
      </c>
      <c r="V381" s="177">
        <v>0.33</v>
      </c>
      <c r="W381" s="177">
        <v>0.33</v>
      </c>
      <c r="X381" s="177">
        <v>0.33</v>
      </c>
      <c r="Y381" s="173" t="s">
        <v>179</v>
      </c>
    </row>
    <row r="382" spans="1:25" ht="15.75" x14ac:dyDescent="0.2">
      <c r="A382" s="318">
        <v>365</v>
      </c>
      <c r="B382" s="169" t="s">
        <v>571</v>
      </c>
      <c r="C382" s="175" t="s">
        <v>183</v>
      </c>
      <c r="D382" s="169" t="s">
        <v>633</v>
      </c>
      <c r="E382" s="175" t="s">
        <v>2492</v>
      </c>
      <c r="F382" s="169" t="s">
        <v>1458</v>
      </c>
      <c r="G382" s="175">
        <v>1996</v>
      </c>
      <c r="H382" s="176">
        <v>3</v>
      </c>
      <c r="I382" s="177">
        <v>3</v>
      </c>
      <c r="J382" s="177">
        <v>270</v>
      </c>
      <c r="K382" s="177">
        <v>3</v>
      </c>
      <c r="L382" s="171">
        <v>0</v>
      </c>
      <c r="M382" s="170">
        <v>0</v>
      </c>
      <c r="N382" s="170">
        <v>0</v>
      </c>
      <c r="O382" s="170">
        <v>0</v>
      </c>
      <c r="P382" s="170">
        <v>0</v>
      </c>
      <c r="Q382" s="170">
        <v>0</v>
      </c>
      <c r="R382" s="170">
        <v>0</v>
      </c>
      <c r="S382" s="170">
        <v>0</v>
      </c>
      <c r="T382" s="171">
        <v>0</v>
      </c>
      <c r="U382" s="170">
        <v>0</v>
      </c>
      <c r="V382" s="170">
        <v>0</v>
      </c>
      <c r="W382" s="170">
        <v>0</v>
      </c>
      <c r="X382" s="170">
        <v>0</v>
      </c>
      <c r="Y382" s="173" t="s">
        <v>179</v>
      </c>
    </row>
    <row r="383" spans="1:25" ht="15.75" x14ac:dyDescent="0.2">
      <c r="A383" s="318">
        <v>366</v>
      </c>
      <c r="B383" s="169" t="s">
        <v>1844</v>
      </c>
      <c r="C383" s="175" t="s">
        <v>636</v>
      </c>
      <c r="D383" s="169" t="s">
        <v>1420</v>
      </c>
      <c r="E383" s="175" t="s">
        <v>2493</v>
      </c>
      <c r="F383" s="169" t="s">
        <v>1132</v>
      </c>
      <c r="G383" s="175">
        <v>2003</v>
      </c>
      <c r="H383" s="176">
        <v>4</v>
      </c>
      <c r="I383" s="170">
        <v>0</v>
      </c>
      <c r="J383" s="177">
        <v>32</v>
      </c>
      <c r="K383" s="177">
        <v>0.4</v>
      </c>
      <c r="L383" s="171">
        <v>0</v>
      </c>
      <c r="M383" s="170">
        <v>0</v>
      </c>
      <c r="N383" s="170">
        <v>0</v>
      </c>
      <c r="O383" s="170">
        <v>0</v>
      </c>
      <c r="P383" s="170">
        <v>0</v>
      </c>
      <c r="Q383" s="170">
        <v>0</v>
      </c>
      <c r="R383" s="170">
        <v>0</v>
      </c>
      <c r="S383" s="170">
        <v>0</v>
      </c>
      <c r="T383" s="171">
        <v>0</v>
      </c>
      <c r="U383" s="170">
        <v>0</v>
      </c>
      <c r="V383" s="170">
        <v>0</v>
      </c>
      <c r="W383" s="170">
        <v>0</v>
      </c>
      <c r="X383" s="170">
        <v>0</v>
      </c>
      <c r="Y383" s="173" t="s">
        <v>179</v>
      </c>
    </row>
    <row r="384" spans="1:25" ht="15.75" x14ac:dyDescent="0.2">
      <c r="A384" s="318">
        <v>367</v>
      </c>
      <c r="B384" s="169" t="s">
        <v>827</v>
      </c>
      <c r="C384" s="175" t="s">
        <v>180</v>
      </c>
      <c r="D384" s="169" t="s">
        <v>810</v>
      </c>
      <c r="E384" s="175" t="s">
        <v>2140</v>
      </c>
      <c r="F384" s="169" t="s">
        <v>811</v>
      </c>
      <c r="G384" s="175">
        <v>2003</v>
      </c>
      <c r="H384" s="176">
        <v>4</v>
      </c>
      <c r="I384" s="177">
        <v>2</v>
      </c>
      <c r="J384" s="177">
        <v>198</v>
      </c>
      <c r="K384" s="177">
        <v>2.2000000000000002</v>
      </c>
      <c r="L384" s="171">
        <v>0</v>
      </c>
      <c r="M384" s="170">
        <v>0</v>
      </c>
      <c r="N384" s="170">
        <v>0</v>
      </c>
      <c r="O384" s="170">
        <v>0</v>
      </c>
      <c r="P384" s="170">
        <v>0</v>
      </c>
      <c r="Q384" s="170">
        <v>0</v>
      </c>
      <c r="R384" s="177">
        <v>1</v>
      </c>
      <c r="S384" s="170">
        <v>0</v>
      </c>
      <c r="T384" s="171">
        <v>0</v>
      </c>
      <c r="U384" s="170">
        <v>0</v>
      </c>
      <c r="V384" s="170">
        <v>0</v>
      </c>
      <c r="W384" s="170">
        <v>0</v>
      </c>
      <c r="X384" s="170">
        <v>0</v>
      </c>
      <c r="Y384" s="173" t="s">
        <v>179</v>
      </c>
    </row>
    <row r="385" spans="1:25" ht="15.75" x14ac:dyDescent="0.2">
      <c r="A385" s="318">
        <v>368</v>
      </c>
      <c r="B385" s="169" t="s">
        <v>2005</v>
      </c>
      <c r="C385" s="175" t="s">
        <v>182</v>
      </c>
      <c r="D385" s="169" t="s">
        <v>1538</v>
      </c>
      <c r="E385" s="175" t="s">
        <v>1906</v>
      </c>
      <c r="F385" s="169" t="s">
        <v>2006</v>
      </c>
      <c r="G385" s="175">
        <v>1998</v>
      </c>
      <c r="H385" s="176">
        <v>1</v>
      </c>
      <c r="I385" s="177">
        <v>1</v>
      </c>
      <c r="J385" s="177">
        <v>87</v>
      </c>
      <c r="K385" s="177">
        <v>1</v>
      </c>
      <c r="L385" s="171">
        <v>0</v>
      </c>
      <c r="M385" s="170">
        <v>0</v>
      </c>
      <c r="N385" s="170">
        <v>0</v>
      </c>
      <c r="O385" s="170">
        <v>0</v>
      </c>
      <c r="P385" s="170">
        <v>0</v>
      </c>
      <c r="Q385" s="170">
        <v>0</v>
      </c>
      <c r="R385" s="170">
        <v>0</v>
      </c>
      <c r="S385" s="170">
        <v>0</v>
      </c>
      <c r="T385" s="171">
        <v>0</v>
      </c>
      <c r="U385" s="170">
        <v>0</v>
      </c>
      <c r="V385" s="170">
        <v>0</v>
      </c>
      <c r="W385" s="170">
        <v>0</v>
      </c>
      <c r="X385" s="170">
        <v>0</v>
      </c>
      <c r="Y385" s="173" t="s">
        <v>179</v>
      </c>
    </row>
    <row r="386" spans="1:25" ht="15.75" x14ac:dyDescent="0.2">
      <c r="A386" s="318">
        <v>369</v>
      </c>
      <c r="B386" s="169" t="s">
        <v>409</v>
      </c>
      <c r="C386" s="175" t="s">
        <v>182</v>
      </c>
      <c r="D386" s="169" t="s">
        <v>1559</v>
      </c>
      <c r="E386" s="175" t="s">
        <v>2494</v>
      </c>
      <c r="F386" s="169" t="s">
        <v>1116</v>
      </c>
      <c r="G386" s="175">
        <v>2002</v>
      </c>
      <c r="H386" s="176">
        <v>4</v>
      </c>
      <c r="I386" s="177">
        <v>2</v>
      </c>
      <c r="J386" s="177">
        <v>139</v>
      </c>
      <c r="K386" s="177">
        <v>1.5</v>
      </c>
      <c r="L386" s="171">
        <v>0</v>
      </c>
      <c r="M386" s="170">
        <v>0</v>
      </c>
      <c r="N386" s="170">
        <v>0</v>
      </c>
      <c r="O386" s="170">
        <v>0</v>
      </c>
      <c r="P386" s="170">
        <v>0</v>
      </c>
      <c r="Q386" s="170">
        <v>0</v>
      </c>
      <c r="R386" s="170">
        <v>0</v>
      </c>
      <c r="S386" s="170">
        <v>0</v>
      </c>
      <c r="T386" s="171">
        <v>0</v>
      </c>
      <c r="U386" s="170">
        <v>0</v>
      </c>
      <c r="V386" s="170">
        <v>0</v>
      </c>
      <c r="W386" s="170">
        <v>0</v>
      </c>
      <c r="X386" s="170">
        <v>0</v>
      </c>
      <c r="Y386" s="173" t="s">
        <v>179</v>
      </c>
    </row>
    <row r="387" spans="1:25" ht="15.75" x14ac:dyDescent="0.2">
      <c r="A387" s="318">
        <v>370</v>
      </c>
      <c r="B387" s="169" t="s">
        <v>699</v>
      </c>
      <c r="C387" s="175" t="s">
        <v>181</v>
      </c>
      <c r="D387" s="169" t="s">
        <v>787</v>
      </c>
      <c r="E387" s="175" t="s">
        <v>1631</v>
      </c>
      <c r="F387" s="169" t="s">
        <v>1060</v>
      </c>
      <c r="G387" s="175">
        <v>1998</v>
      </c>
      <c r="H387" s="176">
        <v>4</v>
      </c>
      <c r="I387" s="177">
        <v>4</v>
      </c>
      <c r="J387" s="177">
        <v>360</v>
      </c>
      <c r="K387" s="177">
        <v>4</v>
      </c>
      <c r="L387" s="176">
        <v>1</v>
      </c>
      <c r="M387" s="177">
        <v>2</v>
      </c>
      <c r="N387" s="177">
        <v>3</v>
      </c>
      <c r="O387" s="177">
        <v>1</v>
      </c>
      <c r="P387" s="170">
        <v>0</v>
      </c>
      <c r="Q387" s="170">
        <v>0</v>
      </c>
      <c r="R387" s="177">
        <v>1</v>
      </c>
      <c r="S387" s="170">
        <v>0</v>
      </c>
      <c r="T387" s="176">
        <v>0.25</v>
      </c>
      <c r="U387" s="177">
        <v>0.5</v>
      </c>
      <c r="V387" s="177">
        <v>0.75</v>
      </c>
      <c r="W387" s="177">
        <v>0.25</v>
      </c>
      <c r="X387" s="177">
        <v>0.75</v>
      </c>
      <c r="Y387" s="173" t="s">
        <v>179</v>
      </c>
    </row>
    <row r="388" spans="1:25" ht="15.75" x14ac:dyDescent="0.2">
      <c r="A388" s="318">
        <v>371</v>
      </c>
      <c r="B388" s="169" t="s">
        <v>1845</v>
      </c>
      <c r="C388" s="175" t="s">
        <v>180</v>
      </c>
      <c r="D388" s="169" t="s">
        <v>1531</v>
      </c>
      <c r="E388" s="175" t="s">
        <v>2051</v>
      </c>
      <c r="F388" s="316"/>
      <c r="G388" s="175">
        <v>1998</v>
      </c>
      <c r="H388" s="176">
        <v>2</v>
      </c>
      <c r="I388" s="177">
        <v>1</v>
      </c>
      <c r="J388" s="177">
        <v>122</v>
      </c>
      <c r="K388" s="177">
        <v>1.4</v>
      </c>
      <c r="L388" s="171">
        <v>0</v>
      </c>
      <c r="M388" s="170">
        <v>0</v>
      </c>
      <c r="N388" s="170">
        <v>0</v>
      </c>
      <c r="O388" s="170">
        <v>0</v>
      </c>
      <c r="P388" s="170">
        <v>0</v>
      </c>
      <c r="Q388" s="170">
        <v>0</v>
      </c>
      <c r="R388" s="170">
        <v>0</v>
      </c>
      <c r="S388" s="170">
        <v>0</v>
      </c>
      <c r="T388" s="171">
        <v>0</v>
      </c>
      <c r="U388" s="170">
        <v>0</v>
      </c>
      <c r="V388" s="170">
        <v>0</v>
      </c>
      <c r="W388" s="170">
        <v>0</v>
      </c>
      <c r="X388" s="170">
        <v>0</v>
      </c>
      <c r="Y388" s="173" t="s">
        <v>179</v>
      </c>
    </row>
    <row r="389" spans="1:25" ht="15.75" x14ac:dyDescent="0.2">
      <c r="A389" s="318">
        <v>372</v>
      </c>
      <c r="B389" s="169" t="s">
        <v>689</v>
      </c>
      <c r="C389" s="175" t="s">
        <v>181</v>
      </c>
      <c r="D389" s="169" t="s">
        <v>1397</v>
      </c>
      <c r="E389" s="175" t="s">
        <v>2495</v>
      </c>
      <c r="F389" s="169" t="s">
        <v>1116</v>
      </c>
      <c r="G389" s="175">
        <v>2000</v>
      </c>
      <c r="H389" s="176">
        <v>5</v>
      </c>
      <c r="I389" s="177">
        <v>5</v>
      </c>
      <c r="J389" s="177">
        <v>465</v>
      </c>
      <c r="K389" s="177">
        <v>5.2</v>
      </c>
      <c r="L389" s="176">
        <v>7</v>
      </c>
      <c r="M389" s="170">
        <v>0</v>
      </c>
      <c r="N389" s="177">
        <v>7</v>
      </c>
      <c r="O389" s="177">
        <v>7</v>
      </c>
      <c r="P389" s="170">
        <v>0</v>
      </c>
      <c r="Q389" s="170">
        <v>0</v>
      </c>
      <c r="R389" s="170">
        <v>0</v>
      </c>
      <c r="S389" s="170">
        <v>0</v>
      </c>
      <c r="T389" s="176">
        <v>1.35</v>
      </c>
      <c r="U389" s="170">
        <v>0</v>
      </c>
      <c r="V389" s="177">
        <v>1.35</v>
      </c>
      <c r="W389" s="177">
        <v>1.35</v>
      </c>
      <c r="X389" s="177">
        <v>1.35</v>
      </c>
      <c r="Y389" s="173" t="s">
        <v>179</v>
      </c>
    </row>
    <row r="390" spans="1:25" ht="15.75" x14ac:dyDescent="0.2">
      <c r="A390" s="318">
        <v>373</v>
      </c>
      <c r="B390" s="169" t="s">
        <v>1459</v>
      </c>
      <c r="C390" s="175" t="s">
        <v>182</v>
      </c>
      <c r="D390" s="169" t="s">
        <v>1387</v>
      </c>
      <c r="E390" s="175" t="s">
        <v>2496</v>
      </c>
      <c r="F390" s="286" t="s">
        <v>1392</v>
      </c>
      <c r="G390" s="175">
        <v>1994</v>
      </c>
      <c r="H390" s="176">
        <v>3</v>
      </c>
      <c r="I390" s="177">
        <v>3</v>
      </c>
      <c r="J390" s="177">
        <v>260</v>
      </c>
      <c r="K390" s="177">
        <v>2.9</v>
      </c>
      <c r="L390" s="171">
        <v>0</v>
      </c>
      <c r="M390" s="177">
        <v>1</v>
      </c>
      <c r="N390" s="177">
        <v>1</v>
      </c>
      <c r="O390" s="170">
        <v>0</v>
      </c>
      <c r="P390" s="170">
        <v>0</v>
      </c>
      <c r="Q390" s="170">
        <v>0</v>
      </c>
      <c r="R390" s="170">
        <v>0</v>
      </c>
      <c r="S390" s="170">
        <v>0</v>
      </c>
      <c r="T390" s="171">
        <v>0</v>
      </c>
      <c r="U390" s="177">
        <v>0.35</v>
      </c>
      <c r="V390" s="177">
        <v>0.35</v>
      </c>
      <c r="W390" s="170">
        <v>0</v>
      </c>
      <c r="X390" s="177">
        <v>0.35</v>
      </c>
      <c r="Y390" s="173" t="s">
        <v>179</v>
      </c>
    </row>
    <row r="391" spans="1:25" ht="15.75" x14ac:dyDescent="0.2">
      <c r="A391" s="318">
        <v>374</v>
      </c>
      <c r="B391" s="169" t="s">
        <v>1460</v>
      </c>
      <c r="C391" s="175" t="s">
        <v>180</v>
      </c>
      <c r="D391" s="169" t="s">
        <v>1395</v>
      </c>
      <c r="E391" s="175" t="s">
        <v>2468</v>
      </c>
      <c r="F391" s="169" t="s">
        <v>834</v>
      </c>
      <c r="G391" s="175">
        <v>2002</v>
      </c>
      <c r="H391" s="176">
        <v>3</v>
      </c>
      <c r="I391" s="177">
        <v>1</v>
      </c>
      <c r="J391" s="177">
        <v>98</v>
      </c>
      <c r="K391" s="177">
        <v>1.1000000000000001</v>
      </c>
      <c r="L391" s="171">
        <v>0</v>
      </c>
      <c r="M391" s="170">
        <v>0</v>
      </c>
      <c r="N391" s="170">
        <v>0</v>
      </c>
      <c r="O391" s="170">
        <v>0</v>
      </c>
      <c r="P391" s="170">
        <v>0</v>
      </c>
      <c r="Q391" s="170">
        <v>0</v>
      </c>
      <c r="R391" s="170">
        <v>0</v>
      </c>
      <c r="S391" s="170">
        <v>0</v>
      </c>
      <c r="T391" s="171">
        <v>0</v>
      </c>
      <c r="U391" s="170">
        <v>0</v>
      </c>
      <c r="V391" s="170">
        <v>0</v>
      </c>
      <c r="W391" s="170">
        <v>0</v>
      </c>
      <c r="X391" s="170">
        <v>0</v>
      </c>
      <c r="Y391" s="173" t="s">
        <v>179</v>
      </c>
    </row>
    <row r="392" spans="1:25" ht="16.5" thickBot="1" x14ac:dyDescent="0.25">
      <c r="A392" s="318">
        <v>375</v>
      </c>
      <c r="B392" s="169" t="s">
        <v>1846</v>
      </c>
      <c r="C392" s="175" t="s">
        <v>182</v>
      </c>
      <c r="D392" s="169" t="s">
        <v>1395</v>
      </c>
      <c r="E392" s="175" t="s">
        <v>2497</v>
      </c>
      <c r="F392" s="169" t="s">
        <v>951</v>
      </c>
      <c r="G392" s="175">
        <v>2003</v>
      </c>
      <c r="H392" s="176">
        <v>3</v>
      </c>
      <c r="I392" s="177">
        <v>1</v>
      </c>
      <c r="J392" s="177">
        <v>109</v>
      </c>
      <c r="K392" s="177">
        <v>1.2</v>
      </c>
      <c r="L392" s="171">
        <v>0</v>
      </c>
      <c r="M392" s="170">
        <v>0</v>
      </c>
      <c r="N392" s="170">
        <v>0</v>
      </c>
      <c r="O392" s="170">
        <v>0</v>
      </c>
      <c r="P392" s="170">
        <v>0</v>
      </c>
      <c r="Q392" s="170">
        <v>0</v>
      </c>
      <c r="R392" s="170">
        <v>0</v>
      </c>
      <c r="S392" s="170">
        <v>0</v>
      </c>
      <c r="T392" s="171">
        <v>0</v>
      </c>
      <c r="U392" s="170">
        <v>0</v>
      </c>
      <c r="V392" s="170">
        <v>0</v>
      </c>
      <c r="W392" s="170">
        <v>0</v>
      </c>
      <c r="X392" s="170">
        <v>0</v>
      </c>
      <c r="Y392" s="173" t="s">
        <v>179</v>
      </c>
    </row>
    <row r="393" spans="1:25" ht="13.5" thickBot="1" x14ac:dyDescent="0.25">
      <c r="A393" s="174" t="s">
        <v>173</v>
      </c>
      <c r="B393" s="315" t="s">
        <v>174</v>
      </c>
      <c r="C393" s="181" t="s">
        <v>175</v>
      </c>
      <c r="D393" s="181" t="s">
        <v>176</v>
      </c>
      <c r="E393" s="181" t="s">
        <v>177</v>
      </c>
      <c r="F393" s="181" t="s">
        <v>806</v>
      </c>
      <c r="G393" s="181" t="s">
        <v>178</v>
      </c>
      <c r="H393" s="182" t="s">
        <v>184</v>
      </c>
      <c r="I393" s="181" t="s">
        <v>185</v>
      </c>
      <c r="J393" s="181" t="s">
        <v>186</v>
      </c>
      <c r="K393" s="181" t="s">
        <v>187</v>
      </c>
      <c r="L393" s="182" t="s">
        <v>188</v>
      </c>
      <c r="M393" s="181" t="s">
        <v>189</v>
      </c>
      <c r="N393" s="181" t="s">
        <v>195</v>
      </c>
      <c r="O393" s="181" t="s">
        <v>190</v>
      </c>
      <c r="P393" s="181" t="s">
        <v>191</v>
      </c>
      <c r="Q393" s="181" t="s">
        <v>192</v>
      </c>
      <c r="R393" s="181" t="s">
        <v>193</v>
      </c>
      <c r="S393" s="181" t="s">
        <v>194</v>
      </c>
      <c r="T393" s="182" t="s">
        <v>188</v>
      </c>
      <c r="U393" s="181" t="s">
        <v>189</v>
      </c>
      <c r="V393" s="181" t="s">
        <v>195</v>
      </c>
      <c r="W393" s="181" t="s">
        <v>190</v>
      </c>
      <c r="X393" s="181" t="s">
        <v>196</v>
      </c>
      <c r="Y393" s="183" t="s">
        <v>179</v>
      </c>
    </row>
    <row r="394" spans="1:25" ht="15.75" x14ac:dyDescent="0.2">
      <c r="A394" s="318">
        <v>376</v>
      </c>
      <c r="B394" s="169" t="s">
        <v>1705</v>
      </c>
      <c r="C394" s="175" t="s">
        <v>180</v>
      </c>
      <c r="D394" s="169" t="s">
        <v>2031</v>
      </c>
      <c r="E394" s="175" t="s">
        <v>2498</v>
      </c>
      <c r="F394" s="169" t="s">
        <v>961</v>
      </c>
      <c r="G394" s="175">
        <v>1997</v>
      </c>
      <c r="H394" s="176">
        <v>1</v>
      </c>
      <c r="I394" s="170">
        <v>0</v>
      </c>
      <c r="J394" s="177">
        <v>6</v>
      </c>
      <c r="K394" s="177">
        <v>0.1</v>
      </c>
      <c r="L394" s="171">
        <v>0</v>
      </c>
      <c r="M394" s="170">
        <v>0</v>
      </c>
      <c r="N394" s="170">
        <v>0</v>
      </c>
      <c r="O394" s="170">
        <v>0</v>
      </c>
      <c r="P394" s="170">
        <v>0</v>
      </c>
      <c r="Q394" s="170">
        <v>0</v>
      </c>
      <c r="R394" s="170">
        <v>0</v>
      </c>
      <c r="S394" s="170">
        <v>0</v>
      </c>
      <c r="T394" s="171">
        <v>0</v>
      </c>
      <c r="U394" s="170">
        <v>0</v>
      </c>
      <c r="V394" s="170">
        <v>0</v>
      </c>
      <c r="W394" s="170">
        <v>0</v>
      </c>
      <c r="X394" s="170">
        <v>0</v>
      </c>
      <c r="Y394" s="173" t="s">
        <v>179</v>
      </c>
    </row>
    <row r="395" spans="1:25" ht="15.75" x14ac:dyDescent="0.2">
      <c r="A395" s="318">
        <v>377</v>
      </c>
      <c r="B395" s="169" t="s">
        <v>1889</v>
      </c>
      <c r="C395" s="175" t="s">
        <v>182</v>
      </c>
      <c r="D395" s="169" t="s">
        <v>2031</v>
      </c>
      <c r="E395" s="175" t="s">
        <v>2499</v>
      </c>
      <c r="F395" s="169" t="s">
        <v>1890</v>
      </c>
      <c r="G395" s="175">
        <v>1998</v>
      </c>
      <c r="H395" s="176">
        <v>1</v>
      </c>
      <c r="I395" s="170">
        <v>0</v>
      </c>
      <c r="J395" s="177">
        <v>27</v>
      </c>
      <c r="K395" s="177">
        <v>0.3</v>
      </c>
      <c r="L395" s="171">
        <v>0</v>
      </c>
      <c r="M395" s="177">
        <v>1</v>
      </c>
      <c r="N395" s="177">
        <v>1</v>
      </c>
      <c r="O395" s="170">
        <v>0</v>
      </c>
      <c r="P395" s="170">
        <v>0</v>
      </c>
      <c r="Q395" s="170">
        <v>0</v>
      </c>
      <c r="R395" s="170">
        <v>0</v>
      </c>
      <c r="S395" s="170">
        <v>0</v>
      </c>
      <c r="T395" s="171">
        <v>0</v>
      </c>
      <c r="U395" s="177">
        <v>3.33</v>
      </c>
      <c r="V395" s="177">
        <v>3.33</v>
      </c>
      <c r="W395" s="170">
        <v>0</v>
      </c>
      <c r="X395" s="177">
        <v>3.33</v>
      </c>
      <c r="Y395" s="173" t="s">
        <v>179</v>
      </c>
    </row>
    <row r="396" spans="1:25" ht="15.75" x14ac:dyDescent="0.2">
      <c r="A396" s="318">
        <v>378</v>
      </c>
      <c r="B396" s="169" t="s">
        <v>1295</v>
      </c>
      <c r="C396" s="175" t="s">
        <v>182</v>
      </c>
      <c r="D396" s="169" t="s">
        <v>1236</v>
      </c>
      <c r="E396" s="175" t="s">
        <v>1383</v>
      </c>
      <c r="F396" s="286" t="s">
        <v>1296</v>
      </c>
      <c r="G396" s="175">
        <v>1996</v>
      </c>
      <c r="H396" s="176">
        <v>3</v>
      </c>
      <c r="I396" s="177">
        <v>2</v>
      </c>
      <c r="J396" s="177">
        <v>172</v>
      </c>
      <c r="K396" s="177">
        <v>1.9</v>
      </c>
      <c r="L396" s="171">
        <v>0</v>
      </c>
      <c r="M396" s="177">
        <v>1</v>
      </c>
      <c r="N396" s="177">
        <v>1</v>
      </c>
      <c r="O396" s="170">
        <v>0</v>
      </c>
      <c r="P396" s="170">
        <v>0</v>
      </c>
      <c r="Q396" s="170">
        <v>0</v>
      </c>
      <c r="R396" s="170">
        <v>0</v>
      </c>
      <c r="S396" s="170">
        <v>0</v>
      </c>
      <c r="T396" s="171">
        <v>0</v>
      </c>
      <c r="U396" s="177">
        <v>0.52</v>
      </c>
      <c r="V396" s="177">
        <v>0.52</v>
      </c>
      <c r="W396" s="170">
        <v>0</v>
      </c>
      <c r="X396" s="177">
        <v>0.52</v>
      </c>
      <c r="Y396" s="173" t="s">
        <v>179</v>
      </c>
    </row>
    <row r="397" spans="1:25" ht="15.75" x14ac:dyDescent="0.2">
      <c r="A397" s="318">
        <v>379</v>
      </c>
      <c r="B397" s="169" t="s">
        <v>354</v>
      </c>
      <c r="C397" s="175" t="s">
        <v>182</v>
      </c>
      <c r="D397" s="169" t="s">
        <v>1246</v>
      </c>
      <c r="E397" s="175" t="s">
        <v>2500</v>
      </c>
      <c r="F397" s="169" t="s">
        <v>1297</v>
      </c>
      <c r="G397" s="175">
        <v>1990</v>
      </c>
      <c r="H397" s="176">
        <v>2</v>
      </c>
      <c r="I397" s="177">
        <v>1</v>
      </c>
      <c r="J397" s="177">
        <v>91</v>
      </c>
      <c r="K397" s="177">
        <v>1</v>
      </c>
      <c r="L397" s="171">
        <v>0</v>
      </c>
      <c r="M397" s="170">
        <v>0</v>
      </c>
      <c r="N397" s="170">
        <v>0</v>
      </c>
      <c r="O397" s="170">
        <v>0</v>
      </c>
      <c r="P397" s="170">
        <v>0</v>
      </c>
      <c r="Q397" s="170">
        <v>0</v>
      </c>
      <c r="R397" s="177">
        <v>1</v>
      </c>
      <c r="S397" s="170">
        <v>0</v>
      </c>
      <c r="T397" s="171">
        <v>0</v>
      </c>
      <c r="U397" s="170">
        <v>0</v>
      </c>
      <c r="V397" s="170">
        <v>0</v>
      </c>
      <c r="W397" s="170">
        <v>0</v>
      </c>
      <c r="X397" s="170">
        <v>0</v>
      </c>
      <c r="Y397" s="173" t="s">
        <v>179</v>
      </c>
    </row>
    <row r="398" spans="1:25" ht="15.75" x14ac:dyDescent="0.2">
      <c r="A398" s="318">
        <v>380</v>
      </c>
      <c r="B398" s="169" t="s">
        <v>233</v>
      </c>
      <c r="C398" s="175" t="s">
        <v>182</v>
      </c>
      <c r="D398" s="169" t="s">
        <v>992</v>
      </c>
      <c r="E398" s="175" t="s">
        <v>2501</v>
      </c>
      <c r="F398" s="169" t="s">
        <v>1421</v>
      </c>
      <c r="G398" s="175">
        <v>1998</v>
      </c>
      <c r="H398" s="176">
        <v>6</v>
      </c>
      <c r="I398" s="177">
        <v>6</v>
      </c>
      <c r="J398" s="177">
        <v>570</v>
      </c>
      <c r="K398" s="177">
        <v>6.3</v>
      </c>
      <c r="L398" s="176">
        <v>1</v>
      </c>
      <c r="M398" s="177">
        <v>2</v>
      </c>
      <c r="N398" s="177">
        <v>3</v>
      </c>
      <c r="O398" s="177">
        <v>1</v>
      </c>
      <c r="P398" s="170">
        <v>0</v>
      </c>
      <c r="Q398" s="170">
        <v>0</v>
      </c>
      <c r="R398" s="177">
        <v>1</v>
      </c>
      <c r="S398" s="170">
        <v>0</v>
      </c>
      <c r="T398" s="176">
        <v>0.16</v>
      </c>
      <c r="U398" s="177">
        <v>0.32</v>
      </c>
      <c r="V398" s="177">
        <v>0.47</v>
      </c>
      <c r="W398" s="177">
        <v>0.16</v>
      </c>
      <c r="X398" s="177">
        <v>0.47</v>
      </c>
      <c r="Y398" s="173" t="s">
        <v>179</v>
      </c>
    </row>
    <row r="399" spans="1:25" ht="15.75" x14ac:dyDescent="0.2">
      <c r="A399" s="318">
        <v>381</v>
      </c>
      <c r="B399" s="169" t="s">
        <v>1891</v>
      </c>
      <c r="C399" s="175" t="s">
        <v>182</v>
      </c>
      <c r="D399" s="169" t="s">
        <v>992</v>
      </c>
      <c r="E399" s="175" t="s">
        <v>2502</v>
      </c>
      <c r="F399" s="169" t="s">
        <v>1892</v>
      </c>
      <c r="G399" s="175">
        <v>2003</v>
      </c>
      <c r="H399" s="176">
        <v>2</v>
      </c>
      <c r="I399" s="177">
        <v>2</v>
      </c>
      <c r="J399" s="177">
        <v>180</v>
      </c>
      <c r="K399" s="177">
        <v>2</v>
      </c>
      <c r="L399" s="171">
        <v>0</v>
      </c>
      <c r="M399" s="170">
        <v>0</v>
      </c>
      <c r="N399" s="170">
        <v>0</v>
      </c>
      <c r="O399" s="170">
        <v>0</v>
      </c>
      <c r="P399" s="170">
        <v>0</v>
      </c>
      <c r="Q399" s="170">
        <v>0</v>
      </c>
      <c r="R399" s="177">
        <v>1</v>
      </c>
      <c r="S399" s="170">
        <v>0</v>
      </c>
      <c r="T399" s="171">
        <v>0</v>
      </c>
      <c r="U399" s="170">
        <v>0</v>
      </c>
      <c r="V399" s="170">
        <v>0</v>
      </c>
      <c r="W399" s="170">
        <v>0</v>
      </c>
      <c r="X399" s="170">
        <v>0</v>
      </c>
      <c r="Y399" s="173" t="s">
        <v>179</v>
      </c>
    </row>
    <row r="400" spans="1:25" ht="15.75" x14ac:dyDescent="0.2">
      <c r="A400" s="318">
        <v>382</v>
      </c>
      <c r="B400" s="169" t="s">
        <v>1461</v>
      </c>
      <c r="C400" s="175" t="s">
        <v>181</v>
      </c>
      <c r="D400" s="169" t="s">
        <v>1400</v>
      </c>
      <c r="E400" s="175" t="s">
        <v>1562</v>
      </c>
      <c r="F400" s="169" t="s">
        <v>1462</v>
      </c>
      <c r="G400" s="175">
        <v>2002</v>
      </c>
      <c r="H400" s="176">
        <v>3</v>
      </c>
      <c r="I400" s="177">
        <v>2</v>
      </c>
      <c r="J400" s="177">
        <v>180</v>
      </c>
      <c r="K400" s="177">
        <v>2</v>
      </c>
      <c r="L400" s="171">
        <v>0</v>
      </c>
      <c r="M400" s="170">
        <v>0</v>
      </c>
      <c r="N400" s="170">
        <v>0</v>
      </c>
      <c r="O400" s="170">
        <v>0</v>
      </c>
      <c r="P400" s="170">
        <v>0</v>
      </c>
      <c r="Q400" s="170">
        <v>0</v>
      </c>
      <c r="R400" s="170">
        <v>0</v>
      </c>
      <c r="S400" s="170">
        <v>0</v>
      </c>
      <c r="T400" s="171">
        <v>0</v>
      </c>
      <c r="U400" s="170">
        <v>0</v>
      </c>
      <c r="V400" s="170">
        <v>0</v>
      </c>
      <c r="W400" s="170">
        <v>0</v>
      </c>
      <c r="X400" s="170">
        <v>0</v>
      </c>
      <c r="Y400" s="173" t="s">
        <v>179</v>
      </c>
    </row>
    <row r="401" spans="1:25" ht="15.75" x14ac:dyDescent="0.2">
      <c r="A401" s="318">
        <v>383</v>
      </c>
      <c r="B401" s="169" t="s">
        <v>1298</v>
      </c>
      <c r="C401" s="175" t="s">
        <v>181</v>
      </c>
      <c r="D401" s="169" t="s">
        <v>1238</v>
      </c>
      <c r="E401" s="175" t="s">
        <v>2503</v>
      </c>
      <c r="F401" s="169" t="s">
        <v>1260</v>
      </c>
      <c r="G401" s="175">
        <v>1999</v>
      </c>
      <c r="H401" s="176">
        <v>3</v>
      </c>
      <c r="I401" s="170">
        <v>0</v>
      </c>
      <c r="J401" s="177">
        <v>71</v>
      </c>
      <c r="K401" s="177">
        <v>0.8</v>
      </c>
      <c r="L401" s="171">
        <v>0</v>
      </c>
      <c r="M401" s="170">
        <v>0</v>
      </c>
      <c r="N401" s="170">
        <v>0</v>
      </c>
      <c r="O401" s="170">
        <v>0</v>
      </c>
      <c r="P401" s="170">
        <v>0</v>
      </c>
      <c r="Q401" s="170">
        <v>0</v>
      </c>
      <c r="R401" s="170">
        <v>0</v>
      </c>
      <c r="S401" s="170">
        <v>0</v>
      </c>
      <c r="T401" s="171">
        <v>0</v>
      </c>
      <c r="U401" s="170">
        <v>0</v>
      </c>
      <c r="V401" s="170">
        <v>0</v>
      </c>
      <c r="W401" s="170">
        <v>0</v>
      </c>
      <c r="X401" s="170">
        <v>0</v>
      </c>
      <c r="Y401" s="173" t="s">
        <v>179</v>
      </c>
    </row>
    <row r="402" spans="1:25" ht="15.75" x14ac:dyDescent="0.2">
      <c r="A402" s="318">
        <v>384</v>
      </c>
      <c r="B402" s="169" t="s">
        <v>1152</v>
      </c>
      <c r="C402" s="175" t="s">
        <v>182</v>
      </c>
      <c r="D402" s="169" t="s">
        <v>1101</v>
      </c>
      <c r="E402" s="175" t="s">
        <v>2504</v>
      </c>
      <c r="F402" s="286" t="s">
        <v>1154</v>
      </c>
      <c r="G402" s="175">
        <v>1995</v>
      </c>
      <c r="H402" s="176">
        <v>3</v>
      </c>
      <c r="I402" s="177">
        <v>2</v>
      </c>
      <c r="J402" s="177">
        <v>202</v>
      </c>
      <c r="K402" s="177">
        <v>2.2000000000000002</v>
      </c>
      <c r="L402" s="171">
        <v>0</v>
      </c>
      <c r="M402" s="170">
        <v>0</v>
      </c>
      <c r="N402" s="170">
        <v>0</v>
      </c>
      <c r="O402" s="170">
        <v>0</v>
      </c>
      <c r="P402" s="170">
        <v>0</v>
      </c>
      <c r="Q402" s="170">
        <v>0</v>
      </c>
      <c r="R402" s="170">
        <v>0</v>
      </c>
      <c r="S402" s="170">
        <v>0</v>
      </c>
      <c r="T402" s="171">
        <v>0</v>
      </c>
      <c r="U402" s="170">
        <v>0</v>
      </c>
      <c r="V402" s="170">
        <v>0</v>
      </c>
      <c r="W402" s="170">
        <v>0</v>
      </c>
      <c r="X402" s="170">
        <v>0</v>
      </c>
      <c r="Y402" s="173" t="s">
        <v>179</v>
      </c>
    </row>
    <row r="403" spans="1:25" ht="15.75" x14ac:dyDescent="0.2">
      <c r="A403" s="318">
        <v>385</v>
      </c>
      <c r="B403" s="169" t="s">
        <v>1847</v>
      </c>
      <c r="C403" s="175" t="s">
        <v>180</v>
      </c>
      <c r="D403" s="169" t="s">
        <v>1531</v>
      </c>
      <c r="E403" s="175" t="s">
        <v>2505</v>
      </c>
      <c r="F403" s="169" t="s">
        <v>1254</v>
      </c>
      <c r="G403" s="175">
        <v>1996</v>
      </c>
      <c r="H403" s="176">
        <v>2</v>
      </c>
      <c r="I403" s="177">
        <v>1</v>
      </c>
      <c r="J403" s="177">
        <v>77</v>
      </c>
      <c r="K403" s="177">
        <v>0.9</v>
      </c>
      <c r="L403" s="171">
        <v>0</v>
      </c>
      <c r="M403" s="170">
        <v>0</v>
      </c>
      <c r="N403" s="170">
        <v>0</v>
      </c>
      <c r="O403" s="170">
        <v>0</v>
      </c>
      <c r="P403" s="170">
        <v>0</v>
      </c>
      <c r="Q403" s="170">
        <v>0</v>
      </c>
      <c r="R403" s="177">
        <v>1</v>
      </c>
      <c r="S403" s="170">
        <v>0</v>
      </c>
      <c r="T403" s="171">
        <v>0</v>
      </c>
      <c r="U403" s="170">
        <v>0</v>
      </c>
      <c r="V403" s="170">
        <v>0</v>
      </c>
      <c r="W403" s="170">
        <v>0</v>
      </c>
      <c r="X403" s="170">
        <v>0</v>
      </c>
      <c r="Y403" s="173" t="s">
        <v>179</v>
      </c>
    </row>
    <row r="404" spans="1:25" ht="15.75" x14ac:dyDescent="0.2">
      <c r="A404" s="318">
        <v>386</v>
      </c>
      <c r="B404" s="169" t="s">
        <v>828</v>
      </c>
      <c r="C404" s="175" t="s">
        <v>182</v>
      </c>
      <c r="D404" s="169" t="s">
        <v>824</v>
      </c>
      <c r="E404" s="175" t="s">
        <v>2184</v>
      </c>
      <c r="F404" s="169" t="s">
        <v>829</v>
      </c>
      <c r="G404" s="175">
        <v>2002</v>
      </c>
      <c r="H404" s="176">
        <v>3</v>
      </c>
      <c r="I404" s="177">
        <v>3</v>
      </c>
      <c r="J404" s="177">
        <v>270</v>
      </c>
      <c r="K404" s="177">
        <v>3</v>
      </c>
      <c r="L404" s="171">
        <v>0</v>
      </c>
      <c r="M404" s="170">
        <v>0</v>
      </c>
      <c r="N404" s="170">
        <v>0</v>
      </c>
      <c r="O404" s="170">
        <v>0</v>
      </c>
      <c r="P404" s="170">
        <v>0</v>
      </c>
      <c r="Q404" s="170">
        <v>0</v>
      </c>
      <c r="R404" s="170">
        <v>0</v>
      </c>
      <c r="S404" s="170">
        <v>0</v>
      </c>
      <c r="T404" s="171">
        <v>0</v>
      </c>
      <c r="U404" s="170">
        <v>0</v>
      </c>
      <c r="V404" s="170">
        <v>0</v>
      </c>
      <c r="W404" s="170">
        <v>0</v>
      </c>
      <c r="X404" s="170">
        <v>0</v>
      </c>
      <c r="Y404" s="173" t="s">
        <v>179</v>
      </c>
    </row>
    <row r="405" spans="1:25" ht="15.75" x14ac:dyDescent="0.2">
      <c r="A405" s="318">
        <v>387</v>
      </c>
      <c r="B405" s="169" t="s">
        <v>643</v>
      </c>
      <c r="C405" s="175" t="s">
        <v>182</v>
      </c>
      <c r="D405" s="169" t="s">
        <v>633</v>
      </c>
      <c r="E405" s="175" t="s">
        <v>2506</v>
      </c>
      <c r="F405" s="169" t="s">
        <v>1040</v>
      </c>
      <c r="G405" s="175">
        <v>1991</v>
      </c>
      <c r="H405" s="176">
        <v>2</v>
      </c>
      <c r="I405" s="177">
        <v>2</v>
      </c>
      <c r="J405" s="177">
        <v>180</v>
      </c>
      <c r="K405" s="177">
        <v>2</v>
      </c>
      <c r="L405" s="171">
        <v>0</v>
      </c>
      <c r="M405" s="170">
        <v>0</v>
      </c>
      <c r="N405" s="170">
        <v>0</v>
      </c>
      <c r="O405" s="170">
        <v>0</v>
      </c>
      <c r="P405" s="170">
        <v>0</v>
      </c>
      <c r="Q405" s="170">
        <v>0</v>
      </c>
      <c r="R405" s="170">
        <v>0</v>
      </c>
      <c r="S405" s="170">
        <v>0</v>
      </c>
      <c r="T405" s="171">
        <v>0</v>
      </c>
      <c r="U405" s="170">
        <v>0</v>
      </c>
      <c r="V405" s="170">
        <v>0</v>
      </c>
      <c r="W405" s="170">
        <v>0</v>
      </c>
      <c r="X405" s="170">
        <v>0</v>
      </c>
      <c r="Y405" s="173" t="s">
        <v>179</v>
      </c>
    </row>
    <row r="406" spans="1:25" ht="15.75" x14ac:dyDescent="0.2">
      <c r="A406" s="318">
        <v>388</v>
      </c>
      <c r="B406" s="169" t="s">
        <v>1155</v>
      </c>
      <c r="C406" s="175" t="s">
        <v>181</v>
      </c>
      <c r="D406" s="169" t="s">
        <v>1108</v>
      </c>
      <c r="E406" s="175" t="s">
        <v>2507</v>
      </c>
      <c r="F406" s="169" t="s">
        <v>1156</v>
      </c>
      <c r="G406" s="175">
        <v>2002</v>
      </c>
      <c r="H406" s="176">
        <v>1</v>
      </c>
      <c r="I406" s="177">
        <v>1</v>
      </c>
      <c r="J406" s="177">
        <v>45</v>
      </c>
      <c r="K406" s="177">
        <v>0.5</v>
      </c>
      <c r="L406" s="171">
        <v>0</v>
      </c>
      <c r="M406" s="170">
        <v>0</v>
      </c>
      <c r="N406" s="170">
        <v>0</v>
      </c>
      <c r="O406" s="170">
        <v>0</v>
      </c>
      <c r="P406" s="170">
        <v>0</v>
      </c>
      <c r="Q406" s="170">
        <v>0</v>
      </c>
      <c r="R406" s="170">
        <v>0</v>
      </c>
      <c r="S406" s="170">
        <v>0</v>
      </c>
      <c r="T406" s="171">
        <v>0</v>
      </c>
      <c r="U406" s="170">
        <v>0</v>
      </c>
      <c r="V406" s="170">
        <v>0</v>
      </c>
      <c r="W406" s="170">
        <v>0</v>
      </c>
      <c r="X406" s="170">
        <v>0</v>
      </c>
      <c r="Y406" s="173" t="s">
        <v>179</v>
      </c>
    </row>
    <row r="407" spans="1:25" ht="15.75" x14ac:dyDescent="0.2">
      <c r="A407" s="318">
        <v>389</v>
      </c>
      <c r="B407" s="169" t="s">
        <v>1299</v>
      </c>
      <c r="C407" s="175" t="s">
        <v>182</v>
      </c>
      <c r="D407" s="169" t="s">
        <v>1236</v>
      </c>
      <c r="E407" s="175" t="s">
        <v>2214</v>
      </c>
      <c r="F407" s="286" t="s">
        <v>1252</v>
      </c>
      <c r="G407" s="175">
        <v>1996</v>
      </c>
      <c r="H407" s="176">
        <v>5</v>
      </c>
      <c r="I407" s="177">
        <v>5</v>
      </c>
      <c r="J407" s="177">
        <v>480</v>
      </c>
      <c r="K407" s="177">
        <v>5.3</v>
      </c>
      <c r="L407" s="171">
        <v>0</v>
      </c>
      <c r="M407" s="177">
        <v>1</v>
      </c>
      <c r="N407" s="177">
        <v>1</v>
      </c>
      <c r="O407" s="170">
        <v>0</v>
      </c>
      <c r="P407" s="170">
        <v>0</v>
      </c>
      <c r="Q407" s="170">
        <v>0</v>
      </c>
      <c r="R407" s="170">
        <v>0</v>
      </c>
      <c r="S407" s="170">
        <v>0</v>
      </c>
      <c r="T407" s="171">
        <v>0</v>
      </c>
      <c r="U407" s="177">
        <v>0.19</v>
      </c>
      <c r="V407" s="177">
        <v>0.19</v>
      </c>
      <c r="W407" s="170">
        <v>0</v>
      </c>
      <c r="X407" s="177">
        <v>0.19</v>
      </c>
      <c r="Y407" s="173" t="s">
        <v>179</v>
      </c>
    </row>
    <row r="408" spans="1:25" ht="15.75" x14ac:dyDescent="0.2">
      <c r="A408" s="318">
        <v>390</v>
      </c>
      <c r="B408" s="169" t="s">
        <v>1300</v>
      </c>
      <c r="C408" s="175" t="s">
        <v>182</v>
      </c>
      <c r="D408" s="169" t="s">
        <v>1238</v>
      </c>
      <c r="E408" s="175" t="s">
        <v>1812</v>
      </c>
      <c r="F408" s="169" t="s">
        <v>1005</v>
      </c>
      <c r="G408" s="175">
        <v>2000</v>
      </c>
      <c r="H408" s="176">
        <v>3</v>
      </c>
      <c r="I408" s="177">
        <v>2</v>
      </c>
      <c r="J408" s="177">
        <v>188</v>
      </c>
      <c r="K408" s="177">
        <v>2.1</v>
      </c>
      <c r="L408" s="171">
        <v>0</v>
      </c>
      <c r="M408" s="170">
        <v>0</v>
      </c>
      <c r="N408" s="170">
        <v>0</v>
      </c>
      <c r="O408" s="170">
        <v>0</v>
      </c>
      <c r="P408" s="170">
        <v>0</v>
      </c>
      <c r="Q408" s="170">
        <v>0</v>
      </c>
      <c r="R408" s="170">
        <v>0</v>
      </c>
      <c r="S408" s="170">
        <v>0</v>
      </c>
      <c r="T408" s="171">
        <v>0</v>
      </c>
      <c r="U408" s="170">
        <v>0</v>
      </c>
      <c r="V408" s="170">
        <v>0</v>
      </c>
      <c r="W408" s="170">
        <v>0</v>
      </c>
      <c r="X408" s="170">
        <v>0</v>
      </c>
      <c r="Y408" s="173" t="s">
        <v>179</v>
      </c>
    </row>
    <row r="409" spans="1:25" ht="15.75" x14ac:dyDescent="0.2">
      <c r="A409" s="318">
        <v>391</v>
      </c>
      <c r="B409" s="169" t="s">
        <v>1803</v>
      </c>
      <c r="C409" s="175" t="s">
        <v>182</v>
      </c>
      <c r="D409" s="169" t="s">
        <v>1246</v>
      </c>
      <c r="E409" s="175" t="s">
        <v>2508</v>
      </c>
      <c r="F409" s="169" t="s">
        <v>1550</v>
      </c>
      <c r="G409" s="175">
        <v>1998</v>
      </c>
      <c r="H409" s="176">
        <v>2</v>
      </c>
      <c r="I409" s="177">
        <v>1</v>
      </c>
      <c r="J409" s="177">
        <v>90</v>
      </c>
      <c r="K409" s="177">
        <v>1</v>
      </c>
      <c r="L409" s="171">
        <v>0</v>
      </c>
      <c r="M409" s="170">
        <v>0</v>
      </c>
      <c r="N409" s="170">
        <v>0</v>
      </c>
      <c r="O409" s="170">
        <v>0</v>
      </c>
      <c r="P409" s="170">
        <v>0</v>
      </c>
      <c r="Q409" s="170">
        <v>0</v>
      </c>
      <c r="R409" s="170">
        <v>0</v>
      </c>
      <c r="S409" s="170">
        <v>0</v>
      </c>
      <c r="T409" s="171">
        <v>0</v>
      </c>
      <c r="U409" s="170">
        <v>0</v>
      </c>
      <c r="V409" s="170">
        <v>0</v>
      </c>
      <c r="W409" s="170">
        <v>0</v>
      </c>
      <c r="X409" s="170">
        <v>0</v>
      </c>
      <c r="Y409" s="173" t="s">
        <v>179</v>
      </c>
    </row>
    <row r="410" spans="1:25" ht="15.75" x14ac:dyDescent="0.2">
      <c r="A410" s="318">
        <v>392</v>
      </c>
      <c r="B410" s="169" t="s">
        <v>1583</v>
      </c>
      <c r="C410" s="175" t="s">
        <v>180</v>
      </c>
      <c r="D410" s="169" t="s">
        <v>1538</v>
      </c>
      <c r="E410" s="175" t="s">
        <v>2509</v>
      </c>
      <c r="F410" s="169" t="s">
        <v>1262</v>
      </c>
      <c r="G410" s="175">
        <v>2000</v>
      </c>
      <c r="H410" s="176">
        <v>3</v>
      </c>
      <c r="I410" s="177">
        <v>3</v>
      </c>
      <c r="J410" s="177">
        <v>267</v>
      </c>
      <c r="K410" s="177">
        <v>3</v>
      </c>
      <c r="L410" s="171">
        <v>0</v>
      </c>
      <c r="M410" s="170">
        <v>0</v>
      </c>
      <c r="N410" s="170">
        <v>0</v>
      </c>
      <c r="O410" s="170">
        <v>0</v>
      </c>
      <c r="P410" s="170">
        <v>0</v>
      </c>
      <c r="Q410" s="170">
        <v>0</v>
      </c>
      <c r="R410" s="177">
        <v>1</v>
      </c>
      <c r="S410" s="170">
        <v>0</v>
      </c>
      <c r="T410" s="171">
        <v>0</v>
      </c>
      <c r="U410" s="170">
        <v>0</v>
      </c>
      <c r="V410" s="170">
        <v>0</v>
      </c>
      <c r="W410" s="170">
        <v>0</v>
      </c>
      <c r="X410" s="170">
        <v>0</v>
      </c>
      <c r="Y410" s="173" t="s">
        <v>179</v>
      </c>
    </row>
    <row r="411" spans="1:25" ht="15.75" x14ac:dyDescent="0.2">
      <c r="A411" s="318">
        <v>393</v>
      </c>
      <c r="B411" s="169" t="s">
        <v>1463</v>
      </c>
      <c r="C411" s="175" t="s">
        <v>182</v>
      </c>
      <c r="D411" s="169" t="s">
        <v>1400</v>
      </c>
      <c r="E411" s="175" t="s">
        <v>1772</v>
      </c>
      <c r="F411" s="286" t="s">
        <v>1464</v>
      </c>
      <c r="G411" s="175">
        <v>1998</v>
      </c>
      <c r="H411" s="176">
        <v>3</v>
      </c>
      <c r="I411" s="177">
        <v>3</v>
      </c>
      <c r="J411" s="177">
        <v>270</v>
      </c>
      <c r="K411" s="177">
        <v>3</v>
      </c>
      <c r="L411" s="171">
        <v>0</v>
      </c>
      <c r="M411" s="170">
        <v>0</v>
      </c>
      <c r="N411" s="170">
        <v>0</v>
      </c>
      <c r="O411" s="170">
        <v>0</v>
      </c>
      <c r="P411" s="170">
        <v>0</v>
      </c>
      <c r="Q411" s="170">
        <v>0</v>
      </c>
      <c r="R411" s="170">
        <v>0</v>
      </c>
      <c r="S411" s="170">
        <v>0</v>
      </c>
      <c r="T411" s="171">
        <v>0</v>
      </c>
      <c r="U411" s="170">
        <v>0</v>
      </c>
      <c r="V411" s="170">
        <v>0</v>
      </c>
      <c r="W411" s="170">
        <v>0</v>
      </c>
      <c r="X411" s="170">
        <v>0</v>
      </c>
      <c r="Y411" s="173" t="s">
        <v>179</v>
      </c>
    </row>
    <row r="412" spans="1:25" ht="15.75" x14ac:dyDescent="0.2">
      <c r="A412" s="318">
        <v>394</v>
      </c>
      <c r="B412" s="169" t="s">
        <v>2089</v>
      </c>
      <c r="C412" s="175" t="s">
        <v>180</v>
      </c>
      <c r="D412" s="169" t="s">
        <v>1236</v>
      </c>
      <c r="E412" s="175" t="s">
        <v>2510</v>
      </c>
      <c r="F412" s="169" t="s">
        <v>1367</v>
      </c>
      <c r="G412" s="175">
        <v>2002</v>
      </c>
      <c r="H412" s="176">
        <v>2</v>
      </c>
      <c r="I412" s="177">
        <v>1</v>
      </c>
      <c r="J412" s="177">
        <v>126</v>
      </c>
      <c r="K412" s="177">
        <v>1.4</v>
      </c>
      <c r="L412" s="171">
        <v>0</v>
      </c>
      <c r="M412" s="177">
        <v>1</v>
      </c>
      <c r="N412" s="177">
        <v>1</v>
      </c>
      <c r="O412" s="170">
        <v>0</v>
      </c>
      <c r="P412" s="170">
        <v>0</v>
      </c>
      <c r="Q412" s="170">
        <v>0</v>
      </c>
      <c r="R412" s="177">
        <v>2</v>
      </c>
      <c r="S412" s="170">
        <v>0</v>
      </c>
      <c r="T412" s="171">
        <v>0</v>
      </c>
      <c r="U412" s="177">
        <v>0.71</v>
      </c>
      <c r="V412" s="177">
        <v>0.71</v>
      </c>
      <c r="W412" s="170">
        <v>0</v>
      </c>
      <c r="X412" s="177">
        <v>0.71</v>
      </c>
      <c r="Y412" s="173" t="s">
        <v>179</v>
      </c>
    </row>
    <row r="413" spans="1:25" ht="15.75" x14ac:dyDescent="0.2">
      <c r="A413" s="318">
        <v>395</v>
      </c>
      <c r="B413" s="169" t="s">
        <v>1465</v>
      </c>
      <c r="C413" s="175" t="s">
        <v>183</v>
      </c>
      <c r="D413" s="169" t="s">
        <v>1400</v>
      </c>
      <c r="E413" s="175" t="s">
        <v>2511</v>
      </c>
      <c r="F413" s="286" t="s">
        <v>1464</v>
      </c>
      <c r="G413" s="175">
        <v>1991</v>
      </c>
      <c r="H413" s="176">
        <v>2</v>
      </c>
      <c r="I413" s="177">
        <v>1</v>
      </c>
      <c r="J413" s="177">
        <v>135</v>
      </c>
      <c r="K413" s="177">
        <v>1.5</v>
      </c>
      <c r="L413" s="171">
        <v>0</v>
      </c>
      <c r="M413" s="170">
        <v>0</v>
      </c>
      <c r="N413" s="170">
        <v>0</v>
      </c>
      <c r="O413" s="170">
        <v>0</v>
      </c>
      <c r="P413" s="170">
        <v>0</v>
      </c>
      <c r="Q413" s="170">
        <v>0</v>
      </c>
      <c r="R413" s="170">
        <v>0</v>
      </c>
      <c r="S413" s="170">
        <v>0</v>
      </c>
      <c r="T413" s="171">
        <v>0</v>
      </c>
      <c r="U413" s="170">
        <v>0</v>
      </c>
      <c r="V413" s="170">
        <v>0</v>
      </c>
      <c r="W413" s="170">
        <v>0</v>
      </c>
      <c r="X413" s="170">
        <v>0</v>
      </c>
      <c r="Y413" s="173" t="s">
        <v>179</v>
      </c>
    </row>
    <row r="414" spans="1:25" ht="15.75" x14ac:dyDescent="0.2">
      <c r="A414" s="318">
        <v>396</v>
      </c>
      <c r="B414" s="169" t="s">
        <v>344</v>
      </c>
      <c r="C414" s="175" t="s">
        <v>180</v>
      </c>
      <c r="D414" s="169" t="s">
        <v>972</v>
      </c>
      <c r="E414" s="175" t="s">
        <v>2512</v>
      </c>
      <c r="F414" s="286" t="s">
        <v>975</v>
      </c>
      <c r="G414" s="175">
        <v>1990</v>
      </c>
      <c r="H414" s="176">
        <v>1</v>
      </c>
      <c r="I414" s="170">
        <v>0</v>
      </c>
      <c r="J414" s="177">
        <v>45</v>
      </c>
      <c r="K414" s="177">
        <v>0.5</v>
      </c>
      <c r="L414" s="171">
        <v>0</v>
      </c>
      <c r="M414" s="170">
        <v>0</v>
      </c>
      <c r="N414" s="170">
        <v>0</v>
      </c>
      <c r="O414" s="170">
        <v>0</v>
      </c>
      <c r="P414" s="170">
        <v>0</v>
      </c>
      <c r="Q414" s="170">
        <v>0</v>
      </c>
      <c r="R414" s="170">
        <v>0</v>
      </c>
      <c r="S414" s="170">
        <v>0</v>
      </c>
      <c r="T414" s="171">
        <v>0</v>
      </c>
      <c r="U414" s="170">
        <v>0</v>
      </c>
      <c r="V414" s="170">
        <v>0</v>
      </c>
      <c r="W414" s="170">
        <v>0</v>
      </c>
      <c r="X414" s="170">
        <v>0</v>
      </c>
      <c r="Y414" s="173" t="s">
        <v>179</v>
      </c>
    </row>
    <row r="415" spans="1:25" ht="15.75" x14ac:dyDescent="0.2">
      <c r="A415" s="318">
        <v>397</v>
      </c>
      <c r="B415" s="169" t="s">
        <v>2040</v>
      </c>
      <c r="C415" s="175" t="s">
        <v>182</v>
      </c>
      <c r="D415" s="169" t="s">
        <v>647</v>
      </c>
      <c r="E415" s="175" t="s">
        <v>2513</v>
      </c>
      <c r="F415" s="169" t="s">
        <v>1132</v>
      </c>
      <c r="G415" s="175">
        <v>2006</v>
      </c>
      <c r="H415" s="176">
        <v>1</v>
      </c>
      <c r="I415" s="170">
        <v>0</v>
      </c>
      <c r="J415" s="177">
        <v>35</v>
      </c>
      <c r="K415" s="177">
        <v>0.4</v>
      </c>
      <c r="L415" s="171">
        <v>0</v>
      </c>
      <c r="M415" s="170">
        <v>0</v>
      </c>
      <c r="N415" s="170">
        <v>0</v>
      </c>
      <c r="O415" s="170">
        <v>0</v>
      </c>
      <c r="P415" s="170">
        <v>0</v>
      </c>
      <c r="Q415" s="170">
        <v>0</v>
      </c>
      <c r="R415" s="170">
        <v>0</v>
      </c>
      <c r="S415" s="170">
        <v>0</v>
      </c>
      <c r="T415" s="171">
        <v>0</v>
      </c>
      <c r="U415" s="170">
        <v>0</v>
      </c>
      <c r="V415" s="170">
        <v>0</v>
      </c>
      <c r="W415" s="170">
        <v>0</v>
      </c>
      <c r="X415" s="170">
        <v>0</v>
      </c>
      <c r="Y415" s="173" t="s">
        <v>179</v>
      </c>
    </row>
    <row r="416" spans="1:25" ht="15.75" x14ac:dyDescent="0.2">
      <c r="A416" s="318">
        <v>398</v>
      </c>
      <c r="B416" s="169" t="s">
        <v>44</v>
      </c>
      <c r="C416" s="175" t="s">
        <v>181</v>
      </c>
      <c r="D416" s="169" t="s">
        <v>634</v>
      </c>
      <c r="E416" s="175" t="s">
        <v>2188</v>
      </c>
      <c r="F416" s="169" t="s">
        <v>1060</v>
      </c>
      <c r="G416" s="175">
        <v>1999</v>
      </c>
      <c r="H416" s="176">
        <v>4</v>
      </c>
      <c r="I416" s="177">
        <v>4</v>
      </c>
      <c r="J416" s="177">
        <v>353</v>
      </c>
      <c r="K416" s="177">
        <v>3.9</v>
      </c>
      <c r="L416" s="176">
        <v>3</v>
      </c>
      <c r="M416" s="170">
        <v>0</v>
      </c>
      <c r="N416" s="177">
        <v>3</v>
      </c>
      <c r="O416" s="177">
        <v>2</v>
      </c>
      <c r="P416" s="177">
        <v>1</v>
      </c>
      <c r="Q416" s="177">
        <v>1</v>
      </c>
      <c r="R416" s="177">
        <v>1</v>
      </c>
      <c r="S416" s="170">
        <v>0</v>
      </c>
      <c r="T416" s="176">
        <v>0.76</v>
      </c>
      <c r="U416" s="170">
        <v>0</v>
      </c>
      <c r="V416" s="177">
        <v>0.76</v>
      </c>
      <c r="W416" s="177">
        <v>0.51</v>
      </c>
      <c r="X416" s="177">
        <v>0.51</v>
      </c>
      <c r="Y416" s="173" t="s">
        <v>179</v>
      </c>
    </row>
    <row r="417" spans="1:25" ht="15.75" x14ac:dyDescent="0.2">
      <c r="A417" s="318">
        <v>399</v>
      </c>
      <c r="B417" s="169" t="s">
        <v>345</v>
      </c>
      <c r="C417" s="175" t="s">
        <v>180</v>
      </c>
      <c r="D417" s="169" t="s">
        <v>972</v>
      </c>
      <c r="E417" s="175" t="s">
        <v>2514</v>
      </c>
      <c r="F417" s="286" t="s">
        <v>982</v>
      </c>
      <c r="G417" s="175">
        <v>1990</v>
      </c>
      <c r="H417" s="176">
        <v>2</v>
      </c>
      <c r="I417" s="177">
        <v>1</v>
      </c>
      <c r="J417" s="177">
        <v>57</v>
      </c>
      <c r="K417" s="177">
        <v>0.6</v>
      </c>
      <c r="L417" s="176">
        <v>1</v>
      </c>
      <c r="M417" s="170">
        <v>0</v>
      </c>
      <c r="N417" s="177">
        <v>1</v>
      </c>
      <c r="O417" s="177">
        <v>1</v>
      </c>
      <c r="P417" s="170">
        <v>0</v>
      </c>
      <c r="Q417" s="170">
        <v>0</v>
      </c>
      <c r="R417" s="170">
        <v>0</v>
      </c>
      <c r="S417" s="170">
        <v>0</v>
      </c>
      <c r="T417" s="176">
        <v>1.58</v>
      </c>
      <c r="U417" s="170">
        <v>0</v>
      </c>
      <c r="V417" s="177">
        <v>1.58</v>
      </c>
      <c r="W417" s="177">
        <v>1.58</v>
      </c>
      <c r="X417" s="177">
        <v>1.58</v>
      </c>
      <c r="Y417" s="173" t="s">
        <v>179</v>
      </c>
    </row>
    <row r="418" spans="1:25" ht="16.5" thickBot="1" x14ac:dyDescent="0.25">
      <c r="A418" s="318">
        <v>400</v>
      </c>
      <c r="B418" s="169" t="s">
        <v>1157</v>
      </c>
      <c r="C418" s="175" t="s">
        <v>182</v>
      </c>
      <c r="D418" s="169" t="s">
        <v>647</v>
      </c>
      <c r="E418" s="175" t="s">
        <v>1178</v>
      </c>
      <c r="F418" s="169" t="s">
        <v>953</v>
      </c>
      <c r="G418" s="175">
        <v>2000</v>
      </c>
      <c r="H418" s="176">
        <v>4</v>
      </c>
      <c r="I418" s="177">
        <v>4</v>
      </c>
      <c r="J418" s="177">
        <v>390</v>
      </c>
      <c r="K418" s="177">
        <v>4.3</v>
      </c>
      <c r="L418" s="176">
        <v>1</v>
      </c>
      <c r="M418" s="170">
        <v>0</v>
      </c>
      <c r="N418" s="177">
        <v>1</v>
      </c>
      <c r="O418" s="177">
        <v>1</v>
      </c>
      <c r="P418" s="170">
        <v>0</v>
      </c>
      <c r="Q418" s="170">
        <v>0</v>
      </c>
      <c r="R418" s="170">
        <v>0</v>
      </c>
      <c r="S418" s="170">
        <v>0</v>
      </c>
      <c r="T418" s="176">
        <v>0.23</v>
      </c>
      <c r="U418" s="170">
        <v>0</v>
      </c>
      <c r="V418" s="177">
        <v>0.23</v>
      </c>
      <c r="W418" s="177">
        <v>0.23</v>
      </c>
      <c r="X418" s="177">
        <v>0.23</v>
      </c>
      <c r="Y418" s="173" t="s">
        <v>179</v>
      </c>
    </row>
    <row r="419" spans="1:25" ht="13.5" thickBot="1" x14ac:dyDescent="0.25">
      <c r="A419" s="174" t="s">
        <v>173</v>
      </c>
      <c r="B419" s="315" t="s">
        <v>174</v>
      </c>
      <c r="C419" s="181" t="s">
        <v>175</v>
      </c>
      <c r="D419" s="181" t="s">
        <v>176</v>
      </c>
      <c r="E419" s="181" t="s">
        <v>177</v>
      </c>
      <c r="F419" s="181" t="s">
        <v>806</v>
      </c>
      <c r="G419" s="181" t="s">
        <v>178</v>
      </c>
      <c r="H419" s="182" t="s">
        <v>184</v>
      </c>
      <c r="I419" s="181" t="s">
        <v>185</v>
      </c>
      <c r="J419" s="181" t="s">
        <v>186</v>
      </c>
      <c r="K419" s="181" t="s">
        <v>187</v>
      </c>
      <c r="L419" s="182" t="s">
        <v>188</v>
      </c>
      <c r="M419" s="181" t="s">
        <v>189</v>
      </c>
      <c r="N419" s="181" t="s">
        <v>195</v>
      </c>
      <c r="O419" s="181" t="s">
        <v>190</v>
      </c>
      <c r="P419" s="181" t="s">
        <v>191</v>
      </c>
      <c r="Q419" s="181" t="s">
        <v>192</v>
      </c>
      <c r="R419" s="181" t="s">
        <v>193</v>
      </c>
      <c r="S419" s="181" t="s">
        <v>194</v>
      </c>
      <c r="T419" s="182" t="s">
        <v>188</v>
      </c>
      <c r="U419" s="181" t="s">
        <v>189</v>
      </c>
      <c r="V419" s="181" t="s">
        <v>195</v>
      </c>
      <c r="W419" s="181" t="s">
        <v>190</v>
      </c>
      <c r="X419" s="181" t="s">
        <v>196</v>
      </c>
      <c r="Y419" s="183" t="s">
        <v>179</v>
      </c>
    </row>
    <row r="420" spans="1:25" ht="15.75" x14ac:dyDescent="0.2">
      <c r="A420" s="318">
        <v>401</v>
      </c>
      <c r="B420" s="169" t="s">
        <v>272</v>
      </c>
      <c r="C420" s="175" t="s">
        <v>181</v>
      </c>
      <c r="D420" s="169" t="s">
        <v>824</v>
      </c>
      <c r="E420" s="175" t="s">
        <v>1310</v>
      </c>
      <c r="F420" s="169" t="s">
        <v>830</v>
      </c>
      <c r="G420" s="175">
        <v>1996</v>
      </c>
      <c r="H420" s="176">
        <v>3</v>
      </c>
      <c r="I420" s="177">
        <v>1</v>
      </c>
      <c r="J420" s="177">
        <v>108</v>
      </c>
      <c r="K420" s="177">
        <v>1.2</v>
      </c>
      <c r="L420" s="171">
        <v>0</v>
      </c>
      <c r="M420" s="170">
        <v>0</v>
      </c>
      <c r="N420" s="170">
        <v>0</v>
      </c>
      <c r="O420" s="170">
        <v>0</v>
      </c>
      <c r="P420" s="170">
        <v>0</v>
      </c>
      <c r="Q420" s="170">
        <v>0</v>
      </c>
      <c r="R420" s="170">
        <v>0</v>
      </c>
      <c r="S420" s="170">
        <v>0</v>
      </c>
      <c r="T420" s="171">
        <v>0</v>
      </c>
      <c r="U420" s="170">
        <v>0</v>
      </c>
      <c r="V420" s="170">
        <v>0</v>
      </c>
      <c r="W420" s="170">
        <v>0</v>
      </c>
      <c r="X420" s="170">
        <v>0</v>
      </c>
      <c r="Y420" s="173" t="s">
        <v>179</v>
      </c>
    </row>
    <row r="421" spans="1:25" ht="15.75" x14ac:dyDescent="0.2">
      <c r="A421" s="318">
        <v>402</v>
      </c>
      <c r="B421" s="169" t="s">
        <v>1466</v>
      </c>
      <c r="C421" s="175" t="s">
        <v>182</v>
      </c>
      <c r="D421" s="169" t="s">
        <v>1397</v>
      </c>
      <c r="E421" s="175" t="s">
        <v>2515</v>
      </c>
      <c r="F421" s="169" t="s">
        <v>1032</v>
      </c>
      <c r="G421" s="175">
        <v>1999</v>
      </c>
      <c r="H421" s="176">
        <v>5</v>
      </c>
      <c r="I421" s="177">
        <v>5</v>
      </c>
      <c r="J421" s="177">
        <v>443</v>
      </c>
      <c r="K421" s="177">
        <v>4.9000000000000004</v>
      </c>
      <c r="L421" s="171">
        <v>0</v>
      </c>
      <c r="M421" s="170">
        <v>0</v>
      </c>
      <c r="N421" s="170">
        <v>0</v>
      </c>
      <c r="O421" s="170">
        <v>0</v>
      </c>
      <c r="P421" s="170">
        <v>0</v>
      </c>
      <c r="Q421" s="170">
        <v>0</v>
      </c>
      <c r="R421" s="170">
        <v>0</v>
      </c>
      <c r="S421" s="170">
        <v>0</v>
      </c>
      <c r="T421" s="171">
        <v>0</v>
      </c>
      <c r="U421" s="170">
        <v>0</v>
      </c>
      <c r="V421" s="170">
        <v>0</v>
      </c>
      <c r="W421" s="170">
        <v>0</v>
      </c>
      <c r="X421" s="170">
        <v>0</v>
      </c>
      <c r="Y421" s="173" t="s">
        <v>179</v>
      </c>
    </row>
    <row r="422" spans="1:25" ht="15.75" x14ac:dyDescent="0.2">
      <c r="A422" s="318">
        <v>403</v>
      </c>
      <c r="B422" s="169" t="s">
        <v>1301</v>
      </c>
      <c r="C422" s="175" t="s">
        <v>180</v>
      </c>
      <c r="D422" s="169" t="s">
        <v>1238</v>
      </c>
      <c r="E422" s="175" t="s">
        <v>2221</v>
      </c>
      <c r="F422" s="169" t="s">
        <v>1302</v>
      </c>
      <c r="G422" s="175">
        <v>1995</v>
      </c>
      <c r="H422" s="176">
        <v>2</v>
      </c>
      <c r="I422" s="170">
        <v>0</v>
      </c>
      <c r="J422" s="177">
        <v>32</v>
      </c>
      <c r="K422" s="177">
        <v>0.4</v>
      </c>
      <c r="L422" s="171">
        <v>0</v>
      </c>
      <c r="M422" s="170">
        <v>0</v>
      </c>
      <c r="N422" s="170">
        <v>0</v>
      </c>
      <c r="O422" s="170">
        <v>0</v>
      </c>
      <c r="P422" s="170">
        <v>0</v>
      </c>
      <c r="Q422" s="170">
        <v>0</v>
      </c>
      <c r="R422" s="170">
        <v>0</v>
      </c>
      <c r="S422" s="170">
        <v>0</v>
      </c>
      <c r="T422" s="171">
        <v>0</v>
      </c>
      <c r="U422" s="170">
        <v>0</v>
      </c>
      <c r="V422" s="170">
        <v>0</v>
      </c>
      <c r="W422" s="170">
        <v>0</v>
      </c>
      <c r="X422" s="170">
        <v>0</v>
      </c>
      <c r="Y422" s="173" t="s">
        <v>179</v>
      </c>
    </row>
    <row r="423" spans="1:25" ht="15.75" x14ac:dyDescent="0.2">
      <c r="A423" s="318">
        <v>404</v>
      </c>
      <c r="B423" s="169" t="s">
        <v>54</v>
      </c>
      <c r="C423" s="175" t="s">
        <v>180</v>
      </c>
      <c r="D423" s="169" t="s">
        <v>1542</v>
      </c>
      <c r="E423" s="175" t="s">
        <v>2516</v>
      </c>
      <c r="F423" s="169" t="s">
        <v>1045</v>
      </c>
      <c r="G423" s="175">
        <v>1990</v>
      </c>
      <c r="H423" s="176">
        <v>1</v>
      </c>
      <c r="I423" s="170">
        <v>0</v>
      </c>
      <c r="J423" s="177">
        <v>7</v>
      </c>
      <c r="K423" s="177">
        <v>0.1</v>
      </c>
      <c r="L423" s="171">
        <v>0</v>
      </c>
      <c r="M423" s="170">
        <v>0</v>
      </c>
      <c r="N423" s="170">
        <v>0</v>
      </c>
      <c r="O423" s="170">
        <v>0</v>
      </c>
      <c r="P423" s="170">
        <v>0</v>
      </c>
      <c r="Q423" s="170">
        <v>0</v>
      </c>
      <c r="R423" s="177">
        <v>1</v>
      </c>
      <c r="S423" s="170">
        <v>0</v>
      </c>
      <c r="T423" s="171">
        <v>0</v>
      </c>
      <c r="U423" s="170">
        <v>0</v>
      </c>
      <c r="V423" s="170">
        <v>0</v>
      </c>
      <c r="W423" s="170">
        <v>0</v>
      </c>
      <c r="X423" s="170">
        <v>0</v>
      </c>
      <c r="Y423" s="173" t="s">
        <v>179</v>
      </c>
    </row>
    <row r="424" spans="1:25" ht="15.75" x14ac:dyDescent="0.2">
      <c r="A424" s="318">
        <v>405</v>
      </c>
      <c r="B424" s="169" t="s">
        <v>641</v>
      </c>
      <c r="C424" s="175" t="s">
        <v>182</v>
      </c>
      <c r="D424" s="169" t="s">
        <v>633</v>
      </c>
      <c r="E424" s="175" t="s">
        <v>2460</v>
      </c>
      <c r="F424" s="169" t="s">
        <v>1041</v>
      </c>
      <c r="G424" s="175">
        <v>1995</v>
      </c>
      <c r="H424" s="176">
        <v>3</v>
      </c>
      <c r="I424" s="177">
        <v>3</v>
      </c>
      <c r="J424" s="177">
        <v>270</v>
      </c>
      <c r="K424" s="177">
        <v>3</v>
      </c>
      <c r="L424" s="171">
        <v>0</v>
      </c>
      <c r="M424" s="170">
        <v>0</v>
      </c>
      <c r="N424" s="170">
        <v>0</v>
      </c>
      <c r="O424" s="170">
        <v>0</v>
      </c>
      <c r="P424" s="170">
        <v>0</v>
      </c>
      <c r="Q424" s="170">
        <v>0</v>
      </c>
      <c r="R424" s="170">
        <v>0</v>
      </c>
      <c r="S424" s="170">
        <v>0</v>
      </c>
      <c r="T424" s="171">
        <v>0</v>
      </c>
      <c r="U424" s="170">
        <v>0</v>
      </c>
      <c r="V424" s="170">
        <v>0</v>
      </c>
      <c r="W424" s="170">
        <v>0</v>
      </c>
      <c r="X424" s="170">
        <v>0</v>
      </c>
      <c r="Y424" s="173" t="s">
        <v>179</v>
      </c>
    </row>
    <row r="425" spans="1:25" ht="15.75" x14ac:dyDescent="0.2">
      <c r="A425" s="318">
        <v>406</v>
      </c>
      <c r="B425" s="169" t="s">
        <v>1042</v>
      </c>
      <c r="C425" s="175" t="s">
        <v>638</v>
      </c>
      <c r="D425" s="169" t="s">
        <v>989</v>
      </c>
      <c r="E425" s="175" t="s">
        <v>413</v>
      </c>
      <c r="F425" s="169" t="s">
        <v>1043</v>
      </c>
      <c r="G425" s="175">
        <v>2001</v>
      </c>
      <c r="H425" s="176">
        <v>1</v>
      </c>
      <c r="I425" s="170">
        <v>0</v>
      </c>
      <c r="J425" s="177">
        <v>29</v>
      </c>
      <c r="K425" s="177">
        <v>0.3</v>
      </c>
      <c r="L425" s="171">
        <v>0</v>
      </c>
      <c r="M425" s="170">
        <v>0</v>
      </c>
      <c r="N425" s="170">
        <v>0</v>
      </c>
      <c r="O425" s="170">
        <v>0</v>
      </c>
      <c r="P425" s="170">
        <v>0</v>
      </c>
      <c r="Q425" s="170">
        <v>0</v>
      </c>
      <c r="R425" s="170">
        <v>0</v>
      </c>
      <c r="S425" s="170">
        <v>0</v>
      </c>
      <c r="T425" s="171">
        <v>0</v>
      </c>
      <c r="U425" s="170">
        <v>0</v>
      </c>
      <c r="V425" s="170">
        <v>0</v>
      </c>
      <c r="W425" s="170">
        <v>0</v>
      </c>
      <c r="X425" s="170">
        <v>0</v>
      </c>
      <c r="Y425" s="173" t="s">
        <v>179</v>
      </c>
    </row>
    <row r="426" spans="1:25" ht="15.75" x14ac:dyDescent="0.2">
      <c r="A426" s="318">
        <v>407</v>
      </c>
      <c r="B426" s="169" t="s">
        <v>410</v>
      </c>
      <c r="C426" s="175" t="s">
        <v>182</v>
      </c>
      <c r="D426" s="169" t="s">
        <v>1420</v>
      </c>
      <c r="E426" s="175" t="s">
        <v>2517</v>
      </c>
      <c r="F426" s="169" t="s">
        <v>1005</v>
      </c>
      <c r="G426" s="175">
        <v>1997</v>
      </c>
      <c r="H426" s="176">
        <v>4</v>
      </c>
      <c r="I426" s="177">
        <v>2</v>
      </c>
      <c r="J426" s="177">
        <v>212</v>
      </c>
      <c r="K426" s="177">
        <v>2.4</v>
      </c>
      <c r="L426" s="171">
        <v>0</v>
      </c>
      <c r="M426" s="170">
        <v>0</v>
      </c>
      <c r="N426" s="170">
        <v>0</v>
      </c>
      <c r="O426" s="170">
        <v>0</v>
      </c>
      <c r="P426" s="170">
        <v>0</v>
      </c>
      <c r="Q426" s="170">
        <v>0</v>
      </c>
      <c r="R426" s="170">
        <v>0</v>
      </c>
      <c r="S426" s="170">
        <v>0</v>
      </c>
      <c r="T426" s="171">
        <v>0</v>
      </c>
      <c r="U426" s="170">
        <v>0</v>
      </c>
      <c r="V426" s="170">
        <v>0</v>
      </c>
      <c r="W426" s="170">
        <v>0</v>
      </c>
      <c r="X426" s="170">
        <v>0</v>
      </c>
      <c r="Y426" s="173" t="s">
        <v>179</v>
      </c>
    </row>
    <row r="427" spans="1:25" ht="15.75" x14ac:dyDescent="0.2">
      <c r="A427" s="318">
        <v>408</v>
      </c>
      <c r="B427" s="169" t="s">
        <v>1919</v>
      </c>
      <c r="C427" s="175" t="s">
        <v>182</v>
      </c>
      <c r="D427" s="169" t="s">
        <v>998</v>
      </c>
      <c r="E427" s="175" t="s">
        <v>2518</v>
      </c>
      <c r="F427" s="169" t="s">
        <v>1920</v>
      </c>
      <c r="G427" s="175">
        <v>2007</v>
      </c>
      <c r="H427" s="176">
        <v>2</v>
      </c>
      <c r="I427" s="177">
        <v>2</v>
      </c>
      <c r="J427" s="177">
        <v>210</v>
      </c>
      <c r="K427" s="177">
        <v>2.2999999999999998</v>
      </c>
      <c r="L427" s="171">
        <v>0</v>
      </c>
      <c r="M427" s="170">
        <v>0</v>
      </c>
      <c r="N427" s="170">
        <v>0</v>
      </c>
      <c r="O427" s="170">
        <v>0</v>
      </c>
      <c r="P427" s="170">
        <v>0</v>
      </c>
      <c r="Q427" s="170">
        <v>0</v>
      </c>
      <c r="R427" s="170">
        <v>0</v>
      </c>
      <c r="S427" s="170">
        <v>0</v>
      </c>
      <c r="T427" s="171">
        <v>0</v>
      </c>
      <c r="U427" s="170">
        <v>0</v>
      </c>
      <c r="V427" s="170">
        <v>0</v>
      </c>
      <c r="W427" s="170">
        <v>0</v>
      </c>
      <c r="X427" s="170">
        <v>0</v>
      </c>
      <c r="Y427" s="173" t="s">
        <v>179</v>
      </c>
    </row>
    <row r="428" spans="1:25" ht="15.75" x14ac:dyDescent="0.2">
      <c r="A428" s="318">
        <v>409</v>
      </c>
      <c r="B428" s="169" t="s">
        <v>215</v>
      </c>
      <c r="C428" s="175" t="s">
        <v>181</v>
      </c>
      <c r="D428" s="169" t="s">
        <v>824</v>
      </c>
      <c r="E428" s="175" t="s">
        <v>2519</v>
      </c>
      <c r="F428" s="169" t="s">
        <v>831</v>
      </c>
      <c r="G428" s="175">
        <v>1992</v>
      </c>
      <c r="H428" s="176">
        <v>3</v>
      </c>
      <c r="I428" s="177">
        <v>2</v>
      </c>
      <c r="J428" s="177">
        <v>169</v>
      </c>
      <c r="K428" s="177">
        <v>1.9</v>
      </c>
      <c r="L428" s="171">
        <v>0</v>
      </c>
      <c r="M428" s="170">
        <v>0</v>
      </c>
      <c r="N428" s="170">
        <v>0</v>
      </c>
      <c r="O428" s="170">
        <v>0</v>
      </c>
      <c r="P428" s="170">
        <v>0</v>
      </c>
      <c r="Q428" s="170">
        <v>0</v>
      </c>
      <c r="R428" s="170">
        <v>0</v>
      </c>
      <c r="S428" s="170">
        <v>0</v>
      </c>
      <c r="T428" s="171">
        <v>0</v>
      </c>
      <c r="U428" s="170">
        <v>0</v>
      </c>
      <c r="V428" s="170">
        <v>0</v>
      </c>
      <c r="W428" s="170">
        <v>0</v>
      </c>
      <c r="X428" s="170">
        <v>0</v>
      </c>
      <c r="Y428" s="173" t="s">
        <v>179</v>
      </c>
    </row>
    <row r="429" spans="1:25" ht="15.75" x14ac:dyDescent="0.2">
      <c r="A429" s="318">
        <v>410</v>
      </c>
      <c r="B429" s="169" t="s">
        <v>1044</v>
      </c>
      <c r="C429" s="175" t="s">
        <v>182</v>
      </c>
      <c r="D429" s="169" t="s">
        <v>633</v>
      </c>
      <c r="E429" s="175" t="s">
        <v>2520</v>
      </c>
      <c r="F429" s="169" t="s">
        <v>1045</v>
      </c>
      <c r="G429" s="175">
        <v>2002</v>
      </c>
      <c r="H429" s="176">
        <v>1</v>
      </c>
      <c r="I429" s="177">
        <v>1</v>
      </c>
      <c r="J429" s="177">
        <v>74</v>
      </c>
      <c r="K429" s="177">
        <v>0.8</v>
      </c>
      <c r="L429" s="171">
        <v>0</v>
      </c>
      <c r="M429" s="170">
        <v>0</v>
      </c>
      <c r="N429" s="170">
        <v>0</v>
      </c>
      <c r="O429" s="170">
        <v>0</v>
      </c>
      <c r="P429" s="170">
        <v>0</v>
      </c>
      <c r="Q429" s="170">
        <v>0</v>
      </c>
      <c r="R429" s="177">
        <v>1</v>
      </c>
      <c r="S429" s="170">
        <v>0</v>
      </c>
      <c r="T429" s="171">
        <v>0</v>
      </c>
      <c r="U429" s="170">
        <v>0</v>
      </c>
      <c r="V429" s="170">
        <v>0</v>
      </c>
      <c r="W429" s="170">
        <v>0</v>
      </c>
      <c r="X429" s="170">
        <v>0</v>
      </c>
      <c r="Y429" s="173" t="s">
        <v>179</v>
      </c>
    </row>
    <row r="430" spans="1:25" ht="15.75" x14ac:dyDescent="0.2">
      <c r="A430" s="318">
        <v>411</v>
      </c>
      <c r="B430" s="169" t="s">
        <v>1160</v>
      </c>
      <c r="C430" s="175" t="s">
        <v>182</v>
      </c>
      <c r="D430" s="169" t="s">
        <v>787</v>
      </c>
      <c r="E430" s="175" t="s">
        <v>1773</v>
      </c>
      <c r="F430" s="169" t="s">
        <v>957</v>
      </c>
      <c r="G430" s="175">
        <v>1999</v>
      </c>
      <c r="H430" s="176">
        <v>3</v>
      </c>
      <c r="I430" s="177">
        <v>3</v>
      </c>
      <c r="J430" s="177">
        <v>216</v>
      </c>
      <c r="K430" s="177">
        <v>2.4</v>
      </c>
      <c r="L430" s="171">
        <v>0</v>
      </c>
      <c r="M430" s="170">
        <v>0</v>
      </c>
      <c r="N430" s="170">
        <v>0</v>
      </c>
      <c r="O430" s="170">
        <v>0</v>
      </c>
      <c r="P430" s="170">
        <v>0</v>
      </c>
      <c r="Q430" s="170">
        <v>0</v>
      </c>
      <c r="R430" s="177">
        <v>1</v>
      </c>
      <c r="S430" s="170">
        <v>0</v>
      </c>
      <c r="T430" s="171">
        <v>0</v>
      </c>
      <c r="U430" s="170">
        <v>0</v>
      </c>
      <c r="V430" s="170">
        <v>0</v>
      </c>
      <c r="W430" s="170">
        <v>0</v>
      </c>
      <c r="X430" s="170">
        <v>0</v>
      </c>
      <c r="Y430" s="173" t="s">
        <v>179</v>
      </c>
    </row>
    <row r="431" spans="1:25" ht="15.75" x14ac:dyDescent="0.2">
      <c r="A431" s="318">
        <v>412</v>
      </c>
      <c r="B431" s="169" t="s">
        <v>346</v>
      </c>
      <c r="C431" s="175" t="s">
        <v>182</v>
      </c>
      <c r="D431" s="169" t="s">
        <v>1104</v>
      </c>
      <c r="E431" s="175" t="s">
        <v>2521</v>
      </c>
      <c r="F431" s="169" t="s">
        <v>1060</v>
      </c>
      <c r="G431" s="175">
        <v>2002</v>
      </c>
      <c r="H431" s="176">
        <v>4</v>
      </c>
      <c r="I431" s="177">
        <v>4</v>
      </c>
      <c r="J431" s="177">
        <v>339</v>
      </c>
      <c r="K431" s="177">
        <v>3.8</v>
      </c>
      <c r="L431" s="171">
        <v>0</v>
      </c>
      <c r="M431" s="170">
        <v>0</v>
      </c>
      <c r="N431" s="170">
        <v>0</v>
      </c>
      <c r="O431" s="170">
        <v>0</v>
      </c>
      <c r="P431" s="170">
        <v>0</v>
      </c>
      <c r="Q431" s="170">
        <v>0</v>
      </c>
      <c r="R431" s="177">
        <v>1</v>
      </c>
      <c r="S431" s="177">
        <v>1</v>
      </c>
      <c r="T431" s="171">
        <v>0</v>
      </c>
      <c r="U431" s="170">
        <v>0</v>
      </c>
      <c r="V431" s="170">
        <v>0</v>
      </c>
      <c r="W431" s="170">
        <v>0</v>
      </c>
      <c r="X431" s="170">
        <v>0</v>
      </c>
      <c r="Y431" s="173" t="s">
        <v>179</v>
      </c>
    </row>
    <row r="432" spans="1:25" ht="15.75" x14ac:dyDescent="0.2">
      <c r="A432" s="318">
        <v>413</v>
      </c>
      <c r="B432" s="169" t="s">
        <v>674</v>
      </c>
      <c r="C432" s="175" t="s">
        <v>181</v>
      </c>
      <c r="D432" s="169" t="s">
        <v>655</v>
      </c>
      <c r="E432" s="175" t="s">
        <v>2059</v>
      </c>
      <c r="F432" s="169" t="s">
        <v>817</v>
      </c>
      <c r="G432" s="175">
        <v>2002</v>
      </c>
      <c r="H432" s="176">
        <v>3</v>
      </c>
      <c r="I432" s="177">
        <v>2</v>
      </c>
      <c r="J432" s="177">
        <v>156</v>
      </c>
      <c r="K432" s="177">
        <v>1.7</v>
      </c>
      <c r="L432" s="171">
        <v>0</v>
      </c>
      <c r="M432" s="170">
        <v>0</v>
      </c>
      <c r="N432" s="170">
        <v>0</v>
      </c>
      <c r="O432" s="170">
        <v>0</v>
      </c>
      <c r="P432" s="170">
        <v>0</v>
      </c>
      <c r="Q432" s="170">
        <v>0</v>
      </c>
      <c r="R432" s="170">
        <v>0</v>
      </c>
      <c r="S432" s="170">
        <v>0</v>
      </c>
      <c r="T432" s="171">
        <v>0</v>
      </c>
      <c r="U432" s="170">
        <v>0</v>
      </c>
      <c r="V432" s="170">
        <v>0</v>
      </c>
      <c r="W432" s="170">
        <v>0</v>
      </c>
      <c r="X432" s="170">
        <v>0</v>
      </c>
      <c r="Y432" s="173" t="s">
        <v>179</v>
      </c>
    </row>
    <row r="433" spans="1:25" ht="15.75" x14ac:dyDescent="0.2">
      <c r="A433" s="318">
        <v>414</v>
      </c>
      <c r="B433" s="169" t="s">
        <v>1707</v>
      </c>
      <c r="C433" s="175" t="s">
        <v>182</v>
      </c>
      <c r="D433" s="169" t="s">
        <v>655</v>
      </c>
      <c r="E433" s="175" t="s">
        <v>2522</v>
      </c>
      <c r="F433" s="169" t="s">
        <v>815</v>
      </c>
      <c r="G433" s="175">
        <v>1993</v>
      </c>
      <c r="H433" s="176">
        <v>2</v>
      </c>
      <c r="I433" s="177">
        <v>2</v>
      </c>
      <c r="J433" s="177">
        <v>153</v>
      </c>
      <c r="K433" s="177">
        <v>1.7</v>
      </c>
      <c r="L433" s="171">
        <v>0</v>
      </c>
      <c r="M433" s="170">
        <v>0</v>
      </c>
      <c r="N433" s="170">
        <v>0</v>
      </c>
      <c r="O433" s="170">
        <v>0</v>
      </c>
      <c r="P433" s="170">
        <v>0</v>
      </c>
      <c r="Q433" s="170">
        <v>0</v>
      </c>
      <c r="R433" s="170">
        <v>0</v>
      </c>
      <c r="S433" s="170">
        <v>0</v>
      </c>
      <c r="T433" s="171">
        <v>0</v>
      </c>
      <c r="U433" s="170">
        <v>0</v>
      </c>
      <c r="V433" s="170">
        <v>0</v>
      </c>
      <c r="W433" s="170">
        <v>0</v>
      </c>
      <c r="X433" s="170">
        <v>0</v>
      </c>
      <c r="Y433" s="173" t="s">
        <v>179</v>
      </c>
    </row>
    <row r="434" spans="1:25" ht="15.75" x14ac:dyDescent="0.2">
      <c r="A434" s="318">
        <v>415</v>
      </c>
      <c r="B434" s="169" t="s">
        <v>1303</v>
      </c>
      <c r="C434" s="175" t="s">
        <v>181</v>
      </c>
      <c r="D434" s="169" t="s">
        <v>1246</v>
      </c>
      <c r="E434" s="175" t="s">
        <v>2523</v>
      </c>
      <c r="F434" s="169" t="s">
        <v>1254</v>
      </c>
      <c r="G434" s="175">
        <v>2000</v>
      </c>
      <c r="H434" s="176">
        <v>2</v>
      </c>
      <c r="I434" s="170">
        <v>0</v>
      </c>
      <c r="J434" s="177">
        <v>17</v>
      </c>
      <c r="K434" s="177">
        <v>0.2</v>
      </c>
      <c r="L434" s="171">
        <v>0</v>
      </c>
      <c r="M434" s="170">
        <v>0</v>
      </c>
      <c r="N434" s="170">
        <v>0</v>
      </c>
      <c r="O434" s="170">
        <v>0</v>
      </c>
      <c r="P434" s="170">
        <v>0</v>
      </c>
      <c r="Q434" s="170">
        <v>0</v>
      </c>
      <c r="R434" s="170">
        <v>0</v>
      </c>
      <c r="S434" s="170">
        <v>0</v>
      </c>
      <c r="T434" s="171">
        <v>0</v>
      </c>
      <c r="U434" s="170">
        <v>0</v>
      </c>
      <c r="V434" s="170">
        <v>0</v>
      </c>
      <c r="W434" s="170">
        <v>0</v>
      </c>
      <c r="X434" s="170">
        <v>0</v>
      </c>
      <c r="Y434" s="173" t="s">
        <v>179</v>
      </c>
    </row>
    <row r="435" spans="1:25" ht="15.75" x14ac:dyDescent="0.2">
      <c r="A435" s="318">
        <v>416</v>
      </c>
      <c r="B435" s="169" t="s">
        <v>663</v>
      </c>
      <c r="C435" s="175" t="s">
        <v>182</v>
      </c>
      <c r="D435" s="169" t="s">
        <v>655</v>
      </c>
      <c r="E435" s="175" t="s">
        <v>2524</v>
      </c>
      <c r="F435" s="169" t="s">
        <v>817</v>
      </c>
      <c r="G435" s="175">
        <v>2000</v>
      </c>
      <c r="H435" s="176">
        <v>3</v>
      </c>
      <c r="I435" s="177">
        <v>3</v>
      </c>
      <c r="J435" s="177">
        <v>270</v>
      </c>
      <c r="K435" s="177">
        <v>3</v>
      </c>
      <c r="L435" s="171">
        <v>0</v>
      </c>
      <c r="M435" s="170">
        <v>0</v>
      </c>
      <c r="N435" s="170">
        <v>0</v>
      </c>
      <c r="O435" s="170">
        <v>0</v>
      </c>
      <c r="P435" s="170">
        <v>0</v>
      </c>
      <c r="Q435" s="170">
        <v>0</v>
      </c>
      <c r="R435" s="170">
        <v>0</v>
      </c>
      <c r="S435" s="170">
        <v>0</v>
      </c>
      <c r="T435" s="171">
        <v>0</v>
      </c>
      <c r="U435" s="170">
        <v>0</v>
      </c>
      <c r="V435" s="170">
        <v>0</v>
      </c>
      <c r="W435" s="170">
        <v>0</v>
      </c>
      <c r="X435" s="170">
        <v>0</v>
      </c>
      <c r="Y435" s="173" t="s">
        <v>179</v>
      </c>
    </row>
    <row r="436" spans="1:25" ht="15.75" x14ac:dyDescent="0.2">
      <c r="A436" s="318">
        <v>417</v>
      </c>
      <c r="B436" s="169" t="s">
        <v>521</v>
      </c>
      <c r="C436" s="175" t="s">
        <v>180</v>
      </c>
      <c r="D436" s="169" t="s">
        <v>998</v>
      </c>
      <c r="E436" s="175" t="s">
        <v>2525</v>
      </c>
      <c r="F436" s="169" t="s">
        <v>1921</v>
      </c>
      <c r="G436" s="175">
        <v>1996</v>
      </c>
      <c r="H436" s="176">
        <v>2</v>
      </c>
      <c r="I436" s="170">
        <v>0</v>
      </c>
      <c r="J436" s="177">
        <v>80</v>
      </c>
      <c r="K436" s="177">
        <v>0.9</v>
      </c>
      <c r="L436" s="171">
        <v>0</v>
      </c>
      <c r="M436" s="170">
        <v>0</v>
      </c>
      <c r="N436" s="170">
        <v>0</v>
      </c>
      <c r="O436" s="170">
        <v>0</v>
      </c>
      <c r="P436" s="170">
        <v>0</v>
      </c>
      <c r="Q436" s="170">
        <v>0</v>
      </c>
      <c r="R436" s="170">
        <v>0</v>
      </c>
      <c r="S436" s="170">
        <v>0</v>
      </c>
      <c r="T436" s="171">
        <v>0</v>
      </c>
      <c r="U436" s="170">
        <v>0</v>
      </c>
      <c r="V436" s="170">
        <v>0</v>
      </c>
      <c r="W436" s="170">
        <v>0</v>
      </c>
      <c r="X436" s="170">
        <v>0</v>
      </c>
      <c r="Y436" s="173" t="s">
        <v>179</v>
      </c>
    </row>
    <row r="437" spans="1:25" ht="15.75" x14ac:dyDescent="0.2">
      <c r="A437" s="318">
        <v>418</v>
      </c>
      <c r="B437" s="169" t="s">
        <v>1708</v>
      </c>
      <c r="C437" s="175" t="s">
        <v>638</v>
      </c>
      <c r="D437" s="169" t="s">
        <v>810</v>
      </c>
      <c r="E437" s="175" t="s">
        <v>2526</v>
      </c>
      <c r="F437" s="169" t="s">
        <v>1709</v>
      </c>
      <c r="G437" s="175">
        <v>2000</v>
      </c>
      <c r="H437" s="176">
        <v>1</v>
      </c>
      <c r="I437" s="170">
        <v>0</v>
      </c>
      <c r="J437" s="177">
        <v>7</v>
      </c>
      <c r="K437" s="177">
        <v>0.1</v>
      </c>
      <c r="L437" s="171">
        <v>0</v>
      </c>
      <c r="M437" s="170">
        <v>0</v>
      </c>
      <c r="N437" s="170">
        <v>0</v>
      </c>
      <c r="O437" s="170">
        <v>0</v>
      </c>
      <c r="P437" s="170">
        <v>0</v>
      </c>
      <c r="Q437" s="170">
        <v>0</v>
      </c>
      <c r="R437" s="170">
        <v>0</v>
      </c>
      <c r="S437" s="170">
        <v>0</v>
      </c>
      <c r="T437" s="171">
        <v>0</v>
      </c>
      <c r="U437" s="170">
        <v>0</v>
      </c>
      <c r="V437" s="170">
        <v>0</v>
      </c>
      <c r="W437" s="170">
        <v>0</v>
      </c>
      <c r="X437" s="170">
        <v>0</v>
      </c>
      <c r="Y437" s="173" t="s">
        <v>179</v>
      </c>
    </row>
    <row r="438" spans="1:25" ht="15.75" x14ac:dyDescent="0.2">
      <c r="A438" s="318">
        <v>419</v>
      </c>
      <c r="B438" s="169" t="s">
        <v>1710</v>
      </c>
      <c r="C438" s="175" t="s">
        <v>180</v>
      </c>
      <c r="D438" s="169" t="s">
        <v>972</v>
      </c>
      <c r="E438" s="175" t="s">
        <v>2527</v>
      </c>
      <c r="F438" s="286" t="s">
        <v>1030</v>
      </c>
      <c r="G438" s="175">
        <v>2003</v>
      </c>
      <c r="H438" s="176">
        <v>1</v>
      </c>
      <c r="I438" s="170">
        <v>0</v>
      </c>
      <c r="J438" s="177">
        <v>32</v>
      </c>
      <c r="K438" s="177">
        <v>0.4</v>
      </c>
      <c r="L438" s="171">
        <v>0</v>
      </c>
      <c r="M438" s="170">
        <v>0</v>
      </c>
      <c r="N438" s="170">
        <v>0</v>
      </c>
      <c r="O438" s="170">
        <v>0</v>
      </c>
      <c r="P438" s="170">
        <v>0</v>
      </c>
      <c r="Q438" s="170">
        <v>0</v>
      </c>
      <c r="R438" s="170">
        <v>0</v>
      </c>
      <c r="S438" s="170">
        <v>0</v>
      </c>
      <c r="T438" s="171">
        <v>0</v>
      </c>
      <c r="U438" s="170">
        <v>0</v>
      </c>
      <c r="V438" s="170">
        <v>0</v>
      </c>
      <c r="W438" s="170">
        <v>0</v>
      </c>
      <c r="X438" s="170">
        <v>0</v>
      </c>
      <c r="Y438" s="173" t="s">
        <v>179</v>
      </c>
    </row>
    <row r="439" spans="1:25" ht="15.75" x14ac:dyDescent="0.2">
      <c r="A439" s="318">
        <v>420</v>
      </c>
      <c r="B439" s="169" t="s">
        <v>1468</v>
      </c>
      <c r="C439" s="175" t="s">
        <v>181</v>
      </c>
      <c r="D439" s="169" t="s">
        <v>1400</v>
      </c>
      <c r="E439" s="175" t="s">
        <v>2528</v>
      </c>
      <c r="F439" s="286" t="s">
        <v>1469</v>
      </c>
      <c r="G439" s="175">
        <v>1996</v>
      </c>
      <c r="H439" s="176">
        <v>2</v>
      </c>
      <c r="I439" s="177">
        <v>2</v>
      </c>
      <c r="J439" s="177">
        <v>115</v>
      </c>
      <c r="K439" s="177">
        <v>1.3</v>
      </c>
      <c r="L439" s="176">
        <v>1</v>
      </c>
      <c r="M439" s="170">
        <v>0</v>
      </c>
      <c r="N439" s="177">
        <v>1</v>
      </c>
      <c r="O439" s="177">
        <v>1</v>
      </c>
      <c r="P439" s="170">
        <v>0</v>
      </c>
      <c r="Q439" s="170">
        <v>0</v>
      </c>
      <c r="R439" s="170">
        <v>0</v>
      </c>
      <c r="S439" s="170">
        <v>0</v>
      </c>
      <c r="T439" s="176">
        <v>0.78</v>
      </c>
      <c r="U439" s="170">
        <v>0</v>
      </c>
      <c r="V439" s="177">
        <v>0.78</v>
      </c>
      <c r="W439" s="177">
        <v>0.78</v>
      </c>
      <c r="X439" s="177">
        <v>0.78</v>
      </c>
      <c r="Y439" s="173" t="s">
        <v>179</v>
      </c>
    </row>
    <row r="440" spans="1:25" ht="15.75" x14ac:dyDescent="0.2">
      <c r="A440" s="318">
        <v>421</v>
      </c>
      <c r="B440" s="169" t="s">
        <v>832</v>
      </c>
      <c r="C440" s="175" t="s">
        <v>181</v>
      </c>
      <c r="D440" s="169" t="s">
        <v>824</v>
      </c>
      <c r="E440" s="175" t="s">
        <v>2219</v>
      </c>
      <c r="F440" s="169" t="s">
        <v>833</v>
      </c>
      <c r="G440" s="175">
        <v>2001</v>
      </c>
      <c r="H440" s="176">
        <v>3</v>
      </c>
      <c r="I440" s="177">
        <v>1</v>
      </c>
      <c r="J440" s="177">
        <v>129</v>
      </c>
      <c r="K440" s="177">
        <v>1.4</v>
      </c>
      <c r="L440" s="176">
        <v>1</v>
      </c>
      <c r="M440" s="170">
        <v>0</v>
      </c>
      <c r="N440" s="177">
        <v>1</v>
      </c>
      <c r="O440" s="177">
        <v>1</v>
      </c>
      <c r="P440" s="170">
        <v>0</v>
      </c>
      <c r="Q440" s="170">
        <v>0</v>
      </c>
      <c r="R440" s="170">
        <v>0</v>
      </c>
      <c r="S440" s="170">
        <v>0</v>
      </c>
      <c r="T440" s="176">
        <v>0.7</v>
      </c>
      <c r="U440" s="170">
        <v>0</v>
      </c>
      <c r="V440" s="177">
        <v>0.7</v>
      </c>
      <c r="W440" s="177">
        <v>0.7</v>
      </c>
      <c r="X440" s="177">
        <v>0.7</v>
      </c>
      <c r="Y440" s="173" t="s">
        <v>179</v>
      </c>
    </row>
    <row r="441" spans="1:25" ht="15.75" x14ac:dyDescent="0.2">
      <c r="A441" s="318">
        <v>422</v>
      </c>
      <c r="B441" s="169" t="s">
        <v>1711</v>
      </c>
      <c r="C441" s="175" t="s">
        <v>638</v>
      </c>
      <c r="D441" s="169" t="s">
        <v>824</v>
      </c>
      <c r="E441" s="175" t="s">
        <v>2529</v>
      </c>
      <c r="F441" s="169" t="s">
        <v>955</v>
      </c>
      <c r="G441" s="175">
        <v>2002</v>
      </c>
      <c r="H441" s="176">
        <v>1</v>
      </c>
      <c r="I441" s="170">
        <v>0</v>
      </c>
      <c r="J441" s="177">
        <v>20</v>
      </c>
      <c r="K441" s="177">
        <v>0.2</v>
      </c>
      <c r="L441" s="171">
        <v>0</v>
      </c>
      <c r="M441" s="170">
        <v>0</v>
      </c>
      <c r="N441" s="170">
        <v>0</v>
      </c>
      <c r="O441" s="170">
        <v>0</v>
      </c>
      <c r="P441" s="170">
        <v>0</v>
      </c>
      <c r="Q441" s="170">
        <v>0</v>
      </c>
      <c r="R441" s="170">
        <v>0</v>
      </c>
      <c r="S441" s="170">
        <v>0</v>
      </c>
      <c r="T441" s="171">
        <v>0</v>
      </c>
      <c r="U441" s="170">
        <v>0</v>
      </c>
      <c r="V441" s="170">
        <v>0</v>
      </c>
      <c r="W441" s="170">
        <v>0</v>
      </c>
      <c r="X441" s="170">
        <v>0</v>
      </c>
      <c r="Y441" s="173" t="s">
        <v>179</v>
      </c>
    </row>
    <row r="442" spans="1:25" ht="15.75" x14ac:dyDescent="0.2">
      <c r="A442" s="318">
        <v>423</v>
      </c>
      <c r="B442" s="169" t="s">
        <v>1046</v>
      </c>
      <c r="C442" s="175" t="s">
        <v>182</v>
      </c>
      <c r="D442" s="169" t="s">
        <v>989</v>
      </c>
      <c r="E442" s="175" t="s">
        <v>2530</v>
      </c>
      <c r="F442" s="169" t="s">
        <v>1019</v>
      </c>
      <c r="G442" s="175">
        <v>1998</v>
      </c>
      <c r="H442" s="176">
        <v>1</v>
      </c>
      <c r="I442" s="177">
        <v>1</v>
      </c>
      <c r="J442" s="177">
        <v>45</v>
      </c>
      <c r="K442" s="177">
        <v>0.5</v>
      </c>
      <c r="L442" s="171">
        <v>0</v>
      </c>
      <c r="M442" s="170">
        <v>0</v>
      </c>
      <c r="N442" s="170">
        <v>0</v>
      </c>
      <c r="O442" s="170">
        <v>0</v>
      </c>
      <c r="P442" s="170">
        <v>0</v>
      </c>
      <c r="Q442" s="170">
        <v>0</v>
      </c>
      <c r="R442" s="177">
        <v>1</v>
      </c>
      <c r="S442" s="170">
        <v>0</v>
      </c>
      <c r="T442" s="171">
        <v>0</v>
      </c>
      <c r="U442" s="170">
        <v>0</v>
      </c>
      <c r="V442" s="170">
        <v>0</v>
      </c>
      <c r="W442" s="170">
        <v>0</v>
      </c>
      <c r="X442" s="170">
        <v>0</v>
      </c>
      <c r="Y442" s="173" t="s">
        <v>179</v>
      </c>
    </row>
    <row r="443" spans="1:25" ht="15.75" x14ac:dyDescent="0.2">
      <c r="A443" s="318">
        <v>424</v>
      </c>
      <c r="B443" s="169" t="s">
        <v>1304</v>
      </c>
      <c r="C443" s="175" t="s">
        <v>182</v>
      </c>
      <c r="D443" s="169" t="s">
        <v>1236</v>
      </c>
      <c r="E443" s="175" t="s">
        <v>2127</v>
      </c>
      <c r="F443" s="286" t="s">
        <v>1252</v>
      </c>
      <c r="G443" s="175">
        <v>1993</v>
      </c>
      <c r="H443" s="176">
        <v>5</v>
      </c>
      <c r="I443" s="177">
        <v>4</v>
      </c>
      <c r="J443" s="177">
        <v>467</v>
      </c>
      <c r="K443" s="177">
        <v>5.2</v>
      </c>
      <c r="L443" s="176">
        <v>1</v>
      </c>
      <c r="M443" s="170">
        <v>0</v>
      </c>
      <c r="N443" s="177">
        <v>1</v>
      </c>
      <c r="O443" s="177">
        <v>1</v>
      </c>
      <c r="P443" s="170">
        <v>0</v>
      </c>
      <c r="Q443" s="170">
        <v>0</v>
      </c>
      <c r="R443" s="177">
        <v>2</v>
      </c>
      <c r="S443" s="170">
        <v>0</v>
      </c>
      <c r="T443" s="176">
        <v>0.19</v>
      </c>
      <c r="U443" s="170">
        <v>0</v>
      </c>
      <c r="V443" s="177">
        <v>0.19</v>
      </c>
      <c r="W443" s="177">
        <v>0.19</v>
      </c>
      <c r="X443" s="177">
        <v>0.19</v>
      </c>
      <c r="Y443" s="173" t="s">
        <v>179</v>
      </c>
    </row>
    <row r="444" spans="1:25" ht="16.5" thickBot="1" x14ac:dyDescent="0.25">
      <c r="A444" s="318">
        <v>425</v>
      </c>
      <c r="B444" s="169" t="s">
        <v>2100</v>
      </c>
      <c r="C444" s="175" t="s">
        <v>181</v>
      </c>
      <c r="D444" s="169" t="s">
        <v>1275</v>
      </c>
      <c r="E444" s="175" t="s">
        <v>2531</v>
      </c>
      <c r="F444" s="169" t="s">
        <v>1941</v>
      </c>
      <c r="G444" s="175">
        <v>1993</v>
      </c>
      <c r="H444" s="176">
        <v>1</v>
      </c>
      <c r="I444" s="170">
        <v>0</v>
      </c>
      <c r="J444" s="177">
        <v>1</v>
      </c>
      <c r="K444" s="170">
        <v>0</v>
      </c>
      <c r="L444" s="171">
        <v>0</v>
      </c>
      <c r="M444" s="170">
        <v>0</v>
      </c>
      <c r="N444" s="170">
        <v>0</v>
      </c>
      <c r="O444" s="170">
        <v>0</v>
      </c>
      <c r="P444" s="170">
        <v>0</v>
      </c>
      <c r="Q444" s="170">
        <v>0</v>
      </c>
      <c r="R444" s="170">
        <v>0</v>
      </c>
      <c r="S444" s="170">
        <v>0</v>
      </c>
      <c r="T444" s="171">
        <v>0</v>
      </c>
      <c r="U444" s="170">
        <v>0</v>
      </c>
      <c r="V444" s="170">
        <v>0</v>
      </c>
      <c r="W444" s="170">
        <v>0</v>
      </c>
      <c r="X444" s="170">
        <v>0</v>
      </c>
      <c r="Y444" s="173" t="s">
        <v>179</v>
      </c>
    </row>
    <row r="445" spans="1:25" ht="13.5" thickBot="1" x14ac:dyDescent="0.25">
      <c r="A445" s="174" t="s">
        <v>173</v>
      </c>
      <c r="B445" s="315" t="s">
        <v>174</v>
      </c>
      <c r="C445" s="181" t="s">
        <v>175</v>
      </c>
      <c r="D445" s="181" t="s">
        <v>176</v>
      </c>
      <c r="E445" s="181" t="s">
        <v>177</v>
      </c>
      <c r="F445" s="181" t="s">
        <v>806</v>
      </c>
      <c r="G445" s="181" t="s">
        <v>178</v>
      </c>
      <c r="H445" s="182" t="s">
        <v>184</v>
      </c>
      <c r="I445" s="181" t="s">
        <v>185</v>
      </c>
      <c r="J445" s="181" t="s">
        <v>186</v>
      </c>
      <c r="K445" s="181" t="s">
        <v>187</v>
      </c>
      <c r="L445" s="182" t="s">
        <v>188</v>
      </c>
      <c r="M445" s="181" t="s">
        <v>189</v>
      </c>
      <c r="N445" s="181" t="s">
        <v>195</v>
      </c>
      <c r="O445" s="181" t="s">
        <v>190</v>
      </c>
      <c r="P445" s="181" t="s">
        <v>191</v>
      </c>
      <c r="Q445" s="181" t="s">
        <v>192</v>
      </c>
      <c r="R445" s="181" t="s">
        <v>193</v>
      </c>
      <c r="S445" s="181" t="s">
        <v>194</v>
      </c>
      <c r="T445" s="182" t="s">
        <v>188</v>
      </c>
      <c r="U445" s="181" t="s">
        <v>189</v>
      </c>
      <c r="V445" s="181" t="s">
        <v>195</v>
      </c>
      <c r="W445" s="181" t="s">
        <v>190</v>
      </c>
      <c r="X445" s="181" t="s">
        <v>196</v>
      </c>
      <c r="Y445" s="183" t="s">
        <v>179</v>
      </c>
    </row>
    <row r="446" spans="1:25" ht="15.75" x14ac:dyDescent="0.2">
      <c r="A446" s="318">
        <v>426</v>
      </c>
      <c r="B446" s="169" t="s">
        <v>493</v>
      </c>
      <c r="C446" s="175" t="s">
        <v>180</v>
      </c>
      <c r="D446" s="169" t="s">
        <v>824</v>
      </c>
      <c r="E446" s="175" t="s">
        <v>2532</v>
      </c>
      <c r="F446" s="169" t="s">
        <v>834</v>
      </c>
      <c r="G446" s="175">
        <v>1996</v>
      </c>
      <c r="H446" s="176">
        <v>3</v>
      </c>
      <c r="I446" s="177">
        <v>3</v>
      </c>
      <c r="J446" s="177">
        <v>263</v>
      </c>
      <c r="K446" s="177">
        <v>2.9</v>
      </c>
      <c r="L446" s="176">
        <v>1</v>
      </c>
      <c r="M446" s="177">
        <v>1</v>
      </c>
      <c r="N446" s="177">
        <v>2</v>
      </c>
      <c r="O446" s="177">
        <v>1</v>
      </c>
      <c r="P446" s="170">
        <v>0</v>
      </c>
      <c r="Q446" s="170">
        <v>0</v>
      </c>
      <c r="R446" s="170">
        <v>0</v>
      </c>
      <c r="S446" s="170">
        <v>0</v>
      </c>
      <c r="T446" s="176">
        <v>0.34</v>
      </c>
      <c r="U446" s="177">
        <v>0.34</v>
      </c>
      <c r="V446" s="177">
        <v>0.68</v>
      </c>
      <c r="W446" s="177">
        <v>0.34</v>
      </c>
      <c r="X446" s="177">
        <v>0.68</v>
      </c>
      <c r="Y446" s="173" t="s">
        <v>179</v>
      </c>
    </row>
    <row r="447" spans="1:25" ht="15.75" x14ac:dyDescent="0.2">
      <c r="A447" s="318">
        <v>427</v>
      </c>
      <c r="B447" s="169" t="s">
        <v>1162</v>
      </c>
      <c r="C447" s="175" t="s">
        <v>180</v>
      </c>
      <c r="D447" s="169" t="s">
        <v>1103</v>
      </c>
      <c r="E447" s="175" t="s">
        <v>2533</v>
      </c>
      <c r="F447" s="169" t="s">
        <v>1163</v>
      </c>
      <c r="G447" s="175">
        <v>2006</v>
      </c>
      <c r="H447" s="176">
        <v>4</v>
      </c>
      <c r="I447" s="177">
        <v>2</v>
      </c>
      <c r="J447" s="177">
        <v>208</v>
      </c>
      <c r="K447" s="177">
        <v>2.2999999999999998</v>
      </c>
      <c r="L447" s="171">
        <v>0</v>
      </c>
      <c r="M447" s="170">
        <v>0</v>
      </c>
      <c r="N447" s="170">
        <v>0</v>
      </c>
      <c r="O447" s="170">
        <v>0</v>
      </c>
      <c r="P447" s="170">
        <v>0</v>
      </c>
      <c r="Q447" s="170">
        <v>0</v>
      </c>
      <c r="R447" s="170">
        <v>0</v>
      </c>
      <c r="S447" s="170">
        <v>0</v>
      </c>
      <c r="T447" s="171">
        <v>0</v>
      </c>
      <c r="U447" s="170">
        <v>0</v>
      </c>
      <c r="V447" s="170">
        <v>0</v>
      </c>
      <c r="W447" s="170">
        <v>0</v>
      </c>
      <c r="X447" s="170">
        <v>0</v>
      </c>
      <c r="Y447" s="173" t="s">
        <v>179</v>
      </c>
    </row>
    <row r="448" spans="1:25" ht="15.75" x14ac:dyDescent="0.2">
      <c r="A448" s="318">
        <v>428</v>
      </c>
      <c r="B448" s="169" t="s">
        <v>1470</v>
      </c>
      <c r="C448" s="175" t="s">
        <v>180</v>
      </c>
      <c r="D448" s="169" t="s">
        <v>1400</v>
      </c>
      <c r="E448" s="175" t="s">
        <v>2534</v>
      </c>
      <c r="F448" s="169" t="s">
        <v>1471</v>
      </c>
      <c r="G448" s="175">
        <v>2003</v>
      </c>
      <c r="H448" s="176">
        <v>3</v>
      </c>
      <c r="I448" s="177">
        <v>2</v>
      </c>
      <c r="J448" s="177">
        <v>188</v>
      </c>
      <c r="K448" s="177">
        <v>2.1</v>
      </c>
      <c r="L448" s="171">
        <v>0</v>
      </c>
      <c r="M448" s="170">
        <v>0</v>
      </c>
      <c r="N448" s="170">
        <v>0</v>
      </c>
      <c r="O448" s="170">
        <v>0</v>
      </c>
      <c r="P448" s="170">
        <v>0</v>
      </c>
      <c r="Q448" s="170">
        <v>0</v>
      </c>
      <c r="R448" s="170">
        <v>0</v>
      </c>
      <c r="S448" s="170">
        <v>0</v>
      </c>
      <c r="T448" s="171">
        <v>0</v>
      </c>
      <c r="U448" s="170">
        <v>0</v>
      </c>
      <c r="V448" s="170">
        <v>0</v>
      </c>
      <c r="W448" s="170">
        <v>0</v>
      </c>
      <c r="X448" s="170">
        <v>0</v>
      </c>
      <c r="Y448" s="173" t="s">
        <v>179</v>
      </c>
    </row>
    <row r="449" spans="1:25" ht="15.75" x14ac:dyDescent="0.2">
      <c r="A449" s="318">
        <v>429</v>
      </c>
      <c r="B449" s="169" t="s">
        <v>1047</v>
      </c>
      <c r="C449" s="175" t="s">
        <v>638</v>
      </c>
      <c r="D449" s="169" t="s">
        <v>998</v>
      </c>
      <c r="E449" s="175" t="s">
        <v>2535</v>
      </c>
      <c r="F449" s="169" t="s">
        <v>1048</v>
      </c>
      <c r="G449" s="175">
        <v>2006</v>
      </c>
      <c r="H449" s="176">
        <v>4</v>
      </c>
      <c r="I449" s="177">
        <v>3</v>
      </c>
      <c r="J449" s="177">
        <v>261</v>
      </c>
      <c r="K449" s="177">
        <v>2.9</v>
      </c>
      <c r="L449" s="176">
        <v>1</v>
      </c>
      <c r="M449" s="170">
        <v>0</v>
      </c>
      <c r="N449" s="177">
        <v>1</v>
      </c>
      <c r="O449" s="177">
        <v>1</v>
      </c>
      <c r="P449" s="170">
        <v>0</v>
      </c>
      <c r="Q449" s="170">
        <v>0</v>
      </c>
      <c r="R449" s="170">
        <v>0</v>
      </c>
      <c r="S449" s="170">
        <v>0</v>
      </c>
      <c r="T449" s="176">
        <v>0.34</v>
      </c>
      <c r="U449" s="170">
        <v>0</v>
      </c>
      <c r="V449" s="177">
        <v>0.34</v>
      </c>
      <c r="W449" s="177">
        <v>0.34</v>
      </c>
      <c r="X449" s="177">
        <v>0.34</v>
      </c>
      <c r="Y449" s="173" t="s">
        <v>179</v>
      </c>
    </row>
    <row r="450" spans="1:25" ht="15.75" x14ac:dyDescent="0.2">
      <c r="A450" s="318">
        <v>430</v>
      </c>
      <c r="B450" s="169" t="s">
        <v>411</v>
      </c>
      <c r="C450" s="175" t="s">
        <v>180</v>
      </c>
      <c r="D450" s="169" t="s">
        <v>998</v>
      </c>
      <c r="E450" s="175" t="s">
        <v>1682</v>
      </c>
      <c r="F450" s="169" t="s">
        <v>968</v>
      </c>
      <c r="G450" s="175">
        <v>1993</v>
      </c>
      <c r="H450" s="176">
        <v>4</v>
      </c>
      <c r="I450" s="177">
        <v>2</v>
      </c>
      <c r="J450" s="177">
        <v>223</v>
      </c>
      <c r="K450" s="177">
        <v>2.5</v>
      </c>
      <c r="L450" s="171">
        <v>0</v>
      </c>
      <c r="M450" s="170">
        <v>0</v>
      </c>
      <c r="N450" s="170">
        <v>0</v>
      </c>
      <c r="O450" s="170">
        <v>0</v>
      </c>
      <c r="P450" s="170">
        <v>0</v>
      </c>
      <c r="Q450" s="170">
        <v>0</v>
      </c>
      <c r="R450" s="177">
        <v>1</v>
      </c>
      <c r="S450" s="170">
        <v>0</v>
      </c>
      <c r="T450" s="171">
        <v>0</v>
      </c>
      <c r="U450" s="170">
        <v>0</v>
      </c>
      <c r="V450" s="170">
        <v>0</v>
      </c>
      <c r="W450" s="170">
        <v>0</v>
      </c>
      <c r="X450" s="170">
        <v>0</v>
      </c>
      <c r="Y450" s="173" t="s">
        <v>179</v>
      </c>
    </row>
    <row r="451" spans="1:25" ht="15.75" x14ac:dyDescent="0.2">
      <c r="A451" s="318">
        <v>431</v>
      </c>
      <c r="B451" s="169" t="s">
        <v>42</v>
      </c>
      <c r="C451" s="175" t="s">
        <v>181</v>
      </c>
      <c r="D451" s="169" t="s">
        <v>787</v>
      </c>
      <c r="E451" s="175" t="s">
        <v>2536</v>
      </c>
      <c r="F451" s="169" t="s">
        <v>990</v>
      </c>
      <c r="G451" s="175">
        <v>1999</v>
      </c>
      <c r="H451" s="176">
        <v>4</v>
      </c>
      <c r="I451" s="177">
        <v>4</v>
      </c>
      <c r="J451" s="177">
        <v>357</v>
      </c>
      <c r="K451" s="177">
        <v>4</v>
      </c>
      <c r="L451" s="176">
        <v>1</v>
      </c>
      <c r="M451" s="177">
        <v>3</v>
      </c>
      <c r="N451" s="177">
        <v>4</v>
      </c>
      <c r="O451" s="177">
        <v>1</v>
      </c>
      <c r="P451" s="170">
        <v>0</v>
      </c>
      <c r="Q451" s="170">
        <v>0</v>
      </c>
      <c r="R451" s="170">
        <v>0</v>
      </c>
      <c r="S451" s="170">
        <v>0</v>
      </c>
      <c r="T451" s="176">
        <v>0.25</v>
      </c>
      <c r="U451" s="177">
        <v>0.76</v>
      </c>
      <c r="V451" s="177">
        <v>1.01</v>
      </c>
      <c r="W451" s="177">
        <v>0.25</v>
      </c>
      <c r="X451" s="177">
        <v>1.01</v>
      </c>
      <c r="Y451" s="173" t="s">
        <v>179</v>
      </c>
    </row>
    <row r="452" spans="1:25" ht="15.75" x14ac:dyDescent="0.2">
      <c r="A452" s="318">
        <v>432</v>
      </c>
      <c r="B452" s="169" t="s">
        <v>1049</v>
      </c>
      <c r="C452" s="175" t="s">
        <v>181</v>
      </c>
      <c r="D452" s="169" t="s">
        <v>979</v>
      </c>
      <c r="E452" s="175" t="s">
        <v>2537</v>
      </c>
      <c r="F452" s="169" t="s">
        <v>932</v>
      </c>
      <c r="G452" s="175">
        <v>2000</v>
      </c>
      <c r="H452" s="176">
        <v>3</v>
      </c>
      <c r="I452" s="177">
        <v>2</v>
      </c>
      <c r="J452" s="177">
        <v>186</v>
      </c>
      <c r="K452" s="177">
        <v>2.1</v>
      </c>
      <c r="L452" s="176">
        <v>1</v>
      </c>
      <c r="M452" s="170">
        <v>0</v>
      </c>
      <c r="N452" s="177">
        <v>1</v>
      </c>
      <c r="O452" s="177">
        <v>1</v>
      </c>
      <c r="P452" s="170">
        <v>0</v>
      </c>
      <c r="Q452" s="170">
        <v>0</v>
      </c>
      <c r="R452" s="170">
        <v>0</v>
      </c>
      <c r="S452" s="170">
        <v>0</v>
      </c>
      <c r="T452" s="176">
        <v>0.48</v>
      </c>
      <c r="U452" s="170">
        <v>0</v>
      </c>
      <c r="V452" s="177">
        <v>0.48</v>
      </c>
      <c r="W452" s="177">
        <v>0.48</v>
      </c>
      <c r="X452" s="177">
        <v>0.48</v>
      </c>
      <c r="Y452" s="173" t="s">
        <v>179</v>
      </c>
    </row>
    <row r="453" spans="1:25" ht="15.75" x14ac:dyDescent="0.2">
      <c r="A453" s="318">
        <v>433</v>
      </c>
      <c r="B453" s="169" t="s">
        <v>2007</v>
      </c>
      <c r="C453" s="175" t="s">
        <v>638</v>
      </c>
      <c r="D453" s="169" t="s">
        <v>1531</v>
      </c>
      <c r="E453" s="175" t="s">
        <v>2538</v>
      </c>
      <c r="F453" s="286" t="s">
        <v>1648</v>
      </c>
      <c r="G453" s="175">
        <v>1993</v>
      </c>
      <c r="H453" s="176">
        <v>1</v>
      </c>
      <c r="I453" s="170">
        <v>0</v>
      </c>
      <c r="J453" s="177">
        <v>9</v>
      </c>
      <c r="K453" s="177">
        <v>0.1</v>
      </c>
      <c r="L453" s="171">
        <v>0</v>
      </c>
      <c r="M453" s="170">
        <v>0</v>
      </c>
      <c r="N453" s="170">
        <v>0</v>
      </c>
      <c r="O453" s="170">
        <v>0</v>
      </c>
      <c r="P453" s="170">
        <v>0</v>
      </c>
      <c r="Q453" s="170">
        <v>0</v>
      </c>
      <c r="R453" s="170">
        <v>0</v>
      </c>
      <c r="S453" s="170">
        <v>0</v>
      </c>
      <c r="T453" s="171">
        <v>0</v>
      </c>
      <c r="U453" s="170">
        <v>0</v>
      </c>
      <c r="V453" s="170">
        <v>0</v>
      </c>
      <c r="W453" s="170">
        <v>0</v>
      </c>
      <c r="X453" s="170">
        <v>0</v>
      </c>
      <c r="Y453" s="173" t="s">
        <v>179</v>
      </c>
    </row>
    <row r="454" spans="1:25" ht="15.75" x14ac:dyDescent="0.2">
      <c r="A454" s="318">
        <v>434</v>
      </c>
      <c r="B454" s="169" t="s">
        <v>1472</v>
      </c>
      <c r="C454" s="175" t="s">
        <v>180</v>
      </c>
      <c r="D454" s="169" t="s">
        <v>1400</v>
      </c>
      <c r="E454" s="175" t="s">
        <v>2539</v>
      </c>
      <c r="F454" s="286" t="s">
        <v>1473</v>
      </c>
      <c r="G454" s="175">
        <v>2002</v>
      </c>
      <c r="H454" s="176">
        <v>2</v>
      </c>
      <c r="I454" s="177">
        <v>2</v>
      </c>
      <c r="J454" s="177">
        <v>117</v>
      </c>
      <c r="K454" s="177">
        <v>1.3</v>
      </c>
      <c r="L454" s="171">
        <v>0</v>
      </c>
      <c r="M454" s="170">
        <v>0</v>
      </c>
      <c r="N454" s="170">
        <v>0</v>
      </c>
      <c r="O454" s="170">
        <v>0</v>
      </c>
      <c r="P454" s="170">
        <v>0</v>
      </c>
      <c r="Q454" s="170">
        <v>0</v>
      </c>
      <c r="R454" s="170">
        <v>0</v>
      </c>
      <c r="S454" s="170">
        <v>0</v>
      </c>
      <c r="T454" s="171">
        <v>0</v>
      </c>
      <c r="U454" s="170">
        <v>0</v>
      </c>
      <c r="V454" s="170">
        <v>0</v>
      </c>
      <c r="W454" s="170">
        <v>0</v>
      </c>
      <c r="X454" s="170">
        <v>0</v>
      </c>
      <c r="Y454" s="173" t="s">
        <v>179</v>
      </c>
    </row>
    <row r="455" spans="1:25" ht="15.75" x14ac:dyDescent="0.2">
      <c r="A455" s="318">
        <v>435</v>
      </c>
      <c r="B455" s="169" t="s">
        <v>458</v>
      </c>
      <c r="C455" s="175" t="s">
        <v>182</v>
      </c>
      <c r="D455" s="169" t="s">
        <v>1110</v>
      </c>
      <c r="E455" s="175" t="s">
        <v>2208</v>
      </c>
      <c r="F455" s="169" t="s">
        <v>1220</v>
      </c>
      <c r="G455" s="175">
        <v>1997</v>
      </c>
      <c r="H455" s="176">
        <v>2</v>
      </c>
      <c r="I455" s="177">
        <v>2</v>
      </c>
      <c r="J455" s="177">
        <v>128</v>
      </c>
      <c r="K455" s="177">
        <v>1.4</v>
      </c>
      <c r="L455" s="171">
        <v>0</v>
      </c>
      <c r="M455" s="177">
        <v>1</v>
      </c>
      <c r="N455" s="177">
        <v>1</v>
      </c>
      <c r="O455" s="170">
        <v>0</v>
      </c>
      <c r="P455" s="170">
        <v>0</v>
      </c>
      <c r="Q455" s="170">
        <v>0</v>
      </c>
      <c r="R455" s="170">
        <v>0</v>
      </c>
      <c r="S455" s="170">
        <v>0</v>
      </c>
      <c r="T455" s="171">
        <v>0</v>
      </c>
      <c r="U455" s="177">
        <v>0.7</v>
      </c>
      <c r="V455" s="177">
        <v>0.7</v>
      </c>
      <c r="W455" s="170">
        <v>0</v>
      </c>
      <c r="X455" s="177">
        <v>0.7</v>
      </c>
      <c r="Y455" s="173" t="s">
        <v>179</v>
      </c>
    </row>
    <row r="456" spans="1:25" ht="15.75" x14ac:dyDescent="0.2">
      <c r="A456" s="318">
        <v>436</v>
      </c>
      <c r="B456" s="169" t="s">
        <v>1050</v>
      </c>
      <c r="C456" s="175" t="s">
        <v>182</v>
      </c>
      <c r="D456" s="169" t="s">
        <v>998</v>
      </c>
      <c r="E456" s="175" t="s">
        <v>2540</v>
      </c>
      <c r="F456" s="169" t="s">
        <v>1051</v>
      </c>
      <c r="G456" s="175">
        <v>2001</v>
      </c>
      <c r="H456" s="176">
        <v>2</v>
      </c>
      <c r="I456" s="177">
        <v>2</v>
      </c>
      <c r="J456" s="177">
        <v>163</v>
      </c>
      <c r="K456" s="177">
        <v>1.8</v>
      </c>
      <c r="L456" s="171">
        <v>0</v>
      </c>
      <c r="M456" s="170">
        <v>0</v>
      </c>
      <c r="N456" s="170">
        <v>0</v>
      </c>
      <c r="O456" s="170">
        <v>0</v>
      </c>
      <c r="P456" s="170">
        <v>0</v>
      </c>
      <c r="Q456" s="170">
        <v>0</v>
      </c>
      <c r="R456" s="177">
        <v>1</v>
      </c>
      <c r="S456" s="170">
        <v>0</v>
      </c>
      <c r="T456" s="171">
        <v>0</v>
      </c>
      <c r="U456" s="170">
        <v>0</v>
      </c>
      <c r="V456" s="170">
        <v>0</v>
      </c>
      <c r="W456" s="170">
        <v>0</v>
      </c>
      <c r="X456" s="170">
        <v>0</v>
      </c>
      <c r="Y456" s="173" t="s">
        <v>179</v>
      </c>
    </row>
    <row r="457" spans="1:25" ht="15.75" x14ac:dyDescent="0.2">
      <c r="A457" s="318">
        <v>437</v>
      </c>
      <c r="B457" s="169" t="s">
        <v>1164</v>
      </c>
      <c r="C457" s="175" t="s">
        <v>182</v>
      </c>
      <c r="D457" s="169" t="s">
        <v>1110</v>
      </c>
      <c r="E457" s="175" t="s">
        <v>2541</v>
      </c>
      <c r="F457" s="169" t="s">
        <v>850</v>
      </c>
      <c r="G457" s="175">
        <v>1999</v>
      </c>
      <c r="H457" s="176">
        <v>4</v>
      </c>
      <c r="I457" s="177">
        <v>4</v>
      </c>
      <c r="J457" s="177">
        <v>360</v>
      </c>
      <c r="K457" s="177">
        <v>4</v>
      </c>
      <c r="L457" s="171">
        <v>0</v>
      </c>
      <c r="M457" s="170">
        <v>0</v>
      </c>
      <c r="N457" s="170">
        <v>0</v>
      </c>
      <c r="O457" s="170">
        <v>0</v>
      </c>
      <c r="P457" s="170">
        <v>0</v>
      </c>
      <c r="Q457" s="170">
        <v>0</v>
      </c>
      <c r="R457" s="170">
        <v>0</v>
      </c>
      <c r="S457" s="170">
        <v>0</v>
      </c>
      <c r="T457" s="171">
        <v>0</v>
      </c>
      <c r="U457" s="170">
        <v>0</v>
      </c>
      <c r="V457" s="170">
        <v>0</v>
      </c>
      <c r="W457" s="170">
        <v>0</v>
      </c>
      <c r="X457" s="170">
        <v>0</v>
      </c>
      <c r="Y457" s="173" t="s">
        <v>179</v>
      </c>
    </row>
    <row r="458" spans="1:25" ht="15.75" x14ac:dyDescent="0.2">
      <c r="A458" s="318">
        <v>438</v>
      </c>
      <c r="B458" s="169" t="s">
        <v>1165</v>
      </c>
      <c r="C458" s="175" t="s">
        <v>180</v>
      </c>
      <c r="D458" s="169" t="s">
        <v>1110</v>
      </c>
      <c r="E458" s="175" t="s">
        <v>1535</v>
      </c>
      <c r="F458" s="169" t="s">
        <v>1166</v>
      </c>
      <c r="G458" s="175">
        <v>1993</v>
      </c>
      <c r="H458" s="176">
        <v>4</v>
      </c>
      <c r="I458" s="177">
        <v>2</v>
      </c>
      <c r="J458" s="177">
        <v>216</v>
      </c>
      <c r="K458" s="177">
        <v>2.4</v>
      </c>
      <c r="L458" s="176">
        <v>1</v>
      </c>
      <c r="M458" s="170">
        <v>0</v>
      </c>
      <c r="N458" s="177">
        <v>1</v>
      </c>
      <c r="O458" s="177">
        <v>1</v>
      </c>
      <c r="P458" s="170">
        <v>0</v>
      </c>
      <c r="Q458" s="170">
        <v>0</v>
      </c>
      <c r="R458" s="170">
        <v>0</v>
      </c>
      <c r="S458" s="170">
        <v>0</v>
      </c>
      <c r="T458" s="176">
        <v>0.42</v>
      </c>
      <c r="U458" s="170">
        <v>0</v>
      </c>
      <c r="V458" s="177">
        <v>0.42</v>
      </c>
      <c r="W458" s="177">
        <v>0.42</v>
      </c>
      <c r="X458" s="177">
        <v>0.42</v>
      </c>
      <c r="Y458" s="173" t="s">
        <v>179</v>
      </c>
    </row>
    <row r="459" spans="1:25" ht="15.75" x14ac:dyDescent="0.2">
      <c r="A459" s="318">
        <v>439</v>
      </c>
      <c r="B459" s="169" t="s">
        <v>1712</v>
      </c>
      <c r="C459" s="175" t="s">
        <v>638</v>
      </c>
      <c r="D459" s="169" t="s">
        <v>635</v>
      </c>
      <c r="E459" s="175" t="s">
        <v>2126</v>
      </c>
      <c r="F459" s="169" t="s">
        <v>1713</v>
      </c>
      <c r="G459" s="175">
        <v>1996</v>
      </c>
      <c r="H459" s="176">
        <v>3</v>
      </c>
      <c r="I459" s="170">
        <v>0</v>
      </c>
      <c r="J459" s="177">
        <v>42</v>
      </c>
      <c r="K459" s="177">
        <v>0.5</v>
      </c>
      <c r="L459" s="171">
        <v>0</v>
      </c>
      <c r="M459" s="170">
        <v>0</v>
      </c>
      <c r="N459" s="170">
        <v>0</v>
      </c>
      <c r="O459" s="170">
        <v>0</v>
      </c>
      <c r="P459" s="170">
        <v>0</v>
      </c>
      <c r="Q459" s="170">
        <v>0</v>
      </c>
      <c r="R459" s="170">
        <v>0</v>
      </c>
      <c r="S459" s="170">
        <v>0</v>
      </c>
      <c r="T459" s="171">
        <v>0</v>
      </c>
      <c r="U459" s="170">
        <v>0</v>
      </c>
      <c r="V459" s="170">
        <v>0</v>
      </c>
      <c r="W459" s="170">
        <v>0</v>
      </c>
      <c r="X459" s="170">
        <v>0</v>
      </c>
      <c r="Y459" s="173" t="s">
        <v>179</v>
      </c>
    </row>
    <row r="460" spans="1:25" ht="15.75" x14ac:dyDescent="0.2">
      <c r="A460" s="318">
        <v>440</v>
      </c>
      <c r="B460" s="169" t="s">
        <v>381</v>
      </c>
      <c r="C460" s="175" t="s">
        <v>181</v>
      </c>
      <c r="D460" s="169" t="s">
        <v>1438</v>
      </c>
      <c r="E460" s="175" t="s">
        <v>2542</v>
      </c>
      <c r="F460" s="169" t="s">
        <v>850</v>
      </c>
      <c r="G460" s="175">
        <v>2001</v>
      </c>
      <c r="H460" s="176">
        <v>4</v>
      </c>
      <c r="I460" s="177">
        <v>2</v>
      </c>
      <c r="J460" s="177">
        <v>234</v>
      </c>
      <c r="K460" s="177">
        <v>2.6</v>
      </c>
      <c r="L460" s="171">
        <v>0</v>
      </c>
      <c r="M460" s="177">
        <v>1</v>
      </c>
      <c r="N460" s="177">
        <v>1</v>
      </c>
      <c r="O460" s="170">
        <v>0</v>
      </c>
      <c r="P460" s="170">
        <v>0</v>
      </c>
      <c r="Q460" s="170">
        <v>0</v>
      </c>
      <c r="R460" s="170">
        <v>0</v>
      </c>
      <c r="S460" s="170">
        <v>0</v>
      </c>
      <c r="T460" s="171">
        <v>0</v>
      </c>
      <c r="U460" s="177">
        <v>0.38</v>
      </c>
      <c r="V460" s="177">
        <v>0.38</v>
      </c>
      <c r="W460" s="170">
        <v>0</v>
      </c>
      <c r="X460" s="177">
        <v>0.38</v>
      </c>
      <c r="Y460" s="173" t="s">
        <v>179</v>
      </c>
    </row>
    <row r="461" spans="1:25" ht="15.75" x14ac:dyDescent="0.2">
      <c r="A461" s="318">
        <v>441</v>
      </c>
      <c r="B461" s="169" t="s">
        <v>494</v>
      </c>
      <c r="C461" s="175" t="s">
        <v>181</v>
      </c>
      <c r="D461" s="169" t="s">
        <v>824</v>
      </c>
      <c r="E461" s="175" t="s">
        <v>2543</v>
      </c>
      <c r="F461" s="169" t="s">
        <v>835</v>
      </c>
      <c r="G461" s="175">
        <v>1992</v>
      </c>
      <c r="H461" s="176">
        <v>2</v>
      </c>
      <c r="I461" s="177">
        <v>2</v>
      </c>
      <c r="J461" s="177">
        <v>117</v>
      </c>
      <c r="K461" s="177">
        <v>1.3</v>
      </c>
      <c r="L461" s="171">
        <v>0</v>
      </c>
      <c r="M461" s="170">
        <v>0</v>
      </c>
      <c r="N461" s="170">
        <v>0</v>
      </c>
      <c r="O461" s="170">
        <v>0</v>
      </c>
      <c r="P461" s="170">
        <v>0</v>
      </c>
      <c r="Q461" s="170">
        <v>0</v>
      </c>
      <c r="R461" s="170">
        <v>0</v>
      </c>
      <c r="S461" s="170">
        <v>0</v>
      </c>
      <c r="T461" s="171">
        <v>0</v>
      </c>
      <c r="U461" s="170">
        <v>0</v>
      </c>
      <c r="V461" s="170">
        <v>0</v>
      </c>
      <c r="W461" s="170">
        <v>0</v>
      </c>
      <c r="X461" s="170">
        <v>0</v>
      </c>
      <c r="Y461" s="173" t="s">
        <v>179</v>
      </c>
    </row>
    <row r="462" spans="1:25" ht="15.75" x14ac:dyDescent="0.2">
      <c r="A462" s="318">
        <v>442</v>
      </c>
      <c r="B462" s="169" t="s">
        <v>355</v>
      </c>
      <c r="C462" s="175" t="s">
        <v>638</v>
      </c>
      <c r="D462" s="169" t="s">
        <v>1246</v>
      </c>
      <c r="E462" s="175" t="s">
        <v>2544</v>
      </c>
      <c r="F462" s="169" t="s">
        <v>1804</v>
      </c>
      <c r="G462" s="175">
        <v>1993</v>
      </c>
      <c r="H462" s="176">
        <v>2</v>
      </c>
      <c r="I462" s="170">
        <v>0</v>
      </c>
      <c r="J462" s="177">
        <v>46</v>
      </c>
      <c r="K462" s="177">
        <v>0.5</v>
      </c>
      <c r="L462" s="171">
        <v>0</v>
      </c>
      <c r="M462" s="170">
        <v>0</v>
      </c>
      <c r="N462" s="170">
        <v>0</v>
      </c>
      <c r="O462" s="170">
        <v>0</v>
      </c>
      <c r="P462" s="170">
        <v>0</v>
      </c>
      <c r="Q462" s="170">
        <v>0</v>
      </c>
      <c r="R462" s="170">
        <v>0</v>
      </c>
      <c r="S462" s="170">
        <v>0</v>
      </c>
      <c r="T462" s="171">
        <v>0</v>
      </c>
      <c r="U462" s="170">
        <v>0</v>
      </c>
      <c r="V462" s="170">
        <v>0</v>
      </c>
      <c r="W462" s="170">
        <v>0</v>
      </c>
      <c r="X462" s="170">
        <v>0</v>
      </c>
      <c r="Y462" s="173" t="s">
        <v>179</v>
      </c>
    </row>
    <row r="463" spans="1:25" ht="15.75" x14ac:dyDescent="0.2">
      <c r="A463" s="318">
        <v>443</v>
      </c>
      <c r="B463" s="169" t="s">
        <v>382</v>
      </c>
      <c r="C463" s="175" t="s">
        <v>182</v>
      </c>
      <c r="D463" s="169" t="s">
        <v>1438</v>
      </c>
      <c r="E463" s="175" t="s">
        <v>2545</v>
      </c>
      <c r="F463" s="169" t="s">
        <v>986</v>
      </c>
      <c r="G463" s="175">
        <v>1999</v>
      </c>
      <c r="H463" s="176">
        <v>3</v>
      </c>
      <c r="I463" s="177">
        <v>2</v>
      </c>
      <c r="J463" s="177">
        <v>219</v>
      </c>
      <c r="K463" s="177">
        <v>2.4</v>
      </c>
      <c r="L463" s="171">
        <v>0</v>
      </c>
      <c r="M463" s="170">
        <v>0</v>
      </c>
      <c r="N463" s="170">
        <v>0</v>
      </c>
      <c r="O463" s="170">
        <v>0</v>
      </c>
      <c r="P463" s="170">
        <v>0</v>
      </c>
      <c r="Q463" s="170">
        <v>0</v>
      </c>
      <c r="R463" s="170">
        <v>0</v>
      </c>
      <c r="S463" s="170">
        <v>0</v>
      </c>
      <c r="T463" s="171">
        <v>0</v>
      </c>
      <c r="U463" s="170">
        <v>0</v>
      </c>
      <c r="V463" s="170">
        <v>0</v>
      </c>
      <c r="W463" s="170">
        <v>0</v>
      </c>
      <c r="X463" s="170">
        <v>0</v>
      </c>
      <c r="Y463" s="173" t="s">
        <v>179</v>
      </c>
    </row>
    <row r="464" spans="1:25" ht="15.75" x14ac:dyDescent="0.2">
      <c r="A464" s="318">
        <v>444</v>
      </c>
      <c r="B464" s="169" t="s">
        <v>1584</v>
      </c>
      <c r="C464" s="175" t="s">
        <v>182</v>
      </c>
      <c r="D464" s="169" t="s">
        <v>1542</v>
      </c>
      <c r="E464" s="175" t="s">
        <v>2098</v>
      </c>
      <c r="F464" s="169" t="s">
        <v>1132</v>
      </c>
      <c r="G464" s="175">
        <v>1999</v>
      </c>
      <c r="H464" s="176">
        <v>4</v>
      </c>
      <c r="I464" s="177">
        <v>3</v>
      </c>
      <c r="J464" s="177">
        <v>311</v>
      </c>
      <c r="K464" s="177">
        <v>3.5</v>
      </c>
      <c r="L464" s="171">
        <v>0</v>
      </c>
      <c r="M464" s="170">
        <v>0</v>
      </c>
      <c r="N464" s="170">
        <v>0</v>
      </c>
      <c r="O464" s="170">
        <v>0</v>
      </c>
      <c r="P464" s="170">
        <v>0</v>
      </c>
      <c r="Q464" s="170">
        <v>0</v>
      </c>
      <c r="R464" s="170">
        <v>0</v>
      </c>
      <c r="S464" s="170">
        <v>0</v>
      </c>
      <c r="T464" s="171">
        <v>0</v>
      </c>
      <c r="U464" s="170">
        <v>0</v>
      </c>
      <c r="V464" s="170">
        <v>0</v>
      </c>
      <c r="W464" s="170">
        <v>0</v>
      </c>
      <c r="X464" s="170">
        <v>0</v>
      </c>
      <c r="Y464" s="173" t="s">
        <v>179</v>
      </c>
    </row>
    <row r="465" spans="1:25" ht="15.75" x14ac:dyDescent="0.2">
      <c r="A465" s="318">
        <v>445</v>
      </c>
      <c r="B465" s="169" t="s">
        <v>2008</v>
      </c>
      <c r="C465" s="175" t="s">
        <v>180</v>
      </c>
      <c r="D465" s="169" t="s">
        <v>1387</v>
      </c>
      <c r="E465" s="175" t="s">
        <v>2546</v>
      </c>
      <c r="F465" s="286" t="s">
        <v>1464</v>
      </c>
      <c r="G465" s="175">
        <v>2002</v>
      </c>
      <c r="H465" s="176">
        <v>1</v>
      </c>
      <c r="I465" s="170">
        <v>0</v>
      </c>
      <c r="J465" s="177">
        <v>15</v>
      </c>
      <c r="K465" s="177">
        <v>0.2</v>
      </c>
      <c r="L465" s="171">
        <v>0</v>
      </c>
      <c r="M465" s="170">
        <v>0</v>
      </c>
      <c r="N465" s="170">
        <v>0</v>
      </c>
      <c r="O465" s="170">
        <v>0</v>
      </c>
      <c r="P465" s="170">
        <v>0</v>
      </c>
      <c r="Q465" s="170">
        <v>0</v>
      </c>
      <c r="R465" s="170">
        <v>0</v>
      </c>
      <c r="S465" s="170">
        <v>0</v>
      </c>
      <c r="T465" s="171">
        <v>0</v>
      </c>
      <c r="U465" s="170">
        <v>0</v>
      </c>
      <c r="V465" s="170">
        <v>0</v>
      </c>
      <c r="W465" s="170">
        <v>0</v>
      </c>
      <c r="X465" s="170">
        <v>0</v>
      </c>
      <c r="Y465" s="173" t="s">
        <v>179</v>
      </c>
    </row>
    <row r="466" spans="1:25" ht="15.75" x14ac:dyDescent="0.2">
      <c r="A466" s="318">
        <v>446</v>
      </c>
      <c r="B466" s="169" t="s">
        <v>1714</v>
      </c>
      <c r="C466" s="175" t="s">
        <v>182</v>
      </c>
      <c r="D466" s="169" t="s">
        <v>635</v>
      </c>
      <c r="E466" s="175" t="s">
        <v>2547</v>
      </c>
      <c r="F466" s="169" t="s">
        <v>947</v>
      </c>
      <c r="G466" s="175">
        <v>2003</v>
      </c>
      <c r="H466" s="176">
        <v>2</v>
      </c>
      <c r="I466" s="177">
        <v>1</v>
      </c>
      <c r="J466" s="177">
        <v>78</v>
      </c>
      <c r="K466" s="177">
        <v>0.9</v>
      </c>
      <c r="L466" s="171">
        <v>0</v>
      </c>
      <c r="M466" s="170">
        <v>0</v>
      </c>
      <c r="N466" s="170">
        <v>0</v>
      </c>
      <c r="O466" s="170">
        <v>0</v>
      </c>
      <c r="P466" s="170">
        <v>0</v>
      </c>
      <c r="Q466" s="170">
        <v>0</v>
      </c>
      <c r="R466" s="170">
        <v>0</v>
      </c>
      <c r="S466" s="170">
        <v>0</v>
      </c>
      <c r="T466" s="171">
        <v>0</v>
      </c>
      <c r="U466" s="170">
        <v>0</v>
      </c>
      <c r="V466" s="170">
        <v>0</v>
      </c>
      <c r="W466" s="170">
        <v>0</v>
      </c>
      <c r="X466" s="170">
        <v>0</v>
      </c>
      <c r="Y466" s="173" t="s">
        <v>179</v>
      </c>
    </row>
    <row r="467" spans="1:25" ht="15.75" x14ac:dyDescent="0.2">
      <c r="A467" s="318">
        <v>447</v>
      </c>
      <c r="B467" s="169" t="s">
        <v>1052</v>
      </c>
      <c r="C467" s="175" t="s">
        <v>180</v>
      </c>
      <c r="D467" s="169" t="s">
        <v>635</v>
      </c>
      <c r="E467" s="175" t="s">
        <v>1956</v>
      </c>
      <c r="F467" s="169" t="s">
        <v>962</v>
      </c>
      <c r="G467" s="175">
        <v>2002</v>
      </c>
      <c r="H467" s="176">
        <v>3</v>
      </c>
      <c r="I467" s="177">
        <v>1</v>
      </c>
      <c r="J467" s="177">
        <v>72</v>
      </c>
      <c r="K467" s="177">
        <v>0.8</v>
      </c>
      <c r="L467" s="171">
        <v>0</v>
      </c>
      <c r="M467" s="170">
        <v>0</v>
      </c>
      <c r="N467" s="170">
        <v>0</v>
      </c>
      <c r="O467" s="170">
        <v>0</v>
      </c>
      <c r="P467" s="170">
        <v>0</v>
      </c>
      <c r="Q467" s="170">
        <v>0</v>
      </c>
      <c r="R467" s="170">
        <v>0</v>
      </c>
      <c r="S467" s="170">
        <v>0</v>
      </c>
      <c r="T467" s="171">
        <v>0</v>
      </c>
      <c r="U467" s="170">
        <v>0</v>
      </c>
      <c r="V467" s="170">
        <v>0</v>
      </c>
      <c r="W467" s="170">
        <v>0</v>
      </c>
      <c r="X467" s="170">
        <v>0</v>
      </c>
      <c r="Y467" s="173" t="s">
        <v>179</v>
      </c>
    </row>
    <row r="468" spans="1:25" ht="15.75" x14ac:dyDescent="0.2">
      <c r="A468" s="318">
        <v>448</v>
      </c>
      <c r="B468" s="169" t="s">
        <v>1474</v>
      </c>
      <c r="C468" s="175" t="s">
        <v>180</v>
      </c>
      <c r="D468" s="169" t="s">
        <v>1400</v>
      </c>
      <c r="E468" s="175" t="s">
        <v>2548</v>
      </c>
      <c r="F468" s="169" t="s">
        <v>1475</v>
      </c>
      <c r="G468" s="175">
        <v>2004</v>
      </c>
      <c r="H468" s="176">
        <v>2</v>
      </c>
      <c r="I468" s="177">
        <v>2</v>
      </c>
      <c r="J468" s="177">
        <v>129</v>
      </c>
      <c r="K468" s="177">
        <v>1.4</v>
      </c>
      <c r="L468" s="171">
        <v>0</v>
      </c>
      <c r="M468" s="170">
        <v>0</v>
      </c>
      <c r="N468" s="170">
        <v>0</v>
      </c>
      <c r="O468" s="170">
        <v>0</v>
      </c>
      <c r="P468" s="170">
        <v>0</v>
      </c>
      <c r="Q468" s="170">
        <v>0</v>
      </c>
      <c r="R468" s="170">
        <v>0</v>
      </c>
      <c r="S468" s="170">
        <v>0</v>
      </c>
      <c r="T468" s="171">
        <v>0</v>
      </c>
      <c r="U468" s="170">
        <v>0</v>
      </c>
      <c r="V468" s="170">
        <v>0</v>
      </c>
      <c r="W468" s="170">
        <v>0</v>
      </c>
      <c r="X468" s="170">
        <v>0</v>
      </c>
      <c r="Y468" s="173" t="s">
        <v>179</v>
      </c>
    </row>
    <row r="469" spans="1:25" ht="15.75" x14ac:dyDescent="0.2">
      <c r="A469" s="318">
        <v>449</v>
      </c>
      <c r="B469" s="169" t="s">
        <v>1053</v>
      </c>
      <c r="C469" s="175" t="s">
        <v>180</v>
      </c>
      <c r="D469" s="169" t="s">
        <v>979</v>
      </c>
      <c r="E469" s="175" t="s">
        <v>2549</v>
      </c>
      <c r="F469" s="169" t="s">
        <v>1476</v>
      </c>
      <c r="G469" s="175">
        <v>2000</v>
      </c>
      <c r="H469" s="176">
        <v>3</v>
      </c>
      <c r="I469" s="177">
        <v>3</v>
      </c>
      <c r="J469" s="177">
        <v>259</v>
      </c>
      <c r="K469" s="177">
        <v>2.9</v>
      </c>
      <c r="L469" s="171">
        <v>0</v>
      </c>
      <c r="M469" s="170">
        <v>0</v>
      </c>
      <c r="N469" s="170">
        <v>0</v>
      </c>
      <c r="O469" s="170">
        <v>0</v>
      </c>
      <c r="P469" s="170">
        <v>0</v>
      </c>
      <c r="Q469" s="170">
        <v>0</v>
      </c>
      <c r="R469" s="177">
        <v>1</v>
      </c>
      <c r="S469" s="170">
        <v>0</v>
      </c>
      <c r="T469" s="171">
        <v>0</v>
      </c>
      <c r="U469" s="170">
        <v>0</v>
      </c>
      <c r="V469" s="170">
        <v>0</v>
      </c>
      <c r="W469" s="170">
        <v>0</v>
      </c>
      <c r="X469" s="170">
        <v>0</v>
      </c>
      <c r="Y469" s="173" t="s">
        <v>179</v>
      </c>
    </row>
    <row r="470" spans="1:25" ht="16.5" thickBot="1" x14ac:dyDescent="0.25">
      <c r="A470" s="318">
        <v>450</v>
      </c>
      <c r="B470" s="169" t="s">
        <v>836</v>
      </c>
      <c r="C470" s="175" t="s">
        <v>180</v>
      </c>
      <c r="D470" s="169" t="s">
        <v>824</v>
      </c>
      <c r="E470" s="175" t="s">
        <v>2550</v>
      </c>
      <c r="F470" s="169" t="s">
        <v>837</v>
      </c>
      <c r="G470" s="175">
        <v>2002</v>
      </c>
      <c r="H470" s="176">
        <v>2</v>
      </c>
      <c r="I470" s="170">
        <v>0</v>
      </c>
      <c r="J470" s="177">
        <v>42</v>
      </c>
      <c r="K470" s="177">
        <v>0.5</v>
      </c>
      <c r="L470" s="171">
        <v>0</v>
      </c>
      <c r="M470" s="170">
        <v>0</v>
      </c>
      <c r="N470" s="170">
        <v>0</v>
      </c>
      <c r="O470" s="170">
        <v>0</v>
      </c>
      <c r="P470" s="170">
        <v>0</v>
      </c>
      <c r="Q470" s="170">
        <v>0</v>
      </c>
      <c r="R470" s="170">
        <v>0</v>
      </c>
      <c r="S470" s="170">
        <v>0</v>
      </c>
      <c r="T470" s="171">
        <v>0</v>
      </c>
      <c r="U470" s="170">
        <v>0</v>
      </c>
      <c r="V470" s="170">
        <v>0</v>
      </c>
      <c r="W470" s="170">
        <v>0</v>
      </c>
      <c r="X470" s="170">
        <v>0</v>
      </c>
      <c r="Y470" s="173" t="s">
        <v>179</v>
      </c>
    </row>
    <row r="471" spans="1:25" ht="13.5" thickBot="1" x14ac:dyDescent="0.25">
      <c r="A471" s="174" t="s">
        <v>173</v>
      </c>
      <c r="B471" s="315" t="s">
        <v>174</v>
      </c>
      <c r="C471" s="181" t="s">
        <v>175</v>
      </c>
      <c r="D471" s="181" t="s">
        <v>176</v>
      </c>
      <c r="E471" s="181" t="s">
        <v>177</v>
      </c>
      <c r="F471" s="181" t="s">
        <v>806</v>
      </c>
      <c r="G471" s="181" t="s">
        <v>178</v>
      </c>
      <c r="H471" s="182" t="s">
        <v>184</v>
      </c>
      <c r="I471" s="181" t="s">
        <v>185</v>
      </c>
      <c r="J471" s="181" t="s">
        <v>186</v>
      </c>
      <c r="K471" s="181" t="s">
        <v>187</v>
      </c>
      <c r="L471" s="182" t="s">
        <v>188</v>
      </c>
      <c r="M471" s="181" t="s">
        <v>189</v>
      </c>
      <c r="N471" s="181" t="s">
        <v>195</v>
      </c>
      <c r="O471" s="181" t="s">
        <v>190</v>
      </c>
      <c r="P471" s="181" t="s">
        <v>191</v>
      </c>
      <c r="Q471" s="181" t="s">
        <v>192</v>
      </c>
      <c r="R471" s="181" t="s">
        <v>193</v>
      </c>
      <c r="S471" s="181" t="s">
        <v>194</v>
      </c>
      <c r="T471" s="182" t="s">
        <v>188</v>
      </c>
      <c r="U471" s="181" t="s">
        <v>189</v>
      </c>
      <c r="V471" s="181" t="s">
        <v>195</v>
      </c>
      <c r="W471" s="181" t="s">
        <v>190</v>
      </c>
      <c r="X471" s="181" t="s">
        <v>196</v>
      </c>
      <c r="Y471" s="183" t="s">
        <v>179</v>
      </c>
    </row>
    <row r="472" spans="1:25" ht="15.75" x14ac:dyDescent="0.2">
      <c r="A472" s="318">
        <v>451</v>
      </c>
      <c r="B472" s="169" t="s">
        <v>412</v>
      </c>
      <c r="C472" s="175" t="s">
        <v>181</v>
      </c>
      <c r="D472" s="169" t="s">
        <v>810</v>
      </c>
      <c r="E472" s="175" t="s">
        <v>2551</v>
      </c>
      <c r="F472" s="169" t="s">
        <v>838</v>
      </c>
      <c r="G472" s="175">
        <v>1991</v>
      </c>
      <c r="H472" s="176">
        <v>4</v>
      </c>
      <c r="I472" s="177">
        <v>4</v>
      </c>
      <c r="J472" s="177">
        <v>317</v>
      </c>
      <c r="K472" s="177">
        <v>3.5</v>
      </c>
      <c r="L472" s="176">
        <v>3</v>
      </c>
      <c r="M472" s="170">
        <v>0</v>
      </c>
      <c r="N472" s="177">
        <v>3</v>
      </c>
      <c r="O472" s="177">
        <v>2</v>
      </c>
      <c r="P472" s="177">
        <v>1</v>
      </c>
      <c r="Q472" s="177">
        <v>1</v>
      </c>
      <c r="R472" s="170">
        <v>0</v>
      </c>
      <c r="S472" s="170">
        <v>0</v>
      </c>
      <c r="T472" s="176">
        <v>0.85</v>
      </c>
      <c r="U472" s="170">
        <v>0</v>
      </c>
      <c r="V472" s="177">
        <v>0.85</v>
      </c>
      <c r="W472" s="177">
        <v>0.56999999999999995</v>
      </c>
      <c r="X472" s="177">
        <v>0.56999999999999995</v>
      </c>
      <c r="Y472" s="173" t="s">
        <v>179</v>
      </c>
    </row>
    <row r="473" spans="1:25" ht="15.75" x14ac:dyDescent="0.2">
      <c r="A473" s="318">
        <v>452</v>
      </c>
      <c r="B473" s="169" t="s">
        <v>839</v>
      </c>
      <c r="C473" s="175" t="s">
        <v>180</v>
      </c>
      <c r="D473" s="169" t="s">
        <v>824</v>
      </c>
      <c r="E473" s="175" t="s">
        <v>2552</v>
      </c>
      <c r="F473" s="169" t="s">
        <v>1477</v>
      </c>
      <c r="G473" s="175">
        <v>1997</v>
      </c>
      <c r="H473" s="176">
        <v>2</v>
      </c>
      <c r="I473" s="170">
        <v>0</v>
      </c>
      <c r="J473" s="177">
        <v>52</v>
      </c>
      <c r="K473" s="177">
        <v>0.6</v>
      </c>
      <c r="L473" s="171">
        <v>0</v>
      </c>
      <c r="M473" s="170">
        <v>0</v>
      </c>
      <c r="N473" s="170">
        <v>0</v>
      </c>
      <c r="O473" s="170">
        <v>0</v>
      </c>
      <c r="P473" s="170">
        <v>0</v>
      </c>
      <c r="Q473" s="170">
        <v>0</v>
      </c>
      <c r="R473" s="170">
        <v>0</v>
      </c>
      <c r="S473" s="170">
        <v>0</v>
      </c>
      <c r="T473" s="171">
        <v>0</v>
      </c>
      <c r="U473" s="170">
        <v>0</v>
      </c>
      <c r="V473" s="170">
        <v>0</v>
      </c>
      <c r="W473" s="170">
        <v>0</v>
      </c>
      <c r="X473" s="170">
        <v>0</v>
      </c>
      <c r="Y473" s="173" t="s">
        <v>179</v>
      </c>
    </row>
    <row r="474" spans="1:25" ht="15.75" x14ac:dyDescent="0.2">
      <c r="A474" s="318">
        <v>453</v>
      </c>
      <c r="B474" s="169" t="s">
        <v>840</v>
      </c>
      <c r="C474" s="175" t="s">
        <v>636</v>
      </c>
      <c r="D474" s="169" t="s">
        <v>824</v>
      </c>
      <c r="E474" s="175" t="s">
        <v>2553</v>
      </c>
      <c r="F474" s="169" t="s">
        <v>841</v>
      </c>
      <c r="G474" s="175">
        <v>1995</v>
      </c>
      <c r="H474" s="176">
        <v>2</v>
      </c>
      <c r="I474" s="170">
        <v>0</v>
      </c>
      <c r="J474" s="177">
        <v>32</v>
      </c>
      <c r="K474" s="177">
        <v>0.4</v>
      </c>
      <c r="L474" s="171">
        <v>0</v>
      </c>
      <c r="M474" s="170">
        <v>0</v>
      </c>
      <c r="N474" s="170">
        <v>0</v>
      </c>
      <c r="O474" s="170">
        <v>0</v>
      </c>
      <c r="P474" s="170">
        <v>0</v>
      </c>
      <c r="Q474" s="170">
        <v>0</v>
      </c>
      <c r="R474" s="170">
        <v>0</v>
      </c>
      <c r="S474" s="170">
        <v>0</v>
      </c>
      <c r="T474" s="171">
        <v>0</v>
      </c>
      <c r="U474" s="170">
        <v>0</v>
      </c>
      <c r="V474" s="170">
        <v>0</v>
      </c>
      <c r="W474" s="170">
        <v>0</v>
      </c>
      <c r="X474" s="170">
        <v>0</v>
      </c>
      <c r="Y474" s="173" t="s">
        <v>179</v>
      </c>
    </row>
    <row r="475" spans="1:25" ht="15.75" x14ac:dyDescent="0.2">
      <c r="A475" s="318">
        <v>454</v>
      </c>
      <c r="B475" s="169" t="s">
        <v>1848</v>
      </c>
      <c r="C475" s="175" t="s">
        <v>181</v>
      </c>
      <c r="D475" s="169" t="s">
        <v>1531</v>
      </c>
      <c r="E475" s="175" t="s">
        <v>2187</v>
      </c>
      <c r="F475" s="286" t="s">
        <v>1755</v>
      </c>
      <c r="G475" s="175">
        <v>2001</v>
      </c>
      <c r="H475" s="176">
        <v>1</v>
      </c>
      <c r="I475" s="170">
        <v>0</v>
      </c>
      <c r="J475" s="177">
        <v>1</v>
      </c>
      <c r="K475" s="170">
        <v>0</v>
      </c>
      <c r="L475" s="171">
        <v>0</v>
      </c>
      <c r="M475" s="170">
        <v>0</v>
      </c>
      <c r="N475" s="170">
        <v>0</v>
      </c>
      <c r="O475" s="170">
        <v>0</v>
      </c>
      <c r="P475" s="170">
        <v>0</v>
      </c>
      <c r="Q475" s="170">
        <v>0</v>
      </c>
      <c r="R475" s="170">
        <v>0</v>
      </c>
      <c r="S475" s="170">
        <v>0</v>
      </c>
      <c r="T475" s="171">
        <v>0</v>
      </c>
      <c r="U475" s="170">
        <v>0</v>
      </c>
      <c r="V475" s="170">
        <v>0</v>
      </c>
      <c r="W475" s="170">
        <v>0</v>
      </c>
      <c r="X475" s="170">
        <v>0</v>
      </c>
      <c r="Y475" s="173" t="s">
        <v>179</v>
      </c>
    </row>
    <row r="476" spans="1:25" ht="15.75" x14ac:dyDescent="0.2">
      <c r="A476" s="318">
        <v>455</v>
      </c>
      <c r="B476" s="169" t="s">
        <v>255</v>
      </c>
      <c r="C476" s="175" t="s">
        <v>182</v>
      </c>
      <c r="D476" s="169" t="s">
        <v>887</v>
      </c>
      <c r="E476" s="175" t="s">
        <v>2554</v>
      </c>
      <c r="F476" s="169" t="s">
        <v>955</v>
      </c>
      <c r="G476" s="175">
        <v>1998</v>
      </c>
      <c r="H476" s="176">
        <v>5</v>
      </c>
      <c r="I476" s="177">
        <v>5</v>
      </c>
      <c r="J476" s="177">
        <v>450</v>
      </c>
      <c r="K476" s="177">
        <v>5</v>
      </c>
      <c r="L476" s="171">
        <v>0</v>
      </c>
      <c r="M476" s="170">
        <v>0</v>
      </c>
      <c r="N476" s="170">
        <v>0</v>
      </c>
      <c r="O476" s="170">
        <v>0</v>
      </c>
      <c r="P476" s="170">
        <v>0</v>
      </c>
      <c r="Q476" s="170">
        <v>0</v>
      </c>
      <c r="R476" s="177">
        <v>1</v>
      </c>
      <c r="S476" s="170">
        <v>0</v>
      </c>
      <c r="T476" s="171">
        <v>0</v>
      </c>
      <c r="U476" s="170">
        <v>0</v>
      </c>
      <c r="V476" s="170">
        <v>0</v>
      </c>
      <c r="W476" s="170">
        <v>0</v>
      </c>
      <c r="X476" s="170">
        <v>0</v>
      </c>
      <c r="Y476" s="173" t="s">
        <v>179</v>
      </c>
    </row>
    <row r="477" spans="1:25" ht="15.75" x14ac:dyDescent="0.2">
      <c r="A477" s="318">
        <v>456</v>
      </c>
      <c r="B477" s="169" t="s">
        <v>57</v>
      </c>
      <c r="C477" s="175" t="s">
        <v>180</v>
      </c>
      <c r="D477" s="169" t="s">
        <v>647</v>
      </c>
      <c r="E477" s="175" t="s">
        <v>2414</v>
      </c>
      <c r="F477" s="169" t="s">
        <v>1085</v>
      </c>
      <c r="G477" s="175">
        <v>1997</v>
      </c>
      <c r="H477" s="176">
        <v>4</v>
      </c>
      <c r="I477" s="177">
        <v>4</v>
      </c>
      <c r="J477" s="177">
        <v>328</v>
      </c>
      <c r="K477" s="177">
        <v>3.6</v>
      </c>
      <c r="L477" s="171">
        <v>0</v>
      </c>
      <c r="M477" s="170">
        <v>0</v>
      </c>
      <c r="N477" s="170">
        <v>0</v>
      </c>
      <c r="O477" s="170">
        <v>0</v>
      </c>
      <c r="P477" s="170">
        <v>0</v>
      </c>
      <c r="Q477" s="170">
        <v>0</v>
      </c>
      <c r="R477" s="170">
        <v>0</v>
      </c>
      <c r="S477" s="170">
        <v>0</v>
      </c>
      <c r="T477" s="171">
        <v>0</v>
      </c>
      <c r="U477" s="170">
        <v>0</v>
      </c>
      <c r="V477" s="170">
        <v>0</v>
      </c>
      <c r="W477" s="170">
        <v>0</v>
      </c>
      <c r="X477" s="170">
        <v>0</v>
      </c>
      <c r="Y477" s="173" t="s">
        <v>179</v>
      </c>
    </row>
    <row r="478" spans="1:25" ht="15.75" x14ac:dyDescent="0.2">
      <c r="A478" s="318">
        <v>457</v>
      </c>
      <c r="B478" s="169" t="s">
        <v>1054</v>
      </c>
      <c r="C478" s="175" t="s">
        <v>181</v>
      </c>
      <c r="D478" s="169" t="s">
        <v>979</v>
      </c>
      <c r="E478" s="175" t="s">
        <v>2555</v>
      </c>
      <c r="F478" s="169" t="s">
        <v>1055</v>
      </c>
      <c r="G478" s="175">
        <v>2000</v>
      </c>
      <c r="H478" s="176">
        <v>3</v>
      </c>
      <c r="I478" s="177">
        <v>1</v>
      </c>
      <c r="J478" s="177">
        <v>117</v>
      </c>
      <c r="K478" s="177">
        <v>1.3</v>
      </c>
      <c r="L478" s="171">
        <v>0</v>
      </c>
      <c r="M478" s="170">
        <v>0</v>
      </c>
      <c r="N478" s="170">
        <v>0</v>
      </c>
      <c r="O478" s="170">
        <v>0</v>
      </c>
      <c r="P478" s="170">
        <v>0</v>
      </c>
      <c r="Q478" s="170">
        <v>0</v>
      </c>
      <c r="R478" s="170">
        <v>0</v>
      </c>
      <c r="S478" s="170">
        <v>0</v>
      </c>
      <c r="T478" s="171">
        <v>0</v>
      </c>
      <c r="U478" s="170">
        <v>0</v>
      </c>
      <c r="V478" s="170">
        <v>0</v>
      </c>
      <c r="W478" s="170">
        <v>0</v>
      </c>
      <c r="X478" s="170">
        <v>0</v>
      </c>
      <c r="Y478" s="173" t="s">
        <v>179</v>
      </c>
    </row>
    <row r="479" spans="1:25" ht="15.75" x14ac:dyDescent="0.2">
      <c r="A479" s="318">
        <v>458</v>
      </c>
      <c r="B479" s="169" t="s">
        <v>1056</v>
      </c>
      <c r="C479" s="175" t="s">
        <v>1677</v>
      </c>
      <c r="D479" s="169" t="s">
        <v>972</v>
      </c>
      <c r="E479" s="175" t="s">
        <v>1984</v>
      </c>
      <c r="F479" s="286" t="s">
        <v>1004</v>
      </c>
      <c r="G479" s="175">
        <v>1994</v>
      </c>
      <c r="H479" s="176">
        <v>3</v>
      </c>
      <c r="I479" s="177">
        <v>3</v>
      </c>
      <c r="J479" s="177">
        <v>210</v>
      </c>
      <c r="K479" s="177">
        <v>2.2999999999999998</v>
      </c>
      <c r="L479" s="171">
        <v>0</v>
      </c>
      <c r="M479" s="177">
        <v>1</v>
      </c>
      <c r="N479" s="177">
        <v>1</v>
      </c>
      <c r="O479" s="170">
        <v>0</v>
      </c>
      <c r="P479" s="170">
        <v>0</v>
      </c>
      <c r="Q479" s="170">
        <v>0</v>
      </c>
      <c r="R479" s="170">
        <v>0</v>
      </c>
      <c r="S479" s="170">
        <v>0</v>
      </c>
      <c r="T479" s="171">
        <v>0</v>
      </c>
      <c r="U479" s="177">
        <v>0.43</v>
      </c>
      <c r="V479" s="177">
        <v>0.43</v>
      </c>
      <c r="W479" s="170">
        <v>0</v>
      </c>
      <c r="X479" s="177">
        <v>0.43</v>
      </c>
      <c r="Y479" s="173" t="s">
        <v>179</v>
      </c>
    </row>
    <row r="480" spans="1:25" ht="15.75" x14ac:dyDescent="0.2">
      <c r="A480" s="318">
        <v>459</v>
      </c>
      <c r="B480" s="169" t="s">
        <v>213</v>
      </c>
      <c r="C480" s="175" t="s">
        <v>181</v>
      </c>
      <c r="D480" s="169" t="s">
        <v>989</v>
      </c>
      <c r="E480" s="175" t="s">
        <v>2556</v>
      </c>
      <c r="F480" s="169" t="s">
        <v>1020</v>
      </c>
      <c r="G480" s="175">
        <v>2000</v>
      </c>
      <c r="H480" s="176">
        <v>5</v>
      </c>
      <c r="I480" s="177">
        <v>5</v>
      </c>
      <c r="J480" s="177">
        <v>440</v>
      </c>
      <c r="K480" s="177">
        <v>4.9000000000000004</v>
      </c>
      <c r="L480" s="176">
        <v>4</v>
      </c>
      <c r="M480" s="177">
        <v>1</v>
      </c>
      <c r="N480" s="177">
        <v>5</v>
      </c>
      <c r="O480" s="177">
        <v>4</v>
      </c>
      <c r="P480" s="170">
        <v>0</v>
      </c>
      <c r="Q480" s="170">
        <v>0</v>
      </c>
      <c r="R480" s="170">
        <v>0</v>
      </c>
      <c r="S480" s="170">
        <v>0</v>
      </c>
      <c r="T480" s="176">
        <v>0.82</v>
      </c>
      <c r="U480" s="177">
        <v>0.2</v>
      </c>
      <c r="V480" s="177">
        <v>1.02</v>
      </c>
      <c r="W480" s="177">
        <v>0.82</v>
      </c>
      <c r="X480" s="177">
        <v>1.02</v>
      </c>
      <c r="Y480" s="173" t="s">
        <v>179</v>
      </c>
    </row>
    <row r="481" spans="1:25" ht="15.75" x14ac:dyDescent="0.2">
      <c r="A481" s="318">
        <v>460</v>
      </c>
      <c r="B481" s="169" t="s">
        <v>1305</v>
      </c>
      <c r="C481" s="175" t="s">
        <v>180</v>
      </c>
      <c r="D481" s="169" t="s">
        <v>1256</v>
      </c>
      <c r="E481" s="175" t="s">
        <v>2307</v>
      </c>
      <c r="F481" s="169" t="s">
        <v>1306</v>
      </c>
      <c r="G481" s="175">
        <v>2000</v>
      </c>
      <c r="H481" s="176">
        <v>3</v>
      </c>
      <c r="I481" s="177">
        <v>3</v>
      </c>
      <c r="J481" s="177">
        <v>264</v>
      </c>
      <c r="K481" s="177">
        <v>2.9</v>
      </c>
      <c r="L481" s="176">
        <v>3</v>
      </c>
      <c r="M481" s="170">
        <v>0</v>
      </c>
      <c r="N481" s="177">
        <v>3</v>
      </c>
      <c r="O481" s="177">
        <v>3</v>
      </c>
      <c r="P481" s="170">
        <v>0</v>
      </c>
      <c r="Q481" s="170">
        <v>0</v>
      </c>
      <c r="R481" s="177">
        <v>1</v>
      </c>
      <c r="S481" s="170">
        <v>0</v>
      </c>
      <c r="T481" s="176">
        <v>1.02</v>
      </c>
      <c r="U481" s="170">
        <v>0</v>
      </c>
      <c r="V481" s="177">
        <v>1.02</v>
      </c>
      <c r="W481" s="177">
        <v>1.02</v>
      </c>
      <c r="X481" s="177">
        <v>1.02</v>
      </c>
      <c r="Y481" s="173" t="s">
        <v>179</v>
      </c>
    </row>
    <row r="482" spans="1:25" ht="15.75" x14ac:dyDescent="0.2">
      <c r="A482" s="318">
        <v>461</v>
      </c>
      <c r="B482" s="169" t="s">
        <v>1307</v>
      </c>
      <c r="C482" s="175" t="s">
        <v>1677</v>
      </c>
      <c r="D482" s="169" t="s">
        <v>1238</v>
      </c>
      <c r="E482" s="175" t="s">
        <v>2009</v>
      </c>
      <c r="F482" s="169" t="s">
        <v>860</v>
      </c>
      <c r="G482" s="175">
        <v>2003</v>
      </c>
      <c r="H482" s="176">
        <v>3</v>
      </c>
      <c r="I482" s="177">
        <v>2</v>
      </c>
      <c r="J482" s="177">
        <v>152</v>
      </c>
      <c r="K482" s="177">
        <v>1.7</v>
      </c>
      <c r="L482" s="171">
        <v>0</v>
      </c>
      <c r="M482" s="170">
        <v>0</v>
      </c>
      <c r="N482" s="170">
        <v>0</v>
      </c>
      <c r="O482" s="170">
        <v>0</v>
      </c>
      <c r="P482" s="170">
        <v>0</v>
      </c>
      <c r="Q482" s="170">
        <v>0</v>
      </c>
      <c r="R482" s="170">
        <v>0</v>
      </c>
      <c r="S482" s="170">
        <v>0</v>
      </c>
      <c r="T482" s="171">
        <v>0</v>
      </c>
      <c r="U482" s="170">
        <v>0</v>
      </c>
      <c r="V482" s="170">
        <v>0</v>
      </c>
      <c r="W482" s="170">
        <v>0</v>
      </c>
      <c r="X482" s="170">
        <v>0</v>
      </c>
      <c r="Y482" s="173" t="s">
        <v>179</v>
      </c>
    </row>
    <row r="483" spans="1:25" ht="15.75" x14ac:dyDescent="0.2">
      <c r="A483" s="318">
        <v>462</v>
      </c>
      <c r="B483" s="169" t="s">
        <v>285</v>
      </c>
      <c r="C483" s="175" t="s">
        <v>181</v>
      </c>
      <c r="D483" s="169" t="s">
        <v>992</v>
      </c>
      <c r="E483" s="175" t="s">
        <v>2055</v>
      </c>
      <c r="F483" s="169" t="s">
        <v>1362</v>
      </c>
      <c r="G483" s="175">
        <v>1993</v>
      </c>
      <c r="H483" s="176">
        <v>1</v>
      </c>
      <c r="I483" s="177">
        <v>1</v>
      </c>
      <c r="J483" s="177">
        <v>69</v>
      </c>
      <c r="K483" s="177">
        <v>0.8</v>
      </c>
      <c r="L483" s="171">
        <v>0</v>
      </c>
      <c r="M483" s="170">
        <v>0</v>
      </c>
      <c r="N483" s="170">
        <v>0</v>
      </c>
      <c r="O483" s="170">
        <v>0</v>
      </c>
      <c r="P483" s="170">
        <v>0</v>
      </c>
      <c r="Q483" s="170">
        <v>0</v>
      </c>
      <c r="R483" s="170">
        <v>0</v>
      </c>
      <c r="S483" s="170">
        <v>0</v>
      </c>
      <c r="T483" s="171">
        <v>0</v>
      </c>
      <c r="U483" s="170">
        <v>0</v>
      </c>
      <c r="V483" s="170">
        <v>0</v>
      </c>
      <c r="W483" s="170">
        <v>0</v>
      </c>
      <c r="X483" s="170">
        <v>0</v>
      </c>
      <c r="Y483" s="173" t="s">
        <v>179</v>
      </c>
    </row>
    <row r="484" spans="1:25" ht="15.75" x14ac:dyDescent="0.2">
      <c r="A484" s="318">
        <v>463</v>
      </c>
      <c r="B484" s="169" t="s">
        <v>1922</v>
      </c>
      <c r="C484" s="175" t="s">
        <v>182</v>
      </c>
      <c r="D484" s="169" t="s">
        <v>654</v>
      </c>
      <c r="E484" s="175" t="s">
        <v>2557</v>
      </c>
      <c r="F484" s="169" t="s">
        <v>817</v>
      </c>
      <c r="G484" s="175">
        <v>2000</v>
      </c>
      <c r="H484" s="176">
        <v>1</v>
      </c>
      <c r="I484" s="177">
        <v>1</v>
      </c>
      <c r="J484" s="177">
        <v>90</v>
      </c>
      <c r="K484" s="177">
        <v>1</v>
      </c>
      <c r="L484" s="171">
        <v>0</v>
      </c>
      <c r="M484" s="170">
        <v>0</v>
      </c>
      <c r="N484" s="170">
        <v>0</v>
      </c>
      <c r="O484" s="170">
        <v>0</v>
      </c>
      <c r="P484" s="170">
        <v>0</v>
      </c>
      <c r="Q484" s="170">
        <v>0</v>
      </c>
      <c r="R484" s="170">
        <v>0</v>
      </c>
      <c r="S484" s="170">
        <v>0</v>
      </c>
      <c r="T484" s="171">
        <v>0</v>
      </c>
      <c r="U484" s="170">
        <v>0</v>
      </c>
      <c r="V484" s="170">
        <v>0</v>
      </c>
      <c r="W484" s="170">
        <v>0</v>
      </c>
      <c r="X484" s="170">
        <v>0</v>
      </c>
      <c r="Y484" s="173" t="s">
        <v>179</v>
      </c>
    </row>
    <row r="485" spans="1:25" ht="15.75" x14ac:dyDescent="0.2">
      <c r="A485" s="318">
        <v>464</v>
      </c>
      <c r="B485" s="169" t="s">
        <v>664</v>
      </c>
      <c r="C485" s="175" t="s">
        <v>182</v>
      </c>
      <c r="D485" s="169" t="s">
        <v>654</v>
      </c>
      <c r="E485" s="175" t="s">
        <v>2558</v>
      </c>
      <c r="F485" s="169" t="s">
        <v>953</v>
      </c>
      <c r="G485" s="175">
        <v>1999</v>
      </c>
      <c r="H485" s="176">
        <v>2</v>
      </c>
      <c r="I485" s="177">
        <v>2</v>
      </c>
      <c r="J485" s="177">
        <v>159</v>
      </c>
      <c r="K485" s="177">
        <v>1.8</v>
      </c>
      <c r="L485" s="171">
        <v>0</v>
      </c>
      <c r="M485" s="170">
        <v>0</v>
      </c>
      <c r="N485" s="170">
        <v>0</v>
      </c>
      <c r="O485" s="170">
        <v>0</v>
      </c>
      <c r="P485" s="170">
        <v>0</v>
      </c>
      <c r="Q485" s="170">
        <v>0</v>
      </c>
      <c r="R485" s="170">
        <v>0</v>
      </c>
      <c r="S485" s="170">
        <v>0</v>
      </c>
      <c r="T485" s="171">
        <v>0</v>
      </c>
      <c r="U485" s="170">
        <v>0</v>
      </c>
      <c r="V485" s="170">
        <v>0</v>
      </c>
      <c r="W485" s="170">
        <v>0</v>
      </c>
      <c r="X485" s="170">
        <v>0</v>
      </c>
      <c r="Y485" s="173" t="s">
        <v>179</v>
      </c>
    </row>
    <row r="486" spans="1:25" ht="15.75" x14ac:dyDescent="0.2">
      <c r="A486" s="318">
        <v>465</v>
      </c>
      <c r="B486" s="169" t="s">
        <v>912</v>
      </c>
      <c r="C486" s="175" t="s">
        <v>180</v>
      </c>
      <c r="D486" s="169" t="s">
        <v>890</v>
      </c>
      <c r="E486" s="175" t="s">
        <v>1875</v>
      </c>
      <c r="F486" s="286" t="s">
        <v>1849</v>
      </c>
      <c r="G486" s="175">
        <v>1995</v>
      </c>
      <c r="H486" s="176">
        <v>1</v>
      </c>
      <c r="I486" s="170">
        <v>0</v>
      </c>
      <c r="J486" s="177">
        <v>11</v>
      </c>
      <c r="K486" s="177">
        <v>0.1</v>
      </c>
      <c r="L486" s="171">
        <v>0</v>
      </c>
      <c r="M486" s="170">
        <v>0</v>
      </c>
      <c r="N486" s="170">
        <v>0</v>
      </c>
      <c r="O486" s="170">
        <v>0</v>
      </c>
      <c r="P486" s="170">
        <v>0</v>
      </c>
      <c r="Q486" s="170">
        <v>0</v>
      </c>
      <c r="R486" s="170">
        <v>0</v>
      </c>
      <c r="S486" s="170">
        <v>0</v>
      </c>
      <c r="T486" s="171">
        <v>0</v>
      </c>
      <c r="U486" s="170">
        <v>0</v>
      </c>
      <c r="V486" s="170">
        <v>0</v>
      </c>
      <c r="W486" s="170">
        <v>0</v>
      </c>
      <c r="X486" s="170">
        <v>0</v>
      </c>
      <c r="Y486" s="173" t="s">
        <v>179</v>
      </c>
    </row>
    <row r="487" spans="1:25" ht="15.75" x14ac:dyDescent="0.2">
      <c r="A487" s="318">
        <v>466</v>
      </c>
      <c r="B487" s="169" t="s">
        <v>64</v>
      </c>
      <c r="C487" s="175" t="s">
        <v>181</v>
      </c>
      <c r="D487" s="169" t="s">
        <v>1398</v>
      </c>
      <c r="E487" s="175" t="s">
        <v>2559</v>
      </c>
      <c r="F487" s="169" t="s">
        <v>1478</v>
      </c>
      <c r="G487" s="175">
        <v>1997</v>
      </c>
      <c r="H487" s="176">
        <v>3</v>
      </c>
      <c r="I487" s="177">
        <v>1</v>
      </c>
      <c r="J487" s="177">
        <v>77</v>
      </c>
      <c r="K487" s="177">
        <v>0.9</v>
      </c>
      <c r="L487" s="176">
        <v>1</v>
      </c>
      <c r="M487" s="170">
        <v>0</v>
      </c>
      <c r="N487" s="177">
        <v>1</v>
      </c>
      <c r="O487" s="177">
        <v>1</v>
      </c>
      <c r="P487" s="170">
        <v>0</v>
      </c>
      <c r="Q487" s="170">
        <v>0</v>
      </c>
      <c r="R487" s="170">
        <v>0</v>
      </c>
      <c r="S487" s="170">
        <v>0</v>
      </c>
      <c r="T487" s="176">
        <v>1.17</v>
      </c>
      <c r="U487" s="170">
        <v>0</v>
      </c>
      <c r="V487" s="177">
        <v>1.17</v>
      </c>
      <c r="W487" s="177">
        <v>1.17</v>
      </c>
      <c r="X487" s="177">
        <v>1.17</v>
      </c>
      <c r="Y487" s="173" t="s">
        <v>179</v>
      </c>
    </row>
    <row r="488" spans="1:25" ht="15.75" x14ac:dyDescent="0.2">
      <c r="A488" s="318">
        <v>467</v>
      </c>
      <c r="B488" s="169" t="s">
        <v>1585</v>
      </c>
      <c r="C488" s="175" t="s">
        <v>182</v>
      </c>
      <c r="D488" s="169" t="s">
        <v>1553</v>
      </c>
      <c r="E488" s="175" t="s">
        <v>2560</v>
      </c>
      <c r="F488" s="286" t="s">
        <v>1586</v>
      </c>
      <c r="G488" s="175">
        <v>1997</v>
      </c>
      <c r="H488" s="176">
        <v>1</v>
      </c>
      <c r="I488" s="170">
        <v>0</v>
      </c>
      <c r="J488" s="177">
        <v>6</v>
      </c>
      <c r="K488" s="177">
        <v>0.1</v>
      </c>
      <c r="L488" s="171">
        <v>0</v>
      </c>
      <c r="M488" s="170">
        <v>0</v>
      </c>
      <c r="N488" s="170">
        <v>0</v>
      </c>
      <c r="O488" s="170">
        <v>0</v>
      </c>
      <c r="P488" s="170">
        <v>0</v>
      </c>
      <c r="Q488" s="170">
        <v>0</v>
      </c>
      <c r="R488" s="170">
        <v>0</v>
      </c>
      <c r="S488" s="170">
        <v>0</v>
      </c>
      <c r="T488" s="171">
        <v>0</v>
      </c>
      <c r="U488" s="170">
        <v>0</v>
      </c>
      <c r="V488" s="170">
        <v>0</v>
      </c>
      <c r="W488" s="170">
        <v>0</v>
      </c>
      <c r="X488" s="170">
        <v>0</v>
      </c>
      <c r="Y488" s="173" t="s">
        <v>179</v>
      </c>
    </row>
    <row r="489" spans="1:25" ht="15.75" x14ac:dyDescent="0.2">
      <c r="A489" s="318">
        <v>468</v>
      </c>
      <c r="B489" s="169" t="s">
        <v>459</v>
      </c>
      <c r="C489" s="175" t="s">
        <v>180</v>
      </c>
      <c r="D489" s="169" t="s">
        <v>1110</v>
      </c>
      <c r="E489" s="175" t="s">
        <v>2561</v>
      </c>
      <c r="F489" s="169" t="s">
        <v>964</v>
      </c>
      <c r="G489" s="175">
        <v>1996</v>
      </c>
      <c r="H489" s="176">
        <v>4</v>
      </c>
      <c r="I489" s="177">
        <v>4</v>
      </c>
      <c r="J489" s="177">
        <v>329</v>
      </c>
      <c r="K489" s="177">
        <v>3.7</v>
      </c>
      <c r="L489" s="176">
        <v>2</v>
      </c>
      <c r="M489" s="170">
        <v>0</v>
      </c>
      <c r="N489" s="177">
        <v>2</v>
      </c>
      <c r="O489" s="177">
        <v>2</v>
      </c>
      <c r="P489" s="170">
        <v>0</v>
      </c>
      <c r="Q489" s="170">
        <v>0</v>
      </c>
      <c r="R489" s="177">
        <v>1</v>
      </c>
      <c r="S489" s="170">
        <v>0</v>
      </c>
      <c r="T489" s="176">
        <v>0.55000000000000004</v>
      </c>
      <c r="U489" s="170">
        <v>0</v>
      </c>
      <c r="V489" s="177">
        <v>0.55000000000000004</v>
      </c>
      <c r="W489" s="177">
        <v>0.55000000000000004</v>
      </c>
      <c r="X489" s="177">
        <v>0.55000000000000004</v>
      </c>
      <c r="Y489" s="173" t="s">
        <v>179</v>
      </c>
    </row>
    <row r="490" spans="1:25" ht="15.75" x14ac:dyDescent="0.2">
      <c r="A490" s="318">
        <v>469</v>
      </c>
      <c r="B490" s="169" t="s">
        <v>356</v>
      </c>
      <c r="C490" s="175" t="s">
        <v>182</v>
      </c>
      <c r="D490" s="169" t="s">
        <v>1246</v>
      </c>
      <c r="E490" s="175" t="s">
        <v>2212</v>
      </c>
      <c r="F490" s="169" t="s">
        <v>1247</v>
      </c>
      <c r="G490" s="175">
        <v>1994</v>
      </c>
      <c r="H490" s="176">
        <v>2</v>
      </c>
      <c r="I490" s="177">
        <v>2</v>
      </c>
      <c r="J490" s="177">
        <v>135</v>
      </c>
      <c r="K490" s="177">
        <v>1.5</v>
      </c>
      <c r="L490" s="171">
        <v>0</v>
      </c>
      <c r="M490" s="170">
        <v>0</v>
      </c>
      <c r="N490" s="170">
        <v>0</v>
      </c>
      <c r="O490" s="170">
        <v>0</v>
      </c>
      <c r="P490" s="170">
        <v>0</v>
      </c>
      <c r="Q490" s="170">
        <v>0</v>
      </c>
      <c r="R490" s="177">
        <v>1</v>
      </c>
      <c r="S490" s="170">
        <v>0</v>
      </c>
      <c r="T490" s="171">
        <v>0</v>
      </c>
      <c r="U490" s="170">
        <v>0</v>
      </c>
      <c r="V490" s="170">
        <v>0</v>
      </c>
      <c r="W490" s="170">
        <v>0</v>
      </c>
      <c r="X490" s="170">
        <v>0</v>
      </c>
      <c r="Y490" s="173" t="s">
        <v>179</v>
      </c>
    </row>
    <row r="491" spans="1:25" ht="15.75" x14ac:dyDescent="0.2">
      <c r="A491" s="318">
        <v>470</v>
      </c>
      <c r="B491" s="169" t="s">
        <v>5</v>
      </c>
      <c r="C491" s="175" t="s">
        <v>181</v>
      </c>
      <c r="D491" s="169" t="s">
        <v>1542</v>
      </c>
      <c r="E491" s="175" t="s">
        <v>2562</v>
      </c>
      <c r="F491" s="169" t="s">
        <v>850</v>
      </c>
      <c r="G491" s="175">
        <v>1993</v>
      </c>
      <c r="H491" s="176">
        <v>7</v>
      </c>
      <c r="I491" s="177">
        <v>7</v>
      </c>
      <c r="J491" s="177">
        <v>652</v>
      </c>
      <c r="K491" s="177">
        <v>7.2</v>
      </c>
      <c r="L491" s="176">
        <v>6</v>
      </c>
      <c r="M491" s="177">
        <v>1</v>
      </c>
      <c r="N491" s="177">
        <v>7</v>
      </c>
      <c r="O491" s="177">
        <v>4</v>
      </c>
      <c r="P491" s="177">
        <v>2</v>
      </c>
      <c r="Q491" s="177">
        <v>2</v>
      </c>
      <c r="R491" s="170">
        <v>0</v>
      </c>
      <c r="S491" s="170">
        <v>0</v>
      </c>
      <c r="T491" s="176">
        <v>0.83</v>
      </c>
      <c r="U491" s="177">
        <v>0.14000000000000001</v>
      </c>
      <c r="V491" s="177">
        <v>0.97</v>
      </c>
      <c r="W491" s="177">
        <v>0.55000000000000004</v>
      </c>
      <c r="X491" s="177">
        <v>0.69</v>
      </c>
      <c r="Y491" s="173" t="s">
        <v>179</v>
      </c>
    </row>
    <row r="492" spans="1:25" ht="15.75" x14ac:dyDescent="0.2">
      <c r="A492" s="318">
        <v>471</v>
      </c>
      <c r="B492" s="169" t="s">
        <v>842</v>
      </c>
      <c r="C492" s="175" t="s">
        <v>181</v>
      </c>
      <c r="D492" s="169" t="s">
        <v>824</v>
      </c>
      <c r="E492" s="175" t="s">
        <v>2563</v>
      </c>
      <c r="F492" s="169" t="s">
        <v>1421</v>
      </c>
      <c r="G492" s="175">
        <v>2001</v>
      </c>
      <c r="H492" s="176">
        <v>3</v>
      </c>
      <c r="I492" s="177">
        <v>3</v>
      </c>
      <c r="J492" s="177">
        <v>270</v>
      </c>
      <c r="K492" s="177">
        <v>3</v>
      </c>
      <c r="L492" s="171">
        <v>0</v>
      </c>
      <c r="M492" s="177">
        <v>1</v>
      </c>
      <c r="N492" s="177">
        <v>1</v>
      </c>
      <c r="O492" s="170">
        <v>0</v>
      </c>
      <c r="P492" s="170">
        <v>0</v>
      </c>
      <c r="Q492" s="170">
        <v>0</v>
      </c>
      <c r="R492" s="177">
        <v>1</v>
      </c>
      <c r="S492" s="170">
        <v>0</v>
      </c>
      <c r="T492" s="171">
        <v>0</v>
      </c>
      <c r="U492" s="177">
        <v>0.33</v>
      </c>
      <c r="V492" s="177">
        <v>0.33</v>
      </c>
      <c r="W492" s="170">
        <v>0</v>
      </c>
      <c r="X492" s="177">
        <v>0.33</v>
      </c>
      <c r="Y492" s="173" t="s">
        <v>179</v>
      </c>
    </row>
    <row r="493" spans="1:25" ht="15.75" x14ac:dyDescent="0.2">
      <c r="A493" s="318">
        <v>472</v>
      </c>
      <c r="B493" s="169" t="s">
        <v>414</v>
      </c>
      <c r="C493" s="175" t="s">
        <v>180</v>
      </c>
      <c r="D493" s="169" t="s">
        <v>1238</v>
      </c>
      <c r="E493" s="175" t="s">
        <v>2564</v>
      </c>
      <c r="F493" s="169" t="s">
        <v>1005</v>
      </c>
      <c r="G493" s="175">
        <v>1994</v>
      </c>
      <c r="H493" s="176">
        <v>3</v>
      </c>
      <c r="I493" s="177">
        <v>2</v>
      </c>
      <c r="J493" s="177">
        <v>225</v>
      </c>
      <c r="K493" s="177">
        <v>2.5</v>
      </c>
      <c r="L493" s="171">
        <v>0</v>
      </c>
      <c r="M493" s="170">
        <v>0</v>
      </c>
      <c r="N493" s="170">
        <v>0</v>
      </c>
      <c r="O493" s="170">
        <v>0</v>
      </c>
      <c r="P493" s="170">
        <v>0</v>
      </c>
      <c r="Q493" s="170">
        <v>0</v>
      </c>
      <c r="R493" s="177">
        <v>1</v>
      </c>
      <c r="S493" s="170">
        <v>0</v>
      </c>
      <c r="T493" s="171">
        <v>0</v>
      </c>
      <c r="U493" s="170">
        <v>0</v>
      </c>
      <c r="V493" s="170">
        <v>0</v>
      </c>
      <c r="W493" s="170">
        <v>0</v>
      </c>
      <c r="X493" s="170">
        <v>0</v>
      </c>
      <c r="Y493" s="173" t="s">
        <v>179</v>
      </c>
    </row>
    <row r="494" spans="1:25" ht="15.75" x14ac:dyDescent="0.2">
      <c r="A494" s="318">
        <v>473</v>
      </c>
      <c r="B494" s="169" t="s">
        <v>1587</v>
      </c>
      <c r="C494" s="175" t="s">
        <v>182</v>
      </c>
      <c r="D494" s="169" t="s">
        <v>1553</v>
      </c>
      <c r="E494" s="175" t="s">
        <v>2565</v>
      </c>
      <c r="F494" s="169" t="s">
        <v>1588</v>
      </c>
      <c r="G494" s="175">
        <v>1998</v>
      </c>
      <c r="H494" s="176">
        <v>2</v>
      </c>
      <c r="I494" s="177">
        <v>2</v>
      </c>
      <c r="J494" s="177">
        <v>180</v>
      </c>
      <c r="K494" s="177">
        <v>2</v>
      </c>
      <c r="L494" s="171">
        <v>0</v>
      </c>
      <c r="M494" s="170">
        <v>0</v>
      </c>
      <c r="N494" s="170">
        <v>0</v>
      </c>
      <c r="O494" s="170">
        <v>0</v>
      </c>
      <c r="P494" s="170">
        <v>0</v>
      </c>
      <c r="Q494" s="170">
        <v>0</v>
      </c>
      <c r="R494" s="170">
        <v>0</v>
      </c>
      <c r="S494" s="170">
        <v>0</v>
      </c>
      <c r="T494" s="171">
        <v>0</v>
      </c>
      <c r="U494" s="170">
        <v>0</v>
      </c>
      <c r="V494" s="170">
        <v>0</v>
      </c>
      <c r="W494" s="170">
        <v>0</v>
      </c>
      <c r="X494" s="170">
        <v>0</v>
      </c>
      <c r="Y494" s="173" t="s">
        <v>179</v>
      </c>
    </row>
    <row r="495" spans="1:25" ht="15.75" x14ac:dyDescent="0.2">
      <c r="A495" s="318">
        <v>474</v>
      </c>
      <c r="B495" s="169" t="s">
        <v>1589</v>
      </c>
      <c r="C495" s="175" t="s">
        <v>182</v>
      </c>
      <c r="D495" s="169" t="s">
        <v>1531</v>
      </c>
      <c r="E495" s="175" t="s">
        <v>2566</v>
      </c>
      <c r="F495" s="286" t="s">
        <v>1590</v>
      </c>
      <c r="G495" s="175">
        <v>2007</v>
      </c>
      <c r="H495" s="176">
        <v>2</v>
      </c>
      <c r="I495" s="177">
        <v>2</v>
      </c>
      <c r="J495" s="177">
        <v>179</v>
      </c>
      <c r="K495" s="177">
        <v>2</v>
      </c>
      <c r="L495" s="171">
        <v>0</v>
      </c>
      <c r="M495" s="170">
        <v>0</v>
      </c>
      <c r="N495" s="170">
        <v>0</v>
      </c>
      <c r="O495" s="170">
        <v>0</v>
      </c>
      <c r="P495" s="170">
        <v>0</v>
      </c>
      <c r="Q495" s="170">
        <v>0</v>
      </c>
      <c r="R495" s="170">
        <v>0</v>
      </c>
      <c r="S495" s="170">
        <v>0</v>
      </c>
      <c r="T495" s="171">
        <v>0</v>
      </c>
      <c r="U495" s="170">
        <v>0</v>
      </c>
      <c r="V495" s="170">
        <v>0</v>
      </c>
      <c r="W495" s="170">
        <v>0</v>
      </c>
      <c r="X495" s="170">
        <v>0</v>
      </c>
      <c r="Y495" s="173" t="s">
        <v>179</v>
      </c>
    </row>
    <row r="496" spans="1:25" ht="16.5" thickBot="1" x14ac:dyDescent="0.25">
      <c r="A496" s="318">
        <v>475</v>
      </c>
      <c r="B496" s="169" t="s">
        <v>1167</v>
      </c>
      <c r="C496" s="175" t="s">
        <v>180</v>
      </c>
      <c r="D496" s="169" t="s">
        <v>787</v>
      </c>
      <c r="E496" s="175" t="s">
        <v>2567</v>
      </c>
      <c r="F496" s="169" t="s">
        <v>1168</v>
      </c>
      <c r="G496" s="175">
        <v>1995</v>
      </c>
      <c r="H496" s="176">
        <v>2</v>
      </c>
      <c r="I496" s="177">
        <v>2</v>
      </c>
      <c r="J496" s="177">
        <v>138</v>
      </c>
      <c r="K496" s="177">
        <v>1.5</v>
      </c>
      <c r="L496" s="171">
        <v>0</v>
      </c>
      <c r="M496" s="170">
        <v>0</v>
      </c>
      <c r="N496" s="170">
        <v>0</v>
      </c>
      <c r="O496" s="170">
        <v>0</v>
      </c>
      <c r="P496" s="170">
        <v>0</v>
      </c>
      <c r="Q496" s="170">
        <v>0</v>
      </c>
      <c r="R496" s="170">
        <v>0</v>
      </c>
      <c r="S496" s="170">
        <v>0</v>
      </c>
      <c r="T496" s="171">
        <v>0</v>
      </c>
      <c r="U496" s="170">
        <v>0</v>
      </c>
      <c r="V496" s="170">
        <v>0</v>
      </c>
      <c r="W496" s="170">
        <v>0</v>
      </c>
      <c r="X496" s="170">
        <v>0</v>
      </c>
      <c r="Y496" s="173" t="s">
        <v>179</v>
      </c>
    </row>
    <row r="497" spans="1:25" ht="13.5" thickBot="1" x14ac:dyDescent="0.25">
      <c r="A497" s="174" t="s">
        <v>173</v>
      </c>
      <c r="B497" s="315" t="s">
        <v>174</v>
      </c>
      <c r="C497" s="181" t="s">
        <v>175</v>
      </c>
      <c r="D497" s="181" t="s">
        <v>176</v>
      </c>
      <c r="E497" s="181" t="s">
        <v>177</v>
      </c>
      <c r="F497" s="181" t="s">
        <v>806</v>
      </c>
      <c r="G497" s="181" t="s">
        <v>178</v>
      </c>
      <c r="H497" s="182" t="s">
        <v>184</v>
      </c>
      <c r="I497" s="181" t="s">
        <v>185</v>
      </c>
      <c r="J497" s="181" t="s">
        <v>186</v>
      </c>
      <c r="K497" s="181" t="s">
        <v>187</v>
      </c>
      <c r="L497" s="182" t="s">
        <v>188</v>
      </c>
      <c r="M497" s="181" t="s">
        <v>189</v>
      </c>
      <c r="N497" s="181" t="s">
        <v>195</v>
      </c>
      <c r="O497" s="181" t="s">
        <v>190</v>
      </c>
      <c r="P497" s="181" t="s">
        <v>191</v>
      </c>
      <c r="Q497" s="181" t="s">
        <v>192</v>
      </c>
      <c r="R497" s="181" t="s">
        <v>193</v>
      </c>
      <c r="S497" s="181" t="s">
        <v>194</v>
      </c>
      <c r="T497" s="182" t="s">
        <v>188</v>
      </c>
      <c r="U497" s="181" t="s">
        <v>189</v>
      </c>
      <c r="V497" s="181" t="s">
        <v>195</v>
      </c>
      <c r="W497" s="181" t="s">
        <v>190</v>
      </c>
      <c r="X497" s="181" t="s">
        <v>196</v>
      </c>
      <c r="Y497" s="183" t="s">
        <v>179</v>
      </c>
    </row>
    <row r="498" spans="1:25" ht="15.75" x14ac:dyDescent="0.2">
      <c r="A498" s="318">
        <v>476</v>
      </c>
      <c r="B498" s="169" t="s">
        <v>1169</v>
      </c>
      <c r="C498" s="175" t="s">
        <v>638</v>
      </c>
      <c r="D498" s="169" t="s">
        <v>1108</v>
      </c>
      <c r="E498" s="175" t="s">
        <v>2568</v>
      </c>
      <c r="F498" s="286" t="s">
        <v>2041</v>
      </c>
      <c r="G498" s="175">
        <v>1996</v>
      </c>
      <c r="H498" s="176">
        <v>3</v>
      </c>
      <c r="I498" s="170">
        <v>0</v>
      </c>
      <c r="J498" s="177">
        <v>30</v>
      </c>
      <c r="K498" s="177">
        <v>0.3</v>
      </c>
      <c r="L498" s="171">
        <v>0</v>
      </c>
      <c r="M498" s="170">
        <v>0</v>
      </c>
      <c r="N498" s="170">
        <v>0</v>
      </c>
      <c r="O498" s="170">
        <v>0</v>
      </c>
      <c r="P498" s="170">
        <v>0</v>
      </c>
      <c r="Q498" s="170">
        <v>0</v>
      </c>
      <c r="R498" s="177">
        <v>2</v>
      </c>
      <c r="S498" s="170">
        <v>0</v>
      </c>
      <c r="T498" s="171">
        <v>0</v>
      </c>
      <c r="U498" s="170">
        <v>0</v>
      </c>
      <c r="V498" s="170">
        <v>0</v>
      </c>
      <c r="W498" s="170">
        <v>0</v>
      </c>
      <c r="X498" s="170">
        <v>0</v>
      </c>
      <c r="Y498" s="173" t="s">
        <v>179</v>
      </c>
    </row>
    <row r="499" spans="1:25" ht="15.75" x14ac:dyDescent="0.2">
      <c r="A499" s="318">
        <v>477</v>
      </c>
      <c r="B499" s="169" t="s">
        <v>913</v>
      </c>
      <c r="C499" s="175" t="s">
        <v>182</v>
      </c>
      <c r="D499" s="169" t="s">
        <v>2031</v>
      </c>
      <c r="E499" s="175" t="s">
        <v>2215</v>
      </c>
      <c r="F499" s="169" t="s">
        <v>956</v>
      </c>
      <c r="G499" s="175">
        <v>1996</v>
      </c>
      <c r="H499" s="176">
        <v>4</v>
      </c>
      <c r="I499" s="177">
        <v>4</v>
      </c>
      <c r="J499" s="177">
        <v>317</v>
      </c>
      <c r="K499" s="177">
        <v>3.5</v>
      </c>
      <c r="L499" s="171">
        <v>0</v>
      </c>
      <c r="M499" s="170">
        <v>0</v>
      </c>
      <c r="N499" s="170">
        <v>0</v>
      </c>
      <c r="O499" s="170">
        <v>0</v>
      </c>
      <c r="P499" s="170">
        <v>0</v>
      </c>
      <c r="Q499" s="170">
        <v>0</v>
      </c>
      <c r="R499" s="177">
        <v>1</v>
      </c>
      <c r="S499" s="170">
        <v>0</v>
      </c>
      <c r="T499" s="171">
        <v>0</v>
      </c>
      <c r="U499" s="170">
        <v>0</v>
      </c>
      <c r="V499" s="170">
        <v>0</v>
      </c>
      <c r="W499" s="170">
        <v>0</v>
      </c>
      <c r="X499" s="170">
        <v>0</v>
      </c>
      <c r="Y499" s="173" t="s">
        <v>179</v>
      </c>
    </row>
    <row r="500" spans="1:25" ht="15.75" x14ac:dyDescent="0.2">
      <c r="A500" s="318">
        <v>478</v>
      </c>
      <c r="B500" s="169" t="s">
        <v>1592</v>
      </c>
      <c r="C500" s="175" t="s">
        <v>180</v>
      </c>
      <c r="D500" s="169" t="s">
        <v>1553</v>
      </c>
      <c r="E500" s="175" t="s">
        <v>2569</v>
      </c>
      <c r="F500" s="169" t="s">
        <v>1048</v>
      </c>
      <c r="G500" s="175">
        <v>1998</v>
      </c>
      <c r="H500" s="176">
        <v>3</v>
      </c>
      <c r="I500" s="177">
        <v>2</v>
      </c>
      <c r="J500" s="177">
        <v>160</v>
      </c>
      <c r="K500" s="177">
        <v>1.8</v>
      </c>
      <c r="L500" s="171">
        <v>0</v>
      </c>
      <c r="M500" s="170">
        <v>0</v>
      </c>
      <c r="N500" s="170">
        <v>0</v>
      </c>
      <c r="O500" s="170">
        <v>0</v>
      </c>
      <c r="P500" s="170">
        <v>0</v>
      </c>
      <c r="Q500" s="170">
        <v>0</v>
      </c>
      <c r="R500" s="170">
        <v>0</v>
      </c>
      <c r="S500" s="170">
        <v>0</v>
      </c>
      <c r="T500" s="171">
        <v>0</v>
      </c>
      <c r="U500" s="170">
        <v>0</v>
      </c>
      <c r="V500" s="170">
        <v>0</v>
      </c>
      <c r="W500" s="170">
        <v>0</v>
      </c>
      <c r="X500" s="170">
        <v>0</v>
      </c>
      <c r="Y500" s="173" t="s">
        <v>179</v>
      </c>
    </row>
    <row r="501" spans="1:25" ht="15.75" x14ac:dyDescent="0.2">
      <c r="A501" s="318">
        <v>479</v>
      </c>
      <c r="B501" s="169" t="s">
        <v>1594</v>
      </c>
      <c r="C501" s="175" t="s">
        <v>642</v>
      </c>
      <c r="D501" s="169" t="s">
        <v>1553</v>
      </c>
      <c r="E501" s="175" t="s">
        <v>2570</v>
      </c>
      <c r="F501" s="169" t="s">
        <v>1166</v>
      </c>
      <c r="G501" s="175">
        <v>1994</v>
      </c>
      <c r="H501" s="176">
        <v>4</v>
      </c>
      <c r="I501" s="170">
        <v>0</v>
      </c>
      <c r="J501" s="177">
        <v>45</v>
      </c>
      <c r="K501" s="177">
        <v>0.5</v>
      </c>
      <c r="L501" s="171">
        <v>0</v>
      </c>
      <c r="M501" s="170">
        <v>0</v>
      </c>
      <c r="N501" s="170">
        <v>0</v>
      </c>
      <c r="O501" s="170">
        <v>0</v>
      </c>
      <c r="P501" s="170">
        <v>0</v>
      </c>
      <c r="Q501" s="170">
        <v>0</v>
      </c>
      <c r="R501" s="170">
        <v>0</v>
      </c>
      <c r="S501" s="170">
        <v>0</v>
      </c>
      <c r="T501" s="171">
        <v>0</v>
      </c>
      <c r="U501" s="170">
        <v>0</v>
      </c>
      <c r="V501" s="170">
        <v>0</v>
      </c>
      <c r="W501" s="170">
        <v>0</v>
      </c>
      <c r="X501" s="170">
        <v>0</v>
      </c>
      <c r="Y501" s="173" t="s">
        <v>179</v>
      </c>
    </row>
    <row r="502" spans="1:25" ht="15.75" x14ac:dyDescent="0.2">
      <c r="A502" s="318">
        <v>480</v>
      </c>
      <c r="B502" s="169" t="s">
        <v>723</v>
      </c>
      <c r="C502" s="175" t="s">
        <v>180</v>
      </c>
      <c r="D502" s="169" t="s">
        <v>1103</v>
      </c>
      <c r="E502" s="175" t="s">
        <v>2571</v>
      </c>
      <c r="F502" s="169" t="s">
        <v>1019</v>
      </c>
      <c r="G502" s="175">
        <v>1996</v>
      </c>
      <c r="H502" s="176">
        <v>4</v>
      </c>
      <c r="I502" s="177">
        <v>4</v>
      </c>
      <c r="J502" s="177">
        <v>346</v>
      </c>
      <c r="K502" s="177">
        <v>3.8</v>
      </c>
      <c r="L502" s="176">
        <v>1</v>
      </c>
      <c r="M502" s="170">
        <v>0</v>
      </c>
      <c r="N502" s="177">
        <v>1</v>
      </c>
      <c r="O502" s="177">
        <v>1</v>
      </c>
      <c r="P502" s="170">
        <v>0</v>
      </c>
      <c r="Q502" s="170">
        <v>0</v>
      </c>
      <c r="R502" s="177">
        <v>1</v>
      </c>
      <c r="S502" s="170">
        <v>0</v>
      </c>
      <c r="T502" s="176">
        <v>0.26</v>
      </c>
      <c r="U502" s="170">
        <v>0</v>
      </c>
      <c r="V502" s="177">
        <v>0.26</v>
      </c>
      <c r="W502" s="177">
        <v>0.26</v>
      </c>
      <c r="X502" s="177">
        <v>0.26</v>
      </c>
      <c r="Y502" s="173" t="s">
        <v>179</v>
      </c>
    </row>
    <row r="503" spans="1:25" ht="15.75" x14ac:dyDescent="0.2">
      <c r="A503" s="318">
        <v>481</v>
      </c>
      <c r="B503" s="169" t="s">
        <v>1308</v>
      </c>
      <c r="C503" s="175" t="s">
        <v>180</v>
      </c>
      <c r="D503" s="169" t="s">
        <v>1238</v>
      </c>
      <c r="E503" s="175" t="s">
        <v>1665</v>
      </c>
      <c r="F503" s="169" t="s">
        <v>1260</v>
      </c>
      <c r="G503" s="175">
        <v>1996</v>
      </c>
      <c r="H503" s="176">
        <v>3</v>
      </c>
      <c r="I503" s="177">
        <v>3</v>
      </c>
      <c r="J503" s="177">
        <v>180</v>
      </c>
      <c r="K503" s="177">
        <v>2</v>
      </c>
      <c r="L503" s="171">
        <v>0</v>
      </c>
      <c r="M503" s="170">
        <v>0</v>
      </c>
      <c r="N503" s="170">
        <v>0</v>
      </c>
      <c r="O503" s="170">
        <v>0</v>
      </c>
      <c r="P503" s="170">
        <v>0</v>
      </c>
      <c r="Q503" s="170">
        <v>0</v>
      </c>
      <c r="R503" s="170">
        <v>0</v>
      </c>
      <c r="S503" s="170">
        <v>0</v>
      </c>
      <c r="T503" s="171">
        <v>0</v>
      </c>
      <c r="U503" s="170">
        <v>0</v>
      </c>
      <c r="V503" s="170">
        <v>0</v>
      </c>
      <c r="W503" s="170">
        <v>0</v>
      </c>
      <c r="X503" s="170">
        <v>0</v>
      </c>
      <c r="Y503" s="173" t="s">
        <v>179</v>
      </c>
    </row>
    <row r="504" spans="1:25" ht="15.75" x14ac:dyDescent="0.2">
      <c r="A504" s="318">
        <v>482</v>
      </c>
      <c r="B504" s="169" t="s">
        <v>1309</v>
      </c>
      <c r="C504" s="175" t="s">
        <v>182</v>
      </c>
      <c r="D504" s="169" t="s">
        <v>1246</v>
      </c>
      <c r="E504" s="175" t="s">
        <v>2572</v>
      </c>
      <c r="F504" s="169" t="s">
        <v>1254</v>
      </c>
      <c r="G504" s="175">
        <v>1989</v>
      </c>
      <c r="H504" s="176">
        <v>3</v>
      </c>
      <c r="I504" s="177">
        <v>3</v>
      </c>
      <c r="J504" s="177">
        <v>270</v>
      </c>
      <c r="K504" s="177">
        <v>3</v>
      </c>
      <c r="L504" s="171">
        <v>0</v>
      </c>
      <c r="M504" s="170">
        <v>0</v>
      </c>
      <c r="N504" s="170">
        <v>0</v>
      </c>
      <c r="O504" s="170">
        <v>0</v>
      </c>
      <c r="P504" s="170">
        <v>0</v>
      </c>
      <c r="Q504" s="170">
        <v>0</v>
      </c>
      <c r="R504" s="177">
        <v>1</v>
      </c>
      <c r="S504" s="170">
        <v>0</v>
      </c>
      <c r="T504" s="171">
        <v>0</v>
      </c>
      <c r="U504" s="170">
        <v>0</v>
      </c>
      <c r="V504" s="170">
        <v>0</v>
      </c>
      <c r="W504" s="170">
        <v>0</v>
      </c>
      <c r="X504" s="170">
        <v>0</v>
      </c>
      <c r="Y504" s="173" t="s">
        <v>179</v>
      </c>
    </row>
    <row r="505" spans="1:25" ht="15.75" x14ac:dyDescent="0.2">
      <c r="A505" s="318">
        <v>483</v>
      </c>
      <c r="B505" s="169" t="s">
        <v>1595</v>
      </c>
      <c r="C505" s="175" t="s">
        <v>180</v>
      </c>
      <c r="D505" s="169" t="s">
        <v>1531</v>
      </c>
      <c r="E505" s="175" t="s">
        <v>1685</v>
      </c>
      <c r="F505" s="286" t="s">
        <v>1520</v>
      </c>
      <c r="G505" s="175">
        <v>1996</v>
      </c>
      <c r="H505" s="176">
        <v>2</v>
      </c>
      <c r="I505" s="177">
        <v>1</v>
      </c>
      <c r="J505" s="177">
        <v>103</v>
      </c>
      <c r="K505" s="177">
        <v>1.1000000000000001</v>
      </c>
      <c r="L505" s="171">
        <v>0</v>
      </c>
      <c r="M505" s="170">
        <v>0</v>
      </c>
      <c r="N505" s="170">
        <v>0</v>
      </c>
      <c r="O505" s="170">
        <v>0</v>
      </c>
      <c r="P505" s="170">
        <v>0</v>
      </c>
      <c r="Q505" s="170">
        <v>0</v>
      </c>
      <c r="R505" s="170">
        <v>0</v>
      </c>
      <c r="S505" s="170">
        <v>0</v>
      </c>
      <c r="T505" s="171">
        <v>0</v>
      </c>
      <c r="U505" s="170">
        <v>0</v>
      </c>
      <c r="V505" s="170">
        <v>0</v>
      </c>
      <c r="W505" s="170">
        <v>0</v>
      </c>
      <c r="X505" s="170">
        <v>0</v>
      </c>
      <c r="Y505" s="173" t="s">
        <v>179</v>
      </c>
    </row>
    <row r="506" spans="1:25" ht="15.75" x14ac:dyDescent="0.2">
      <c r="A506" s="318">
        <v>484</v>
      </c>
      <c r="B506" s="169" t="s">
        <v>1057</v>
      </c>
      <c r="C506" s="175" t="s">
        <v>1677</v>
      </c>
      <c r="D506" s="169" t="s">
        <v>992</v>
      </c>
      <c r="E506" s="175" t="s">
        <v>2573</v>
      </c>
      <c r="F506" s="169" t="s">
        <v>947</v>
      </c>
      <c r="G506" s="175">
        <v>2004</v>
      </c>
      <c r="H506" s="176">
        <v>6</v>
      </c>
      <c r="I506" s="177">
        <v>6</v>
      </c>
      <c r="J506" s="177">
        <v>461</v>
      </c>
      <c r="K506" s="177">
        <v>5.0999999999999996</v>
      </c>
      <c r="L506" s="171">
        <v>0</v>
      </c>
      <c r="M506" s="170">
        <v>0</v>
      </c>
      <c r="N506" s="170">
        <v>0</v>
      </c>
      <c r="O506" s="170">
        <v>0</v>
      </c>
      <c r="P506" s="170">
        <v>0</v>
      </c>
      <c r="Q506" s="170">
        <v>0</v>
      </c>
      <c r="R506" s="177">
        <v>1</v>
      </c>
      <c r="S506" s="170">
        <v>0</v>
      </c>
      <c r="T506" s="171">
        <v>0</v>
      </c>
      <c r="U506" s="170">
        <v>0</v>
      </c>
      <c r="V506" s="170">
        <v>0</v>
      </c>
      <c r="W506" s="170">
        <v>0</v>
      </c>
      <c r="X506" s="170">
        <v>0</v>
      </c>
      <c r="Y506" s="173" t="s">
        <v>179</v>
      </c>
    </row>
    <row r="507" spans="1:25" ht="15.75" x14ac:dyDescent="0.2">
      <c r="A507" s="318">
        <v>485</v>
      </c>
      <c r="B507" s="169" t="s">
        <v>1170</v>
      </c>
      <c r="C507" s="175" t="s">
        <v>180</v>
      </c>
      <c r="D507" s="169" t="s">
        <v>1101</v>
      </c>
      <c r="E507" s="175" t="s">
        <v>2574</v>
      </c>
      <c r="F507" s="169" t="s">
        <v>1171</v>
      </c>
      <c r="G507" s="175">
        <v>1994</v>
      </c>
      <c r="H507" s="176">
        <v>3</v>
      </c>
      <c r="I507" s="177">
        <v>2</v>
      </c>
      <c r="J507" s="177">
        <v>149</v>
      </c>
      <c r="K507" s="177">
        <v>1.7</v>
      </c>
      <c r="L507" s="171">
        <v>0</v>
      </c>
      <c r="M507" s="170">
        <v>0</v>
      </c>
      <c r="N507" s="170">
        <v>0</v>
      </c>
      <c r="O507" s="170">
        <v>0</v>
      </c>
      <c r="P507" s="170">
        <v>0</v>
      </c>
      <c r="Q507" s="170">
        <v>0</v>
      </c>
      <c r="R507" s="177">
        <v>1</v>
      </c>
      <c r="S507" s="170">
        <v>0</v>
      </c>
      <c r="T507" s="171">
        <v>0</v>
      </c>
      <c r="U507" s="170">
        <v>0</v>
      </c>
      <c r="V507" s="170">
        <v>0</v>
      </c>
      <c r="W507" s="170">
        <v>0</v>
      </c>
      <c r="X507" s="170">
        <v>0</v>
      </c>
      <c r="Y507" s="173" t="s">
        <v>179</v>
      </c>
    </row>
    <row r="508" spans="1:25" ht="15.75" x14ac:dyDescent="0.2">
      <c r="A508" s="318">
        <v>486</v>
      </c>
      <c r="B508" s="169" t="s">
        <v>347</v>
      </c>
      <c r="C508" s="175" t="s">
        <v>182</v>
      </c>
      <c r="D508" s="169" t="s">
        <v>972</v>
      </c>
      <c r="E508" s="175" t="s">
        <v>2575</v>
      </c>
      <c r="F508" s="286" t="s">
        <v>982</v>
      </c>
      <c r="G508" s="175">
        <v>1990</v>
      </c>
      <c r="H508" s="176">
        <v>3</v>
      </c>
      <c r="I508" s="177">
        <v>3</v>
      </c>
      <c r="J508" s="177">
        <v>270</v>
      </c>
      <c r="K508" s="177">
        <v>3</v>
      </c>
      <c r="L508" s="176">
        <v>1</v>
      </c>
      <c r="M508" s="170">
        <v>0</v>
      </c>
      <c r="N508" s="177">
        <v>1</v>
      </c>
      <c r="O508" s="177">
        <v>1</v>
      </c>
      <c r="P508" s="170">
        <v>0</v>
      </c>
      <c r="Q508" s="170">
        <v>0</v>
      </c>
      <c r="R508" s="170">
        <v>0</v>
      </c>
      <c r="S508" s="170">
        <v>0</v>
      </c>
      <c r="T508" s="176">
        <v>0.33</v>
      </c>
      <c r="U508" s="170">
        <v>0</v>
      </c>
      <c r="V508" s="177">
        <v>0.33</v>
      </c>
      <c r="W508" s="177">
        <v>0.33</v>
      </c>
      <c r="X508" s="177">
        <v>0.33</v>
      </c>
      <c r="Y508" s="173" t="s">
        <v>179</v>
      </c>
    </row>
    <row r="509" spans="1:25" ht="15.75" x14ac:dyDescent="0.2">
      <c r="A509" s="318">
        <v>487</v>
      </c>
      <c r="B509" s="169" t="s">
        <v>1596</v>
      </c>
      <c r="C509" s="175" t="s">
        <v>182</v>
      </c>
      <c r="D509" s="169" t="s">
        <v>1531</v>
      </c>
      <c r="E509" s="175" t="s">
        <v>2576</v>
      </c>
      <c r="F509" s="169" t="s">
        <v>1116</v>
      </c>
      <c r="G509" s="175">
        <v>2004</v>
      </c>
      <c r="H509" s="176">
        <v>3</v>
      </c>
      <c r="I509" s="177">
        <v>3</v>
      </c>
      <c r="J509" s="177">
        <v>270</v>
      </c>
      <c r="K509" s="177">
        <v>3</v>
      </c>
      <c r="L509" s="171">
        <v>0</v>
      </c>
      <c r="M509" s="170">
        <v>0</v>
      </c>
      <c r="N509" s="170">
        <v>0</v>
      </c>
      <c r="O509" s="170">
        <v>0</v>
      </c>
      <c r="P509" s="170">
        <v>0</v>
      </c>
      <c r="Q509" s="170">
        <v>0</v>
      </c>
      <c r="R509" s="177">
        <v>2</v>
      </c>
      <c r="S509" s="170">
        <v>0</v>
      </c>
      <c r="T509" s="171">
        <v>0</v>
      </c>
      <c r="U509" s="170">
        <v>0</v>
      </c>
      <c r="V509" s="170">
        <v>0</v>
      </c>
      <c r="W509" s="170">
        <v>0</v>
      </c>
      <c r="X509" s="170">
        <v>0</v>
      </c>
      <c r="Y509" s="173" t="s">
        <v>179</v>
      </c>
    </row>
    <row r="510" spans="1:25" ht="15.75" x14ac:dyDescent="0.2">
      <c r="A510" s="318">
        <v>488</v>
      </c>
      <c r="B510" s="169" t="s">
        <v>102</v>
      </c>
      <c r="C510" s="175" t="s">
        <v>182</v>
      </c>
      <c r="D510" s="169" t="s">
        <v>634</v>
      </c>
      <c r="E510" s="175" t="s">
        <v>2577</v>
      </c>
      <c r="F510" s="169" t="s">
        <v>850</v>
      </c>
      <c r="G510" s="175">
        <v>1995</v>
      </c>
      <c r="H510" s="176">
        <v>4</v>
      </c>
      <c r="I510" s="177">
        <v>4</v>
      </c>
      <c r="J510" s="177">
        <v>351</v>
      </c>
      <c r="K510" s="177">
        <v>3.9</v>
      </c>
      <c r="L510" s="171">
        <v>0</v>
      </c>
      <c r="M510" s="177">
        <v>2</v>
      </c>
      <c r="N510" s="177">
        <v>2</v>
      </c>
      <c r="O510" s="170">
        <v>0</v>
      </c>
      <c r="P510" s="170">
        <v>0</v>
      </c>
      <c r="Q510" s="170">
        <v>0</v>
      </c>
      <c r="R510" s="170">
        <v>0</v>
      </c>
      <c r="S510" s="170">
        <v>0</v>
      </c>
      <c r="T510" s="171">
        <v>0</v>
      </c>
      <c r="U510" s="177">
        <v>0.51</v>
      </c>
      <c r="V510" s="177">
        <v>0.51</v>
      </c>
      <c r="W510" s="170">
        <v>0</v>
      </c>
      <c r="X510" s="177">
        <v>0.51</v>
      </c>
      <c r="Y510" s="173" t="s">
        <v>179</v>
      </c>
    </row>
    <row r="511" spans="1:25" ht="15.75" x14ac:dyDescent="0.2">
      <c r="A511" s="318">
        <v>489</v>
      </c>
      <c r="B511" s="169" t="s">
        <v>1923</v>
      </c>
      <c r="C511" s="175" t="s">
        <v>638</v>
      </c>
      <c r="D511" s="169" t="s">
        <v>647</v>
      </c>
      <c r="E511" s="175" t="s">
        <v>2578</v>
      </c>
      <c r="F511" s="169" t="s">
        <v>929</v>
      </c>
      <c r="G511" s="175">
        <v>1999</v>
      </c>
      <c r="H511" s="176">
        <v>2</v>
      </c>
      <c r="I511" s="170">
        <v>0</v>
      </c>
      <c r="J511" s="177">
        <v>27</v>
      </c>
      <c r="K511" s="177">
        <v>0.3</v>
      </c>
      <c r="L511" s="171">
        <v>0</v>
      </c>
      <c r="M511" s="170">
        <v>0</v>
      </c>
      <c r="N511" s="170">
        <v>0</v>
      </c>
      <c r="O511" s="170">
        <v>0</v>
      </c>
      <c r="P511" s="170">
        <v>0</v>
      </c>
      <c r="Q511" s="170">
        <v>0</v>
      </c>
      <c r="R511" s="170">
        <v>0</v>
      </c>
      <c r="S511" s="170">
        <v>0</v>
      </c>
      <c r="T511" s="171">
        <v>0</v>
      </c>
      <c r="U511" s="170">
        <v>0</v>
      </c>
      <c r="V511" s="170">
        <v>0</v>
      </c>
      <c r="W511" s="170">
        <v>0</v>
      </c>
      <c r="X511" s="170">
        <v>0</v>
      </c>
      <c r="Y511" s="173" t="s">
        <v>179</v>
      </c>
    </row>
    <row r="512" spans="1:25" ht="15.75" x14ac:dyDescent="0.2">
      <c r="A512" s="318">
        <v>490</v>
      </c>
      <c r="B512" s="169" t="s">
        <v>789</v>
      </c>
      <c r="C512" s="175" t="s">
        <v>183</v>
      </c>
      <c r="D512" s="169" t="s">
        <v>635</v>
      </c>
      <c r="E512" s="175" t="s">
        <v>1854</v>
      </c>
      <c r="F512" s="169" t="s">
        <v>1058</v>
      </c>
      <c r="G512" s="175">
        <v>1997</v>
      </c>
      <c r="H512" s="176">
        <v>6</v>
      </c>
      <c r="I512" s="177">
        <v>6</v>
      </c>
      <c r="J512" s="177">
        <v>600</v>
      </c>
      <c r="K512" s="177">
        <v>6.7</v>
      </c>
      <c r="L512" s="171">
        <v>0</v>
      </c>
      <c r="M512" s="170">
        <v>0</v>
      </c>
      <c r="N512" s="170">
        <v>0</v>
      </c>
      <c r="O512" s="170">
        <v>0</v>
      </c>
      <c r="P512" s="170">
        <v>0</v>
      </c>
      <c r="Q512" s="170">
        <v>0</v>
      </c>
      <c r="R512" s="170">
        <v>0</v>
      </c>
      <c r="S512" s="170">
        <v>0</v>
      </c>
      <c r="T512" s="171">
        <v>0</v>
      </c>
      <c r="U512" s="170">
        <v>0</v>
      </c>
      <c r="V512" s="170">
        <v>0</v>
      </c>
      <c r="W512" s="170">
        <v>0</v>
      </c>
      <c r="X512" s="170">
        <v>0</v>
      </c>
      <c r="Y512" s="173" t="s">
        <v>179</v>
      </c>
    </row>
    <row r="513" spans="1:25" ht="15.75" x14ac:dyDescent="0.2">
      <c r="A513" s="318">
        <v>491</v>
      </c>
      <c r="B513" s="169" t="s">
        <v>665</v>
      </c>
      <c r="C513" s="175" t="s">
        <v>180</v>
      </c>
      <c r="D513" s="169" t="s">
        <v>654</v>
      </c>
      <c r="E513" s="175" t="s">
        <v>1232</v>
      </c>
      <c r="F513" s="169" t="s">
        <v>833</v>
      </c>
      <c r="G513" s="175">
        <v>2000</v>
      </c>
      <c r="H513" s="176">
        <v>3</v>
      </c>
      <c r="I513" s="177">
        <v>2</v>
      </c>
      <c r="J513" s="177">
        <v>153</v>
      </c>
      <c r="K513" s="177">
        <v>1.7</v>
      </c>
      <c r="L513" s="171">
        <v>0</v>
      </c>
      <c r="M513" s="177">
        <v>1</v>
      </c>
      <c r="N513" s="177">
        <v>1</v>
      </c>
      <c r="O513" s="170">
        <v>0</v>
      </c>
      <c r="P513" s="170">
        <v>0</v>
      </c>
      <c r="Q513" s="170">
        <v>0</v>
      </c>
      <c r="R513" s="170">
        <v>0</v>
      </c>
      <c r="S513" s="170">
        <v>0</v>
      </c>
      <c r="T513" s="171">
        <v>0</v>
      </c>
      <c r="U513" s="177">
        <v>0.59</v>
      </c>
      <c r="V513" s="177">
        <v>0.59</v>
      </c>
      <c r="W513" s="170">
        <v>0</v>
      </c>
      <c r="X513" s="177">
        <v>0.59</v>
      </c>
      <c r="Y513" s="173" t="s">
        <v>179</v>
      </c>
    </row>
    <row r="514" spans="1:25" ht="15.75" x14ac:dyDescent="0.2">
      <c r="A514" s="318">
        <v>492</v>
      </c>
      <c r="B514" s="169" t="s">
        <v>914</v>
      </c>
      <c r="C514" s="175" t="s">
        <v>182</v>
      </c>
      <c r="D514" s="169" t="s">
        <v>2031</v>
      </c>
      <c r="E514" s="175" t="s">
        <v>2579</v>
      </c>
      <c r="F514" s="169" t="s">
        <v>957</v>
      </c>
      <c r="G514" s="175">
        <v>1993</v>
      </c>
      <c r="H514" s="176">
        <v>4</v>
      </c>
      <c r="I514" s="177">
        <v>4</v>
      </c>
      <c r="J514" s="177">
        <v>337</v>
      </c>
      <c r="K514" s="177">
        <v>3.7</v>
      </c>
      <c r="L514" s="171">
        <v>0</v>
      </c>
      <c r="M514" s="177">
        <v>1</v>
      </c>
      <c r="N514" s="177">
        <v>1</v>
      </c>
      <c r="O514" s="170">
        <v>0</v>
      </c>
      <c r="P514" s="170">
        <v>0</v>
      </c>
      <c r="Q514" s="170">
        <v>0</v>
      </c>
      <c r="R514" s="170">
        <v>0</v>
      </c>
      <c r="S514" s="170">
        <v>0</v>
      </c>
      <c r="T514" s="171">
        <v>0</v>
      </c>
      <c r="U514" s="177">
        <v>0.27</v>
      </c>
      <c r="V514" s="177">
        <v>0.27</v>
      </c>
      <c r="W514" s="170">
        <v>0</v>
      </c>
      <c r="X514" s="177">
        <v>0.27</v>
      </c>
      <c r="Y514" s="173" t="s">
        <v>179</v>
      </c>
    </row>
    <row r="515" spans="1:25" ht="15.75" x14ac:dyDescent="0.2">
      <c r="A515" s="318">
        <v>493</v>
      </c>
      <c r="B515" s="169" t="s">
        <v>1172</v>
      </c>
      <c r="C515" s="175" t="s">
        <v>182</v>
      </c>
      <c r="D515" s="169" t="s">
        <v>1103</v>
      </c>
      <c r="E515" s="175" t="s">
        <v>2580</v>
      </c>
      <c r="F515" s="169" t="s">
        <v>1173</v>
      </c>
      <c r="G515" s="175">
        <v>1995</v>
      </c>
      <c r="H515" s="176">
        <v>3</v>
      </c>
      <c r="I515" s="177">
        <v>3</v>
      </c>
      <c r="J515" s="177">
        <v>269</v>
      </c>
      <c r="K515" s="177">
        <v>3</v>
      </c>
      <c r="L515" s="171">
        <v>0</v>
      </c>
      <c r="M515" s="170">
        <v>0</v>
      </c>
      <c r="N515" s="170">
        <v>0</v>
      </c>
      <c r="O515" s="170">
        <v>0</v>
      </c>
      <c r="P515" s="170">
        <v>0</v>
      </c>
      <c r="Q515" s="170">
        <v>0</v>
      </c>
      <c r="R515" s="170">
        <v>0</v>
      </c>
      <c r="S515" s="170">
        <v>0</v>
      </c>
      <c r="T515" s="171">
        <v>0</v>
      </c>
      <c r="U515" s="170">
        <v>0</v>
      </c>
      <c r="V515" s="170">
        <v>0</v>
      </c>
      <c r="W515" s="170">
        <v>0</v>
      </c>
      <c r="X515" s="170">
        <v>0</v>
      </c>
      <c r="Y515" s="173" t="s">
        <v>179</v>
      </c>
    </row>
    <row r="516" spans="1:25" ht="15.75" x14ac:dyDescent="0.2">
      <c r="A516" s="318">
        <v>494</v>
      </c>
      <c r="B516" s="169" t="s">
        <v>416</v>
      </c>
      <c r="C516" s="175" t="s">
        <v>182</v>
      </c>
      <c r="D516" s="169" t="s">
        <v>1420</v>
      </c>
      <c r="E516" s="175" t="s">
        <v>2581</v>
      </c>
      <c r="F516" s="169" t="s">
        <v>990</v>
      </c>
      <c r="G516" s="175">
        <v>1999</v>
      </c>
      <c r="H516" s="176">
        <v>1</v>
      </c>
      <c r="I516" s="170">
        <v>0</v>
      </c>
      <c r="J516" s="177">
        <v>15</v>
      </c>
      <c r="K516" s="177">
        <v>0.2</v>
      </c>
      <c r="L516" s="171">
        <v>0</v>
      </c>
      <c r="M516" s="170">
        <v>0</v>
      </c>
      <c r="N516" s="170">
        <v>0</v>
      </c>
      <c r="O516" s="170">
        <v>0</v>
      </c>
      <c r="P516" s="170">
        <v>0</v>
      </c>
      <c r="Q516" s="170">
        <v>0</v>
      </c>
      <c r="R516" s="170">
        <v>0</v>
      </c>
      <c r="S516" s="170">
        <v>0</v>
      </c>
      <c r="T516" s="171">
        <v>0</v>
      </c>
      <c r="U516" s="170">
        <v>0</v>
      </c>
      <c r="V516" s="170">
        <v>0</v>
      </c>
      <c r="W516" s="170">
        <v>0</v>
      </c>
      <c r="X516" s="170">
        <v>0</v>
      </c>
      <c r="Y516" s="173" t="s">
        <v>179</v>
      </c>
    </row>
    <row r="517" spans="1:25" ht="15.75" x14ac:dyDescent="0.2">
      <c r="A517" s="318">
        <v>495</v>
      </c>
      <c r="B517" s="169" t="s">
        <v>460</v>
      </c>
      <c r="C517" s="175" t="s">
        <v>180</v>
      </c>
      <c r="D517" s="169" t="s">
        <v>887</v>
      </c>
      <c r="E517" s="175" t="s">
        <v>2582</v>
      </c>
      <c r="F517" s="169" t="s">
        <v>958</v>
      </c>
      <c r="G517" s="175">
        <v>2002</v>
      </c>
      <c r="H517" s="176">
        <v>2</v>
      </c>
      <c r="I517" s="177">
        <v>2</v>
      </c>
      <c r="J517" s="177">
        <v>146</v>
      </c>
      <c r="K517" s="177">
        <v>1.6</v>
      </c>
      <c r="L517" s="171">
        <v>0</v>
      </c>
      <c r="M517" s="170">
        <v>0</v>
      </c>
      <c r="N517" s="170">
        <v>0</v>
      </c>
      <c r="O517" s="170">
        <v>0</v>
      </c>
      <c r="P517" s="170">
        <v>0</v>
      </c>
      <c r="Q517" s="170">
        <v>0</v>
      </c>
      <c r="R517" s="170">
        <v>0</v>
      </c>
      <c r="S517" s="170">
        <v>0</v>
      </c>
      <c r="T517" s="171">
        <v>0</v>
      </c>
      <c r="U517" s="170">
        <v>0</v>
      </c>
      <c r="V517" s="170">
        <v>0</v>
      </c>
      <c r="W517" s="170">
        <v>0</v>
      </c>
      <c r="X517" s="170">
        <v>0</v>
      </c>
      <c r="Y517" s="173" t="s">
        <v>179</v>
      </c>
    </row>
    <row r="518" spans="1:25" ht="15.75" x14ac:dyDescent="0.2">
      <c r="A518" s="318">
        <v>496</v>
      </c>
      <c r="B518" s="169" t="s">
        <v>1850</v>
      </c>
      <c r="C518" s="175" t="s">
        <v>180</v>
      </c>
      <c r="D518" s="169" t="s">
        <v>1420</v>
      </c>
      <c r="E518" s="175" t="s">
        <v>2583</v>
      </c>
      <c r="F518" s="169" t="s">
        <v>996</v>
      </c>
      <c r="G518" s="175">
        <v>2001</v>
      </c>
      <c r="H518" s="176">
        <v>5</v>
      </c>
      <c r="I518" s="177">
        <v>4</v>
      </c>
      <c r="J518" s="177">
        <v>385</v>
      </c>
      <c r="K518" s="177">
        <v>4.3</v>
      </c>
      <c r="L518" s="171">
        <v>0</v>
      </c>
      <c r="M518" s="170">
        <v>0</v>
      </c>
      <c r="N518" s="170">
        <v>0</v>
      </c>
      <c r="O518" s="170">
        <v>0</v>
      </c>
      <c r="P518" s="170">
        <v>0</v>
      </c>
      <c r="Q518" s="170">
        <v>0</v>
      </c>
      <c r="R518" s="177">
        <v>1</v>
      </c>
      <c r="S518" s="170">
        <v>0</v>
      </c>
      <c r="T518" s="171">
        <v>0</v>
      </c>
      <c r="U518" s="170">
        <v>0</v>
      </c>
      <c r="V518" s="170">
        <v>0</v>
      </c>
      <c r="W518" s="170">
        <v>0</v>
      </c>
      <c r="X518" s="170">
        <v>0</v>
      </c>
      <c r="Y518" s="173" t="s">
        <v>179</v>
      </c>
    </row>
    <row r="519" spans="1:25" ht="15.75" x14ac:dyDescent="0.2">
      <c r="A519" s="318">
        <v>497</v>
      </c>
      <c r="B519" s="169" t="s">
        <v>1597</v>
      </c>
      <c r="C519" s="175" t="s">
        <v>182</v>
      </c>
      <c r="D519" s="169" t="s">
        <v>1542</v>
      </c>
      <c r="E519" s="175" t="s">
        <v>2584</v>
      </c>
      <c r="F519" s="169" t="s">
        <v>1065</v>
      </c>
      <c r="G519" s="175">
        <v>1997</v>
      </c>
      <c r="H519" s="176">
        <v>7</v>
      </c>
      <c r="I519" s="177">
        <v>6</v>
      </c>
      <c r="J519" s="177">
        <v>557</v>
      </c>
      <c r="K519" s="177">
        <v>6.2</v>
      </c>
      <c r="L519" s="171">
        <v>0</v>
      </c>
      <c r="M519" s="170">
        <v>0</v>
      </c>
      <c r="N519" s="170">
        <v>0</v>
      </c>
      <c r="O519" s="170">
        <v>0</v>
      </c>
      <c r="P519" s="170">
        <v>0</v>
      </c>
      <c r="Q519" s="170">
        <v>0</v>
      </c>
      <c r="R519" s="170">
        <v>0</v>
      </c>
      <c r="S519" s="170">
        <v>0</v>
      </c>
      <c r="T519" s="171">
        <v>0</v>
      </c>
      <c r="U519" s="170">
        <v>0</v>
      </c>
      <c r="V519" s="170">
        <v>0</v>
      </c>
      <c r="W519" s="170">
        <v>0</v>
      </c>
      <c r="X519" s="170">
        <v>0</v>
      </c>
      <c r="Y519" s="173" t="s">
        <v>179</v>
      </c>
    </row>
    <row r="520" spans="1:25" ht="15.75" x14ac:dyDescent="0.2">
      <c r="A520" s="318">
        <v>498</v>
      </c>
      <c r="B520" s="169" t="s">
        <v>383</v>
      </c>
      <c r="C520" s="175" t="s">
        <v>636</v>
      </c>
      <c r="D520" s="169" t="s">
        <v>647</v>
      </c>
      <c r="E520" s="175" t="s">
        <v>2585</v>
      </c>
      <c r="F520" s="169" t="s">
        <v>944</v>
      </c>
      <c r="G520" s="175">
        <v>1998</v>
      </c>
      <c r="H520" s="176">
        <v>4</v>
      </c>
      <c r="I520" s="170">
        <v>0</v>
      </c>
      <c r="J520" s="177">
        <v>122</v>
      </c>
      <c r="K520" s="177">
        <v>1.4</v>
      </c>
      <c r="L520" s="171">
        <v>0</v>
      </c>
      <c r="M520" s="170">
        <v>0</v>
      </c>
      <c r="N520" s="170">
        <v>0</v>
      </c>
      <c r="O520" s="170">
        <v>0</v>
      </c>
      <c r="P520" s="170">
        <v>0</v>
      </c>
      <c r="Q520" s="170">
        <v>0</v>
      </c>
      <c r="R520" s="170">
        <v>0</v>
      </c>
      <c r="S520" s="170">
        <v>0</v>
      </c>
      <c r="T520" s="171">
        <v>0</v>
      </c>
      <c r="U520" s="170">
        <v>0</v>
      </c>
      <c r="V520" s="170">
        <v>0</v>
      </c>
      <c r="W520" s="170">
        <v>0</v>
      </c>
      <c r="X520" s="170">
        <v>0</v>
      </c>
      <c r="Y520" s="173" t="s">
        <v>179</v>
      </c>
    </row>
    <row r="521" spans="1:25" ht="15.75" x14ac:dyDescent="0.2">
      <c r="A521" s="318">
        <v>499</v>
      </c>
      <c r="B521" s="169" t="s">
        <v>1174</v>
      </c>
      <c r="C521" s="175" t="s">
        <v>182</v>
      </c>
      <c r="D521" s="169" t="s">
        <v>1103</v>
      </c>
      <c r="E521" s="175" t="s">
        <v>2586</v>
      </c>
      <c r="F521" s="169" t="s">
        <v>957</v>
      </c>
      <c r="G521" s="175">
        <v>2001</v>
      </c>
      <c r="H521" s="176">
        <v>4</v>
      </c>
      <c r="I521" s="177">
        <v>3</v>
      </c>
      <c r="J521" s="177">
        <v>272</v>
      </c>
      <c r="K521" s="177">
        <v>3</v>
      </c>
      <c r="L521" s="171">
        <v>0</v>
      </c>
      <c r="M521" s="170">
        <v>0</v>
      </c>
      <c r="N521" s="170">
        <v>0</v>
      </c>
      <c r="O521" s="170">
        <v>0</v>
      </c>
      <c r="P521" s="170">
        <v>0</v>
      </c>
      <c r="Q521" s="170">
        <v>0</v>
      </c>
      <c r="R521" s="170">
        <v>0</v>
      </c>
      <c r="S521" s="170">
        <v>0</v>
      </c>
      <c r="T521" s="171">
        <v>0</v>
      </c>
      <c r="U521" s="170">
        <v>0</v>
      </c>
      <c r="V521" s="170">
        <v>0</v>
      </c>
      <c r="W521" s="170">
        <v>0</v>
      </c>
      <c r="X521" s="170">
        <v>0</v>
      </c>
      <c r="Y521" s="173" t="s">
        <v>179</v>
      </c>
    </row>
    <row r="522" spans="1:25" ht="16.5" thickBot="1" x14ac:dyDescent="0.25">
      <c r="A522" s="318">
        <v>500</v>
      </c>
      <c r="B522" s="169" t="s">
        <v>242</v>
      </c>
      <c r="C522" s="175" t="s">
        <v>182</v>
      </c>
      <c r="D522" s="169" t="s">
        <v>1438</v>
      </c>
      <c r="E522" s="175" t="s">
        <v>2186</v>
      </c>
      <c r="F522" s="169" t="s">
        <v>1005</v>
      </c>
      <c r="G522" s="175">
        <v>1991</v>
      </c>
      <c r="H522" s="176">
        <v>2</v>
      </c>
      <c r="I522" s="177">
        <v>2</v>
      </c>
      <c r="J522" s="177">
        <v>161</v>
      </c>
      <c r="K522" s="177">
        <v>1.8</v>
      </c>
      <c r="L522" s="171">
        <v>0</v>
      </c>
      <c r="M522" s="170">
        <v>0</v>
      </c>
      <c r="N522" s="170">
        <v>0</v>
      </c>
      <c r="O522" s="170">
        <v>0</v>
      </c>
      <c r="P522" s="170">
        <v>0</v>
      </c>
      <c r="Q522" s="170">
        <v>0</v>
      </c>
      <c r="R522" s="170">
        <v>0</v>
      </c>
      <c r="S522" s="170">
        <v>0</v>
      </c>
      <c r="T522" s="171">
        <v>0</v>
      </c>
      <c r="U522" s="170">
        <v>0</v>
      </c>
      <c r="V522" s="170">
        <v>0</v>
      </c>
      <c r="W522" s="170">
        <v>0</v>
      </c>
      <c r="X522" s="170">
        <v>0</v>
      </c>
      <c r="Y522" s="173" t="s">
        <v>179</v>
      </c>
    </row>
    <row r="523" spans="1:25" ht="13.5" thickBot="1" x14ac:dyDescent="0.25">
      <c r="A523" s="174" t="s">
        <v>173</v>
      </c>
      <c r="B523" s="315" t="s">
        <v>174</v>
      </c>
      <c r="C523" s="181" t="s">
        <v>175</v>
      </c>
      <c r="D523" s="181" t="s">
        <v>176</v>
      </c>
      <c r="E523" s="181" t="s">
        <v>177</v>
      </c>
      <c r="F523" s="181" t="s">
        <v>806</v>
      </c>
      <c r="G523" s="181" t="s">
        <v>178</v>
      </c>
      <c r="H523" s="182" t="s">
        <v>184</v>
      </c>
      <c r="I523" s="181" t="s">
        <v>185</v>
      </c>
      <c r="J523" s="181" t="s">
        <v>186</v>
      </c>
      <c r="K523" s="181" t="s">
        <v>187</v>
      </c>
      <c r="L523" s="182" t="s">
        <v>188</v>
      </c>
      <c r="M523" s="181" t="s">
        <v>189</v>
      </c>
      <c r="N523" s="181" t="s">
        <v>195</v>
      </c>
      <c r="O523" s="181" t="s">
        <v>190</v>
      </c>
      <c r="P523" s="181" t="s">
        <v>191</v>
      </c>
      <c r="Q523" s="181" t="s">
        <v>192</v>
      </c>
      <c r="R523" s="181" t="s">
        <v>193</v>
      </c>
      <c r="S523" s="181" t="s">
        <v>194</v>
      </c>
      <c r="T523" s="182" t="s">
        <v>188</v>
      </c>
      <c r="U523" s="181" t="s">
        <v>189</v>
      </c>
      <c r="V523" s="181" t="s">
        <v>195</v>
      </c>
      <c r="W523" s="181" t="s">
        <v>190</v>
      </c>
      <c r="X523" s="181" t="s">
        <v>196</v>
      </c>
      <c r="Y523" s="183" t="s">
        <v>179</v>
      </c>
    </row>
    <row r="524" spans="1:25" ht="15.75" x14ac:dyDescent="0.2">
      <c r="A524" s="318">
        <v>501</v>
      </c>
      <c r="B524" s="169" t="s">
        <v>417</v>
      </c>
      <c r="C524" s="175" t="s">
        <v>182</v>
      </c>
      <c r="D524" s="169" t="s">
        <v>1420</v>
      </c>
      <c r="E524" s="175" t="s">
        <v>2587</v>
      </c>
      <c r="F524" s="169" t="s">
        <v>1085</v>
      </c>
      <c r="G524" s="175">
        <v>1998</v>
      </c>
      <c r="H524" s="176">
        <v>7</v>
      </c>
      <c r="I524" s="177">
        <v>7</v>
      </c>
      <c r="J524" s="177">
        <v>598</v>
      </c>
      <c r="K524" s="177">
        <v>6.6</v>
      </c>
      <c r="L524" s="171">
        <v>0</v>
      </c>
      <c r="M524" s="170">
        <v>0</v>
      </c>
      <c r="N524" s="170">
        <v>0</v>
      </c>
      <c r="O524" s="170">
        <v>0</v>
      </c>
      <c r="P524" s="170">
        <v>0</v>
      </c>
      <c r="Q524" s="170">
        <v>0</v>
      </c>
      <c r="R524" s="170">
        <v>0</v>
      </c>
      <c r="S524" s="170">
        <v>0</v>
      </c>
      <c r="T524" s="171">
        <v>0</v>
      </c>
      <c r="U524" s="170">
        <v>0</v>
      </c>
      <c r="V524" s="170">
        <v>0</v>
      </c>
      <c r="W524" s="170">
        <v>0</v>
      </c>
      <c r="X524" s="170">
        <v>0</v>
      </c>
      <c r="Y524" s="173" t="s">
        <v>179</v>
      </c>
    </row>
    <row r="525" spans="1:25" ht="15.75" x14ac:dyDescent="0.2">
      <c r="A525" s="318">
        <v>502</v>
      </c>
      <c r="B525" s="169" t="s">
        <v>418</v>
      </c>
      <c r="C525" s="175" t="s">
        <v>180</v>
      </c>
      <c r="D525" s="169" t="s">
        <v>1559</v>
      </c>
      <c r="E525" s="175" t="s">
        <v>2588</v>
      </c>
      <c r="F525" s="169" t="s">
        <v>1116</v>
      </c>
      <c r="G525" s="175">
        <v>1994</v>
      </c>
      <c r="H525" s="176">
        <v>4</v>
      </c>
      <c r="I525" s="177">
        <v>3</v>
      </c>
      <c r="J525" s="177">
        <v>270</v>
      </c>
      <c r="K525" s="177">
        <v>3</v>
      </c>
      <c r="L525" s="171">
        <v>0</v>
      </c>
      <c r="M525" s="177">
        <v>1</v>
      </c>
      <c r="N525" s="177">
        <v>1</v>
      </c>
      <c r="O525" s="170">
        <v>0</v>
      </c>
      <c r="P525" s="170">
        <v>0</v>
      </c>
      <c r="Q525" s="170">
        <v>0</v>
      </c>
      <c r="R525" s="170">
        <v>0</v>
      </c>
      <c r="S525" s="170">
        <v>0</v>
      </c>
      <c r="T525" s="171">
        <v>0</v>
      </c>
      <c r="U525" s="177">
        <v>0.33</v>
      </c>
      <c r="V525" s="177">
        <v>0.33</v>
      </c>
      <c r="W525" s="170">
        <v>0</v>
      </c>
      <c r="X525" s="177">
        <v>0.33</v>
      </c>
      <c r="Y525" s="173" t="s">
        <v>179</v>
      </c>
    </row>
    <row r="526" spans="1:25" ht="15.75" x14ac:dyDescent="0.2">
      <c r="A526" s="318">
        <v>503</v>
      </c>
      <c r="B526" s="169" t="s">
        <v>678</v>
      </c>
      <c r="C526" s="175" t="s">
        <v>183</v>
      </c>
      <c r="D526" s="169" t="s">
        <v>655</v>
      </c>
      <c r="E526" s="175" t="s">
        <v>1633</v>
      </c>
      <c r="F526" s="169" t="s">
        <v>843</v>
      </c>
      <c r="G526" s="175">
        <v>2000</v>
      </c>
      <c r="H526" s="176">
        <v>3</v>
      </c>
      <c r="I526" s="177">
        <v>3</v>
      </c>
      <c r="J526" s="177">
        <v>270</v>
      </c>
      <c r="K526" s="177">
        <v>3</v>
      </c>
      <c r="L526" s="171">
        <v>0</v>
      </c>
      <c r="M526" s="170">
        <v>0</v>
      </c>
      <c r="N526" s="170">
        <v>0</v>
      </c>
      <c r="O526" s="170">
        <v>0</v>
      </c>
      <c r="P526" s="170">
        <v>0</v>
      </c>
      <c r="Q526" s="170">
        <v>0</v>
      </c>
      <c r="R526" s="170">
        <v>0</v>
      </c>
      <c r="S526" s="170">
        <v>0</v>
      </c>
      <c r="T526" s="171">
        <v>0</v>
      </c>
      <c r="U526" s="170">
        <v>0</v>
      </c>
      <c r="V526" s="170">
        <v>0</v>
      </c>
      <c r="W526" s="170">
        <v>0</v>
      </c>
      <c r="X526" s="170">
        <v>0</v>
      </c>
      <c r="Y526" s="173" t="s">
        <v>179</v>
      </c>
    </row>
    <row r="527" spans="1:25" ht="15.75" x14ac:dyDescent="0.2">
      <c r="A527" s="318">
        <v>504</v>
      </c>
      <c r="B527" s="169" t="s">
        <v>29</v>
      </c>
      <c r="C527" s="175" t="s">
        <v>638</v>
      </c>
      <c r="D527" s="169" t="s">
        <v>1559</v>
      </c>
      <c r="E527" s="175" t="s">
        <v>2112</v>
      </c>
      <c r="F527" s="169" t="s">
        <v>817</v>
      </c>
      <c r="G527" s="175">
        <v>1991</v>
      </c>
      <c r="H527" s="176">
        <v>3</v>
      </c>
      <c r="I527" s="170">
        <v>0</v>
      </c>
      <c r="J527" s="177">
        <v>59</v>
      </c>
      <c r="K527" s="177">
        <v>0.7</v>
      </c>
      <c r="L527" s="171">
        <v>0</v>
      </c>
      <c r="M527" s="170">
        <v>0</v>
      </c>
      <c r="N527" s="170">
        <v>0</v>
      </c>
      <c r="O527" s="170">
        <v>0</v>
      </c>
      <c r="P527" s="170">
        <v>0</v>
      </c>
      <c r="Q527" s="170">
        <v>0</v>
      </c>
      <c r="R527" s="170">
        <v>0</v>
      </c>
      <c r="S527" s="170">
        <v>0</v>
      </c>
      <c r="T527" s="171">
        <v>0</v>
      </c>
      <c r="U527" s="170">
        <v>0</v>
      </c>
      <c r="V527" s="170">
        <v>0</v>
      </c>
      <c r="W527" s="170">
        <v>0</v>
      </c>
      <c r="X527" s="170">
        <v>0</v>
      </c>
      <c r="Y527" s="173" t="s">
        <v>179</v>
      </c>
    </row>
    <row r="528" spans="1:25" ht="15.75" x14ac:dyDescent="0.2">
      <c r="A528" s="318">
        <v>505</v>
      </c>
      <c r="B528" s="169" t="s">
        <v>666</v>
      </c>
      <c r="C528" s="175" t="s">
        <v>182</v>
      </c>
      <c r="D528" s="169" t="s">
        <v>655</v>
      </c>
      <c r="E528" s="175" t="s">
        <v>2389</v>
      </c>
      <c r="F528" s="169" t="s">
        <v>830</v>
      </c>
      <c r="G528" s="175">
        <v>1999</v>
      </c>
      <c r="H528" s="176">
        <v>3</v>
      </c>
      <c r="I528" s="177">
        <v>3</v>
      </c>
      <c r="J528" s="177">
        <v>270</v>
      </c>
      <c r="K528" s="177">
        <v>3</v>
      </c>
      <c r="L528" s="176">
        <v>1</v>
      </c>
      <c r="M528" s="170">
        <v>0</v>
      </c>
      <c r="N528" s="177">
        <v>1</v>
      </c>
      <c r="O528" s="177">
        <v>1</v>
      </c>
      <c r="P528" s="170">
        <v>0</v>
      </c>
      <c r="Q528" s="170">
        <v>0</v>
      </c>
      <c r="R528" s="177">
        <v>1</v>
      </c>
      <c r="S528" s="170">
        <v>0</v>
      </c>
      <c r="T528" s="176">
        <v>0.33</v>
      </c>
      <c r="U528" s="170">
        <v>0</v>
      </c>
      <c r="V528" s="177">
        <v>0.33</v>
      </c>
      <c r="W528" s="177">
        <v>0.33</v>
      </c>
      <c r="X528" s="177">
        <v>0.33</v>
      </c>
      <c r="Y528" s="173" t="s">
        <v>179</v>
      </c>
    </row>
    <row r="529" spans="1:25" ht="15.75" x14ac:dyDescent="0.2">
      <c r="A529" s="318">
        <v>506</v>
      </c>
      <c r="B529" s="169" t="s">
        <v>461</v>
      </c>
      <c r="C529" s="175" t="s">
        <v>180</v>
      </c>
      <c r="D529" s="169" t="s">
        <v>1110</v>
      </c>
      <c r="E529" s="175" t="s">
        <v>2589</v>
      </c>
      <c r="F529" s="169" t="s">
        <v>1175</v>
      </c>
      <c r="G529" s="175">
        <v>2001</v>
      </c>
      <c r="H529" s="176">
        <v>1</v>
      </c>
      <c r="I529" s="177">
        <v>1</v>
      </c>
      <c r="J529" s="177">
        <v>74</v>
      </c>
      <c r="K529" s="177">
        <v>0.8</v>
      </c>
      <c r="L529" s="171">
        <v>0</v>
      </c>
      <c r="M529" s="177">
        <v>1</v>
      </c>
      <c r="N529" s="177">
        <v>1</v>
      </c>
      <c r="O529" s="170">
        <v>0</v>
      </c>
      <c r="P529" s="170">
        <v>0</v>
      </c>
      <c r="Q529" s="170">
        <v>0</v>
      </c>
      <c r="R529" s="170">
        <v>0</v>
      </c>
      <c r="S529" s="170">
        <v>0</v>
      </c>
      <c r="T529" s="171">
        <v>0</v>
      </c>
      <c r="U529" s="177">
        <v>1.22</v>
      </c>
      <c r="V529" s="177">
        <v>1.22</v>
      </c>
      <c r="W529" s="170">
        <v>0</v>
      </c>
      <c r="X529" s="177">
        <v>1.22</v>
      </c>
      <c r="Y529" s="173" t="s">
        <v>179</v>
      </c>
    </row>
    <row r="530" spans="1:25" ht="15.75" x14ac:dyDescent="0.2">
      <c r="A530" s="318">
        <v>507</v>
      </c>
      <c r="B530" s="169" t="s">
        <v>1924</v>
      </c>
      <c r="C530" s="175" t="s">
        <v>638</v>
      </c>
      <c r="D530" s="169" t="s">
        <v>1108</v>
      </c>
      <c r="E530" s="175" t="s">
        <v>2590</v>
      </c>
      <c r="F530" s="169" t="s">
        <v>1122</v>
      </c>
      <c r="G530" s="175">
        <v>1992</v>
      </c>
      <c r="H530" s="176">
        <v>1</v>
      </c>
      <c r="I530" s="170">
        <v>0</v>
      </c>
      <c r="J530" s="177">
        <v>1</v>
      </c>
      <c r="K530" s="170">
        <v>0</v>
      </c>
      <c r="L530" s="171">
        <v>0</v>
      </c>
      <c r="M530" s="170">
        <v>0</v>
      </c>
      <c r="N530" s="170">
        <v>0</v>
      </c>
      <c r="O530" s="170">
        <v>0</v>
      </c>
      <c r="P530" s="170">
        <v>0</v>
      </c>
      <c r="Q530" s="170">
        <v>0</v>
      </c>
      <c r="R530" s="170">
        <v>0</v>
      </c>
      <c r="S530" s="170">
        <v>0</v>
      </c>
      <c r="T530" s="171">
        <v>0</v>
      </c>
      <c r="U530" s="170">
        <v>0</v>
      </c>
      <c r="V530" s="170">
        <v>0</v>
      </c>
      <c r="W530" s="170">
        <v>0</v>
      </c>
      <c r="X530" s="170">
        <v>0</v>
      </c>
      <c r="Y530" s="173" t="s">
        <v>179</v>
      </c>
    </row>
    <row r="531" spans="1:25" ht="15.75" x14ac:dyDescent="0.2">
      <c r="A531" s="318">
        <v>508</v>
      </c>
      <c r="B531" s="169" t="s">
        <v>1598</v>
      </c>
      <c r="C531" s="175" t="s">
        <v>181</v>
      </c>
      <c r="D531" s="169" t="s">
        <v>1534</v>
      </c>
      <c r="E531" s="175" t="s">
        <v>2591</v>
      </c>
      <c r="F531" s="169" t="s">
        <v>873</v>
      </c>
      <c r="G531" s="175">
        <v>2003</v>
      </c>
      <c r="H531" s="176">
        <v>3</v>
      </c>
      <c r="I531" s="170">
        <v>0</v>
      </c>
      <c r="J531" s="177">
        <v>39</v>
      </c>
      <c r="K531" s="177">
        <v>0.4</v>
      </c>
      <c r="L531" s="171">
        <v>0</v>
      </c>
      <c r="M531" s="170">
        <v>0</v>
      </c>
      <c r="N531" s="170">
        <v>0</v>
      </c>
      <c r="O531" s="170">
        <v>0</v>
      </c>
      <c r="P531" s="170">
        <v>0</v>
      </c>
      <c r="Q531" s="170">
        <v>0</v>
      </c>
      <c r="R531" s="170">
        <v>0</v>
      </c>
      <c r="S531" s="170">
        <v>0</v>
      </c>
      <c r="T531" s="171">
        <v>0</v>
      </c>
      <c r="U531" s="170">
        <v>0</v>
      </c>
      <c r="V531" s="170">
        <v>0</v>
      </c>
      <c r="W531" s="170">
        <v>0</v>
      </c>
      <c r="X531" s="170">
        <v>0</v>
      </c>
      <c r="Y531" s="173" t="s">
        <v>179</v>
      </c>
    </row>
    <row r="532" spans="1:25" ht="15.75" x14ac:dyDescent="0.2">
      <c r="A532" s="318">
        <v>509</v>
      </c>
      <c r="B532" s="169" t="s">
        <v>1962</v>
      </c>
      <c r="C532" s="175" t="s">
        <v>182</v>
      </c>
      <c r="D532" s="169" t="s">
        <v>1420</v>
      </c>
      <c r="E532" s="175" t="s">
        <v>1629</v>
      </c>
      <c r="F532" s="169" t="s">
        <v>964</v>
      </c>
      <c r="G532" s="175">
        <v>2000</v>
      </c>
      <c r="H532" s="176">
        <v>2</v>
      </c>
      <c r="I532" s="177">
        <v>1</v>
      </c>
      <c r="J532" s="177">
        <v>151</v>
      </c>
      <c r="K532" s="177">
        <v>1.7</v>
      </c>
      <c r="L532" s="171">
        <v>0</v>
      </c>
      <c r="M532" s="170">
        <v>0</v>
      </c>
      <c r="N532" s="170">
        <v>0</v>
      </c>
      <c r="O532" s="170">
        <v>0</v>
      </c>
      <c r="P532" s="170">
        <v>0</v>
      </c>
      <c r="Q532" s="170">
        <v>0</v>
      </c>
      <c r="R532" s="170">
        <v>0</v>
      </c>
      <c r="S532" s="170">
        <v>0</v>
      </c>
      <c r="T532" s="171">
        <v>0</v>
      </c>
      <c r="U532" s="170">
        <v>0</v>
      </c>
      <c r="V532" s="170">
        <v>0</v>
      </c>
      <c r="W532" s="170">
        <v>0</v>
      </c>
      <c r="X532" s="170">
        <v>0</v>
      </c>
      <c r="Y532" s="173" t="s">
        <v>179</v>
      </c>
    </row>
    <row r="533" spans="1:25" ht="15.75" x14ac:dyDescent="0.2">
      <c r="A533" s="318">
        <v>510</v>
      </c>
      <c r="B533" s="169" t="s">
        <v>1176</v>
      </c>
      <c r="C533" s="175" t="s">
        <v>182</v>
      </c>
      <c r="D533" s="169" t="s">
        <v>787</v>
      </c>
      <c r="E533" s="175" t="s">
        <v>452</v>
      </c>
      <c r="F533" s="169" t="s">
        <v>1177</v>
      </c>
      <c r="G533" s="175">
        <v>2000</v>
      </c>
      <c r="H533" s="176">
        <v>4</v>
      </c>
      <c r="I533" s="177">
        <v>4</v>
      </c>
      <c r="J533" s="177">
        <v>360</v>
      </c>
      <c r="K533" s="177">
        <v>4</v>
      </c>
      <c r="L533" s="171">
        <v>0</v>
      </c>
      <c r="M533" s="170">
        <v>0</v>
      </c>
      <c r="N533" s="170">
        <v>0</v>
      </c>
      <c r="O533" s="170">
        <v>0</v>
      </c>
      <c r="P533" s="170">
        <v>0</v>
      </c>
      <c r="Q533" s="170">
        <v>0</v>
      </c>
      <c r="R533" s="170">
        <v>0</v>
      </c>
      <c r="S533" s="170">
        <v>0</v>
      </c>
      <c r="T533" s="171">
        <v>0</v>
      </c>
      <c r="U533" s="170">
        <v>0</v>
      </c>
      <c r="V533" s="170">
        <v>0</v>
      </c>
      <c r="W533" s="170">
        <v>0</v>
      </c>
      <c r="X533" s="170">
        <v>0</v>
      </c>
      <c r="Y533" s="173" t="s">
        <v>179</v>
      </c>
    </row>
    <row r="534" spans="1:25" ht="15.75" x14ac:dyDescent="0.2">
      <c r="A534" s="318">
        <v>511</v>
      </c>
      <c r="B534" s="169" t="s">
        <v>1480</v>
      </c>
      <c r="C534" s="175" t="s">
        <v>1684</v>
      </c>
      <c r="D534" s="169" t="s">
        <v>1398</v>
      </c>
      <c r="E534" s="175" t="s">
        <v>1372</v>
      </c>
      <c r="F534" s="169" t="s">
        <v>850</v>
      </c>
      <c r="G534" s="175">
        <v>1997</v>
      </c>
      <c r="H534" s="176">
        <v>4</v>
      </c>
      <c r="I534" s="177">
        <v>4</v>
      </c>
      <c r="J534" s="177">
        <v>360</v>
      </c>
      <c r="K534" s="177">
        <v>4</v>
      </c>
      <c r="L534" s="171">
        <v>0</v>
      </c>
      <c r="M534" s="177">
        <v>1</v>
      </c>
      <c r="N534" s="177">
        <v>1</v>
      </c>
      <c r="O534" s="170">
        <v>0</v>
      </c>
      <c r="P534" s="170">
        <v>0</v>
      </c>
      <c r="Q534" s="170">
        <v>0</v>
      </c>
      <c r="R534" s="177">
        <v>1</v>
      </c>
      <c r="S534" s="170">
        <v>0</v>
      </c>
      <c r="T534" s="171">
        <v>0</v>
      </c>
      <c r="U534" s="177">
        <v>0.25</v>
      </c>
      <c r="V534" s="177">
        <v>0.25</v>
      </c>
      <c r="W534" s="170">
        <v>0</v>
      </c>
      <c r="X534" s="177">
        <v>0.25</v>
      </c>
      <c r="Y534" s="173" t="s">
        <v>179</v>
      </c>
    </row>
    <row r="535" spans="1:25" ht="15.75" x14ac:dyDescent="0.2">
      <c r="A535" s="318">
        <v>512</v>
      </c>
      <c r="B535" s="169" t="s">
        <v>1311</v>
      </c>
      <c r="C535" s="175" t="s">
        <v>182</v>
      </c>
      <c r="D535" s="169" t="s">
        <v>1238</v>
      </c>
      <c r="E535" s="175" t="s">
        <v>2592</v>
      </c>
      <c r="F535" s="169" t="s">
        <v>1005</v>
      </c>
      <c r="G535" s="175">
        <v>1996</v>
      </c>
      <c r="H535" s="176">
        <v>3</v>
      </c>
      <c r="I535" s="177">
        <v>1</v>
      </c>
      <c r="J535" s="177">
        <v>149</v>
      </c>
      <c r="K535" s="177">
        <v>1.7</v>
      </c>
      <c r="L535" s="171">
        <v>0</v>
      </c>
      <c r="M535" s="170">
        <v>0</v>
      </c>
      <c r="N535" s="170">
        <v>0</v>
      </c>
      <c r="O535" s="170">
        <v>0</v>
      </c>
      <c r="P535" s="170">
        <v>0</v>
      </c>
      <c r="Q535" s="170">
        <v>0</v>
      </c>
      <c r="R535" s="170">
        <v>0</v>
      </c>
      <c r="S535" s="170">
        <v>0</v>
      </c>
      <c r="T535" s="171">
        <v>0</v>
      </c>
      <c r="U535" s="170">
        <v>0</v>
      </c>
      <c r="V535" s="170">
        <v>0</v>
      </c>
      <c r="W535" s="170">
        <v>0</v>
      </c>
      <c r="X535" s="170">
        <v>0</v>
      </c>
      <c r="Y535" s="173" t="s">
        <v>179</v>
      </c>
    </row>
    <row r="536" spans="1:25" ht="15.75" x14ac:dyDescent="0.2">
      <c r="A536" s="318">
        <v>513</v>
      </c>
      <c r="B536" s="169" t="s">
        <v>2113</v>
      </c>
      <c r="C536" s="175" t="s">
        <v>183</v>
      </c>
      <c r="D536" s="169" t="s">
        <v>1270</v>
      </c>
      <c r="E536" s="175" t="s">
        <v>1893</v>
      </c>
      <c r="F536" s="169" t="s">
        <v>1007</v>
      </c>
      <c r="G536" s="175">
        <v>2002</v>
      </c>
      <c r="H536" s="176">
        <v>1</v>
      </c>
      <c r="I536" s="170">
        <v>0</v>
      </c>
      <c r="J536" s="177">
        <v>20</v>
      </c>
      <c r="K536" s="177">
        <v>0.2</v>
      </c>
      <c r="L536" s="171">
        <v>0</v>
      </c>
      <c r="M536" s="170">
        <v>0</v>
      </c>
      <c r="N536" s="170">
        <v>0</v>
      </c>
      <c r="O536" s="170">
        <v>0</v>
      </c>
      <c r="P536" s="170">
        <v>0</v>
      </c>
      <c r="Q536" s="170">
        <v>0</v>
      </c>
      <c r="R536" s="170">
        <v>0</v>
      </c>
      <c r="S536" s="170">
        <v>0</v>
      </c>
      <c r="T536" s="171">
        <v>0</v>
      </c>
      <c r="U536" s="170">
        <v>0</v>
      </c>
      <c r="V536" s="170">
        <v>0</v>
      </c>
      <c r="W536" s="170">
        <v>0</v>
      </c>
      <c r="X536" s="170">
        <v>0</v>
      </c>
      <c r="Y536" s="173" t="s">
        <v>179</v>
      </c>
    </row>
    <row r="537" spans="1:25" ht="15.75" x14ac:dyDescent="0.2">
      <c r="A537" s="318">
        <v>514</v>
      </c>
      <c r="B537" s="169" t="s">
        <v>1783</v>
      </c>
      <c r="C537" s="175" t="s">
        <v>638</v>
      </c>
      <c r="D537" s="169" t="s">
        <v>647</v>
      </c>
      <c r="E537" s="175" t="s">
        <v>2593</v>
      </c>
      <c r="F537" s="169" t="s">
        <v>986</v>
      </c>
      <c r="G537" s="175">
        <v>1999</v>
      </c>
      <c r="H537" s="176">
        <v>2</v>
      </c>
      <c r="I537" s="170">
        <v>0</v>
      </c>
      <c r="J537" s="177">
        <v>8</v>
      </c>
      <c r="K537" s="177">
        <v>0.1</v>
      </c>
      <c r="L537" s="171">
        <v>0</v>
      </c>
      <c r="M537" s="170">
        <v>0</v>
      </c>
      <c r="N537" s="170">
        <v>0</v>
      </c>
      <c r="O537" s="170">
        <v>0</v>
      </c>
      <c r="P537" s="170">
        <v>0</v>
      </c>
      <c r="Q537" s="170">
        <v>0</v>
      </c>
      <c r="R537" s="170">
        <v>0</v>
      </c>
      <c r="S537" s="170">
        <v>0</v>
      </c>
      <c r="T537" s="171">
        <v>0</v>
      </c>
      <c r="U537" s="170">
        <v>0</v>
      </c>
      <c r="V537" s="170">
        <v>0</v>
      </c>
      <c r="W537" s="170">
        <v>0</v>
      </c>
      <c r="X537" s="170">
        <v>0</v>
      </c>
      <c r="Y537" s="173" t="s">
        <v>179</v>
      </c>
    </row>
    <row r="538" spans="1:25" ht="15.75" x14ac:dyDescent="0.2">
      <c r="A538" s="318">
        <v>515</v>
      </c>
      <c r="B538" s="169" t="s">
        <v>1963</v>
      </c>
      <c r="C538" s="175" t="s">
        <v>182</v>
      </c>
      <c r="D538" s="169" t="s">
        <v>1397</v>
      </c>
      <c r="E538" s="175" t="s">
        <v>1158</v>
      </c>
      <c r="F538" s="169" t="s">
        <v>1949</v>
      </c>
      <c r="G538" s="175">
        <v>2001</v>
      </c>
      <c r="H538" s="176">
        <v>1</v>
      </c>
      <c r="I538" s="170">
        <v>0</v>
      </c>
      <c r="J538" s="177">
        <v>25</v>
      </c>
      <c r="K538" s="177">
        <v>0.3</v>
      </c>
      <c r="L538" s="171">
        <v>0</v>
      </c>
      <c r="M538" s="170">
        <v>0</v>
      </c>
      <c r="N538" s="170">
        <v>0</v>
      </c>
      <c r="O538" s="170">
        <v>0</v>
      </c>
      <c r="P538" s="170">
        <v>0</v>
      </c>
      <c r="Q538" s="170">
        <v>0</v>
      </c>
      <c r="R538" s="170">
        <v>0</v>
      </c>
      <c r="S538" s="170">
        <v>0</v>
      </c>
      <c r="T538" s="171">
        <v>0</v>
      </c>
      <c r="U538" s="170">
        <v>0</v>
      </c>
      <c r="V538" s="170">
        <v>0</v>
      </c>
      <c r="W538" s="170">
        <v>0</v>
      </c>
      <c r="X538" s="170">
        <v>0</v>
      </c>
      <c r="Y538" s="173" t="s">
        <v>179</v>
      </c>
    </row>
    <row r="539" spans="1:25" ht="15.75" x14ac:dyDescent="0.2">
      <c r="A539" s="318">
        <v>516</v>
      </c>
      <c r="B539" s="169" t="s">
        <v>124</v>
      </c>
      <c r="C539" s="175" t="s">
        <v>182</v>
      </c>
      <c r="D539" s="169" t="s">
        <v>1275</v>
      </c>
      <c r="E539" s="175" t="s">
        <v>2357</v>
      </c>
      <c r="F539" s="169" t="s">
        <v>1312</v>
      </c>
      <c r="G539" s="175">
        <v>1994</v>
      </c>
      <c r="H539" s="176">
        <v>7</v>
      </c>
      <c r="I539" s="177">
        <v>7</v>
      </c>
      <c r="J539" s="177">
        <v>629</v>
      </c>
      <c r="K539" s="177">
        <v>7</v>
      </c>
      <c r="L539" s="171">
        <v>0</v>
      </c>
      <c r="M539" s="177">
        <v>1</v>
      </c>
      <c r="N539" s="177">
        <v>1</v>
      </c>
      <c r="O539" s="170">
        <v>0</v>
      </c>
      <c r="P539" s="170">
        <v>0</v>
      </c>
      <c r="Q539" s="170">
        <v>0</v>
      </c>
      <c r="R539" s="177">
        <v>1</v>
      </c>
      <c r="S539" s="170">
        <v>0</v>
      </c>
      <c r="T539" s="171">
        <v>0</v>
      </c>
      <c r="U539" s="177">
        <v>0.14000000000000001</v>
      </c>
      <c r="V539" s="177">
        <v>0.14000000000000001</v>
      </c>
      <c r="W539" s="170">
        <v>0</v>
      </c>
      <c r="X539" s="177">
        <v>0.14000000000000001</v>
      </c>
      <c r="Y539" s="173" t="s">
        <v>179</v>
      </c>
    </row>
    <row r="540" spans="1:25" ht="15.75" x14ac:dyDescent="0.2">
      <c r="A540" s="318">
        <v>517</v>
      </c>
      <c r="B540" s="169" t="s">
        <v>252</v>
      </c>
      <c r="C540" s="175" t="s">
        <v>181</v>
      </c>
      <c r="D540" s="169" t="s">
        <v>887</v>
      </c>
      <c r="E540" s="175" t="s">
        <v>2137</v>
      </c>
      <c r="F540" s="169" t="s">
        <v>959</v>
      </c>
      <c r="G540" s="175">
        <v>1995</v>
      </c>
      <c r="H540" s="176">
        <v>4</v>
      </c>
      <c r="I540" s="177">
        <v>2</v>
      </c>
      <c r="J540" s="177">
        <v>190</v>
      </c>
      <c r="K540" s="177">
        <v>2.1</v>
      </c>
      <c r="L540" s="176">
        <v>2</v>
      </c>
      <c r="M540" s="170">
        <v>0</v>
      </c>
      <c r="N540" s="177">
        <v>2</v>
      </c>
      <c r="O540" s="177">
        <v>2</v>
      </c>
      <c r="P540" s="170">
        <v>0</v>
      </c>
      <c r="Q540" s="170">
        <v>0</v>
      </c>
      <c r="R540" s="177">
        <v>2</v>
      </c>
      <c r="S540" s="170">
        <v>0</v>
      </c>
      <c r="T540" s="176">
        <v>0.95</v>
      </c>
      <c r="U540" s="170">
        <v>0</v>
      </c>
      <c r="V540" s="177">
        <v>0.95</v>
      </c>
      <c r="W540" s="177">
        <v>0.95</v>
      </c>
      <c r="X540" s="177">
        <v>0.95</v>
      </c>
      <c r="Y540" s="173" t="s">
        <v>179</v>
      </c>
    </row>
    <row r="541" spans="1:25" ht="15.75" x14ac:dyDescent="0.2">
      <c r="A541" s="318">
        <v>518</v>
      </c>
      <c r="B541" s="169" t="s">
        <v>462</v>
      </c>
      <c r="C541" s="175" t="s">
        <v>182</v>
      </c>
      <c r="D541" s="169" t="s">
        <v>887</v>
      </c>
      <c r="E541" s="175" t="s">
        <v>2594</v>
      </c>
      <c r="F541" s="169" t="s">
        <v>960</v>
      </c>
      <c r="G541" s="175">
        <v>1995</v>
      </c>
      <c r="H541" s="176">
        <v>5</v>
      </c>
      <c r="I541" s="177">
        <v>5</v>
      </c>
      <c r="J541" s="177">
        <v>429</v>
      </c>
      <c r="K541" s="177">
        <v>4.8</v>
      </c>
      <c r="L541" s="171">
        <v>0</v>
      </c>
      <c r="M541" s="170">
        <v>0</v>
      </c>
      <c r="N541" s="170">
        <v>0</v>
      </c>
      <c r="O541" s="170">
        <v>0</v>
      </c>
      <c r="P541" s="170">
        <v>0</v>
      </c>
      <c r="Q541" s="170">
        <v>0</v>
      </c>
      <c r="R541" s="177">
        <v>1</v>
      </c>
      <c r="S541" s="170">
        <v>0</v>
      </c>
      <c r="T541" s="171">
        <v>0</v>
      </c>
      <c r="U541" s="170">
        <v>0</v>
      </c>
      <c r="V541" s="170">
        <v>0</v>
      </c>
      <c r="W541" s="170">
        <v>0</v>
      </c>
      <c r="X541" s="170">
        <v>0</v>
      </c>
      <c r="Y541" s="173" t="s">
        <v>179</v>
      </c>
    </row>
    <row r="542" spans="1:25" ht="15.75" x14ac:dyDescent="0.2">
      <c r="A542" s="318">
        <v>519</v>
      </c>
      <c r="B542" s="169" t="s">
        <v>1313</v>
      </c>
      <c r="C542" s="175" t="s">
        <v>180</v>
      </c>
      <c r="D542" s="169" t="s">
        <v>1236</v>
      </c>
      <c r="E542" s="175" t="s">
        <v>2595</v>
      </c>
      <c r="F542" s="316"/>
      <c r="G542" s="175">
        <v>1996</v>
      </c>
      <c r="H542" s="176">
        <v>4</v>
      </c>
      <c r="I542" s="177">
        <v>4</v>
      </c>
      <c r="J542" s="177">
        <v>359</v>
      </c>
      <c r="K542" s="177">
        <v>4</v>
      </c>
      <c r="L542" s="171">
        <v>0</v>
      </c>
      <c r="M542" s="170">
        <v>0</v>
      </c>
      <c r="N542" s="170">
        <v>0</v>
      </c>
      <c r="O542" s="170">
        <v>0</v>
      </c>
      <c r="P542" s="170">
        <v>0</v>
      </c>
      <c r="Q542" s="170">
        <v>0</v>
      </c>
      <c r="R542" s="177">
        <v>2</v>
      </c>
      <c r="S542" s="170">
        <v>0</v>
      </c>
      <c r="T542" s="171">
        <v>0</v>
      </c>
      <c r="U542" s="170">
        <v>0</v>
      </c>
      <c r="V542" s="170">
        <v>0</v>
      </c>
      <c r="W542" s="170">
        <v>0</v>
      </c>
      <c r="X542" s="170">
        <v>0</v>
      </c>
      <c r="Y542" s="173" t="s">
        <v>179</v>
      </c>
    </row>
    <row r="543" spans="1:25" ht="15.75" x14ac:dyDescent="0.2">
      <c r="A543" s="318">
        <v>520</v>
      </c>
      <c r="B543" s="169" t="s">
        <v>1059</v>
      </c>
      <c r="C543" s="175" t="s">
        <v>1684</v>
      </c>
      <c r="D543" s="169" t="s">
        <v>972</v>
      </c>
      <c r="E543" s="175" t="s">
        <v>2596</v>
      </c>
      <c r="F543" s="286" t="s">
        <v>1030</v>
      </c>
      <c r="G543" s="175">
        <v>1997</v>
      </c>
      <c r="H543" s="176">
        <v>3</v>
      </c>
      <c r="I543" s="177">
        <v>3</v>
      </c>
      <c r="J543" s="177">
        <v>270</v>
      </c>
      <c r="K543" s="177">
        <v>3</v>
      </c>
      <c r="L543" s="171">
        <v>0</v>
      </c>
      <c r="M543" s="170">
        <v>0</v>
      </c>
      <c r="N543" s="170">
        <v>0</v>
      </c>
      <c r="O543" s="170">
        <v>0</v>
      </c>
      <c r="P543" s="170">
        <v>0</v>
      </c>
      <c r="Q543" s="170">
        <v>0</v>
      </c>
      <c r="R543" s="170">
        <v>0</v>
      </c>
      <c r="S543" s="170">
        <v>0</v>
      </c>
      <c r="T543" s="171">
        <v>0</v>
      </c>
      <c r="U543" s="170">
        <v>0</v>
      </c>
      <c r="V543" s="170">
        <v>0</v>
      </c>
      <c r="W543" s="170">
        <v>0</v>
      </c>
      <c r="X543" s="170">
        <v>0</v>
      </c>
      <c r="Y543" s="173" t="s">
        <v>179</v>
      </c>
    </row>
    <row r="544" spans="1:25" ht="15.75" x14ac:dyDescent="0.2">
      <c r="A544" s="318">
        <v>521</v>
      </c>
      <c r="B544" s="169" t="s">
        <v>270</v>
      </c>
      <c r="C544" s="175" t="s">
        <v>180</v>
      </c>
      <c r="D544" s="169" t="s">
        <v>1545</v>
      </c>
      <c r="E544" s="175" t="s">
        <v>2597</v>
      </c>
      <c r="F544" s="169" t="s">
        <v>962</v>
      </c>
      <c r="G544" s="175">
        <v>1999</v>
      </c>
      <c r="H544" s="176">
        <v>5</v>
      </c>
      <c r="I544" s="177">
        <v>1</v>
      </c>
      <c r="J544" s="177">
        <v>158</v>
      </c>
      <c r="K544" s="177">
        <v>1.8</v>
      </c>
      <c r="L544" s="176">
        <v>1</v>
      </c>
      <c r="M544" s="177">
        <v>1</v>
      </c>
      <c r="N544" s="177">
        <v>2</v>
      </c>
      <c r="O544" s="177">
        <v>1</v>
      </c>
      <c r="P544" s="170">
        <v>0</v>
      </c>
      <c r="Q544" s="170">
        <v>0</v>
      </c>
      <c r="R544" s="170">
        <v>0</v>
      </c>
      <c r="S544" s="170">
        <v>0</v>
      </c>
      <c r="T544" s="176">
        <v>0.56999999999999995</v>
      </c>
      <c r="U544" s="177">
        <v>0.56999999999999995</v>
      </c>
      <c r="V544" s="177">
        <v>1.1399999999999999</v>
      </c>
      <c r="W544" s="177">
        <v>0.56999999999999995</v>
      </c>
      <c r="X544" s="177">
        <v>1.1399999999999999</v>
      </c>
      <c r="Y544" s="173" t="s">
        <v>179</v>
      </c>
    </row>
    <row r="545" spans="1:25" ht="15.75" x14ac:dyDescent="0.2">
      <c r="A545" s="318">
        <v>522</v>
      </c>
      <c r="B545" s="169" t="s">
        <v>419</v>
      </c>
      <c r="C545" s="175" t="s">
        <v>180</v>
      </c>
      <c r="D545" s="169" t="s">
        <v>998</v>
      </c>
      <c r="E545" s="175" t="s">
        <v>2598</v>
      </c>
      <c r="F545" s="169" t="s">
        <v>999</v>
      </c>
      <c r="G545" s="175">
        <v>1991</v>
      </c>
      <c r="H545" s="176">
        <v>1</v>
      </c>
      <c r="I545" s="177">
        <v>1</v>
      </c>
      <c r="J545" s="177">
        <v>60</v>
      </c>
      <c r="K545" s="177">
        <v>0.7</v>
      </c>
      <c r="L545" s="171">
        <v>0</v>
      </c>
      <c r="M545" s="170">
        <v>0</v>
      </c>
      <c r="N545" s="170">
        <v>0</v>
      </c>
      <c r="O545" s="170">
        <v>0</v>
      </c>
      <c r="P545" s="170">
        <v>0</v>
      </c>
      <c r="Q545" s="170">
        <v>0</v>
      </c>
      <c r="R545" s="170">
        <v>0</v>
      </c>
      <c r="S545" s="170">
        <v>0</v>
      </c>
      <c r="T545" s="171">
        <v>0</v>
      </c>
      <c r="U545" s="170">
        <v>0</v>
      </c>
      <c r="V545" s="170">
        <v>0</v>
      </c>
      <c r="W545" s="170">
        <v>0</v>
      </c>
      <c r="X545" s="170">
        <v>0</v>
      </c>
      <c r="Y545" s="173" t="s">
        <v>179</v>
      </c>
    </row>
    <row r="546" spans="1:25" ht="15.75" x14ac:dyDescent="0.2">
      <c r="A546" s="318">
        <v>523</v>
      </c>
      <c r="B546" s="169" t="s">
        <v>1599</v>
      </c>
      <c r="C546" s="175" t="s">
        <v>180</v>
      </c>
      <c r="D546" s="169" t="s">
        <v>1547</v>
      </c>
      <c r="E546" s="175" t="s">
        <v>2599</v>
      </c>
      <c r="F546" s="169" t="s">
        <v>964</v>
      </c>
      <c r="G546" s="175">
        <v>1994</v>
      </c>
      <c r="H546" s="176">
        <v>5</v>
      </c>
      <c r="I546" s="177">
        <v>5</v>
      </c>
      <c r="J546" s="177">
        <v>410</v>
      </c>
      <c r="K546" s="177">
        <v>4.5999999999999996</v>
      </c>
      <c r="L546" s="171">
        <v>0</v>
      </c>
      <c r="M546" s="170">
        <v>0</v>
      </c>
      <c r="N546" s="170">
        <v>0</v>
      </c>
      <c r="O546" s="170">
        <v>0</v>
      </c>
      <c r="P546" s="170">
        <v>0</v>
      </c>
      <c r="Q546" s="170">
        <v>0</v>
      </c>
      <c r="R546" s="177">
        <v>1</v>
      </c>
      <c r="S546" s="170">
        <v>0</v>
      </c>
      <c r="T546" s="171">
        <v>0</v>
      </c>
      <c r="U546" s="170">
        <v>0</v>
      </c>
      <c r="V546" s="170">
        <v>0</v>
      </c>
      <c r="W546" s="170">
        <v>0</v>
      </c>
      <c r="X546" s="170">
        <v>0</v>
      </c>
      <c r="Y546" s="173" t="s">
        <v>179</v>
      </c>
    </row>
    <row r="547" spans="1:25" ht="15.75" x14ac:dyDescent="0.2">
      <c r="A547" s="318">
        <v>524</v>
      </c>
      <c r="B547" s="169" t="s">
        <v>1784</v>
      </c>
      <c r="C547" s="175" t="s">
        <v>638</v>
      </c>
      <c r="D547" s="169" t="s">
        <v>634</v>
      </c>
      <c r="E547" s="175" t="s">
        <v>2600</v>
      </c>
      <c r="F547" s="169" t="s">
        <v>947</v>
      </c>
      <c r="G547" s="175">
        <v>2001</v>
      </c>
      <c r="H547" s="176">
        <v>1</v>
      </c>
      <c r="I547" s="170">
        <v>0</v>
      </c>
      <c r="J547" s="177">
        <v>31</v>
      </c>
      <c r="K547" s="177">
        <v>0.3</v>
      </c>
      <c r="L547" s="171">
        <v>0</v>
      </c>
      <c r="M547" s="170">
        <v>0</v>
      </c>
      <c r="N547" s="170">
        <v>0</v>
      </c>
      <c r="O547" s="170">
        <v>0</v>
      </c>
      <c r="P547" s="170">
        <v>0</v>
      </c>
      <c r="Q547" s="170">
        <v>0</v>
      </c>
      <c r="R547" s="170">
        <v>0</v>
      </c>
      <c r="S547" s="170">
        <v>0</v>
      </c>
      <c r="T547" s="171">
        <v>0</v>
      </c>
      <c r="U547" s="170">
        <v>0</v>
      </c>
      <c r="V547" s="170">
        <v>0</v>
      </c>
      <c r="W547" s="170">
        <v>0</v>
      </c>
      <c r="X547" s="170">
        <v>0</v>
      </c>
      <c r="Y547" s="173" t="s">
        <v>179</v>
      </c>
    </row>
    <row r="548" spans="1:25" ht="16.5" thickBot="1" x14ac:dyDescent="0.25">
      <c r="A548" s="318">
        <v>525</v>
      </c>
      <c r="B548" s="169" t="s">
        <v>1481</v>
      </c>
      <c r="C548" s="175" t="s">
        <v>182</v>
      </c>
      <c r="D548" s="169" t="s">
        <v>1398</v>
      </c>
      <c r="E548" s="175" t="s">
        <v>1967</v>
      </c>
      <c r="F548" s="169" t="s">
        <v>1064</v>
      </c>
      <c r="G548" s="175">
        <v>1996</v>
      </c>
      <c r="H548" s="176">
        <v>2</v>
      </c>
      <c r="I548" s="177">
        <v>2</v>
      </c>
      <c r="J548" s="177">
        <v>180</v>
      </c>
      <c r="K548" s="177">
        <v>2</v>
      </c>
      <c r="L548" s="171">
        <v>0</v>
      </c>
      <c r="M548" s="170">
        <v>0</v>
      </c>
      <c r="N548" s="170">
        <v>0</v>
      </c>
      <c r="O548" s="170">
        <v>0</v>
      </c>
      <c r="P548" s="170">
        <v>0</v>
      </c>
      <c r="Q548" s="170">
        <v>0</v>
      </c>
      <c r="R548" s="170">
        <v>0</v>
      </c>
      <c r="S548" s="170">
        <v>0</v>
      </c>
      <c r="T548" s="171">
        <v>0</v>
      </c>
      <c r="U548" s="170">
        <v>0</v>
      </c>
      <c r="V548" s="170">
        <v>0</v>
      </c>
      <c r="W548" s="170">
        <v>0</v>
      </c>
      <c r="X548" s="170">
        <v>0</v>
      </c>
      <c r="Y548" s="173" t="s">
        <v>179</v>
      </c>
    </row>
    <row r="549" spans="1:25" ht="13.5" thickBot="1" x14ac:dyDescent="0.25">
      <c r="A549" s="174" t="s">
        <v>173</v>
      </c>
      <c r="B549" s="315" t="s">
        <v>174</v>
      </c>
      <c r="C549" s="181" t="s">
        <v>175</v>
      </c>
      <c r="D549" s="181" t="s">
        <v>176</v>
      </c>
      <c r="E549" s="181" t="s">
        <v>177</v>
      </c>
      <c r="F549" s="181" t="s">
        <v>806</v>
      </c>
      <c r="G549" s="181" t="s">
        <v>178</v>
      </c>
      <c r="H549" s="182" t="s">
        <v>184</v>
      </c>
      <c r="I549" s="181" t="s">
        <v>185</v>
      </c>
      <c r="J549" s="181" t="s">
        <v>186</v>
      </c>
      <c r="K549" s="181" t="s">
        <v>187</v>
      </c>
      <c r="L549" s="182" t="s">
        <v>188</v>
      </c>
      <c r="M549" s="181" t="s">
        <v>189</v>
      </c>
      <c r="N549" s="181" t="s">
        <v>195</v>
      </c>
      <c r="O549" s="181" t="s">
        <v>190</v>
      </c>
      <c r="P549" s="181" t="s">
        <v>191</v>
      </c>
      <c r="Q549" s="181" t="s">
        <v>192</v>
      </c>
      <c r="R549" s="181" t="s">
        <v>193</v>
      </c>
      <c r="S549" s="181" t="s">
        <v>194</v>
      </c>
      <c r="T549" s="182" t="s">
        <v>188</v>
      </c>
      <c r="U549" s="181" t="s">
        <v>189</v>
      </c>
      <c r="V549" s="181" t="s">
        <v>195</v>
      </c>
      <c r="W549" s="181" t="s">
        <v>190</v>
      </c>
      <c r="X549" s="181" t="s">
        <v>196</v>
      </c>
      <c r="Y549" s="183" t="s">
        <v>179</v>
      </c>
    </row>
    <row r="550" spans="1:25" ht="15.75" x14ac:dyDescent="0.2">
      <c r="A550" s="318">
        <v>526</v>
      </c>
      <c r="B550" s="169" t="s">
        <v>98</v>
      </c>
      <c r="C550" s="175" t="s">
        <v>636</v>
      </c>
      <c r="D550" s="169" t="s">
        <v>787</v>
      </c>
      <c r="E550" s="175" t="s">
        <v>2601</v>
      </c>
      <c r="F550" s="169" t="s">
        <v>1065</v>
      </c>
      <c r="G550" s="175">
        <v>1994</v>
      </c>
      <c r="H550" s="176">
        <v>4</v>
      </c>
      <c r="I550" s="177">
        <v>4</v>
      </c>
      <c r="J550" s="177">
        <v>356</v>
      </c>
      <c r="K550" s="177">
        <v>4</v>
      </c>
      <c r="L550" s="171">
        <v>0</v>
      </c>
      <c r="M550" s="170">
        <v>0</v>
      </c>
      <c r="N550" s="170">
        <v>0</v>
      </c>
      <c r="O550" s="170">
        <v>0</v>
      </c>
      <c r="P550" s="170">
        <v>0</v>
      </c>
      <c r="Q550" s="170">
        <v>0</v>
      </c>
      <c r="R550" s="170">
        <v>0</v>
      </c>
      <c r="S550" s="170">
        <v>0</v>
      </c>
      <c r="T550" s="171">
        <v>0</v>
      </c>
      <c r="U550" s="170">
        <v>0</v>
      </c>
      <c r="V550" s="170">
        <v>0</v>
      </c>
      <c r="W550" s="170">
        <v>0</v>
      </c>
      <c r="X550" s="170">
        <v>0</v>
      </c>
      <c r="Y550" s="173" t="s">
        <v>179</v>
      </c>
    </row>
    <row r="551" spans="1:25" ht="15.75" x14ac:dyDescent="0.2">
      <c r="A551" s="318">
        <v>527</v>
      </c>
      <c r="B551" s="169" t="s">
        <v>844</v>
      </c>
      <c r="C551" s="175" t="s">
        <v>180</v>
      </c>
      <c r="D551" s="169" t="s">
        <v>810</v>
      </c>
      <c r="E551" s="175" t="s">
        <v>2602</v>
      </c>
      <c r="F551" s="169" t="s">
        <v>845</v>
      </c>
      <c r="G551" s="175">
        <v>2000</v>
      </c>
      <c r="H551" s="176">
        <v>4</v>
      </c>
      <c r="I551" s="177">
        <v>4</v>
      </c>
      <c r="J551" s="177">
        <v>345</v>
      </c>
      <c r="K551" s="177">
        <v>3.8</v>
      </c>
      <c r="L551" s="171">
        <v>0</v>
      </c>
      <c r="M551" s="177">
        <v>1</v>
      </c>
      <c r="N551" s="177">
        <v>1</v>
      </c>
      <c r="O551" s="170">
        <v>0</v>
      </c>
      <c r="P551" s="170">
        <v>0</v>
      </c>
      <c r="Q551" s="170">
        <v>0</v>
      </c>
      <c r="R551" s="170">
        <v>0</v>
      </c>
      <c r="S551" s="170">
        <v>0</v>
      </c>
      <c r="T551" s="171">
        <v>0</v>
      </c>
      <c r="U551" s="177">
        <v>0.26</v>
      </c>
      <c r="V551" s="177">
        <v>0.26</v>
      </c>
      <c r="W551" s="170">
        <v>0</v>
      </c>
      <c r="X551" s="177">
        <v>0.26</v>
      </c>
      <c r="Y551" s="173" t="s">
        <v>179</v>
      </c>
    </row>
    <row r="552" spans="1:25" ht="15.75" x14ac:dyDescent="0.2">
      <c r="A552" s="318">
        <v>528</v>
      </c>
      <c r="B552" s="169" t="s">
        <v>267</v>
      </c>
      <c r="C552" s="175" t="s">
        <v>183</v>
      </c>
      <c r="D552" s="169" t="s">
        <v>1559</v>
      </c>
      <c r="E552" s="175" t="s">
        <v>2440</v>
      </c>
      <c r="F552" s="169" t="s">
        <v>1601</v>
      </c>
      <c r="G552" s="175">
        <v>1995</v>
      </c>
      <c r="H552" s="176">
        <v>4</v>
      </c>
      <c r="I552" s="177">
        <v>4</v>
      </c>
      <c r="J552" s="177">
        <v>360</v>
      </c>
      <c r="K552" s="177">
        <v>4</v>
      </c>
      <c r="L552" s="171">
        <v>0</v>
      </c>
      <c r="M552" s="170">
        <v>0</v>
      </c>
      <c r="N552" s="170">
        <v>0</v>
      </c>
      <c r="O552" s="170">
        <v>0</v>
      </c>
      <c r="P552" s="170">
        <v>0</v>
      </c>
      <c r="Q552" s="170">
        <v>0</v>
      </c>
      <c r="R552" s="170">
        <v>0</v>
      </c>
      <c r="S552" s="170">
        <v>0</v>
      </c>
      <c r="T552" s="171">
        <v>0</v>
      </c>
      <c r="U552" s="170">
        <v>0</v>
      </c>
      <c r="V552" s="170">
        <v>0</v>
      </c>
      <c r="W552" s="170">
        <v>0</v>
      </c>
      <c r="X552" s="170">
        <v>0</v>
      </c>
      <c r="Y552" s="173" t="s">
        <v>179</v>
      </c>
    </row>
    <row r="553" spans="1:25" ht="15.75" x14ac:dyDescent="0.2">
      <c r="A553" s="318">
        <v>529</v>
      </c>
      <c r="B553" s="169" t="s">
        <v>1314</v>
      </c>
      <c r="C553" s="175" t="s">
        <v>181</v>
      </c>
      <c r="D553" s="169" t="s">
        <v>1683</v>
      </c>
      <c r="E553" s="175" t="s">
        <v>1799</v>
      </c>
      <c r="F553" s="169" t="s">
        <v>1315</v>
      </c>
      <c r="G553" s="175">
        <v>2001</v>
      </c>
      <c r="H553" s="176">
        <v>3</v>
      </c>
      <c r="I553" s="177">
        <v>2</v>
      </c>
      <c r="J553" s="177">
        <v>174</v>
      </c>
      <c r="K553" s="177">
        <v>1.9</v>
      </c>
      <c r="L553" s="171">
        <v>0</v>
      </c>
      <c r="M553" s="170">
        <v>0</v>
      </c>
      <c r="N553" s="170">
        <v>0</v>
      </c>
      <c r="O553" s="170">
        <v>0</v>
      </c>
      <c r="P553" s="170">
        <v>0</v>
      </c>
      <c r="Q553" s="170">
        <v>0</v>
      </c>
      <c r="R553" s="170">
        <v>0</v>
      </c>
      <c r="S553" s="170">
        <v>0</v>
      </c>
      <c r="T553" s="171">
        <v>0</v>
      </c>
      <c r="U553" s="170">
        <v>0</v>
      </c>
      <c r="V553" s="170">
        <v>0</v>
      </c>
      <c r="W553" s="170">
        <v>0</v>
      </c>
      <c r="X553" s="170">
        <v>0</v>
      </c>
      <c r="Y553" s="173" t="s">
        <v>179</v>
      </c>
    </row>
    <row r="554" spans="1:25" ht="15.75" x14ac:dyDescent="0.2">
      <c r="A554" s="318">
        <v>530</v>
      </c>
      <c r="B554" s="169" t="s">
        <v>1316</v>
      </c>
      <c r="C554" s="175" t="s">
        <v>182</v>
      </c>
      <c r="D554" s="169" t="s">
        <v>1275</v>
      </c>
      <c r="E554" s="175" t="s">
        <v>1877</v>
      </c>
      <c r="F554" s="169" t="s">
        <v>1317</v>
      </c>
      <c r="G554" s="175">
        <v>1995</v>
      </c>
      <c r="H554" s="176">
        <v>3</v>
      </c>
      <c r="I554" s="177">
        <v>2</v>
      </c>
      <c r="J554" s="177">
        <v>187</v>
      </c>
      <c r="K554" s="177">
        <v>2.1</v>
      </c>
      <c r="L554" s="171">
        <v>0</v>
      </c>
      <c r="M554" s="177">
        <v>1</v>
      </c>
      <c r="N554" s="177">
        <v>1</v>
      </c>
      <c r="O554" s="170">
        <v>0</v>
      </c>
      <c r="P554" s="170">
        <v>0</v>
      </c>
      <c r="Q554" s="170">
        <v>0</v>
      </c>
      <c r="R554" s="170">
        <v>0</v>
      </c>
      <c r="S554" s="170">
        <v>0</v>
      </c>
      <c r="T554" s="171">
        <v>0</v>
      </c>
      <c r="U554" s="177">
        <v>0.48</v>
      </c>
      <c r="V554" s="177">
        <v>0.48</v>
      </c>
      <c r="W554" s="170">
        <v>0</v>
      </c>
      <c r="X554" s="177">
        <v>0.48</v>
      </c>
      <c r="Y554" s="173" t="s">
        <v>179</v>
      </c>
    </row>
    <row r="555" spans="1:25" ht="15.75" x14ac:dyDescent="0.2">
      <c r="A555" s="318">
        <v>531</v>
      </c>
      <c r="B555" s="169" t="s">
        <v>2010</v>
      </c>
      <c r="C555" s="175" t="s">
        <v>180</v>
      </c>
      <c r="D555" s="169" t="s">
        <v>1404</v>
      </c>
      <c r="E555" s="175" t="s">
        <v>1582</v>
      </c>
      <c r="F555" s="169" t="s">
        <v>819</v>
      </c>
      <c r="G555" s="175">
        <v>1996</v>
      </c>
      <c r="H555" s="176">
        <v>1</v>
      </c>
      <c r="I555" s="177">
        <v>1</v>
      </c>
      <c r="J555" s="177">
        <v>59</v>
      </c>
      <c r="K555" s="177">
        <v>0.7</v>
      </c>
      <c r="L555" s="176">
        <v>1</v>
      </c>
      <c r="M555" s="170">
        <v>0</v>
      </c>
      <c r="N555" s="177">
        <v>1</v>
      </c>
      <c r="O555" s="177">
        <v>1</v>
      </c>
      <c r="P555" s="170">
        <v>0</v>
      </c>
      <c r="Q555" s="170">
        <v>0</v>
      </c>
      <c r="R555" s="170">
        <v>0</v>
      </c>
      <c r="S555" s="170">
        <v>0</v>
      </c>
      <c r="T555" s="176">
        <v>1.53</v>
      </c>
      <c r="U555" s="170">
        <v>0</v>
      </c>
      <c r="V555" s="177">
        <v>1.53</v>
      </c>
      <c r="W555" s="177">
        <v>1.53</v>
      </c>
      <c r="X555" s="177">
        <v>1.53</v>
      </c>
      <c r="Y555" s="173" t="s">
        <v>179</v>
      </c>
    </row>
    <row r="556" spans="1:25" ht="15.75" x14ac:dyDescent="0.2">
      <c r="A556" s="318">
        <v>532</v>
      </c>
      <c r="B556" s="169" t="s">
        <v>1179</v>
      </c>
      <c r="C556" s="175" t="s">
        <v>181</v>
      </c>
      <c r="D556" s="169" t="s">
        <v>1108</v>
      </c>
      <c r="E556" s="175" t="s">
        <v>2603</v>
      </c>
      <c r="F556" s="169" t="s">
        <v>1109</v>
      </c>
      <c r="G556" s="175">
        <v>1993</v>
      </c>
      <c r="H556" s="176">
        <v>3</v>
      </c>
      <c r="I556" s="177">
        <v>3</v>
      </c>
      <c r="J556" s="177">
        <v>235</v>
      </c>
      <c r="K556" s="177">
        <v>2.6</v>
      </c>
      <c r="L556" s="171">
        <v>0</v>
      </c>
      <c r="M556" s="170">
        <v>0</v>
      </c>
      <c r="N556" s="170">
        <v>0</v>
      </c>
      <c r="O556" s="170">
        <v>0</v>
      </c>
      <c r="P556" s="170">
        <v>0</v>
      </c>
      <c r="Q556" s="170">
        <v>0</v>
      </c>
      <c r="R556" s="170">
        <v>0</v>
      </c>
      <c r="S556" s="170">
        <v>0</v>
      </c>
      <c r="T556" s="171">
        <v>0</v>
      </c>
      <c r="U556" s="170">
        <v>0</v>
      </c>
      <c r="V556" s="170">
        <v>0</v>
      </c>
      <c r="W556" s="170">
        <v>0</v>
      </c>
      <c r="X556" s="170">
        <v>0</v>
      </c>
      <c r="Y556" s="173" t="s">
        <v>179</v>
      </c>
    </row>
    <row r="557" spans="1:25" ht="15.75" x14ac:dyDescent="0.2">
      <c r="A557" s="318">
        <v>533</v>
      </c>
      <c r="B557" s="169" t="s">
        <v>1602</v>
      </c>
      <c r="C557" s="175" t="s">
        <v>180</v>
      </c>
      <c r="D557" s="169" t="s">
        <v>1538</v>
      </c>
      <c r="E557" s="175" t="s">
        <v>1323</v>
      </c>
      <c r="F557" s="169" t="s">
        <v>1573</v>
      </c>
      <c r="G557" s="175">
        <v>2001</v>
      </c>
      <c r="H557" s="176">
        <v>3</v>
      </c>
      <c r="I557" s="170">
        <v>0</v>
      </c>
      <c r="J557" s="177">
        <v>56</v>
      </c>
      <c r="K557" s="177">
        <v>0.6</v>
      </c>
      <c r="L557" s="171">
        <v>0</v>
      </c>
      <c r="M557" s="170">
        <v>0</v>
      </c>
      <c r="N557" s="170">
        <v>0</v>
      </c>
      <c r="O557" s="170">
        <v>0</v>
      </c>
      <c r="P557" s="170">
        <v>0</v>
      </c>
      <c r="Q557" s="170">
        <v>0</v>
      </c>
      <c r="R557" s="170">
        <v>0</v>
      </c>
      <c r="S557" s="170">
        <v>0</v>
      </c>
      <c r="T557" s="171">
        <v>0</v>
      </c>
      <c r="U557" s="170">
        <v>0</v>
      </c>
      <c r="V557" s="170">
        <v>0</v>
      </c>
      <c r="W557" s="170">
        <v>0</v>
      </c>
      <c r="X557" s="170">
        <v>0</v>
      </c>
      <c r="Y557" s="173" t="s">
        <v>179</v>
      </c>
    </row>
    <row r="558" spans="1:25" ht="15.75" x14ac:dyDescent="0.2">
      <c r="A558" s="318">
        <v>534</v>
      </c>
      <c r="B558" s="169" t="s">
        <v>1318</v>
      </c>
      <c r="C558" s="175" t="s">
        <v>182</v>
      </c>
      <c r="D558" s="169" t="s">
        <v>1683</v>
      </c>
      <c r="E558" s="175" t="s">
        <v>1111</v>
      </c>
      <c r="F558" s="169" t="s">
        <v>946</v>
      </c>
      <c r="G558" s="175">
        <v>2002</v>
      </c>
      <c r="H558" s="176">
        <v>3</v>
      </c>
      <c r="I558" s="177">
        <v>3</v>
      </c>
      <c r="J558" s="177">
        <v>285</v>
      </c>
      <c r="K558" s="177">
        <v>3.2</v>
      </c>
      <c r="L558" s="176">
        <v>1</v>
      </c>
      <c r="M558" s="170">
        <v>0</v>
      </c>
      <c r="N558" s="177">
        <v>1</v>
      </c>
      <c r="O558" s="177">
        <v>1</v>
      </c>
      <c r="P558" s="170">
        <v>0</v>
      </c>
      <c r="Q558" s="170">
        <v>0</v>
      </c>
      <c r="R558" s="177">
        <v>2</v>
      </c>
      <c r="S558" s="170">
        <v>0</v>
      </c>
      <c r="T558" s="176">
        <v>0.32</v>
      </c>
      <c r="U558" s="170">
        <v>0</v>
      </c>
      <c r="V558" s="177">
        <v>0.32</v>
      </c>
      <c r="W558" s="177">
        <v>0.32</v>
      </c>
      <c r="X558" s="177">
        <v>0.32</v>
      </c>
      <c r="Y558" s="173" t="s">
        <v>179</v>
      </c>
    </row>
    <row r="559" spans="1:25" ht="15.75" x14ac:dyDescent="0.2">
      <c r="A559" s="318">
        <v>535</v>
      </c>
      <c r="B559" s="169" t="s">
        <v>2011</v>
      </c>
      <c r="C559" s="175" t="s">
        <v>181</v>
      </c>
      <c r="D559" s="169" t="s">
        <v>1404</v>
      </c>
      <c r="E559" s="175" t="s">
        <v>2604</v>
      </c>
      <c r="F559" s="169" t="s">
        <v>954</v>
      </c>
      <c r="G559" s="175">
        <v>2000</v>
      </c>
      <c r="H559" s="176">
        <v>2</v>
      </c>
      <c r="I559" s="170">
        <v>0</v>
      </c>
      <c r="J559" s="177">
        <v>20</v>
      </c>
      <c r="K559" s="177">
        <v>0.2</v>
      </c>
      <c r="L559" s="171">
        <v>0</v>
      </c>
      <c r="M559" s="177">
        <v>1</v>
      </c>
      <c r="N559" s="177">
        <v>1</v>
      </c>
      <c r="O559" s="170">
        <v>0</v>
      </c>
      <c r="P559" s="170">
        <v>0</v>
      </c>
      <c r="Q559" s="170">
        <v>0</v>
      </c>
      <c r="R559" s="177">
        <v>1</v>
      </c>
      <c r="S559" s="170">
        <v>0</v>
      </c>
      <c r="T559" s="171">
        <v>0</v>
      </c>
      <c r="U559" s="177">
        <v>4.5</v>
      </c>
      <c r="V559" s="177">
        <v>4.5</v>
      </c>
      <c r="W559" s="170">
        <v>0</v>
      </c>
      <c r="X559" s="177">
        <v>4.5</v>
      </c>
      <c r="Y559" s="173" t="s">
        <v>179</v>
      </c>
    </row>
    <row r="560" spans="1:25" ht="15.75" x14ac:dyDescent="0.2">
      <c r="A560" s="318">
        <v>536</v>
      </c>
      <c r="B560" s="169" t="s">
        <v>2012</v>
      </c>
      <c r="C560" s="175" t="s">
        <v>182</v>
      </c>
      <c r="D560" s="169" t="s">
        <v>1534</v>
      </c>
      <c r="E560" s="175" t="s">
        <v>2023</v>
      </c>
      <c r="F560" s="286" t="s">
        <v>966</v>
      </c>
      <c r="G560" s="175">
        <v>1995</v>
      </c>
      <c r="H560" s="176">
        <v>2</v>
      </c>
      <c r="I560" s="177">
        <v>2</v>
      </c>
      <c r="J560" s="177">
        <v>180</v>
      </c>
      <c r="K560" s="177">
        <v>2</v>
      </c>
      <c r="L560" s="176">
        <v>1</v>
      </c>
      <c r="M560" s="170">
        <v>0</v>
      </c>
      <c r="N560" s="177">
        <v>1</v>
      </c>
      <c r="O560" s="177">
        <v>1</v>
      </c>
      <c r="P560" s="170">
        <v>0</v>
      </c>
      <c r="Q560" s="170">
        <v>0</v>
      </c>
      <c r="R560" s="170">
        <v>0</v>
      </c>
      <c r="S560" s="170">
        <v>0</v>
      </c>
      <c r="T560" s="176">
        <v>0.5</v>
      </c>
      <c r="U560" s="170">
        <v>0</v>
      </c>
      <c r="V560" s="177">
        <v>0.5</v>
      </c>
      <c r="W560" s="177">
        <v>0.5</v>
      </c>
      <c r="X560" s="177">
        <v>0.5</v>
      </c>
      <c r="Y560" s="173" t="s">
        <v>179</v>
      </c>
    </row>
    <row r="561" spans="1:25" ht="15.75" x14ac:dyDescent="0.2">
      <c r="A561" s="318">
        <v>537</v>
      </c>
      <c r="B561" s="169" t="s">
        <v>1603</v>
      </c>
      <c r="C561" s="175" t="s">
        <v>182</v>
      </c>
      <c r="D561" s="169" t="s">
        <v>1547</v>
      </c>
      <c r="E561" s="175" t="s">
        <v>2605</v>
      </c>
      <c r="F561" s="169" t="s">
        <v>1032</v>
      </c>
      <c r="G561" s="175">
        <v>1998</v>
      </c>
      <c r="H561" s="176">
        <v>5</v>
      </c>
      <c r="I561" s="177">
        <v>5</v>
      </c>
      <c r="J561" s="177">
        <v>478</v>
      </c>
      <c r="K561" s="177">
        <v>5.3</v>
      </c>
      <c r="L561" s="171">
        <v>0</v>
      </c>
      <c r="M561" s="170">
        <v>0</v>
      </c>
      <c r="N561" s="170">
        <v>0</v>
      </c>
      <c r="O561" s="170">
        <v>0</v>
      </c>
      <c r="P561" s="170">
        <v>0</v>
      </c>
      <c r="Q561" s="170">
        <v>0</v>
      </c>
      <c r="R561" s="177">
        <v>1</v>
      </c>
      <c r="S561" s="170">
        <v>0</v>
      </c>
      <c r="T561" s="171">
        <v>0</v>
      </c>
      <c r="U561" s="170">
        <v>0</v>
      </c>
      <c r="V561" s="170">
        <v>0</v>
      </c>
      <c r="W561" s="170">
        <v>0</v>
      </c>
      <c r="X561" s="170">
        <v>0</v>
      </c>
      <c r="Y561" s="173" t="s">
        <v>179</v>
      </c>
    </row>
    <row r="562" spans="1:25" ht="15.75" x14ac:dyDescent="0.2">
      <c r="A562" s="318">
        <v>538</v>
      </c>
      <c r="B562" s="169" t="s">
        <v>1604</v>
      </c>
      <c r="C562" s="175" t="s">
        <v>1677</v>
      </c>
      <c r="D562" s="169" t="s">
        <v>1538</v>
      </c>
      <c r="E562" s="175" t="s">
        <v>2606</v>
      </c>
      <c r="F562" s="169" t="s">
        <v>1605</v>
      </c>
      <c r="G562" s="175">
        <v>1998</v>
      </c>
      <c r="H562" s="176">
        <v>3</v>
      </c>
      <c r="I562" s="177">
        <v>3</v>
      </c>
      <c r="J562" s="177">
        <v>233</v>
      </c>
      <c r="K562" s="177">
        <v>2.6</v>
      </c>
      <c r="L562" s="171">
        <v>0</v>
      </c>
      <c r="M562" s="170">
        <v>0</v>
      </c>
      <c r="N562" s="170">
        <v>0</v>
      </c>
      <c r="O562" s="170">
        <v>0</v>
      </c>
      <c r="P562" s="170">
        <v>0</v>
      </c>
      <c r="Q562" s="170">
        <v>0</v>
      </c>
      <c r="R562" s="170">
        <v>0</v>
      </c>
      <c r="S562" s="170">
        <v>0</v>
      </c>
      <c r="T562" s="171">
        <v>0</v>
      </c>
      <c r="U562" s="170">
        <v>0</v>
      </c>
      <c r="V562" s="170">
        <v>0</v>
      </c>
      <c r="W562" s="170">
        <v>0</v>
      </c>
      <c r="X562" s="170">
        <v>0</v>
      </c>
      <c r="Y562" s="173" t="s">
        <v>179</v>
      </c>
    </row>
    <row r="563" spans="1:25" ht="15.75" x14ac:dyDescent="0.2">
      <c r="A563" s="318">
        <v>539</v>
      </c>
      <c r="B563" s="169" t="s">
        <v>8</v>
      </c>
      <c r="C563" s="175" t="s">
        <v>181</v>
      </c>
      <c r="D563" s="169" t="s">
        <v>1270</v>
      </c>
      <c r="E563" s="175" t="s">
        <v>2607</v>
      </c>
      <c r="F563" s="169" t="s">
        <v>1066</v>
      </c>
      <c r="G563" s="175">
        <v>1993</v>
      </c>
      <c r="H563" s="176">
        <v>6</v>
      </c>
      <c r="I563" s="177">
        <v>1</v>
      </c>
      <c r="J563" s="177">
        <v>233</v>
      </c>
      <c r="K563" s="177">
        <v>2.6</v>
      </c>
      <c r="L563" s="176">
        <v>3</v>
      </c>
      <c r="M563" s="177">
        <v>1</v>
      </c>
      <c r="N563" s="177">
        <v>4</v>
      </c>
      <c r="O563" s="177">
        <v>3</v>
      </c>
      <c r="P563" s="170">
        <v>0</v>
      </c>
      <c r="Q563" s="170">
        <v>0</v>
      </c>
      <c r="R563" s="177">
        <v>1</v>
      </c>
      <c r="S563" s="170">
        <v>0</v>
      </c>
      <c r="T563" s="176">
        <v>1.1599999999999999</v>
      </c>
      <c r="U563" s="177">
        <v>0.39</v>
      </c>
      <c r="V563" s="177">
        <v>1.55</v>
      </c>
      <c r="W563" s="177">
        <v>1.1599999999999999</v>
      </c>
      <c r="X563" s="177">
        <v>1.55</v>
      </c>
      <c r="Y563" s="173" t="s">
        <v>179</v>
      </c>
    </row>
    <row r="564" spans="1:25" ht="15.75" x14ac:dyDescent="0.2">
      <c r="A564" s="318">
        <v>540</v>
      </c>
      <c r="B564" s="169" t="s">
        <v>1805</v>
      </c>
      <c r="C564" s="175" t="s">
        <v>180</v>
      </c>
      <c r="D564" s="169" t="s">
        <v>1270</v>
      </c>
      <c r="E564" s="175" t="s">
        <v>2608</v>
      </c>
      <c r="F564" s="169" t="s">
        <v>946</v>
      </c>
      <c r="G564" s="175">
        <v>1997</v>
      </c>
      <c r="H564" s="176">
        <v>3</v>
      </c>
      <c r="I564" s="177">
        <v>1</v>
      </c>
      <c r="J564" s="177">
        <v>164</v>
      </c>
      <c r="K564" s="177">
        <v>1.8</v>
      </c>
      <c r="L564" s="171">
        <v>0</v>
      </c>
      <c r="M564" s="170">
        <v>0</v>
      </c>
      <c r="N564" s="170">
        <v>0</v>
      </c>
      <c r="O564" s="170">
        <v>0</v>
      </c>
      <c r="P564" s="170">
        <v>0</v>
      </c>
      <c r="Q564" s="170">
        <v>0</v>
      </c>
      <c r="R564" s="170">
        <v>0</v>
      </c>
      <c r="S564" s="170">
        <v>0</v>
      </c>
      <c r="T564" s="171">
        <v>0</v>
      </c>
      <c r="U564" s="170">
        <v>0</v>
      </c>
      <c r="V564" s="170">
        <v>0</v>
      </c>
      <c r="W564" s="170">
        <v>0</v>
      </c>
      <c r="X564" s="170">
        <v>0</v>
      </c>
      <c r="Y564" s="173" t="s">
        <v>179</v>
      </c>
    </row>
    <row r="565" spans="1:25" ht="15.75" x14ac:dyDescent="0.2">
      <c r="A565" s="318">
        <v>541</v>
      </c>
      <c r="B565" s="169" t="s">
        <v>915</v>
      </c>
      <c r="C565" s="175" t="s">
        <v>181</v>
      </c>
      <c r="D565" s="169" t="s">
        <v>2031</v>
      </c>
      <c r="E565" s="175" t="s">
        <v>2609</v>
      </c>
      <c r="F565" s="169" t="s">
        <v>1606</v>
      </c>
      <c r="G565" s="175">
        <v>1998</v>
      </c>
      <c r="H565" s="176">
        <v>2</v>
      </c>
      <c r="I565" s="177">
        <v>1</v>
      </c>
      <c r="J565" s="177">
        <v>67</v>
      </c>
      <c r="K565" s="177">
        <v>0.7</v>
      </c>
      <c r="L565" s="176">
        <v>1</v>
      </c>
      <c r="M565" s="170">
        <v>0</v>
      </c>
      <c r="N565" s="177">
        <v>1</v>
      </c>
      <c r="O565" s="177">
        <v>1</v>
      </c>
      <c r="P565" s="170">
        <v>0</v>
      </c>
      <c r="Q565" s="170">
        <v>0</v>
      </c>
      <c r="R565" s="177">
        <v>1</v>
      </c>
      <c r="S565" s="170">
        <v>0</v>
      </c>
      <c r="T565" s="176">
        <v>1.34</v>
      </c>
      <c r="U565" s="170">
        <v>0</v>
      </c>
      <c r="V565" s="177">
        <v>1.34</v>
      </c>
      <c r="W565" s="177">
        <v>1.34</v>
      </c>
      <c r="X565" s="177">
        <v>1.34</v>
      </c>
      <c r="Y565" s="173" t="s">
        <v>179</v>
      </c>
    </row>
    <row r="566" spans="1:25" ht="15.75" x14ac:dyDescent="0.2">
      <c r="A566" s="318">
        <v>542</v>
      </c>
      <c r="B566" s="169" t="s">
        <v>420</v>
      </c>
      <c r="C566" s="175" t="s">
        <v>638</v>
      </c>
      <c r="D566" s="169" t="s">
        <v>998</v>
      </c>
      <c r="E566" s="175" t="s">
        <v>2610</v>
      </c>
      <c r="F566" s="169" t="s">
        <v>1996</v>
      </c>
      <c r="G566" s="175">
        <v>1995</v>
      </c>
      <c r="H566" s="176">
        <v>1</v>
      </c>
      <c r="I566" s="170">
        <v>0</v>
      </c>
      <c r="J566" s="177">
        <v>30</v>
      </c>
      <c r="K566" s="177">
        <v>0.3</v>
      </c>
      <c r="L566" s="171">
        <v>0</v>
      </c>
      <c r="M566" s="170">
        <v>0</v>
      </c>
      <c r="N566" s="170">
        <v>0</v>
      </c>
      <c r="O566" s="170">
        <v>0</v>
      </c>
      <c r="P566" s="170">
        <v>0</v>
      </c>
      <c r="Q566" s="170">
        <v>0</v>
      </c>
      <c r="R566" s="170">
        <v>0</v>
      </c>
      <c r="S566" s="170">
        <v>0</v>
      </c>
      <c r="T566" s="171">
        <v>0</v>
      </c>
      <c r="U566" s="170">
        <v>0</v>
      </c>
      <c r="V566" s="170">
        <v>0</v>
      </c>
      <c r="W566" s="170">
        <v>0</v>
      </c>
      <c r="X566" s="170">
        <v>0</v>
      </c>
      <c r="Y566" s="173" t="s">
        <v>179</v>
      </c>
    </row>
    <row r="567" spans="1:25" ht="15.75" x14ac:dyDescent="0.2">
      <c r="A567" s="318">
        <v>543</v>
      </c>
      <c r="B567" s="169" t="s">
        <v>706</v>
      </c>
      <c r="C567" s="175" t="s">
        <v>180</v>
      </c>
      <c r="D567" s="169" t="s">
        <v>1404</v>
      </c>
      <c r="E567" s="175" t="s">
        <v>684</v>
      </c>
      <c r="F567" s="169" t="s">
        <v>990</v>
      </c>
      <c r="G567" s="175">
        <v>1998</v>
      </c>
      <c r="H567" s="176">
        <v>7</v>
      </c>
      <c r="I567" s="177">
        <v>6</v>
      </c>
      <c r="J567" s="177">
        <v>630</v>
      </c>
      <c r="K567" s="177">
        <v>7</v>
      </c>
      <c r="L567" s="176">
        <v>1</v>
      </c>
      <c r="M567" s="177">
        <v>1</v>
      </c>
      <c r="N567" s="177">
        <v>2</v>
      </c>
      <c r="O567" s="177">
        <v>1</v>
      </c>
      <c r="P567" s="170">
        <v>0</v>
      </c>
      <c r="Q567" s="170">
        <v>0</v>
      </c>
      <c r="R567" s="170">
        <v>0</v>
      </c>
      <c r="S567" s="170">
        <v>0</v>
      </c>
      <c r="T567" s="176">
        <v>0.14000000000000001</v>
      </c>
      <c r="U567" s="177">
        <v>0.14000000000000001</v>
      </c>
      <c r="V567" s="177">
        <v>0.28999999999999998</v>
      </c>
      <c r="W567" s="177">
        <v>0.14000000000000001</v>
      </c>
      <c r="X567" s="177">
        <v>0.28999999999999998</v>
      </c>
      <c r="Y567" s="173" t="s">
        <v>179</v>
      </c>
    </row>
    <row r="568" spans="1:25" ht="15.75" x14ac:dyDescent="0.2">
      <c r="A568" s="318">
        <v>544</v>
      </c>
      <c r="B568" s="169" t="s">
        <v>2013</v>
      </c>
      <c r="C568" s="175" t="s">
        <v>182</v>
      </c>
      <c r="D568" s="169" t="s">
        <v>1547</v>
      </c>
      <c r="E568" s="175" t="s">
        <v>2611</v>
      </c>
      <c r="F568" s="169" t="s">
        <v>2014</v>
      </c>
      <c r="G568" s="175">
        <v>1993</v>
      </c>
      <c r="H568" s="176">
        <v>1</v>
      </c>
      <c r="I568" s="177">
        <v>1</v>
      </c>
      <c r="J568" s="177">
        <v>90</v>
      </c>
      <c r="K568" s="177">
        <v>1</v>
      </c>
      <c r="L568" s="171">
        <v>0</v>
      </c>
      <c r="M568" s="170">
        <v>0</v>
      </c>
      <c r="N568" s="170">
        <v>0</v>
      </c>
      <c r="O568" s="170">
        <v>0</v>
      </c>
      <c r="P568" s="170">
        <v>0</v>
      </c>
      <c r="Q568" s="170">
        <v>0</v>
      </c>
      <c r="R568" s="170">
        <v>0</v>
      </c>
      <c r="S568" s="170">
        <v>0</v>
      </c>
      <c r="T568" s="171">
        <v>0</v>
      </c>
      <c r="U568" s="170">
        <v>0</v>
      </c>
      <c r="V568" s="170">
        <v>0</v>
      </c>
      <c r="W568" s="170">
        <v>0</v>
      </c>
      <c r="X568" s="170">
        <v>0</v>
      </c>
      <c r="Y568" s="173" t="s">
        <v>179</v>
      </c>
    </row>
    <row r="569" spans="1:25" ht="15.75" x14ac:dyDescent="0.2">
      <c r="A569" s="318">
        <v>545</v>
      </c>
      <c r="B569" s="169" t="s">
        <v>2042</v>
      </c>
      <c r="C569" s="175" t="s">
        <v>181</v>
      </c>
      <c r="D569" s="169" t="s">
        <v>1110</v>
      </c>
      <c r="E569" s="175" t="s">
        <v>2612</v>
      </c>
      <c r="F569" s="169" t="s">
        <v>938</v>
      </c>
      <c r="G569" s="175">
        <v>1999</v>
      </c>
      <c r="H569" s="176">
        <v>1</v>
      </c>
      <c r="I569" s="170">
        <v>0</v>
      </c>
      <c r="J569" s="177">
        <v>13</v>
      </c>
      <c r="K569" s="177">
        <v>0.1</v>
      </c>
      <c r="L569" s="171">
        <v>0</v>
      </c>
      <c r="M569" s="170">
        <v>0</v>
      </c>
      <c r="N569" s="170">
        <v>0</v>
      </c>
      <c r="O569" s="170">
        <v>0</v>
      </c>
      <c r="P569" s="170">
        <v>0</v>
      </c>
      <c r="Q569" s="170">
        <v>0</v>
      </c>
      <c r="R569" s="170">
        <v>0</v>
      </c>
      <c r="S569" s="170">
        <v>0</v>
      </c>
      <c r="T569" s="171">
        <v>0</v>
      </c>
      <c r="U569" s="170">
        <v>0</v>
      </c>
      <c r="V569" s="170">
        <v>0</v>
      </c>
      <c r="W569" s="170">
        <v>0</v>
      </c>
      <c r="X569" s="170">
        <v>0</v>
      </c>
      <c r="Y569" s="173" t="s">
        <v>179</v>
      </c>
    </row>
    <row r="570" spans="1:25" ht="15.75" x14ac:dyDescent="0.2">
      <c r="A570" s="318">
        <v>546</v>
      </c>
      <c r="B570" s="169" t="s">
        <v>523</v>
      </c>
      <c r="C570" s="175" t="s">
        <v>180</v>
      </c>
      <c r="D570" s="169" t="s">
        <v>972</v>
      </c>
      <c r="E570" s="175" t="s">
        <v>2613</v>
      </c>
      <c r="F570" s="286" t="s">
        <v>973</v>
      </c>
      <c r="G570" s="175">
        <v>1996</v>
      </c>
      <c r="H570" s="176">
        <v>2</v>
      </c>
      <c r="I570" s="177">
        <v>2</v>
      </c>
      <c r="J570" s="177">
        <v>131</v>
      </c>
      <c r="K570" s="177">
        <v>1.5</v>
      </c>
      <c r="L570" s="171">
        <v>0</v>
      </c>
      <c r="M570" s="170">
        <v>0</v>
      </c>
      <c r="N570" s="170">
        <v>0</v>
      </c>
      <c r="O570" s="170">
        <v>0</v>
      </c>
      <c r="P570" s="170">
        <v>0</v>
      </c>
      <c r="Q570" s="170">
        <v>0</v>
      </c>
      <c r="R570" s="170">
        <v>0</v>
      </c>
      <c r="S570" s="177">
        <v>1</v>
      </c>
      <c r="T570" s="171">
        <v>0</v>
      </c>
      <c r="U570" s="170">
        <v>0</v>
      </c>
      <c r="V570" s="170">
        <v>0</v>
      </c>
      <c r="W570" s="170">
        <v>0</v>
      </c>
      <c r="X570" s="170">
        <v>0</v>
      </c>
      <c r="Y570" s="173" t="s">
        <v>179</v>
      </c>
    </row>
    <row r="571" spans="1:25" ht="15.75" x14ac:dyDescent="0.2">
      <c r="A571" s="318">
        <v>547</v>
      </c>
      <c r="B571" s="169" t="s">
        <v>1607</v>
      </c>
      <c r="C571" s="175" t="s">
        <v>180</v>
      </c>
      <c r="D571" s="169" t="s">
        <v>1542</v>
      </c>
      <c r="E571" s="175" t="s">
        <v>2222</v>
      </c>
      <c r="F571" s="169" t="s">
        <v>1060</v>
      </c>
      <c r="G571" s="175">
        <v>2002</v>
      </c>
      <c r="H571" s="176">
        <v>5</v>
      </c>
      <c r="I571" s="177">
        <v>4</v>
      </c>
      <c r="J571" s="177">
        <v>286</v>
      </c>
      <c r="K571" s="177">
        <v>3.2</v>
      </c>
      <c r="L571" s="171">
        <v>0</v>
      </c>
      <c r="M571" s="170">
        <v>0</v>
      </c>
      <c r="N571" s="170">
        <v>0</v>
      </c>
      <c r="O571" s="170">
        <v>0</v>
      </c>
      <c r="P571" s="170">
        <v>0</v>
      </c>
      <c r="Q571" s="170">
        <v>0</v>
      </c>
      <c r="R571" s="170">
        <v>0</v>
      </c>
      <c r="S571" s="170">
        <v>0</v>
      </c>
      <c r="T571" s="171">
        <v>0</v>
      </c>
      <c r="U571" s="170">
        <v>0</v>
      </c>
      <c r="V571" s="170">
        <v>0</v>
      </c>
      <c r="W571" s="170">
        <v>0</v>
      </c>
      <c r="X571" s="170">
        <v>0</v>
      </c>
      <c r="Y571" s="173" t="s">
        <v>179</v>
      </c>
    </row>
    <row r="572" spans="1:25" ht="15.75" x14ac:dyDescent="0.2">
      <c r="A572" s="318">
        <v>548</v>
      </c>
      <c r="B572" s="169" t="s">
        <v>463</v>
      </c>
      <c r="C572" s="175" t="s">
        <v>180</v>
      </c>
      <c r="D572" s="169" t="s">
        <v>1110</v>
      </c>
      <c r="E572" s="175" t="s">
        <v>2614</v>
      </c>
      <c r="F572" s="169" t="s">
        <v>955</v>
      </c>
      <c r="G572" s="175">
        <v>1997</v>
      </c>
      <c r="H572" s="176">
        <v>3</v>
      </c>
      <c r="I572" s="177">
        <v>3</v>
      </c>
      <c r="J572" s="177">
        <v>244</v>
      </c>
      <c r="K572" s="177">
        <v>2.7</v>
      </c>
      <c r="L572" s="176">
        <v>1</v>
      </c>
      <c r="M572" s="170">
        <v>0</v>
      </c>
      <c r="N572" s="177">
        <v>1</v>
      </c>
      <c r="O572" s="177">
        <v>1</v>
      </c>
      <c r="P572" s="170">
        <v>0</v>
      </c>
      <c r="Q572" s="170">
        <v>0</v>
      </c>
      <c r="R572" s="170">
        <v>0</v>
      </c>
      <c r="S572" s="170">
        <v>0</v>
      </c>
      <c r="T572" s="176">
        <v>0.37</v>
      </c>
      <c r="U572" s="170">
        <v>0</v>
      </c>
      <c r="V572" s="177">
        <v>0.37</v>
      </c>
      <c r="W572" s="177">
        <v>0.37</v>
      </c>
      <c r="X572" s="177">
        <v>0.37</v>
      </c>
      <c r="Y572" s="173" t="s">
        <v>179</v>
      </c>
    </row>
    <row r="573" spans="1:25" ht="15.75" x14ac:dyDescent="0.2">
      <c r="A573" s="318">
        <v>549</v>
      </c>
      <c r="B573" s="169" t="s">
        <v>758</v>
      </c>
      <c r="C573" s="175" t="s">
        <v>182</v>
      </c>
      <c r="D573" s="169" t="s">
        <v>989</v>
      </c>
      <c r="E573" s="175" t="s">
        <v>2615</v>
      </c>
      <c r="F573" s="169" t="s">
        <v>1060</v>
      </c>
      <c r="G573" s="175">
        <v>1997</v>
      </c>
      <c r="H573" s="176">
        <v>5</v>
      </c>
      <c r="I573" s="177">
        <v>5</v>
      </c>
      <c r="J573" s="177">
        <v>450</v>
      </c>
      <c r="K573" s="177">
        <v>5</v>
      </c>
      <c r="L573" s="171">
        <v>0</v>
      </c>
      <c r="M573" s="177">
        <v>1</v>
      </c>
      <c r="N573" s="177">
        <v>1</v>
      </c>
      <c r="O573" s="170">
        <v>0</v>
      </c>
      <c r="P573" s="170">
        <v>0</v>
      </c>
      <c r="Q573" s="170">
        <v>0</v>
      </c>
      <c r="R573" s="170">
        <v>0</v>
      </c>
      <c r="S573" s="170">
        <v>0</v>
      </c>
      <c r="T573" s="171">
        <v>0</v>
      </c>
      <c r="U573" s="177">
        <v>0.2</v>
      </c>
      <c r="V573" s="177">
        <v>0.2</v>
      </c>
      <c r="W573" s="170">
        <v>0</v>
      </c>
      <c r="X573" s="177">
        <v>0.2</v>
      </c>
      <c r="Y573" s="173" t="s">
        <v>179</v>
      </c>
    </row>
    <row r="574" spans="1:25" ht="16.5" thickBot="1" x14ac:dyDescent="0.25">
      <c r="A574" s="318">
        <v>550</v>
      </c>
      <c r="B574" s="169" t="s">
        <v>1715</v>
      </c>
      <c r="C574" s="175" t="s">
        <v>180</v>
      </c>
      <c r="D574" s="169" t="s">
        <v>2031</v>
      </c>
      <c r="E574" s="175" t="s">
        <v>2026</v>
      </c>
      <c r="F574" s="169" t="s">
        <v>1716</v>
      </c>
      <c r="G574" s="175">
        <v>2005</v>
      </c>
      <c r="H574" s="176">
        <v>3</v>
      </c>
      <c r="I574" s="170">
        <v>0</v>
      </c>
      <c r="J574" s="177">
        <v>68</v>
      </c>
      <c r="K574" s="177">
        <v>0.8</v>
      </c>
      <c r="L574" s="176">
        <v>2</v>
      </c>
      <c r="M574" s="170">
        <v>0</v>
      </c>
      <c r="N574" s="177">
        <v>2</v>
      </c>
      <c r="O574" s="177">
        <v>2</v>
      </c>
      <c r="P574" s="170">
        <v>0</v>
      </c>
      <c r="Q574" s="170">
        <v>0</v>
      </c>
      <c r="R574" s="177">
        <v>1</v>
      </c>
      <c r="S574" s="170">
        <v>0</v>
      </c>
      <c r="T574" s="176">
        <v>2.65</v>
      </c>
      <c r="U574" s="170">
        <v>0</v>
      </c>
      <c r="V574" s="177">
        <v>2.65</v>
      </c>
      <c r="W574" s="177">
        <v>2.65</v>
      </c>
      <c r="X574" s="177">
        <v>2.65</v>
      </c>
      <c r="Y574" s="173" t="s">
        <v>179</v>
      </c>
    </row>
    <row r="575" spans="1:25" ht="13.5" thickBot="1" x14ac:dyDescent="0.25">
      <c r="A575" s="174" t="s">
        <v>173</v>
      </c>
      <c r="B575" s="315" t="s">
        <v>174</v>
      </c>
      <c r="C575" s="181" t="s">
        <v>175</v>
      </c>
      <c r="D575" s="181" t="s">
        <v>176</v>
      </c>
      <c r="E575" s="181" t="s">
        <v>177</v>
      </c>
      <c r="F575" s="181" t="s">
        <v>806</v>
      </c>
      <c r="G575" s="181" t="s">
        <v>178</v>
      </c>
      <c r="H575" s="182" t="s">
        <v>184</v>
      </c>
      <c r="I575" s="181" t="s">
        <v>185</v>
      </c>
      <c r="J575" s="181" t="s">
        <v>186</v>
      </c>
      <c r="K575" s="181" t="s">
        <v>187</v>
      </c>
      <c r="L575" s="182" t="s">
        <v>188</v>
      </c>
      <c r="M575" s="181" t="s">
        <v>189</v>
      </c>
      <c r="N575" s="181" t="s">
        <v>195</v>
      </c>
      <c r="O575" s="181" t="s">
        <v>190</v>
      </c>
      <c r="P575" s="181" t="s">
        <v>191</v>
      </c>
      <c r="Q575" s="181" t="s">
        <v>192</v>
      </c>
      <c r="R575" s="181" t="s">
        <v>193</v>
      </c>
      <c r="S575" s="181" t="s">
        <v>194</v>
      </c>
      <c r="T575" s="182" t="s">
        <v>188</v>
      </c>
      <c r="U575" s="181" t="s">
        <v>189</v>
      </c>
      <c r="V575" s="181" t="s">
        <v>195</v>
      </c>
      <c r="W575" s="181" t="s">
        <v>190</v>
      </c>
      <c r="X575" s="181" t="s">
        <v>196</v>
      </c>
      <c r="Y575" s="183" t="s">
        <v>179</v>
      </c>
    </row>
    <row r="576" spans="1:25" ht="15.75" x14ac:dyDescent="0.2">
      <c r="A576" s="318">
        <v>551</v>
      </c>
      <c r="B576" s="169" t="s">
        <v>1180</v>
      </c>
      <c r="C576" s="175" t="s">
        <v>180</v>
      </c>
      <c r="D576" s="169" t="s">
        <v>1101</v>
      </c>
      <c r="E576" s="175" t="s">
        <v>2616</v>
      </c>
      <c r="F576" s="169" t="s">
        <v>1018</v>
      </c>
      <c r="G576" s="175">
        <v>2000</v>
      </c>
      <c r="H576" s="176">
        <v>2</v>
      </c>
      <c r="I576" s="170">
        <v>0</v>
      </c>
      <c r="J576" s="177">
        <v>43</v>
      </c>
      <c r="K576" s="177">
        <v>0.5</v>
      </c>
      <c r="L576" s="171">
        <v>0</v>
      </c>
      <c r="M576" s="170">
        <v>0</v>
      </c>
      <c r="N576" s="170">
        <v>0</v>
      </c>
      <c r="O576" s="170">
        <v>0</v>
      </c>
      <c r="P576" s="170">
        <v>0</v>
      </c>
      <c r="Q576" s="170">
        <v>0</v>
      </c>
      <c r="R576" s="170">
        <v>0</v>
      </c>
      <c r="S576" s="170">
        <v>0</v>
      </c>
      <c r="T576" s="171">
        <v>0</v>
      </c>
      <c r="U576" s="170">
        <v>0</v>
      </c>
      <c r="V576" s="170">
        <v>0</v>
      </c>
      <c r="W576" s="170">
        <v>0</v>
      </c>
      <c r="X576" s="170">
        <v>0</v>
      </c>
      <c r="Y576" s="173" t="s">
        <v>179</v>
      </c>
    </row>
    <row r="577" spans="1:25" ht="15.75" x14ac:dyDescent="0.2">
      <c r="A577" s="318">
        <v>552</v>
      </c>
      <c r="B577" s="169" t="s">
        <v>727</v>
      </c>
      <c r="C577" s="175" t="s">
        <v>180</v>
      </c>
      <c r="D577" s="169" t="s">
        <v>1395</v>
      </c>
      <c r="E577" s="175" t="s">
        <v>2617</v>
      </c>
      <c r="F577" s="169" t="s">
        <v>1019</v>
      </c>
      <c r="G577" s="175">
        <v>1991</v>
      </c>
      <c r="H577" s="176">
        <v>4</v>
      </c>
      <c r="I577" s="177">
        <v>3</v>
      </c>
      <c r="J577" s="177">
        <v>262</v>
      </c>
      <c r="K577" s="177">
        <v>2.9</v>
      </c>
      <c r="L577" s="176">
        <v>2</v>
      </c>
      <c r="M577" s="177">
        <v>1</v>
      </c>
      <c r="N577" s="177">
        <v>3</v>
      </c>
      <c r="O577" s="177">
        <v>2</v>
      </c>
      <c r="P577" s="170">
        <v>0</v>
      </c>
      <c r="Q577" s="170">
        <v>0</v>
      </c>
      <c r="R577" s="170">
        <v>0</v>
      </c>
      <c r="S577" s="170">
        <v>0</v>
      </c>
      <c r="T577" s="176">
        <v>0.69</v>
      </c>
      <c r="U577" s="177">
        <v>0.34</v>
      </c>
      <c r="V577" s="177">
        <v>1.03</v>
      </c>
      <c r="W577" s="177">
        <v>0.69</v>
      </c>
      <c r="X577" s="177">
        <v>1.03</v>
      </c>
      <c r="Y577" s="173" t="s">
        <v>179</v>
      </c>
    </row>
    <row r="578" spans="1:25" ht="15.75" x14ac:dyDescent="0.2">
      <c r="A578" s="318">
        <v>553</v>
      </c>
      <c r="B578" s="169" t="s">
        <v>1717</v>
      </c>
      <c r="C578" s="175" t="s">
        <v>182</v>
      </c>
      <c r="D578" s="169" t="s">
        <v>890</v>
      </c>
      <c r="E578" s="175" t="s">
        <v>2618</v>
      </c>
      <c r="F578" s="169" t="s">
        <v>1718</v>
      </c>
      <c r="G578" s="175">
        <v>2005</v>
      </c>
      <c r="H578" s="176">
        <v>2</v>
      </c>
      <c r="I578" s="177">
        <v>1</v>
      </c>
      <c r="J578" s="177">
        <v>55</v>
      </c>
      <c r="K578" s="177">
        <v>0.6</v>
      </c>
      <c r="L578" s="171">
        <v>0</v>
      </c>
      <c r="M578" s="170">
        <v>0</v>
      </c>
      <c r="N578" s="170">
        <v>0</v>
      </c>
      <c r="O578" s="170">
        <v>0</v>
      </c>
      <c r="P578" s="170">
        <v>0</v>
      </c>
      <c r="Q578" s="170">
        <v>0</v>
      </c>
      <c r="R578" s="170">
        <v>0</v>
      </c>
      <c r="S578" s="170">
        <v>0</v>
      </c>
      <c r="T578" s="171">
        <v>0</v>
      </c>
      <c r="U578" s="170">
        <v>0</v>
      </c>
      <c r="V578" s="170">
        <v>0</v>
      </c>
      <c r="W578" s="170">
        <v>0</v>
      </c>
      <c r="X578" s="170">
        <v>0</v>
      </c>
      <c r="Y578" s="173" t="s">
        <v>179</v>
      </c>
    </row>
    <row r="579" spans="1:25" ht="15.75" x14ac:dyDescent="0.2">
      <c r="A579" s="318">
        <v>554</v>
      </c>
      <c r="B579" s="169" t="s">
        <v>558</v>
      </c>
      <c r="C579" s="175" t="s">
        <v>183</v>
      </c>
      <c r="D579" s="169" t="s">
        <v>1420</v>
      </c>
      <c r="E579" s="175" t="s">
        <v>2023</v>
      </c>
      <c r="F579" s="169" t="s">
        <v>962</v>
      </c>
      <c r="G579" s="175">
        <v>1995</v>
      </c>
      <c r="H579" s="176">
        <v>7</v>
      </c>
      <c r="I579" s="177">
        <v>7</v>
      </c>
      <c r="J579" s="177">
        <v>630</v>
      </c>
      <c r="K579" s="177">
        <v>7</v>
      </c>
      <c r="L579" s="171">
        <v>0</v>
      </c>
      <c r="M579" s="170">
        <v>0</v>
      </c>
      <c r="N579" s="170">
        <v>0</v>
      </c>
      <c r="O579" s="170">
        <v>0</v>
      </c>
      <c r="P579" s="170">
        <v>0</v>
      </c>
      <c r="Q579" s="170">
        <v>0</v>
      </c>
      <c r="R579" s="170">
        <v>0</v>
      </c>
      <c r="S579" s="170">
        <v>0</v>
      </c>
      <c r="T579" s="171">
        <v>0</v>
      </c>
      <c r="U579" s="170">
        <v>0</v>
      </c>
      <c r="V579" s="170">
        <v>0</v>
      </c>
      <c r="W579" s="170">
        <v>0</v>
      </c>
      <c r="X579" s="170">
        <v>0</v>
      </c>
      <c r="Y579" s="173" t="s">
        <v>179</v>
      </c>
    </row>
    <row r="580" spans="1:25" ht="15.75" x14ac:dyDescent="0.2">
      <c r="A580" s="318">
        <v>555</v>
      </c>
      <c r="B580" s="169" t="s">
        <v>846</v>
      </c>
      <c r="C580" s="175" t="s">
        <v>181</v>
      </c>
      <c r="D580" s="169" t="s">
        <v>808</v>
      </c>
      <c r="E580" s="175" t="s">
        <v>1600</v>
      </c>
      <c r="F580" s="169" t="s">
        <v>813</v>
      </c>
      <c r="G580" s="175">
        <v>2000</v>
      </c>
      <c r="H580" s="176">
        <v>4</v>
      </c>
      <c r="I580" s="177">
        <v>2</v>
      </c>
      <c r="J580" s="177">
        <v>215</v>
      </c>
      <c r="K580" s="177">
        <v>2.4</v>
      </c>
      <c r="L580" s="171">
        <v>0</v>
      </c>
      <c r="M580" s="170">
        <v>0</v>
      </c>
      <c r="N580" s="170">
        <v>0</v>
      </c>
      <c r="O580" s="170">
        <v>0</v>
      </c>
      <c r="P580" s="170">
        <v>0</v>
      </c>
      <c r="Q580" s="170">
        <v>0</v>
      </c>
      <c r="R580" s="170">
        <v>0</v>
      </c>
      <c r="S580" s="170">
        <v>0</v>
      </c>
      <c r="T580" s="171">
        <v>0</v>
      </c>
      <c r="U580" s="170">
        <v>0</v>
      </c>
      <c r="V580" s="170">
        <v>0</v>
      </c>
      <c r="W580" s="170">
        <v>0</v>
      </c>
      <c r="X580" s="170">
        <v>0</v>
      </c>
      <c r="Y580" s="173" t="s">
        <v>179</v>
      </c>
    </row>
    <row r="581" spans="1:25" ht="15.75" x14ac:dyDescent="0.2">
      <c r="A581" s="318">
        <v>556</v>
      </c>
      <c r="B581" s="169" t="s">
        <v>1964</v>
      </c>
      <c r="C581" s="175" t="s">
        <v>182</v>
      </c>
      <c r="D581" s="169" t="s">
        <v>1400</v>
      </c>
      <c r="E581" s="175" t="s">
        <v>2360</v>
      </c>
      <c r="F581" s="286" t="s">
        <v>1469</v>
      </c>
      <c r="G581" s="175">
        <v>2001</v>
      </c>
      <c r="H581" s="176">
        <v>1</v>
      </c>
      <c r="I581" s="170">
        <v>0</v>
      </c>
      <c r="J581" s="177">
        <v>33</v>
      </c>
      <c r="K581" s="177">
        <v>0.4</v>
      </c>
      <c r="L581" s="171">
        <v>0</v>
      </c>
      <c r="M581" s="170">
        <v>0</v>
      </c>
      <c r="N581" s="170">
        <v>0</v>
      </c>
      <c r="O581" s="170">
        <v>0</v>
      </c>
      <c r="P581" s="170">
        <v>0</v>
      </c>
      <c r="Q581" s="170">
        <v>0</v>
      </c>
      <c r="R581" s="170">
        <v>0</v>
      </c>
      <c r="S581" s="170">
        <v>0</v>
      </c>
      <c r="T581" s="171">
        <v>0</v>
      </c>
      <c r="U581" s="170">
        <v>0</v>
      </c>
      <c r="V581" s="170">
        <v>0</v>
      </c>
      <c r="W581" s="170">
        <v>0</v>
      </c>
      <c r="X581" s="170">
        <v>0</v>
      </c>
      <c r="Y581" s="173" t="s">
        <v>179</v>
      </c>
    </row>
    <row r="582" spans="1:25" ht="15.75" x14ac:dyDescent="0.2">
      <c r="A582" s="318">
        <v>557</v>
      </c>
      <c r="B582" s="169" t="s">
        <v>649</v>
      </c>
      <c r="C582" s="175" t="s">
        <v>181</v>
      </c>
      <c r="D582" s="169" t="s">
        <v>647</v>
      </c>
      <c r="E582" s="175" t="s">
        <v>1882</v>
      </c>
      <c r="F582" s="169" t="s">
        <v>996</v>
      </c>
      <c r="G582" s="175">
        <v>1999</v>
      </c>
      <c r="H582" s="176">
        <v>3</v>
      </c>
      <c r="I582" s="177">
        <v>3</v>
      </c>
      <c r="J582" s="177">
        <v>185</v>
      </c>
      <c r="K582" s="177">
        <v>2.1</v>
      </c>
      <c r="L582" s="171">
        <v>0</v>
      </c>
      <c r="M582" s="170">
        <v>0</v>
      </c>
      <c r="N582" s="170">
        <v>0</v>
      </c>
      <c r="O582" s="170">
        <v>0</v>
      </c>
      <c r="P582" s="170">
        <v>0</v>
      </c>
      <c r="Q582" s="170">
        <v>0</v>
      </c>
      <c r="R582" s="170">
        <v>0</v>
      </c>
      <c r="S582" s="170">
        <v>0</v>
      </c>
      <c r="T582" s="171">
        <v>0</v>
      </c>
      <c r="U582" s="170">
        <v>0</v>
      </c>
      <c r="V582" s="170">
        <v>0</v>
      </c>
      <c r="W582" s="170">
        <v>0</v>
      </c>
      <c r="X582" s="170">
        <v>0</v>
      </c>
      <c r="Y582" s="173" t="s">
        <v>179</v>
      </c>
    </row>
    <row r="583" spans="1:25" ht="15.75" x14ac:dyDescent="0.2">
      <c r="A583" s="318">
        <v>558</v>
      </c>
      <c r="B583" s="169" t="s">
        <v>1894</v>
      </c>
      <c r="C583" s="175" t="s">
        <v>182</v>
      </c>
      <c r="D583" s="169" t="s">
        <v>2031</v>
      </c>
      <c r="E583" s="175" t="s">
        <v>2619</v>
      </c>
      <c r="F583" s="169" t="s">
        <v>1895</v>
      </c>
      <c r="G583" s="175">
        <v>2005</v>
      </c>
      <c r="H583" s="176">
        <v>1</v>
      </c>
      <c r="I583" s="177">
        <v>1</v>
      </c>
      <c r="J583" s="177">
        <v>45</v>
      </c>
      <c r="K583" s="177">
        <v>0.5</v>
      </c>
      <c r="L583" s="171">
        <v>0</v>
      </c>
      <c r="M583" s="170">
        <v>0</v>
      </c>
      <c r="N583" s="170">
        <v>0</v>
      </c>
      <c r="O583" s="170">
        <v>0</v>
      </c>
      <c r="P583" s="170">
        <v>0</v>
      </c>
      <c r="Q583" s="170">
        <v>0</v>
      </c>
      <c r="R583" s="170">
        <v>0</v>
      </c>
      <c r="S583" s="170">
        <v>0</v>
      </c>
      <c r="T583" s="171">
        <v>0</v>
      </c>
      <c r="U583" s="170">
        <v>0</v>
      </c>
      <c r="V583" s="170">
        <v>0</v>
      </c>
      <c r="W583" s="170">
        <v>0</v>
      </c>
      <c r="X583" s="170">
        <v>0</v>
      </c>
      <c r="Y583" s="173" t="s">
        <v>179</v>
      </c>
    </row>
    <row r="584" spans="1:25" ht="15.75" x14ac:dyDescent="0.2">
      <c r="A584" s="318">
        <v>559</v>
      </c>
      <c r="B584" s="169" t="s">
        <v>1061</v>
      </c>
      <c r="C584" s="175" t="s">
        <v>182</v>
      </c>
      <c r="D584" s="169" t="s">
        <v>972</v>
      </c>
      <c r="E584" s="175" t="s">
        <v>2620</v>
      </c>
      <c r="F584" s="286" t="s">
        <v>1062</v>
      </c>
      <c r="G584" s="175">
        <v>2002</v>
      </c>
      <c r="H584" s="176">
        <v>3</v>
      </c>
      <c r="I584" s="170">
        <v>0</v>
      </c>
      <c r="J584" s="177">
        <v>69</v>
      </c>
      <c r="K584" s="177">
        <v>0.8</v>
      </c>
      <c r="L584" s="171">
        <v>0</v>
      </c>
      <c r="M584" s="170">
        <v>0</v>
      </c>
      <c r="N584" s="170">
        <v>0</v>
      </c>
      <c r="O584" s="170">
        <v>0</v>
      </c>
      <c r="P584" s="170">
        <v>0</v>
      </c>
      <c r="Q584" s="170">
        <v>0</v>
      </c>
      <c r="R584" s="170">
        <v>0</v>
      </c>
      <c r="S584" s="170">
        <v>0</v>
      </c>
      <c r="T584" s="171">
        <v>0</v>
      </c>
      <c r="U584" s="170">
        <v>0</v>
      </c>
      <c r="V584" s="170">
        <v>0</v>
      </c>
      <c r="W584" s="170">
        <v>0</v>
      </c>
      <c r="X584" s="170">
        <v>0</v>
      </c>
      <c r="Y584" s="173" t="s">
        <v>179</v>
      </c>
    </row>
    <row r="585" spans="1:25" ht="15.75" x14ac:dyDescent="0.2">
      <c r="A585" s="318">
        <v>560</v>
      </c>
      <c r="B585" s="169" t="s">
        <v>1482</v>
      </c>
      <c r="C585" s="175" t="s">
        <v>182</v>
      </c>
      <c r="D585" s="169" t="s">
        <v>1395</v>
      </c>
      <c r="E585" s="175" t="s">
        <v>2621</v>
      </c>
      <c r="F585" s="169" t="s">
        <v>1003</v>
      </c>
      <c r="G585" s="175">
        <v>1991</v>
      </c>
      <c r="H585" s="176">
        <v>4</v>
      </c>
      <c r="I585" s="177">
        <v>4</v>
      </c>
      <c r="J585" s="177">
        <v>360</v>
      </c>
      <c r="K585" s="177">
        <v>4</v>
      </c>
      <c r="L585" s="171">
        <v>0</v>
      </c>
      <c r="M585" s="170">
        <v>0</v>
      </c>
      <c r="N585" s="170">
        <v>0</v>
      </c>
      <c r="O585" s="170">
        <v>0</v>
      </c>
      <c r="P585" s="170">
        <v>0</v>
      </c>
      <c r="Q585" s="170">
        <v>0</v>
      </c>
      <c r="R585" s="170">
        <v>0</v>
      </c>
      <c r="S585" s="170">
        <v>0</v>
      </c>
      <c r="T585" s="171">
        <v>0</v>
      </c>
      <c r="U585" s="170">
        <v>0</v>
      </c>
      <c r="V585" s="170">
        <v>0</v>
      </c>
      <c r="W585" s="170">
        <v>0</v>
      </c>
      <c r="X585" s="170">
        <v>0</v>
      </c>
      <c r="Y585" s="173" t="s">
        <v>179</v>
      </c>
    </row>
    <row r="586" spans="1:25" ht="15.75" x14ac:dyDescent="0.2">
      <c r="A586" s="318">
        <v>561</v>
      </c>
      <c r="B586" s="169" t="s">
        <v>780</v>
      </c>
      <c r="C586" s="175" t="s">
        <v>1677</v>
      </c>
      <c r="D586" s="169" t="s">
        <v>1438</v>
      </c>
      <c r="E586" s="175" t="s">
        <v>2622</v>
      </c>
      <c r="F586" s="169" t="s">
        <v>1260</v>
      </c>
      <c r="G586" s="175">
        <v>1992</v>
      </c>
      <c r="H586" s="176">
        <v>4</v>
      </c>
      <c r="I586" s="177">
        <v>4</v>
      </c>
      <c r="J586" s="177">
        <v>362</v>
      </c>
      <c r="K586" s="177">
        <v>4</v>
      </c>
      <c r="L586" s="171">
        <v>0</v>
      </c>
      <c r="M586" s="177">
        <v>1</v>
      </c>
      <c r="N586" s="177">
        <v>1</v>
      </c>
      <c r="O586" s="170">
        <v>0</v>
      </c>
      <c r="P586" s="170">
        <v>0</v>
      </c>
      <c r="Q586" s="170">
        <v>0</v>
      </c>
      <c r="R586" s="170">
        <v>0</v>
      </c>
      <c r="S586" s="170">
        <v>0</v>
      </c>
      <c r="T586" s="171">
        <v>0</v>
      </c>
      <c r="U586" s="177">
        <v>0.25</v>
      </c>
      <c r="V586" s="177">
        <v>0.25</v>
      </c>
      <c r="W586" s="170">
        <v>0</v>
      </c>
      <c r="X586" s="177">
        <v>0.25</v>
      </c>
      <c r="Y586" s="173" t="s">
        <v>179</v>
      </c>
    </row>
    <row r="587" spans="1:25" ht="15.75" x14ac:dyDescent="0.2">
      <c r="A587" s="318">
        <v>562</v>
      </c>
      <c r="B587" s="169" t="s">
        <v>1320</v>
      </c>
      <c r="C587" s="175" t="s">
        <v>182</v>
      </c>
      <c r="D587" s="169" t="s">
        <v>1244</v>
      </c>
      <c r="E587" s="175" t="s">
        <v>1663</v>
      </c>
      <c r="F587" s="169" t="s">
        <v>1321</v>
      </c>
      <c r="G587" s="175">
        <v>2000</v>
      </c>
      <c r="H587" s="176">
        <v>3</v>
      </c>
      <c r="I587" s="177">
        <v>2</v>
      </c>
      <c r="J587" s="177">
        <v>204</v>
      </c>
      <c r="K587" s="177">
        <v>2.2999999999999998</v>
      </c>
      <c r="L587" s="171">
        <v>0</v>
      </c>
      <c r="M587" s="170">
        <v>0</v>
      </c>
      <c r="N587" s="170">
        <v>0</v>
      </c>
      <c r="O587" s="170">
        <v>0</v>
      </c>
      <c r="P587" s="170">
        <v>0</v>
      </c>
      <c r="Q587" s="170">
        <v>0</v>
      </c>
      <c r="R587" s="177">
        <v>1</v>
      </c>
      <c r="S587" s="170">
        <v>0</v>
      </c>
      <c r="T587" s="171">
        <v>0</v>
      </c>
      <c r="U587" s="170">
        <v>0</v>
      </c>
      <c r="V587" s="170">
        <v>0</v>
      </c>
      <c r="W587" s="170">
        <v>0</v>
      </c>
      <c r="X587" s="170">
        <v>0</v>
      </c>
      <c r="Y587" s="173" t="s">
        <v>179</v>
      </c>
    </row>
    <row r="588" spans="1:25" ht="15.75" x14ac:dyDescent="0.2">
      <c r="A588" s="318">
        <v>563</v>
      </c>
      <c r="B588" s="169" t="s">
        <v>1063</v>
      </c>
      <c r="C588" s="175" t="s">
        <v>1677</v>
      </c>
      <c r="D588" s="169" t="s">
        <v>635</v>
      </c>
      <c r="E588" s="175" t="s">
        <v>2623</v>
      </c>
      <c r="F588" s="169" t="s">
        <v>1064</v>
      </c>
      <c r="G588" s="175">
        <v>2005</v>
      </c>
      <c r="H588" s="176">
        <v>4</v>
      </c>
      <c r="I588" s="177">
        <v>2</v>
      </c>
      <c r="J588" s="177">
        <v>199</v>
      </c>
      <c r="K588" s="177">
        <v>2.2000000000000002</v>
      </c>
      <c r="L588" s="176">
        <v>3</v>
      </c>
      <c r="M588" s="177">
        <v>2</v>
      </c>
      <c r="N588" s="177">
        <v>5</v>
      </c>
      <c r="O588" s="177">
        <v>3</v>
      </c>
      <c r="P588" s="170">
        <v>0</v>
      </c>
      <c r="Q588" s="170">
        <v>0</v>
      </c>
      <c r="R588" s="170">
        <v>0</v>
      </c>
      <c r="S588" s="170">
        <v>0</v>
      </c>
      <c r="T588" s="176">
        <v>1.36</v>
      </c>
      <c r="U588" s="177">
        <v>0.9</v>
      </c>
      <c r="V588" s="177">
        <v>2.2599999999999998</v>
      </c>
      <c r="W588" s="177">
        <v>1.36</v>
      </c>
      <c r="X588" s="177">
        <v>2.2599999999999998</v>
      </c>
      <c r="Y588" s="173" t="s">
        <v>179</v>
      </c>
    </row>
    <row r="589" spans="1:25" ht="15.75" x14ac:dyDescent="0.2">
      <c r="A589" s="318">
        <v>564</v>
      </c>
      <c r="B589" s="169" t="s">
        <v>1483</v>
      </c>
      <c r="C589" s="175" t="s">
        <v>180</v>
      </c>
      <c r="D589" s="169" t="s">
        <v>1387</v>
      </c>
      <c r="E589" s="175" t="s">
        <v>2624</v>
      </c>
      <c r="F589" s="286" t="s">
        <v>1392</v>
      </c>
      <c r="G589" s="175">
        <v>1993</v>
      </c>
      <c r="H589" s="176">
        <v>3</v>
      </c>
      <c r="I589" s="177">
        <v>1</v>
      </c>
      <c r="J589" s="177">
        <v>130</v>
      </c>
      <c r="K589" s="177">
        <v>1.4</v>
      </c>
      <c r="L589" s="171">
        <v>0</v>
      </c>
      <c r="M589" s="170">
        <v>0</v>
      </c>
      <c r="N589" s="170">
        <v>0</v>
      </c>
      <c r="O589" s="170">
        <v>0</v>
      </c>
      <c r="P589" s="170">
        <v>0</v>
      </c>
      <c r="Q589" s="170">
        <v>0</v>
      </c>
      <c r="R589" s="170">
        <v>0</v>
      </c>
      <c r="S589" s="170">
        <v>0</v>
      </c>
      <c r="T589" s="171">
        <v>0</v>
      </c>
      <c r="U589" s="170">
        <v>0</v>
      </c>
      <c r="V589" s="170">
        <v>0</v>
      </c>
      <c r="W589" s="170">
        <v>0</v>
      </c>
      <c r="X589" s="170">
        <v>0</v>
      </c>
      <c r="Y589" s="173" t="s">
        <v>179</v>
      </c>
    </row>
    <row r="590" spans="1:25" ht="15.75" x14ac:dyDescent="0.2">
      <c r="A590" s="318">
        <v>565</v>
      </c>
      <c r="B590" s="169" t="s">
        <v>1182</v>
      </c>
      <c r="C590" s="175" t="s">
        <v>638</v>
      </c>
      <c r="D590" s="169" t="s">
        <v>1108</v>
      </c>
      <c r="E590" s="175" t="s">
        <v>452</v>
      </c>
      <c r="F590" s="169" t="s">
        <v>1183</v>
      </c>
      <c r="G590" s="175">
        <v>2000</v>
      </c>
      <c r="H590" s="176">
        <v>2</v>
      </c>
      <c r="I590" s="170">
        <v>0</v>
      </c>
      <c r="J590" s="177">
        <v>41</v>
      </c>
      <c r="K590" s="177">
        <v>0.5</v>
      </c>
      <c r="L590" s="171">
        <v>0</v>
      </c>
      <c r="M590" s="170">
        <v>0</v>
      </c>
      <c r="N590" s="170">
        <v>0</v>
      </c>
      <c r="O590" s="170">
        <v>0</v>
      </c>
      <c r="P590" s="170">
        <v>0</v>
      </c>
      <c r="Q590" s="170">
        <v>0</v>
      </c>
      <c r="R590" s="170">
        <v>0</v>
      </c>
      <c r="S590" s="170">
        <v>0</v>
      </c>
      <c r="T590" s="171">
        <v>0</v>
      </c>
      <c r="U590" s="170">
        <v>0</v>
      </c>
      <c r="V590" s="170">
        <v>0</v>
      </c>
      <c r="W590" s="170">
        <v>0</v>
      </c>
      <c r="X590" s="170">
        <v>0</v>
      </c>
      <c r="Y590" s="173" t="s">
        <v>179</v>
      </c>
    </row>
    <row r="591" spans="1:25" ht="15.75" x14ac:dyDescent="0.2">
      <c r="A591" s="318">
        <v>566</v>
      </c>
      <c r="B591" s="169" t="s">
        <v>719</v>
      </c>
      <c r="C591" s="175" t="s">
        <v>638</v>
      </c>
      <c r="D591" s="169" t="s">
        <v>1236</v>
      </c>
      <c r="E591" s="175" t="s">
        <v>2147</v>
      </c>
      <c r="F591" s="169" t="s">
        <v>1116</v>
      </c>
      <c r="G591" s="175">
        <v>1999</v>
      </c>
      <c r="H591" s="176">
        <v>5</v>
      </c>
      <c r="I591" s="177">
        <v>3</v>
      </c>
      <c r="J591" s="177">
        <v>326</v>
      </c>
      <c r="K591" s="177">
        <v>3.6</v>
      </c>
      <c r="L591" s="171">
        <v>0</v>
      </c>
      <c r="M591" s="170">
        <v>0</v>
      </c>
      <c r="N591" s="170">
        <v>0</v>
      </c>
      <c r="O591" s="170">
        <v>0</v>
      </c>
      <c r="P591" s="170">
        <v>0</v>
      </c>
      <c r="Q591" s="170">
        <v>0</v>
      </c>
      <c r="R591" s="170">
        <v>0</v>
      </c>
      <c r="S591" s="170">
        <v>0</v>
      </c>
      <c r="T591" s="171">
        <v>0</v>
      </c>
      <c r="U591" s="170">
        <v>0</v>
      </c>
      <c r="V591" s="170">
        <v>0</v>
      </c>
      <c r="W591" s="170">
        <v>0</v>
      </c>
      <c r="X591" s="170">
        <v>0</v>
      </c>
      <c r="Y591" s="173" t="s">
        <v>179</v>
      </c>
    </row>
    <row r="592" spans="1:25" ht="15.75" x14ac:dyDescent="0.2">
      <c r="A592" s="318">
        <v>567</v>
      </c>
      <c r="B592" s="169" t="s">
        <v>282</v>
      </c>
      <c r="C592" s="175" t="s">
        <v>182</v>
      </c>
      <c r="D592" s="169" t="s">
        <v>989</v>
      </c>
      <c r="E592" s="175" t="s">
        <v>2625</v>
      </c>
      <c r="F592" s="169" t="s">
        <v>1421</v>
      </c>
      <c r="G592" s="175">
        <v>1994</v>
      </c>
      <c r="H592" s="176">
        <v>5</v>
      </c>
      <c r="I592" s="177">
        <v>5</v>
      </c>
      <c r="J592" s="177">
        <v>450</v>
      </c>
      <c r="K592" s="177">
        <v>5</v>
      </c>
      <c r="L592" s="171">
        <v>0</v>
      </c>
      <c r="M592" s="170">
        <v>0</v>
      </c>
      <c r="N592" s="170">
        <v>0</v>
      </c>
      <c r="O592" s="170">
        <v>0</v>
      </c>
      <c r="P592" s="170">
        <v>0</v>
      </c>
      <c r="Q592" s="170">
        <v>0</v>
      </c>
      <c r="R592" s="170">
        <v>0</v>
      </c>
      <c r="S592" s="170">
        <v>0</v>
      </c>
      <c r="T592" s="171">
        <v>0</v>
      </c>
      <c r="U592" s="170">
        <v>0</v>
      </c>
      <c r="V592" s="170">
        <v>0</v>
      </c>
      <c r="W592" s="170">
        <v>0</v>
      </c>
      <c r="X592" s="170">
        <v>0</v>
      </c>
      <c r="Y592" s="173" t="s">
        <v>179</v>
      </c>
    </row>
    <row r="593" spans="1:25" ht="15.75" x14ac:dyDescent="0.2">
      <c r="A593" s="318">
        <v>568</v>
      </c>
      <c r="B593" s="169" t="s">
        <v>1719</v>
      </c>
      <c r="C593" s="175" t="s">
        <v>180</v>
      </c>
      <c r="D593" s="169" t="s">
        <v>989</v>
      </c>
      <c r="E593" s="175" t="s">
        <v>2218</v>
      </c>
      <c r="F593" s="169" t="s">
        <v>1060</v>
      </c>
      <c r="G593" s="175">
        <v>2001</v>
      </c>
      <c r="H593" s="176">
        <v>4</v>
      </c>
      <c r="I593" s="177">
        <v>1</v>
      </c>
      <c r="J593" s="177">
        <v>143</v>
      </c>
      <c r="K593" s="177">
        <v>1.6</v>
      </c>
      <c r="L593" s="176">
        <v>1</v>
      </c>
      <c r="M593" s="170">
        <v>0</v>
      </c>
      <c r="N593" s="177">
        <v>1</v>
      </c>
      <c r="O593" s="177">
        <v>1</v>
      </c>
      <c r="P593" s="170">
        <v>0</v>
      </c>
      <c r="Q593" s="170">
        <v>0</v>
      </c>
      <c r="R593" s="170">
        <v>0</v>
      </c>
      <c r="S593" s="170">
        <v>0</v>
      </c>
      <c r="T593" s="176">
        <v>0.63</v>
      </c>
      <c r="U593" s="170">
        <v>0</v>
      </c>
      <c r="V593" s="177">
        <v>0.63</v>
      </c>
      <c r="W593" s="177">
        <v>0.63</v>
      </c>
      <c r="X593" s="177">
        <v>0.63</v>
      </c>
      <c r="Y593" s="173" t="s">
        <v>179</v>
      </c>
    </row>
    <row r="594" spans="1:25" ht="15.75" x14ac:dyDescent="0.2">
      <c r="A594" s="318">
        <v>569</v>
      </c>
      <c r="B594" s="169" t="s">
        <v>1896</v>
      </c>
      <c r="C594" s="175" t="s">
        <v>181</v>
      </c>
      <c r="D594" s="169" t="s">
        <v>810</v>
      </c>
      <c r="E594" s="175" t="s">
        <v>2626</v>
      </c>
      <c r="F594" s="169" t="s">
        <v>1226</v>
      </c>
      <c r="G594" s="175">
        <v>1995</v>
      </c>
      <c r="H594" s="176">
        <v>2</v>
      </c>
      <c r="I594" s="177">
        <v>1</v>
      </c>
      <c r="J594" s="177">
        <v>72</v>
      </c>
      <c r="K594" s="177">
        <v>0.8</v>
      </c>
      <c r="L594" s="171">
        <v>0</v>
      </c>
      <c r="M594" s="170">
        <v>0</v>
      </c>
      <c r="N594" s="170">
        <v>0</v>
      </c>
      <c r="O594" s="170">
        <v>0</v>
      </c>
      <c r="P594" s="170">
        <v>0</v>
      </c>
      <c r="Q594" s="170">
        <v>0</v>
      </c>
      <c r="R594" s="170">
        <v>0</v>
      </c>
      <c r="S594" s="170">
        <v>0</v>
      </c>
      <c r="T594" s="171">
        <v>0</v>
      </c>
      <c r="U594" s="170">
        <v>0</v>
      </c>
      <c r="V594" s="170">
        <v>0</v>
      </c>
      <c r="W594" s="170">
        <v>0</v>
      </c>
      <c r="X594" s="170">
        <v>0</v>
      </c>
      <c r="Y594" s="173" t="s">
        <v>179</v>
      </c>
    </row>
    <row r="595" spans="1:25" ht="15.75" x14ac:dyDescent="0.2">
      <c r="A595" s="318">
        <v>570</v>
      </c>
      <c r="B595" s="169" t="s">
        <v>1608</v>
      </c>
      <c r="C595" s="175" t="s">
        <v>1677</v>
      </c>
      <c r="D595" s="169" t="s">
        <v>1538</v>
      </c>
      <c r="E595" s="175" t="s">
        <v>2223</v>
      </c>
      <c r="F595" s="286" t="s">
        <v>1609</v>
      </c>
      <c r="G595" s="175">
        <v>1997</v>
      </c>
      <c r="H595" s="176">
        <v>3</v>
      </c>
      <c r="I595" s="177">
        <v>3</v>
      </c>
      <c r="J595" s="177">
        <v>242</v>
      </c>
      <c r="K595" s="177">
        <v>2.7</v>
      </c>
      <c r="L595" s="171">
        <v>0</v>
      </c>
      <c r="M595" s="170">
        <v>0</v>
      </c>
      <c r="N595" s="170">
        <v>0</v>
      </c>
      <c r="O595" s="170">
        <v>0</v>
      </c>
      <c r="P595" s="170">
        <v>0</v>
      </c>
      <c r="Q595" s="170">
        <v>0</v>
      </c>
      <c r="R595" s="170">
        <v>0</v>
      </c>
      <c r="S595" s="170">
        <v>0</v>
      </c>
      <c r="T595" s="171">
        <v>0</v>
      </c>
      <c r="U595" s="170">
        <v>0</v>
      </c>
      <c r="V595" s="170">
        <v>0</v>
      </c>
      <c r="W595" s="170">
        <v>0</v>
      </c>
      <c r="X595" s="170">
        <v>0</v>
      </c>
      <c r="Y595" s="173" t="s">
        <v>179</v>
      </c>
    </row>
    <row r="596" spans="1:25" ht="15.75" x14ac:dyDescent="0.2">
      <c r="A596" s="318">
        <v>571</v>
      </c>
      <c r="B596" s="169" t="s">
        <v>421</v>
      </c>
      <c r="C596" s="175" t="s">
        <v>183</v>
      </c>
      <c r="D596" s="169" t="s">
        <v>1404</v>
      </c>
      <c r="E596" s="175" t="s">
        <v>2627</v>
      </c>
      <c r="F596" s="169" t="s">
        <v>1065</v>
      </c>
      <c r="G596" s="175">
        <v>1992</v>
      </c>
      <c r="H596" s="176">
        <v>7</v>
      </c>
      <c r="I596" s="177">
        <v>7</v>
      </c>
      <c r="J596" s="177">
        <v>690</v>
      </c>
      <c r="K596" s="177">
        <v>7.7</v>
      </c>
      <c r="L596" s="171">
        <v>0</v>
      </c>
      <c r="M596" s="170">
        <v>0</v>
      </c>
      <c r="N596" s="170">
        <v>0</v>
      </c>
      <c r="O596" s="170">
        <v>0</v>
      </c>
      <c r="P596" s="170">
        <v>0</v>
      </c>
      <c r="Q596" s="170">
        <v>0</v>
      </c>
      <c r="R596" s="170">
        <v>0</v>
      </c>
      <c r="S596" s="170">
        <v>0</v>
      </c>
      <c r="T596" s="171">
        <v>0</v>
      </c>
      <c r="U596" s="170">
        <v>0</v>
      </c>
      <c r="V596" s="170">
        <v>0</v>
      </c>
      <c r="W596" s="170">
        <v>0</v>
      </c>
      <c r="X596" s="170">
        <v>0</v>
      </c>
      <c r="Y596" s="173" t="s">
        <v>179</v>
      </c>
    </row>
    <row r="597" spans="1:25" ht="15.75" x14ac:dyDescent="0.2">
      <c r="A597" s="318">
        <v>572</v>
      </c>
      <c r="B597" s="169" t="s">
        <v>422</v>
      </c>
      <c r="C597" s="175" t="s">
        <v>181</v>
      </c>
      <c r="D597" s="169" t="s">
        <v>1404</v>
      </c>
      <c r="E597" s="175" t="s">
        <v>2628</v>
      </c>
      <c r="F597" s="169" t="s">
        <v>985</v>
      </c>
      <c r="G597" s="175">
        <v>1997</v>
      </c>
      <c r="H597" s="176">
        <v>7</v>
      </c>
      <c r="I597" s="177">
        <v>4</v>
      </c>
      <c r="J597" s="177">
        <v>310</v>
      </c>
      <c r="K597" s="177">
        <v>3.4</v>
      </c>
      <c r="L597" s="176">
        <v>3</v>
      </c>
      <c r="M597" s="177">
        <v>1</v>
      </c>
      <c r="N597" s="177">
        <v>4</v>
      </c>
      <c r="O597" s="177">
        <v>2</v>
      </c>
      <c r="P597" s="177">
        <v>1</v>
      </c>
      <c r="Q597" s="177">
        <v>1</v>
      </c>
      <c r="R597" s="177">
        <v>1</v>
      </c>
      <c r="S597" s="170">
        <v>0</v>
      </c>
      <c r="T597" s="176">
        <v>0.87</v>
      </c>
      <c r="U597" s="177">
        <v>0.28999999999999998</v>
      </c>
      <c r="V597" s="177">
        <v>1.1599999999999999</v>
      </c>
      <c r="W597" s="177">
        <v>0.57999999999999996</v>
      </c>
      <c r="X597" s="177">
        <v>0.87</v>
      </c>
      <c r="Y597" s="173" t="s">
        <v>179</v>
      </c>
    </row>
    <row r="598" spans="1:25" ht="15.75" x14ac:dyDescent="0.2">
      <c r="A598" s="318">
        <v>573</v>
      </c>
      <c r="B598" s="169" t="s">
        <v>423</v>
      </c>
      <c r="C598" s="175" t="s">
        <v>182</v>
      </c>
      <c r="D598" s="169" t="s">
        <v>1404</v>
      </c>
      <c r="E598" s="175" t="s">
        <v>2629</v>
      </c>
      <c r="F598" s="169" t="s">
        <v>1007</v>
      </c>
      <c r="G598" s="175">
        <v>1998</v>
      </c>
      <c r="H598" s="176">
        <v>6</v>
      </c>
      <c r="I598" s="177">
        <v>6</v>
      </c>
      <c r="J598" s="177">
        <v>581</v>
      </c>
      <c r="K598" s="177">
        <v>6.5</v>
      </c>
      <c r="L598" s="176">
        <v>1</v>
      </c>
      <c r="M598" s="177">
        <v>1</v>
      </c>
      <c r="N598" s="177">
        <v>2</v>
      </c>
      <c r="O598" s="177">
        <v>1</v>
      </c>
      <c r="P598" s="170">
        <v>0</v>
      </c>
      <c r="Q598" s="170">
        <v>0</v>
      </c>
      <c r="R598" s="177">
        <v>1</v>
      </c>
      <c r="S598" s="170">
        <v>0</v>
      </c>
      <c r="T598" s="176">
        <v>0.15</v>
      </c>
      <c r="U598" s="177">
        <v>0.15</v>
      </c>
      <c r="V598" s="177">
        <v>0.31</v>
      </c>
      <c r="W598" s="177">
        <v>0.15</v>
      </c>
      <c r="X598" s="177">
        <v>0.31</v>
      </c>
      <c r="Y598" s="173" t="s">
        <v>179</v>
      </c>
    </row>
    <row r="599" spans="1:25" ht="15.75" x14ac:dyDescent="0.2">
      <c r="A599" s="318">
        <v>574</v>
      </c>
      <c r="B599" s="169" t="s">
        <v>1720</v>
      </c>
      <c r="C599" s="175" t="s">
        <v>1677</v>
      </c>
      <c r="D599" s="169" t="s">
        <v>808</v>
      </c>
      <c r="E599" s="175" t="s">
        <v>2630</v>
      </c>
      <c r="F599" s="286" t="s">
        <v>1721</v>
      </c>
      <c r="G599" s="175">
        <v>2003</v>
      </c>
      <c r="H599" s="176">
        <v>3</v>
      </c>
      <c r="I599" s="177">
        <v>3</v>
      </c>
      <c r="J599" s="177">
        <v>242</v>
      </c>
      <c r="K599" s="177">
        <v>2.7</v>
      </c>
      <c r="L599" s="176">
        <v>1</v>
      </c>
      <c r="M599" s="170">
        <v>0</v>
      </c>
      <c r="N599" s="177">
        <v>1</v>
      </c>
      <c r="O599" s="177">
        <v>1</v>
      </c>
      <c r="P599" s="170">
        <v>0</v>
      </c>
      <c r="Q599" s="170">
        <v>0</v>
      </c>
      <c r="R599" s="170">
        <v>0</v>
      </c>
      <c r="S599" s="170">
        <v>0</v>
      </c>
      <c r="T599" s="176">
        <v>0.37</v>
      </c>
      <c r="U599" s="170">
        <v>0</v>
      </c>
      <c r="V599" s="177">
        <v>0.37</v>
      </c>
      <c r="W599" s="177">
        <v>0.37</v>
      </c>
      <c r="X599" s="177">
        <v>0.37</v>
      </c>
      <c r="Y599" s="173" t="s">
        <v>179</v>
      </c>
    </row>
    <row r="600" spans="1:25" ht="16.5" thickBot="1" x14ac:dyDescent="0.25">
      <c r="A600" s="318">
        <v>575</v>
      </c>
      <c r="B600" s="169" t="s">
        <v>1925</v>
      </c>
      <c r="C600" s="175" t="s">
        <v>181</v>
      </c>
      <c r="D600" s="169" t="s">
        <v>1101</v>
      </c>
      <c r="E600" s="175" t="s">
        <v>2123</v>
      </c>
      <c r="F600" s="169" t="s">
        <v>1926</v>
      </c>
      <c r="G600" s="175">
        <v>1997</v>
      </c>
      <c r="H600" s="176">
        <v>1</v>
      </c>
      <c r="I600" s="177">
        <v>1</v>
      </c>
      <c r="J600" s="177">
        <v>89</v>
      </c>
      <c r="K600" s="177">
        <v>1</v>
      </c>
      <c r="L600" s="176">
        <v>1</v>
      </c>
      <c r="M600" s="170">
        <v>0</v>
      </c>
      <c r="N600" s="177">
        <v>1</v>
      </c>
      <c r="O600" s="177">
        <v>1</v>
      </c>
      <c r="P600" s="170">
        <v>0</v>
      </c>
      <c r="Q600" s="170">
        <v>0</v>
      </c>
      <c r="R600" s="170">
        <v>0</v>
      </c>
      <c r="S600" s="170">
        <v>0</v>
      </c>
      <c r="T600" s="176">
        <v>1.01</v>
      </c>
      <c r="U600" s="170">
        <v>0</v>
      </c>
      <c r="V600" s="177">
        <v>1.01</v>
      </c>
      <c r="W600" s="177">
        <v>1.01</v>
      </c>
      <c r="X600" s="177">
        <v>1.01</v>
      </c>
      <c r="Y600" s="173" t="s">
        <v>179</v>
      </c>
    </row>
    <row r="601" spans="1:25" ht="13.5" thickBot="1" x14ac:dyDescent="0.25">
      <c r="A601" s="174" t="s">
        <v>173</v>
      </c>
      <c r="B601" s="315" t="s">
        <v>174</v>
      </c>
      <c r="C601" s="181" t="s">
        <v>175</v>
      </c>
      <c r="D601" s="181" t="s">
        <v>176</v>
      </c>
      <c r="E601" s="181" t="s">
        <v>177</v>
      </c>
      <c r="F601" s="181" t="s">
        <v>806</v>
      </c>
      <c r="G601" s="181" t="s">
        <v>178</v>
      </c>
      <c r="H601" s="182" t="s">
        <v>184</v>
      </c>
      <c r="I601" s="181" t="s">
        <v>185</v>
      </c>
      <c r="J601" s="181" t="s">
        <v>186</v>
      </c>
      <c r="K601" s="181" t="s">
        <v>187</v>
      </c>
      <c r="L601" s="182" t="s">
        <v>188</v>
      </c>
      <c r="M601" s="181" t="s">
        <v>189</v>
      </c>
      <c r="N601" s="181" t="s">
        <v>195</v>
      </c>
      <c r="O601" s="181" t="s">
        <v>190</v>
      </c>
      <c r="P601" s="181" t="s">
        <v>191</v>
      </c>
      <c r="Q601" s="181" t="s">
        <v>192</v>
      </c>
      <c r="R601" s="181" t="s">
        <v>193</v>
      </c>
      <c r="S601" s="181" t="s">
        <v>194</v>
      </c>
      <c r="T601" s="182" t="s">
        <v>188</v>
      </c>
      <c r="U601" s="181" t="s">
        <v>189</v>
      </c>
      <c r="V601" s="181" t="s">
        <v>195</v>
      </c>
      <c r="W601" s="181" t="s">
        <v>190</v>
      </c>
      <c r="X601" s="181" t="s">
        <v>196</v>
      </c>
      <c r="Y601" s="183" t="s">
        <v>179</v>
      </c>
    </row>
    <row r="602" spans="1:25" ht="15.75" x14ac:dyDescent="0.2">
      <c r="A602" s="318">
        <v>576</v>
      </c>
      <c r="B602" s="169" t="s">
        <v>1610</v>
      </c>
      <c r="C602" s="175" t="s">
        <v>182</v>
      </c>
      <c r="D602" s="169" t="s">
        <v>1553</v>
      </c>
      <c r="E602" s="175" t="s">
        <v>2603</v>
      </c>
      <c r="F602" s="169" t="s">
        <v>1239</v>
      </c>
      <c r="G602" s="175">
        <v>1993</v>
      </c>
      <c r="H602" s="176">
        <v>4</v>
      </c>
      <c r="I602" s="177">
        <v>4</v>
      </c>
      <c r="J602" s="177">
        <v>315</v>
      </c>
      <c r="K602" s="177">
        <v>3.5</v>
      </c>
      <c r="L602" s="171">
        <v>0</v>
      </c>
      <c r="M602" s="177">
        <v>1</v>
      </c>
      <c r="N602" s="177">
        <v>1</v>
      </c>
      <c r="O602" s="170">
        <v>0</v>
      </c>
      <c r="P602" s="170">
        <v>0</v>
      </c>
      <c r="Q602" s="170">
        <v>0</v>
      </c>
      <c r="R602" s="170">
        <v>0</v>
      </c>
      <c r="S602" s="170">
        <v>0</v>
      </c>
      <c r="T602" s="171">
        <v>0</v>
      </c>
      <c r="U602" s="177">
        <v>0.28999999999999998</v>
      </c>
      <c r="V602" s="177">
        <v>0.28999999999999998</v>
      </c>
      <c r="W602" s="170">
        <v>0</v>
      </c>
      <c r="X602" s="177">
        <v>0.28999999999999998</v>
      </c>
      <c r="Y602" s="173" t="s">
        <v>179</v>
      </c>
    </row>
    <row r="603" spans="1:25" ht="15.75" x14ac:dyDescent="0.2">
      <c r="A603" s="318">
        <v>577</v>
      </c>
      <c r="B603" s="169" t="s">
        <v>1611</v>
      </c>
      <c r="C603" s="175" t="s">
        <v>181</v>
      </c>
      <c r="D603" s="169" t="s">
        <v>1559</v>
      </c>
      <c r="E603" s="175" t="s">
        <v>1186</v>
      </c>
      <c r="F603" s="169" t="s">
        <v>1064</v>
      </c>
      <c r="G603" s="175">
        <v>2003</v>
      </c>
      <c r="H603" s="176">
        <v>3</v>
      </c>
      <c r="I603" s="170">
        <v>0</v>
      </c>
      <c r="J603" s="177">
        <v>95</v>
      </c>
      <c r="K603" s="177">
        <v>1.1000000000000001</v>
      </c>
      <c r="L603" s="171">
        <v>0</v>
      </c>
      <c r="M603" s="170">
        <v>0</v>
      </c>
      <c r="N603" s="170">
        <v>0</v>
      </c>
      <c r="O603" s="170">
        <v>0</v>
      </c>
      <c r="P603" s="170">
        <v>0</v>
      </c>
      <c r="Q603" s="170">
        <v>0</v>
      </c>
      <c r="R603" s="170">
        <v>0</v>
      </c>
      <c r="S603" s="170">
        <v>0</v>
      </c>
      <c r="T603" s="171">
        <v>0</v>
      </c>
      <c r="U603" s="170">
        <v>0</v>
      </c>
      <c r="V603" s="170">
        <v>0</v>
      </c>
      <c r="W603" s="170">
        <v>0</v>
      </c>
      <c r="X603" s="170">
        <v>0</v>
      </c>
      <c r="Y603" s="173" t="s">
        <v>179</v>
      </c>
    </row>
    <row r="604" spans="1:25" ht="15.75" x14ac:dyDescent="0.2">
      <c r="A604" s="318">
        <v>578</v>
      </c>
      <c r="B604" s="169" t="s">
        <v>525</v>
      </c>
      <c r="C604" s="175" t="s">
        <v>180</v>
      </c>
      <c r="D604" s="169" t="s">
        <v>1438</v>
      </c>
      <c r="E604" s="175" t="s">
        <v>2631</v>
      </c>
      <c r="F604" s="169" t="s">
        <v>1428</v>
      </c>
      <c r="G604" s="175">
        <v>2002</v>
      </c>
      <c r="H604" s="176">
        <v>2</v>
      </c>
      <c r="I604" s="170">
        <v>0</v>
      </c>
      <c r="J604" s="177">
        <v>67</v>
      </c>
      <c r="K604" s="177">
        <v>0.7</v>
      </c>
      <c r="L604" s="171">
        <v>0</v>
      </c>
      <c r="M604" s="170">
        <v>0</v>
      </c>
      <c r="N604" s="170">
        <v>0</v>
      </c>
      <c r="O604" s="170">
        <v>0</v>
      </c>
      <c r="P604" s="170">
        <v>0</v>
      </c>
      <c r="Q604" s="170">
        <v>0</v>
      </c>
      <c r="R604" s="170">
        <v>0</v>
      </c>
      <c r="S604" s="170">
        <v>0</v>
      </c>
      <c r="T604" s="171">
        <v>0</v>
      </c>
      <c r="U604" s="170">
        <v>0</v>
      </c>
      <c r="V604" s="170">
        <v>0</v>
      </c>
      <c r="W604" s="170">
        <v>0</v>
      </c>
      <c r="X604" s="170">
        <v>0</v>
      </c>
      <c r="Y604" s="173" t="s">
        <v>179</v>
      </c>
    </row>
    <row r="605" spans="1:25" ht="15.75" x14ac:dyDescent="0.2">
      <c r="A605" s="318">
        <v>579</v>
      </c>
      <c r="B605" s="169" t="s">
        <v>1965</v>
      </c>
      <c r="C605" s="175" t="s">
        <v>181</v>
      </c>
      <c r="D605" s="169" t="s">
        <v>1420</v>
      </c>
      <c r="E605" s="175" t="s">
        <v>2632</v>
      </c>
      <c r="F605" s="169" t="s">
        <v>964</v>
      </c>
      <c r="G605" s="175">
        <v>1997</v>
      </c>
      <c r="H605" s="176">
        <v>3</v>
      </c>
      <c r="I605" s="170">
        <v>0</v>
      </c>
      <c r="J605" s="177">
        <v>24</v>
      </c>
      <c r="K605" s="177">
        <v>0.3</v>
      </c>
      <c r="L605" s="171">
        <v>0</v>
      </c>
      <c r="M605" s="170">
        <v>0</v>
      </c>
      <c r="N605" s="170">
        <v>0</v>
      </c>
      <c r="O605" s="170">
        <v>0</v>
      </c>
      <c r="P605" s="170">
        <v>0</v>
      </c>
      <c r="Q605" s="170">
        <v>0</v>
      </c>
      <c r="R605" s="170">
        <v>0</v>
      </c>
      <c r="S605" s="170">
        <v>0</v>
      </c>
      <c r="T605" s="171">
        <v>0</v>
      </c>
      <c r="U605" s="170">
        <v>0</v>
      </c>
      <c r="V605" s="170">
        <v>0</v>
      </c>
      <c r="W605" s="170">
        <v>0</v>
      </c>
      <c r="X605" s="170">
        <v>0</v>
      </c>
      <c r="Y605" s="173" t="s">
        <v>179</v>
      </c>
    </row>
    <row r="606" spans="1:25" ht="15.75" x14ac:dyDescent="0.2">
      <c r="A606" s="318">
        <v>580</v>
      </c>
      <c r="B606" s="169" t="s">
        <v>916</v>
      </c>
      <c r="C606" s="175" t="s">
        <v>180</v>
      </c>
      <c r="D606" s="169" t="s">
        <v>890</v>
      </c>
      <c r="E606" s="175" t="s">
        <v>1374</v>
      </c>
      <c r="F606" s="169" t="s">
        <v>954</v>
      </c>
      <c r="G606" s="175">
        <v>2001</v>
      </c>
      <c r="H606" s="176">
        <v>4</v>
      </c>
      <c r="I606" s="170">
        <v>0</v>
      </c>
      <c r="J606" s="177">
        <v>173</v>
      </c>
      <c r="K606" s="177">
        <v>1.9</v>
      </c>
      <c r="L606" s="176">
        <v>1</v>
      </c>
      <c r="M606" s="170">
        <v>0</v>
      </c>
      <c r="N606" s="177">
        <v>1</v>
      </c>
      <c r="O606" s="177">
        <v>1</v>
      </c>
      <c r="P606" s="170">
        <v>0</v>
      </c>
      <c r="Q606" s="170">
        <v>0</v>
      </c>
      <c r="R606" s="170">
        <v>0</v>
      </c>
      <c r="S606" s="170">
        <v>0</v>
      </c>
      <c r="T606" s="176">
        <v>0.52</v>
      </c>
      <c r="U606" s="170">
        <v>0</v>
      </c>
      <c r="V606" s="177">
        <v>0.52</v>
      </c>
      <c r="W606" s="177">
        <v>0.52</v>
      </c>
      <c r="X606" s="177">
        <v>0.52</v>
      </c>
      <c r="Y606" s="173" t="s">
        <v>179</v>
      </c>
    </row>
    <row r="607" spans="1:25" ht="15.75" x14ac:dyDescent="0.2">
      <c r="A607" s="318">
        <v>581</v>
      </c>
      <c r="B607" s="169" t="s">
        <v>2015</v>
      </c>
      <c r="C607" s="175" t="s">
        <v>181</v>
      </c>
      <c r="D607" s="169" t="s">
        <v>1553</v>
      </c>
      <c r="E607" s="175" t="s">
        <v>1565</v>
      </c>
      <c r="F607" s="286" t="s">
        <v>1296</v>
      </c>
      <c r="G607" s="175">
        <v>1994</v>
      </c>
      <c r="H607" s="176">
        <v>2</v>
      </c>
      <c r="I607" s="170">
        <v>0</v>
      </c>
      <c r="J607" s="177">
        <v>42</v>
      </c>
      <c r="K607" s="177">
        <v>0.5</v>
      </c>
      <c r="L607" s="176">
        <v>1</v>
      </c>
      <c r="M607" s="170">
        <v>0</v>
      </c>
      <c r="N607" s="177">
        <v>1</v>
      </c>
      <c r="O607" s="177">
        <v>1</v>
      </c>
      <c r="P607" s="170">
        <v>0</v>
      </c>
      <c r="Q607" s="170">
        <v>0</v>
      </c>
      <c r="R607" s="170">
        <v>0</v>
      </c>
      <c r="S607" s="170">
        <v>0</v>
      </c>
      <c r="T607" s="176">
        <v>2.14</v>
      </c>
      <c r="U607" s="170">
        <v>0</v>
      </c>
      <c r="V607" s="177">
        <v>2.14</v>
      </c>
      <c r="W607" s="177">
        <v>2.14</v>
      </c>
      <c r="X607" s="177">
        <v>2.14</v>
      </c>
      <c r="Y607" s="173" t="s">
        <v>179</v>
      </c>
    </row>
    <row r="608" spans="1:25" ht="15.75" x14ac:dyDescent="0.2">
      <c r="A608" s="318">
        <v>582</v>
      </c>
      <c r="B608" s="169" t="s">
        <v>1484</v>
      </c>
      <c r="C608" s="175" t="s">
        <v>1677</v>
      </c>
      <c r="D608" s="169" t="s">
        <v>1395</v>
      </c>
      <c r="E608" s="175" t="s">
        <v>2633</v>
      </c>
      <c r="F608" s="169" t="s">
        <v>865</v>
      </c>
      <c r="G608" s="175">
        <v>2005</v>
      </c>
      <c r="H608" s="176">
        <v>4</v>
      </c>
      <c r="I608" s="177">
        <v>4</v>
      </c>
      <c r="J608" s="177">
        <v>351</v>
      </c>
      <c r="K608" s="177">
        <v>3.9</v>
      </c>
      <c r="L608" s="171">
        <v>0</v>
      </c>
      <c r="M608" s="170">
        <v>0</v>
      </c>
      <c r="N608" s="170">
        <v>0</v>
      </c>
      <c r="O608" s="170">
        <v>0</v>
      </c>
      <c r="P608" s="170">
        <v>0</v>
      </c>
      <c r="Q608" s="170">
        <v>0</v>
      </c>
      <c r="R608" s="170">
        <v>0</v>
      </c>
      <c r="S608" s="170">
        <v>0</v>
      </c>
      <c r="T608" s="171">
        <v>0</v>
      </c>
      <c r="U608" s="170">
        <v>0</v>
      </c>
      <c r="V608" s="170">
        <v>0</v>
      </c>
      <c r="W608" s="170">
        <v>0</v>
      </c>
      <c r="X608" s="170">
        <v>0</v>
      </c>
      <c r="Y608" s="173" t="s">
        <v>179</v>
      </c>
    </row>
    <row r="609" spans="1:25" ht="15.75" x14ac:dyDescent="0.2">
      <c r="A609" s="318">
        <v>583</v>
      </c>
      <c r="B609" s="169" t="s">
        <v>424</v>
      </c>
      <c r="C609" s="175" t="s">
        <v>182</v>
      </c>
      <c r="D609" s="169" t="s">
        <v>992</v>
      </c>
      <c r="E609" s="175" t="s">
        <v>2634</v>
      </c>
      <c r="F609" s="169" t="s">
        <v>1007</v>
      </c>
      <c r="G609" s="175">
        <v>1997</v>
      </c>
      <c r="H609" s="176">
        <v>6</v>
      </c>
      <c r="I609" s="177">
        <v>5</v>
      </c>
      <c r="J609" s="177">
        <v>477</v>
      </c>
      <c r="K609" s="177">
        <v>5.3</v>
      </c>
      <c r="L609" s="171">
        <v>0</v>
      </c>
      <c r="M609" s="170">
        <v>0</v>
      </c>
      <c r="N609" s="170">
        <v>0</v>
      </c>
      <c r="O609" s="170">
        <v>0</v>
      </c>
      <c r="P609" s="170">
        <v>0</v>
      </c>
      <c r="Q609" s="170">
        <v>0</v>
      </c>
      <c r="R609" s="170">
        <v>0</v>
      </c>
      <c r="S609" s="170">
        <v>0</v>
      </c>
      <c r="T609" s="171">
        <v>0</v>
      </c>
      <c r="U609" s="170">
        <v>0</v>
      </c>
      <c r="V609" s="170">
        <v>0</v>
      </c>
      <c r="W609" s="170">
        <v>0</v>
      </c>
      <c r="X609" s="170">
        <v>0</v>
      </c>
      <c r="Y609" s="173" t="s">
        <v>179</v>
      </c>
    </row>
    <row r="610" spans="1:25" ht="15.75" x14ac:dyDescent="0.2">
      <c r="A610" s="318">
        <v>584</v>
      </c>
      <c r="B610" s="169" t="s">
        <v>425</v>
      </c>
      <c r="C610" s="175" t="s">
        <v>181</v>
      </c>
      <c r="D610" s="169" t="s">
        <v>1420</v>
      </c>
      <c r="E610" s="175" t="s">
        <v>2156</v>
      </c>
      <c r="F610" s="169" t="s">
        <v>1020</v>
      </c>
      <c r="G610" s="175">
        <v>1998</v>
      </c>
      <c r="H610" s="176">
        <v>7</v>
      </c>
      <c r="I610" s="177">
        <v>7</v>
      </c>
      <c r="J610" s="177">
        <v>605</v>
      </c>
      <c r="K610" s="177">
        <v>6.7</v>
      </c>
      <c r="L610" s="176">
        <v>8</v>
      </c>
      <c r="M610" s="177">
        <v>3</v>
      </c>
      <c r="N610" s="177">
        <v>11</v>
      </c>
      <c r="O610" s="177">
        <v>7</v>
      </c>
      <c r="P610" s="177">
        <v>1</v>
      </c>
      <c r="Q610" s="177">
        <v>2</v>
      </c>
      <c r="R610" s="177">
        <v>1</v>
      </c>
      <c r="S610" s="170">
        <v>0</v>
      </c>
      <c r="T610" s="176">
        <v>1.19</v>
      </c>
      <c r="U610" s="177">
        <v>0.45</v>
      </c>
      <c r="V610" s="177">
        <v>1.64</v>
      </c>
      <c r="W610" s="177">
        <v>1.04</v>
      </c>
      <c r="X610" s="177">
        <v>1.49</v>
      </c>
      <c r="Y610" s="173" t="s">
        <v>179</v>
      </c>
    </row>
    <row r="611" spans="1:25" ht="15.75" x14ac:dyDescent="0.2">
      <c r="A611" s="318">
        <v>585</v>
      </c>
      <c r="B611" s="169" t="s">
        <v>847</v>
      </c>
      <c r="C611" s="175" t="s">
        <v>180</v>
      </c>
      <c r="D611" s="169" t="s">
        <v>808</v>
      </c>
      <c r="E611" s="175" t="s">
        <v>2635</v>
      </c>
      <c r="F611" s="169" t="s">
        <v>813</v>
      </c>
      <c r="G611" s="175">
        <v>2000</v>
      </c>
      <c r="H611" s="176">
        <v>4</v>
      </c>
      <c r="I611" s="177">
        <v>2</v>
      </c>
      <c r="J611" s="177">
        <v>260</v>
      </c>
      <c r="K611" s="177">
        <v>2.9</v>
      </c>
      <c r="L611" s="171">
        <v>0</v>
      </c>
      <c r="M611" s="170">
        <v>0</v>
      </c>
      <c r="N611" s="170">
        <v>0</v>
      </c>
      <c r="O611" s="170">
        <v>0</v>
      </c>
      <c r="P611" s="170">
        <v>0</v>
      </c>
      <c r="Q611" s="170">
        <v>0</v>
      </c>
      <c r="R611" s="177">
        <v>1</v>
      </c>
      <c r="S611" s="170">
        <v>0</v>
      </c>
      <c r="T611" s="171">
        <v>0</v>
      </c>
      <c r="U611" s="170">
        <v>0</v>
      </c>
      <c r="V611" s="170">
        <v>0</v>
      </c>
      <c r="W611" s="170">
        <v>0</v>
      </c>
      <c r="X611" s="170">
        <v>0</v>
      </c>
      <c r="Y611" s="173" t="s">
        <v>179</v>
      </c>
    </row>
    <row r="612" spans="1:25" ht="15.75" x14ac:dyDescent="0.2">
      <c r="A612" s="318">
        <v>586</v>
      </c>
      <c r="B612" s="169" t="s">
        <v>1485</v>
      </c>
      <c r="C612" s="175" t="s">
        <v>180</v>
      </c>
      <c r="D612" s="169" t="s">
        <v>1438</v>
      </c>
      <c r="E612" s="175" t="s">
        <v>2636</v>
      </c>
      <c r="F612" s="169" t="s">
        <v>1421</v>
      </c>
      <c r="G612" s="175">
        <v>2008</v>
      </c>
      <c r="H612" s="176">
        <v>4</v>
      </c>
      <c r="I612" s="177">
        <v>1</v>
      </c>
      <c r="J612" s="177">
        <v>157</v>
      </c>
      <c r="K612" s="177">
        <v>1.7</v>
      </c>
      <c r="L612" s="176">
        <v>1</v>
      </c>
      <c r="M612" s="170">
        <v>0</v>
      </c>
      <c r="N612" s="177">
        <v>1</v>
      </c>
      <c r="O612" s="177">
        <v>1</v>
      </c>
      <c r="P612" s="170">
        <v>0</v>
      </c>
      <c r="Q612" s="170">
        <v>0</v>
      </c>
      <c r="R612" s="170">
        <v>0</v>
      </c>
      <c r="S612" s="170">
        <v>0</v>
      </c>
      <c r="T612" s="176">
        <v>0.56999999999999995</v>
      </c>
      <c r="U612" s="170">
        <v>0</v>
      </c>
      <c r="V612" s="177">
        <v>0.56999999999999995</v>
      </c>
      <c r="W612" s="177">
        <v>0.56999999999999995</v>
      </c>
      <c r="X612" s="177">
        <v>0.56999999999999995</v>
      </c>
      <c r="Y612" s="173" t="s">
        <v>179</v>
      </c>
    </row>
    <row r="613" spans="1:25" ht="15.75" x14ac:dyDescent="0.2">
      <c r="A613" s="318">
        <v>587</v>
      </c>
      <c r="B613" s="169" t="s">
        <v>1612</v>
      </c>
      <c r="C613" s="175" t="s">
        <v>182</v>
      </c>
      <c r="D613" s="169" t="s">
        <v>1553</v>
      </c>
      <c r="E613" s="175" t="s">
        <v>2570</v>
      </c>
      <c r="F613" s="169" t="s">
        <v>1003</v>
      </c>
      <c r="G613" s="175">
        <v>1994</v>
      </c>
      <c r="H613" s="176">
        <v>4</v>
      </c>
      <c r="I613" s="177">
        <v>4</v>
      </c>
      <c r="J613" s="177">
        <v>360</v>
      </c>
      <c r="K613" s="177">
        <v>4</v>
      </c>
      <c r="L613" s="171">
        <v>0</v>
      </c>
      <c r="M613" s="177">
        <v>1</v>
      </c>
      <c r="N613" s="177">
        <v>1</v>
      </c>
      <c r="O613" s="170">
        <v>0</v>
      </c>
      <c r="P613" s="170">
        <v>0</v>
      </c>
      <c r="Q613" s="170">
        <v>0</v>
      </c>
      <c r="R613" s="177">
        <v>1</v>
      </c>
      <c r="S613" s="170">
        <v>0</v>
      </c>
      <c r="T613" s="171">
        <v>0</v>
      </c>
      <c r="U613" s="177">
        <v>0.25</v>
      </c>
      <c r="V613" s="177">
        <v>0.25</v>
      </c>
      <c r="W613" s="170">
        <v>0</v>
      </c>
      <c r="X613" s="177">
        <v>0.25</v>
      </c>
      <c r="Y613" s="173" t="s">
        <v>179</v>
      </c>
    </row>
    <row r="614" spans="1:25" ht="15.75" x14ac:dyDescent="0.2">
      <c r="A614" s="318">
        <v>588</v>
      </c>
      <c r="B614" s="169" t="s">
        <v>848</v>
      </c>
      <c r="C614" s="175" t="s">
        <v>182</v>
      </c>
      <c r="D614" s="169" t="s">
        <v>808</v>
      </c>
      <c r="E614" s="175" t="s">
        <v>2637</v>
      </c>
      <c r="F614" s="169" t="s">
        <v>849</v>
      </c>
      <c r="G614" s="175">
        <v>2005</v>
      </c>
      <c r="H614" s="176">
        <v>4</v>
      </c>
      <c r="I614" s="177">
        <v>4</v>
      </c>
      <c r="J614" s="177">
        <v>360</v>
      </c>
      <c r="K614" s="177">
        <v>4</v>
      </c>
      <c r="L614" s="171">
        <v>0</v>
      </c>
      <c r="M614" s="170">
        <v>0</v>
      </c>
      <c r="N614" s="170">
        <v>0</v>
      </c>
      <c r="O614" s="170">
        <v>0</v>
      </c>
      <c r="P614" s="170">
        <v>0</v>
      </c>
      <c r="Q614" s="170">
        <v>0</v>
      </c>
      <c r="R614" s="170">
        <v>0</v>
      </c>
      <c r="S614" s="170">
        <v>0</v>
      </c>
      <c r="T614" s="171">
        <v>0</v>
      </c>
      <c r="U614" s="170">
        <v>0</v>
      </c>
      <c r="V614" s="170">
        <v>0</v>
      </c>
      <c r="W614" s="170">
        <v>0</v>
      </c>
      <c r="X614" s="170">
        <v>0</v>
      </c>
      <c r="Y614" s="173" t="s">
        <v>179</v>
      </c>
    </row>
    <row r="615" spans="1:25" ht="15.75" x14ac:dyDescent="0.2">
      <c r="A615" s="318">
        <v>589</v>
      </c>
      <c r="B615" s="169" t="s">
        <v>1855</v>
      </c>
      <c r="C615" s="175" t="s">
        <v>1677</v>
      </c>
      <c r="D615" s="169" t="s">
        <v>1553</v>
      </c>
      <c r="E615" s="175" t="s">
        <v>2638</v>
      </c>
      <c r="F615" s="169" t="s">
        <v>1856</v>
      </c>
      <c r="G615" s="175">
        <v>2002</v>
      </c>
      <c r="H615" s="176">
        <v>3</v>
      </c>
      <c r="I615" s="177">
        <v>2</v>
      </c>
      <c r="J615" s="177">
        <v>143</v>
      </c>
      <c r="K615" s="177">
        <v>1.6</v>
      </c>
      <c r="L615" s="171">
        <v>0</v>
      </c>
      <c r="M615" s="170">
        <v>0</v>
      </c>
      <c r="N615" s="170">
        <v>0</v>
      </c>
      <c r="O615" s="170">
        <v>0</v>
      </c>
      <c r="P615" s="170">
        <v>0</v>
      </c>
      <c r="Q615" s="170">
        <v>0</v>
      </c>
      <c r="R615" s="177">
        <v>1</v>
      </c>
      <c r="S615" s="170">
        <v>0</v>
      </c>
      <c r="T615" s="171">
        <v>0</v>
      </c>
      <c r="U615" s="170">
        <v>0</v>
      </c>
      <c r="V615" s="170">
        <v>0</v>
      </c>
      <c r="W615" s="170">
        <v>0</v>
      </c>
      <c r="X615" s="170">
        <v>0</v>
      </c>
      <c r="Y615" s="173" t="s">
        <v>179</v>
      </c>
    </row>
    <row r="616" spans="1:25" ht="15.75" x14ac:dyDescent="0.2">
      <c r="A616" s="318">
        <v>590</v>
      </c>
      <c r="B616" s="169" t="s">
        <v>1324</v>
      </c>
      <c r="C616" s="175" t="s">
        <v>180</v>
      </c>
      <c r="D616" s="169" t="s">
        <v>1256</v>
      </c>
      <c r="E616" s="175" t="s">
        <v>2149</v>
      </c>
      <c r="F616" s="169" t="s">
        <v>1325</v>
      </c>
      <c r="G616" s="175">
        <v>1999</v>
      </c>
      <c r="H616" s="176">
        <v>3</v>
      </c>
      <c r="I616" s="177">
        <v>2</v>
      </c>
      <c r="J616" s="177">
        <v>159</v>
      </c>
      <c r="K616" s="177">
        <v>1.8</v>
      </c>
      <c r="L616" s="171">
        <v>0</v>
      </c>
      <c r="M616" s="170">
        <v>0</v>
      </c>
      <c r="N616" s="170">
        <v>0</v>
      </c>
      <c r="O616" s="170">
        <v>0</v>
      </c>
      <c r="P616" s="170">
        <v>0</v>
      </c>
      <c r="Q616" s="170">
        <v>0</v>
      </c>
      <c r="R616" s="177">
        <v>1</v>
      </c>
      <c r="S616" s="170">
        <v>0</v>
      </c>
      <c r="T616" s="171">
        <v>0</v>
      </c>
      <c r="U616" s="170">
        <v>0</v>
      </c>
      <c r="V616" s="170">
        <v>0</v>
      </c>
      <c r="W616" s="170">
        <v>0</v>
      </c>
      <c r="X616" s="170">
        <v>0</v>
      </c>
      <c r="Y616" s="173" t="s">
        <v>179</v>
      </c>
    </row>
    <row r="617" spans="1:25" ht="15.75" x14ac:dyDescent="0.2">
      <c r="A617" s="318">
        <v>591</v>
      </c>
      <c r="B617" s="169" t="s">
        <v>573</v>
      </c>
      <c r="C617" s="175" t="s">
        <v>180</v>
      </c>
      <c r="D617" s="169" t="s">
        <v>633</v>
      </c>
      <c r="E617" s="175" t="s">
        <v>2193</v>
      </c>
      <c r="F617" s="169" t="s">
        <v>1065</v>
      </c>
      <c r="G617" s="175">
        <v>1994</v>
      </c>
      <c r="H617" s="176">
        <v>3</v>
      </c>
      <c r="I617" s="177">
        <v>3</v>
      </c>
      <c r="J617" s="177">
        <v>259</v>
      </c>
      <c r="K617" s="177">
        <v>2.9</v>
      </c>
      <c r="L617" s="176">
        <v>1</v>
      </c>
      <c r="M617" s="170">
        <v>0</v>
      </c>
      <c r="N617" s="177">
        <v>1</v>
      </c>
      <c r="O617" s="177">
        <v>1</v>
      </c>
      <c r="P617" s="170">
        <v>0</v>
      </c>
      <c r="Q617" s="170">
        <v>0</v>
      </c>
      <c r="R617" s="170">
        <v>0</v>
      </c>
      <c r="S617" s="170">
        <v>0</v>
      </c>
      <c r="T617" s="176">
        <v>0.35</v>
      </c>
      <c r="U617" s="170">
        <v>0</v>
      </c>
      <c r="V617" s="177">
        <v>0.35</v>
      </c>
      <c r="W617" s="177">
        <v>0.35</v>
      </c>
      <c r="X617" s="177">
        <v>0.35</v>
      </c>
      <c r="Y617" s="173" t="s">
        <v>179</v>
      </c>
    </row>
    <row r="618" spans="1:25" ht="15.75" x14ac:dyDescent="0.2">
      <c r="A618" s="318">
        <v>592</v>
      </c>
      <c r="B618" s="169" t="s">
        <v>1897</v>
      </c>
      <c r="C618" s="175" t="s">
        <v>182</v>
      </c>
      <c r="D618" s="169" t="s">
        <v>633</v>
      </c>
      <c r="E618" s="175" t="s">
        <v>2639</v>
      </c>
      <c r="F618" s="169" t="s">
        <v>1601</v>
      </c>
      <c r="G618" s="175">
        <v>1996</v>
      </c>
      <c r="H618" s="176">
        <v>1</v>
      </c>
      <c r="I618" s="177">
        <v>1</v>
      </c>
      <c r="J618" s="177">
        <v>90</v>
      </c>
      <c r="K618" s="177">
        <v>1</v>
      </c>
      <c r="L618" s="171">
        <v>0</v>
      </c>
      <c r="M618" s="170">
        <v>0</v>
      </c>
      <c r="N618" s="170">
        <v>0</v>
      </c>
      <c r="O618" s="170">
        <v>0</v>
      </c>
      <c r="P618" s="170">
        <v>0</v>
      </c>
      <c r="Q618" s="170">
        <v>0</v>
      </c>
      <c r="R618" s="170">
        <v>0</v>
      </c>
      <c r="S618" s="170">
        <v>0</v>
      </c>
      <c r="T618" s="171">
        <v>0</v>
      </c>
      <c r="U618" s="170">
        <v>0</v>
      </c>
      <c r="V618" s="170">
        <v>0</v>
      </c>
      <c r="W618" s="170">
        <v>0</v>
      </c>
      <c r="X618" s="170">
        <v>0</v>
      </c>
      <c r="Y618" s="173" t="s">
        <v>179</v>
      </c>
    </row>
    <row r="619" spans="1:25" ht="15.75" x14ac:dyDescent="0.2">
      <c r="A619" s="318">
        <v>593</v>
      </c>
      <c r="B619" s="169" t="s">
        <v>385</v>
      </c>
      <c r="C619" s="175" t="s">
        <v>180</v>
      </c>
      <c r="D619" s="169" t="s">
        <v>885</v>
      </c>
      <c r="E619" s="175" t="s">
        <v>2202</v>
      </c>
      <c r="F619" s="169" t="s">
        <v>944</v>
      </c>
      <c r="G619" s="175">
        <v>1998</v>
      </c>
      <c r="H619" s="176">
        <v>5</v>
      </c>
      <c r="I619" s="177">
        <v>5</v>
      </c>
      <c r="J619" s="177">
        <v>443</v>
      </c>
      <c r="K619" s="177">
        <v>4.9000000000000004</v>
      </c>
      <c r="L619" s="171">
        <v>0</v>
      </c>
      <c r="M619" s="170">
        <v>0</v>
      </c>
      <c r="N619" s="170">
        <v>0</v>
      </c>
      <c r="O619" s="170">
        <v>0</v>
      </c>
      <c r="P619" s="170">
        <v>0</v>
      </c>
      <c r="Q619" s="170">
        <v>0</v>
      </c>
      <c r="R619" s="177">
        <v>1</v>
      </c>
      <c r="S619" s="170">
        <v>0</v>
      </c>
      <c r="T619" s="171">
        <v>0</v>
      </c>
      <c r="U619" s="170">
        <v>0</v>
      </c>
      <c r="V619" s="170">
        <v>0</v>
      </c>
      <c r="W619" s="170">
        <v>0</v>
      </c>
      <c r="X619" s="170">
        <v>0</v>
      </c>
      <c r="Y619" s="173" t="s">
        <v>179</v>
      </c>
    </row>
    <row r="620" spans="1:25" ht="15.75" x14ac:dyDescent="0.2">
      <c r="A620" s="318">
        <v>594</v>
      </c>
      <c r="B620" s="169" t="s">
        <v>1927</v>
      </c>
      <c r="C620" s="175" t="s">
        <v>182</v>
      </c>
      <c r="D620" s="169" t="s">
        <v>885</v>
      </c>
      <c r="E620" s="175" t="s">
        <v>2411</v>
      </c>
      <c r="F620" s="169" t="s">
        <v>1928</v>
      </c>
      <c r="G620" s="175">
        <v>1999</v>
      </c>
      <c r="H620" s="176">
        <v>1</v>
      </c>
      <c r="I620" s="177">
        <v>1</v>
      </c>
      <c r="J620" s="177">
        <v>90</v>
      </c>
      <c r="K620" s="177">
        <v>1</v>
      </c>
      <c r="L620" s="171">
        <v>0</v>
      </c>
      <c r="M620" s="170">
        <v>0</v>
      </c>
      <c r="N620" s="170">
        <v>0</v>
      </c>
      <c r="O620" s="170">
        <v>0</v>
      </c>
      <c r="P620" s="170">
        <v>0</v>
      </c>
      <c r="Q620" s="170">
        <v>0</v>
      </c>
      <c r="R620" s="170">
        <v>0</v>
      </c>
      <c r="S620" s="170">
        <v>0</v>
      </c>
      <c r="T620" s="171">
        <v>0</v>
      </c>
      <c r="U620" s="170">
        <v>0</v>
      </c>
      <c r="V620" s="170">
        <v>0</v>
      </c>
      <c r="W620" s="170">
        <v>0</v>
      </c>
      <c r="X620" s="170">
        <v>0</v>
      </c>
      <c r="Y620" s="173" t="s">
        <v>179</v>
      </c>
    </row>
    <row r="621" spans="1:25" ht="15.75" x14ac:dyDescent="0.2">
      <c r="A621" s="318">
        <v>595</v>
      </c>
      <c r="B621" s="169" t="s">
        <v>644</v>
      </c>
      <c r="C621" s="175" t="s">
        <v>180</v>
      </c>
      <c r="D621" s="169" t="s">
        <v>633</v>
      </c>
      <c r="E621" s="175" t="s">
        <v>2640</v>
      </c>
      <c r="F621" s="169" t="s">
        <v>930</v>
      </c>
      <c r="G621" s="175">
        <v>1992</v>
      </c>
      <c r="H621" s="176">
        <v>3</v>
      </c>
      <c r="I621" s="177">
        <v>1</v>
      </c>
      <c r="J621" s="177">
        <v>118</v>
      </c>
      <c r="K621" s="177">
        <v>1.3</v>
      </c>
      <c r="L621" s="171">
        <v>0</v>
      </c>
      <c r="M621" s="170">
        <v>0</v>
      </c>
      <c r="N621" s="170">
        <v>0</v>
      </c>
      <c r="O621" s="170">
        <v>0</v>
      </c>
      <c r="P621" s="170">
        <v>0</v>
      </c>
      <c r="Q621" s="170">
        <v>0</v>
      </c>
      <c r="R621" s="177">
        <v>1</v>
      </c>
      <c r="S621" s="170">
        <v>0</v>
      </c>
      <c r="T621" s="171">
        <v>0</v>
      </c>
      <c r="U621" s="170">
        <v>0</v>
      </c>
      <c r="V621" s="170">
        <v>0</v>
      </c>
      <c r="W621" s="170">
        <v>0</v>
      </c>
      <c r="X621" s="170">
        <v>0</v>
      </c>
      <c r="Y621" s="173" t="s">
        <v>179</v>
      </c>
    </row>
    <row r="622" spans="1:25" ht="15.75" x14ac:dyDescent="0.2">
      <c r="A622" s="318">
        <v>596</v>
      </c>
      <c r="B622" s="169" t="s">
        <v>578</v>
      </c>
      <c r="C622" s="175" t="s">
        <v>180</v>
      </c>
      <c r="D622" s="169" t="s">
        <v>633</v>
      </c>
      <c r="E622" s="175" t="s">
        <v>2641</v>
      </c>
      <c r="F622" s="169" t="s">
        <v>1066</v>
      </c>
      <c r="G622" s="175">
        <v>1996</v>
      </c>
      <c r="H622" s="176">
        <v>3</v>
      </c>
      <c r="I622" s="177">
        <v>3</v>
      </c>
      <c r="J622" s="177">
        <v>270</v>
      </c>
      <c r="K622" s="177">
        <v>3</v>
      </c>
      <c r="L622" s="171">
        <v>0</v>
      </c>
      <c r="M622" s="170">
        <v>0</v>
      </c>
      <c r="N622" s="170">
        <v>0</v>
      </c>
      <c r="O622" s="170">
        <v>0</v>
      </c>
      <c r="P622" s="170">
        <v>0</v>
      </c>
      <c r="Q622" s="170">
        <v>0</v>
      </c>
      <c r="R622" s="170">
        <v>0</v>
      </c>
      <c r="S622" s="170">
        <v>0</v>
      </c>
      <c r="T622" s="171">
        <v>0</v>
      </c>
      <c r="U622" s="170">
        <v>0</v>
      </c>
      <c r="V622" s="170">
        <v>0</v>
      </c>
      <c r="W622" s="170">
        <v>0</v>
      </c>
      <c r="X622" s="170">
        <v>0</v>
      </c>
      <c r="Y622" s="173" t="s">
        <v>179</v>
      </c>
    </row>
    <row r="623" spans="1:25" ht="15.75" x14ac:dyDescent="0.2">
      <c r="A623" s="318">
        <v>597</v>
      </c>
      <c r="B623" s="169" t="s">
        <v>1326</v>
      </c>
      <c r="C623" s="175" t="s">
        <v>182</v>
      </c>
      <c r="D623" s="169" t="s">
        <v>1270</v>
      </c>
      <c r="E623" s="175" t="s">
        <v>2642</v>
      </c>
      <c r="F623" s="169" t="s">
        <v>1194</v>
      </c>
      <c r="G623" s="175">
        <v>1993</v>
      </c>
      <c r="H623" s="176">
        <v>6</v>
      </c>
      <c r="I623" s="177">
        <v>6</v>
      </c>
      <c r="J623" s="177">
        <v>570</v>
      </c>
      <c r="K623" s="177">
        <v>6.3</v>
      </c>
      <c r="L623" s="171">
        <v>0</v>
      </c>
      <c r="M623" s="170">
        <v>0</v>
      </c>
      <c r="N623" s="170">
        <v>0</v>
      </c>
      <c r="O623" s="170">
        <v>0</v>
      </c>
      <c r="P623" s="170">
        <v>0</v>
      </c>
      <c r="Q623" s="170">
        <v>0</v>
      </c>
      <c r="R623" s="177">
        <v>1</v>
      </c>
      <c r="S623" s="170">
        <v>0</v>
      </c>
      <c r="T623" s="171">
        <v>0</v>
      </c>
      <c r="U623" s="170">
        <v>0</v>
      </c>
      <c r="V623" s="170">
        <v>0</v>
      </c>
      <c r="W623" s="170">
        <v>0</v>
      </c>
      <c r="X623" s="170">
        <v>0</v>
      </c>
      <c r="Y623" s="173" t="s">
        <v>179</v>
      </c>
    </row>
    <row r="624" spans="1:25" ht="15.75" x14ac:dyDescent="0.2">
      <c r="A624" s="318">
        <v>598</v>
      </c>
      <c r="B624" s="169" t="s">
        <v>1486</v>
      </c>
      <c r="C624" s="175" t="s">
        <v>182</v>
      </c>
      <c r="D624" s="169" t="s">
        <v>1404</v>
      </c>
      <c r="E624" s="175" t="s">
        <v>2155</v>
      </c>
      <c r="F624" s="169" t="s">
        <v>942</v>
      </c>
      <c r="G624" s="175">
        <v>1999</v>
      </c>
      <c r="H624" s="176">
        <v>4</v>
      </c>
      <c r="I624" s="177">
        <v>3</v>
      </c>
      <c r="J624" s="177">
        <v>257</v>
      </c>
      <c r="K624" s="177">
        <v>2.9</v>
      </c>
      <c r="L624" s="171">
        <v>0</v>
      </c>
      <c r="M624" s="177">
        <v>1</v>
      </c>
      <c r="N624" s="177">
        <v>1</v>
      </c>
      <c r="O624" s="170">
        <v>0</v>
      </c>
      <c r="P624" s="170">
        <v>0</v>
      </c>
      <c r="Q624" s="170">
        <v>0</v>
      </c>
      <c r="R624" s="177">
        <v>1</v>
      </c>
      <c r="S624" s="170">
        <v>0</v>
      </c>
      <c r="T624" s="171">
        <v>0</v>
      </c>
      <c r="U624" s="177">
        <v>0.35</v>
      </c>
      <c r="V624" s="177">
        <v>0.35</v>
      </c>
      <c r="W624" s="170">
        <v>0</v>
      </c>
      <c r="X624" s="177">
        <v>0.35</v>
      </c>
      <c r="Y624" s="173" t="s">
        <v>179</v>
      </c>
    </row>
    <row r="625" spans="1:25" ht="15.75" x14ac:dyDescent="0.2">
      <c r="A625" s="318">
        <v>599</v>
      </c>
      <c r="B625" s="169" t="s">
        <v>2048</v>
      </c>
      <c r="C625" s="175" t="s">
        <v>636</v>
      </c>
      <c r="D625" s="169" t="s">
        <v>1104</v>
      </c>
      <c r="E625" s="175" t="s">
        <v>2643</v>
      </c>
      <c r="F625" s="169" t="s">
        <v>1166</v>
      </c>
      <c r="G625" s="175">
        <v>2004</v>
      </c>
      <c r="H625" s="176">
        <v>1</v>
      </c>
      <c r="I625" s="170">
        <v>0</v>
      </c>
      <c r="J625" s="177">
        <v>45</v>
      </c>
      <c r="K625" s="177">
        <v>0.5</v>
      </c>
      <c r="L625" s="171">
        <v>0</v>
      </c>
      <c r="M625" s="170">
        <v>0</v>
      </c>
      <c r="N625" s="170">
        <v>0</v>
      </c>
      <c r="O625" s="170">
        <v>0</v>
      </c>
      <c r="P625" s="170">
        <v>0</v>
      </c>
      <c r="Q625" s="170">
        <v>0</v>
      </c>
      <c r="R625" s="170">
        <v>0</v>
      </c>
      <c r="S625" s="170">
        <v>0</v>
      </c>
      <c r="T625" s="171">
        <v>0</v>
      </c>
      <c r="U625" s="170">
        <v>0</v>
      </c>
      <c r="V625" s="170">
        <v>0</v>
      </c>
      <c r="W625" s="170">
        <v>0</v>
      </c>
      <c r="X625" s="170">
        <v>0</v>
      </c>
      <c r="Y625" s="173" t="s">
        <v>179</v>
      </c>
    </row>
    <row r="626" spans="1:25" ht="16.5" thickBot="1" x14ac:dyDescent="0.25">
      <c r="A626" s="318">
        <v>600</v>
      </c>
      <c r="B626" s="169" t="s">
        <v>426</v>
      </c>
      <c r="C626" s="175" t="s">
        <v>180</v>
      </c>
      <c r="D626" s="169" t="s">
        <v>1101</v>
      </c>
      <c r="E626" s="175" t="s">
        <v>2644</v>
      </c>
      <c r="F626" s="169" t="s">
        <v>821</v>
      </c>
      <c r="G626" s="175">
        <v>2003</v>
      </c>
      <c r="H626" s="176">
        <v>3</v>
      </c>
      <c r="I626" s="177">
        <v>3</v>
      </c>
      <c r="J626" s="177">
        <v>270</v>
      </c>
      <c r="K626" s="177">
        <v>3</v>
      </c>
      <c r="L626" s="171">
        <v>0</v>
      </c>
      <c r="M626" s="177">
        <v>2</v>
      </c>
      <c r="N626" s="177">
        <v>2</v>
      </c>
      <c r="O626" s="170">
        <v>0</v>
      </c>
      <c r="P626" s="170">
        <v>0</v>
      </c>
      <c r="Q626" s="170">
        <v>0</v>
      </c>
      <c r="R626" s="170">
        <v>0</v>
      </c>
      <c r="S626" s="170">
        <v>0</v>
      </c>
      <c r="T626" s="171">
        <v>0</v>
      </c>
      <c r="U626" s="177">
        <v>0.67</v>
      </c>
      <c r="V626" s="177">
        <v>0.67</v>
      </c>
      <c r="W626" s="170">
        <v>0</v>
      </c>
      <c r="X626" s="177">
        <v>0.67</v>
      </c>
      <c r="Y626" s="173" t="s">
        <v>179</v>
      </c>
    </row>
    <row r="627" spans="1:25" ht="13.5" thickBot="1" x14ac:dyDescent="0.25">
      <c r="A627" s="174" t="s">
        <v>173</v>
      </c>
      <c r="B627" s="315" t="s">
        <v>174</v>
      </c>
      <c r="C627" s="181" t="s">
        <v>175</v>
      </c>
      <c r="D627" s="181" t="s">
        <v>176</v>
      </c>
      <c r="E627" s="181" t="s">
        <v>177</v>
      </c>
      <c r="F627" s="181" t="s">
        <v>806</v>
      </c>
      <c r="G627" s="181" t="s">
        <v>178</v>
      </c>
      <c r="H627" s="182" t="s">
        <v>184</v>
      </c>
      <c r="I627" s="181" t="s">
        <v>185</v>
      </c>
      <c r="J627" s="181" t="s">
        <v>186</v>
      </c>
      <c r="K627" s="181" t="s">
        <v>187</v>
      </c>
      <c r="L627" s="182" t="s">
        <v>188</v>
      </c>
      <c r="M627" s="181" t="s">
        <v>189</v>
      </c>
      <c r="N627" s="181" t="s">
        <v>195</v>
      </c>
      <c r="O627" s="181" t="s">
        <v>190</v>
      </c>
      <c r="P627" s="181" t="s">
        <v>191</v>
      </c>
      <c r="Q627" s="181" t="s">
        <v>192</v>
      </c>
      <c r="R627" s="181" t="s">
        <v>193</v>
      </c>
      <c r="S627" s="181" t="s">
        <v>194</v>
      </c>
      <c r="T627" s="182" t="s">
        <v>188</v>
      </c>
      <c r="U627" s="181" t="s">
        <v>189</v>
      </c>
      <c r="V627" s="181" t="s">
        <v>195</v>
      </c>
      <c r="W627" s="181" t="s">
        <v>190</v>
      </c>
      <c r="X627" s="181" t="s">
        <v>196</v>
      </c>
      <c r="Y627" s="183" t="s">
        <v>179</v>
      </c>
    </row>
    <row r="628" spans="1:25" ht="15.75" x14ac:dyDescent="0.2">
      <c r="A628" s="318">
        <v>601</v>
      </c>
      <c r="B628" s="169" t="s">
        <v>917</v>
      </c>
      <c r="C628" s="175" t="s">
        <v>180</v>
      </c>
      <c r="D628" s="169" t="s">
        <v>2031</v>
      </c>
      <c r="E628" s="175" t="s">
        <v>2645</v>
      </c>
      <c r="F628" s="169" t="s">
        <v>873</v>
      </c>
      <c r="G628" s="175">
        <v>2001</v>
      </c>
      <c r="H628" s="176">
        <v>4</v>
      </c>
      <c r="I628" s="177">
        <v>2</v>
      </c>
      <c r="J628" s="177">
        <v>224</v>
      </c>
      <c r="K628" s="177">
        <v>2.5</v>
      </c>
      <c r="L628" s="171">
        <v>0</v>
      </c>
      <c r="M628" s="170">
        <v>0</v>
      </c>
      <c r="N628" s="170">
        <v>0</v>
      </c>
      <c r="O628" s="170">
        <v>0</v>
      </c>
      <c r="P628" s="170">
        <v>0</v>
      </c>
      <c r="Q628" s="170">
        <v>0</v>
      </c>
      <c r="R628" s="170">
        <v>0</v>
      </c>
      <c r="S628" s="170">
        <v>0</v>
      </c>
      <c r="T628" s="171">
        <v>0</v>
      </c>
      <c r="U628" s="170">
        <v>0</v>
      </c>
      <c r="V628" s="170">
        <v>0</v>
      </c>
      <c r="W628" s="170">
        <v>0</v>
      </c>
      <c r="X628" s="170">
        <v>0</v>
      </c>
      <c r="Y628" s="173" t="s">
        <v>179</v>
      </c>
    </row>
    <row r="629" spans="1:25" ht="15.75" x14ac:dyDescent="0.2">
      <c r="A629" s="318">
        <v>602</v>
      </c>
      <c r="B629" s="169" t="s">
        <v>541</v>
      </c>
      <c r="C629" s="175" t="s">
        <v>638</v>
      </c>
      <c r="D629" s="169" t="s">
        <v>647</v>
      </c>
      <c r="E629" s="175" t="s">
        <v>2646</v>
      </c>
      <c r="F629" s="169" t="s">
        <v>1184</v>
      </c>
      <c r="G629" s="175">
        <v>1994</v>
      </c>
      <c r="H629" s="176">
        <v>3</v>
      </c>
      <c r="I629" s="170">
        <v>0</v>
      </c>
      <c r="J629" s="177">
        <v>54</v>
      </c>
      <c r="K629" s="177">
        <v>0.6</v>
      </c>
      <c r="L629" s="171">
        <v>0</v>
      </c>
      <c r="M629" s="177">
        <v>1</v>
      </c>
      <c r="N629" s="177">
        <v>1</v>
      </c>
      <c r="O629" s="170">
        <v>0</v>
      </c>
      <c r="P629" s="170">
        <v>0</v>
      </c>
      <c r="Q629" s="170">
        <v>0</v>
      </c>
      <c r="R629" s="177">
        <v>1</v>
      </c>
      <c r="S629" s="170">
        <v>0</v>
      </c>
      <c r="T629" s="171">
        <v>0</v>
      </c>
      <c r="U629" s="177">
        <v>1.67</v>
      </c>
      <c r="V629" s="177">
        <v>1.67</v>
      </c>
      <c r="W629" s="170">
        <v>0</v>
      </c>
      <c r="X629" s="177">
        <v>1.67</v>
      </c>
      <c r="Y629" s="173" t="s">
        <v>179</v>
      </c>
    </row>
    <row r="630" spans="1:25" ht="15.75" x14ac:dyDescent="0.2">
      <c r="A630" s="318">
        <v>603</v>
      </c>
      <c r="B630" s="169" t="s">
        <v>1966</v>
      </c>
      <c r="C630" s="175" t="s">
        <v>180</v>
      </c>
      <c r="D630" s="169" t="s">
        <v>1238</v>
      </c>
      <c r="E630" s="175" t="s">
        <v>2647</v>
      </c>
      <c r="F630" s="169" t="s">
        <v>1005</v>
      </c>
      <c r="G630" s="175">
        <v>1994</v>
      </c>
      <c r="H630" s="176">
        <v>1</v>
      </c>
      <c r="I630" s="177">
        <v>1</v>
      </c>
      <c r="J630" s="177">
        <v>65</v>
      </c>
      <c r="K630" s="177">
        <v>0.7</v>
      </c>
      <c r="L630" s="171">
        <v>0</v>
      </c>
      <c r="M630" s="170">
        <v>0</v>
      </c>
      <c r="N630" s="170">
        <v>0</v>
      </c>
      <c r="O630" s="170">
        <v>0</v>
      </c>
      <c r="P630" s="170">
        <v>0</v>
      </c>
      <c r="Q630" s="170">
        <v>0</v>
      </c>
      <c r="R630" s="170">
        <v>0</v>
      </c>
      <c r="S630" s="170">
        <v>0</v>
      </c>
      <c r="T630" s="171">
        <v>0</v>
      </c>
      <c r="U630" s="170">
        <v>0</v>
      </c>
      <c r="V630" s="170">
        <v>0</v>
      </c>
      <c r="W630" s="170">
        <v>0</v>
      </c>
      <c r="X630" s="170">
        <v>0</v>
      </c>
      <c r="Y630" s="173" t="s">
        <v>179</v>
      </c>
    </row>
    <row r="631" spans="1:25" ht="15.75" x14ac:dyDescent="0.2">
      <c r="A631" s="318">
        <v>604</v>
      </c>
      <c r="B631" s="169" t="s">
        <v>1723</v>
      </c>
      <c r="C631" s="175" t="s">
        <v>182</v>
      </c>
      <c r="D631" s="169" t="s">
        <v>972</v>
      </c>
      <c r="E631" s="175" t="s">
        <v>2648</v>
      </c>
      <c r="F631" s="286" t="s">
        <v>973</v>
      </c>
      <c r="G631" s="175">
        <v>1990</v>
      </c>
      <c r="H631" s="176">
        <v>1</v>
      </c>
      <c r="I631" s="170">
        <v>0</v>
      </c>
      <c r="J631" s="177">
        <v>4</v>
      </c>
      <c r="K631" s="170">
        <v>0</v>
      </c>
      <c r="L631" s="171">
        <v>0</v>
      </c>
      <c r="M631" s="170">
        <v>0</v>
      </c>
      <c r="N631" s="170">
        <v>0</v>
      </c>
      <c r="O631" s="170">
        <v>0</v>
      </c>
      <c r="P631" s="170">
        <v>0</v>
      </c>
      <c r="Q631" s="170">
        <v>0</v>
      </c>
      <c r="R631" s="170">
        <v>0</v>
      </c>
      <c r="S631" s="170">
        <v>0</v>
      </c>
      <c r="T631" s="171">
        <v>0</v>
      </c>
      <c r="U631" s="170">
        <v>0</v>
      </c>
      <c r="V631" s="170">
        <v>0</v>
      </c>
      <c r="W631" s="170">
        <v>0</v>
      </c>
      <c r="X631" s="170">
        <v>0</v>
      </c>
      <c r="Y631" s="173" t="s">
        <v>179</v>
      </c>
    </row>
    <row r="632" spans="1:25" ht="15.75" x14ac:dyDescent="0.2">
      <c r="A632" s="318">
        <v>605</v>
      </c>
      <c r="B632" s="169" t="s">
        <v>537</v>
      </c>
      <c r="C632" s="175" t="s">
        <v>182</v>
      </c>
      <c r="D632" s="169" t="s">
        <v>1545</v>
      </c>
      <c r="E632" s="175" t="s">
        <v>2649</v>
      </c>
      <c r="F632" s="169" t="s">
        <v>1421</v>
      </c>
      <c r="G632" s="175">
        <v>2002</v>
      </c>
      <c r="H632" s="176">
        <v>5</v>
      </c>
      <c r="I632" s="177">
        <v>5</v>
      </c>
      <c r="J632" s="177">
        <v>395</v>
      </c>
      <c r="K632" s="177">
        <v>4.4000000000000004</v>
      </c>
      <c r="L632" s="176">
        <v>1</v>
      </c>
      <c r="M632" s="170">
        <v>0</v>
      </c>
      <c r="N632" s="177">
        <v>1</v>
      </c>
      <c r="O632" s="177">
        <v>1</v>
      </c>
      <c r="P632" s="170">
        <v>0</v>
      </c>
      <c r="Q632" s="170">
        <v>0</v>
      </c>
      <c r="R632" s="170">
        <v>0</v>
      </c>
      <c r="S632" s="170">
        <v>0</v>
      </c>
      <c r="T632" s="176">
        <v>0.23</v>
      </c>
      <c r="U632" s="170">
        <v>0</v>
      </c>
      <c r="V632" s="177">
        <v>0.23</v>
      </c>
      <c r="W632" s="177">
        <v>0.23</v>
      </c>
      <c r="X632" s="177">
        <v>0.23</v>
      </c>
      <c r="Y632" s="173" t="s">
        <v>179</v>
      </c>
    </row>
    <row r="633" spans="1:25" ht="15.75" x14ac:dyDescent="0.2">
      <c r="A633" s="318">
        <v>606</v>
      </c>
      <c r="B633" s="169" t="s">
        <v>750</v>
      </c>
      <c r="C633" s="175" t="s">
        <v>638</v>
      </c>
      <c r="D633" s="169" t="s">
        <v>1683</v>
      </c>
      <c r="E633" s="175" t="s">
        <v>2650</v>
      </c>
      <c r="F633" s="286" t="s">
        <v>1124</v>
      </c>
      <c r="G633" s="175">
        <v>1990</v>
      </c>
      <c r="H633" s="176">
        <v>4</v>
      </c>
      <c r="I633" s="177">
        <v>4</v>
      </c>
      <c r="J633" s="177">
        <v>330</v>
      </c>
      <c r="K633" s="177">
        <v>3.7</v>
      </c>
      <c r="L633" s="171">
        <v>0</v>
      </c>
      <c r="M633" s="177">
        <v>1</v>
      </c>
      <c r="N633" s="177">
        <v>1</v>
      </c>
      <c r="O633" s="170">
        <v>0</v>
      </c>
      <c r="P633" s="170">
        <v>0</v>
      </c>
      <c r="Q633" s="170">
        <v>0</v>
      </c>
      <c r="R633" s="170">
        <v>0</v>
      </c>
      <c r="S633" s="170">
        <v>0</v>
      </c>
      <c r="T633" s="171">
        <v>0</v>
      </c>
      <c r="U633" s="177">
        <v>0.27</v>
      </c>
      <c r="V633" s="177">
        <v>0.27</v>
      </c>
      <c r="W633" s="170">
        <v>0</v>
      </c>
      <c r="X633" s="177">
        <v>0.27</v>
      </c>
      <c r="Y633" s="173" t="s">
        <v>179</v>
      </c>
    </row>
    <row r="634" spans="1:25" ht="15.75" x14ac:dyDescent="0.2">
      <c r="A634" s="318">
        <v>607</v>
      </c>
      <c r="B634" s="169" t="s">
        <v>1487</v>
      </c>
      <c r="C634" s="175" t="s">
        <v>183</v>
      </c>
      <c r="D634" s="169" t="s">
        <v>1438</v>
      </c>
      <c r="E634" s="175" t="s">
        <v>2651</v>
      </c>
      <c r="F634" s="169" t="s">
        <v>1019</v>
      </c>
      <c r="G634" s="175">
        <v>1992</v>
      </c>
      <c r="H634" s="176">
        <v>2</v>
      </c>
      <c r="I634" s="177">
        <v>2</v>
      </c>
      <c r="J634" s="177">
        <v>152</v>
      </c>
      <c r="K634" s="177">
        <v>1.7</v>
      </c>
      <c r="L634" s="171">
        <v>0</v>
      </c>
      <c r="M634" s="170">
        <v>0</v>
      </c>
      <c r="N634" s="170">
        <v>0</v>
      </c>
      <c r="O634" s="170">
        <v>0</v>
      </c>
      <c r="P634" s="170">
        <v>0</v>
      </c>
      <c r="Q634" s="170">
        <v>0</v>
      </c>
      <c r="R634" s="170">
        <v>0</v>
      </c>
      <c r="S634" s="170">
        <v>0</v>
      </c>
      <c r="T634" s="171">
        <v>0</v>
      </c>
      <c r="U634" s="170">
        <v>0</v>
      </c>
      <c r="V634" s="170">
        <v>0</v>
      </c>
      <c r="W634" s="170">
        <v>0</v>
      </c>
      <c r="X634" s="170">
        <v>0</v>
      </c>
      <c r="Y634" s="173" t="s">
        <v>179</v>
      </c>
    </row>
    <row r="635" spans="1:25" ht="15.75" x14ac:dyDescent="0.2">
      <c r="A635" s="318">
        <v>608</v>
      </c>
      <c r="B635" s="169" t="s">
        <v>1613</v>
      </c>
      <c r="C635" s="175" t="s">
        <v>182</v>
      </c>
      <c r="D635" s="169" t="s">
        <v>1534</v>
      </c>
      <c r="E635" s="175" t="s">
        <v>2652</v>
      </c>
      <c r="F635" s="169" t="s">
        <v>1009</v>
      </c>
      <c r="G635" s="175">
        <v>1998</v>
      </c>
      <c r="H635" s="176">
        <v>4</v>
      </c>
      <c r="I635" s="177">
        <v>4</v>
      </c>
      <c r="J635" s="177">
        <v>360</v>
      </c>
      <c r="K635" s="177">
        <v>4</v>
      </c>
      <c r="L635" s="171">
        <v>0</v>
      </c>
      <c r="M635" s="170">
        <v>0</v>
      </c>
      <c r="N635" s="170">
        <v>0</v>
      </c>
      <c r="O635" s="170">
        <v>0</v>
      </c>
      <c r="P635" s="170">
        <v>0</v>
      </c>
      <c r="Q635" s="170">
        <v>0</v>
      </c>
      <c r="R635" s="170">
        <v>0</v>
      </c>
      <c r="S635" s="170">
        <v>0</v>
      </c>
      <c r="T635" s="171">
        <v>0</v>
      </c>
      <c r="U635" s="170">
        <v>0</v>
      </c>
      <c r="V635" s="170">
        <v>0</v>
      </c>
      <c r="W635" s="170">
        <v>0</v>
      </c>
      <c r="X635" s="170">
        <v>0</v>
      </c>
      <c r="Y635" s="173" t="s">
        <v>179</v>
      </c>
    </row>
    <row r="636" spans="1:25" ht="15.75" x14ac:dyDescent="0.2">
      <c r="A636" s="318">
        <v>609</v>
      </c>
      <c r="B636" s="169" t="s">
        <v>1327</v>
      </c>
      <c r="C636" s="175" t="s">
        <v>180</v>
      </c>
      <c r="D636" s="169" t="s">
        <v>1275</v>
      </c>
      <c r="E636" s="175" t="s">
        <v>2653</v>
      </c>
      <c r="F636" s="169" t="s">
        <v>1060</v>
      </c>
      <c r="G636" s="175">
        <v>1996</v>
      </c>
      <c r="H636" s="176">
        <v>7</v>
      </c>
      <c r="I636" s="177">
        <v>1</v>
      </c>
      <c r="J636" s="177">
        <v>153</v>
      </c>
      <c r="K636" s="177">
        <v>1.7</v>
      </c>
      <c r="L636" s="176">
        <v>2</v>
      </c>
      <c r="M636" s="170">
        <v>0</v>
      </c>
      <c r="N636" s="177">
        <v>2</v>
      </c>
      <c r="O636" s="177">
        <v>2</v>
      </c>
      <c r="P636" s="170">
        <v>0</v>
      </c>
      <c r="Q636" s="170">
        <v>0</v>
      </c>
      <c r="R636" s="170">
        <v>0</v>
      </c>
      <c r="S636" s="170">
        <v>0</v>
      </c>
      <c r="T636" s="176">
        <v>1.18</v>
      </c>
      <c r="U636" s="170">
        <v>0</v>
      </c>
      <c r="V636" s="177">
        <v>1.18</v>
      </c>
      <c r="W636" s="177">
        <v>1.18</v>
      </c>
      <c r="X636" s="177">
        <v>1.18</v>
      </c>
      <c r="Y636" s="173" t="s">
        <v>179</v>
      </c>
    </row>
    <row r="637" spans="1:25" ht="15.75" x14ac:dyDescent="0.2">
      <c r="A637" s="318">
        <v>610</v>
      </c>
      <c r="B637" s="169" t="s">
        <v>211</v>
      </c>
      <c r="C637" s="175" t="s">
        <v>181</v>
      </c>
      <c r="D637" s="169" t="s">
        <v>1404</v>
      </c>
      <c r="E637" s="175" t="s">
        <v>2654</v>
      </c>
      <c r="F637" s="169" t="s">
        <v>1445</v>
      </c>
      <c r="G637" s="175">
        <v>1987</v>
      </c>
      <c r="H637" s="176">
        <v>7</v>
      </c>
      <c r="I637" s="177">
        <v>6</v>
      </c>
      <c r="J637" s="177">
        <v>620</v>
      </c>
      <c r="K637" s="177">
        <v>6.9</v>
      </c>
      <c r="L637" s="176">
        <v>8</v>
      </c>
      <c r="M637" s="177">
        <v>4</v>
      </c>
      <c r="N637" s="177">
        <v>12</v>
      </c>
      <c r="O637" s="177">
        <v>8</v>
      </c>
      <c r="P637" s="170">
        <v>0</v>
      </c>
      <c r="Q637" s="177">
        <v>2</v>
      </c>
      <c r="R637" s="170">
        <v>0</v>
      </c>
      <c r="S637" s="170">
        <v>0</v>
      </c>
      <c r="T637" s="176">
        <v>1.1599999999999999</v>
      </c>
      <c r="U637" s="177">
        <v>0.57999999999999996</v>
      </c>
      <c r="V637" s="177">
        <v>1.74</v>
      </c>
      <c r="W637" s="177">
        <v>1.1599999999999999</v>
      </c>
      <c r="X637" s="177">
        <v>1.74</v>
      </c>
      <c r="Y637" s="173" t="s">
        <v>179</v>
      </c>
    </row>
    <row r="638" spans="1:25" ht="15.75" x14ac:dyDescent="0.2">
      <c r="A638" s="318">
        <v>611</v>
      </c>
      <c r="B638" s="169" t="s">
        <v>1067</v>
      </c>
      <c r="C638" s="175" t="s">
        <v>180</v>
      </c>
      <c r="D638" s="169" t="s">
        <v>998</v>
      </c>
      <c r="E638" s="175" t="s">
        <v>2655</v>
      </c>
      <c r="F638" s="169" t="s">
        <v>968</v>
      </c>
      <c r="G638" s="175">
        <v>1999</v>
      </c>
      <c r="H638" s="176">
        <v>4</v>
      </c>
      <c r="I638" s="177">
        <v>3</v>
      </c>
      <c r="J638" s="177">
        <v>315</v>
      </c>
      <c r="K638" s="177">
        <v>3.5</v>
      </c>
      <c r="L638" s="176">
        <v>1</v>
      </c>
      <c r="M638" s="170">
        <v>0</v>
      </c>
      <c r="N638" s="177">
        <v>1</v>
      </c>
      <c r="O638" s="177">
        <v>1</v>
      </c>
      <c r="P638" s="170">
        <v>0</v>
      </c>
      <c r="Q638" s="170">
        <v>0</v>
      </c>
      <c r="R638" s="170">
        <v>0</v>
      </c>
      <c r="S638" s="170">
        <v>0</v>
      </c>
      <c r="T638" s="176">
        <v>0.28999999999999998</v>
      </c>
      <c r="U638" s="170">
        <v>0</v>
      </c>
      <c r="V638" s="177">
        <v>0.28999999999999998</v>
      </c>
      <c r="W638" s="177">
        <v>0.28999999999999998</v>
      </c>
      <c r="X638" s="177">
        <v>0.28999999999999998</v>
      </c>
      <c r="Y638" s="173" t="s">
        <v>179</v>
      </c>
    </row>
    <row r="639" spans="1:25" ht="15.75" x14ac:dyDescent="0.2">
      <c r="A639" s="318">
        <v>612</v>
      </c>
      <c r="B639" s="169" t="s">
        <v>240</v>
      </c>
      <c r="C639" s="175" t="s">
        <v>182</v>
      </c>
      <c r="D639" s="169" t="s">
        <v>1270</v>
      </c>
      <c r="E639" s="175" t="s">
        <v>2132</v>
      </c>
      <c r="F639" s="169" t="s">
        <v>1003</v>
      </c>
      <c r="G639" s="175">
        <v>1991</v>
      </c>
      <c r="H639" s="176">
        <v>3</v>
      </c>
      <c r="I639" s="177">
        <v>2</v>
      </c>
      <c r="J639" s="177">
        <v>190</v>
      </c>
      <c r="K639" s="177">
        <v>2.1</v>
      </c>
      <c r="L639" s="171">
        <v>0</v>
      </c>
      <c r="M639" s="177">
        <v>1</v>
      </c>
      <c r="N639" s="177">
        <v>1</v>
      </c>
      <c r="O639" s="170">
        <v>0</v>
      </c>
      <c r="P639" s="170">
        <v>0</v>
      </c>
      <c r="Q639" s="170">
        <v>0</v>
      </c>
      <c r="R639" s="170">
        <v>0</v>
      </c>
      <c r="S639" s="170">
        <v>0</v>
      </c>
      <c r="T639" s="171">
        <v>0</v>
      </c>
      <c r="U639" s="177">
        <v>0.47</v>
      </c>
      <c r="V639" s="177">
        <v>0.47</v>
      </c>
      <c r="W639" s="170">
        <v>0</v>
      </c>
      <c r="X639" s="177">
        <v>0.47</v>
      </c>
      <c r="Y639" s="173" t="s">
        <v>179</v>
      </c>
    </row>
    <row r="640" spans="1:25" ht="15.75" x14ac:dyDescent="0.2">
      <c r="A640" s="318">
        <v>613</v>
      </c>
      <c r="B640" s="169" t="s">
        <v>464</v>
      </c>
      <c r="C640" s="175" t="s">
        <v>180</v>
      </c>
      <c r="D640" s="169" t="s">
        <v>887</v>
      </c>
      <c r="E640" s="175" t="s">
        <v>2088</v>
      </c>
      <c r="F640" s="169" t="s">
        <v>961</v>
      </c>
      <c r="G640" s="175">
        <v>1999</v>
      </c>
      <c r="H640" s="176">
        <v>3</v>
      </c>
      <c r="I640" s="177">
        <v>2</v>
      </c>
      <c r="J640" s="177">
        <v>162</v>
      </c>
      <c r="K640" s="177">
        <v>1.8</v>
      </c>
      <c r="L640" s="171">
        <v>0</v>
      </c>
      <c r="M640" s="170">
        <v>0</v>
      </c>
      <c r="N640" s="170">
        <v>0</v>
      </c>
      <c r="O640" s="170">
        <v>0</v>
      </c>
      <c r="P640" s="170">
        <v>0</v>
      </c>
      <c r="Q640" s="170">
        <v>0</v>
      </c>
      <c r="R640" s="177">
        <v>1</v>
      </c>
      <c r="S640" s="170">
        <v>0</v>
      </c>
      <c r="T640" s="171">
        <v>0</v>
      </c>
      <c r="U640" s="170">
        <v>0</v>
      </c>
      <c r="V640" s="170">
        <v>0</v>
      </c>
      <c r="W640" s="170">
        <v>0</v>
      </c>
      <c r="X640" s="170">
        <v>0</v>
      </c>
      <c r="Y640" s="173" t="s">
        <v>179</v>
      </c>
    </row>
    <row r="641" spans="1:25" ht="15.75" x14ac:dyDescent="0.2">
      <c r="A641" s="318">
        <v>614</v>
      </c>
      <c r="B641" s="169" t="s">
        <v>273</v>
      </c>
      <c r="C641" s="175" t="s">
        <v>182</v>
      </c>
      <c r="D641" s="169" t="s">
        <v>824</v>
      </c>
      <c r="E641" s="175" t="s">
        <v>2656</v>
      </c>
      <c r="F641" s="169" t="s">
        <v>850</v>
      </c>
      <c r="G641" s="175">
        <v>1996</v>
      </c>
      <c r="H641" s="176">
        <v>3</v>
      </c>
      <c r="I641" s="177">
        <v>3</v>
      </c>
      <c r="J641" s="177">
        <v>245</v>
      </c>
      <c r="K641" s="177">
        <v>2.7</v>
      </c>
      <c r="L641" s="171">
        <v>0</v>
      </c>
      <c r="M641" s="170">
        <v>0</v>
      </c>
      <c r="N641" s="170">
        <v>0</v>
      </c>
      <c r="O641" s="170">
        <v>0</v>
      </c>
      <c r="P641" s="170">
        <v>0</v>
      </c>
      <c r="Q641" s="170">
        <v>0</v>
      </c>
      <c r="R641" s="170">
        <v>0</v>
      </c>
      <c r="S641" s="170">
        <v>0</v>
      </c>
      <c r="T641" s="171">
        <v>0</v>
      </c>
      <c r="U641" s="170">
        <v>0</v>
      </c>
      <c r="V641" s="170">
        <v>0</v>
      </c>
      <c r="W641" s="170">
        <v>0</v>
      </c>
      <c r="X641" s="170">
        <v>0</v>
      </c>
      <c r="Y641" s="173" t="s">
        <v>179</v>
      </c>
    </row>
    <row r="642" spans="1:25" ht="15.75" x14ac:dyDescent="0.2">
      <c r="A642" s="318">
        <v>615</v>
      </c>
      <c r="B642" s="169" t="s">
        <v>2101</v>
      </c>
      <c r="C642" s="175" t="s">
        <v>182</v>
      </c>
      <c r="D642" s="169" t="s">
        <v>1547</v>
      </c>
      <c r="E642" s="175" t="s">
        <v>2181</v>
      </c>
      <c r="F642" s="169" t="s">
        <v>2102</v>
      </c>
      <c r="G642" s="175">
        <v>1994</v>
      </c>
      <c r="H642" s="176">
        <v>1</v>
      </c>
      <c r="I642" s="170">
        <v>0</v>
      </c>
      <c r="J642" s="177">
        <v>2</v>
      </c>
      <c r="K642" s="170">
        <v>0</v>
      </c>
      <c r="L642" s="171">
        <v>0</v>
      </c>
      <c r="M642" s="170">
        <v>0</v>
      </c>
      <c r="N642" s="170">
        <v>0</v>
      </c>
      <c r="O642" s="170">
        <v>0</v>
      </c>
      <c r="P642" s="170">
        <v>0</v>
      </c>
      <c r="Q642" s="170">
        <v>0</v>
      </c>
      <c r="R642" s="170">
        <v>0</v>
      </c>
      <c r="S642" s="170">
        <v>0</v>
      </c>
      <c r="T642" s="171">
        <v>0</v>
      </c>
      <c r="U642" s="170">
        <v>0</v>
      </c>
      <c r="V642" s="170">
        <v>0</v>
      </c>
      <c r="W642" s="170">
        <v>0</v>
      </c>
      <c r="X642" s="170">
        <v>0</v>
      </c>
      <c r="Y642" s="173" t="s">
        <v>179</v>
      </c>
    </row>
    <row r="643" spans="1:25" ht="15.75" x14ac:dyDescent="0.2">
      <c r="A643" s="318">
        <v>616</v>
      </c>
      <c r="B643" s="169" t="s">
        <v>1185</v>
      </c>
      <c r="C643" s="175" t="s">
        <v>180</v>
      </c>
      <c r="D643" s="169" t="s">
        <v>1104</v>
      </c>
      <c r="E643" s="175" t="s">
        <v>2657</v>
      </c>
      <c r="F643" s="169" t="s">
        <v>934</v>
      </c>
      <c r="G643" s="175">
        <v>2003</v>
      </c>
      <c r="H643" s="176">
        <v>1</v>
      </c>
      <c r="I643" s="177">
        <v>1</v>
      </c>
      <c r="J643" s="177">
        <v>55</v>
      </c>
      <c r="K643" s="177">
        <v>0.6</v>
      </c>
      <c r="L643" s="171">
        <v>0</v>
      </c>
      <c r="M643" s="170">
        <v>0</v>
      </c>
      <c r="N643" s="170">
        <v>0</v>
      </c>
      <c r="O643" s="170">
        <v>0</v>
      </c>
      <c r="P643" s="170">
        <v>0</v>
      </c>
      <c r="Q643" s="170">
        <v>0</v>
      </c>
      <c r="R643" s="170">
        <v>0</v>
      </c>
      <c r="S643" s="170">
        <v>0</v>
      </c>
      <c r="T643" s="171">
        <v>0</v>
      </c>
      <c r="U643" s="170">
        <v>0</v>
      </c>
      <c r="V643" s="170">
        <v>0</v>
      </c>
      <c r="W643" s="170">
        <v>0</v>
      </c>
      <c r="X643" s="170">
        <v>0</v>
      </c>
      <c r="Y643" s="173" t="s">
        <v>179</v>
      </c>
    </row>
    <row r="644" spans="1:25" ht="15.75" x14ac:dyDescent="0.2">
      <c r="A644" s="318">
        <v>617</v>
      </c>
      <c r="B644" s="169" t="s">
        <v>851</v>
      </c>
      <c r="C644" s="175" t="s">
        <v>182</v>
      </c>
      <c r="D644" s="169" t="s">
        <v>808</v>
      </c>
      <c r="E644" s="175" t="s">
        <v>2658</v>
      </c>
      <c r="F644" s="169" t="s">
        <v>1393</v>
      </c>
      <c r="G644" s="175">
        <v>1995</v>
      </c>
      <c r="H644" s="176">
        <v>4</v>
      </c>
      <c r="I644" s="177">
        <v>4</v>
      </c>
      <c r="J644" s="177">
        <v>346</v>
      </c>
      <c r="K644" s="177">
        <v>3.8</v>
      </c>
      <c r="L644" s="171">
        <v>0</v>
      </c>
      <c r="M644" s="170">
        <v>0</v>
      </c>
      <c r="N644" s="170">
        <v>0</v>
      </c>
      <c r="O644" s="170">
        <v>0</v>
      </c>
      <c r="P644" s="170">
        <v>0</v>
      </c>
      <c r="Q644" s="170">
        <v>0</v>
      </c>
      <c r="R644" s="177">
        <v>1</v>
      </c>
      <c r="S644" s="170">
        <v>0</v>
      </c>
      <c r="T644" s="171">
        <v>0</v>
      </c>
      <c r="U644" s="170">
        <v>0</v>
      </c>
      <c r="V644" s="170">
        <v>0</v>
      </c>
      <c r="W644" s="170">
        <v>0</v>
      </c>
      <c r="X644" s="170">
        <v>0</v>
      </c>
      <c r="Y644" s="173" t="s">
        <v>179</v>
      </c>
    </row>
    <row r="645" spans="1:25" ht="15.75" x14ac:dyDescent="0.2">
      <c r="A645" s="318">
        <v>618</v>
      </c>
      <c r="B645" s="169" t="s">
        <v>427</v>
      </c>
      <c r="C645" s="175" t="s">
        <v>180</v>
      </c>
      <c r="D645" s="169" t="s">
        <v>1559</v>
      </c>
      <c r="E645" s="175" t="s">
        <v>2659</v>
      </c>
      <c r="F645" s="169" t="s">
        <v>962</v>
      </c>
      <c r="G645" s="175">
        <v>1985</v>
      </c>
      <c r="H645" s="176">
        <v>4</v>
      </c>
      <c r="I645" s="177">
        <v>4</v>
      </c>
      <c r="J645" s="177">
        <v>317</v>
      </c>
      <c r="K645" s="177">
        <v>3.5</v>
      </c>
      <c r="L645" s="171">
        <v>0</v>
      </c>
      <c r="M645" s="177">
        <v>1</v>
      </c>
      <c r="N645" s="177">
        <v>1</v>
      </c>
      <c r="O645" s="170">
        <v>0</v>
      </c>
      <c r="P645" s="170">
        <v>0</v>
      </c>
      <c r="Q645" s="170">
        <v>0</v>
      </c>
      <c r="R645" s="177">
        <v>1</v>
      </c>
      <c r="S645" s="170">
        <v>0</v>
      </c>
      <c r="T645" s="171">
        <v>0</v>
      </c>
      <c r="U645" s="177">
        <v>0.28000000000000003</v>
      </c>
      <c r="V645" s="177">
        <v>0.28000000000000003</v>
      </c>
      <c r="W645" s="170">
        <v>0</v>
      </c>
      <c r="X645" s="177">
        <v>0.28000000000000003</v>
      </c>
      <c r="Y645" s="173" t="s">
        <v>179</v>
      </c>
    </row>
    <row r="646" spans="1:25" ht="15.75" x14ac:dyDescent="0.2">
      <c r="A646" s="318">
        <v>619</v>
      </c>
      <c r="B646" s="169" t="s">
        <v>1724</v>
      </c>
      <c r="C646" s="175" t="s">
        <v>180</v>
      </c>
      <c r="D646" s="169" t="s">
        <v>808</v>
      </c>
      <c r="E646" s="175" t="s">
        <v>2660</v>
      </c>
      <c r="F646" s="169" t="s">
        <v>813</v>
      </c>
      <c r="G646" s="175">
        <v>2004</v>
      </c>
      <c r="H646" s="176">
        <v>3</v>
      </c>
      <c r="I646" s="177">
        <v>2</v>
      </c>
      <c r="J646" s="177">
        <v>169</v>
      </c>
      <c r="K646" s="177">
        <v>1.9</v>
      </c>
      <c r="L646" s="171">
        <v>0</v>
      </c>
      <c r="M646" s="170">
        <v>0</v>
      </c>
      <c r="N646" s="170">
        <v>0</v>
      </c>
      <c r="O646" s="170">
        <v>0</v>
      </c>
      <c r="P646" s="170">
        <v>0</v>
      </c>
      <c r="Q646" s="170">
        <v>0</v>
      </c>
      <c r="R646" s="170">
        <v>0</v>
      </c>
      <c r="S646" s="170">
        <v>0</v>
      </c>
      <c r="T646" s="171">
        <v>0</v>
      </c>
      <c r="U646" s="170">
        <v>0</v>
      </c>
      <c r="V646" s="170">
        <v>0</v>
      </c>
      <c r="W646" s="170">
        <v>0</v>
      </c>
      <c r="X646" s="170">
        <v>0</v>
      </c>
      <c r="Y646" s="173" t="s">
        <v>179</v>
      </c>
    </row>
    <row r="647" spans="1:25" ht="15.75" x14ac:dyDescent="0.2">
      <c r="A647" s="318">
        <v>620</v>
      </c>
      <c r="B647" s="169" t="s">
        <v>1328</v>
      </c>
      <c r="C647" s="175" t="s">
        <v>181</v>
      </c>
      <c r="D647" s="169" t="s">
        <v>1246</v>
      </c>
      <c r="E647" s="175" t="s">
        <v>2217</v>
      </c>
      <c r="F647" s="286" t="s">
        <v>2038</v>
      </c>
      <c r="G647" s="175">
        <v>1994</v>
      </c>
      <c r="H647" s="176">
        <v>3</v>
      </c>
      <c r="I647" s="177">
        <v>1</v>
      </c>
      <c r="J647" s="177">
        <v>88</v>
      </c>
      <c r="K647" s="177">
        <v>1</v>
      </c>
      <c r="L647" s="171">
        <v>0</v>
      </c>
      <c r="M647" s="170">
        <v>0</v>
      </c>
      <c r="N647" s="170">
        <v>0</v>
      </c>
      <c r="O647" s="170">
        <v>0</v>
      </c>
      <c r="P647" s="170">
        <v>0</v>
      </c>
      <c r="Q647" s="170">
        <v>0</v>
      </c>
      <c r="R647" s="170">
        <v>0</v>
      </c>
      <c r="S647" s="170">
        <v>0</v>
      </c>
      <c r="T647" s="171">
        <v>0</v>
      </c>
      <c r="U647" s="170">
        <v>0</v>
      </c>
      <c r="V647" s="170">
        <v>0</v>
      </c>
      <c r="W647" s="170">
        <v>0</v>
      </c>
      <c r="X647" s="170">
        <v>0</v>
      </c>
      <c r="Y647" s="173" t="s">
        <v>179</v>
      </c>
    </row>
    <row r="648" spans="1:25" ht="15.75" x14ac:dyDescent="0.2">
      <c r="A648" s="318">
        <v>621</v>
      </c>
      <c r="B648" s="169" t="s">
        <v>357</v>
      </c>
      <c r="C648" s="175" t="s">
        <v>182</v>
      </c>
      <c r="D648" s="169" t="s">
        <v>1246</v>
      </c>
      <c r="E648" s="175" t="s">
        <v>2661</v>
      </c>
      <c r="F648" s="169" t="s">
        <v>1247</v>
      </c>
      <c r="G648" s="175">
        <v>1993</v>
      </c>
      <c r="H648" s="176">
        <v>3</v>
      </c>
      <c r="I648" s="177">
        <v>2</v>
      </c>
      <c r="J648" s="177">
        <v>205</v>
      </c>
      <c r="K648" s="177">
        <v>2.2999999999999998</v>
      </c>
      <c r="L648" s="171">
        <v>0</v>
      </c>
      <c r="M648" s="170">
        <v>0</v>
      </c>
      <c r="N648" s="170">
        <v>0</v>
      </c>
      <c r="O648" s="170">
        <v>0</v>
      </c>
      <c r="P648" s="170">
        <v>0</v>
      </c>
      <c r="Q648" s="170">
        <v>0</v>
      </c>
      <c r="R648" s="170">
        <v>0</v>
      </c>
      <c r="S648" s="170">
        <v>0</v>
      </c>
      <c r="T648" s="171">
        <v>0</v>
      </c>
      <c r="U648" s="170">
        <v>0</v>
      </c>
      <c r="V648" s="170">
        <v>0</v>
      </c>
      <c r="W648" s="170">
        <v>0</v>
      </c>
      <c r="X648" s="170">
        <v>0</v>
      </c>
      <c r="Y648" s="173" t="s">
        <v>179</v>
      </c>
    </row>
    <row r="649" spans="1:25" ht="15.75" x14ac:dyDescent="0.2">
      <c r="A649" s="318">
        <v>622</v>
      </c>
      <c r="B649" s="169" t="s">
        <v>1329</v>
      </c>
      <c r="C649" s="175" t="s">
        <v>180</v>
      </c>
      <c r="D649" s="169" t="s">
        <v>1246</v>
      </c>
      <c r="E649" s="175" t="s">
        <v>2156</v>
      </c>
      <c r="F649" s="169" t="s">
        <v>1330</v>
      </c>
      <c r="G649" s="175">
        <v>1998</v>
      </c>
      <c r="H649" s="176">
        <v>3</v>
      </c>
      <c r="I649" s="177">
        <v>3</v>
      </c>
      <c r="J649" s="177">
        <v>244</v>
      </c>
      <c r="K649" s="177">
        <v>2.7</v>
      </c>
      <c r="L649" s="176">
        <v>1</v>
      </c>
      <c r="M649" s="170">
        <v>0</v>
      </c>
      <c r="N649" s="177">
        <v>1</v>
      </c>
      <c r="O649" s="177">
        <v>1</v>
      </c>
      <c r="P649" s="170">
        <v>0</v>
      </c>
      <c r="Q649" s="170">
        <v>0</v>
      </c>
      <c r="R649" s="170">
        <v>0</v>
      </c>
      <c r="S649" s="170">
        <v>0</v>
      </c>
      <c r="T649" s="176">
        <v>0.37</v>
      </c>
      <c r="U649" s="170">
        <v>0</v>
      </c>
      <c r="V649" s="177">
        <v>0.37</v>
      </c>
      <c r="W649" s="177">
        <v>0.37</v>
      </c>
      <c r="X649" s="177">
        <v>0.37</v>
      </c>
      <c r="Y649" s="173" t="s">
        <v>179</v>
      </c>
    </row>
    <row r="650" spans="1:25" ht="15.75" x14ac:dyDescent="0.2">
      <c r="A650" s="318">
        <v>623</v>
      </c>
      <c r="B650" s="169" t="s">
        <v>1614</v>
      </c>
      <c r="C650" s="175" t="s">
        <v>182</v>
      </c>
      <c r="D650" s="169" t="s">
        <v>1547</v>
      </c>
      <c r="E650" s="175" t="s">
        <v>2227</v>
      </c>
      <c r="F650" s="169" t="s">
        <v>959</v>
      </c>
      <c r="G650" s="175">
        <v>1992</v>
      </c>
      <c r="H650" s="176">
        <v>4</v>
      </c>
      <c r="I650" s="177">
        <v>4</v>
      </c>
      <c r="J650" s="177">
        <v>390</v>
      </c>
      <c r="K650" s="177">
        <v>4.3</v>
      </c>
      <c r="L650" s="171">
        <v>0</v>
      </c>
      <c r="M650" s="170">
        <v>0</v>
      </c>
      <c r="N650" s="170">
        <v>0</v>
      </c>
      <c r="O650" s="170">
        <v>0</v>
      </c>
      <c r="P650" s="170">
        <v>0</v>
      </c>
      <c r="Q650" s="170">
        <v>0</v>
      </c>
      <c r="R650" s="177">
        <v>1</v>
      </c>
      <c r="S650" s="170">
        <v>0</v>
      </c>
      <c r="T650" s="171">
        <v>0</v>
      </c>
      <c r="U650" s="170">
        <v>0</v>
      </c>
      <c r="V650" s="170">
        <v>0</v>
      </c>
      <c r="W650" s="170">
        <v>0</v>
      </c>
      <c r="X650" s="170">
        <v>0</v>
      </c>
      <c r="Y650" s="173" t="s">
        <v>179</v>
      </c>
    </row>
    <row r="651" spans="1:25" ht="15.75" x14ac:dyDescent="0.2">
      <c r="A651" s="318">
        <v>624</v>
      </c>
      <c r="B651" s="169" t="s">
        <v>852</v>
      </c>
      <c r="C651" s="175" t="s">
        <v>180</v>
      </c>
      <c r="D651" s="169" t="s">
        <v>808</v>
      </c>
      <c r="E651" s="175" t="s">
        <v>2662</v>
      </c>
      <c r="F651" s="169" t="s">
        <v>1393</v>
      </c>
      <c r="G651" s="175">
        <v>1997</v>
      </c>
      <c r="H651" s="176">
        <v>3</v>
      </c>
      <c r="I651" s="177">
        <v>3</v>
      </c>
      <c r="J651" s="177">
        <v>270</v>
      </c>
      <c r="K651" s="177">
        <v>3</v>
      </c>
      <c r="L651" s="176">
        <v>1</v>
      </c>
      <c r="M651" s="170">
        <v>0</v>
      </c>
      <c r="N651" s="177">
        <v>1</v>
      </c>
      <c r="O651" s="170">
        <v>0</v>
      </c>
      <c r="P651" s="177">
        <v>1</v>
      </c>
      <c r="Q651" s="177">
        <v>1</v>
      </c>
      <c r="R651" s="177">
        <v>2</v>
      </c>
      <c r="S651" s="170">
        <v>0</v>
      </c>
      <c r="T651" s="176">
        <v>0.33</v>
      </c>
      <c r="U651" s="170">
        <v>0</v>
      </c>
      <c r="V651" s="177">
        <v>0.33</v>
      </c>
      <c r="W651" s="170">
        <v>0</v>
      </c>
      <c r="X651" s="170">
        <v>0</v>
      </c>
      <c r="Y651" s="173" t="s">
        <v>179</v>
      </c>
    </row>
    <row r="652" spans="1:25" ht="16.5" thickBot="1" x14ac:dyDescent="0.25">
      <c r="A652" s="318">
        <v>625</v>
      </c>
      <c r="B652" s="169" t="s">
        <v>428</v>
      </c>
      <c r="C652" s="175" t="s">
        <v>182</v>
      </c>
      <c r="D652" s="169" t="s">
        <v>1404</v>
      </c>
      <c r="E652" s="175" t="s">
        <v>1885</v>
      </c>
      <c r="F652" s="169" t="s">
        <v>1317</v>
      </c>
      <c r="G652" s="175">
        <v>1998</v>
      </c>
      <c r="H652" s="176">
        <v>6</v>
      </c>
      <c r="I652" s="177">
        <v>5</v>
      </c>
      <c r="J652" s="177">
        <v>465</v>
      </c>
      <c r="K652" s="177">
        <v>5.2</v>
      </c>
      <c r="L652" s="171">
        <v>0</v>
      </c>
      <c r="M652" s="170">
        <v>0</v>
      </c>
      <c r="N652" s="170">
        <v>0</v>
      </c>
      <c r="O652" s="170">
        <v>0</v>
      </c>
      <c r="P652" s="170">
        <v>0</v>
      </c>
      <c r="Q652" s="170">
        <v>0</v>
      </c>
      <c r="R652" s="170">
        <v>0</v>
      </c>
      <c r="S652" s="170">
        <v>0</v>
      </c>
      <c r="T652" s="171">
        <v>0</v>
      </c>
      <c r="U652" s="170">
        <v>0</v>
      </c>
      <c r="V652" s="170">
        <v>0</v>
      </c>
      <c r="W652" s="170">
        <v>0</v>
      </c>
      <c r="X652" s="170">
        <v>0</v>
      </c>
      <c r="Y652" s="173" t="s">
        <v>179</v>
      </c>
    </row>
    <row r="653" spans="1:25" ht="13.5" thickBot="1" x14ac:dyDescent="0.25">
      <c r="A653" s="174" t="s">
        <v>173</v>
      </c>
      <c r="B653" s="315" t="s">
        <v>174</v>
      </c>
      <c r="C653" s="181" t="s">
        <v>175</v>
      </c>
      <c r="D653" s="181" t="s">
        <v>176</v>
      </c>
      <c r="E653" s="181" t="s">
        <v>177</v>
      </c>
      <c r="F653" s="181" t="s">
        <v>806</v>
      </c>
      <c r="G653" s="181" t="s">
        <v>178</v>
      </c>
      <c r="H653" s="182" t="s">
        <v>184</v>
      </c>
      <c r="I653" s="181" t="s">
        <v>185</v>
      </c>
      <c r="J653" s="181" t="s">
        <v>186</v>
      </c>
      <c r="K653" s="181" t="s">
        <v>187</v>
      </c>
      <c r="L653" s="182" t="s">
        <v>188</v>
      </c>
      <c r="M653" s="181" t="s">
        <v>189</v>
      </c>
      <c r="N653" s="181" t="s">
        <v>195</v>
      </c>
      <c r="O653" s="181" t="s">
        <v>190</v>
      </c>
      <c r="P653" s="181" t="s">
        <v>191</v>
      </c>
      <c r="Q653" s="181" t="s">
        <v>192</v>
      </c>
      <c r="R653" s="181" t="s">
        <v>193</v>
      </c>
      <c r="S653" s="181" t="s">
        <v>194</v>
      </c>
      <c r="T653" s="182" t="s">
        <v>188</v>
      </c>
      <c r="U653" s="181" t="s">
        <v>189</v>
      </c>
      <c r="V653" s="181" t="s">
        <v>195</v>
      </c>
      <c r="W653" s="181" t="s">
        <v>190</v>
      </c>
      <c r="X653" s="181" t="s">
        <v>196</v>
      </c>
      <c r="Y653" s="183" t="s">
        <v>179</v>
      </c>
    </row>
    <row r="654" spans="1:25" ht="15.75" x14ac:dyDescent="0.2">
      <c r="A654" s="318">
        <v>626</v>
      </c>
      <c r="B654" s="169" t="s">
        <v>1331</v>
      </c>
      <c r="C654" s="175" t="s">
        <v>180</v>
      </c>
      <c r="D654" s="169" t="s">
        <v>1683</v>
      </c>
      <c r="E654" s="175" t="s">
        <v>2663</v>
      </c>
      <c r="F654" s="169" t="s">
        <v>1144</v>
      </c>
      <c r="G654" s="175">
        <v>1993</v>
      </c>
      <c r="H654" s="176">
        <v>4</v>
      </c>
      <c r="I654" s="177">
        <v>3</v>
      </c>
      <c r="J654" s="177">
        <v>281</v>
      </c>
      <c r="K654" s="177">
        <v>3.1</v>
      </c>
      <c r="L654" s="171">
        <v>0</v>
      </c>
      <c r="M654" s="170">
        <v>0</v>
      </c>
      <c r="N654" s="170">
        <v>0</v>
      </c>
      <c r="O654" s="170">
        <v>0</v>
      </c>
      <c r="P654" s="170">
        <v>0</v>
      </c>
      <c r="Q654" s="170">
        <v>0</v>
      </c>
      <c r="R654" s="170">
        <v>0</v>
      </c>
      <c r="S654" s="170">
        <v>0</v>
      </c>
      <c r="T654" s="171">
        <v>0</v>
      </c>
      <c r="U654" s="170">
        <v>0</v>
      </c>
      <c r="V654" s="170">
        <v>0</v>
      </c>
      <c r="W654" s="170">
        <v>0</v>
      </c>
      <c r="X654" s="170">
        <v>0</v>
      </c>
      <c r="Y654" s="173" t="s">
        <v>179</v>
      </c>
    </row>
    <row r="655" spans="1:25" ht="15.75" x14ac:dyDescent="0.2">
      <c r="A655" s="318">
        <v>627</v>
      </c>
      <c r="B655" s="169" t="s">
        <v>429</v>
      </c>
      <c r="C655" s="175" t="s">
        <v>182</v>
      </c>
      <c r="D655" s="169" t="s">
        <v>810</v>
      </c>
      <c r="E655" s="175" t="s">
        <v>2552</v>
      </c>
      <c r="F655" s="169" t="s">
        <v>853</v>
      </c>
      <c r="G655" s="175">
        <v>1997</v>
      </c>
      <c r="H655" s="176">
        <v>4</v>
      </c>
      <c r="I655" s="177">
        <v>4</v>
      </c>
      <c r="J655" s="177">
        <v>314</v>
      </c>
      <c r="K655" s="177">
        <v>3.5</v>
      </c>
      <c r="L655" s="171">
        <v>0</v>
      </c>
      <c r="M655" s="170">
        <v>0</v>
      </c>
      <c r="N655" s="170">
        <v>0</v>
      </c>
      <c r="O655" s="170">
        <v>0</v>
      </c>
      <c r="P655" s="170">
        <v>0</v>
      </c>
      <c r="Q655" s="170">
        <v>0</v>
      </c>
      <c r="R655" s="170">
        <v>0</v>
      </c>
      <c r="S655" s="177">
        <v>1</v>
      </c>
      <c r="T655" s="171">
        <v>0</v>
      </c>
      <c r="U655" s="170">
        <v>0</v>
      </c>
      <c r="V655" s="170">
        <v>0</v>
      </c>
      <c r="W655" s="170">
        <v>0</v>
      </c>
      <c r="X655" s="170">
        <v>0</v>
      </c>
      <c r="Y655" s="173" t="s">
        <v>179</v>
      </c>
    </row>
    <row r="656" spans="1:25" ht="15.75" x14ac:dyDescent="0.2">
      <c r="A656" s="318">
        <v>628</v>
      </c>
      <c r="B656" s="169" t="s">
        <v>1488</v>
      </c>
      <c r="C656" s="175" t="s">
        <v>182</v>
      </c>
      <c r="D656" s="169" t="s">
        <v>1404</v>
      </c>
      <c r="E656" s="175" t="s">
        <v>2664</v>
      </c>
      <c r="F656" s="169" t="s">
        <v>1489</v>
      </c>
      <c r="G656" s="175">
        <v>1997</v>
      </c>
      <c r="H656" s="176">
        <v>5</v>
      </c>
      <c r="I656" s="177">
        <v>1</v>
      </c>
      <c r="J656" s="177">
        <v>135</v>
      </c>
      <c r="K656" s="177">
        <v>1.5</v>
      </c>
      <c r="L656" s="171">
        <v>0</v>
      </c>
      <c r="M656" s="177">
        <v>1</v>
      </c>
      <c r="N656" s="177">
        <v>1</v>
      </c>
      <c r="O656" s="170">
        <v>0</v>
      </c>
      <c r="P656" s="170">
        <v>0</v>
      </c>
      <c r="Q656" s="170">
        <v>0</v>
      </c>
      <c r="R656" s="177">
        <v>1</v>
      </c>
      <c r="S656" s="170">
        <v>0</v>
      </c>
      <c r="T656" s="171">
        <v>0</v>
      </c>
      <c r="U656" s="177">
        <v>0.67</v>
      </c>
      <c r="V656" s="177">
        <v>0.67</v>
      </c>
      <c r="W656" s="170">
        <v>0</v>
      </c>
      <c r="X656" s="177">
        <v>0.67</v>
      </c>
      <c r="Y656" s="173" t="s">
        <v>179</v>
      </c>
    </row>
    <row r="657" spans="1:25" ht="15.75" x14ac:dyDescent="0.2">
      <c r="A657" s="318">
        <v>629</v>
      </c>
      <c r="B657" s="169" t="s">
        <v>1725</v>
      </c>
      <c r="C657" s="175" t="s">
        <v>180</v>
      </c>
      <c r="D657" s="169" t="s">
        <v>824</v>
      </c>
      <c r="E657" s="175" t="s">
        <v>2665</v>
      </c>
      <c r="F657" s="169" t="s">
        <v>1726</v>
      </c>
      <c r="G657" s="175">
        <v>1995</v>
      </c>
      <c r="H657" s="176">
        <v>1</v>
      </c>
      <c r="I657" s="177">
        <v>1</v>
      </c>
      <c r="J657" s="177">
        <v>70</v>
      </c>
      <c r="K657" s="177">
        <v>0.8</v>
      </c>
      <c r="L657" s="171">
        <v>0</v>
      </c>
      <c r="M657" s="170">
        <v>0</v>
      </c>
      <c r="N657" s="170">
        <v>0</v>
      </c>
      <c r="O657" s="170">
        <v>0</v>
      </c>
      <c r="P657" s="170">
        <v>0</v>
      </c>
      <c r="Q657" s="170">
        <v>0</v>
      </c>
      <c r="R657" s="170">
        <v>0</v>
      </c>
      <c r="S657" s="170">
        <v>0</v>
      </c>
      <c r="T657" s="171">
        <v>0</v>
      </c>
      <c r="U657" s="170">
        <v>0</v>
      </c>
      <c r="V657" s="170">
        <v>0</v>
      </c>
      <c r="W657" s="170">
        <v>0</v>
      </c>
      <c r="X657" s="170">
        <v>0</v>
      </c>
      <c r="Y657" s="173" t="s">
        <v>179</v>
      </c>
    </row>
    <row r="658" spans="1:25" ht="15.75" x14ac:dyDescent="0.2">
      <c r="A658" s="318">
        <v>630</v>
      </c>
      <c r="B658" s="169" t="s">
        <v>854</v>
      </c>
      <c r="C658" s="175" t="s">
        <v>180</v>
      </c>
      <c r="D658" s="169" t="s">
        <v>810</v>
      </c>
      <c r="E658" s="175" t="s">
        <v>2666</v>
      </c>
      <c r="F658" s="169" t="s">
        <v>855</v>
      </c>
      <c r="G658" s="175">
        <v>2008</v>
      </c>
      <c r="H658" s="176">
        <v>4</v>
      </c>
      <c r="I658" s="177">
        <v>3</v>
      </c>
      <c r="J658" s="177">
        <v>213</v>
      </c>
      <c r="K658" s="177">
        <v>2.4</v>
      </c>
      <c r="L658" s="171">
        <v>0</v>
      </c>
      <c r="M658" s="170">
        <v>0</v>
      </c>
      <c r="N658" s="170">
        <v>0</v>
      </c>
      <c r="O658" s="170">
        <v>0</v>
      </c>
      <c r="P658" s="170">
        <v>0</v>
      </c>
      <c r="Q658" s="170">
        <v>0</v>
      </c>
      <c r="R658" s="170">
        <v>0</v>
      </c>
      <c r="S658" s="170">
        <v>0</v>
      </c>
      <c r="T658" s="171">
        <v>0</v>
      </c>
      <c r="U658" s="170">
        <v>0</v>
      </c>
      <c r="V658" s="170">
        <v>0</v>
      </c>
      <c r="W658" s="170">
        <v>0</v>
      </c>
      <c r="X658" s="170">
        <v>0</v>
      </c>
      <c r="Y658" s="173" t="s">
        <v>179</v>
      </c>
    </row>
    <row r="659" spans="1:25" ht="15.75" x14ac:dyDescent="0.2">
      <c r="A659" s="318">
        <v>631</v>
      </c>
      <c r="B659" s="169" t="s">
        <v>2054</v>
      </c>
      <c r="C659" s="175" t="s">
        <v>180</v>
      </c>
      <c r="D659" s="169" t="s">
        <v>1270</v>
      </c>
      <c r="E659" s="175" t="s">
        <v>2164</v>
      </c>
      <c r="F659" s="169" t="s">
        <v>948</v>
      </c>
      <c r="G659" s="175">
        <v>2004</v>
      </c>
      <c r="H659" s="176">
        <v>1</v>
      </c>
      <c r="I659" s="170">
        <v>0</v>
      </c>
      <c r="J659" s="177">
        <v>58</v>
      </c>
      <c r="K659" s="177">
        <v>0.6</v>
      </c>
      <c r="L659" s="171">
        <v>0</v>
      </c>
      <c r="M659" s="170">
        <v>0</v>
      </c>
      <c r="N659" s="170">
        <v>0</v>
      </c>
      <c r="O659" s="170">
        <v>0</v>
      </c>
      <c r="P659" s="170">
        <v>0</v>
      </c>
      <c r="Q659" s="170">
        <v>0</v>
      </c>
      <c r="R659" s="170">
        <v>0</v>
      </c>
      <c r="S659" s="170">
        <v>0</v>
      </c>
      <c r="T659" s="171">
        <v>0</v>
      </c>
      <c r="U659" s="170">
        <v>0</v>
      </c>
      <c r="V659" s="170">
        <v>0</v>
      </c>
      <c r="W659" s="170">
        <v>0</v>
      </c>
      <c r="X659" s="170">
        <v>0</v>
      </c>
      <c r="Y659" s="173" t="s">
        <v>179</v>
      </c>
    </row>
    <row r="660" spans="1:25" ht="15.75" x14ac:dyDescent="0.2">
      <c r="A660" s="318">
        <v>632</v>
      </c>
      <c r="B660" s="169" t="s">
        <v>1332</v>
      </c>
      <c r="C660" s="175" t="s">
        <v>182</v>
      </c>
      <c r="D660" s="169" t="s">
        <v>1683</v>
      </c>
      <c r="E660" s="175" t="s">
        <v>2667</v>
      </c>
      <c r="F660" s="169" t="s">
        <v>1333</v>
      </c>
      <c r="G660" s="175">
        <v>1994</v>
      </c>
      <c r="H660" s="176">
        <v>4</v>
      </c>
      <c r="I660" s="177">
        <v>3</v>
      </c>
      <c r="J660" s="177">
        <v>301</v>
      </c>
      <c r="K660" s="177">
        <v>3.3</v>
      </c>
      <c r="L660" s="171">
        <v>0</v>
      </c>
      <c r="M660" s="170">
        <v>0</v>
      </c>
      <c r="N660" s="170">
        <v>0</v>
      </c>
      <c r="O660" s="170">
        <v>0</v>
      </c>
      <c r="P660" s="170">
        <v>0</v>
      </c>
      <c r="Q660" s="170">
        <v>0</v>
      </c>
      <c r="R660" s="170">
        <v>0</v>
      </c>
      <c r="S660" s="170">
        <v>0</v>
      </c>
      <c r="T660" s="171">
        <v>0</v>
      </c>
      <c r="U660" s="170">
        <v>0</v>
      </c>
      <c r="V660" s="170">
        <v>0</v>
      </c>
      <c r="W660" s="170">
        <v>0</v>
      </c>
      <c r="X660" s="170">
        <v>0</v>
      </c>
      <c r="Y660" s="173" t="s">
        <v>179</v>
      </c>
    </row>
    <row r="661" spans="1:25" ht="15.75" x14ac:dyDescent="0.2">
      <c r="A661" s="318">
        <v>633</v>
      </c>
      <c r="B661" s="169" t="s">
        <v>1898</v>
      </c>
      <c r="C661" s="175" t="s">
        <v>180</v>
      </c>
      <c r="D661" s="169" t="s">
        <v>808</v>
      </c>
      <c r="E661" s="175" t="s">
        <v>2668</v>
      </c>
      <c r="F661" s="169" t="s">
        <v>813</v>
      </c>
      <c r="G661" s="175">
        <v>2000</v>
      </c>
      <c r="H661" s="176">
        <v>2</v>
      </c>
      <c r="I661" s="170">
        <v>0</v>
      </c>
      <c r="J661" s="177">
        <v>34</v>
      </c>
      <c r="K661" s="177">
        <v>0.4</v>
      </c>
      <c r="L661" s="171">
        <v>0</v>
      </c>
      <c r="M661" s="177">
        <v>1</v>
      </c>
      <c r="N661" s="177">
        <v>1</v>
      </c>
      <c r="O661" s="170">
        <v>0</v>
      </c>
      <c r="P661" s="170">
        <v>0</v>
      </c>
      <c r="Q661" s="170">
        <v>0</v>
      </c>
      <c r="R661" s="170">
        <v>0</v>
      </c>
      <c r="S661" s="170">
        <v>0</v>
      </c>
      <c r="T661" s="171">
        <v>0</v>
      </c>
      <c r="U661" s="177">
        <v>2.65</v>
      </c>
      <c r="V661" s="177">
        <v>2.65</v>
      </c>
      <c r="W661" s="170">
        <v>0</v>
      </c>
      <c r="X661" s="177">
        <v>2.65</v>
      </c>
      <c r="Y661" s="173" t="s">
        <v>179</v>
      </c>
    </row>
    <row r="662" spans="1:25" ht="15.75" x14ac:dyDescent="0.2">
      <c r="A662" s="318">
        <v>634</v>
      </c>
      <c r="B662" s="169" t="s">
        <v>1615</v>
      </c>
      <c r="C662" s="175" t="s">
        <v>183</v>
      </c>
      <c r="D662" s="169" t="s">
        <v>1538</v>
      </c>
      <c r="E662" s="175" t="s">
        <v>1903</v>
      </c>
      <c r="F662" s="169" t="s">
        <v>1616</v>
      </c>
      <c r="G662" s="175">
        <v>1994</v>
      </c>
      <c r="H662" s="176">
        <v>3</v>
      </c>
      <c r="I662" s="177">
        <v>3</v>
      </c>
      <c r="J662" s="177">
        <v>270</v>
      </c>
      <c r="K662" s="177">
        <v>3</v>
      </c>
      <c r="L662" s="171">
        <v>0</v>
      </c>
      <c r="M662" s="170">
        <v>0</v>
      </c>
      <c r="N662" s="170">
        <v>0</v>
      </c>
      <c r="O662" s="170">
        <v>0</v>
      </c>
      <c r="P662" s="170">
        <v>0</v>
      </c>
      <c r="Q662" s="170">
        <v>0</v>
      </c>
      <c r="R662" s="170">
        <v>0</v>
      </c>
      <c r="S662" s="170">
        <v>0</v>
      </c>
      <c r="T662" s="171">
        <v>0</v>
      </c>
      <c r="U662" s="170">
        <v>0</v>
      </c>
      <c r="V662" s="170">
        <v>0</v>
      </c>
      <c r="W662" s="170">
        <v>0</v>
      </c>
      <c r="X662" s="170">
        <v>0</v>
      </c>
      <c r="Y662" s="173" t="s">
        <v>179</v>
      </c>
    </row>
    <row r="663" spans="1:25" ht="15.75" x14ac:dyDescent="0.2">
      <c r="A663" s="318">
        <v>635</v>
      </c>
      <c r="B663" s="169" t="s">
        <v>1068</v>
      </c>
      <c r="C663" s="175" t="s">
        <v>180</v>
      </c>
      <c r="D663" s="169" t="s">
        <v>992</v>
      </c>
      <c r="E663" s="175" t="s">
        <v>2669</v>
      </c>
      <c r="F663" s="169" t="s">
        <v>948</v>
      </c>
      <c r="G663" s="175">
        <v>2005</v>
      </c>
      <c r="H663" s="176">
        <v>5</v>
      </c>
      <c r="I663" s="170">
        <v>0</v>
      </c>
      <c r="J663" s="177">
        <v>81</v>
      </c>
      <c r="K663" s="177">
        <v>0.9</v>
      </c>
      <c r="L663" s="171">
        <v>0</v>
      </c>
      <c r="M663" s="170">
        <v>0</v>
      </c>
      <c r="N663" s="170">
        <v>0</v>
      </c>
      <c r="O663" s="170">
        <v>0</v>
      </c>
      <c r="P663" s="170">
        <v>0</v>
      </c>
      <c r="Q663" s="170">
        <v>0</v>
      </c>
      <c r="R663" s="170">
        <v>0</v>
      </c>
      <c r="S663" s="170">
        <v>0</v>
      </c>
      <c r="T663" s="171">
        <v>0</v>
      </c>
      <c r="U663" s="170">
        <v>0</v>
      </c>
      <c r="V663" s="170">
        <v>0</v>
      </c>
      <c r="W663" s="170">
        <v>0</v>
      </c>
      <c r="X663" s="170">
        <v>0</v>
      </c>
      <c r="Y663" s="173" t="s">
        <v>179</v>
      </c>
    </row>
    <row r="664" spans="1:25" ht="15.75" x14ac:dyDescent="0.2">
      <c r="A664" s="318">
        <v>636</v>
      </c>
      <c r="B664" s="169" t="s">
        <v>1617</v>
      </c>
      <c r="C664" s="175" t="s">
        <v>180</v>
      </c>
      <c r="D664" s="169" t="s">
        <v>1553</v>
      </c>
      <c r="E664" s="175" t="s">
        <v>2670</v>
      </c>
      <c r="F664" s="169" t="s">
        <v>1618</v>
      </c>
      <c r="G664" s="175">
        <v>1996</v>
      </c>
      <c r="H664" s="176">
        <v>4</v>
      </c>
      <c r="I664" s="177">
        <v>4</v>
      </c>
      <c r="J664" s="177">
        <v>330</v>
      </c>
      <c r="K664" s="177">
        <v>3.7</v>
      </c>
      <c r="L664" s="171">
        <v>0</v>
      </c>
      <c r="M664" s="170">
        <v>0</v>
      </c>
      <c r="N664" s="170">
        <v>0</v>
      </c>
      <c r="O664" s="170">
        <v>0</v>
      </c>
      <c r="P664" s="170">
        <v>0</v>
      </c>
      <c r="Q664" s="170">
        <v>0</v>
      </c>
      <c r="R664" s="177">
        <v>1</v>
      </c>
      <c r="S664" s="170">
        <v>0</v>
      </c>
      <c r="T664" s="171">
        <v>0</v>
      </c>
      <c r="U664" s="170">
        <v>0</v>
      </c>
      <c r="V664" s="170">
        <v>0</v>
      </c>
      <c r="W664" s="170">
        <v>0</v>
      </c>
      <c r="X664" s="170">
        <v>0</v>
      </c>
      <c r="Y664" s="173" t="s">
        <v>179</v>
      </c>
    </row>
    <row r="665" spans="1:25" ht="15.75" x14ac:dyDescent="0.2">
      <c r="A665" s="318">
        <v>637</v>
      </c>
      <c r="B665" s="169" t="s">
        <v>1619</v>
      </c>
      <c r="C665" s="175" t="s">
        <v>180</v>
      </c>
      <c r="D665" s="169" t="s">
        <v>1531</v>
      </c>
      <c r="E665" s="175" t="s">
        <v>2671</v>
      </c>
      <c r="F665" s="286" t="s">
        <v>1520</v>
      </c>
      <c r="G665" s="175">
        <v>1999</v>
      </c>
      <c r="H665" s="176">
        <v>3</v>
      </c>
      <c r="I665" s="177">
        <v>2</v>
      </c>
      <c r="J665" s="177">
        <v>216</v>
      </c>
      <c r="K665" s="177">
        <v>2.4</v>
      </c>
      <c r="L665" s="171">
        <v>0</v>
      </c>
      <c r="M665" s="177">
        <v>1</v>
      </c>
      <c r="N665" s="177">
        <v>1</v>
      </c>
      <c r="O665" s="170">
        <v>0</v>
      </c>
      <c r="P665" s="170">
        <v>0</v>
      </c>
      <c r="Q665" s="170">
        <v>0</v>
      </c>
      <c r="R665" s="170">
        <v>0</v>
      </c>
      <c r="S665" s="170">
        <v>0</v>
      </c>
      <c r="T665" s="171">
        <v>0</v>
      </c>
      <c r="U665" s="177">
        <v>0.42</v>
      </c>
      <c r="V665" s="177">
        <v>0.42</v>
      </c>
      <c r="W665" s="170">
        <v>0</v>
      </c>
      <c r="X665" s="177">
        <v>0.42</v>
      </c>
      <c r="Y665" s="173" t="s">
        <v>179</v>
      </c>
    </row>
    <row r="666" spans="1:25" ht="15.75" x14ac:dyDescent="0.2">
      <c r="A666" s="318">
        <v>638</v>
      </c>
      <c r="B666" s="169" t="s">
        <v>1620</v>
      </c>
      <c r="C666" s="175" t="s">
        <v>183</v>
      </c>
      <c r="D666" s="169" t="s">
        <v>1553</v>
      </c>
      <c r="E666" s="175" t="s">
        <v>2672</v>
      </c>
      <c r="F666" s="169" t="s">
        <v>1621</v>
      </c>
      <c r="G666" s="175">
        <v>1994</v>
      </c>
      <c r="H666" s="176">
        <v>4</v>
      </c>
      <c r="I666" s="177">
        <v>4</v>
      </c>
      <c r="J666" s="177">
        <v>360</v>
      </c>
      <c r="K666" s="177">
        <v>4</v>
      </c>
      <c r="L666" s="171">
        <v>0</v>
      </c>
      <c r="M666" s="170">
        <v>0</v>
      </c>
      <c r="N666" s="170">
        <v>0</v>
      </c>
      <c r="O666" s="170">
        <v>0</v>
      </c>
      <c r="P666" s="170">
        <v>0</v>
      </c>
      <c r="Q666" s="170">
        <v>0</v>
      </c>
      <c r="R666" s="170">
        <v>0</v>
      </c>
      <c r="S666" s="170">
        <v>0</v>
      </c>
      <c r="T666" s="171">
        <v>0</v>
      </c>
      <c r="U666" s="170">
        <v>0</v>
      </c>
      <c r="V666" s="170">
        <v>0</v>
      </c>
      <c r="W666" s="170">
        <v>0</v>
      </c>
      <c r="X666" s="170">
        <v>0</v>
      </c>
      <c r="Y666" s="173" t="s">
        <v>179</v>
      </c>
    </row>
    <row r="667" spans="1:25" ht="15.75" x14ac:dyDescent="0.2">
      <c r="A667" s="318">
        <v>639</v>
      </c>
      <c r="B667" s="169" t="s">
        <v>856</v>
      </c>
      <c r="C667" s="175" t="s">
        <v>182</v>
      </c>
      <c r="D667" s="169" t="s">
        <v>808</v>
      </c>
      <c r="E667" s="175" t="s">
        <v>2673</v>
      </c>
      <c r="F667" s="169" t="s">
        <v>1393</v>
      </c>
      <c r="G667" s="175">
        <v>1995</v>
      </c>
      <c r="H667" s="176">
        <v>4</v>
      </c>
      <c r="I667" s="177">
        <v>4</v>
      </c>
      <c r="J667" s="177">
        <v>360</v>
      </c>
      <c r="K667" s="177">
        <v>4</v>
      </c>
      <c r="L667" s="171">
        <v>0</v>
      </c>
      <c r="M667" s="170">
        <v>0</v>
      </c>
      <c r="N667" s="170">
        <v>0</v>
      </c>
      <c r="O667" s="170">
        <v>0</v>
      </c>
      <c r="P667" s="170">
        <v>0</v>
      </c>
      <c r="Q667" s="170">
        <v>0</v>
      </c>
      <c r="R667" s="170">
        <v>0</v>
      </c>
      <c r="S667" s="170">
        <v>0</v>
      </c>
      <c r="T667" s="171">
        <v>0</v>
      </c>
      <c r="U667" s="170">
        <v>0</v>
      </c>
      <c r="V667" s="170">
        <v>0</v>
      </c>
      <c r="W667" s="170">
        <v>0</v>
      </c>
      <c r="X667" s="170">
        <v>0</v>
      </c>
      <c r="Y667" s="173" t="s">
        <v>179</v>
      </c>
    </row>
    <row r="668" spans="1:25" ht="15.75" x14ac:dyDescent="0.2">
      <c r="A668" s="318">
        <v>640</v>
      </c>
      <c r="B668" s="169" t="s">
        <v>918</v>
      </c>
      <c r="C668" s="175" t="s">
        <v>182</v>
      </c>
      <c r="D668" s="169" t="s">
        <v>2031</v>
      </c>
      <c r="E668" s="175" t="s">
        <v>2674</v>
      </c>
      <c r="F668" s="169" t="s">
        <v>958</v>
      </c>
      <c r="G668" s="175">
        <v>2003</v>
      </c>
      <c r="H668" s="176">
        <v>3</v>
      </c>
      <c r="I668" s="177">
        <v>3</v>
      </c>
      <c r="J668" s="177">
        <v>259</v>
      </c>
      <c r="K668" s="177">
        <v>2.9</v>
      </c>
      <c r="L668" s="171">
        <v>0</v>
      </c>
      <c r="M668" s="170">
        <v>0</v>
      </c>
      <c r="N668" s="170">
        <v>0</v>
      </c>
      <c r="O668" s="170">
        <v>0</v>
      </c>
      <c r="P668" s="170">
        <v>0</v>
      </c>
      <c r="Q668" s="170">
        <v>0</v>
      </c>
      <c r="R668" s="170">
        <v>0</v>
      </c>
      <c r="S668" s="177">
        <v>1</v>
      </c>
      <c r="T668" s="171">
        <v>0</v>
      </c>
      <c r="U668" s="170">
        <v>0</v>
      </c>
      <c r="V668" s="170">
        <v>0</v>
      </c>
      <c r="W668" s="170">
        <v>0</v>
      </c>
      <c r="X668" s="170">
        <v>0</v>
      </c>
      <c r="Y668" s="173" t="s">
        <v>179</v>
      </c>
    </row>
    <row r="669" spans="1:25" ht="15.75" x14ac:dyDescent="0.2">
      <c r="A669" s="318">
        <v>641</v>
      </c>
      <c r="B669" s="169" t="s">
        <v>1069</v>
      </c>
      <c r="C669" s="175" t="s">
        <v>636</v>
      </c>
      <c r="D669" s="169" t="s">
        <v>635</v>
      </c>
      <c r="E669" s="175" t="s">
        <v>2675</v>
      </c>
      <c r="F669" s="169" t="s">
        <v>1070</v>
      </c>
      <c r="G669" s="175">
        <v>1998</v>
      </c>
      <c r="H669" s="176">
        <v>3</v>
      </c>
      <c r="I669" s="170">
        <v>0</v>
      </c>
      <c r="J669" s="177">
        <v>87</v>
      </c>
      <c r="K669" s="177">
        <v>1</v>
      </c>
      <c r="L669" s="171">
        <v>0</v>
      </c>
      <c r="M669" s="170">
        <v>0</v>
      </c>
      <c r="N669" s="170">
        <v>0</v>
      </c>
      <c r="O669" s="170">
        <v>0</v>
      </c>
      <c r="P669" s="170">
        <v>0</v>
      </c>
      <c r="Q669" s="170">
        <v>0</v>
      </c>
      <c r="R669" s="177">
        <v>1</v>
      </c>
      <c r="S669" s="170">
        <v>0</v>
      </c>
      <c r="T669" s="171">
        <v>0</v>
      </c>
      <c r="U669" s="170">
        <v>0</v>
      </c>
      <c r="V669" s="170">
        <v>0</v>
      </c>
      <c r="W669" s="170">
        <v>0</v>
      </c>
      <c r="X669" s="170">
        <v>0</v>
      </c>
      <c r="Y669" s="173" t="s">
        <v>179</v>
      </c>
    </row>
    <row r="670" spans="1:25" ht="15.75" x14ac:dyDescent="0.2">
      <c r="A670" s="318">
        <v>642</v>
      </c>
      <c r="B670" s="169" t="s">
        <v>1622</v>
      </c>
      <c r="C670" s="175" t="s">
        <v>180</v>
      </c>
      <c r="D670" s="169" t="s">
        <v>1553</v>
      </c>
      <c r="E670" s="175" t="s">
        <v>2676</v>
      </c>
      <c r="F670" s="169" t="s">
        <v>1003</v>
      </c>
      <c r="G670" s="175">
        <v>2004</v>
      </c>
      <c r="H670" s="176">
        <v>4</v>
      </c>
      <c r="I670" s="177">
        <v>3</v>
      </c>
      <c r="J670" s="177">
        <v>195</v>
      </c>
      <c r="K670" s="177">
        <v>2.2000000000000002</v>
      </c>
      <c r="L670" s="171">
        <v>0</v>
      </c>
      <c r="M670" s="170">
        <v>0</v>
      </c>
      <c r="N670" s="170">
        <v>0</v>
      </c>
      <c r="O670" s="170">
        <v>0</v>
      </c>
      <c r="P670" s="170">
        <v>0</v>
      </c>
      <c r="Q670" s="170">
        <v>0</v>
      </c>
      <c r="R670" s="170">
        <v>0</v>
      </c>
      <c r="S670" s="170">
        <v>0</v>
      </c>
      <c r="T670" s="171">
        <v>0</v>
      </c>
      <c r="U670" s="170">
        <v>0</v>
      </c>
      <c r="V670" s="170">
        <v>0</v>
      </c>
      <c r="W670" s="170">
        <v>0</v>
      </c>
      <c r="X670" s="170">
        <v>0</v>
      </c>
      <c r="Y670" s="173" t="s">
        <v>179</v>
      </c>
    </row>
    <row r="671" spans="1:25" ht="15.75" x14ac:dyDescent="0.2">
      <c r="A671" s="318">
        <v>643</v>
      </c>
      <c r="B671" s="169" t="s">
        <v>667</v>
      </c>
      <c r="C671" s="175" t="s">
        <v>182</v>
      </c>
      <c r="D671" s="169" t="s">
        <v>654</v>
      </c>
      <c r="E671" s="175" t="s">
        <v>2197</v>
      </c>
      <c r="F671" s="169" t="s">
        <v>987</v>
      </c>
      <c r="G671" s="175">
        <v>1999</v>
      </c>
      <c r="H671" s="176">
        <v>3</v>
      </c>
      <c r="I671" s="177">
        <v>1</v>
      </c>
      <c r="J671" s="177">
        <v>101</v>
      </c>
      <c r="K671" s="177">
        <v>1.1000000000000001</v>
      </c>
      <c r="L671" s="171">
        <v>0</v>
      </c>
      <c r="M671" s="170">
        <v>0</v>
      </c>
      <c r="N671" s="170">
        <v>0</v>
      </c>
      <c r="O671" s="170">
        <v>0</v>
      </c>
      <c r="P671" s="170">
        <v>0</v>
      </c>
      <c r="Q671" s="170">
        <v>0</v>
      </c>
      <c r="R671" s="170">
        <v>0</v>
      </c>
      <c r="S671" s="170">
        <v>0</v>
      </c>
      <c r="T671" s="171">
        <v>0</v>
      </c>
      <c r="U671" s="170">
        <v>0</v>
      </c>
      <c r="V671" s="170">
        <v>0</v>
      </c>
      <c r="W671" s="170">
        <v>0</v>
      </c>
      <c r="X671" s="170">
        <v>0</v>
      </c>
      <c r="Y671" s="173" t="s">
        <v>179</v>
      </c>
    </row>
    <row r="672" spans="1:25" ht="15.75" x14ac:dyDescent="0.2">
      <c r="A672" s="318">
        <v>644</v>
      </c>
      <c r="B672" s="169" t="s">
        <v>1623</v>
      </c>
      <c r="C672" s="175" t="s">
        <v>182</v>
      </c>
      <c r="D672" s="169" t="s">
        <v>1547</v>
      </c>
      <c r="E672" s="175" t="s">
        <v>1992</v>
      </c>
      <c r="F672" s="169" t="s">
        <v>964</v>
      </c>
      <c r="G672" s="175">
        <v>1996</v>
      </c>
      <c r="H672" s="176">
        <v>5</v>
      </c>
      <c r="I672" s="177">
        <v>4</v>
      </c>
      <c r="J672" s="177">
        <v>394</v>
      </c>
      <c r="K672" s="177">
        <v>4.4000000000000004</v>
      </c>
      <c r="L672" s="176">
        <v>2</v>
      </c>
      <c r="M672" s="170">
        <v>0</v>
      </c>
      <c r="N672" s="177">
        <v>2</v>
      </c>
      <c r="O672" s="177">
        <v>2</v>
      </c>
      <c r="P672" s="170">
        <v>0</v>
      </c>
      <c r="Q672" s="170">
        <v>0</v>
      </c>
      <c r="R672" s="170">
        <v>0</v>
      </c>
      <c r="S672" s="170">
        <v>0</v>
      </c>
      <c r="T672" s="176">
        <v>0.46</v>
      </c>
      <c r="U672" s="170">
        <v>0</v>
      </c>
      <c r="V672" s="177">
        <v>0.46</v>
      </c>
      <c r="W672" s="177">
        <v>0.46</v>
      </c>
      <c r="X672" s="177">
        <v>0.46</v>
      </c>
      <c r="Y672" s="173" t="s">
        <v>179</v>
      </c>
    </row>
    <row r="673" spans="1:25" ht="15.75" x14ac:dyDescent="0.2">
      <c r="A673" s="318">
        <v>645</v>
      </c>
      <c r="B673" s="169" t="s">
        <v>1624</v>
      </c>
      <c r="C673" s="175" t="s">
        <v>181</v>
      </c>
      <c r="D673" s="169" t="s">
        <v>1559</v>
      </c>
      <c r="E673" s="175" t="s">
        <v>1988</v>
      </c>
      <c r="F673" s="169" t="s">
        <v>1016</v>
      </c>
      <c r="G673" s="175">
        <v>1998</v>
      </c>
      <c r="H673" s="176">
        <v>2</v>
      </c>
      <c r="I673" s="177">
        <v>2</v>
      </c>
      <c r="J673" s="177">
        <v>110</v>
      </c>
      <c r="K673" s="177">
        <v>1.2</v>
      </c>
      <c r="L673" s="176">
        <v>1</v>
      </c>
      <c r="M673" s="170">
        <v>0</v>
      </c>
      <c r="N673" s="177">
        <v>1</v>
      </c>
      <c r="O673" s="177">
        <v>1</v>
      </c>
      <c r="P673" s="170">
        <v>0</v>
      </c>
      <c r="Q673" s="170">
        <v>0</v>
      </c>
      <c r="R673" s="170">
        <v>0</v>
      </c>
      <c r="S673" s="170">
        <v>0</v>
      </c>
      <c r="T673" s="176">
        <v>0.82</v>
      </c>
      <c r="U673" s="170">
        <v>0</v>
      </c>
      <c r="V673" s="177">
        <v>0.82</v>
      </c>
      <c r="W673" s="177">
        <v>0.82</v>
      </c>
      <c r="X673" s="177">
        <v>0.82</v>
      </c>
      <c r="Y673" s="173" t="s">
        <v>179</v>
      </c>
    </row>
    <row r="674" spans="1:25" ht="15.75" x14ac:dyDescent="0.2">
      <c r="A674" s="318">
        <v>646</v>
      </c>
      <c r="B674" s="169" t="s">
        <v>227</v>
      </c>
      <c r="C674" s="175" t="s">
        <v>180</v>
      </c>
      <c r="D674" s="169" t="s">
        <v>634</v>
      </c>
      <c r="E674" s="175" t="s">
        <v>2677</v>
      </c>
      <c r="F674" s="169" t="s">
        <v>850</v>
      </c>
      <c r="G674" s="175">
        <v>2003</v>
      </c>
      <c r="H674" s="176">
        <v>4</v>
      </c>
      <c r="I674" s="177">
        <v>3</v>
      </c>
      <c r="J674" s="177">
        <v>270</v>
      </c>
      <c r="K674" s="177">
        <v>3</v>
      </c>
      <c r="L674" s="176">
        <v>1</v>
      </c>
      <c r="M674" s="170">
        <v>0</v>
      </c>
      <c r="N674" s="177">
        <v>1</v>
      </c>
      <c r="O674" s="177">
        <v>1</v>
      </c>
      <c r="P674" s="170">
        <v>0</v>
      </c>
      <c r="Q674" s="170">
        <v>0</v>
      </c>
      <c r="R674" s="177">
        <v>1</v>
      </c>
      <c r="S674" s="170">
        <v>0</v>
      </c>
      <c r="T674" s="176">
        <v>0.33</v>
      </c>
      <c r="U674" s="170">
        <v>0</v>
      </c>
      <c r="V674" s="177">
        <v>0.33</v>
      </c>
      <c r="W674" s="177">
        <v>0.33</v>
      </c>
      <c r="X674" s="177">
        <v>0.33</v>
      </c>
      <c r="Y674" s="173" t="s">
        <v>179</v>
      </c>
    </row>
    <row r="675" spans="1:25" ht="15.75" x14ac:dyDescent="0.2">
      <c r="A675" s="318">
        <v>647</v>
      </c>
      <c r="B675" s="169" t="s">
        <v>268</v>
      </c>
      <c r="C675" s="175" t="s">
        <v>183</v>
      </c>
      <c r="D675" s="169" t="s">
        <v>1244</v>
      </c>
      <c r="E675" s="175" t="s">
        <v>2678</v>
      </c>
      <c r="F675" s="169" t="s">
        <v>986</v>
      </c>
      <c r="G675" s="175">
        <v>1986</v>
      </c>
      <c r="H675" s="176">
        <v>3</v>
      </c>
      <c r="I675" s="177">
        <v>3</v>
      </c>
      <c r="J675" s="177">
        <v>225</v>
      </c>
      <c r="K675" s="177">
        <v>2.5</v>
      </c>
      <c r="L675" s="171">
        <v>0</v>
      </c>
      <c r="M675" s="170">
        <v>0</v>
      </c>
      <c r="N675" s="170">
        <v>0</v>
      </c>
      <c r="O675" s="170">
        <v>0</v>
      </c>
      <c r="P675" s="170">
        <v>0</v>
      </c>
      <c r="Q675" s="170">
        <v>0</v>
      </c>
      <c r="R675" s="170">
        <v>0</v>
      </c>
      <c r="S675" s="170">
        <v>0</v>
      </c>
      <c r="T675" s="171">
        <v>0</v>
      </c>
      <c r="U675" s="170">
        <v>0</v>
      </c>
      <c r="V675" s="170">
        <v>0</v>
      </c>
      <c r="W675" s="170">
        <v>0</v>
      </c>
      <c r="X675" s="170">
        <v>0</v>
      </c>
      <c r="Y675" s="173" t="s">
        <v>179</v>
      </c>
    </row>
    <row r="676" spans="1:25" ht="15.75" x14ac:dyDescent="0.2">
      <c r="A676" s="318">
        <v>648</v>
      </c>
      <c r="B676" s="169" t="s">
        <v>1490</v>
      </c>
      <c r="C676" s="175" t="s">
        <v>182</v>
      </c>
      <c r="D676" s="169" t="s">
        <v>1398</v>
      </c>
      <c r="E676" s="175" t="s">
        <v>2679</v>
      </c>
      <c r="F676" s="169" t="s">
        <v>835</v>
      </c>
      <c r="G676" s="175">
        <v>1994</v>
      </c>
      <c r="H676" s="176">
        <v>2</v>
      </c>
      <c r="I676" s="177">
        <v>2</v>
      </c>
      <c r="J676" s="177">
        <v>147</v>
      </c>
      <c r="K676" s="177">
        <v>1.6</v>
      </c>
      <c r="L676" s="171">
        <v>0</v>
      </c>
      <c r="M676" s="170">
        <v>0</v>
      </c>
      <c r="N676" s="170">
        <v>0</v>
      </c>
      <c r="O676" s="170">
        <v>0</v>
      </c>
      <c r="P676" s="170">
        <v>0</v>
      </c>
      <c r="Q676" s="170">
        <v>0</v>
      </c>
      <c r="R676" s="170">
        <v>0</v>
      </c>
      <c r="S676" s="170">
        <v>0</v>
      </c>
      <c r="T676" s="171">
        <v>0</v>
      </c>
      <c r="U676" s="170">
        <v>0</v>
      </c>
      <c r="V676" s="170">
        <v>0</v>
      </c>
      <c r="W676" s="170">
        <v>0</v>
      </c>
      <c r="X676" s="170">
        <v>0</v>
      </c>
      <c r="Y676" s="173" t="s">
        <v>179</v>
      </c>
    </row>
    <row r="677" spans="1:25" ht="15.75" x14ac:dyDescent="0.2">
      <c r="A677" s="318">
        <v>649</v>
      </c>
      <c r="B677" s="169" t="s">
        <v>1491</v>
      </c>
      <c r="C677" s="175" t="s">
        <v>182</v>
      </c>
      <c r="D677" s="169" t="s">
        <v>1397</v>
      </c>
      <c r="E677" s="175" t="s">
        <v>2226</v>
      </c>
      <c r="F677" s="169" t="s">
        <v>830</v>
      </c>
      <c r="G677" s="175">
        <v>2002</v>
      </c>
      <c r="H677" s="176">
        <v>5</v>
      </c>
      <c r="I677" s="177">
        <v>5</v>
      </c>
      <c r="J677" s="177">
        <v>430</v>
      </c>
      <c r="K677" s="177">
        <v>4.8</v>
      </c>
      <c r="L677" s="171">
        <v>0</v>
      </c>
      <c r="M677" s="177">
        <v>1</v>
      </c>
      <c r="N677" s="177">
        <v>1</v>
      </c>
      <c r="O677" s="170">
        <v>0</v>
      </c>
      <c r="P677" s="170">
        <v>0</v>
      </c>
      <c r="Q677" s="170">
        <v>0</v>
      </c>
      <c r="R677" s="170">
        <v>0</v>
      </c>
      <c r="S677" s="170">
        <v>0</v>
      </c>
      <c r="T677" s="171">
        <v>0</v>
      </c>
      <c r="U677" s="177">
        <v>0.21</v>
      </c>
      <c r="V677" s="177">
        <v>0.21</v>
      </c>
      <c r="W677" s="170">
        <v>0</v>
      </c>
      <c r="X677" s="177">
        <v>0.21</v>
      </c>
      <c r="Y677" s="173" t="s">
        <v>179</v>
      </c>
    </row>
    <row r="678" spans="1:25" ht="16.5" thickBot="1" x14ac:dyDescent="0.25">
      <c r="A678" s="318">
        <v>650</v>
      </c>
      <c r="B678" s="169" t="s">
        <v>1929</v>
      </c>
      <c r="C678" s="175" t="s">
        <v>636</v>
      </c>
      <c r="D678" s="169" t="s">
        <v>1110</v>
      </c>
      <c r="E678" s="175" t="s">
        <v>2680</v>
      </c>
      <c r="F678" s="169" t="s">
        <v>866</v>
      </c>
      <c r="G678" s="175">
        <v>1986</v>
      </c>
      <c r="H678" s="176">
        <v>1</v>
      </c>
      <c r="I678" s="170">
        <v>0</v>
      </c>
      <c r="J678" s="177">
        <v>16</v>
      </c>
      <c r="K678" s="177">
        <v>0.2</v>
      </c>
      <c r="L678" s="171">
        <v>0</v>
      </c>
      <c r="M678" s="170">
        <v>0</v>
      </c>
      <c r="N678" s="170">
        <v>0</v>
      </c>
      <c r="O678" s="170">
        <v>0</v>
      </c>
      <c r="P678" s="170">
        <v>0</v>
      </c>
      <c r="Q678" s="170">
        <v>0</v>
      </c>
      <c r="R678" s="170">
        <v>0</v>
      </c>
      <c r="S678" s="170">
        <v>0</v>
      </c>
      <c r="T678" s="171">
        <v>0</v>
      </c>
      <c r="U678" s="170">
        <v>0</v>
      </c>
      <c r="V678" s="170">
        <v>0</v>
      </c>
      <c r="W678" s="170">
        <v>0</v>
      </c>
      <c r="X678" s="170">
        <v>0</v>
      </c>
      <c r="Y678" s="173" t="s">
        <v>179</v>
      </c>
    </row>
    <row r="679" spans="1:25" ht="13.5" thickBot="1" x14ac:dyDescent="0.25">
      <c r="A679" s="174" t="s">
        <v>173</v>
      </c>
      <c r="B679" s="315" t="s">
        <v>174</v>
      </c>
      <c r="C679" s="181" t="s">
        <v>175</v>
      </c>
      <c r="D679" s="181" t="s">
        <v>176</v>
      </c>
      <c r="E679" s="181" t="s">
        <v>177</v>
      </c>
      <c r="F679" s="181" t="s">
        <v>806</v>
      </c>
      <c r="G679" s="181" t="s">
        <v>178</v>
      </c>
      <c r="H679" s="182" t="s">
        <v>184</v>
      </c>
      <c r="I679" s="181" t="s">
        <v>185</v>
      </c>
      <c r="J679" s="181" t="s">
        <v>186</v>
      </c>
      <c r="K679" s="181" t="s">
        <v>187</v>
      </c>
      <c r="L679" s="182" t="s">
        <v>188</v>
      </c>
      <c r="M679" s="181" t="s">
        <v>189</v>
      </c>
      <c r="N679" s="181" t="s">
        <v>195</v>
      </c>
      <c r="O679" s="181" t="s">
        <v>190</v>
      </c>
      <c r="P679" s="181" t="s">
        <v>191</v>
      </c>
      <c r="Q679" s="181" t="s">
        <v>192</v>
      </c>
      <c r="R679" s="181" t="s">
        <v>193</v>
      </c>
      <c r="S679" s="181" t="s">
        <v>194</v>
      </c>
      <c r="T679" s="182" t="s">
        <v>188</v>
      </c>
      <c r="U679" s="181" t="s">
        <v>189</v>
      </c>
      <c r="V679" s="181" t="s">
        <v>195</v>
      </c>
      <c r="W679" s="181" t="s">
        <v>190</v>
      </c>
      <c r="X679" s="181" t="s">
        <v>196</v>
      </c>
      <c r="Y679" s="183" t="s">
        <v>179</v>
      </c>
    </row>
    <row r="680" spans="1:25" ht="15.75" x14ac:dyDescent="0.2">
      <c r="A680" s="318">
        <v>651</v>
      </c>
      <c r="B680" s="169" t="s">
        <v>1187</v>
      </c>
      <c r="C680" s="175" t="s">
        <v>180</v>
      </c>
      <c r="D680" s="169" t="s">
        <v>1110</v>
      </c>
      <c r="E680" s="175" t="s">
        <v>2681</v>
      </c>
      <c r="F680" s="169" t="s">
        <v>1188</v>
      </c>
      <c r="G680" s="175">
        <v>2000</v>
      </c>
      <c r="H680" s="176">
        <v>4</v>
      </c>
      <c r="I680" s="177">
        <v>4</v>
      </c>
      <c r="J680" s="177">
        <v>307</v>
      </c>
      <c r="K680" s="177">
        <v>3.4</v>
      </c>
      <c r="L680" s="176">
        <v>1</v>
      </c>
      <c r="M680" s="177">
        <v>1</v>
      </c>
      <c r="N680" s="177">
        <v>2</v>
      </c>
      <c r="O680" s="177">
        <v>1</v>
      </c>
      <c r="P680" s="170">
        <v>0</v>
      </c>
      <c r="Q680" s="170">
        <v>0</v>
      </c>
      <c r="R680" s="170">
        <v>0</v>
      </c>
      <c r="S680" s="170">
        <v>0</v>
      </c>
      <c r="T680" s="176">
        <v>0.28999999999999998</v>
      </c>
      <c r="U680" s="177">
        <v>0.28999999999999998</v>
      </c>
      <c r="V680" s="177">
        <v>0.59</v>
      </c>
      <c r="W680" s="177">
        <v>0.28999999999999998</v>
      </c>
      <c r="X680" s="177">
        <v>0.59</v>
      </c>
      <c r="Y680" s="173" t="s">
        <v>179</v>
      </c>
    </row>
    <row r="681" spans="1:25" ht="15.75" x14ac:dyDescent="0.2">
      <c r="A681" s="318">
        <v>652</v>
      </c>
      <c r="B681" s="169" t="s">
        <v>1492</v>
      </c>
      <c r="C681" s="175" t="s">
        <v>182</v>
      </c>
      <c r="D681" s="169" t="s">
        <v>1387</v>
      </c>
      <c r="E681" s="175" t="s">
        <v>2682</v>
      </c>
      <c r="F681" s="286" t="s">
        <v>1464</v>
      </c>
      <c r="G681" s="175">
        <v>1994</v>
      </c>
      <c r="H681" s="176">
        <v>3</v>
      </c>
      <c r="I681" s="177">
        <v>3</v>
      </c>
      <c r="J681" s="177">
        <v>260</v>
      </c>
      <c r="K681" s="177">
        <v>2.9</v>
      </c>
      <c r="L681" s="171">
        <v>0</v>
      </c>
      <c r="M681" s="170">
        <v>0</v>
      </c>
      <c r="N681" s="170">
        <v>0</v>
      </c>
      <c r="O681" s="170">
        <v>0</v>
      </c>
      <c r="P681" s="170">
        <v>0</v>
      </c>
      <c r="Q681" s="170">
        <v>0</v>
      </c>
      <c r="R681" s="170">
        <v>0</v>
      </c>
      <c r="S681" s="170">
        <v>0</v>
      </c>
      <c r="T681" s="171">
        <v>0</v>
      </c>
      <c r="U681" s="170">
        <v>0</v>
      </c>
      <c r="V681" s="170">
        <v>0</v>
      </c>
      <c r="W681" s="170">
        <v>0</v>
      </c>
      <c r="X681" s="170">
        <v>0</v>
      </c>
      <c r="Y681" s="173" t="s">
        <v>179</v>
      </c>
    </row>
    <row r="682" spans="1:25" ht="15.75" x14ac:dyDescent="0.2">
      <c r="A682" s="318">
        <v>653</v>
      </c>
      <c r="B682" s="169" t="s">
        <v>1625</v>
      </c>
      <c r="C682" s="175" t="s">
        <v>636</v>
      </c>
      <c r="D682" s="169" t="s">
        <v>1531</v>
      </c>
      <c r="E682" s="175" t="s">
        <v>2154</v>
      </c>
      <c r="F682" s="286" t="s">
        <v>1626</v>
      </c>
      <c r="G682" s="175">
        <v>1998</v>
      </c>
      <c r="H682" s="176">
        <v>3</v>
      </c>
      <c r="I682" s="177">
        <v>3</v>
      </c>
      <c r="J682" s="177">
        <v>180</v>
      </c>
      <c r="K682" s="177">
        <v>2</v>
      </c>
      <c r="L682" s="171">
        <v>0</v>
      </c>
      <c r="M682" s="170">
        <v>0</v>
      </c>
      <c r="N682" s="170">
        <v>0</v>
      </c>
      <c r="O682" s="170">
        <v>0</v>
      </c>
      <c r="P682" s="170">
        <v>0</v>
      </c>
      <c r="Q682" s="170">
        <v>0</v>
      </c>
      <c r="R682" s="177">
        <v>1</v>
      </c>
      <c r="S682" s="170">
        <v>0</v>
      </c>
      <c r="T682" s="171">
        <v>0</v>
      </c>
      <c r="U682" s="170">
        <v>0</v>
      </c>
      <c r="V682" s="170">
        <v>0</v>
      </c>
      <c r="W682" s="170">
        <v>0</v>
      </c>
      <c r="X682" s="170">
        <v>0</v>
      </c>
      <c r="Y682" s="173" t="s">
        <v>179</v>
      </c>
    </row>
    <row r="683" spans="1:25" ht="15.75" x14ac:dyDescent="0.2">
      <c r="A683" s="318">
        <v>654</v>
      </c>
      <c r="B683" s="169" t="s">
        <v>1899</v>
      </c>
      <c r="C683" s="175" t="s">
        <v>638</v>
      </c>
      <c r="D683" s="169" t="s">
        <v>979</v>
      </c>
      <c r="E683" s="175" t="s">
        <v>2683</v>
      </c>
      <c r="F683" s="169" t="s">
        <v>1550</v>
      </c>
      <c r="G683" s="175">
        <v>1994</v>
      </c>
      <c r="H683" s="176">
        <v>1</v>
      </c>
      <c r="I683" s="170">
        <v>0</v>
      </c>
      <c r="J683" s="177">
        <v>24</v>
      </c>
      <c r="K683" s="177">
        <v>0.3</v>
      </c>
      <c r="L683" s="171">
        <v>0</v>
      </c>
      <c r="M683" s="170">
        <v>0</v>
      </c>
      <c r="N683" s="170">
        <v>0</v>
      </c>
      <c r="O683" s="170">
        <v>0</v>
      </c>
      <c r="P683" s="170">
        <v>0</v>
      </c>
      <c r="Q683" s="170">
        <v>0</v>
      </c>
      <c r="R683" s="177">
        <v>1</v>
      </c>
      <c r="S683" s="170">
        <v>0</v>
      </c>
      <c r="T683" s="171">
        <v>0</v>
      </c>
      <c r="U683" s="170">
        <v>0</v>
      </c>
      <c r="V683" s="170">
        <v>0</v>
      </c>
      <c r="W683" s="170">
        <v>0</v>
      </c>
      <c r="X683" s="170">
        <v>0</v>
      </c>
      <c r="Y683" s="173" t="s">
        <v>179</v>
      </c>
    </row>
    <row r="684" spans="1:25" ht="15.75" x14ac:dyDescent="0.2">
      <c r="A684" s="318">
        <v>655</v>
      </c>
      <c r="B684" s="169" t="s">
        <v>526</v>
      </c>
      <c r="C684" s="175" t="s">
        <v>181</v>
      </c>
      <c r="D684" s="169" t="s">
        <v>1438</v>
      </c>
      <c r="E684" s="175" t="s">
        <v>2684</v>
      </c>
      <c r="F684" s="169" t="s">
        <v>1078</v>
      </c>
      <c r="G684" s="175">
        <v>2000</v>
      </c>
      <c r="H684" s="176">
        <v>3</v>
      </c>
      <c r="I684" s="177">
        <v>1</v>
      </c>
      <c r="J684" s="177">
        <v>114</v>
      </c>
      <c r="K684" s="177">
        <v>1.3</v>
      </c>
      <c r="L684" s="176">
        <v>1</v>
      </c>
      <c r="M684" s="177">
        <v>2</v>
      </c>
      <c r="N684" s="177">
        <v>3</v>
      </c>
      <c r="O684" s="177">
        <v>1</v>
      </c>
      <c r="P684" s="170">
        <v>0</v>
      </c>
      <c r="Q684" s="170">
        <v>0</v>
      </c>
      <c r="R684" s="170">
        <v>0</v>
      </c>
      <c r="S684" s="170">
        <v>0</v>
      </c>
      <c r="T684" s="176">
        <v>0.79</v>
      </c>
      <c r="U684" s="177">
        <v>1.58</v>
      </c>
      <c r="V684" s="177">
        <v>2.37</v>
      </c>
      <c r="W684" s="177">
        <v>0.79</v>
      </c>
      <c r="X684" s="177">
        <v>2.37</v>
      </c>
      <c r="Y684" s="173" t="s">
        <v>179</v>
      </c>
    </row>
    <row r="685" spans="1:25" ht="15.75" x14ac:dyDescent="0.2">
      <c r="A685" s="318">
        <v>656</v>
      </c>
      <c r="B685" s="169" t="s">
        <v>640</v>
      </c>
      <c r="C685" s="175" t="s">
        <v>1677</v>
      </c>
      <c r="D685" s="169" t="s">
        <v>635</v>
      </c>
      <c r="E685" s="175" t="s">
        <v>2685</v>
      </c>
      <c r="F685" s="169" t="s">
        <v>1458</v>
      </c>
      <c r="G685" s="175">
        <v>2000</v>
      </c>
      <c r="H685" s="176">
        <v>6</v>
      </c>
      <c r="I685" s="177">
        <v>5</v>
      </c>
      <c r="J685" s="177">
        <v>406</v>
      </c>
      <c r="K685" s="177">
        <v>4.5</v>
      </c>
      <c r="L685" s="176">
        <v>2</v>
      </c>
      <c r="M685" s="170">
        <v>0</v>
      </c>
      <c r="N685" s="177">
        <v>2</v>
      </c>
      <c r="O685" s="177">
        <v>2</v>
      </c>
      <c r="P685" s="170">
        <v>0</v>
      </c>
      <c r="Q685" s="170">
        <v>0</v>
      </c>
      <c r="R685" s="170">
        <v>0</v>
      </c>
      <c r="S685" s="170">
        <v>0</v>
      </c>
      <c r="T685" s="176">
        <v>0.44</v>
      </c>
      <c r="U685" s="170">
        <v>0</v>
      </c>
      <c r="V685" s="177">
        <v>0.44</v>
      </c>
      <c r="W685" s="177">
        <v>0.44</v>
      </c>
      <c r="X685" s="177">
        <v>0.44</v>
      </c>
      <c r="Y685" s="173" t="s">
        <v>179</v>
      </c>
    </row>
    <row r="686" spans="1:25" ht="15.75" x14ac:dyDescent="0.2">
      <c r="A686" s="318">
        <v>657</v>
      </c>
      <c r="B686" s="169" t="s">
        <v>2090</v>
      </c>
      <c r="C686" s="175" t="s">
        <v>638</v>
      </c>
      <c r="D686" s="169" t="s">
        <v>887</v>
      </c>
      <c r="E686" s="175" t="s">
        <v>2686</v>
      </c>
      <c r="F686" s="169" t="s">
        <v>2091</v>
      </c>
      <c r="G686" s="175">
        <v>2002</v>
      </c>
      <c r="H686" s="176">
        <v>1</v>
      </c>
      <c r="I686" s="170">
        <v>0</v>
      </c>
      <c r="J686" s="177">
        <v>4</v>
      </c>
      <c r="K686" s="170">
        <v>0</v>
      </c>
      <c r="L686" s="171">
        <v>0</v>
      </c>
      <c r="M686" s="170">
        <v>0</v>
      </c>
      <c r="N686" s="170">
        <v>0</v>
      </c>
      <c r="O686" s="170">
        <v>0</v>
      </c>
      <c r="P686" s="170">
        <v>0</v>
      </c>
      <c r="Q686" s="170">
        <v>0</v>
      </c>
      <c r="R686" s="170">
        <v>0</v>
      </c>
      <c r="S686" s="170">
        <v>0</v>
      </c>
      <c r="T686" s="171">
        <v>0</v>
      </c>
      <c r="U686" s="170">
        <v>0</v>
      </c>
      <c r="V686" s="170">
        <v>0</v>
      </c>
      <c r="W686" s="170">
        <v>0</v>
      </c>
      <c r="X686" s="170">
        <v>0</v>
      </c>
      <c r="Y686" s="173" t="s">
        <v>179</v>
      </c>
    </row>
    <row r="687" spans="1:25" ht="15.75" x14ac:dyDescent="0.2">
      <c r="A687" s="318">
        <v>658</v>
      </c>
      <c r="B687" s="169" t="s">
        <v>1334</v>
      </c>
      <c r="C687" s="175" t="s">
        <v>182</v>
      </c>
      <c r="D687" s="169" t="s">
        <v>1246</v>
      </c>
      <c r="E687" s="175" t="s">
        <v>2687</v>
      </c>
      <c r="F687" s="169" t="s">
        <v>1335</v>
      </c>
      <c r="G687" s="175">
        <v>1996</v>
      </c>
      <c r="H687" s="176">
        <v>3</v>
      </c>
      <c r="I687" s="177">
        <v>3</v>
      </c>
      <c r="J687" s="177">
        <v>270</v>
      </c>
      <c r="K687" s="177">
        <v>3</v>
      </c>
      <c r="L687" s="171">
        <v>0</v>
      </c>
      <c r="M687" s="170">
        <v>0</v>
      </c>
      <c r="N687" s="170">
        <v>0</v>
      </c>
      <c r="O687" s="170">
        <v>0</v>
      </c>
      <c r="P687" s="170">
        <v>0</v>
      </c>
      <c r="Q687" s="170">
        <v>0</v>
      </c>
      <c r="R687" s="177">
        <v>1</v>
      </c>
      <c r="S687" s="170">
        <v>0</v>
      </c>
      <c r="T687" s="171">
        <v>0</v>
      </c>
      <c r="U687" s="170">
        <v>0</v>
      </c>
      <c r="V687" s="170">
        <v>0</v>
      </c>
      <c r="W687" s="170">
        <v>0</v>
      </c>
      <c r="X687" s="170">
        <v>0</v>
      </c>
      <c r="Y687" s="173" t="s">
        <v>179</v>
      </c>
    </row>
    <row r="688" spans="1:25" ht="15.75" x14ac:dyDescent="0.2">
      <c r="A688" s="318">
        <v>659</v>
      </c>
      <c r="B688" s="169" t="s">
        <v>1857</v>
      </c>
      <c r="C688" s="175" t="s">
        <v>183</v>
      </c>
      <c r="D688" s="169" t="s">
        <v>1531</v>
      </c>
      <c r="E688" s="175" t="s">
        <v>1378</v>
      </c>
      <c r="F688" s="286" t="s">
        <v>1626</v>
      </c>
      <c r="G688" s="175">
        <v>2001</v>
      </c>
      <c r="H688" s="176">
        <v>2</v>
      </c>
      <c r="I688" s="177">
        <v>2</v>
      </c>
      <c r="J688" s="177">
        <v>180</v>
      </c>
      <c r="K688" s="177">
        <v>2</v>
      </c>
      <c r="L688" s="171">
        <v>0</v>
      </c>
      <c r="M688" s="170">
        <v>0</v>
      </c>
      <c r="N688" s="170">
        <v>0</v>
      </c>
      <c r="O688" s="170">
        <v>0</v>
      </c>
      <c r="P688" s="170">
        <v>0</v>
      </c>
      <c r="Q688" s="170">
        <v>0</v>
      </c>
      <c r="R688" s="170">
        <v>0</v>
      </c>
      <c r="S688" s="170">
        <v>0</v>
      </c>
      <c r="T688" s="171">
        <v>0</v>
      </c>
      <c r="U688" s="170">
        <v>0</v>
      </c>
      <c r="V688" s="170">
        <v>0</v>
      </c>
      <c r="W688" s="170">
        <v>0</v>
      </c>
      <c r="X688" s="170">
        <v>0</v>
      </c>
      <c r="Y688" s="173" t="s">
        <v>179</v>
      </c>
    </row>
    <row r="689" spans="1:25" ht="15.75" x14ac:dyDescent="0.2">
      <c r="A689" s="318">
        <v>660</v>
      </c>
      <c r="B689" s="169" t="s">
        <v>1628</v>
      </c>
      <c r="C689" s="175" t="s">
        <v>180</v>
      </c>
      <c r="D689" s="169" t="s">
        <v>1545</v>
      </c>
      <c r="E689" s="175" t="s">
        <v>2688</v>
      </c>
      <c r="F689" s="169" t="s">
        <v>1132</v>
      </c>
      <c r="G689" s="175">
        <v>2000</v>
      </c>
      <c r="H689" s="176">
        <v>5</v>
      </c>
      <c r="I689" s="177">
        <v>5</v>
      </c>
      <c r="J689" s="177">
        <v>350</v>
      </c>
      <c r="K689" s="177">
        <v>3.9</v>
      </c>
      <c r="L689" s="171">
        <v>0</v>
      </c>
      <c r="M689" s="177">
        <v>1</v>
      </c>
      <c r="N689" s="177">
        <v>1</v>
      </c>
      <c r="O689" s="170">
        <v>0</v>
      </c>
      <c r="P689" s="170">
        <v>0</v>
      </c>
      <c r="Q689" s="170">
        <v>0</v>
      </c>
      <c r="R689" s="170">
        <v>0</v>
      </c>
      <c r="S689" s="170">
        <v>0</v>
      </c>
      <c r="T689" s="171">
        <v>0</v>
      </c>
      <c r="U689" s="177">
        <v>0.26</v>
      </c>
      <c r="V689" s="177">
        <v>0.26</v>
      </c>
      <c r="W689" s="170">
        <v>0</v>
      </c>
      <c r="X689" s="177">
        <v>0.26</v>
      </c>
      <c r="Y689" s="173" t="s">
        <v>179</v>
      </c>
    </row>
    <row r="690" spans="1:25" ht="15.75" x14ac:dyDescent="0.2">
      <c r="A690" s="318">
        <v>661</v>
      </c>
      <c r="B690" s="169" t="s">
        <v>51</v>
      </c>
      <c r="C690" s="175" t="s">
        <v>183</v>
      </c>
      <c r="D690" s="169" t="s">
        <v>634</v>
      </c>
      <c r="E690" s="175" t="s">
        <v>2689</v>
      </c>
      <c r="F690" s="169" t="s">
        <v>850</v>
      </c>
      <c r="G690" s="175">
        <v>1986</v>
      </c>
      <c r="H690" s="176">
        <v>4</v>
      </c>
      <c r="I690" s="177">
        <v>4</v>
      </c>
      <c r="J690" s="177">
        <v>390</v>
      </c>
      <c r="K690" s="177">
        <v>4.3</v>
      </c>
      <c r="L690" s="171">
        <v>0</v>
      </c>
      <c r="M690" s="170">
        <v>0</v>
      </c>
      <c r="N690" s="170">
        <v>0</v>
      </c>
      <c r="O690" s="170">
        <v>0</v>
      </c>
      <c r="P690" s="170">
        <v>0</v>
      </c>
      <c r="Q690" s="170">
        <v>0</v>
      </c>
      <c r="R690" s="170">
        <v>0</v>
      </c>
      <c r="S690" s="170">
        <v>0</v>
      </c>
      <c r="T690" s="171">
        <v>0</v>
      </c>
      <c r="U690" s="170">
        <v>0</v>
      </c>
      <c r="V690" s="170">
        <v>0</v>
      </c>
      <c r="W690" s="170">
        <v>0</v>
      </c>
      <c r="X690" s="170">
        <v>0</v>
      </c>
      <c r="Y690" s="173" t="s">
        <v>179</v>
      </c>
    </row>
    <row r="691" spans="1:25" ht="15.75" x14ac:dyDescent="0.2">
      <c r="A691" s="318">
        <v>662</v>
      </c>
      <c r="B691" s="169" t="s">
        <v>675</v>
      </c>
      <c r="C691" s="175" t="s">
        <v>180</v>
      </c>
      <c r="D691" s="169" t="s">
        <v>1545</v>
      </c>
      <c r="E691" s="175" t="s">
        <v>2690</v>
      </c>
      <c r="F691" s="169" t="s">
        <v>1421</v>
      </c>
      <c r="G691" s="175">
        <v>2004</v>
      </c>
      <c r="H691" s="176">
        <v>5</v>
      </c>
      <c r="I691" s="177">
        <v>4</v>
      </c>
      <c r="J691" s="177">
        <v>390</v>
      </c>
      <c r="K691" s="177">
        <v>4.3</v>
      </c>
      <c r="L691" s="176">
        <v>1</v>
      </c>
      <c r="M691" s="170">
        <v>0</v>
      </c>
      <c r="N691" s="177">
        <v>1</v>
      </c>
      <c r="O691" s="177">
        <v>1</v>
      </c>
      <c r="P691" s="170">
        <v>0</v>
      </c>
      <c r="Q691" s="170">
        <v>0</v>
      </c>
      <c r="R691" s="170">
        <v>0</v>
      </c>
      <c r="S691" s="170">
        <v>0</v>
      </c>
      <c r="T691" s="176">
        <v>0.23</v>
      </c>
      <c r="U691" s="170">
        <v>0</v>
      </c>
      <c r="V691" s="177">
        <v>0.23</v>
      </c>
      <c r="W691" s="177">
        <v>0.23</v>
      </c>
      <c r="X691" s="177">
        <v>0.23</v>
      </c>
      <c r="Y691" s="173" t="s">
        <v>179</v>
      </c>
    </row>
    <row r="692" spans="1:25" ht="15.75" x14ac:dyDescent="0.2">
      <c r="A692" s="318">
        <v>663</v>
      </c>
      <c r="B692" s="169" t="s">
        <v>496</v>
      </c>
      <c r="C692" s="175" t="s">
        <v>180</v>
      </c>
      <c r="D692" s="169" t="s">
        <v>1545</v>
      </c>
      <c r="E692" s="175" t="s">
        <v>2691</v>
      </c>
      <c r="F692" s="169" t="s">
        <v>1005</v>
      </c>
      <c r="G692" s="175">
        <v>1997</v>
      </c>
      <c r="H692" s="176">
        <v>2</v>
      </c>
      <c r="I692" s="177">
        <v>1</v>
      </c>
      <c r="J692" s="177">
        <v>55</v>
      </c>
      <c r="K692" s="177">
        <v>0.6</v>
      </c>
      <c r="L692" s="171">
        <v>0</v>
      </c>
      <c r="M692" s="170">
        <v>0</v>
      </c>
      <c r="N692" s="170">
        <v>0</v>
      </c>
      <c r="O692" s="170">
        <v>0</v>
      </c>
      <c r="P692" s="170">
        <v>0</v>
      </c>
      <c r="Q692" s="170">
        <v>0</v>
      </c>
      <c r="R692" s="170">
        <v>0</v>
      </c>
      <c r="S692" s="170">
        <v>0</v>
      </c>
      <c r="T692" s="171">
        <v>0</v>
      </c>
      <c r="U692" s="170">
        <v>0</v>
      </c>
      <c r="V692" s="170">
        <v>0</v>
      </c>
      <c r="W692" s="170">
        <v>0</v>
      </c>
      <c r="X692" s="170">
        <v>0</v>
      </c>
      <c r="Y692" s="173" t="s">
        <v>179</v>
      </c>
    </row>
    <row r="693" spans="1:25" ht="15.75" x14ac:dyDescent="0.2">
      <c r="A693" s="318">
        <v>664</v>
      </c>
      <c r="B693" s="169" t="s">
        <v>214</v>
      </c>
      <c r="C693" s="175" t="s">
        <v>638</v>
      </c>
      <c r="D693" s="169" t="s">
        <v>989</v>
      </c>
      <c r="E693" s="175" t="s">
        <v>2692</v>
      </c>
      <c r="F693" s="169" t="s">
        <v>1900</v>
      </c>
      <c r="G693" s="175">
        <v>1992</v>
      </c>
      <c r="H693" s="176">
        <v>2</v>
      </c>
      <c r="I693" s="170">
        <v>0</v>
      </c>
      <c r="J693" s="177">
        <v>39</v>
      </c>
      <c r="K693" s="177">
        <v>0.4</v>
      </c>
      <c r="L693" s="176">
        <v>1</v>
      </c>
      <c r="M693" s="170">
        <v>0</v>
      </c>
      <c r="N693" s="177">
        <v>1</v>
      </c>
      <c r="O693" s="170">
        <v>0</v>
      </c>
      <c r="P693" s="177">
        <v>1</v>
      </c>
      <c r="Q693" s="177">
        <v>1</v>
      </c>
      <c r="R693" s="177">
        <v>1</v>
      </c>
      <c r="S693" s="170">
        <v>0</v>
      </c>
      <c r="T693" s="176">
        <v>2.31</v>
      </c>
      <c r="U693" s="170">
        <v>0</v>
      </c>
      <c r="V693" s="177">
        <v>2.31</v>
      </c>
      <c r="W693" s="170">
        <v>0</v>
      </c>
      <c r="X693" s="170">
        <v>0</v>
      </c>
      <c r="Y693" s="173" t="s">
        <v>179</v>
      </c>
    </row>
    <row r="694" spans="1:25" ht="15.75" x14ac:dyDescent="0.2">
      <c r="A694" s="318">
        <v>665</v>
      </c>
      <c r="B694" s="169" t="s">
        <v>1336</v>
      </c>
      <c r="C694" s="175" t="s">
        <v>182</v>
      </c>
      <c r="D694" s="169" t="s">
        <v>1270</v>
      </c>
      <c r="E694" s="175" t="s">
        <v>2693</v>
      </c>
      <c r="F694" s="169" t="s">
        <v>1003</v>
      </c>
      <c r="G694" s="175">
        <v>2003</v>
      </c>
      <c r="H694" s="176">
        <v>4</v>
      </c>
      <c r="I694" s="177">
        <v>4</v>
      </c>
      <c r="J694" s="177">
        <v>335</v>
      </c>
      <c r="K694" s="177">
        <v>3.7</v>
      </c>
      <c r="L694" s="171">
        <v>0</v>
      </c>
      <c r="M694" s="170">
        <v>0</v>
      </c>
      <c r="N694" s="170">
        <v>0</v>
      </c>
      <c r="O694" s="170">
        <v>0</v>
      </c>
      <c r="P694" s="170">
        <v>0</v>
      </c>
      <c r="Q694" s="170">
        <v>0</v>
      </c>
      <c r="R694" s="170">
        <v>0</v>
      </c>
      <c r="S694" s="177">
        <v>1</v>
      </c>
      <c r="T694" s="171">
        <v>0</v>
      </c>
      <c r="U694" s="170">
        <v>0</v>
      </c>
      <c r="V694" s="170">
        <v>0</v>
      </c>
      <c r="W694" s="170">
        <v>0</v>
      </c>
      <c r="X694" s="170">
        <v>0</v>
      </c>
      <c r="Y694" s="173" t="s">
        <v>179</v>
      </c>
    </row>
    <row r="695" spans="1:25" ht="15.75" x14ac:dyDescent="0.2">
      <c r="A695" s="318">
        <v>666</v>
      </c>
      <c r="B695" s="169" t="s">
        <v>1493</v>
      </c>
      <c r="C695" s="175" t="s">
        <v>182</v>
      </c>
      <c r="D695" s="169" t="s">
        <v>1438</v>
      </c>
      <c r="E695" s="175" t="s">
        <v>1627</v>
      </c>
      <c r="F695" s="169" t="s">
        <v>874</v>
      </c>
      <c r="G695" s="175">
        <v>1996</v>
      </c>
      <c r="H695" s="176">
        <v>4</v>
      </c>
      <c r="I695" s="177">
        <v>4</v>
      </c>
      <c r="J695" s="177">
        <v>390</v>
      </c>
      <c r="K695" s="177">
        <v>4.3</v>
      </c>
      <c r="L695" s="171">
        <v>0</v>
      </c>
      <c r="M695" s="177">
        <v>1</v>
      </c>
      <c r="N695" s="177">
        <v>1</v>
      </c>
      <c r="O695" s="170">
        <v>0</v>
      </c>
      <c r="P695" s="170">
        <v>0</v>
      </c>
      <c r="Q695" s="170">
        <v>0</v>
      </c>
      <c r="R695" s="170">
        <v>0</v>
      </c>
      <c r="S695" s="170">
        <v>0</v>
      </c>
      <c r="T695" s="171">
        <v>0</v>
      </c>
      <c r="U695" s="177">
        <v>0.23</v>
      </c>
      <c r="V695" s="177">
        <v>0.23</v>
      </c>
      <c r="W695" s="170">
        <v>0</v>
      </c>
      <c r="X695" s="177">
        <v>0.23</v>
      </c>
      <c r="Y695" s="173" t="s">
        <v>179</v>
      </c>
    </row>
    <row r="696" spans="1:25" ht="15.75" x14ac:dyDescent="0.2">
      <c r="A696" s="318">
        <v>667</v>
      </c>
      <c r="B696" s="169" t="s">
        <v>2049</v>
      </c>
      <c r="C696" s="175" t="s">
        <v>181</v>
      </c>
      <c r="D696" s="169" t="s">
        <v>787</v>
      </c>
      <c r="E696" s="175" t="s">
        <v>2694</v>
      </c>
      <c r="F696" s="169" t="s">
        <v>1194</v>
      </c>
      <c r="G696" s="175">
        <v>1997</v>
      </c>
      <c r="H696" s="176">
        <v>1</v>
      </c>
      <c r="I696" s="170">
        <v>0</v>
      </c>
      <c r="J696" s="177">
        <v>2</v>
      </c>
      <c r="K696" s="170">
        <v>0</v>
      </c>
      <c r="L696" s="171">
        <v>0</v>
      </c>
      <c r="M696" s="170">
        <v>0</v>
      </c>
      <c r="N696" s="170">
        <v>0</v>
      </c>
      <c r="O696" s="170">
        <v>0</v>
      </c>
      <c r="P696" s="170">
        <v>0</v>
      </c>
      <c r="Q696" s="170">
        <v>0</v>
      </c>
      <c r="R696" s="170">
        <v>0</v>
      </c>
      <c r="S696" s="170">
        <v>0</v>
      </c>
      <c r="T696" s="171">
        <v>0</v>
      </c>
      <c r="U696" s="170">
        <v>0</v>
      </c>
      <c r="V696" s="170">
        <v>0</v>
      </c>
      <c r="W696" s="170">
        <v>0</v>
      </c>
      <c r="X696" s="170">
        <v>0</v>
      </c>
      <c r="Y696" s="173" t="s">
        <v>179</v>
      </c>
    </row>
    <row r="697" spans="1:25" ht="15.75" x14ac:dyDescent="0.2">
      <c r="A697" s="318">
        <v>668</v>
      </c>
      <c r="B697" s="169" t="s">
        <v>1189</v>
      </c>
      <c r="C697" s="175" t="s">
        <v>180</v>
      </c>
      <c r="D697" s="169" t="s">
        <v>634</v>
      </c>
      <c r="E697" s="175" t="s">
        <v>2246</v>
      </c>
      <c r="F697" s="169" t="s">
        <v>1058</v>
      </c>
      <c r="G697" s="175">
        <v>2000</v>
      </c>
      <c r="H697" s="176">
        <v>4</v>
      </c>
      <c r="I697" s="177">
        <v>4</v>
      </c>
      <c r="J697" s="177">
        <v>270</v>
      </c>
      <c r="K697" s="177">
        <v>3</v>
      </c>
      <c r="L697" s="176">
        <v>1</v>
      </c>
      <c r="M697" s="177">
        <v>1</v>
      </c>
      <c r="N697" s="177">
        <v>2</v>
      </c>
      <c r="O697" s="177">
        <v>1</v>
      </c>
      <c r="P697" s="170">
        <v>0</v>
      </c>
      <c r="Q697" s="170">
        <v>0</v>
      </c>
      <c r="R697" s="170">
        <v>0</v>
      </c>
      <c r="S697" s="170">
        <v>0</v>
      </c>
      <c r="T697" s="176">
        <v>0.33</v>
      </c>
      <c r="U697" s="177">
        <v>0.33</v>
      </c>
      <c r="V697" s="177">
        <v>0.67</v>
      </c>
      <c r="W697" s="177">
        <v>0.33</v>
      </c>
      <c r="X697" s="177">
        <v>0.67</v>
      </c>
      <c r="Y697" s="173" t="s">
        <v>179</v>
      </c>
    </row>
    <row r="698" spans="1:25" ht="15.75" x14ac:dyDescent="0.2">
      <c r="A698" s="318">
        <v>669</v>
      </c>
      <c r="B698" s="169" t="s">
        <v>769</v>
      </c>
      <c r="C698" s="175" t="s">
        <v>183</v>
      </c>
      <c r="D698" s="169" t="s">
        <v>787</v>
      </c>
      <c r="E698" s="175" t="s">
        <v>2695</v>
      </c>
      <c r="F698" s="169" t="s">
        <v>1106</v>
      </c>
      <c r="G698" s="175">
        <v>1989</v>
      </c>
      <c r="H698" s="176">
        <v>2</v>
      </c>
      <c r="I698" s="177">
        <v>2</v>
      </c>
      <c r="J698" s="177">
        <v>180</v>
      </c>
      <c r="K698" s="177">
        <v>2</v>
      </c>
      <c r="L698" s="171">
        <v>0</v>
      </c>
      <c r="M698" s="170">
        <v>0</v>
      </c>
      <c r="N698" s="170">
        <v>0</v>
      </c>
      <c r="O698" s="170">
        <v>0</v>
      </c>
      <c r="P698" s="170">
        <v>0</v>
      </c>
      <c r="Q698" s="170">
        <v>0</v>
      </c>
      <c r="R698" s="170">
        <v>0</v>
      </c>
      <c r="S698" s="170">
        <v>0</v>
      </c>
      <c r="T698" s="171">
        <v>0</v>
      </c>
      <c r="U698" s="170">
        <v>0</v>
      </c>
      <c r="V698" s="170">
        <v>0</v>
      </c>
      <c r="W698" s="170">
        <v>0</v>
      </c>
      <c r="X698" s="170">
        <v>0</v>
      </c>
      <c r="Y698" s="173" t="s">
        <v>179</v>
      </c>
    </row>
    <row r="699" spans="1:25" ht="15.75" x14ac:dyDescent="0.2">
      <c r="A699" s="318">
        <v>670</v>
      </c>
      <c r="B699" s="169" t="s">
        <v>1930</v>
      </c>
      <c r="C699" s="175" t="s">
        <v>180</v>
      </c>
      <c r="D699" s="169" t="s">
        <v>1108</v>
      </c>
      <c r="E699" s="175" t="s">
        <v>2696</v>
      </c>
      <c r="F699" s="169" t="s">
        <v>1931</v>
      </c>
      <c r="G699" s="175">
        <v>2002</v>
      </c>
      <c r="H699" s="176">
        <v>1</v>
      </c>
      <c r="I699" s="170">
        <v>0</v>
      </c>
      <c r="J699" s="177">
        <v>14</v>
      </c>
      <c r="K699" s="177">
        <v>0.2</v>
      </c>
      <c r="L699" s="171">
        <v>0</v>
      </c>
      <c r="M699" s="170">
        <v>0</v>
      </c>
      <c r="N699" s="170">
        <v>0</v>
      </c>
      <c r="O699" s="170">
        <v>0</v>
      </c>
      <c r="P699" s="170">
        <v>0</v>
      </c>
      <c r="Q699" s="170">
        <v>0</v>
      </c>
      <c r="R699" s="170">
        <v>0</v>
      </c>
      <c r="S699" s="170">
        <v>0</v>
      </c>
      <c r="T699" s="171">
        <v>0</v>
      </c>
      <c r="U699" s="170">
        <v>0</v>
      </c>
      <c r="V699" s="170">
        <v>0</v>
      </c>
      <c r="W699" s="170">
        <v>0</v>
      </c>
      <c r="X699" s="170">
        <v>0</v>
      </c>
      <c r="Y699" s="173" t="s">
        <v>179</v>
      </c>
    </row>
    <row r="700" spans="1:25" ht="15.75" x14ac:dyDescent="0.2">
      <c r="A700" s="318">
        <v>671</v>
      </c>
      <c r="B700" s="169" t="s">
        <v>1630</v>
      </c>
      <c r="C700" s="175" t="s">
        <v>180</v>
      </c>
      <c r="D700" s="169" t="s">
        <v>1534</v>
      </c>
      <c r="E700" s="175" t="s">
        <v>2697</v>
      </c>
      <c r="F700" s="169" t="s">
        <v>874</v>
      </c>
      <c r="G700" s="175">
        <v>2003</v>
      </c>
      <c r="H700" s="176">
        <v>3</v>
      </c>
      <c r="I700" s="177">
        <v>1</v>
      </c>
      <c r="J700" s="177">
        <v>89</v>
      </c>
      <c r="K700" s="177">
        <v>1</v>
      </c>
      <c r="L700" s="171">
        <v>0</v>
      </c>
      <c r="M700" s="177">
        <v>1</v>
      </c>
      <c r="N700" s="177">
        <v>1</v>
      </c>
      <c r="O700" s="170">
        <v>0</v>
      </c>
      <c r="P700" s="170">
        <v>0</v>
      </c>
      <c r="Q700" s="170">
        <v>0</v>
      </c>
      <c r="R700" s="170">
        <v>0</v>
      </c>
      <c r="S700" s="170">
        <v>0</v>
      </c>
      <c r="T700" s="171">
        <v>0</v>
      </c>
      <c r="U700" s="177">
        <v>1.01</v>
      </c>
      <c r="V700" s="177">
        <v>1.01</v>
      </c>
      <c r="W700" s="170">
        <v>0</v>
      </c>
      <c r="X700" s="177">
        <v>1.01</v>
      </c>
      <c r="Y700" s="173" t="s">
        <v>179</v>
      </c>
    </row>
    <row r="701" spans="1:25" ht="15.75" x14ac:dyDescent="0.2">
      <c r="A701" s="318">
        <v>672</v>
      </c>
      <c r="B701" s="169" t="s">
        <v>2016</v>
      </c>
      <c r="C701" s="175" t="s">
        <v>636</v>
      </c>
      <c r="D701" s="169" t="s">
        <v>1545</v>
      </c>
      <c r="E701" s="175" t="s">
        <v>522</v>
      </c>
      <c r="F701" s="169" t="s">
        <v>1116</v>
      </c>
      <c r="G701" s="175">
        <v>1998</v>
      </c>
      <c r="H701" s="176">
        <v>1</v>
      </c>
      <c r="I701" s="170">
        <v>0</v>
      </c>
      <c r="J701" s="177">
        <v>1</v>
      </c>
      <c r="K701" s="170">
        <v>0</v>
      </c>
      <c r="L701" s="171">
        <v>0</v>
      </c>
      <c r="M701" s="170">
        <v>0</v>
      </c>
      <c r="N701" s="170">
        <v>0</v>
      </c>
      <c r="O701" s="170">
        <v>0</v>
      </c>
      <c r="P701" s="170">
        <v>0</v>
      </c>
      <c r="Q701" s="170">
        <v>0</v>
      </c>
      <c r="R701" s="170">
        <v>0</v>
      </c>
      <c r="S701" s="170">
        <v>0</v>
      </c>
      <c r="T701" s="171">
        <v>0</v>
      </c>
      <c r="U701" s="170">
        <v>0</v>
      </c>
      <c r="V701" s="170">
        <v>0</v>
      </c>
      <c r="W701" s="170">
        <v>0</v>
      </c>
      <c r="X701" s="170">
        <v>0</v>
      </c>
      <c r="Y701" s="173" t="s">
        <v>179</v>
      </c>
    </row>
    <row r="702" spans="1:25" ht="15.75" x14ac:dyDescent="0.2">
      <c r="A702" s="318">
        <v>673</v>
      </c>
      <c r="B702" s="169" t="s">
        <v>238</v>
      </c>
      <c r="C702" s="175" t="s">
        <v>181</v>
      </c>
      <c r="D702" s="169" t="s">
        <v>1244</v>
      </c>
      <c r="E702" s="175" t="s">
        <v>2698</v>
      </c>
      <c r="F702" s="169" t="s">
        <v>1005</v>
      </c>
      <c r="G702" s="175">
        <v>1999</v>
      </c>
      <c r="H702" s="176">
        <v>3</v>
      </c>
      <c r="I702" s="177">
        <v>2</v>
      </c>
      <c r="J702" s="177">
        <v>156</v>
      </c>
      <c r="K702" s="177">
        <v>1.7</v>
      </c>
      <c r="L702" s="171">
        <v>0</v>
      </c>
      <c r="M702" s="170">
        <v>0</v>
      </c>
      <c r="N702" s="170">
        <v>0</v>
      </c>
      <c r="O702" s="170">
        <v>0</v>
      </c>
      <c r="P702" s="170">
        <v>0</v>
      </c>
      <c r="Q702" s="170">
        <v>0</v>
      </c>
      <c r="R702" s="170">
        <v>0</v>
      </c>
      <c r="S702" s="170">
        <v>0</v>
      </c>
      <c r="T702" s="171">
        <v>0</v>
      </c>
      <c r="U702" s="170">
        <v>0</v>
      </c>
      <c r="V702" s="170">
        <v>0</v>
      </c>
      <c r="W702" s="170">
        <v>0</v>
      </c>
      <c r="X702" s="170">
        <v>0</v>
      </c>
      <c r="Y702" s="173" t="s">
        <v>179</v>
      </c>
    </row>
    <row r="703" spans="1:25" ht="15.75" x14ac:dyDescent="0.2">
      <c r="A703" s="318">
        <v>674</v>
      </c>
      <c r="B703" s="169" t="s">
        <v>735</v>
      </c>
      <c r="C703" s="175" t="s">
        <v>181</v>
      </c>
      <c r="D703" s="169" t="s">
        <v>1397</v>
      </c>
      <c r="E703" s="175" t="s">
        <v>2699</v>
      </c>
      <c r="F703" s="169" t="s">
        <v>1140</v>
      </c>
      <c r="G703" s="175">
        <v>2005</v>
      </c>
      <c r="H703" s="176">
        <v>6</v>
      </c>
      <c r="I703" s="177">
        <v>4</v>
      </c>
      <c r="J703" s="177">
        <v>318</v>
      </c>
      <c r="K703" s="177">
        <v>3.5</v>
      </c>
      <c r="L703" s="176">
        <v>1</v>
      </c>
      <c r="M703" s="170">
        <v>0</v>
      </c>
      <c r="N703" s="177">
        <v>1</v>
      </c>
      <c r="O703" s="177">
        <v>1</v>
      </c>
      <c r="P703" s="170">
        <v>0</v>
      </c>
      <c r="Q703" s="170">
        <v>0</v>
      </c>
      <c r="R703" s="177">
        <v>1</v>
      </c>
      <c r="S703" s="170">
        <v>0</v>
      </c>
      <c r="T703" s="176">
        <v>0.28000000000000003</v>
      </c>
      <c r="U703" s="170">
        <v>0</v>
      </c>
      <c r="V703" s="177">
        <v>0.28000000000000003</v>
      </c>
      <c r="W703" s="177">
        <v>0.28000000000000003</v>
      </c>
      <c r="X703" s="177">
        <v>0.28000000000000003</v>
      </c>
      <c r="Y703" s="173" t="s">
        <v>179</v>
      </c>
    </row>
    <row r="704" spans="1:25" ht="16.5" thickBot="1" x14ac:dyDescent="0.25">
      <c r="A704" s="318">
        <v>675</v>
      </c>
      <c r="B704" s="169" t="s">
        <v>1190</v>
      </c>
      <c r="C704" s="175" t="s">
        <v>180</v>
      </c>
      <c r="D704" s="169" t="s">
        <v>787</v>
      </c>
      <c r="E704" s="175" t="s">
        <v>2206</v>
      </c>
      <c r="F704" s="169" t="s">
        <v>955</v>
      </c>
      <c r="G704" s="175">
        <v>2001</v>
      </c>
      <c r="H704" s="176">
        <v>4</v>
      </c>
      <c r="I704" s="177">
        <v>2</v>
      </c>
      <c r="J704" s="177">
        <v>130</v>
      </c>
      <c r="K704" s="177">
        <v>1.4</v>
      </c>
      <c r="L704" s="171">
        <v>0</v>
      </c>
      <c r="M704" s="170">
        <v>0</v>
      </c>
      <c r="N704" s="170">
        <v>0</v>
      </c>
      <c r="O704" s="170">
        <v>0</v>
      </c>
      <c r="P704" s="170">
        <v>0</v>
      </c>
      <c r="Q704" s="170">
        <v>0</v>
      </c>
      <c r="R704" s="170">
        <v>0</v>
      </c>
      <c r="S704" s="170">
        <v>0</v>
      </c>
      <c r="T704" s="171">
        <v>0</v>
      </c>
      <c r="U704" s="170">
        <v>0</v>
      </c>
      <c r="V704" s="170">
        <v>0</v>
      </c>
      <c r="W704" s="170">
        <v>0</v>
      </c>
      <c r="X704" s="170">
        <v>0</v>
      </c>
      <c r="Y704" s="173" t="s">
        <v>179</v>
      </c>
    </row>
    <row r="705" spans="1:25" ht="13.5" thickBot="1" x14ac:dyDescent="0.25">
      <c r="A705" s="174" t="s">
        <v>173</v>
      </c>
      <c r="B705" s="315" t="s">
        <v>174</v>
      </c>
      <c r="C705" s="181" t="s">
        <v>175</v>
      </c>
      <c r="D705" s="181" t="s">
        <v>176</v>
      </c>
      <c r="E705" s="181" t="s">
        <v>177</v>
      </c>
      <c r="F705" s="181" t="s">
        <v>806</v>
      </c>
      <c r="G705" s="181" t="s">
        <v>178</v>
      </c>
      <c r="H705" s="182" t="s">
        <v>184</v>
      </c>
      <c r="I705" s="181" t="s">
        <v>185</v>
      </c>
      <c r="J705" s="181" t="s">
        <v>186</v>
      </c>
      <c r="K705" s="181" t="s">
        <v>187</v>
      </c>
      <c r="L705" s="182" t="s">
        <v>188</v>
      </c>
      <c r="M705" s="181" t="s">
        <v>189</v>
      </c>
      <c r="N705" s="181" t="s">
        <v>195</v>
      </c>
      <c r="O705" s="181" t="s">
        <v>190</v>
      </c>
      <c r="P705" s="181" t="s">
        <v>191</v>
      </c>
      <c r="Q705" s="181" t="s">
        <v>192</v>
      </c>
      <c r="R705" s="181" t="s">
        <v>193</v>
      </c>
      <c r="S705" s="181" t="s">
        <v>194</v>
      </c>
      <c r="T705" s="182" t="s">
        <v>188</v>
      </c>
      <c r="U705" s="181" t="s">
        <v>189</v>
      </c>
      <c r="V705" s="181" t="s">
        <v>195</v>
      </c>
      <c r="W705" s="181" t="s">
        <v>190</v>
      </c>
      <c r="X705" s="181" t="s">
        <v>196</v>
      </c>
      <c r="Y705" s="183" t="s">
        <v>179</v>
      </c>
    </row>
    <row r="706" spans="1:25" ht="15.75" x14ac:dyDescent="0.2">
      <c r="A706" s="318">
        <v>676</v>
      </c>
      <c r="B706" s="169" t="s">
        <v>765</v>
      </c>
      <c r="C706" s="175" t="s">
        <v>183</v>
      </c>
      <c r="D706" s="169" t="s">
        <v>1397</v>
      </c>
      <c r="E706" s="175" t="s">
        <v>2700</v>
      </c>
      <c r="F706" s="169" t="s">
        <v>1096</v>
      </c>
      <c r="G706" s="175">
        <v>1990</v>
      </c>
      <c r="H706" s="176">
        <v>5</v>
      </c>
      <c r="I706" s="177">
        <v>5</v>
      </c>
      <c r="J706" s="177">
        <v>480</v>
      </c>
      <c r="K706" s="177">
        <v>5.3</v>
      </c>
      <c r="L706" s="171">
        <v>0</v>
      </c>
      <c r="M706" s="170">
        <v>0</v>
      </c>
      <c r="N706" s="170">
        <v>0</v>
      </c>
      <c r="O706" s="170">
        <v>0</v>
      </c>
      <c r="P706" s="170">
        <v>0</v>
      </c>
      <c r="Q706" s="170">
        <v>0</v>
      </c>
      <c r="R706" s="170">
        <v>0</v>
      </c>
      <c r="S706" s="170">
        <v>0</v>
      </c>
      <c r="T706" s="171">
        <v>0</v>
      </c>
      <c r="U706" s="170">
        <v>0</v>
      </c>
      <c r="V706" s="170">
        <v>0</v>
      </c>
      <c r="W706" s="170">
        <v>0</v>
      </c>
      <c r="X706" s="170">
        <v>0</v>
      </c>
      <c r="Y706" s="173" t="s">
        <v>179</v>
      </c>
    </row>
    <row r="707" spans="1:25" ht="15.75" x14ac:dyDescent="0.2">
      <c r="A707" s="318">
        <v>677</v>
      </c>
      <c r="B707" s="169" t="s">
        <v>1071</v>
      </c>
      <c r="C707" s="175" t="s">
        <v>180</v>
      </c>
      <c r="D707" s="169" t="s">
        <v>998</v>
      </c>
      <c r="E707" s="175" t="s">
        <v>1294</v>
      </c>
      <c r="F707" s="169" t="s">
        <v>950</v>
      </c>
      <c r="G707" s="175">
        <v>1998</v>
      </c>
      <c r="H707" s="176">
        <v>4</v>
      </c>
      <c r="I707" s="177">
        <v>4</v>
      </c>
      <c r="J707" s="177">
        <v>360</v>
      </c>
      <c r="K707" s="177">
        <v>4</v>
      </c>
      <c r="L707" s="171">
        <v>0</v>
      </c>
      <c r="M707" s="170">
        <v>0</v>
      </c>
      <c r="N707" s="170">
        <v>0</v>
      </c>
      <c r="O707" s="170">
        <v>0</v>
      </c>
      <c r="P707" s="170">
        <v>0</v>
      </c>
      <c r="Q707" s="170">
        <v>0</v>
      </c>
      <c r="R707" s="170">
        <v>0</v>
      </c>
      <c r="S707" s="170">
        <v>0</v>
      </c>
      <c r="T707" s="171">
        <v>0</v>
      </c>
      <c r="U707" s="170">
        <v>0</v>
      </c>
      <c r="V707" s="170">
        <v>0</v>
      </c>
      <c r="W707" s="170">
        <v>0</v>
      </c>
      <c r="X707" s="170">
        <v>0</v>
      </c>
      <c r="Y707" s="173" t="s">
        <v>179</v>
      </c>
    </row>
    <row r="708" spans="1:25" ht="15.75" x14ac:dyDescent="0.2">
      <c r="A708" s="318">
        <v>678</v>
      </c>
      <c r="B708" s="169" t="s">
        <v>1727</v>
      </c>
      <c r="C708" s="175" t="s">
        <v>182</v>
      </c>
      <c r="D708" s="169" t="s">
        <v>1542</v>
      </c>
      <c r="E708" s="175" t="s">
        <v>2701</v>
      </c>
      <c r="F708" s="169" t="s">
        <v>1116</v>
      </c>
      <c r="G708" s="175">
        <v>2005</v>
      </c>
      <c r="H708" s="176">
        <v>7</v>
      </c>
      <c r="I708" s="177">
        <v>5</v>
      </c>
      <c r="J708" s="177">
        <v>461</v>
      </c>
      <c r="K708" s="177">
        <v>5.0999999999999996</v>
      </c>
      <c r="L708" s="171">
        <v>0</v>
      </c>
      <c r="M708" s="170">
        <v>0</v>
      </c>
      <c r="N708" s="170">
        <v>0</v>
      </c>
      <c r="O708" s="170">
        <v>0</v>
      </c>
      <c r="P708" s="170">
        <v>0</v>
      </c>
      <c r="Q708" s="170">
        <v>0</v>
      </c>
      <c r="R708" s="177">
        <v>1</v>
      </c>
      <c r="S708" s="170">
        <v>0</v>
      </c>
      <c r="T708" s="171">
        <v>0</v>
      </c>
      <c r="U708" s="170">
        <v>0</v>
      </c>
      <c r="V708" s="170">
        <v>0</v>
      </c>
      <c r="W708" s="170">
        <v>0</v>
      </c>
      <c r="X708" s="170">
        <v>0</v>
      </c>
      <c r="Y708" s="173" t="s">
        <v>179</v>
      </c>
    </row>
    <row r="709" spans="1:25" ht="15.75" x14ac:dyDescent="0.2">
      <c r="A709" s="318">
        <v>679</v>
      </c>
      <c r="B709" s="169" t="s">
        <v>1494</v>
      </c>
      <c r="C709" s="175" t="s">
        <v>182</v>
      </c>
      <c r="D709" s="169" t="s">
        <v>1387</v>
      </c>
      <c r="E709" s="175" t="s">
        <v>2108</v>
      </c>
      <c r="F709" s="286" t="s">
        <v>1392</v>
      </c>
      <c r="G709" s="175">
        <v>1992</v>
      </c>
      <c r="H709" s="176">
        <v>3</v>
      </c>
      <c r="I709" s="170">
        <v>0</v>
      </c>
      <c r="J709" s="177">
        <v>21</v>
      </c>
      <c r="K709" s="177">
        <v>0.2</v>
      </c>
      <c r="L709" s="171">
        <v>0</v>
      </c>
      <c r="M709" s="170">
        <v>0</v>
      </c>
      <c r="N709" s="170">
        <v>0</v>
      </c>
      <c r="O709" s="170">
        <v>0</v>
      </c>
      <c r="P709" s="170">
        <v>0</v>
      </c>
      <c r="Q709" s="170">
        <v>0</v>
      </c>
      <c r="R709" s="170">
        <v>0</v>
      </c>
      <c r="S709" s="170">
        <v>0</v>
      </c>
      <c r="T709" s="171">
        <v>0</v>
      </c>
      <c r="U709" s="170">
        <v>0</v>
      </c>
      <c r="V709" s="170">
        <v>0</v>
      </c>
      <c r="W709" s="170">
        <v>0</v>
      </c>
      <c r="X709" s="170">
        <v>0</v>
      </c>
      <c r="Y709" s="173" t="s">
        <v>179</v>
      </c>
    </row>
    <row r="710" spans="1:25" ht="15.75" x14ac:dyDescent="0.2">
      <c r="A710" s="318">
        <v>680</v>
      </c>
      <c r="B710" s="169" t="s">
        <v>1191</v>
      </c>
      <c r="C710" s="175" t="s">
        <v>182</v>
      </c>
      <c r="D710" s="169" t="s">
        <v>1108</v>
      </c>
      <c r="E710" s="175" t="s">
        <v>2702</v>
      </c>
      <c r="F710" s="169" t="s">
        <v>843</v>
      </c>
      <c r="G710" s="175">
        <v>1999</v>
      </c>
      <c r="H710" s="176">
        <v>3</v>
      </c>
      <c r="I710" s="177">
        <v>3</v>
      </c>
      <c r="J710" s="177">
        <v>270</v>
      </c>
      <c r="K710" s="177">
        <v>3</v>
      </c>
      <c r="L710" s="171">
        <v>0</v>
      </c>
      <c r="M710" s="170">
        <v>0</v>
      </c>
      <c r="N710" s="170">
        <v>0</v>
      </c>
      <c r="O710" s="170">
        <v>0</v>
      </c>
      <c r="P710" s="170">
        <v>0</v>
      </c>
      <c r="Q710" s="170">
        <v>0</v>
      </c>
      <c r="R710" s="170">
        <v>0</v>
      </c>
      <c r="S710" s="170">
        <v>0</v>
      </c>
      <c r="T710" s="171">
        <v>0</v>
      </c>
      <c r="U710" s="170">
        <v>0</v>
      </c>
      <c r="V710" s="170">
        <v>0</v>
      </c>
      <c r="W710" s="170">
        <v>0</v>
      </c>
      <c r="X710" s="170">
        <v>0</v>
      </c>
      <c r="Y710" s="173" t="s">
        <v>179</v>
      </c>
    </row>
    <row r="711" spans="1:25" ht="15.75" x14ac:dyDescent="0.2">
      <c r="A711" s="318">
        <v>681</v>
      </c>
      <c r="B711" s="169" t="s">
        <v>276</v>
      </c>
      <c r="C711" s="175" t="s">
        <v>183</v>
      </c>
      <c r="D711" s="169" t="s">
        <v>810</v>
      </c>
      <c r="E711" s="175" t="s">
        <v>2703</v>
      </c>
      <c r="F711" s="286" t="s">
        <v>1721</v>
      </c>
      <c r="G711" s="175">
        <v>1985</v>
      </c>
      <c r="H711" s="176">
        <v>1</v>
      </c>
      <c r="I711" s="170">
        <v>0</v>
      </c>
      <c r="J711" s="177">
        <v>13</v>
      </c>
      <c r="K711" s="177">
        <v>0.1</v>
      </c>
      <c r="L711" s="171">
        <v>0</v>
      </c>
      <c r="M711" s="170">
        <v>0</v>
      </c>
      <c r="N711" s="170">
        <v>0</v>
      </c>
      <c r="O711" s="170">
        <v>0</v>
      </c>
      <c r="P711" s="170">
        <v>0</v>
      </c>
      <c r="Q711" s="170">
        <v>0</v>
      </c>
      <c r="R711" s="170">
        <v>0</v>
      </c>
      <c r="S711" s="170">
        <v>0</v>
      </c>
      <c r="T711" s="171">
        <v>0</v>
      </c>
      <c r="U711" s="170">
        <v>0</v>
      </c>
      <c r="V711" s="170">
        <v>0</v>
      </c>
      <c r="W711" s="170">
        <v>0</v>
      </c>
      <c r="X711" s="170">
        <v>0</v>
      </c>
      <c r="Y711" s="173" t="s">
        <v>179</v>
      </c>
    </row>
    <row r="712" spans="1:25" ht="15.75" x14ac:dyDescent="0.2">
      <c r="A712" s="318">
        <v>682</v>
      </c>
      <c r="B712" s="169" t="s">
        <v>1192</v>
      </c>
      <c r="C712" s="175" t="s">
        <v>181</v>
      </c>
      <c r="D712" s="169" t="s">
        <v>1110</v>
      </c>
      <c r="E712" s="175" t="s">
        <v>2134</v>
      </c>
      <c r="F712" s="169" t="s">
        <v>1147</v>
      </c>
      <c r="G712" s="175">
        <v>1997</v>
      </c>
      <c r="H712" s="176">
        <v>3</v>
      </c>
      <c r="I712" s="170">
        <v>0</v>
      </c>
      <c r="J712" s="177">
        <v>42</v>
      </c>
      <c r="K712" s="177">
        <v>0.5</v>
      </c>
      <c r="L712" s="171">
        <v>0</v>
      </c>
      <c r="M712" s="177">
        <v>1</v>
      </c>
      <c r="N712" s="177">
        <v>1</v>
      </c>
      <c r="O712" s="170">
        <v>0</v>
      </c>
      <c r="P712" s="170">
        <v>0</v>
      </c>
      <c r="Q712" s="170">
        <v>0</v>
      </c>
      <c r="R712" s="170">
        <v>0</v>
      </c>
      <c r="S712" s="170">
        <v>0</v>
      </c>
      <c r="T712" s="171">
        <v>0</v>
      </c>
      <c r="U712" s="177">
        <v>2.14</v>
      </c>
      <c r="V712" s="177">
        <v>2.14</v>
      </c>
      <c r="W712" s="170">
        <v>0</v>
      </c>
      <c r="X712" s="177">
        <v>2.14</v>
      </c>
      <c r="Y712" s="173" t="s">
        <v>179</v>
      </c>
    </row>
    <row r="713" spans="1:25" ht="15.75" x14ac:dyDescent="0.2">
      <c r="A713" s="318">
        <v>683</v>
      </c>
      <c r="B713" s="169" t="s">
        <v>2043</v>
      </c>
      <c r="C713" s="175" t="s">
        <v>180</v>
      </c>
      <c r="D713" s="169" t="s">
        <v>890</v>
      </c>
      <c r="E713" s="175" t="s">
        <v>1690</v>
      </c>
      <c r="F713" s="169" t="s">
        <v>943</v>
      </c>
      <c r="G713" s="175">
        <v>2000</v>
      </c>
      <c r="H713" s="176">
        <v>1</v>
      </c>
      <c r="I713" s="170">
        <v>0</v>
      </c>
      <c r="J713" s="177">
        <v>22</v>
      </c>
      <c r="K713" s="177">
        <v>0.2</v>
      </c>
      <c r="L713" s="171">
        <v>0</v>
      </c>
      <c r="M713" s="170">
        <v>0</v>
      </c>
      <c r="N713" s="170">
        <v>0</v>
      </c>
      <c r="O713" s="170">
        <v>0</v>
      </c>
      <c r="P713" s="170">
        <v>0</v>
      </c>
      <c r="Q713" s="170">
        <v>0</v>
      </c>
      <c r="R713" s="170">
        <v>0</v>
      </c>
      <c r="S713" s="170">
        <v>0</v>
      </c>
      <c r="T713" s="171">
        <v>0</v>
      </c>
      <c r="U713" s="170">
        <v>0</v>
      </c>
      <c r="V713" s="170">
        <v>0</v>
      </c>
      <c r="W713" s="170">
        <v>0</v>
      </c>
      <c r="X713" s="170">
        <v>0</v>
      </c>
      <c r="Y713" s="173" t="s">
        <v>179</v>
      </c>
    </row>
    <row r="714" spans="1:25" ht="15.75" x14ac:dyDescent="0.2">
      <c r="A714" s="318">
        <v>684</v>
      </c>
      <c r="B714" s="169" t="s">
        <v>497</v>
      </c>
      <c r="C714" s="175" t="s">
        <v>638</v>
      </c>
      <c r="D714" s="169" t="s">
        <v>635</v>
      </c>
      <c r="E714" s="175" t="s">
        <v>1319</v>
      </c>
      <c r="F714" s="169" t="s">
        <v>1151</v>
      </c>
      <c r="G714" s="175">
        <v>2000</v>
      </c>
      <c r="H714" s="176">
        <v>1</v>
      </c>
      <c r="I714" s="170">
        <v>0</v>
      </c>
      <c r="J714" s="177">
        <v>20</v>
      </c>
      <c r="K714" s="177">
        <v>0.2</v>
      </c>
      <c r="L714" s="171">
        <v>0</v>
      </c>
      <c r="M714" s="170">
        <v>0</v>
      </c>
      <c r="N714" s="170">
        <v>0</v>
      </c>
      <c r="O714" s="170">
        <v>0</v>
      </c>
      <c r="P714" s="170">
        <v>0</v>
      </c>
      <c r="Q714" s="170">
        <v>0</v>
      </c>
      <c r="R714" s="170">
        <v>0</v>
      </c>
      <c r="S714" s="170">
        <v>0</v>
      </c>
      <c r="T714" s="171">
        <v>0</v>
      </c>
      <c r="U714" s="170">
        <v>0</v>
      </c>
      <c r="V714" s="170">
        <v>0</v>
      </c>
      <c r="W714" s="170">
        <v>0</v>
      </c>
      <c r="X714" s="170">
        <v>0</v>
      </c>
      <c r="Y714" s="173" t="s">
        <v>179</v>
      </c>
    </row>
    <row r="715" spans="1:25" ht="15.75" x14ac:dyDescent="0.2">
      <c r="A715" s="318">
        <v>685</v>
      </c>
      <c r="B715" s="169" t="s">
        <v>857</v>
      </c>
      <c r="C715" s="175" t="s">
        <v>182</v>
      </c>
      <c r="D715" s="169" t="s">
        <v>808</v>
      </c>
      <c r="E715" s="175" t="s">
        <v>2704</v>
      </c>
      <c r="F715" s="169" t="s">
        <v>858</v>
      </c>
      <c r="G715" s="175">
        <v>2004</v>
      </c>
      <c r="H715" s="176">
        <v>4</v>
      </c>
      <c r="I715" s="177">
        <v>4</v>
      </c>
      <c r="J715" s="177">
        <v>360</v>
      </c>
      <c r="K715" s="177">
        <v>4</v>
      </c>
      <c r="L715" s="171">
        <v>0</v>
      </c>
      <c r="M715" s="170">
        <v>0</v>
      </c>
      <c r="N715" s="170">
        <v>0</v>
      </c>
      <c r="O715" s="170">
        <v>0</v>
      </c>
      <c r="P715" s="170">
        <v>0</v>
      </c>
      <c r="Q715" s="170">
        <v>0</v>
      </c>
      <c r="R715" s="170">
        <v>0</v>
      </c>
      <c r="S715" s="170">
        <v>0</v>
      </c>
      <c r="T715" s="171">
        <v>0</v>
      </c>
      <c r="U715" s="170">
        <v>0</v>
      </c>
      <c r="V715" s="170">
        <v>0</v>
      </c>
      <c r="W715" s="170">
        <v>0</v>
      </c>
      <c r="X715" s="170">
        <v>0</v>
      </c>
      <c r="Y715" s="173" t="s">
        <v>179</v>
      </c>
    </row>
    <row r="716" spans="1:25" ht="15.75" x14ac:dyDescent="0.2">
      <c r="A716" s="318">
        <v>686</v>
      </c>
      <c r="B716" s="169" t="s">
        <v>1072</v>
      </c>
      <c r="C716" s="175" t="s">
        <v>180</v>
      </c>
      <c r="D716" s="169" t="s">
        <v>998</v>
      </c>
      <c r="E716" s="175" t="s">
        <v>2705</v>
      </c>
      <c r="F716" s="169" t="s">
        <v>1073</v>
      </c>
      <c r="G716" s="175">
        <v>2005</v>
      </c>
      <c r="H716" s="176">
        <v>4</v>
      </c>
      <c r="I716" s="177">
        <v>2</v>
      </c>
      <c r="J716" s="177">
        <v>197</v>
      </c>
      <c r="K716" s="177">
        <v>2.2000000000000002</v>
      </c>
      <c r="L716" s="171">
        <v>0</v>
      </c>
      <c r="M716" s="177">
        <v>1</v>
      </c>
      <c r="N716" s="177">
        <v>1</v>
      </c>
      <c r="O716" s="170">
        <v>0</v>
      </c>
      <c r="P716" s="170">
        <v>0</v>
      </c>
      <c r="Q716" s="170">
        <v>0</v>
      </c>
      <c r="R716" s="170">
        <v>0</v>
      </c>
      <c r="S716" s="170">
        <v>0</v>
      </c>
      <c r="T716" s="171">
        <v>0</v>
      </c>
      <c r="U716" s="177">
        <v>0.46</v>
      </c>
      <c r="V716" s="177">
        <v>0.46</v>
      </c>
      <c r="W716" s="170">
        <v>0</v>
      </c>
      <c r="X716" s="177">
        <v>0.46</v>
      </c>
      <c r="Y716" s="173" t="s">
        <v>179</v>
      </c>
    </row>
    <row r="717" spans="1:25" ht="15.75" x14ac:dyDescent="0.2">
      <c r="A717" s="318">
        <v>687</v>
      </c>
      <c r="B717" s="169" t="s">
        <v>1337</v>
      </c>
      <c r="C717" s="175" t="s">
        <v>180</v>
      </c>
      <c r="D717" s="169" t="s">
        <v>1256</v>
      </c>
      <c r="E717" s="175" t="s">
        <v>2706</v>
      </c>
      <c r="F717" s="169" t="s">
        <v>1339</v>
      </c>
      <c r="G717" s="175">
        <v>2002</v>
      </c>
      <c r="H717" s="176">
        <v>3</v>
      </c>
      <c r="I717" s="170">
        <v>0</v>
      </c>
      <c r="J717" s="177">
        <v>93</v>
      </c>
      <c r="K717" s="177">
        <v>1</v>
      </c>
      <c r="L717" s="171">
        <v>0</v>
      </c>
      <c r="M717" s="170">
        <v>0</v>
      </c>
      <c r="N717" s="170">
        <v>0</v>
      </c>
      <c r="O717" s="170">
        <v>0</v>
      </c>
      <c r="P717" s="170">
        <v>0</v>
      </c>
      <c r="Q717" s="170">
        <v>0</v>
      </c>
      <c r="R717" s="170">
        <v>0</v>
      </c>
      <c r="S717" s="170">
        <v>0</v>
      </c>
      <c r="T717" s="171">
        <v>0</v>
      </c>
      <c r="U717" s="170">
        <v>0</v>
      </c>
      <c r="V717" s="170">
        <v>0</v>
      </c>
      <c r="W717" s="170">
        <v>0</v>
      </c>
      <c r="X717" s="170">
        <v>0</v>
      </c>
      <c r="Y717" s="173" t="s">
        <v>179</v>
      </c>
    </row>
    <row r="718" spans="1:25" ht="15.75" x14ac:dyDescent="0.2">
      <c r="A718" s="318">
        <v>688</v>
      </c>
      <c r="B718" s="169" t="s">
        <v>720</v>
      </c>
      <c r="C718" s="175" t="s">
        <v>180</v>
      </c>
      <c r="D718" s="169" t="s">
        <v>1420</v>
      </c>
      <c r="E718" s="175" t="s">
        <v>2707</v>
      </c>
      <c r="F718" s="169" t="s">
        <v>850</v>
      </c>
      <c r="G718" s="175">
        <v>2001</v>
      </c>
      <c r="H718" s="176">
        <v>7</v>
      </c>
      <c r="I718" s="177">
        <v>7</v>
      </c>
      <c r="J718" s="177">
        <v>556</v>
      </c>
      <c r="K718" s="177">
        <v>6.2</v>
      </c>
      <c r="L718" s="171">
        <v>0</v>
      </c>
      <c r="M718" s="177">
        <v>5</v>
      </c>
      <c r="N718" s="177">
        <v>5</v>
      </c>
      <c r="O718" s="170">
        <v>0</v>
      </c>
      <c r="P718" s="170">
        <v>0</v>
      </c>
      <c r="Q718" s="170">
        <v>0</v>
      </c>
      <c r="R718" s="177">
        <v>1</v>
      </c>
      <c r="S718" s="170">
        <v>0</v>
      </c>
      <c r="T718" s="171">
        <v>0</v>
      </c>
      <c r="U718" s="177">
        <v>0.81</v>
      </c>
      <c r="V718" s="177">
        <v>0.81</v>
      </c>
      <c r="W718" s="170">
        <v>0</v>
      </c>
      <c r="X718" s="177">
        <v>0.81</v>
      </c>
      <c r="Y718" s="173" t="s">
        <v>179</v>
      </c>
    </row>
    <row r="719" spans="1:25" ht="15.75" x14ac:dyDescent="0.2">
      <c r="A719" s="318">
        <v>689</v>
      </c>
      <c r="B719" s="169" t="s">
        <v>498</v>
      </c>
      <c r="C719" s="175" t="s">
        <v>182</v>
      </c>
      <c r="D719" s="169" t="s">
        <v>1244</v>
      </c>
      <c r="E719" s="175" t="s">
        <v>2129</v>
      </c>
      <c r="F719" s="169" t="s">
        <v>1066</v>
      </c>
      <c r="G719" s="175">
        <v>1997</v>
      </c>
      <c r="H719" s="176">
        <v>3</v>
      </c>
      <c r="I719" s="177">
        <v>3</v>
      </c>
      <c r="J719" s="177">
        <v>270</v>
      </c>
      <c r="K719" s="177">
        <v>3</v>
      </c>
      <c r="L719" s="171">
        <v>0</v>
      </c>
      <c r="M719" s="170">
        <v>0</v>
      </c>
      <c r="N719" s="170">
        <v>0</v>
      </c>
      <c r="O719" s="170">
        <v>0</v>
      </c>
      <c r="P719" s="170">
        <v>0</v>
      </c>
      <c r="Q719" s="170">
        <v>0</v>
      </c>
      <c r="R719" s="177">
        <v>1</v>
      </c>
      <c r="S719" s="170">
        <v>0</v>
      </c>
      <c r="T719" s="171">
        <v>0</v>
      </c>
      <c r="U719" s="170">
        <v>0</v>
      </c>
      <c r="V719" s="170">
        <v>0</v>
      </c>
      <c r="W719" s="170">
        <v>0</v>
      </c>
      <c r="X719" s="170">
        <v>0</v>
      </c>
      <c r="Y719" s="173" t="s">
        <v>179</v>
      </c>
    </row>
    <row r="720" spans="1:25" ht="15.75" x14ac:dyDescent="0.2">
      <c r="A720" s="318">
        <v>690</v>
      </c>
      <c r="B720" s="169" t="s">
        <v>119</v>
      </c>
      <c r="C720" s="175" t="s">
        <v>180</v>
      </c>
      <c r="D720" s="169" t="s">
        <v>1275</v>
      </c>
      <c r="E720" s="175" t="s">
        <v>2708</v>
      </c>
      <c r="F720" s="169" t="s">
        <v>1085</v>
      </c>
      <c r="G720" s="175">
        <v>1998</v>
      </c>
      <c r="H720" s="176">
        <v>7</v>
      </c>
      <c r="I720" s="177">
        <v>5</v>
      </c>
      <c r="J720" s="177">
        <v>417</v>
      </c>
      <c r="K720" s="177">
        <v>4.5999999999999996</v>
      </c>
      <c r="L720" s="171">
        <v>0</v>
      </c>
      <c r="M720" s="177">
        <v>2</v>
      </c>
      <c r="N720" s="177">
        <v>2</v>
      </c>
      <c r="O720" s="170">
        <v>0</v>
      </c>
      <c r="P720" s="170">
        <v>0</v>
      </c>
      <c r="Q720" s="170">
        <v>0</v>
      </c>
      <c r="R720" s="170">
        <v>0</v>
      </c>
      <c r="S720" s="170">
        <v>0</v>
      </c>
      <c r="T720" s="171">
        <v>0</v>
      </c>
      <c r="U720" s="177">
        <v>0.43</v>
      </c>
      <c r="V720" s="177">
        <v>0.43</v>
      </c>
      <c r="W720" s="170">
        <v>0</v>
      </c>
      <c r="X720" s="177">
        <v>0.43</v>
      </c>
      <c r="Y720" s="173" t="s">
        <v>179</v>
      </c>
    </row>
    <row r="721" spans="1:25" ht="15.75" x14ac:dyDescent="0.2">
      <c r="A721" s="318">
        <v>691</v>
      </c>
      <c r="B721" s="169" t="s">
        <v>919</v>
      </c>
      <c r="C721" s="175" t="s">
        <v>181</v>
      </c>
      <c r="D721" s="169" t="s">
        <v>887</v>
      </c>
      <c r="E721" s="175" t="s">
        <v>2142</v>
      </c>
      <c r="F721" s="169" t="s">
        <v>940</v>
      </c>
      <c r="G721" s="175">
        <v>2000</v>
      </c>
      <c r="H721" s="176">
        <v>5</v>
      </c>
      <c r="I721" s="177">
        <v>3</v>
      </c>
      <c r="J721" s="177">
        <v>259</v>
      </c>
      <c r="K721" s="177">
        <v>2.9</v>
      </c>
      <c r="L721" s="171">
        <v>0</v>
      </c>
      <c r="M721" s="170">
        <v>0</v>
      </c>
      <c r="N721" s="170">
        <v>0</v>
      </c>
      <c r="O721" s="170">
        <v>0</v>
      </c>
      <c r="P721" s="170">
        <v>0</v>
      </c>
      <c r="Q721" s="170">
        <v>0</v>
      </c>
      <c r="R721" s="170">
        <v>0</v>
      </c>
      <c r="S721" s="170">
        <v>0</v>
      </c>
      <c r="T721" s="171">
        <v>0</v>
      </c>
      <c r="U721" s="170">
        <v>0</v>
      </c>
      <c r="V721" s="170">
        <v>0</v>
      </c>
      <c r="W721" s="170">
        <v>0</v>
      </c>
      <c r="X721" s="170">
        <v>0</v>
      </c>
      <c r="Y721" s="173" t="s">
        <v>179</v>
      </c>
    </row>
    <row r="722" spans="1:25" ht="15.75" x14ac:dyDescent="0.2">
      <c r="A722" s="318">
        <v>692</v>
      </c>
      <c r="B722" s="169" t="s">
        <v>1495</v>
      </c>
      <c r="C722" s="175" t="s">
        <v>180</v>
      </c>
      <c r="D722" s="169" t="s">
        <v>1387</v>
      </c>
      <c r="E722" s="175" t="s">
        <v>2180</v>
      </c>
      <c r="F722" s="286" t="s">
        <v>1496</v>
      </c>
      <c r="G722" s="175">
        <v>2000</v>
      </c>
      <c r="H722" s="176">
        <v>3</v>
      </c>
      <c r="I722" s="177">
        <v>3</v>
      </c>
      <c r="J722" s="177">
        <v>268</v>
      </c>
      <c r="K722" s="177">
        <v>3</v>
      </c>
      <c r="L722" s="176">
        <v>1</v>
      </c>
      <c r="M722" s="170">
        <v>0</v>
      </c>
      <c r="N722" s="177">
        <v>1</v>
      </c>
      <c r="O722" s="177">
        <v>1</v>
      </c>
      <c r="P722" s="170">
        <v>0</v>
      </c>
      <c r="Q722" s="170">
        <v>0</v>
      </c>
      <c r="R722" s="170">
        <v>0</v>
      </c>
      <c r="S722" s="170">
        <v>0</v>
      </c>
      <c r="T722" s="176">
        <v>0.34</v>
      </c>
      <c r="U722" s="170">
        <v>0</v>
      </c>
      <c r="V722" s="177">
        <v>0.34</v>
      </c>
      <c r="W722" s="177">
        <v>0.34</v>
      </c>
      <c r="X722" s="177">
        <v>0.34</v>
      </c>
      <c r="Y722" s="173" t="s">
        <v>179</v>
      </c>
    </row>
    <row r="723" spans="1:25" ht="15.75" x14ac:dyDescent="0.2">
      <c r="A723" s="318">
        <v>693</v>
      </c>
      <c r="B723" s="169" t="s">
        <v>465</v>
      </c>
      <c r="C723" s="175" t="s">
        <v>180</v>
      </c>
      <c r="D723" s="169" t="s">
        <v>1270</v>
      </c>
      <c r="E723" s="175" t="s">
        <v>2709</v>
      </c>
      <c r="F723" s="169" t="s">
        <v>1065</v>
      </c>
      <c r="G723" s="175">
        <v>2001</v>
      </c>
      <c r="H723" s="176">
        <v>4</v>
      </c>
      <c r="I723" s="177">
        <v>2</v>
      </c>
      <c r="J723" s="177">
        <v>106</v>
      </c>
      <c r="K723" s="177">
        <v>1.2</v>
      </c>
      <c r="L723" s="171">
        <v>0</v>
      </c>
      <c r="M723" s="170">
        <v>0</v>
      </c>
      <c r="N723" s="170">
        <v>0</v>
      </c>
      <c r="O723" s="170">
        <v>0</v>
      </c>
      <c r="P723" s="170">
        <v>0</v>
      </c>
      <c r="Q723" s="170">
        <v>0</v>
      </c>
      <c r="R723" s="170">
        <v>0</v>
      </c>
      <c r="S723" s="170">
        <v>0</v>
      </c>
      <c r="T723" s="171">
        <v>0</v>
      </c>
      <c r="U723" s="170">
        <v>0</v>
      </c>
      <c r="V723" s="170">
        <v>0</v>
      </c>
      <c r="W723" s="170">
        <v>0</v>
      </c>
      <c r="X723" s="170">
        <v>0</v>
      </c>
      <c r="Y723" s="173" t="s">
        <v>179</v>
      </c>
    </row>
    <row r="724" spans="1:25" ht="15.75" x14ac:dyDescent="0.2">
      <c r="A724" s="318">
        <v>694</v>
      </c>
      <c r="B724" s="169" t="s">
        <v>1932</v>
      </c>
      <c r="C724" s="175" t="s">
        <v>182</v>
      </c>
      <c r="D724" s="169" t="s">
        <v>1103</v>
      </c>
      <c r="E724" s="175" t="s">
        <v>2710</v>
      </c>
      <c r="F724" s="169" t="s">
        <v>1272</v>
      </c>
      <c r="G724" s="175">
        <v>1997</v>
      </c>
      <c r="H724" s="176">
        <v>1</v>
      </c>
      <c r="I724" s="177">
        <v>1</v>
      </c>
      <c r="J724" s="177">
        <v>90</v>
      </c>
      <c r="K724" s="177">
        <v>1</v>
      </c>
      <c r="L724" s="171">
        <v>0</v>
      </c>
      <c r="M724" s="170">
        <v>0</v>
      </c>
      <c r="N724" s="170">
        <v>0</v>
      </c>
      <c r="O724" s="170">
        <v>0</v>
      </c>
      <c r="P724" s="170">
        <v>0</v>
      </c>
      <c r="Q724" s="170">
        <v>0</v>
      </c>
      <c r="R724" s="170">
        <v>0</v>
      </c>
      <c r="S724" s="170">
        <v>0</v>
      </c>
      <c r="T724" s="171">
        <v>0</v>
      </c>
      <c r="U724" s="170">
        <v>0</v>
      </c>
      <c r="V724" s="170">
        <v>0</v>
      </c>
      <c r="W724" s="170">
        <v>0</v>
      </c>
      <c r="X724" s="170">
        <v>0</v>
      </c>
      <c r="Y724" s="173" t="s">
        <v>179</v>
      </c>
    </row>
    <row r="725" spans="1:25" ht="15.75" x14ac:dyDescent="0.2">
      <c r="A725" s="318">
        <v>695</v>
      </c>
      <c r="B725" s="169" t="s">
        <v>1632</v>
      </c>
      <c r="C725" s="175" t="s">
        <v>182</v>
      </c>
      <c r="D725" s="169" t="s">
        <v>1534</v>
      </c>
      <c r="E725" s="175" t="s">
        <v>2711</v>
      </c>
      <c r="F725" s="169" t="s">
        <v>1272</v>
      </c>
      <c r="G725" s="175">
        <v>1998</v>
      </c>
      <c r="H725" s="176">
        <v>3</v>
      </c>
      <c r="I725" s="177">
        <v>3</v>
      </c>
      <c r="J725" s="177">
        <v>270</v>
      </c>
      <c r="K725" s="177">
        <v>3</v>
      </c>
      <c r="L725" s="171">
        <v>0</v>
      </c>
      <c r="M725" s="170">
        <v>0</v>
      </c>
      <c r="N725" s="170">
        <v>0</v>
      </c>
      <c r="O725" s="170">
        <v>0</v>
      </c>
      <c r="P725" s="170">
        <v>0</v>
      </c>
      <c r="Q725" s="170">
        <v>0</v>
      </c>
      <c r="R725" s="170">
        <v>0</v>
      </c>
      <c r="S725" s="170">
        <v>0</v>
      </c>
      <c r="T725" s="171">
        <v>0</v>
      </c>
      <c r="U725" s="170">
        <v>0</v>
      </c>
      <c r="V725" s="170">
        <v>0</v>
      </c>
      <c r="W725" s="170">
        <v>0</v>
      </c>
      <c r="X725" s="170">
        <v>0</v>
      </c>
      <c r="Y725" s="173" t="s">
        <v>179</v>
      </c>
    </row>
    <row r="726" spans="1:25" ht="15.75" x14ac:dyDescent="0.2">
      <c r="A726" s="318">
        <v>696</v>
      </c>
      <c r="B726" s="169" t="s">
        <v>1193</v>
      </c>
      <c r="C726" s="175" t="s">
        <v>182</v>
      </c>
      <c r="D726" s="169" t="s">
        <v>1104</v>
      </c>
      <c r="E726" s="175" t="s">
        <v>2712</v>
      </c>
      <c r="F726" s="169" t="s">
        <v>1194</v>
      </c>
      <c r="G726" s="175">
        <v>2004</v>
      </c>
      <c r="H726" s="176">
        <v>3</v>
      </c>
      <c r="I726" s="177">
        <v>3</v>
      </c>
      <c r="J726" s="177">
        <v>225</v>
      </c>
      <c r="K726" s="177">
        <v>2.5</v>
      </c>
      <c r="L726" s="171">
        <v>0</v>
      </c>
      <c r="M726" s="170">
        <v>0</v>
      </c>
      <c r="N726" s="170">
        <v>0</v>
      </c>
      <c r="O726" s="170">
        <v>0</v>
      </c>
      <c r="P726" s="170">
        <v>0</v>
      </c>
      <c r="Q726" s="170">
        <v>0</v>
      </c>
      <c r="R726" s="170">
        <v>0</v>
      </c>
      <c r="S726" s="170">
        <v>0</v>
      </c>
      <c r="T726" s="171">
        <v>0</v>
      </c>
      <c r="U726" s="170">
        <v>0</v>
      </c>
      <c r="V726" s="170">
        <v>0</v>
      </c>
      <c r="W726" s="170">
        <v>0</v>
      </c>
      <c r="X726" s="170">
        <v>0</v>
      </c>
      <c r="Y726" s="173" t="s">
        <v>179</v>
      </c>
    </row>
    <row r="727" spans="1:25" ht="15.75" x14ac:dyDescent="0.2">
      <c r="A727" s="318">
        <v>697</v>
      </c>
      <c r="B727" s="169" t="s">
        <v>284</v>
      </c>
      <c r="C727" s="175" t="s">
        <v>180</v>
      </c>
      <c r="D727" s="169" t="s">
        <v>887</v>
      </c>
      <c r="E727" s="175" t="s">
        <v>2713</v>
      </c>
      <c r="F727" s="169" t="s">
        <v>960</v>
      </c>
      <c r="G727" s="175">
        <v>1992</v>
      </c>
      <c r="H727" s="176">
        <v>2</v>
      </c>
      <c r="I727" s="170">
        <v>0</v>
      </c>
      <c r="J727" s="177">
        <v>5</v>
      </c>
      <c r="K727" s="177">
        <v>0.1</v>
      </c>
      <c r="L727" s="171">
        <v>0</v>
      </c>
      <c r="M727" s="170">
        <v>0</v>
      </c>
      <c r="N727" s="170">
        <v>0</v>
      </c>
      <c r="O727" s="170">
        <v>0</v>
      </c>
      <c r="P727" s="170">
        <v>0</v>
      </c>
      <c r="Q727" s="170">
        <v>0</v>
      </c>
      <c r="R727" s="170">
        <v>0</v>
      </c>
      <c r="S727" s="170">
        <v>0</v>
      </c>
      <c r="T727" s="171">
        <v>0</v>
      </c>
      <c r="U727" s="170">
        <v>0</v>
      </c>
      <c r="V727" s="170">
        <v>0</v>
      </c>
      <c r="W727" s="170">
        <v>0</v>
      </c>
      <c r="X727" s="170">
        <v>0</v>
      </c>
      <c r="Y727" s="173" t="s">
        <v>179</v>
      </c>
    </row>
    <row r="728" spans="1:25" ht="15.75" x14ac:dyDescent="0.2">
      <c r="A728" s="318">
        <v>698</v>
      </c>
      <c r="B728" s="169" t="s">
        <v>430</v>
      </c>
      <c r="C728" s="175" t="s">
        <v>182</v>
      </c>
      <c r="D728" s="169" t="s">
        <v>1404</v>
      </c>
      <c r="E728" s="175" t="s">
        <v>2714</v>
      </c>
      <c r="F728" s="169" t="s">
        <v>946</v>
      </c>
      <c r="G728" s="175">
        <v>1988</v>
      </c>
      <c r="H728" s="176">
        <v>6</v>
      </c>
      <c r="I728" s="177">
        <v>1</v>
      </c>
      <c r="J728" s="177">
        <v>170</v>
      </c>
      <c r="K728" s="177">
        <v>1.9</v>
      </c>
      <c r="L728" s="171">
        <v>0</v>
      </c>
      <c r="M728" s="170">
        <v>0</v>
      </c>
      <c r="N728" s="170">
        <v>0</v>
      </c>
      <c r="O728" s="170">
        <v>0</v>
      </c>
      <c r="P728" s="170">
        <v>0</v>
      </c>
      <c r="Q728" s="170">
        <v>0</v>
      </c>
      <c r="R728" s="170">
        <v>0</v>
      </c>
      <c r="S728" s="170">
        <v>0</v>
      </c>
      <c r="T728" s="171">
        <v>0</v>
      </c>
      <c r="U728" s="170">
        <v>0</v>
      </c>
      <c r="V728" s="170">
        <v>0</v>
      </c>
      <c r="W728" s="170">
        <v>0</v>
      </c>
      <c r="X728" s="170">
        <v>0</v>
      </c>
      <c r="Y728" s="173" t="s">
        <v>179</v>
      </c>
    </row>
    <row r="729" spans="1:25" ht="15.75" x14ac:dyDescent="0.2">
      <c r="A729" s="318">
        <v>699</v>
      </c>
      <c r="B729" s="169" t="s">
        <v>2105</v>
      </c>
      <c r="C729" s="175" t="s">
        <v>636</v>
      </c>
      <c r="D729" s="169" t="s">
        <v>992</v>
      </c>
      <c r="E729" s="175" t="s">
        <v>2715</v>
      </c>
      <c r="F729" s="169" t="s">
        <v>1166</v>
      </c>
      <c r="G729" s="175">
        <v>2001</v>
      </c>
      <c r="H729" s="176">
        <v>1</v>
      </c>
      <c r="I729" s="170">
        <v>0</v>
      </c>
      <c r="J729" s="177">
        <v>17</v>
      </c>
      <c r="K729" s="177">
        <v>0.2</v>
      </c>
      <c r="L729" s="171">
        <v>0</v>
      </c>
      <c r="M729" s="170">
        <v>0</v>
      </c>
      <c r="N729" s="170">
        <v>0</v>
      </c>
      <c r="O729" s="170">
        <v>0</v>
      </c>
      <c r="P729" s="170">
        <v>0</v>
      </c>
      <c r="Q729" s="170">
        <v>0</v>
      </c>
      <c r="R729" s="170">
        <v>0</v>
      </c>
      <c r="S729" s="170">
        <v>0</v>
      </c>
      <c r="T729" s="171">
        <v>0</v>
      </c>
      <c r="U729" s="170">
        <v>0</v>
      </c>
      <c r="V729" s="170">
        <v>0</v>
      </c>
      <c r="W729" s="170">
        <v>0</v>
      </c>
      <c r="X729" s="170">
        <v>0</v>
      </c>
      <c r="Y729" s="173" t="s">
        <v>179</v>
      </c>
    </row>
    <row r="730" spans="1:25" ht="16.5" thickBot="1" x14ac:dyDescent="0.25">
      <c r="A730" s="318">
        <v>700</v>
      </c>
      <c r="B730" s="169" t="s">
        <v>1074</v>
      </c>
      <c r="C730" s="175" t="s">
        <v>182</v>
      </c>
      <c r="D730" s="169" t="s">
        <v>972</v>
      </c>
      <c r="E730" s="175" t="s">
        <v>2135</v>
      </c>
      <c r="F730" s="286" t="s">
        <v>1075</v>
      </c>
      <c r="G730" s="175">
        <v>2005</v>
      </c>
      <c r="H730" s="176">
        <v>2</v>
      </c>
      <c r="I730" s="177">
        <v>2</v>
      </c>
      <c r="J730" s="177">
        <v>149</v>
      </c>
      <c r="K730" s="177">
        <v>1.7</v>
      </c>
      <c r="L730" s="171">
        <v>0</v>
      </c>
      <c r="M730" s="170">
        <v>0</v>
      </c>
      <c r="N730" s="170">
        <v>0</v>
      </c>
      <c r="O730" s="170">
        <v>0</v>
      </c>
      <c r="P730" s="170">
        <v>0</v>
      </c>
      <c r="Q730" s="170">
        <v>0</v>
      </c>
      <c r="R730" s="170">
        <v>0</v>
      </c>
      <c r="S730" s="170">
        <v>0</v>
      </c>
      <c r="T730" s="171">
        <v>0</v>
      </c>
      <c r="U730" s="170">
        <v>0</v>
      </c>
      <c r="V730" s="170">
        <v>0</v>
      </c>
      <c r="W730" s="170">
        <v>0</v>
      </c>
      <c r="X730" s="170">
        <v>0</v>
      </c>
      <c r="Y730" s="173" t="s">
        <v>179</v>
      </c>
    </row>
    <row r="731" spans="1:25" ht="13.5" thickBot="1" x14ac:dyDescent="0.25">
      <c r="A731" s="174" t="s">
        <v>173</v>
      </c>
      <c r="B731" s="315" t="s">
        <v>174</v>
      </c>
      <c r="C731" s="181" t="s">
        <v>175</v>
      </c>
      <c r="D731" s="181" t="s">
        <v>176</v>
      </c>
      <c r="E731" s="181" t="s">
        <v>177</v>
      </c>
      <c r="F731" s="181" t="s">
        <v>806</v>
      </c>
      <c r="G731" s="181" t="s">
        <v>178</v>
      </c>
      <c r="H731" s="182" t="s">
        <v>184</v>
      </c>
      <c r="I731" s="181" t="s">
        <v>185</v>
      </c>
      <c r="J731" s="181" t="s">
        <v>186</v>
      </c>
      <c r="K731" s="181" t="s">
        <v>187</v>
      </c>
      <c r="L731" s="182" t="s">
        <v>188</v>
      </c>
      <c r="M731" s="181" t="s">
        <v>189</v>
      </c>
      <c r="N731" s="181" t="s">
        <v>195</v>
      </c>
      <c r="O731" s="181" t="s">
        <v>190</v>
      </c>
      <c r="P731" s="181" t="s">
        <v>191</v>
      </c>
      <c r="Q731" s="181" t="s">
        <v>192</v>
      </c>
      <c r="R731" s="181" t="s">
        <v>193</v>
      </c>
      <c r="S731" s="181" t="s">
        <v>194</v>
      </c>
      <c r="T731" s="182" t="s">
        <v>188</v>
      </c>
      <c r="U731" s="181" t="s">
        <v>189</v>
      </c>
      <c r="V731" s="181" t="s">
        <v>195</v>
      </c>
      <c r="W731" s="181" t="s">
        <v>190</v>
      </c>
      <c r="X731" s="181" t="s">
        <v>196</v>
      </c>
      <c r="Y731" s="183" t="s">
        <v>179</v>
      </c>
    </row>
    <row r="732" spans="1:25" ht="15.75" x14ac:dyDescent="0.2">
      <c r="A732" s="318">
        <v>701</v>
      </c>
      <c r="B732" s="169" t="s">
        <v>431</v>
      </c>
      <c r="C732" s="175" t="s">
        <v>180</v>
      </c>
      <c r="D732" s="169" t="s">
        <v>992</v>
      </c>
      <c r="E732" s="175" t="s">
        <v>2716</v>
      </c>
      <c r="F732" s="169" t="s">
        <v>1076</v>
      </c>
      <c r="G732" s="175">
        <v>2000</v>
      </c>
      <c r="H732" s="176">
        <v>6</v>
      </c>
      <c r="I732" s="177">
        <v>5</v>
      </c>
      <c r="J732" s="177">
        <v>435</v>
      </c>
      <c r="K732" s="177">
        <v>4.8</v>
      </c>
      <c r="L732" s="176">
        <v>2</v>
      </c>
      <c r="M732" s="170">
        <v>0</v>
      </c>
      <c r="N732" s="177">
        <v>2</v>
      </c>
      <c r="O732" s="177">
        <v>2</v>
      </c>
      <c r="P732" s="170">
        <v>0</v>
      </c>
      <c r="Q732" s="170">
        <v>0</v>
      </c>
      <c r="R732" s="177">
        <v>1</v>
      </c>
      <c r="S732" s="170">
        <v>0</v>
      </c>
      <c r="T732" s="176">
        <v>0.41</v>
      </c>
      <c r="U732" s="170">
        <v>0</v>
      </c>
      <c r="V732" s="177">
        <v>0.41</v>
      </c>
      <c r="W732" s="177">
        <v>0.41</v>
      </c>
      <c r="X732" s="177">
        <v>0.41</v>
      </c>
      <c r="Y732" s="173" t="s">
        <v>179</v>
      </c>
    </row>
    <row r="733" spans="1:25" ht="15.75" x14ac:dyDescent="0.2">
      <c r="A733" s="318">
        <v>702</v>
      </c>
      <c r="B733" s="169" t="s">
        <v>432</v>
      </c>
      <c r="C733" s="175" t="s">
        <v>183</v>
      </c>
      <c r="D733" s="169" t="s">
        <v>1238</v>
      </c>
      <c r="E733" s="175" t="s">
        <v>2717</v>
      </c>
      <c r="F733" s="169" t="s">
        <v>1340</v>
      </c>
      <c r="G733" s="175">
        <v>1991</v>
      </c>
      <c r="H733" s="176">
        <v>3</v>
      </c>
      <c r="I733" s="177">
        <v>3</v>
      </c>
      <c r="J733" s="177">
        <v>270</v>
      </c>
      <c r="K733" s="177">
        <v>3</v>
      </c>
      <c r="L733" s="171">
        <v>0</v>
      </c>
      <c r="M733" s="170">
        <v>0</v>
      </c>
      <c r="N733" s="170">
        <v>0</v>
      </c>
      <c r="O733" s="170">
        <v>0</v>
      </c>
      <c r="P733" s="170">
        <v>0</v>
      </c>
      <c r="Q733" s="170">
        <v>0</v>
      </c>
      <c r="R733" s="170">
        <v>0</v>
      </c>
      <c r="S733" s="170">
        <v>0</v>
      </c>
      <c r="T733" s="171">
        <v>0</v>
      </c>
      <c r="U733" s="170">
        <v>0</v>
      </c>
      <c r="V733" s="170">
        <v>0</v>
      </c>
      <c r="W733" s="170">
        <v>0</v>
      </c>
      <c r="X733" s="170">
        <v>0</v>
      </c>
      <c r="Y733" s="173" t="s">
        <v>179</v>
      </c>
    </row>
    <row r="734" spans="1:25" ht="15.75" x14ac:dyDescent="0.2">
      <c r="A734" s="318">
        <v>703</v>
      </c>
      <c r="B734" s="169" t="s">
        <v>1634</v>
      </c>
      <c r="C734" s="175" t="s">
        <v>180</v>
      </c>
      <c r="D734" s="169" t="s">
        <v>1534</v>
      </c>
      <c r="E734" s="175" t="s">
        <v>2718</v>
      </c>
      <c r="F734" s="169" t="s">
        <v>1009</v>
      </c>
      <c r="G734" s="175">
        <v>1997</v>
      </c>
      <c r="H734" s="176">
        <v>3</v>
      </c>
      <c r="I734" s="177">
        <v>2</v>
      </c>
      <c r="J734" s="177">
        <v>151</v>
      </c>
      <c r="K734" s="177">
        <v>1.7</v>
      </c>
      <c r="L734" s="171">
        <v>0</v>
      </c>
      <c r="M734" s="170">
        <v>0</v>
      </c>
      <c r="N734" s="170">
        <v>0</v>
      </c>
      <c r="O734" s="170">
        <v>0</v>
      </c>
      <c r="P734" s="170">
        <v>0</v>
      </c>
      <c r="Q734" s="170">
        <v>0</v>
      </c>
      <c r="R734" s="170">
        <v>0</v>
      </c>
      <c r="S734" s="170">
        <v>0</v>
      </c>
      <c r="T734" s="171">
        <v>0</v>
      </c>
      <c r="U734" s="170">
        <v>0</v>
      </c>
      <c r="V734" s="170">
        <v>0</v>
      </c>
      <c r="W734" s="170">
        <v>0</v>
      </c>
      <c r="X734" s="170">
        <v>0</v>
      </c>
      <c r="Y734" s="173" t="s">
        <v>179</v>
      </c>
    </row>
    <row r="735" spans="1:25" ht="15.75" x14ac:dyDescent="0.2">
      <c r="A735" s="318">
        <v>704</v>
      </c>
      <c r="B735" s="169" t="s">
        <v>645</v>
      </c>
      <c r="C735" s="175" t="s">
        <v>181</v>
      </c>
      <c r="D735" s="169" t="s">
        <v>1275</v>
      </c>
      <c r="E735" s="175" t="s">
        <v>2719</v>
      </c>
      <c r="F735" s="169" t="s">
        <v>1175</v>
      </c>
      <c r="G735" s="175">
        <v>1997</v>
      </c>
      <c r="H735" s="176">
        <v>7</v>
      </c>
      <c r="I735" s="177">
        <v>7</v>
      </c>
      <c r="J735" s="177">
        <v>540</v>
      </c>
      <c r="K735" s="177">
        <v>6</v>
      </c>
      <c r="L735" s="176">
        <v>5</v>
      </c>
      <c r="M735" s="177">
        <v>1</v>
      </c>
      <c r="N735" s="177">
        <v>6</v>
      </c>
      <c r="O735" s="177">
        <v>4</v>
      </c>
      <c r="P735" s="177">
        <v>1</v>
      </c>
      <c r="Q735" s="177">
        <v>1</v>
      </c>
      <c r="R735" s="170">
        <v>0</v>
      </c>
      <c r="S735" s="170">
        <v>0</v>
      </c>
      <c r="T735" s="176">
        <v>0.83</v>
      </c>
      <c r="U735" s="177">
        <v>0.17</v>
      </c>
      <c r="V735" s="177">
        <v>1</v>
      </c>
      <c r="W735" s="177">
        <v>0.67</v>
      </c>
      <c r="X735" s="177">
        <v>0.83</v>
      </c>
      <c r="Y735" s="173" t="s">
        <v>179</v>
      </c>
    </row>
    <row r="736" spans="1:25" ht="15.75" x14ac:dyDescent="0.2">
      <c r="A736" s="318">
        <v>705</v>
      </c>
      <c r="B736" s="169" t="s">
        <v>668</v>
      </c>
      <c r="C736" s="175" t="s">
        <v>180</v>
      </c>
      <c r="D736" s="169" t="s">
        <v>654</v>
      </c>
      <c r="E736" s="175" t="s">
        <v>2720</v>
      </c>
      <c r="F736" s="169" t="s">
        <v>1058</v>
      </c>
      <c r="G736" s="175">
        <v>1998</v>
      </c>
      <c r="H736" s="176">
        <v>2</v>
      </c>
      <c r="I736" s="177">
        <v>1</v>
      </c>
      <c r="J736" s="177">
        <v>100</v>
      </c>
      <c r="K736" s="177">
        <v>1.1000000000000001</v>
      </c>
      <c r="L736" s="171">
        <v>0</v>
      </c>
      <c r="M736" s="170">
        <v>0</v>
      </c>
      <c r="N736" s="170">
        <v>0</v>
      </c>
      <c r="O736" s="170">
        <v>0</v>
      </c>
      <c r="P736" s="170">
        <v>0</v>
      </c>
      <c r="Q736" s="170">
        <v>0</v>
      </c>
      <c r="R736" s="170">
        <v>0</v>
      </c>
      <c r="S736" s="170">
        <v>0</v>
      </c>
      <c r="T736" s="171">
        <v>0</v>
      </c>
      <c r="U736" s="170">
        <v>0</v>
      </c>
      <c r="V736" s="170">
        <v>0</v>
      </c>
      <c r="W736" s="170">
        <v>0</v>
      </c>
      <c r="X736" s="170">
        <v>0</v>
      </c>
      <c r="Y736" s="173" t="s">
        <v>179</v>
      </c>
    </row>
    <row r="737" spans="1:25" ht="15.75" x14ac:dyDescent="0.2">
      <c r="A737" s="318">
        <v>706</v>
      </c>
      <c r="B737" s="169" t="s">
        <v>1195</v>
      </c>
      <c r="C737" s="175" t="s">
        <v>182</v>
      </c>
      <c r="D737" s="169" t="s">
        <v>1104</v>
      </c>
      <c r="E737" s="175" t="s">
        <v>2721</v>
      </c>
      <c r="F737" s="169" t="s">
        <v>1421</v>
      </c>
      <c r="G737" s="175">
        <v>2001</v>
      </c>
      <c r="H737" s="176">
        <v>4</v>
      </c>
      <c r="I737" s="177">
        <v>4</v>
      </c>
      <c r="J737" s="177">
        <v>360</v>
      </c>
      <c r="K737" s="177">
        <v>4</v>
      </c>
      <c r="L737" s="171">
        <v>0</v>
      </c>
      <c r="M737" s="170">
        <v>0</v>
      </c>
      <c r="N737" s="170">
        <v>0</v>
      </c>
      <c r="O737" s="170">
        <v>0</v>
      </c>
      <c r="P737" s="170">
        <v>0</v>
      </c>
      <c r="Q737" s="170">
        <v>0</v>
      </c>
      <c r="R737" s="170">
        <v>0</v>
      </c>
      <c r="S737" s="170">
        <v>0</v>
      </c>
      <c r="T737" s="171">
        <v>0</v>
      </c>
      <c r="U737" s="170">
        <v>0</v>
      </c>
      <c r="V737" s="170">
        <v>0</v>
      </c>
      <c r="W737" s="170">
        <v>0</v>
      </c>
      <c r="X737" s="170">
        <v>0</v>
      </c>
      <c r="Y737" s="173" t="s">
        <v>179</v>
      </c>
    </row>
    <row r="738" spans="1:25" ht="15.75" x14ac:dyDescent="0.2">
      <c r="A738" s="318">
        <v>707</v>
      </c>
      <c r="B738" s="169" t="s">
        <v>2050</v>
      </c>
      <c r="C738" s="175" t="s">
        <v>180</v>
      </c>
      <c r="D738" s="169" t="s">
        <v>1104</v>
      </c>
      <c r="E738" s="175" t="s">
        <v>2722</v>
      </c>
      <c r="F738" s="169" t="s">
        <v>1489</v>
      </c>
      <c r="G738" s="175">
        <v>2007</v>
      </c>
      <c r="H738" s="176">
        <v>1</v>
      </c>
      <c r="I738" s="170">
        <v>0</v>
      </c>
      <c r="J738" s="177">
        <v>12</v>
      </c>
      <c r="K738" s="177">
        <v>0.1</v>
      </c>
      <c r="L738" s="171">
        <v>0</v>
      </c>
      <c r="M738" s="170">
        <v>0</v>
      </c>
      <c r="N738" s="170">
        <v>0</v>
      </c>
      <c r="O738" s="170">
        <v>0</v>
      </c>
      <c r="P738" s="170">
        <v>0</v>
      </c>
      <c r="Q738" s="170">
        <v>0</v>
      </c>
      <c r="R738" s="177">
        <v>1</v>
      </c>
      <c r="S738" s="170">
        <v>0</v>
      </c>
      <c r="T738" s="171">
        <v>0</v>
      </c>
      <c r="U738" s="170">
        <v>0</v>
      </c>
      <c r="V738" s="170">
        <v>0</v>
      </c>
      <c r="W738" s="170">
        <v>0</v>
      </c>
      <c r="X738" s="170">
        <v>0</v>
      </c>
      <c r="Y738" s="173" t="s">
        <v>179</v>
      </c>
    </row>
    <row r="739" spans="1:25" ht="15.75" x14ac:dyDescent="0.2">
      <c r="A739" s="318">
        <v>708</v>
      </c>
      <c r="B739" s="169" t="s">
        <v>2017</v>
      </c>
      <c r="C739" s="175" t="s">
        <v>182</v>
      </c>
      <c r="D739" s="169" t="s">
        <v>1404</v>
      </c>
      <c r="E739" s="175" t="s">
        <v>1536</v>
      </c>
      <c r="F739" s="169" t="s">
        <v>865</v>
      </c>
      <c r="G739" s="175">
        <v>1998</v>
      </c>
      <c r="H739" s="176">
        <v>1</v>
      </c>
      <c r="I739" s="177">
        <v>1</v>
      </c>
      <c r="J739" s="177">
        <v>90</v>
      </c>
      <c r="K739" s="177">
        <v>1</v>
      </c>
      <c r="L739" s="171">
        <v>0</v>
      </c>
      <c r="M739" s="170">
        <v>0</v>
      </c>
      <c r="N739" s="170">
        <v>0</v>
      </c>
      <c r="O739" s="170">
        <v>0</v>
      </c>
      <c r="P739" s="170">
        <v>0</v>
      </c>
      <c r="Q739" s="170">
        <v>0</v>
      </c>
      <c r="R739" s="170">
        <v>0</v>
      </c>
      <c r="S739" s="170">
        <v>0</v>
      </c>
      <c r="T739" s="171">
        <v>0</v>
      </c>
      <c r="U739" s="170">
        <v>0</v>
      </c>
      <c r="V739" s="170">
        <v>0</v>
      </c>
      <c r="W739" s="170">
        <v>0</v>
      </c>
      <c r="X739" s="170">
        <v>0</v>
      </c>
      <c r="Y739" s="173" t="s">
        <v>179</v>
      </c>
    </row>
    <row r="740" spans="1:25" ht="15.75" x14ac:dyDescent="0.2">
      <c r="A740" s="318">
        <v>709</v>
      </c>
      <c r="B740" s="169" t="s">
        <v>499</v>
      </c>
      <c r="C740" s="175" t="s">
        <v>180</v>
      </c>
      <c r="D740" s="169" t="s">
        <v>989</v>
      </c>
      <c r="E740" s="175" t="s">
        <v>2723</v>
      </c>
      <c r="F740" s="169" t="s">
        <v>1014</v>
      </c>
      <c r="G740" s="175">
        <v>1997</v>
      </c>
      <c r="H740" s="176">
        <v>4</v>
      </c>
      <c r="I740" s="177">
        <v>4</v>
      </c>
      <c r="J740" s="177">
        <v>233</v>
      </c>
      <c r="K740" s="177">
        <v>2.6</v>
      </c>
      <c r="L740" s="171">
        <v>0</v>
      </c>
      <c r="M740" s="177">
        <v>1</v>
      </c>
      <c r="N740" s="177">
        <v>1</v>
      </c>
      <c r="O740" s="170">
        <v>0</v>
      </c>
      <c r="P740" s="170">
        <v>0</v>
      </c>
      <c r="Q740" s="170">
        <v>0</v>
      </c>
      <c r="R740" s="170">
        <v>0</v>
      </c>
      <c r="S740" s="170">
        <v>0</v>
      </c>
      <c r="T740" s="171">
        <v>0</v>
      </c>
      <c r="U740" s="177">
        <v>0.39</v>
      </c>
      <c r="V740" s="177">
        <v>0.39</v>
      </c>
      <c r="W740" s="170">
        <v>0</v>
      </c>
      <c r="X740" s="177">
        <v>0.39</v>
      </c>
      <c r="Y740" s="173" t="s">
        <v>179</v>
      </c>
    </row>
    <row r="741" spans="1:25" ht="15.75" x14ac:dyDescent="0.2">
      <c r="A741" s="318">
        <v>710</v>
      </c>
      <c r="B741" s="169" t="s">
        <v>433</v>
      </c>
      <c r="C741" s="175" t="s">
        <v>180</v>
      </c>
      <c r="D741" s="169" t="s">
        <v>1404</v>
      </c>
      <c r="E741" s="175" t="s">
        <v>2724</v>
      </c>
      <c r="F741" s="169" t="s">
        <v>1858</v>
      </c>
      <c r="G741" s="175">
        <v>1994</v>
      </c>
      <c r="H741" s="176">
        <v>6</v>
      </c>
      <c r="I741" s="177">
        <v>4</v>
      </c>
      <c r="J741" s="177">
        <v>398</v>
      </c>
      <c r="K741" s="177">
        <v>4.4000000000000004</v>
      </c>
      <c r="L741" s="171">
        <v>0</v>
      </c>
      <c r="M741" s="170">
        <v>0</v>
      </c>
      <c r="N741" s="170">
        <v>0</v>
      </c>
      <c r="O741" s="170">
        <v>0</v>
      </c>
      <c r="P741" s="170">
        <v>0</v>
      </c>
      <c r="Q741" s="170">
        <v>0</v>
      </c>
      <c r="R741" s="177">
        <v>1</v>
      </c>
      <c r="S741" s="170">
        <v>0</v>
      </c>
      <c r="T741" s="171">
        <v>0</v>
      </c>
      <c r="U741" s="170">
        <v>0</v>
      </c>
      <c r="V741" s="170">
        <v>0</v>
      </c>
      <c r="W741" s="170">
        <v>0</v>
      </c>
      <c r="X741" s="170">
        <v>0</v>
      </c>
      <c r="Y741" s="173" t="s">
        <v>179</v>
      </c>
    </row>
    <row r="742" spans="1:25" ht="15.75" x14ac:dyDescent="0.2">
      <c r="A742" s="318">
        <v>711</v>
      </c>
      <c r="B742" s="169" t="s">
        <v>500</v>
      </c>
      <c r="C742" s="175" t="s">
        <v>180</v>
      </c>
      <c r="D742" s="169" t="s">
        <v>1534</v>
      </c>
      <c r="E742" s="175" t="s">
        <v>2725</v>
      </c>
      <c r="F742" s="169" t="s">
        <v>940</v>
      </c>
      <c r="G742" s="175">
        <v>1993</v>
      </c>
      <c r="H742" s="176">
        <v>3</v>
      </c>
      <c r="I742" s="177">
        <v>3</v>
      </c>
      <c r="J742" s="177">
        <v>270</v>
      </c>
      <c r="K742" s="177">
        <v>3</v>
      </c>
      <c r="L742" s="171">
        <v>0</v>
      </c>
      <c r="M742" s="170">
        <v>0</v>
      </c>
      <c r="N742" s="170">
        <v>0</v>
      </c>
      <c r="O742" s="170">
        <v>0</v>
      </c>
      <c r="P742" s="170">
        <v>0</v>
      </c>
      <c r="Q742" s="170">
        <v>0</v>
      </c>
      <c r="R742" s="170">
        <v>0</v>
      </c>
      <c r="S742" s="170">
        <v>0</v>
      </c>
      <c r="T742" s="171">
        <v>0</v>
      </c>
      <c r="U742" s="170">
        <v>0</v>
      </c>
      <c r="V742" s="170">
        <v>0</v>
      </c>
      <c r="W742" s="170">
        <v>0</v>
      </c>
      <c r="X742" s="170">
        <v>0</v>
      </c>
      <c r="Y742" s="173" t="s">
        <v>179</v>
      </c>
    </row>
    <row r="743" spans="1:25" ht="15.75" x14ac:dyDescent="0.2">
      <c r="A743" s="318">
        <v>712</v>
      </c>
      <c r="B743" s="169" t="s">
        <v>1635</v>
      </c>
      <c r="C743" s="175" t="s">
        <v>180</v>
      </c>
      <c r="D743" s="169" t="s">
        <v>1559</v>
      </c>
      <c r="E743" s="175" t="s">
        <v>2726</v>
      </c>
      <c r="F743" s="169" t="s">
        <v>943</v>
      </c>
      <c r="G743" s="175">
        <v>2000</v>
      </c>
      <c r="H743" s="176">
        <v>3</v>
      </c>
      <c r="I743" s="177">
        <v>1</v>
      </c>
      <c r="J743" s="177">
        <v>99</v>
      </c>
      <c r="K743" s="177">
        <v>1.1000000000000001</v>
      </c>
      <c r="L743" s="171">
        <v>0</v>
      </c>
      <c r="M743" s="170">
        <v>0</v>
      </c>
      <c r="N743" s="170">
        <v>0</v>
      </c>
      <c r="O743" s="170">
        <v>0</v>
      </c>
      <c r="P743" s="170">
        <v>0</v>
      </c>
      <c r="Q743" s="170">
        <v>0</v>
      </c>
      <c r="R743" s="170">
        <v>0</v>
      </c>
      <c r="S743" s="170">
        <v>0</v>
      </c>
      <c r="T743" s="171">
        <v>0</v>
      </c>
      <c r="U743" s="170">
        <v>0</v>
      </c>
      <c r="V743" s="170">
        <v>0</v>
      </c>
      <c r="W743" s="170">
        <v>0</v>
      </c>
      <c r="X743" s="170">
        <v>0</v>
      </c>
      <c r="Y743" s="173" t="s">
        <v>179</v>
      </c>
    </row>
    <row r="744" spans="1:25" ht="15.75" x14ac:dyDescent="0.2">
      <c r="A744" s="318">
        <v>713</v>
      </c>
      <c r="B744" s="169" t="s">
        <v>434</v>
      </c>
      <c r="C744" s="175" t="s">
        <v>180</v>
      </c>
      <c r="D744" s="169" t="s">
        <v>1559</v>
      </c>
      <c r="E744" s="175" t="s">
        <v>2182</v>
      </c>
      <c r="F744" s="169" t="s">
        <v>957</v>
      </c>
      <c r="G744" s="175">
        <v>1995</v>
      </c>
      <c r="H744" s="176">
        <v>4</v>
      </c>
      <c r="I744" s="177">
        <v>1</v>
      </c>
      <c r="J744" s="177">
        <v>123</v>
      </c>
      <c r="K744" s="177">
        <v>1.4</v>
      </c>
      <c r="L744" s="171">
        <v>0</v>
      </c>
      <c r="M744" s="170">
        <v>0</v>
      </c>
      <c r="N744" s="170">
        <v>0</v>
      </c>
      <c r="O744" s="170">
        <v>0</v>
      </c>
      <c r="P744" s="170">
        <v>0</v>
      </c>
      <c r="Q744" s="170">
        <v>0</v>
      </c>
      <c r="R744" s="170">
        <v>0</v>
      </c>
      <c r="S744" s="170">
        <v>0</v>
      </c>
      <c r="T744" s="171">
        <v>0</v>
      </c>
      <c r="U744" s="170">
        <v>0</v>
      </c>
      <c r="V744" s="170">
        <v>0</v>
      </c>
      <c r="W744" s="170">
        <v>0</v>
      </c>
      <c r="X744" s="170">
        <v>0</v>
      </c>
      <c r="Y744" s="173" t="s">
        <v>179</v>
      </c>
    </row>
    <row r="745" spans="1:25" ht="15.75" x14ac:dyDescent="0.2">
      <c r="A745" s="318">
        <v>714</v>
      </c>
      <c r="B745" s="169" t="s">
        <v>1077</v>
      </c>
      <c r="C745" s="175" t="s">
        <v>182</v>
      </c>
      <c r="D745" s="169" t="s">
        <v>633</v>
      </c>
      <c r="E745" s="175" t="s">
        <v>2721</v>
      </c>
      <c r="F745" s="169" t="s">
        <v>1078</v>
      </c>
      <c r="G745" s="175">
        <v>2001</v>
      </c>
      <c r="H745" s="176">
        <v>3</v>
      </c>
      <c r="I745" s="177">
        <v>2</v>
      </c>
      <c r="J745" s="177">
        <v>185</v>
      </c>
      <c r="K745" s="177">
        <v>2.1</v>
      </c>
      <c r="L745" s="171">
        <v>0</v>
      </c>
      <c r="M745" s="170">
        <v>0</v>
      </c>
      <c r="N745" s="170">
        <v>0</v>
      </c>
      <c r="O745" s="170">
        <v>0</v>
      </c>
      <c r="P745" s="170">
        <v>0</v>
      </c>
      <c r="Q745" s="170">
        <v>0</v>
      </c>
      <c r="R745" s="170">
        <v>0</v>
      </c>
      <c r="S745" s="170">
        <v>0</v>
      </c>
      <c r="T745" s="171">
        <v>0</v>
      </c>
      <c r="U745" s="170">
        <v>0</v>
      </c>
      <c r="V745" s="170">
        <v>0</v>
      </c>
      <c r="W745" s="170">
        <v>0</v>
      </c>
      <c r="X745" s="170">
        <v>0</v>
      </c>
      <c r="Y745" s="173" t="s">
        <v>179</v>
      </c>
    </row>
    <row r="746" spans="1:25" ht="15.75" x14ac:dyDescent="0.2">
      <c r="A746" s="318">
        <v>715</v>
      </c>
      <c r="B746" s="169" t="s">
        <v>1341</v>
      </c>
      <c r="C746" s="175" t="s">
        <v>182</v>
      </c>
      <c r="D746" s="169" t="s">
        <v>1683</v>
      </c>
      <c r="E746" s="175" t="s">
        <v>1507</v>
      </c>
      <c r="F746" s="169" t="s">
        <v>1342</v>
      </c>
      <c r="G746" s="175">
        <v>1998</v>
      </c>
      <c r="H746" s="176">
        <v>2</v>
      </c>
      <c r="I746" s="177">
        <v>1</v>
      </c>
      <c r="J746" s="177">
        <v>105</v>
      </c>
      <c r="K746" s="177">
        <v>1.2</v>
      </c>
      <c r="L746" s="171">
        <v>0</v>
      </c>
      <c r="M746" s="170">
        <v>0</v>
      </c>
      <c r="N746" s="170">
        <v>0</v>
      </c>
      <c r="O746" s="170">
        <v>0</v>
      </c>
      <c r="P746" s="170">
        <v>0</v>
      </c>
      <c r="Q746" s="170">
        <v>0</v>
      </c>
      <c r="R746" s="170">
        <v>0</v>
      </c>
      <c r="S746" s="170">
        <v>0</v>
      </c>
      <c r="T746" s="171">
        <v>0</v>
      </c>
      <c r="U746" s="170">
        <v>0</v>
      </c>
      <c r="V746" s="170">
        <v>0</v>
      </c>
      <c r="W746" s="170">
        <v>0</v>
      </c>
      <c r="X746" s="170">
        <v>0</v>
      </c>
      <c r="Y746" s="173" t="s">
        <v>179</v>
      </c>
    </row>
    <row r="747" spans="1:25" ht="15.75" x14ac:dyDescent="0.2">
      <c r="A747" s="318">
        <v>716</v>
      </c>
      <c r="B747" s="169" t="s">
        <v>1196</v>
      </c>
      <c r="C747" s="175" t="s">
        <v>180</v>
      </c>
      <c r="D747" s="169" t="s">
        <v>634</v>
      </c>
      <c r="E747" s="175" t="s">
        <v>2727</v>
      </c>
      <c r="F747" s="169" t="s">
        <v>850</v>
      </c>
      <c r="G747" s="175">
        <v>2004</v>
      </c>
      <c r="H747" s="176">
        <v>4</v>
      </c>
      <c r="I747" s="177">
        <v>4</v>
      </c>
      <c r="J747" s="177">
        <v>272</v>
      </c>
      <c r="K747" s="177">
        <v>3</v>
      </c>
      <c r="L747" s="171">
        <v>0</v>
      </c>
      <c r="M747" s="170">
        <v>0</v>
      </c>
      <c r="N747" s="170">
        <v>0</v>
      </c>
      <c r="O747" s="170">
        <v>0</v>
      </c>
      <c r="P747" s="170">
        <v>0</v>
      </c>
      <c r="Q747" s="170">
        <v>0</v>
      </c>
      <c r="R747" s="177">
        <v>1</v>
      </c>
      <c r="S747" s="170">
        <v>0</v>
      </c>
      <c r="T747" s="171">
        <v>0</v>
      </c>
      <c r="U747" s="170">
        <v>0</v>
      </c>
      <c r="V747" s="170">
        <v>0</v>
      </c>
      <c r="W747" s="170">
        <v>0</v>
      </c>
      <c r="X747" s="170">
        <v>0</v>
      </c>
      <c r="Y747" s="173" t="s">
        <v>179</v>
      </c>
    </row>
    <row r="748" spans="1:25" ht="15.75" x14ac:dyDescent="0.2">
      <c r="A748" s="318">
        <v>717</v>
      </c>
      <c r="B748" s="169" t="s">
        <v>1343</v>
      </c>
      <c r="C748" s="175" t="s">
        <v>182</v>
      </c>
      <c r="D748" s="169" t="s">
        <v>1256</v>
      </c>
      <c r="E748" s="175" t="s">
        <v>2728</v>
      </c>
      <c r="F748" s="169" t="s">
        <v>1497</v>
      </c>
      <c r="G748" s="175">
        <v>1994</v>
      </c>
      <c r="H748" s="176">
        <v>3</v>
      </c>
      <c r="I748" s="177">
        <v>3</v>
      </c>
      <c r="J748" s="177">
        <v>224</v>
      </c>
      <c r="K748" s="177">
        <v>2.5</v>
      </c>
      <c r="L748" s="171">
        <v>0</v>
      </c>
      <c r="M748" s="177">
        <v>1</v>
      </c>
      <c r="N748" s="177">
        <v>1</v>
      </c>
      <c r="O748" s="170">
        <v>0</v>
      </c>
      <c r="P748" s="170">
        <v>0</v>
      </c>
      <c r="Q748" s="170">
        <v>0</v>
      </c>
      <c r="R748" s="170">
        <v>0</v>
      </c>
      <c r="S748" s="170">
        <v>0</v>
      </c>
      <c r="T748" s="171">
        <v>0</v>
      </c>
      <c r="U748" s="177">
        <v>0.4</v>
      </c>
      <c r="V748" s="177">
        <v>0.4</v>
      </c>
      <c r="W748" s="170">
        <v>0</v>
      </c>
      <c r="X748" s="177">
        <v>0.4</v>
      </c>
      <c r="Y748" s="173" t="s">
        <v>179</v>
      </c>
    </row>
    <row r="749" spans="1:25" ht="15.75" x14ac:dyDescent="0.2">
      <c r="A749" s="318">
        <v>718</v>
      </c>
      <c r="B749" s="169" t="s">
        <v>1498</v>
      </c>
      <c r="C749" s="175" t="s">
        <v>180</v>
      </c>
      <c r="D749" s="169" t="s">
        <v>1404</v>
      </c>
      <c r="E749" s="175" t="s">
        <v>2729</v>
      </c>
      <c r="F749" s="169" t="s">
        <v>1499</v>
      </c>
      <c r="G749" s="175">
        <v>2004</v>
      </c>
      <c r="H749" s="176">
        <v>2</v>
      </c>
      <c r="I749" s="177">
        <v>1</v>
      </c>
      <c r="J749" s="177">
        <v>71</v>
      </c>
      <c r="K749" s="177">
        <v>0.8</v>
      </c>
      <c r="L749" s="171">
        <v>0</v>
      </c>
      <c r="M749" s="170">
        <v>0</v>
      </c>
      <c r="N749" s="170">
        <v>0</v>
      </c>
      <c r="O749" s="170">
        <v>0</v>
      </c>
      <c r="P749" s="170">
        <v>0</v>
      </c>
      <c r="Q749" s="170">
        <v>0</v>
      </c>
      <c r="R749" s="170">
        <v>0</v>
      </c>
      <c r="S749" s="170">
        <v>0</v>
      </c>
      <c r="T749" s="171">
        <v>0</v>
      </c>
      <c r="U749" s="170">
        <v>0</v>
      </c>
      <c r="V749" s="170">
        <v>0</v>
      </c>
      <c r="W749" s="170">
        <v>0</v>
      </c>
      <c r="X749" s="170">
        <v>0</v>
      </c>
      <c r="Y749" s="173" t="s">
        <v>179</v>
      </c>
    </row>
    <row r="750" spans="1:25" ht="15.75" x14ac:dyDescent="0.2">
      <c r="A750" s="318">
        <v>719</v>
      </c>
      <c r="B750" s="169" t="s">
        <v>1859</v>
      </c>
      <c r="C750" s="175" t="s">
        <v>182</v>
      </c>
      <c r="D750" s="169" t="s">
        <v>1397</v>
      </c>
      <c r="E750" s="175" t="s">
        <v>1681</v>
      </c>
      <c r="F750" s="169" t="s">
        <v>977</v>
      </c>
      <c r="G750" s="175">
        <v>2000</v>
      </c>
      <c r="H750" s="176">
        <v>4</v>
      </c>
      <c r="I750" s="177">
        <v>1</v>
      </c>
      <c r="J750" s="177">
        <v>236</v>
      </c>
      <c r="K750" s="177">
        <v>2.6</v>
      </c>
      <c r="L750" s="176">
        <v>1</v>
      </c>
      <c r="M750" s="170">
        <v>0</v>
      </c>
      <c r="N750" s="177">
        <v>1</v>
      </c>
      <c r="O750" s="177">
        <v>1</v>
      </c>
      <c r="P750" s="170">
        <v>0</v>
      </c>
      <c r="Q750" s="170">
        <v>0</v>
      </c>
      <c r="R750" s="170">
        <v>0</v>
      </c>
      <c r="S750" s="170">
        <v>0</v>
      </c>
      <c r="T750" s="176">
        <v>0.38</v>
      </c>
      <c r="U750" s="170">
        <v>0</v>
      </c>
      <c r="V750" s="177">
        <v>0.38</v>
      </c>
      <c r="W750" s="177">
        <v>0.38</v>
      </c>
      <c r="X750" s="177">
        <v>0.38</v>
      </c>
      <c r="Y750" s="173" t="s">
        <v>179</v>
      </c>
    </row>
    <row r="751" spans="1:25" ht="15.75" x14ac:dyDescent="0.2">
      <c r="A751" s="318">
        <v>720</v>
      </c>
      <c r="B751" s="169" t="s">
        <v>96</v>
      </c>
      <c r="C751" s="175" t="s">
        <v>180</v>
      </c>
      <c r="D751" s="169" t="s">
        <v>1275</v>
      </c>
      <c r="E751" s="175" t="s">
        <v>1181</v>
      </c>
      <c r="F751" s="169" t="s">
        <v>1085</v>
      </c>
      <c r="G751" s="175">
        <v>2002</v>
      </c>
      <c r="H751" s="176">
        <v>7</v>
      </c>
      <c r="I751" s="177">
        <v>5</v>
      </c>
      <c r="J751" s="177">
        <v>440</v>
      </c>
      <c r="K751" s="177">
        <v>4.9000000000000004</v>
      </c>
      <c r="L751" s="171">
        <v>0</v>
      </c>
      <c r="M751" s="170">
        <v>0</v>
      </c>
      <c r="N751" s="170">
        <v>0</v>
      </c>
      <c r="O751" s="170">
        <v>0</v>
      </c>
      <c r="P751" s="170">
        <v>0</v>
      </c>
      <c r="Q751" s="170">
        <v>0</v>
      </c>
      <c r="R751" s="177">
        <v>1</v>
      </c>
      <c r="S751" s="170">
        <v>0</v>
      </c>
      <c r="T751" s="171">
        <v>0</v>
      </c>
      <c r="U751" s="170">
        <v>0</v>
      </c>
      <c r="V751" s="170">
        <v>0</v>
      </c>
      <c r="W751" s="170">
        <v>0</v>
      </c>
      <c r="X751" s="170">
        <v>0</v>
      </c>
      <c r="Y751" s="173" t="s">
        <v>179</v>
      </c>
    </row>
    <row r="752" spans="1:25" ht="15.75" x14ac:dyDescent="0.2">
      <c r="A752" s="318">
        <v>721</v>
      </c>
      <c r="B752" s="169" t="s">
        <v>1197</v>
      </c>
      <c r="C752" s="175" t="s">
        <v>181</v>
      </c>
      <c r="D752" s="169" t="s">
        <v>1103</v>
      </c>
      <c r="E752" s="175" t="s">
        <v>2730</v>
      </c>
      <c r="F752" s="169" t="s">
        <v>940</v>
      </c>
      <c r="G752" s="175">
        <v>1995</v>
      </c>
      <c r="H752" s="176">
        <v>4</v>
      </c>
      <c r="I752" s="177">
        <v>3</v>
      </c>
      <c r="J752" s="177">
        <v>234</v>
      </c>
      <c r="K752" s="177">
        <v>2.6</v>
      </c>
      <c r="L752" s="176">
        <v>2</v>
      </c>
      <c r="M752" s="177">
        <v>1</v>
      </c>
      <c r="N752" s="177">
        <v>3</v>
      </c>
      <c r="O752" s="177">
        <v>2</v>
      </c>
      <c r="P752" s="170">
        <v>0</v>
      </c>
      <c r="Q752" s="170">
        <v>0</v>
      </c>
      <c r="R752" s="177">
        <v>1</v>
      </c>
      <c r="S752" s="170">
        <v>0</v>
      </c>
      <c r="T752" s="176">
        <v>0.77</v>
      </c>
      <c r="U752" s="177">
        <v>0.38</v>
      </c>
      <c r="V752" s="177">
        <v>1.1499999999999999</v>
      </c>
      <c r="W752" s="177">
        <v>0.77</v>
      </c>
      <c r="X752" s="177">
        <v>1.1499999999999999</v>
      </c>
      <c r="Y752" s="173" t="s">
        <v>179</v>
      </c>
    </row>
    <row r="753" spans="1:25" ht="15.75" x14ac:dyDescent="0.2">
      <c r="A753" s="318">
        <v>722</v>
      </c>
      <c r="B753" s="169" t="s">
        <v>920</v>
      </c>
      <c r="C753" s="175" t="s">
        <v>181</v>
      </c>
      <c r="D753" s="169" t="s">
        <v>885</v>
      </c>
      <c r="E753" s="175" t="s">
        <v>2731</v>
      </c>
      <c r="F753" s="169" t="s">
        <v>843</v>
      </c>
      <c r="G753" s="175">
        <v>2003</v>
      </c>
      <c r="H753" s="176">
        <v>5</v>
      </c>
      <c r="I753" s="177">
        <v>2</v>
      </c>
      <c r="J753" s="177">
        <v>204</v>
      </c>
      <c r="K753" s="177">
        <v>2.2999999999999998</v>
      </c>
      <c r="L753" s="171">
        <v>0</v>
      </c>
      <c r="M753" s="170">
        <v>0</v>
      </c>
      <c r="N753" s="170">
        <v>0</v>
      </c>
      <c r="O753" s="170">
        <v>0</v>
      </c>
      <c r="P753" s="170">
        <v>0</v>
      </c>
      <c r="Q753" s="170">
        <v>0</v>
      </c>
      <c r="R753" s="170">
        <v>0</v>
      </c>
      <c r="S753" s="170">
        <v>0</v>
      </c>
      <c r="T753" s="171">
        <v>0</v>
      </c>
      <c r="U753" s="170">
        <v>0</v>
      </c>
      <c r="V753" s="170">
        <v>0</v>
      </c>
      <c r="W753" s="170">
        <v>0</v>
      </c>
      <c r="X753" s="170">
        <v>0</v>
      </c>
      <c r="Y753" s="173" t="s">
        <v>179</v>
      </c>
    </row>
    <row r="754" spans="1:25" ht="15.75" x14ac:dyDescent="0.2">
      <c r="A754" s="318">
        <v>723</v>
      </c>
      <c r="B754" s="169" t="s">
        <v>1860</v>
      </c>
      <c r="C754" s="175" t="s">
        <v>182</v>
      </c>
      <c r="D754" s="169" t="s">
        <v>1534</v>
      </c>
      <c r="E754" s="175" t="s">
        <v>2732</v>
      </c>
      <c r="F754" s="169" t="s">
        <v>1112</v>
      </c>
      <c r="G754" s="175">
        <v>2004</v>
      </c>
      <c r="H754" s="176">
        <v>2</v>
      </c>
      <c r="I754" s="170">
        <v>0</v>
      </c>
      <c r="J754" s="177">
        <v>49</v>
      </c>
      <c r="K754" s="177">
        <v>0.5</v>
      </c>
      <c r="L754" s="171">
        <v>0</v>
      </c>
      <c r="M754" s="170">
        <v>0</v>
      </c>
      <c r="N754" s="170">
        <v>0</v>
      </c>
      <c r="O754" s="170">
        <v>0</v>
      </c>
      <c r="P754" s="170">
        <v>0</v>
      </c>
      <c r="Q754" s="170">
        <v>0</v>
      </c>
      <c r="R754" s="177">
        <v>1</v>
      </c>
      <c r="S754" s="170">
        <v>0</v>
      </c>
      <c r="T754" s="171">
        <v>0</v>
      </c>
      <c r="U754" s="170">
        <v>0</v>
      </c>
      <c r="V754" s="170">
        <v>0</v>
      </c>
      <c r="W754" s="170">
        <v>0</v>
      </c>
      <c r="X754" s="170">
        <v>0</v>
      </c>
      <c r="Y754" s="173" t="s">
        <v>179</v>
      </c>
    </row>
    <row r="755" spans="1:25" ht="15.75" x14ac:dyDescent="0.2">
      <c r="A755" s="318">
        <v>724</v>
      </c>
      <c r="B755" s="169" t="s">
        <v>250</v>
      </c>
      <c r="C755" s="175" t="s">
        <v>1684</v>
      </c>
      <c r="D755" s="169" t="s">
        <v>1559</v>
      </c>
      <c r="E755" s="175" t="s">
        <v>2733</v>
      </c>
      <c r="F755" s="169" t="s">
        <v>843</v>
      </c>
      <c r="G755" s="175">
        <v>1989</v>
      </c>
      <c r="H755" s="176">
        <v>4</v>
      </c>
      <c r="I755" s="177">
        <v>4</v>
      </c>
      <c r="J755" s="177">
        <v>360</v>
      </c>
      <c r="K755" s="177">
        <v>4</v>
      </c>
      <c r="L755" s="176">
        <v>1</v>
      </c>
      <c r="M755" s="177">
        <v>1</v>
      </c>
      <c r="N755" s="177">
        <v>2</v>
      </c>
      <c r="O755" s="177">
        <v>1</v>
      </c>
      <c r="P755" s="170">
        <v>0</v>
      </c>
      <c r="Q755" s="170">
        <v>0</v>
      </c>
      <c r="R755" s="177">
        <v>2</v>
      </c>
      <c r="S755" s="170">
        <v>0</v>
      </c>
      <c r="T755" s="176">
        <v>0.25</v>
      </c>
      <c r="U755" s="177">
        <v>0.25</v>
      </c>
      <c r="V755" s="177">
        <v>0.5</v>
      </c>
      <c r="W755" s="177">
        <v>0.25</v>
      </c>
      <c r="X755" s="177">
        <v>0.5</v>
      </c>
      <c r="Y755" s="173" t="s">
        <v>179</v>
      </c>
    </row>
    <row r="756" spans="1:25" ht="16.5" thickBot="1" x14ac:dyDescent="0.25">
      <c r="A756" s="318">
        <v>725</v>
      </c>
      <c r="B756" s="169" t="s">
        <v>1968</v>
      </c>
      <c r="C756" s="175" t="s">
        <v>642</v>
      </c>
      <c r="D756" s="169" t="s">
        <v>1397</v>
      </c>
      <c r="E756" s="175" t="s">
        <v>2734</v>
      </c>
      <c r="F756" s="169" t="s">
        <v>1430</v>
      </c>
      <c r="G756" s="175">
        <v>1999</v>
      </c>
      <c r="H756" s="176">
        <v>1</v>
      </c>
      <c r="I756" s="170">
        <v>0</v>
      </c>
      <c r="J756" s="177">
        <v>8</v>
      </c>
      <c r="K756" s="177">
        <v>0.1</v>
      </c>
      <c r="L756" s="171">
        <v>0</v>
      </c>
      <c r="M756" s="170">
        <v>0</v>
      </c>
      <c r="N756" s="170">
        <v>0</v>
      </c>
      <c r="O756" s="170">
        <v>0</v>
      </c>
      <c r="P756" s="170">
        <v>0</v>
      </c>
      <c r="Q756" s="170">
        <v>0</v>
      </c>
      <c r="R756" s="170">
        <v>0</v>
      </c>
      <c r="S756" s="170">
        <v>0</v>
      </c>
      <c r="T756" s="171">
        <v>0</v>
      </c>
      <c r="U756" s="170">
        <v>0</v>
      </c>
      <c r="V756" s="170">
        <v>0</v>
      </c>
      <c r="W756" s="170">
        <v>0</v>
      </c>
      <c r="X756" s="170">
        <v>0</v>
      </c>
      <c r="Y756" s="173" t="s">
        <v>179</v>
      </c>
    </row>
    <row r="757" spans="1:25" ht="13.5" thickBot="1" x14ac:dyDescent="0.25">
      <c r="A757" s="174" t="s">
        <v>173</v>
      </c>
      <c r="B757" s="315" t="s">
        <v>174</v>
      </c>
      <c r="C757" s="181" t="s">
        <v>175</v>
      </c>
      <c r="D757" s="181" t="s">
        <v>176</v>
      </c>
      <c r="E757" s="181" t="s">
        <v>177</v>
      </c>
      <c r="F757" s="181" t="s">
        <v>806</v>
      </c>
      <c r="G757" s="181" t="s">
        <v>178</v>
      </c>
      <c r="H757" s="182" t="s">
        <v>184</v>
      </c>
      <c r="I757" s="181" t="s">
        <v>185</v>
      </c>
      <c r="J757" s="181" t="s">
        <v>186</v>
      </c>
      <c r="K757" s="181" t="s">
        <v>187</v>
      </c>
      <c r="L757" s="182" t="s">
        <v>188</v>
      </c>
      <c r="M757" s="181" t="s">
        <v>189</v>
      </c>
      <c r="N757" s="181" t="s">
        <v>195</v>
      </c>
      <c r="O757" s="181" t="s">
        <v>190</v>
      </c>
      <c r="P757" s="181" t="s">
        <v>191</v>
      </c>
      <c r="Q757" s="181" t="s">
        <v>192</v>
      </c>
      <c r="R757" s="181" t="s">
        <v>193</v>
      </c>
      <c r="S757" s="181" t="s">
        <v>194</v>
      </c>
      <c r="T757" s="182" t="s">
        <v>188</v>
      </c>
      <c r="U757" s="181" t="s">
        <v>189</v>
      </c>
      <c r="V757" s="181" t="s">
        <v>195</v>
      </c>
      <c r="W757" s="181" t="s">
        <v>190</v>
      </c>
      <c r="X757" s="181" t="s">
        <v>196</v>
      </c>
      <c r="Y757" s="183" t="s">
        <v>179</v>
      </c>
    </row>
    <row r="758" spans="1:25" ht="15.75" x14ac:dyDescent="0.2">
      <c r="A758" s="318">
        <v>726</v>
      </c>
      <c r="B758" s="169" t="s">
        <v>1636</v>
      </c>
      <c r="C758" s="175" t="s">
        <v>636</v>
      </c>
      <c r="D758" s="169" t="s">
        <v>1553</v>
      </c>
      <c r="E758" s="175" t="s">
        <v>2159</v>
      </c>
      <c r="F758" s="169" t="s">
        <v>1637</v>
      </c>
      <c r="G758" s="175">
        <v>1997</v>
      </c>
      <c r="H758" s="176">
        <v>2</v>
      </c>
      <c r="I758" s="170">
        <v>0</v>
      </c>
      <c r="J758" s="177">
        <v>35</v>
      </c>
      <c r="K758" s="177">
        <v>0.4</v>
      </c>
      <c r="L758" s="171">
        <v>0</v>
      </c>
      <c r="M758" s="170">
        <v>0</v>
      </c>
      <c r="N758" s="170">
        <v>0</v>
      </c>
      <c r="O758" s="170">
        <v>0</v>
      </c>
      <c r="P758" s="170">
        <v>0</v>
      </c>
      <c r="Q758" s="170">
        <v>0</v>
      </c>
      <c r="R758" s="177">
        <v>1</v>
      </c>
      <c r="S758" s="170">
        <v>0</v>
      </c>
      <c r="T758" s="171">
        <v>0</v>
      </c>
      <c r="U758" s="170">
        <v>0</v>
      </c>
      <c r="V758" s="170">
        <v>0</v>
      </c>
      <c r="W758" s="170">
        <v>0</v>
      </c>
      <c r="X758" s="170">
        <v>0</v>
      </c>
      <c r="Y758" s="173" t="s">
        <v>179</v>
      </c>
    </row>
    <row r="759" spans="1:25" ht="15.75" x14ac:dyDescent="0.2">
      <c r="A759" s="318">
        <v>727</v>
      </c>
      <c r="B759" s="169" t="s">
        <v>45</v>
      </c>
      <c r="C759" s="175" t="s">
        <v>183</v>
      </c>
      <c r="D759" s="169" t="s">
        <v>1542</v>
      </c>
      <c r="E759" s="175" t="s">
        <v>2735</v>
      </c>
      <c r="F759" s="169" t="s">
        <v>1078</v>
      </c>
      <c r="G759" s="175">
        <v>1994</v>
      </c>
      <c r="H759" s="176">
        <v>7</v>
      </c>
      <c r="I759" s="177">
        <v>7</v>
      </c>
      <c r="J759" s="177">
        <v>660</v>
      </c>
      <c r="K759" s="177">
        <v>7.3</v>
      </c>
      <c r="L759" s="171">
        <v>0</v>
      </c>
      <c r="M759" s="170">
        <v>0</v>
      </c>
      <c r="N759" s="170">
        <v>0</v>
      </c>
      <c r="O759" s="170">
        <v>0</v>
      </c>
      <c r="P759" s="170">
        <v>0</v>
      </c>
      <c r="Q759" s="170">
        <v>0</v>
      </c>
      <c r="R759" s="170">
        <v>0</v>
      </c>
      <c r="S759" s="170">
        <v>0</v>
      </c>
      <c r="T759" s="171">
        <v>0</v>
      </c>
      <c r="U759" s="170">
        <v>0</v>
      </c>
      <c r="V759" s="170">
        <v>0</v>
      </c>
      <c r="W759" s="170">
        <v>0</v>
      </c>
      <c r="X759" s="170">
        <v>0</v>
      </c>
      <c r="Y759" s="173" t="s">
        <v>179</v>
      </c>
    </row>
    <row r="760" spans="1:25" ht="15.75" x14ac:dyDescent="0.2">
      <c r="A760" s="318">
        <v>728</v>
      </c>
      <c r="B760" s="169" t="s">
        <v>1344</v>
      </c>
      <c r="C760" s="175" t="s">
        <v>182</v>
      </c>
      <c r="D760" s="169" t="s">
        <v>1683</v>
      </c>
      <c r="E760" s="175" t="s">
        <v>2736</v>
      </c>
      <c r="F760" s="169" t="s">
        <v>1500</v>
      </c>
      <c r="G760" s="175">
        <v>1992</v>
      </c>
      <c r="H760" s="176">
        <v>4</v>
      </c>
      <c r="I760" s="177">
        <v>4</v>
      </c>
      <c r="J760" s="177">
        <v>390</v>
      </c>
      <c r="K760" s="177">
        <v>4.3</v>
      </c>
      <c r="L760" s="171">
        <v>0</v>
      </c>
      <c r="M760" s="170">
        <v>0</v>
      </c>
      <c r="N760" s="170">
        <v>0</v>
      </c>
      <c r="O760" s="170">
        <v>0</v>
      </c>
      <c r="P760" s="170">
        <v>0</v>
      </c>
      <c r="Q760" s="170">
        <v>0</v>
      </c>
      <c r="R760" s="170">
        <v>0</v>
      </c>
      <c r="S760" s="170">
        <v>0</v>
      </c>
      <c r="T760" s="171">
        <v>0</v>
      </c>
      <c r="U760" s="170">
        <v>0</v>
      </c>
      <c r="V760" s="170">
        <v>0</v>
      </c>
      <c r="W760" s="170">
        <v>0</v>
      </c>
      <c r="X760" s="170">
        <v>0</v>
      </c>
      <c r="Y760" s="173" t="s">
        <v>179</v>
      </c>
    </row>
    <row r="761" spans="1:25" ht="15.75" x14ac:dyDescent="0.2">
      <c r="A761" s="318">
        <v>729</v>
      </c>
      <c r="B761" s="169" t="s">
        <v>743</v>
      </c>
      <c r="C761" s="175" t="s">
        <v>181</v>
      </c>
      <c r="D761" s="169" t="s">
        <v>979</v>
      </c>
      <c r="E761" s="175" t="s">
        <v>2737</v>
      </c>
      <c r="F761" s="169" t="s">
        <v>1079</v>
      </c>
      <c r="G761" s="175">
        <v>1995</v>
      </c>
      <c r="H761" s="176">
        <v>3</v>
      </c>
      <c r="I761" s="177">
        <v>2</v>
      </c>
      <c r="J761" s="177">
        <v>143</v>
      </c>
      <c r="K761" s="177">
        <v>1.6</v>
      </c>
      <c r="L761" s="171">
        <v>0</v>
      </c>
      <c r="M761" s="170">
        <v>0</v>
      </c>
      <c r="N761" s="170">
        <v>0</v>
      </c>
      <c r="O761" s="170">
        <v>0</v>
      </c>
      <c r="P761" s="170">
        <v>0</v>
      </c>
      <c r="Q761" s="170">
        <v>0</v>
      </c>
      <c r="R761" s="177">
        <v>1</v>
      </c>
      <c r="S761" s="170">
        <v>0</v>
      </c>
      <c r="T761" s="171">
        <v>0</v>
      </c>
      <c r="U761" s="170">
        <v>0</v>
      </c>
      <c r="V761" s="170">
        <v>0</v>
      </c>
      <c r="W761" s="170">
        <v>0</v>
      </c>
      <c r="X761" s="170">
        <v>0</v>
      </c>
      <c r="Y761" s="173" t="s">
        <v>179</v>
      </c>
    </row>
    <row r="762" spans="1:25" ht="15.75" x14ac:dyDescent="0.2">
      <c r="A762" s="318">
        <v>730</v>
      </c>
      <c r="B762" s="169" t="s">
        <v>1345</v>
      </c>
      <c r="C762" s="175" t="s">
        <v>180</v>
      </c>
      <c r="D762" s="169" t="s">
        <v>1683</v>
      </c>
      <c r="E762" s="175" t="s">
        <v>2208</v>
      </c>
      <c r="F762" s="169" t="s">
        <v>1346</v>
      </c>
      <c r="G762" s="175">
        <v>1997</v>
      </c>
      <c r="H762" s="176">
        <v>4</v>
      </c>
      <c r="I762" s="177">
        <v>4</v>
      </c>
      <c r="J762" s="177">
        <v>349</v>
      </c>
      <c r="K762" s="177">
        <v>3.9</v>
      </c>
      <c r="L762" s="176">
        <v>1</v>
      </c>
      <c r="M762" s="170">
        <v>0</v>
      </c>
      <c r="N762" s="177">
        <v>1</v>
      </c>
      <c r="O762" s="177">
        <v>1</v>
      </c>
      <c r="P762" s="170">
        <v>0</v>
      </c>
      <c r="Q762" s="170">
        <v>0</v>
      </c>
      <c r="R762" s="177">
        <v>1</v>
      </c>
      <c r="S762" s="170">
        <v>0</v>
      </c>
      <c r="T762" s="176">
        <v>0.26</v>
      </c>
      <c r="U762" s="170">
        <v>0</v>
      </c>
      <c r="V762" s="177">
        <v>0.26</v>
      </c>
      <c r="W762" s="177">
        <v>0.26</v>
      </c>
      <c r="X762" s="177">
        <v>0.26</v>
      </c>
      <c r="Y762" s="173" t="s">
        <v>179</v>
      </c>
    </row>
    <row r="763" spans="1:25" ht="15.75" x14ac:dyDescent="0.2">
      <c r="A763" s="318">
        <v>731</v>
      </c>
      <c r="B763" s="169" t="s">
        <v>1969</v>
      </c>
      <c r="C763" s="175" t="s">
        <v>182</v>
      </c>
      <c r="D763" s="169" t="s">
        <v>1683</v>
      </c>
      <c r="E763" s="175" t="s">
        <v>2738</v>
      </c>
      <c r="F763" s="169" t="s">
        <v>1163</v>
      </c>
      <c r="G763" s="175">
        <v>2002</v>
      </c>
      <c r="H763" s="176">
        <v>1</v>
      </c>
      <c r="I763" s="177">
        <v>1</v>
      </c>
      <c r="J763" s="177">
        <v>89</v>
      </c>
      <c r="K763" s="177">
        <v>1</v>
      </c>
      <c r="L763" s="171">
        <v>0</v>
      </c>
      <c r="M763" s="170">
        <v>0</v>
      </c>
      <c r="N763" s="170">
        <v>0</v>
      </c>
      <c r="O763" s="170">
        <v>0</v>
      </c>
      <c r="P763" s="170">
        <v>0</v>
      </c>
      <c r="Q763" s="170">
        <v>0</v>
      </c>
      <c r="R763" s="177">
        <v>1</v>
      </c>
      <c r="S763" s="170">
        <v>0</v>
      </c>
      <c r="T763" s="171">
        <v>0</v>
      </c>
      <c r="U763" s="170">
        <v>0</v>
      </c>
      <c r="V763" s="170">
        <v>0</v>
      </c>
      <c r="W763" s="170">
        <v>0</v>
      </c>
      <c r="X763" s="170">
        <v>0</v>
      </c>
      <c r="Y763" s="173" t="s">
        <v>179</v>
      </c>
    </row>
    <row r="764" spans="1:25" ht="15.75" x14ac:dyDescent="0.2">
      <c r="A764" s="318">
        <v>732</v>
      </c>
      <c r="B764" s="169" t="s">
        <v>1728</v>
      </c>
      <c r="C764" s="175" t="s">
        <v>638</v>
      </c>
      <c r="D764" s="169" t="s">
        <v>810</v>
      </c>
      <c r="E764" s="175" t="s">
        <v>2739</v>
      </c>
      <c r="F764" s="169" t="s">
        <v>1729</v>
      </c>
      <c r="G764" s="175">
        <v>1996</v>
      </c>
      <c r="H764" s="176">
        <v>2</v>
      </c>
      <c r="I764" s="170">
        <v>0</v>
      </c>
      <c r="J764" s="177">
        <v>31</v>
      </c>
      <c r="K764" s="177">
        <v>0.3</v>
      </c>
      <c r="L764" s="171">
        <v>0</v>
      </c>
      <c r="M764" s="170">
        <v>0</v>
      </c>
      <c r="N764" s="170">
        <v>0</v>
      </c>
      <c r="O764" s="170">
        <v>0</v>
      </c>
      <c r="P764" s="170">
        <v>0</v>
      </c>
      <c r="Q764" s="170">
        <v>0</v>
      </c>
      <c r="R764" s="170">
        <v>0</v>
      </c>
      <c r="S764" s="170">
        <v>0</v>
      </c>
      <c r="T764" s="171">
        <v>0</v>
      </c>
      <c r="U764" s="170">
        <v>0</v>
      </c>
      <c r="V764" s="170">
        <v>0</v>
      </c>
      <c r="W764" s="170">
        <v>0</v>
      </c>
      <c r="X764" s="170">
        <v>0</v>
      </c>
      <c r="Y764" s="173" t="s">
        <v>179</v>
      </c>
    </row>
    <row r="765" spans="1:25" ht="15.75" x14ac:dyDescent="0.2">
      <c r="A765" s="318">
        <v>733</v>
      </c>
      <c r="B765" s="169" t="s">
        <v>1807</v>
      </c>
      <c r="C765" s="175" t="s">
        <v>638</v>
      </c>
      <c r="D765" s="169" t="s">
        <v>1275</v>
      </c>
      <c r="E765" s="175" t="s">
        <v>2740</v>
      </c>
      <c r="F765" s="169" t="s">
        <v>964</v>
      </c>
      <c r="G765" s="175">
        <v>2002</v>
      </c>
      <c r="H765" s="176">
        <v>2</v>
      </c>
      <c r="I765" s="170">
        <v>0</v>
      </c>
      <c r="J765" s="177">
        <v>70</v>
      </c>
      <c r="K765" s="177">
        <v>0.8</v>
      </c>
      <c r="L765" s="171">
        <v>0</v>
      </c>
      <c r="M765" s="170">
        <v>0</v>
      </c>
      <c r="N765" s="170">
        <v>0</v>
      </c>
      <c r="O765" s="170">
        <v>0</v>
      </c>
      <c r="P765" s="170">
        <v>0</v>
      </c>
      <c r="Q765" s="170">
        <v>0</v>
      </c>
      <c r="R765" s="170">
        <v>0</v>
      </c>
      <c r="S765" s="170">
        <v>0</v>
      </c>
      <c r="T765" s="171">
        <v>0</v>
      </c>
      <c r="U765" s="170">
        <v>0</v>
      </c>
      <c r="V765" s="170">
        <v>0</v>
      </c>
      <c r="W765" s="170">
        <v>0</v>
      </c>
      <c r="X765" s="170">
        <v>0</v>
      </c>
      <c r="Y765" s="173" t="s">
        <v>179</v>
      </c>
    </row>
    <row r="766" spans="1:25" ht="15.75" x14ac:dyDescent="0.2">
      <c r="A766" s="318">
        <v>734</v>
      </c>
      <c r="B766" s="169" t="s">
        <v>1730</v>
      </c>
      <c r="C766" s="175" t="s">
        <v>181</v>
      </c>
      <c r="D766" s="169" t="s">
        <v>890</v>
      </c>
      <c r="E766" s="175" t="s">
        <v>2741</v>
      </c>
      <c r="F766" s="169" t="s">
        <v>1731</v>
      </c>
      <c r="G766" s="175">
        <v>1999</v>
      </c>
      <c r="H766" s="176">
        <v>1</v>
      </c>
      <c r="I766" s="177">
        <v>1</v>
      </c>
      <c r="J766" s="177">
        <v>45</v>
      </c>
      <c r="K766" s="177">
        <v>0.5</v>
      </c>
      <c r="L766" s="171">
        <v>0</v>
      </c>
      <c r="M766" s="170">
        <v>0</v>
      </c>
      <c r="N766" s="170">
        <v>0</v>
      </c>
      <c r="O766" s="170">
        <v>0</v>
      </c>
      <c r="P766" s="170">
        <v>0</v>
      </c>
      <c r="Q766" s="170">
        <v>0</v>
      </c>
      <c r="R766" s="170">
        <v>0</v>
      </c>
      <c r="S766" s="170">
        <v>0</v>
      </c>
      <c r="T766" s="171">
        <v>0</v>
      </c>
      <c r="U766" s="170">
        <v>0</v>
      </c>
      <c r="V766" s="170">
        <v>0</v>
      </c>
      <c r="W766" s="170">
        <v>0</v>
      </c>
      <c r="X766" s="170">
        <v>0</v>
      </c>
      <c r="Y766" s="173" t="s">
        <v>179</v>
      </c>
    </row>
    <row r="767" spans="1:25" ht="15.75" x14ac:dyDescent="0.2">
      <c r="A767" s="318">
        <v>735</v>
      </c>
      <c r="B767" s="169" t="s">
        <v>1080</v>
      </c>
      <c r="C767" s="175" t="s">
        <v>183</v>
      </c>
      <c r="D767" s="169" t="s">
        <v>979</v>
      </c>
      <c r="E767" s="175" t="s">
        <v>2742</v>
      </c>
      <c r="F767" s="169" t="s">
        <v>1081</v>
      </c>
      <c r="G767" s="175">
        <v>1988</v>
      </c>
      <c r="H767" s="176">
        <v>3</v>
      </c>
      <c r="I767" s="177">
        <v>3</v>
      </c>
      <c r="J767" s="177">
        <v>270</v>
      </c>
      <c r="K767" s="177">
        <v>3</v>
      </c>
      <c r="L767" s="171">
        <v>0</v>
      </c>
      <c r="M767" s="170">
        <v>0</v>
      </c>
      <c r="N767" s="170">
        <v>0</v>
      </c>
      <c r="O767" s="170">
        <v>0</v>
      </c>
      <c r="P767" s="170">
        <v>0</v>
      </c>
      <c r="Q767" s="170">
        <v>0</v>
      </c>
      <c r="R767" s="177">
        <v>1</v>
      </c>
      <c r="S767" s="170">
        <v>0</v>
      </c>
      <c r="T767" s="171">
        <v>0</v>
      </c>
      <c r="U767" s="170">
        <v>0</v>
      </c>
      <c r="V767" s="170">
        <v>0</v>
      </c>
      <c r="W767" s="170">
        <v>0</v>
      </c>
      <c r="X767" s="170">
        <v>0</v>
      </c>
      <c r="Y767" s="173" t="s">
        <v>179</v>
      </c>
    </row>
    <row r="768" spans="1:25" ht="15.75" x14ac:dyDescent="0.2">
      <c r="A768" s="318">
        <v>736</v>
      </c>
      <c r="B768" s="169" t="s">
        <v>348</v>
      </c>
      <c r="C768" s="175" t="s">
        <v>181</v>
      </c>
      <c r="D768" s="169" t="s">
        <v>1104</v>
      </c>
      <c r="E768" s="175" t="s">
        <v>2743</v>
      </c>
      <c r="F768" s="169" t="s">
        <v>1014</v>
      </c>
      <c r="G768" s="175">
        <v>2000</v>
      </c>
      <c r="H768" s="176">
        <v>4</v>
      </c>
      <c r="I768" s="177">
        <v>4</v>
      </c>
      <c r="J768" s="177">
        <v>360</v>
      </c>
      <c r="K768" s="177">
        <v>4</v>
      </c>
      <c r="L768" s="176">
        <v>1</v>
      </c>
      <c r="M768" s="170">
        <v>0</v>
      </c>
      <c r="N768" s="177">
        <v>1</v>
      </c>
      <c r="O768" s="177">
        <v>1</v>
      </c>
      <c r="P768" s="170">
        <v>0</v>
      </c>
      <c r="Q768" s="170">
        <v>0</v>
      </c>
      <c r="R768" s="177">
        <v>1</v>
      </c>
      <c r="S768" s="170">
        <v>0</v>
      </c>
      <c r="T768" s="176">
        <v>0.25</v>
      </c>
      <c r="U768" s="170">
        <v>0</v>
      </c>
      <c r="V768" s="177">
        <v>0.25</v>
      </c>
      <c r="W768" s="177">
        <v>0.25</v>
      </c>
      <c r="X768" s="177">
        <v>0.25</v>
      </c>
      <c r="Y768" s="173" t="s">
        <v>179</v>
      </c>
    </row>
    <row r="769" spans="1:25" ht="15.75" x14ac:dyDescent="0.2">
      <c r="A769" s="318">
        <v>737</v>
      </c>
      <c r="B769" s="169" t="s">
        <v>1861</v>
      </c>
      <c r="C769" s="175" t="s">
        <v>182</v>
      </c>
      <c r="D769" s="169" t="s">
        <v>1559</v>
      </c>
      <c r="E769" s="175" t="s">
        <v>2744</v>
      </c>
      <c r="F769" s="169" t="s">
        <v>1862</v>
      </c>
      <c r="G769" s="175">
        <v>1997</v>
      </c>
      <c r="H769" s="176">
        <v>3</v>
      </c>
      <c r="I769" s="177">
        <v>3</v>
      </c>
      <c r="J769" s="177">
        <v>270</v>
      </c>
      <c r="K769" s="177">
        <v>3</v>
      </c>
      <c r="L769" s="171">
        <v>0</v>
      </c>
      <c r="M769" s="170">
        <v>0</v>
      </c>
      <c r="N769" s="170">
        <v>0</v>
      </c>
      <c r="O769" s="170">
        <v>0</v>
      </c>
      <c r="P769" s="170">
        <v>0</v>
      </c>
      <c r="Q769" s="170">
        <v>0</v>
      </c>
      <c r="R769" s="170">
        <v>0</v>
      </c>
      <c r="S769" s="170">
        <v>0</v>
      </c>
      <c r="T769" s="171">
        <v>0</v>
      </c>
      <c r="U769" s="170">
        <v>0</v>
      </c>
      <c r="V769" s="170">
        <v>0</v>
      </c>
      <c r="W769" s="170">
        <v>0</v>
      </c>
      <c r="X769" s="170">
        <v>0</v>
      </c>
      <c r="Y769" s="173" t="s">
        <v>179</v>
      </c>
    </row>
    <row r="770" spans="1:25" ht="15.75" x14ac:dyDescent="0.2">
      <c r="A770" s="318">
        <v>738</v>
      </c>
      <c r="B770" s="169" t="s">
        <v>527</v>
      </c>
      <c r="C770" s="175" t="s">
        <v>182</v>
      </c>
      <c r="D770" s="169" t="s">
        <v>1104</v>
      </c>
      <c r="E770" s="175" t="s">
        <v>2745</v>
      </c>
      <c r="F770" s="169" t="s">
        <v>855</v>
      </c>
      <c r="G770" s="175">
        <v>2000</v>
      </c>
      <c r="H770" s="176">
        <v>1</v>
      </c>
      <c r="I770" s="170">
        <v>0</v>
      </c>
      <c r="J770" s="177">
        <v>29</v>
      </c>
      <c r="K770" s="177">
        <v>0.3</v>
      </c>
      <c r="L770" s="171">
        <v>0</v>
      </c>
      <c r="M770" s="170">
        <v>0</v>
      </c>
      <c r="N770" s="170">
        <v>0</v>
      </c>
      <c r="O770" s="170">
        <v>0</v>
      </c>
      <c r="P770" s="170">
        <v>0</v>
      </c>
      <c r="Q770" s="170">
        <v>0</v>
      </c>
      <c r="R770" s="177">
        <v>1</v>
      </c>
      <c r="S770" s="170">
        <v>0</v>
      </c>
      <c r="T770" s="171">
        <v>0</v>
      </c>
      <c r="U770" s="170">
        <v>0</v>
      </c>
      <c r="V770" s="170">
        <v>0</v>
      </c>
      <c r="W770" s="170">
        <v>0</v>
      </c>
      <c r="X770" s="170">
        <v>0</v>
      </c>
      <c r="Y770" s="173" t="s">
        <v>179</v>
      </c>
    </row>
    <row r="771" spans="1:25" ht="15.75" x14ac:dyDescent="0.2">
      <c r="A771" s="318">
        <v>739</v>
      </c>
      <c r="B771" s="169" t="s">
        <v>1808</v>
      </c>
      <c r="C771" s="175" t="s">
        <v>182</v>
      </c>
      <c r="D771" s="169" t="s">
        <v>1275</v>
      </c>
      <c r="E771" s="175" t="s">
        <v>2503</v>
      </c>
      <c r="F771" s="169" t="s">
        <v>1428</v>
      </c>
      <c r="G771" s="175">
        <v>1999</v>
      </c>
      <c r="H771" s="176">
        <v>5</v>
      </c>
      <c r="I771" s="177">
        <v>5</v>
      </c>
      <c r="J771" s="177">
        <v>443</v>
      </c>
      <c r="K771" s="177">
        <v>4.9000000000000004</v>
      </c>
      <c r="L771" s="176">
        <v>2</v>
      </c>
      <c r="M771" s="170">
        <v>0</v>
      </c>
      <c r="N771" s="177">
        <v>2</v>
      </c>
      <c r="O771" s="177">
        <v>2</v>
      </c>
      <c r="P771" s="170">
        <v>0</v>
      </c>
      <c r="Q771" s="170">
        <v>0</v>
      </c>
      <c r="R771" s="170">
        <v>0</v>
      </c>
      <c r="S771" s="170">
        <v>0</v>
      </c>
      <c r="T771" s="176">
        <v>0.41</v>
      </c>
      <c r="U771" s="170">
        <v>0</v>
      </c>
      <c r="V771" s="177">
        <v>0.41</v>
      </c>
      <c r="W771" s="177">
        <v>0.41</v>
      </c>
      <c r="X771" s="177">
        <v>0.41</v>
      </c>
      <c r="Y771" s="173" t="s">
        <v>179</v>
      </c>
    </row>
    <row r="772" spans="1:25" ht="15.75" x14ac:dyDescent="0.2">
      <c r="A772" s="318">
        <v>740</v>
      </c>
      <c r="B772" s="169" t="s">
        <v>1501</v>
      </c>
      <c r="C772" s="175" t="s">
        <v>182</v>
      </c>
      <c r="D772" s="169" t="s">
        <v>1398</v>
      </c>
      <c r="E772" s="175" t="s">
        <v>2030</v>
      </c>
      <c r="F772" s="169" t="s">
        <v>835</v>
      </c>
      <c r="G772" s="175">
        <v>1997</v>
      </c>
      <c r="H772" s="176">
        <v>4</v>
      </c>
      <c r="I772" s="177">
        <v>4</v>
      </c>
      <c r="J772" s="177">
        <v>331</v>
      </c>
      <c r="K772" s="177">
        <v>3.7</v>
      </c>
      <c r="L772" s="171">
        <v>0</v>
      </c>
      <c r="M772" s="170">
        <v>0</v>
      </c>
      <c r="N772" s="170">
        <v>0</v>
      </c>
      <c r="O772" s="170">
        <v>0</v>
      </c>
      <c r="P772" s="170">
        <v>0</v>
      </c>
      <c r="Q772" s="170">
        <v>0</v>
      </c>
      <c r="R772" s="177">
        <v>2</v>
      </c>
      <c r="S772" s="170">
        <v>0</v>
      </c>
      <c r="T772" s="171">
        <v>0</v>
      </c>
      <c r="U772" s="170">
        <v>0</v>
      </c>
      <c r="V772" s="170">
        <v>0</v>
      </c>
      <c r="W772" s="170">
        <v>0</v>
      </c>
      <c r="X772" s="170">
        <v>0</v>
      </c>
      <c r="Y772" s="173" t="s">
        <v>179</v>
      </c>
    </row>
    <row r="773" spans="1:25" ht="15.75" x14ac:dyDescent="0.2">
      <c r="A773" s="318">
        <v>741</v>
      </c>
      <c r="B773" s="169" t="s">
        <v>1863</v>
      </c>
      <c r="C773" s="175" t="s">
        <v>636</v>
      </c>
      <c r="D773" s="169" t="s">
        <v>1398</v>
      </c>
      <c r="E773" s="175" t="s">
        <v>474</v>
      </c>
      <c r="F773" s="169" t="s">
        <v>817</v>
      </c>
      <c r="G773" s="175">
        <v>2001</v>
      </c>
      <c r="H773" s="176">
        <v>2</v>
      </c>
      <c r="I773" s="170">
        <v>0</v>
      </c>
      <c r="J773" s="177">
        <v>29</v>
      </c>
      <c r="K773" s="177">
        <v>0.3</v>
      </c>
      <c r="L773" s="171">
        <v>0</v>
      </c>
      <c r="M773" s="170">
        <v>0</v>
      </c>
      <c r="N773" s="170">
        <v>0</v>
      </c>
      <c r="O773" s="170">
        <v>0</v>
      </c>
      <c r="P773" s="170">
        <v>0</v>
      </c>
      <c r="Q773" s="170">
        <v>0</v>
      </c>
      <c r="R773" s="170">
        <v>0</v>
      </c>
      <c r="S773" s="170">
        <v>0</v>
      </c>
      <c r="T773" s="171">
        <v>0</v>
      </c>
      <c r="U773" s="170">
        <v>0</v>
      </c>
      <c r="V773" s="170">
        <v>0</v>
      </c>
      <c r="W773" s="170">
        <v>0</v>
      </c>
      <c r="X773" s="170">
        <v>0</v>
      </c>
      <c r="Y773" s="173" t="s">
        <v>179</v>
      </c>
    </row>
    <row r="774" spans="1:25" ht="15.75" x14ac:dyDescent="0.2">
      <c r="A774" s="318">
        <v>742</v>
      </c>
      <c r="B774" s="169" t="s">
        <v>349</v>
      </c>
      <c r="C774" s="175" t="s">
        <v>636</v>
      </c>
      <c r="D774" s="169" t="s">
        <v>1104</v>
      </c>
      <c r="E774" s="175" t="s">
        <v>1802</v>
      </c>
      <c r="F774" s="169" t="s">
        <v>934</v>
      </c>
      <c r="G774" s="175">
        <v>1998</v>
      </c>
      <c r="H774" s="176">
        <v>4</v>
      </c>
      <c r="I774" s="170">
        <v>0</v>
      </c>
      <c r="J774" s="177">
        <v>109</v>
      </c>
      <c r="K774" s="177">
        <v>1.2</v>
      </c>
      <c r="L774" s="171">
        <v>0</v>
      </c>
      <c r="M774" s="170">
        <v>0</v>
      </c>
      <c r="N774" s="170">
        <v>0</v>
      </c>
      <c r="O774" s="170">
        <v>0</v>
      </c>
      <c r="P774" s="170">
        <v>0</v>
      </c>
      <c r="Q774" s="170">
        <v>0</v>
      </c>
      <c r="R774" s="170">
        <v>0</v>
      </c>
      <c r="S774" s="170">
        <v>0</v>
      </c>
      <c r="T774" s="171">
        <v>0</v>
      </c>
      <c r="U774" s="170">
        <v>0</v>
      </c>
      <c r="V774" s="170">
        <v>0</v>
      </c>
      <c r="W774" s="170">
        <v>0</v>
      </c>
      <c r="X774" s="170">
        <v>0</v>
      </c>
      <c r="Y774" s="173" t="s">
        <v>179</v>
      </c>
    </row>
    <row r="775" spans="1:25" ht="15.75" x14ac:dyDescent="0.2">
      <c r="A775" s="318">
        <v>743</v>
      </c>
      <c r="B775" s="169" t="s">
        <v>1082</v>
      </c>
      <c r="C775" s="175" t="s">
        <v>180</v>
      </c>
      <c r="D775" s="169" t="s">
        <v>979</v>
      </c>
      <c r="E775" s="175" t="s">
        <v>1944</v>
      </c>
      <c r="F775" s="169" t="s">
        <v>1083</v>
      </c>
      <c r="G775" s="175">
        <v>2001</v>
      </c>
      <c r="H775" s="176">
        <v>3</v>
      </c>
      <c r="I775" s="177">
        <v>3</v>
      </c>
      <c r="J775" s="177">
        <v>220</v>
      </c>
      <c r="K775" s="177">
        <v>2.4</v>
      </c>
      <c r="L775" s="171">
        <v>0</v>
      </c>
      <c r="M775" s="170">
        <v>0</v>
      </c>
      <c r="N775" s="170">
        <v>0</v>
      </c>
      <c r="O775" s="170">
        <v>0</v>
      </c>
      <c r="P775" s="170">
        <v>0</v>
      </c>
      <c r="Q775" s="170">
        <v>0</v>
      </c>
      <c r="R775" s="170">
        <v>0</v>
      </c>
      <c r="S775" s="170">
        <v>0</v>
      </c>
      <c r="T775" s="171">
        <v>0</v>
      </c>
      <c r="U775" s="170">
        <v>0</v>
      </c>
      <c r="V775" s="170">
        <v>0</v>
      </c>
      <c r="W775" s="170">
        <v>0</v>
      </c>
      <c r="X775" s="170">
        <v>0</v>
      </c>
      <c r="Y775" s="173" t="s">
        <v>179</v>
      </c>
    </row>
    <row r="776" spans="1:25" ht="15.75" x14ac:dyDescent="0.2">
      <c r="A776" s="318">
        <v>744</v>
      </c>
      <c r="B776" s="169" t="s">
        <v>669</v>
      </c>
      <c r="C776" s="175" t="s">
        <v>181</v>
      </c>
      <c r="D776" s="169" t="s">
        <v>655</v>
      </c>
      <c r="E776" s="175" t="s">
        <v>2192</v>
      </c>
      <c r="F776" s="169" t="s">
        <v>815</v>
      </c>
      <c r="G776" s="175">
        <v>1996</v>
      </c>
      <c r="H776" s="176">
        <v>3</v>
      </c>
      <c r="I776" s="177">
        <v>1</v>
      </c>
      <c r="J776" s="177">
        <v>122</v>
      </c>
      <c r="K776" s="177">
        <v>1.4</v>
      </c>
      <c r="L776" s="171">
        <v>0</v>
      </c>
      <c r="M776" s="170">
        <v>0</v>
      </c>
      <c r="N776" s="170">
        <v>0</v>
      </c>
      <c r="O776" s="170">
        <v>0</v>
      </c>
      <c r="P776" s="170">
        <v>0</v>
      </c>
      <c r="Q776" s="170">
        <v>0</v>
      </c>
      <c r="R776" s="170">
        <v>0</v>
      </c>
      <c r="S776" s="170">
        <v>0</v>
      </c>
      <c r="T776" s="171">
        <v>0</v>
      </c>
      <c r="U776" s="170">
        <v>0</v>
      </c>
      <c r="V776" s="170">
        <v>0</v>
      </c>
      <c r="W776" s="170">
        <v>0</v>
      </c>
      <c r="X776" s="170">
        <v>0</v>
      </c>
      <c r="Y776" s="173" t="s">
        <v>179</v>
      </c>
    </row>
    <row r="777" spans="1:25" ht="15.75" x14ac:dyDescent="0.2">
      <c r="A777" s="318">
        <v>745</v>
      </c>
      <c r="B777" s="169" t="s">
        <v>2056</v>
      </c>
      <c r="C777" s="175" t="s">
        <v>182</v>
      </c>
      <c r="D777" s="169" t="s">
        <v>1275</v>
      </c>
      <c r="E777" s="175" t="s">
        <v>2009</v>
      </c>
      <c r="F777" s="169" t="s">
        <v>1317</v>
      </c>
      <c r="G777" s="175">
        <v>2003</v>
      </c>
      <c r="H777" s="176">
        <v>1</v>
      </c>
      <c r="I777" s="170">
        <v>0</v>
      </c>
      <c r="J777" s="177">
        <v>1</v>
      </c>
      <c r="K777" s="170">
        <v>0</v>
      </c>
      <c r="L777" s="171">
        <v>0</v>
      </c>
      <c r="M777" s="170">
        <v>0</v>
      </c>
      <c r="N777" s="170">
        <v>0</v>
      </c>
      <c r="O777" s="170">
        <v>0</v>
      </c>
      <c r="P777" s="170">
        <v>0</v>
      </c>
      <c r="Q777" s="170">
        <v>0</v>
      </c>
      <c r="R777" s="170">
        <v>0</v>
      </c>
      <c r="S777" s="170">
        <v>0</v>
      </c>
      <c r="T777" s="171">
        <v>0</v>
      </c>
      <c r="U777" s="170">
        <v>0</v>
      </c>
      <c r="V777" s="170">
        <v>0</v>
      </c>
      <c r="W777" s="170">
        <v>0</v>
      </c>
      <c r="X777" s="170">
        <v>0</v>
      </c>
      <c r="Y777" s="173" t="s">
        <v>179</v>
      </c>
    </row>
    <row r="778" spans="1:25" ht="15.75" x14ac:dyDescent="0.2">
      <c r="A778" s="318">
        <v>746</v>
      </c>
      <c r="B778" s="169" t="s">
        <v>1638</v>
      </c>
      <c r="C778" s="175" t="s">
        <v>180</v>
      </c>
      <c r="D778" s="169" t="s">
        <v>1547</v>
      </c>
      <c r="E778" s="175" t="s">
        <v>2746</v>
      </c>
      <c r="F778" s="169" t="s">
        <v>1639</v>
      </c>
      <c r="G778" s="175">
        <v>2003</v>
      </c>
      <c r="H778" s="176">
        <v>5</v>
      </c>
      <c r="I778" s="177">
        <v>5</v>
      </c>
      <c r="J778" s="177">
        <v>469</v>
      </c>
      <c r="K778" s="177">
        <v>5.2</v>
      </c>
      <c r="L778" s="171">
        <v>0</v>
      </c>
      <c r="M778" s="177">
        <v>1</v>
      </c>
      <c r="N778" s="177">
        <v>1</v>
      </c>
      <c r="O778" s="170">
        <v>0</v>
      </c>
      <c r="P778" s="170">
        <v>0</v>
      </c>
      <c r="Q778" s="170">
        <v>0</v>
      </c>
      <c r="R778" s="177">
        <v>1</v>
      </c>
      <c r="S778" s="170">
        <v>0</v>
      </c>
      <c r="T778" s="171">
        <v>0</v>
      </c>
      <c r="U778" s="177">
        <v>0.19</v>
      </c>
      <c r="V778" s="177">
        <v>0.19</v>
      </c>
      <c r="W778" s="170">
        <v>0</v>
      </c>
      <c r="X778" s="177">
        <v>0.19</v>
      </c>
      <c r="Y778" s="173" t="s">
        <v>179</v>
      </c>
    </row>
    <row r="779" spans="1:25" ht="15.75" x14ac:dyDescent="0.2">
      <c r="A779" s="318">
        <v>747</v>
      </c>
      <c r="B779" s="169" t="s">
        <v>219</v>
      </c>
      <c r="C779" s="175" t="s">
        <v>180</v>
      </c>
      <c r="D779" s="169" t="s">
        <v>885</v>
      </c>
      <c r="E779" s="175" t="s">
        <v>2747</v>
      </c>
      <c r="F779" s="169" t="s">
        <v>962</v>
      </c>
      <c r="G779" s="175">
        <v>1998</v>
      </c>
      <c r="H779" s="176">
        <v>4</v>
      </c>
      <c r="I779" s="177">
        <v>3</v>
      </c>
      <c r="J779" s="177">
        <v>223</v>
      </c>
      <c r="K779" s="177">
        <v>2.5</v>
      </c>
      <c r="L779" s="171">
        <v>0</v>
      </c>
      <c r="M779" s="177">
        <v>1</v>
      </c>
      <c r="N779" s="177">
        <v>1</v>
      </c>
      <c r="O779" s="170">
        <v>0</v>
      </c>
      <c r="P779" s="170">
        <v>0</v>
      </c>
      <c r="Q779" s="170">
        <v>0</v>
      </c>
      <c r="R779" s="170">
        <v>0</v>
      </c>
      <c r="S779" s="170">
        <v>0</v>
      </c>
      <c r="T779" s="171">
        <v>0</v>
      </c>
      <c r="U779" s="177">
        <v>0.4</v>
      </c>
      <c r="V779" s="177">
        <v>0.4</v>
      </c>
      <c r="W779" s="170">
        <v>0</v>
      </c>
      <c r="X779" s="177">
        <v>0.4</v>
      </c>
      <c r="Y779" s="173" t="s">
        <v>179</v>
      </c>
    </row>
    <row r="780" spans="1:25" ht="15.75" x14ac:dyDescent="0.2">
      <c r="A780" s="318">
        <v>748</v>
      </c>
      <c r="B780" s="169" t="s">
        <v>1502</v>
      </c>
      <c r="C780" s="175" t="s">
        <v>1677</v>
      </c>
      <c r="D780" s="169" t="s">
        <v>1400</v>
      </c>
      <c r="E780" s="175" t="s">
        <v>2332</v>
      </c>
      <c r="F780" s="169" t="s">
        <v>1503</v>
      </c>
      <c r="G780" s="175">
        <v>2003</v>
      </c>
      <c r="H780" s="176">
        <v>3</v>
      </c>
      <c r="I780" s="177">
        <v>2</v>
      </c>
      <c r="J780" s="177">
        <v>123</v>
      </c>
      <c r="K780" s="177">
        <v>1.4</v>
      </c>
      <c r="L780" s="171">
        <v>0</v>
      </c>
      <c r="M780" s="170">
        <v>0</v>
      </c>
      <c r="N780" s="170">
        <v>0</v>
      </c>
      <c r="O780" s="170">
        <v>0</v>
      </c>
      <c r="P780" s="170">
        <v>0</v>
      </c>
      <c r="Q780" s="170">
        <v>0</v>
      </c>
      <c r="R780" s="170">
        <v>0</v>
      </c>
      <c r="S780" s="170">
        <v>0</v>
      </c>
      <c r="T780" s="171">
        <v>0</v>
      </c>
      <c r="U780" s="170">
        <v>0</v>
      </c>
      <c r="V780" s="170">
        <v>0</v>
      </c>
      <c r="W780" s="170">
        <v>0</v>
      </c>
      <c r="X780" s="170">
        <v>0</v>
      </c>
      <c r="Y780" s="173" t="s">
        <v>179</v>
      </c>
    </row>
    <row r="781" spans="1:25" ht="15.75" x14ac:dyDescent="0.2">
      <c r="A781" s="318">
        <v>749</v>
      </c>
      <c r="B781" s="169" t="s">
        <v>2018</v>
      </c>
      <c r="C781" s="175" t="s">
        <v>182</v>
      </c>
      <c r="D781" s="169" t="s">
        <v>1542</v>
      </c>
      <c r="E781" s="175" t="s">
        <v>2748</v>
      </c>
      <c r="F781" s="169" t="s">
        <v>865</v>
      </c>
      <c r="G781" s="175">
        <v>2003</v>
      </c>
      <c r="H781" s="176">
        <v>2</v>
      </c>
      <c r="I781" s="177">
        <v>2</v>
      </c>
      <c r="J781" s="177">
        <v>115</v>
      </c>
      <c r="K781" s="177">
        <v>1.3</v>
      </c>
      <c r="L781" s="171">
        <v>0</v>
      </c>
      <c r="M781" s="170">
        <v>0</v>
      </c>
      <c r="N781" s="170">
        <v>0</v>
      </c>
      <c r="O781" s="170">
        <v>0</v>
      </c>
      <c r="P781" s="170">
        <v>0</v>
      </c>
      <c r="Q781" s="170">
        <v>0</v>
      </c>
      <c r="R781" s="177">
        <v>1</v>
      </c>
      <c r="S781" s="177">
        <v>1</v>
      </c>
      <c r="T781" s="171">
        <v>0</v>
      </c>
      <c r="U781" s="170">
        <v>0</v>
      </c>
      <c r="V781" s="170">
        <v>0</v>
      </c>
      <c r="W781" s="170">
        <v>0</v>
      </c>
      <c r="X781" s="170">
        <v>0</v>
      </c>
      <c r="Y781" s="173" t="s">
        <v>179</v>
      </c>
    </row>
    <row r="782" spans="1:25" ht="16.5" thickBot="1" x14ac:dyDescent="0.25">
      <c r="A782" s="318">
        <v>750</v>
      </c>
      <c r="B782" s="169" t="s">
        <v>859</v>
      </c>
      <c r="C782" s="175" t="s">
        <v>638</v>
      </c>
      <c r="D782" s="169" t="s">
        <v>810</v>
      </c>
      <c r="E782" s="175" t="s">
        <v>2749</v>
      </c>
      <c r="F782" s="169" t="s">
        <v>860</v>
      </c>
      <c r="G782" s="175">
        <v>1997</v>
      </c>
      <c r="H782" s="176">
        <v>5</v>
      </c>
      <c r="I782" s="177">
        <v>5</v>
      </c>
      <c r="J782" s="177">
        <v>410</v>
      </c>
      <c r="K782" s="177">
        <v>4.5999999999999996</v>
      </c>
      <c r="L782" s="176">
        <v>4</v>
      </c>
      <c r="M782" s="177">
        <v>1</v>
      </c>
      <c r="N782" s="177">
        <v>5</v>
      </c>
      <c r="O782" s="177">
        <v>4</v>
      </c>
      <c r="P782" s="170">
        <v>0</v>
      </c>
      <c r="Q782" s="170">
        <v>0</v>
      </c>
      <c r="R782" s="170">
        <v>0</v>
      </c>
      <c r="S782" s="170">
        <v>0</v>
      </c>
      <c r="T782" s="176">
        <v>0.88</v>
      </c>
      <c r="U782" s="177">
        <v>0.22</v>
      </c>
      <c r="V782" s="177">
        <v>1.1000000000000001</v>
      </c>
      <c r="W782" s="177">
        <v>0.88</v>
      </c>
      <c r="X782" s="177">
        <v>1.1000000000000001</v>
      </c>
      <c r="Y782" s="173" t="s">
        <v>179</v>
      </c>
    </row>
    <row r="783" spans="1:25" ht="13.5" thickBot="1" x14ac:dyDescent="0.25">
      <c r="A783" s="174" t="s">
        <v>173</v>
      </c>
      <c r="B783" s="315" t="s">
        <v>174</v>
      </c>
      <c r="C783" s="181" t="s">
        <v>175</v>
      </c>
      <c r="D783" s="181" t="s">
        <v>176</v>
      </c>
      <c r="E783" s="181" t="s">
        <v>177</v>
      </c>
      <c r="F783" s="181" t="s">
        <v>806</v>
      </c>
      <c r="G783" s="181" t="s">
        <v>178</v>
      </c>
      <c r="H783" s="182" t="s">
        <v>184</v>
      </c>
      <c r="I783" s="181" t="s">
        <v>185</v>
      </c>
      <c r="J783" s="181" t="s">
        <v>186</v>
      </c>
      <c r="K783" s="181" t="s">
        <v>187</v>
      </c>
      <c r="L783" s="182" t="s">
        <v>188</v>
      </c>
      <c r="M783" s="181" t="s">
        <v>189</v>
      </c>
      <c r="N783" s="181" t="s">
        <v>195</v>
      </c>
      <c r="O783" s="181" t="s">
        <v>190</v>
      </c>
      <c r="P783" s="181" t="s">
        <v>191</v>
      </c>
      <c r="Q783" s="181" t="s">
        <v>192</v>
      </c>
      <c r="R783" s="181" t="s">
        <v>193</v>
      </c>
      <c r="S783" s="181" t="s">
        <v>194</v>
      </c>
      <c r="T783" s="182" t="s">
        <v>188</v>
      </c>
      <c r="U783" s="181" t="s">
        <v>189</v>
      </c>
      <c r="V783" s="181" t="s">
        <v>195</v>
      </c>
      <c r="W783" s="181" t="s">
        <v>190</v>
      </c>
      <c r="X783" s="181" t="s">
        <v>196</v>
      </c>
      <c r="Y783" s="183" t="s">
        <v>179</v>
      </c>
    </row>
    <row r="784" spans="1:25" ht="15.75" x14ac:dyDescent="0.2">
      <c r="A784" s="318">
        <v>751</v>
      </c>
      <c r="B784" s="169" t="s">
        <v>2019</v>
      </c>
      <c r="C784" s="175" t="s">
        <v>638</v>
      </c>
      <c r="D784" s="169" t="s">
        <v>1538</v>
      </c>
      <c r="E784" s="175" t="s">
        <v>2750</v>
      </c>
      <c r="F784" s="286" t="s">
        <v>1838</v>
      </c>
      <c r="G784" s="175">
        <v>1987</v>
      </c>
      <c r="H784" s="176">
        <v>1</v>
      </c>
      <c r="I784" s="170">
        <v>0</v>
      </c>
      <c r="J784" s="177">
        <v>3</v>
      </c>
      <c r="K784" s="170">
        <v>0</v>
      </c>
      <c r="L784" s="171">
        <v>0</v>
      </c>
      <c r="M784" s="170">
        <v>0</v>
      </c>
      <c r="N784" s="170">
        <v>0</v>
      </c>
      <c r="O784" s="170">
        <v>0</v>
      </c>
      <c r="P784" s="170">
        <v>0</v>
      </c>
      <c r="Q784" s="170">
        <v>0</v>
      </c>
      <c r="R784" s="170">
        <v>0</v>
      </c>
      <c r="S784" s="170">
        <v>0</v>
      </c>
      <c r="T784" s="171">
        <v>0</v>
      </c>
      <c r="U784" s="170">
        <v>0</v>
      </c>
      <c r="V784" s="170">
        <v>0</v>
      </c>
      <c r="W784" s="170">
        <v>0</v>
      </c>
      <c r="X784" s="170">
        <v>0</v>
      </c>
      <c r="Y784" s="173" t="s">
        <v>179</v>
      </c>
    </row>
    <row r="785" spans="1:25" ht="15.75" x14ac:dyDescent="0.2">
      <c r="A785" s="318">
        <v>752</v>
      </c>
      <c r="B785" s="169" t="s">
        <v>1864</v>
      </c>
      <c r="C785" s="175" t="s">
        <v>638</v>
      </c>
      <c r="D785" s="169" t="s">
        <v>1547</v>
      </c>
      <c r="E785" s="175" t="s">
        <v>2176</v>
      </c>
      <c r="F785" s="169" t="s">
        <v>1489</v>
      </c>
      <c r="G785" s="175">
        <v>1993</v>
      </c>
      <c r="H785" s="176">
        <v>4</v>
      </c>
      <c r="I785" s="170">
        <v>0</v>
      </c>
      <c r="J785" s="177">
        <v>121</v>
      </c>
      <c r="K785" s="177">
        <v>1.3</v>
      </c>
      <c r="L785" s="171">
        <v>0</v>
      </c>
      <c r="M785" s="177">
        <v>1</v>
      </c>
      <c r="N785" s="177">
        <v>1</v>
      </c>
      <c r="O785" s="170">
        <v>0</v>
      </c>
      <c r="P785" s="170">
        <v>0</v>
      </c>
      <c r="Q785" s="170">
        <v>0</v>
      </c>
      <c r="R785" s="170">
        <v>0</v>
      </c>
      <c r="S785" s="170">
        <v>0</v>
      </c>
      <c r="T785" s="171">
        <v>0</v>
      </c>
      <c r="U785" s="177">
        <v>0.74</v>
      </c>
      <c r="V785" s="177">
        <v>0.74</v>
      </c>
      <c r="W785" s="170">
        <v>0</v>
      </c>
      <c r="X785" s="177">
        <v>0.74</v>
      </c>
      <c r="Y785" s="173" t="s">
        <v>179</v>
      </c>
    </row>
    <row r="786" spans="1:25" ht="15.75" x14ac:dyDescent="0.2">
      <c r="A786" s="318">
        <v>753</v>
      </c>
      <c r="B786" s="169" t="s">
        <v>1347</v>
      </c>
      <c r="C786" s="175" t="s">
        <v>182</v>
      </c>
      <c r="D786" s="169" t="s">
        <v>1236</v>
      </c>
      <c r="E786" s="175" t="s">
        <v>2751</v>
      </c>
      <c r="F786" s="286" t="s">
        <v>1849</v>
      </c>
      <c r="G786" s="175">
        <v>1993</v>
      </c>
      <c r="H786" s="176">
        <v>5</v>
      </c>
      <c r="I786" s="177">
        <v>3</v>
      </c>
      <c r="J786" s="177">
        <v>372</v>
      </c>
      <c r="K786" s="177">
        <v>4.0999999999999996</v>
      </c>
      <c r="L786" s="171">
        <v>0</v>
      </c>
      <c r="M786" s="170">
        <v>0</v>
      </c>
      <c r="N786" s="170">
        <v>0</v>
      </c>
      <c r="O786" s="170">
        <v>0</v>
      </c>
      <c r="P786" s="170">
        <v>0</v>
      </c>
      <c r="Q786" s="170">
        <v>0</v>
      </c>
      <c r="R786" s="170">
        <v>0</v>
      </c>
      <c r="S786" s="170">
        <v>0</v>
      </c>
      <c r="T786" s="171">
        <v>0</v>
      </c>
      <c r="U786" s="170">
        <v>0</v>
      </c>
      <c r="V786" s="170">
        <v>0</v>
      </c>
      <c r="W786" s="170">
        <v>0</v>
      </c>
      <c r="X786" s="170">
        <v>0</v>
      </c>
      <c r="Y786" s="173" t="s">
        <v>179</v>
      </c>
    </row>
    <row r="787" spans="1:25" ht="15.75" x14ac:dyDescent="0.2">
      <c r="A787" s="318">
        <v>754</v>
      </c>
      <c r="B787" s="169" t="s">
        <v>100</v>
      </c>
      <c r="C787" s="175" t="s">
        <v>180</v>
      </c>
      <c r="D787" s="169" t="s">
        <v>1420</v>
      </c>
      <c r="E787" s="175" t="s">
        <v>2752</v>
      </c>
      <c r="F787" s="169" t="s">
        <v>962</v>
      </c>
      <c r="G787" s="175">
        <v>1995</v>
      </c>
      <c r="H787" s="176">
        <v>6</v>
      </c>
      <c r="I787" s="177">
        <v>6</v>
      </c>
      <c r="J787" s="177">
        <v>495</v>
      </c>
      <c r="K787" s="177">
        <v>5.5</v>
      </c>
      <c r="L787" s="171">
        <v>0</v>
      </c>
      <c r="M787" s="177">
        <v>1</v>
      </c>
      <c r="N787" s="177">
        <v>1</v>
      </c>
      <c r="O787" s="170">
        <v>0</v>
      </c>
      <c r="P787" s="170">
        <v>0</v>
      </c>
      <c r="Q787" s="170">
        <v>0</v>
      </c>
      <c r="R787" s="177">
        <v>1</v>
      </c>
      <c r="S787" s="170">
        <v>0</v>
      </c>
      <c r="T787" s="171">
        <v>0</v>
      </c>
      <c r="U787" s="177">
        <v>0.18</v>
      </c>
      <c r="V787" s="177">
        <v>0.18</v>
      </c>
      <c r="W787" s="170">
        <v>0</v>
      </c>
      <c r="X787" s="177">
        <v>0.18</v>
      </c>
      <c r="Y787" s="173" t="s">
        <v>179</v>
      </c>
    </row>
    <row r="788" spans="1:25" ht="15.75" x14ac:dyDescent="0.2">
      <c r="A788" s="318">
        <v>755</v>
      </c>
      <c r="B788" s="169" t="s">
        <v>1901</v>
      </c>
      <c r="C788" s="175" t="s">
        <v>182</v>
      </c>
      <c r="D788" s="169" t="s">
        <v>2031</v>
      </c>
      <c r="E788" s="175" t="s">
        <v>1376</v>
      </c>
      <c r="F788" s="169" t="s">
        <v>1902</v>
      </c>
      <c r="G788" s="175">
        <v>1997</v>
      </c>
      <c r="H788" s="176">
        <v>2</v>
      </c>
      <c r="I788" s="177">
        <v>2</v>
      </c>
      <c r="J788" s="177">
        <v>180</v>
      </c>
      <c r="K788" s="177">
        <v>2</v>
      </c>
      <c r="L788" s="171">
        <v>0</v>
      </c>
      <c r="M788" s="170">
        <v>0</v>
      </c>
      <c r="N788" s="170">
        <v>0</v>
      </c>
      <c r="O788" s="170">
        <v>0</v>
      </c>
      <c r="P788" s="170">
        <v>0</v>
      </c>
      <c r="Q788" s="170">
        <v>0</v>
      </c>
      <c r="R788" s="177">
        <v>1</v>
      </c>
      <c r="S788" s="170">
        <v>0</v>
      </c>
      <c r="T788" s="171">
        <v>0</v>
      </c>
      <c r="U788" s="170">
        <v>0</v>
      </c>
      <c r="V788" s="170">
        <v>0</v>
      </c>
      <c r="W788" s="170">
        <v>0</v>
      </c>
      <c r="X788" s="170">
        <v>0</v>
      </c>
      <c r="Y788" s="173" t="s">
        <v>179</v>
      </c>
    </row>
    <row r="789" spans="1:25" ht="15.75" x14ac:dyDescent="0.2">
      <c r="A789" s="318">
        <v>756</v>
      </c>
      <c r="B789" s="169" t="s">
        <v>1084</v>
      </c>
      <c r="C789" s="175" t="s">
        <v>181</v>
      </c>
      <c r="D789" s="169" t="s">
        <v>992</v>
      </c>
      <c r="E789" s="175" t="s">
        <v>1771</v>
      </c>
      <c r="F789" s="286" t="s">
        <v>1849</v>
      </c>
      <c r="G789" s="175">
        <v>1996</v>
      </c>
      <c r="H789" s="176">
        <v>6</v>
      </c>
      <c r="I789" s="170">
        <v>0</v>
      </c>
      <c r="J789" s="177">
        <v>163</v>
      </c>
      <c r="K789" s="177">
        <v>1.8</v>
      </c>
      <c r="L789" s="176">
        <v>2</v>
      </c>
      <c r="M789" s="177">
        <v>1</v>
      </c>
      <c r="N789" s="177">
        <v>3</v>
      </c>
      <c r="O789" s="177">
        <v>2</v>
      </c>
      <c r="P789" s="170">
        <v>0</v>
      </c>
      <c r="Q789" s="170">
        <v>0</v>
      </c>
      <c r="R789" s="170">
        <v>0</v>
      </c>
      <c r="S789" s="170">
        <v>0</v>
      </c>
      <c r="T789" s="176">
        <v>1.1000000000000001</v>
      </c>
      <c r="U789" s="177">
        <v>0.55000000000000004</v>
      </c>
      <c r="V789" s="177">
        <v>1.66</v>
      </c>
      <c r="W789" s="177">
        <v>1.1000000000000001</v>
      </c>
      <c r="X789" s="177">
        <v>1.66</v>
      </c>
      <c r="Y789" s="173" t="s">
        <v>179</v>
      </c>
    </row>
    <row r="790" spans="1:25" ht="15.75" x14ac:dyDescent="0.2">
      <c r="A790" s="318">
        <v>757</v>
      </c>
      <c r="B790" s="169" t="s">
        <v>1865</v>
      </c>
      <c r="C790" s="175" t="s">
        <v>636</v>
      </c>
      <c r="D790" s="169" t="s">
        <v>1534</v>
      </c>
      <c r="E790" s="175" t="s">
        <v>2318</v>
      </c>
      <c r="F790" s="169" t="s">
        <v>1738</v>
      </c>
      <c r="G790" s="175">
        <v>1994</v>
      </c>
      <c r="H790" s="176">
        <v>1</v>
      </c>
      <c r="I790" s="170">
        <v>0</v>
      </c>
      <c r="J790" s="177">
        <v>1</v>
      </c>
      <c r="K790" s="170">
        <v>0</v>
      </c>
      <c r="L790" s="171">
        <v>0</v>
      </c>
      <c r="M790" s="170">
        <v>0</v>
      </c>
      <c r="N790" s="170">
        <v>0</v>
      </c>
      <c r="O790" s="170">
        <v>0</v>
      </c>
      <c r="P790" s="170">
        <v>0</v>
      </c>
      <c r="Q790" s="170">
        <v>0</v>
      </c>
      <c r="R790" s="170">
        <v>0</v>
      </c>
      <c r="S790" s="170">
        <v>0</v>
      </c>
      <c r="T790" s="171">
        <v>0</v>
      </c>
      <c r="U790" s="170">
        <v>0</v>
      </c>
      <c r="V790" s="170">
        <v>0</v>
      </c>
      <c r="W790" s="170">
        <v>0</v>
      </c>
      <c r="X790" s="170">
        <v>0</v>
      </c>
      <c r="Y790" s="173" t="s">
        <v>179</v>
      </c>
    </row>
    <row r="791" spans="1:25" ht="15.75" x14ac:dyDescent="0.2">
      <c r="A791" s="318">
        <v>758</v>
      </c>
      <c r="B791" s="169" t="s">
        <v>1732</v>
      </c>
      <c r="C791" s="175" t="s">
        <v>182</v>
      </c>
      <c r="D791" s="169" t="s">
        <v>633</v>
      </c>
      <c r="E791" s="175" t="s">
        <v>1680</v>
      </c>
      <c r="F791" s="169" t="s">
        <v>955</v>
      </c>
      <c r="G791" s="175">
        <v>1998</v>
      </c>
      <c r="H791" s="176">
        <v>2</v>
      </c>
      <c r="I791" s="170">
        <v>0</v>
      </c>
      <c r="J791" s="177">
        <v>11</v>
      </c>
      <c r="K791" s="177">
        <v>0.1</v>
      </c>
      <c r="L791" s="171">
        <v>0</v>
      </c>
      <c r="M791" s="170">
        <v>0</v>
      </c>
      <c r="N791" s="170">
        <v>0</v>
      </c>
      <c r="O791" s="170">
        <v>0</v>
      </c>
      <c r="P791" s="170">
        <v>0</v>
      </c>
      <c r="Q791" s="170">
        <v>0</v>
      </c>
      <c r="R791" s="170">
        <v>0</v>
      </c>
      <c r="S791" s="170">
        <v>0</v>
      </c>
      <c r="T791" s="171">
        <v>0</v>
      </c>
      <c r="U791" s="170">
        <v>0</v>
      </c>
      <c r="V791" s="170">
        <v>0</v>
      </c>
      <c r="W791" s="170">
        <v>0</v>
      </c>
      <c r="X791" s="170">
        <v>0</v>
      </c>
      <c r="Y791" s="173" t="s">
        <v>179</v>
      </c>
    </row>
    <row r="792" spans="1:25" ht="15.75" x14ac:dyDescent="0.2">
      <c r="A792" s="318">
        <v>759</v>
      </c>
      <c r="B792" s="169" t="s">
        <v>501</v>
      </c>
      <c r="C792" s="175" t="s">
        <v>181</v>
      </c>
      <c r="D792" s="169" t="s">
        <v>1545</v>
      </c>
      <c r="E792" s="175" t="s">
        <v>2542</v>
      </c>
      <c r="F792" s="169" t="s">
        <v>1421</v>
      </c>
      <c r="G792" s="175">
        <v>2001</v>
      </c>
      <c r="H792" s="176">
        <v>2</v>
      </c>
      <c r="I792" s="170">
        <v>0</v>
      </c>
      <c r="J792" s="177">
        <v>36</v>
      </c>
      <c r="K792" s="177">
        <v>0.4</v>
      </c>
      <c r="L792" s="176">
        <v>1</v>
      </c>
      <c r="M792" s="170">
        <v>0</v>
      </c>
      <c r="N792" s="177">
        <v>1</v>
      </c>
      <c r="O792" s="177">
        <v>1</v>
      </c>
      <c r="P792" s="170">
        <v>0</v>
      </c>
      <c r="Q792" s="170">
        <v>0</v>
      </c>
      <c r="R792" s="170">
        <v>0</v>
      </c>
      <c r="S792" s="170">
        <v>0</v>
      </c>
      <c r="T792" s="176">
        <v>2.5</v>
      </c>
      <c r="U792" s="170">
        <v>0</v>
      </c>
      <c r="V792" s="177">
        <v>2.5</v>
      </c>
      <c r="W792" s="177">
        <v>2.5</v>
      </c>
      <c r="X792" s="177">
        <v>2.5</v>
      </c>
      <c r="Y792" s="173" t="s">
        <v>179</v>
      </c>
    </row>
    <row r="793" spans="1:25" ht="15.75" x14ac:dyDescent="0.2">
      <c r="A793" s="318">
        <v>760</v>
      </c>
      <c r="B793" s="169" t="s">
        <v>1640</v>
      </c>
      <c r="C793" s="175" t="s">
        <v>182</v>
      </c>
      <c r="D793" s="169" t="s">
        <v>1538</v>
      </c>
      <c r="E793" s="175" t="s">
        <v>2753</v>
      </c>
      <c r="F793" s="169" t="s">
        <v>1641</v>
      </c>
      <c r="G793" s="175">
        <v>1997</v>
      </c>
      <c r="H793" s="176">
        <v>2</v>
      </c>
      <c r="I793" s="177">
        <v>2</v>
      </c>
      <c r="J793" s="177">
        <v>166</v>
      </c>
      <c r="K793" s="177">
        <v>1.8</v>
      </c>
      <c r="L793" s="171">
        <v>0</v>
      </c>
      <c r="M793" s="170">
        <v>0</v>
      </c>
      <c r="N793" s="170">
        <v>0</v>
      </c>
      <c r="O793" s="170">
        <v>0</v>
      </c>
      <c r="P793" s="170">
        <v>0</v>
      </c>
      <c r="Q793" s="170">
        <v>0</v>
      </c>
      <c r="R793" s="170">
        <v>0</v>
      </c>
      <c r="S793" s="170">
        <v>0</v>
      </c>
      <c r="T793" s="171">
        <v>0</v>
      </c>
      <c r="U793" s="170">
        <v>0</v>
      </c>
      <c r="V793" s="170">
        <v>0</v>
      </c>
      <c r="W793" s="170">
        <v>0</v>
      </c>
      <c r="X793" s="170">
        <v>0</v>
      </c>
      <c r="Y793" s="173" t="s">
        <v>179</v>
      </c>
    </row>
    <row r="794" spans="1:25" ht="15.75" x14ac:dyDescent="0.2">
      <c r="A794" s="318">
        <v>761</v>
      </c>
      <c r="B794" s="169" t="s">
        <v>1348</v>
      </c>
      <c r="C794" s="175" t="s">
        <v>180</v>
      </c>
      <c r="D794" s="169" t="s">
        <v>1256</v>
      </c>
      <c r="E794" s="175" t="s">
        <v>2157</v>
      </c>
      <c r="F794" s="169" t="s">
        <v>1285</v>
      </c>
      <c r="G794" s="175">
        <v>2002</v>
      </c>
      <c r="H794" s="176">
        <v>3</v>
      </c>
      <c r="I794" s="170">
        <v>0</v>
      </c>
      <c r="J794" s="177">
        <v>61</v>
      </c>
      <c r="K794" s="177">
        <v>0.7</v>
      </c>
      <c r="L794" s="171">
        <v>0</v>
      </c>
      <c r="M794" s="170">
        <v>0</v>
      </c>
      <c r="N794" s="170">
        <v>0</v>
      </c>
      <c r="O794" s="170">
        <v>0</v>
      </c>
      <c r="P794" s="170">
        <v>0</v>
      </c>
      <c r="Q794" s="170">
        <v>0</v>
      </c>
      <c r="R794" s="170">
        <v>0</v>
      </c>
      <c r="S794" s="170">
        <v>0</v>
      </c>
      <c r="T794" s="171">
        <v>0</v>
      </c>
      <c r="U794" s="170">
        <v>0</v>
      </c>
      <c r="V794" s="170">
        <v>0</v>
      </c>
      <c r="W794" s="170">
        <v>0</v>
      </c>
      <c r="X794" s="170">
        <v>0</v>
      </c>
      <c r="Y794" s="173" t="s">
        <v>179</v>
      </c>
    </row>
    <row r="795" spans="1:25" ht="15.75" x14ac:dyDescent="0.2">
      <c r="A795" s="318">
        <v>762</v>
      </c>
      <c r="B795" s="169" t="s">
        <v>759</v>
      </c>
      <c r="C795" s="175" t="s">
        <v>183</v>
      </c>
      <c r="D795" s="169" t="s">
        <v>810</v>
      </c>
      <c r="E795" s="175" t="s">
        <v>2754</v>
      </c>
      <c r="F795" s="169" t="s">
        <v>811</v>
      </c>
      <c r="G795" s="175">
        <v>2000</v>
      </c>
      <c r="H795" s="176">
        <v>5</v>
      </c>
      <c r="I795" s="177">
        <v>5</v>
      </c>
      <c r="J795" s="177">
        <v>437</v>
      </c>
      <c r="K795" s="177">
        <v>4.9000000000000004</v>
      </c>
      <c r="L795" s="171">
        <v>0</v>
      </c>
      <c r="M795" s="170">
        <v>0</v>
      </c>
      <c r="N795" s="170">
        <v>0</v>
      </c>
      <c r="O795" s="170">
        <v>0</v>
      </c>
      <c r="P795" s="170">
        <v>0</v>
      </c>
      <c r="Q795" s="170">
        <v>0</v>
      </c>
      <c r="R795" s="170">
        <v>0</v>
      </c>
      <c r="S795" s="170">
        <v>0</v>
      </c>
      <c r="T795" s="171">
        <v>0</v>
      </c>
      <c r="U795" s="170">
        <v>0</v>
      </c>
      <c r="V795" s="170">
        <v>0</v>
      </c>
      <c r="W795" s="170">
        <v>0</v>
      </c>
      <c r="X795" s="170">
        <v>0</v>
      </c>
      <c r="Y795" s="173" t="s">
        <v>179</v>
      </c>
    </row>
    <row r="796" spans="1:25" ht="15.75" x14ac:dyDescent="0.2">
      <c r="A796" s="318">
        <v>763</v>
      </c>
      <c r="B796" s="169" t="s">
        <v>249</v>
      </c>
      <c r="C796" s="175" t="s">
        <v>1677</v>
      </c>
      <c r="D796" s="169" t="s">
        <v>989</v>
      </c>
      <c r="E796" s="175" t="s">
        <v>2755</v>
      </c>
      <c r="F796" s="169" t="s">
        <v>1085</v>
      </c>
      <c r="G796" s="175">
        <v>1996</v>
      </c>
      <c r="H796" s="176">
        <v>2</v>
      </c>
      <c r="I796" s="177">
        <v>2</v>
      </c>
      <c r="J796" s="177">
        <v>129</v>
      </c>
      <c r="K796" s="177">
        <v>1.4</v>
      </c>
      <c r="L796" s="171">
        <v>0</v>
      </c>
      <c r="M796" s="170">
        <v>0</v>
      </c>
      <c r="N796" s="170">
        <v>0</v>
      </c>
      <c r="O796" s="170">
        <v>0</v>
      </c>
      <c r="P796" s="170">
        <v>0</v>
      </c>
      <c r="Q796" s="170">
        <v>0</v>
      </c>
      <c r="R796" s="170">
        <v>0</v>
      </c>
      <c r="S796" s="170">
        <v>0</v>
      </c>
      <c r="T796" s="171">
        <v>0</v>
      </c>
      <c r="U796" s="170">
        <v>0</v>
      </c>
      <c r="V796" s="170">
        <v>0</v>
      </c>
      <c r="W796" s="170">
        <v>0</v>
      </c>
      <c r="X796" s="170">
        <v>0</v>
      </c>
      <c r="Y796" s="173" t="s">
        <v>179</v>
      </c>
    </row>
    <row r="797" spans="1:25" ht="15.75" x14ac:dyDescent="0.2">
      <c r="A797" s="318">
        <v>764</v>
      </c>
      <c r="B797" s="169" t="s">
        <v>1504</v>
      </c>
      <c r="C797" s="175" t="s">
        <v>180</v>
      </c>
      <c r="D797" s="169" t="s">
        <v>1387</v>
      </c>
      <c r="E797" s="175" t="s">
        <v>2756</v>
      </c>
      <c r="F797" s="286" t="s">
        <v>1505</v>
      </c>
      <c r="G797" s="175">
        <v>1999</v>
      </c>
      <c r="H797" s="176">
        <v>3</v>
      </c>
      <c r="I797" s="177">
        <v>3</v>
      </c>
      <c r="J797" s="177">
        <v>255</v>
      </c>
      <c r="K797" s="177">
        <v>2.8</v>
      </c>
      <c r="L797" s="176">
        <v>1</v>
      </c>
      <c r="M797" s="170">
        <v>0</v>
      </c>
      <c r="N797" s="177">
        <v>1</v>
      </c>
      <c r="O797" s="177">
        <v>1</v>
      </c>
      <c r="P797" s="170">
        <v>0</v>
      </c>
      <c r="Q797" s="170">
        <v>0</v>
      </c>
      <c r="R797" s="170">
        <v>0</v>
      </c>
      <c r="S797" s="170">
        <v>0</v>
      </c>
      <c r="T797" s="176">
        <v>0.35</v>
      </c>
      <c r="U797" s="170">
        <v>0</v>
      </c>
      <c r="V797" s="177">
        <v>0.35</v>
      </c>
      <c r="W797" s="177">
        <v>0.35</v>
      </c>
      <c r="X797" s="177">
        <v>0.35</v>
      </c>
      <c r="Y797" s="173" t="s">
        <v>179</v>
      </c>
    </row>
    <row r="798" spans="1:25" ht="15.75" x14ac:dyDescent="0.2">
      <c r="A798" s="318">
        <v>765</v>
      </c>
      <c r="B798" s="169" t="s">
        <v>38</v>
      </c>
      <c r="C798" s="175" t="s">
        <v>180</v>
      </c>
      <c r="D798" s="169" t="s">
        <v>1542</v>
      </c>
      <c r="E798" s="175" t="s">
        <v>2129</v>
      </c>
      <c r="F798" s="169" t="s">
        <v>1085</v>
      </c>
      <c r="G798" s="175">
        <v>1997</v>
      </c>
      <c r="H798" s="176">
        <v>5</v>
      </c>
      <c r="I798" s="177">
        <v>2</v>
      </c>
      <c r="J798" s="177">
        <v>178</v>
      </c>
      <c r="K798" s="177">
        <v>2</v>
      </c>
      <c r="L798" s="176">
        <v>1</v>
      </c>
      <c r="M798" s="170">
        <v>0</v>
      </c>
      <c r="N798" s="177">
        <v>1</v>
      </c>
      <c r="O798" s="177">
        <v>1</v>
      </c>
      <c r="P798" s="170">
        <v>0</v>
      </c>
      <c r="Q798" s="170">
        <v>0</v>
      </c>
      <c r="R798" s="170">
        <v>0</v>
      </c>
      <c r="S798" s="170">
        <v>0</v>
      </c>
      <c r="T798" s="176">
        <v>0.51</v>
      </c>
      <c r="U798" s="170">
        <v>0</v>
      </c>
      <c r="V798" s="177">
        <v>0.51</v>
      </c>
      <c r="W798" s="177">
        <v>0.51</v>
      </c>
      <c r="X798" s="177">
        <v>0.51</v>
      </c>
      <c r="Y798" s="173" t="s">
        <v>179</v>
      </c>
    </row>
    <row r="799" spans="1:25" ht="15.75" x14ac:dyDescent="0.2">
      <c r="A799" s="318">
        <v>766</v>
      </c>
      <c r="B799" s="169" t="s">
        <v>1350</v>
      </c>
      <c r="C799" s="175" t="s">
        <v>180</v>
      </c>
      <c r="D799" s="169" t="s">
        <v>1270</v>
      </c>
      <c r="E799" s="175" t="s">
        <v>1735</v>
      </c>
      <c r="F799" s="169" t="s">
        <v>1351</v>
      </c>
      <c r="G799" s="175">
        <v>2001</v>
      </c>
      <c r="H799" s="176">
        <v>6</v>
      </c>
      <c r="I799" s="177">
        <v>3</v>
      </c>
      <c r="J799" s="177">
        <v>341</v>
      </c>
      <c r="K799" s="177">
        <v>3.8</v>
      </c>
      <c r="L799" s="171">
        <v>0</v>
      </c>
      <c r="M799" s="177">
        <v>2</v>
      </c>
      <c r="N799" s="177">
        <v>2</v>
      </c>
      <c r="O799" s="170">
        <v>0</v>
      </c>
      <c r="P799" s="170">
        <v>0</v>
      </c>
      <c r="Q799" s="170">
        <v>0</v>
      </c>
      <c r="R799" s="170">
        <v>0</v>
      </c>
      <c r="S799" s="170">
        <v>0</v>
      </c>
      <c r="T799" s="171">
        <v>0</v>
      </c>
      <c r="U799" s="177">
        <v>0.53</v>
      </c>
      <c r="V799" s="177">
        <v>0.53</v>
      </c>
      <c r="W799" s="170">
        <v>0</v>
      </c>
      <c r="X799" s="177">
        <v>0.53</v>
      </c>
      <c r="Y799" s="173" t="s">
        <v>179</v>
      </c>
    </row>
    <row r="800" spans="1:25" ht="15.75" x14ac:dyDescent="0.2">
      <c r="A800" s="318">
        <v>767</v>
      </c>
      <c r="B800" s="169" t="s">
        <v>466</v>
      </c>
      <c r="C800" s="175" t="s">
        <v>182</v>
      </c>
      <c r="D800" s="169" t="s">
        <v>634</v>
      </c>
      <c r="E800" s="175" t="s">
        <v>2757</v>
      </c>
      <c r="F800" s="169" t="s">
        <v>1140</v>
      </c>
      <c r="G800" s="175">
        <v>1998</v>
      </c>
      <c r="H800" s="176">
        <v>2</v>
      </c>
      <c r="I800" s="177">
        <v>1</v>
      </c>
      <c r="J800" s="177">
        <v>108</v>
      </c>
      <c r="K800" s="177">
        <v>1.2</v>
      </c>
      <c r="L800" s="171">
        <v>0</v>
      </c>
      <c r="M800" s="170">
        <v>0</v>
      </c>
      <c r="N800" s="170">
        <v>0</v>
      </c>
      <c r="O800" s="170">
        <v>0</v>
      </c>
      <c r="P800" s="170">
        <v>0</v>
      </c>
      <c r="Q800" s="170">
        <v>0</v>
      </c>
      <c r="R800" s="170">
        <v>0</v>
      </c>
      <c r="S800" s="170">
        <v>0</v>
      </c>
      <c r="T800" s="171">
        <v>0</v>
      </c>
      <c r="U800" s="170">
        <v>0</v>
      </c>
      <c r="V800" s="170">
        <v>0</v>
      </c>
      <c r="W800" s="170">
        <v>0</v>
      </c>
      <c r="X800" s="170">
        <v>0</v>
      </c>
      <c r="Y800" s="173" t="s">
        <v>179</v>
      </c>
    </row>
    <row r="801" spans="1:25" ht="15.75" x14ac:dyDescent="0.2">
      <c r="A801" s="318">
        <v>768</v>
      </c>
      <c r="B801" s="169" t="s">
        <v>1506</v>
      </c>
      <c r="C801" s="175" t="s">
        <v>180</v>
      </c>
      <c r="D801" s="169" t="s">
        <v>1387</v>
      </c>
      <c r="E801" s="175" t="s">
        <v>2552</v>
      </c>
      <c r="F801" s="286" t="s">
        <v>1390</v>
      </c>
      <c r="G801" s="175">
        <v>1997</v>
      </c>
      <c r="H801" s="176">
        <v>3</v>
      </c>
      <c r="I801" s="177">
        <v>3</v>
      </c>
      <c r="J801" s="177">
        <v>270</v>
      </c>
      <c r="K801" s="177">
        <v>3</v>
      </c>
      <c r="L801" s="171">
        <v>0</v>
      </c>
      <c r="M801" s="177">
        <v>1</v>
      </c>
      <c r="N801" s="177">
        <v>1</v>
      </c>
      <c r="O801" s="170">
        <v>0</v>
      </c>
      <c r="P801" s="170">
        <v>0</v>
      </c>
      <c r="Q801" s="170">
        <v>0</v>
      </c>
      <c r="R801" s="170">
        <v>0</v>
      </c>
      <c r="S801" s="170">
        <v>0</v>
      </c>
      <c r="T801" s="171">
        <v>0</v>
      </c>
      <c r="U801" s="177">
        <v>0.33</v>
      </c>
      <c r="V801" s="177">
        <v>0.33</v>
      </c>
      <c r="W801" s="170">
        <v>0</v>
      </c>
      <c r="X801" s="177">
        <v>0.33</v>
      </c>
      <c r="Y801" s="173" t="s">
        <v>179</v>
      </c>
    </row>
    <row r="802" spans="1:25" ht="15.75" x14ac:dyDescent="0.2">
      <c r="A802" s="318">
        <v>769</v>
      </c>
      <c r="B802" s="169" t="s">
        <v>1733</v>
      </c>
      <c r="C802" s="175" t="s">
        <v>638</v>
      </c>
      <c r="D802" s="169" t="s">
        <v>989</v>
      </c>
      <c r="E802" s="175" t="s">
        <v>2758</v>
      </c>
      <c r="F802" s="169" t="s">
        <v>929</v>
      </c>
      <c r="G802" s="175">
        <v>2006</v>
      </c>
      <c r="H802" s="176">
        <v>4</v>
      </c>
      <c r="I802" s="177">
        <v>3</v>
      </c>
      <c r="J802" s="177">
        <v>288</v>
      </c>
      <c r="K802" s="177">
        <v>3.2</v>
      </c>
      <c r="L802" s="171">
        <v>0</v>
      </c>
      <c r="M802" s="177">
        <v>1</v>
      </c>
      <c r="N802" s="177">
        <v>1</v>
      </c>
      <c r="O802" s="170">
        <v>0</v>
      </c>
      <c r="P802" s="170">
        <v>0</v>
      </c>
      <c r="Q802" s="170">
        <v>0</v>
      </c>
      <c r="R802" s="170">
        <v>0</v>
      </c>
      <c r="S802" s="170">
        <v>0</v>
      </c>
      <c r="T802" s="171">
        <v>0</v>
      </c>
      <c r="U802" s="177">
        <v>0.31</v>
      </c>
      <c r="V802" s="177">
        <v>0.31</v>
      </c>
      <c r="W802" s="170">
        <v>0</v>
      </c>
      <c r="X802" s="177">
        <v>0.31</v>
      </c>
      <c r="Y802" s="173" t="s">
        <v>179</v>
      </c>
    </row>
    <row r="803" spans="1:25" ht="15.75" x14ac:dyDescent="0.2">
      <c r="A803" s="318">
        <v>770</v>
      </c>
      <c r="B803" s="169" t="s">
        <v>861</v>
      </c>
      <c r="C803" s="175" t="s">
        <v>181</v>
      </c>
      <c r="D803" s="169" t="s">
        <v>808</v>
      </c>
      <c r="E803" s="175" t="s">
        <v>2029</v>
      </c>
      <c r="F803" s="169" t="s">
        <v>1393</v>
      </c>
      <c r="G803" s="175">
        <v>1995</v>
      </c>
      <c r="H803" s="176">
        <v>4</v>
      </c>
      <c r="I803" s="177">
        <v>2</v>
      </c>
      <c r="J803" s="177">
        <v>161</v>
      </c>
      <c r="K803" s="177">
        <v>1.8</v>
      </c>
      <c r="L803" s="171">
        <v>0</v>
      </c>
      <c r="M803" s="170">
        <v>0</v>
      </c>
      <c r="N803" s="170">
        <v>0</v>
      </c>
      <c r="O803" s="170">
        <v>0</v>
      </c>
      <c r="P803" s="170">
        <v>0</v>
      </c>
      <c r="Q803" s="170">
        <v>0</v>
      </c>
      <c r="R803" s="170">
        <v>0</v>
      </c>
      <c r="S803" s="170">
        <v>0</v>
      </c>
      <c r="T803" s="171">
        <v>0</v>
      </c>
      <c r="U803" s="170">
        <v>0</v>
      </c>
      <c r="V803" s="170">
        <v>0</v>
      </c>
      <c r="W803" s="170">
        <v>0</v>
      </c>
      <c r="X803" s="170">
        <v>0</v>
      </c>
      <c r="Y803" s="173" t="s">
        <v>179</v>
      </c>
    </row>
    <row r="804" spans="1:25" ht="15.75" x14ac:dyDescent="0.2">
      <c r="A804" s="318">
        <v>771</v>
      </c>
      <c r="B804" s="169" t="s">
        <v>386</v>
      </c>
      <c r="C804" s="175" t="s">
        <v>182</v>
      </c>
      <c r="D804" s="169" t="s">
        <v>885</v>
      </c>
      <c r="E804" s="175" t="s">
        <v>2759</v>
      </c>
      <c r="F804" s="169" t="s">
        <v>963</v>
      </c>
      <c r="G804" s="175">
        <v>1987</v>
      </c>
      <c r="H804" s="176">
        <v>4</v>
      </c>
      <c r="I804" s="177">
        <v>4</v>
      </c>
      <c r="J804" s="177">
        <v>360</v>
      </c>
      <c r="K804" s="177">
        <v>4</v>
      </c>
      <c r="L804" s="171">
        <v>0</v>
      </c>
      <c r="M804" s="170">
        <v>0</v>
      </c>
      <c r="N804" s="170">
        <v>0</v>
      </c>
      <c r="O804" s="170">
        <v>0</v>
      </c>
      <c r="P804" s="170">
        <v>0</v>
      </c>
      <c r="Q804" s="170">
        <v>0</v>
      </c>
      <c r="R804" s="170">
        <v>0</v>
      </c>
      <c r="S804" s="170">
        <v>0</v>
      </c>
      <c r="T804" s="171">
        <v>0</v>
      </c>
      <c r="U804" s="170">
        <v>0</v>
      </c>
      <c r="V804" s="170">
        <v>0</v>
      </c>
      <c r="W804" s="170">
        <v>0</v>
      </c>
      <c r="X804" s="170">
        <v>0</v>
      </c>
      <c r="Y804" s="173" t="s">
        <v>179</v>
      </c>
    </row>
    <row r="805" spans="1:25" ht="15.75" x14ac:dyDescent="0.2">
      <c r="A805" s="318">
        <v>772</v>
      </c>
      <c r="B805" s="169" t="s">
        <v>650</v>
      </c>
      <c r="C805" s="175" t="s">
        <v>180</v>
      </c>
      <c r="D805" s="169" t="s">
        <v>647</v>
      </c>
      <c r="E805" s="175" t="s">
        <v>2760</v>
      </c>
      <c r="F805" s="169" t="s">
        <v>1116</v>
      </c>
      <c r="G805" s="175">
        <v>1998</v>
      </c>
      <c r="H805" s="176">
        <v>3</v>
      </c>
      <c r="I805" s="177">
        <v>3</v>
      </c>
      <c r="J805" s="177">
        <v>199</v>
      </c>
      <c r="K805" s="177">
        <v>2.2000000000000002</v>
      </c>
      <c r="L805" s="171">
        <v>0</v>
      </c>
      <c r="M805" s="177">
        <v>1</v>
      </c>
      <c r="N805" s="177">
        <v>1</v>
      </c>
      <c r="O805" s="170">
        <v>0</v>
      </c>
      <c r="P805" s="170">
        <v>0</v>
      </c>
      <c r="Q805" s="170">
        <v>0</v>
      </c>
      <c r="R805" s="170">
        <v>0</v>
      </c>
      <c r="S805" s="170">
        <v>0</v>
      </c>
      <c r="T805" s="171">
        <v>0</v>
      </c>
      <c r="U805" s="177">
        <v>0.45</v>
      </c>
      <c r="V805" s="177">
        <v>0.45</v>
      </c>
      <c r="W805" s="170">
        <v>0</v>
      </c>
      <c r="X805" s="177">
        <v>0.45</v>
      </c>
      <c r="Y805" s="173" t="s">
        <v>179</v>
      </c>
    </row>
    <row r="806" spans="1:25" ht="15.75" x14ac:dyDescent="0.2">
      <c r="A806" s="318">
        <v>773</v>
      </c>
      <c r="B806" s="169" t="s">
        <v>1199</v>
      </c>
      <c r="C806" s="175" t="s">
        <v>182</v>
      </c>
      <c r="D806" s="169" t="s">
        <v>1101</v>
      </c>
      <c r="E806" s="175" t="s">
        <v>2761</v>
      </c>
      <c r="F806" s="286" t="s">
        <v>1200</v>
      </c>
      <c r="G806" s="175">
        <v>2001</v>
      </c>
      <c r="H806" s="176">
        <v>2</v>
      </c>
      <c r="I806" s="177">
        <v>2</v>
      </c>
      <c r="J806" s="177">
        <v>180</v>
      </c>
      <c r="K806" s="177">
        <v>2</v>
      </c>
      <c r="L806" s="176">
        <v>1</v>
      </c>
      <c r="M806" s="170">
        <v>0</v>
      </c>
      <c r="N806" s="177">
        <v>1</v>
      </c>
      <c r="O806" s="177">
        <v>1</v>
      </c>
      <c r="P806" s="170">
        <v>0</v>
      </c>
      <c r="Q806" s="170">
        <v>0</v>
      </c>
      <c r="R806" s="170">
        <v>0</v>
      </c>
      <c r="S806" s="170">
        <v>0</v>
      </c>
      <c r="T806" s="176">
        <v>0.5</v>
      </c>
      <c r="U806" s="170">
        <v>0</v>
      </c>
      <c r="V806" s="177">
        <v>0.5</v>
      </c>
      <c r="W806" s="177">
        <v>0.5</v>
      </c>
      <c r="X806" s="177">
        <v>0.5</v>
      </c>
      <c r="Y806" s="173" t="s">
        <v>179</v>
      </c>
    </row>
    <row r="807" spans="1:25" ht="15.75" x14ac:dyDescent="0.2">
      <c r="A807" s="318">
        <v>774</v>
      </c>
      <c r="B807" s="169" t="s">
        <v>862</v>
      </c>
      <c r="C807" s="175" t="s">
        <v>182</v>
      </c>
      <c r="D807" s="169" t="s">
        <v>810</v>
      </c>
      <c r="E807" s="175" t="s">
        <v>2265</v>
      </c>
      <c r="F807" s="169" t="s">
        <v>863</v>
      </c>
      <c r="G807" s="175">
        <v>2000</v>
      </c>
      <c r="H807" s="176">
        <v>4</v>
      </c>
      <c r="I807" s="177">
        <v>2</v>
      </c>
      <c r="J807" s="177">
        <v>202</v>
      </c>
      <c r="K807" s="177">
        <v>2.2000000000000002</v>
      </c>
      <c r="L807" s="171">
        <v>0</v>
      </c>
      <c r="M807" s="170">
        <v>0</v>
      </c>
      <c r="N807" s="170">
        <v>0</v>
      </c>
      <c r="O807" s="170">
        <v>0</v>
      </c>
      <c r="P807" s="170">
        <v>0</v>
      </c>
      <c r="Q807" s="170">
        <v>0</v>
      </c>
      <c r="R807" s="170">
        <v>0</v>
      </c>
      <c r="S807" s="170">
        <v>0</v>
      </c>
      <c r="T807" s="171">
        <v>0</v>
      </c>
      <c r="U807" s="170">
        <v>0</v>
      </c>
      <c r="V807" s="170">
        <v>0</v>
      </c>
      <c r="W807" s="170">
        <v>0</v>
      </c>
      <c r="X807" s="170">
        <v>0</v>
      </c>
      <c r="Y807" s="173" t="s">
        <v>179</v>
      </c>
    </row>
    <row r="808" spans="1:25" ht="16.5" thickBot="1" x14ac:dyDescent="0.25">
      <c r="A808" s="318">
        <v>775</v>
      </c>
      <c r="B808" s="169" t="s">
        <v>528</v>
      </c>
      <c r="C808" s="175" t="s">
        <v>180</v>
      </c>
      <c r="D808" s="169" t="s">
        <v>885</v>
      </c>
      <c r="E808" s="175" t="s">
        <v>2762</v>
      </c>
      <c r="F808" s="169" t="s">
        <v>938</v>
      </c>
      <c r="G808" s="175">
        <v>2002</v>
      </c>
      <c r="H808" s="176">
        <v>5</v>
      </c>
      <c r="I808" s="177">
        <v>1</v>
      </c>
      <c r="J808" s="177">
        <v>131</v>
      </c>
      <c r="K808" s="177">
        <v>1.5</v>
      </c>
      <c r="L808" s="176">
        <v>1</v>
      </c>
      <c r="M808" s="170">
        <v>0</v>
      </c>
      <c r="N808" s="177">
        <v>1</v>
      </c>
      <c r="O808" s="177">
        <v>1</v>
      </c>
      <c r="P808" s="170">
        <v>0</v>
      </c>
      <c r="Q808" s="170">
        <v>0</v>
      </c>
      <c r="R808" s="170">
        <v>0</v>
      </c>
      <c r="S808" s="170">
        <v>0</v>
      </c>
      <c r="T808" s="176">
        <v>0.69</v>
      </c>
      <c r="U808" s="170">
        <v>0</v>
      </c>
      <c r="V808" s="177">
        <v>0.69</v>
      </c>
      <c r="W808" s="177">
        <v>0.69</v>
      </c>
      <c r="X808" s="177">
        <v>0.69</v>
      </c>
      <c r="Y808" s="173" t="s">
        <v>179</v>
      </c>
    </row>
    <row r="809" spans="1:25" ht="13.5" thickBot="1" x14ac:dyDescent="0.25">
      <c r="A809" s="174" t="s">
        <v>173</v>
      </c>
      <c r="B809" s="315" t="s">
        <v>174</v>
      </c>
      <c r="C809" s="181" t="s">
        <v>175</v>
      </c>
      <c r="D809" s="181" t="s">
        <v>176</v>
      </c>
      <c r="E809" s="181" t="s">
        <v>177</v>
      </c>
      <c r="F809" s="181" t="s">
        <v>806</v>
      </c>
      <c r="G809" s="181" t="s">
        <v>178</v>
      </c>
      <c r="H809" s="182" t="s">
        <v>184</v>
      </c>
      <c r="I809" s="181" t="s">
        <v>185</v>
      </c>
      <c r="J809" s="181" t="s">
        <v>186</v>
      </c>
      <c r="K809" s="181" t="s">
        <v>187</v>
      </c>
      <c r="L809" s="182" t="s">
        <v>188</v>
      </c>
      <c r="M809" s="181" t="s">
        <v>189</v>
      </c>
      <c r="N809" s="181" t="s">
        <v>195</v>
      </c>
      <c r="O809" s="181" t="s">
        <v>190</v>
      </c>
      <c r="P809" s="181" t="s">
        <v>191</v>
      </c>
      <c r="Q809" s="181" t="s">
        <v>192</v>
      </c>
      <c r="R809" s="181" t="s">
        <v>193</v>
      </c>
      <c r="S809" s="181" t="s">
        <v>194</v>
      </c>
      <c r="T809" s="182" t="s">
        <v>188</v>
      </c>
      <c r="U809" s="181" t="s">
        <v>189</v>
      </c>
      <c r="V809" s="181" t="s">
        <v>195</v>
      </c>
      <c r="W809" s="181" t="s">
        <v>190</v>
      </c>
      <c r="X809" s="181" t="s">
        <v>196</v>
      </c>
      <c r="Y809" s="183" t="s">
        <v>179</v>
      </c>
    </row>
    <row r="810" spans="1:25" ht="15.75" x14ac:dyDescent="0.2">
      <c r="A810" s="318">
        <v>776</v>
      </c>
      <c r="B810" s="169" t="s">
        <v>529</v>
      </c>
      <c r="C810" s="175" t="s">
        <v>636</v>
      </c>
      <c r="D810" s="169" t="s">
        <v>1246</v>
      </c>
      <c r="E810" s="175" t="s">
        <v>2763</v>
      </c>
      <c r="F810" s="169" t="s">
        <v>1335</v>
      </c>
      <c r="G810" s="175">
        <v>1990</v>
      </c>
      <c r="H810" s="176">
        <v>3</v>
      </c>
      <c r="I810" s="177">
        <v>3</v>
      </c>
      <c r="J810" s="177">
        <v>270</v>
      </c>
      <c r="K810" s="177">
        <v>3</v>
      </c>
      <c r="L810" s="176">
        <v>2</v>
      </c>
      <c r="M810" s="177">
        <v>1</v>
      </c>
      <c r="N810" s="177">
        <v>3</v>
      </c>
      <c r="O810" s="177">
        <v>2</v>
      </c>
      <c r="P810" s="170">
        <v>0</v>
      </c>
      <c r="Q810" s="170">
        <v>0</v>
      </c>
      <c r="R810" s="170">
        <v>0</v>
      </c>
      <c r="S810" s="170">
        <v>0</v>
      </c>
      <c r="T810" s="176">
        <v>0.67</v>
      </c>
      <c r="U810" s="177">
        <v>0.33</v>
      </c>
      <c r="V810" s="177">
        <v>1</v>
      </c>
      <c r="W810" s="177">
        <v>0.67</v>
      </c>
      <c r="X810" s="177">
        <v>1</v>
      </c>
      <c r="Y810" s="173" t="s">
        <v>179</v>
      </c>
    </row>
    <row r="811" spans="1:25" ht="15.75" x14ac:dyDescent="0.2">
      <c r="A811" s="318">
        <v>777</v>
      </c>
      <c r="B811" s="169" t="s">
        <v>1086</v>
      </c>
      <c r="C811" s="175" t="s">
        <v>182</v>
      </c>
      <c r="D811" s="169" t="s">
        <v>992</v>
      </c>
      <c r="E811" s="175" t="s">
        <v>2140</v>
      </c>
      <c r="F811" s="169" t="s">
        <v>964</v>
      </c>
      <c r="G811" s="175">
        <v>2003</v>
      </c>
      <c r="H811" s="176">
        <v>4</v>
      </c>
      <c r="I811" s="177">
        <v>4</v>
      </c>
      <c r="J811" s="177">
        <v>344</v>
      </c>
      <c r="K811" s="177">
        <v>3.8</v>
      </c>
      <c r="L811" s="171">
        <v>0</v>
      </c>
      <c r="M811" s="177">
        <v>1</v>
      </c>
      <c r="N811" s="177">
        <v>1</v>
      </c>
      <c r="O811" s="170">
        <v>0</v>
      </c>
      <c r="P811" s="170">
        <v>0</v>
      </c>
      <c r="Q811" s="170">
        <v>0</v>
      </c>
      <c r="R811" s="170">
        <v>0</v>
      </c>
      <c r="S811" s="170">
        <v>0</v>
      </c>
      <c r="T811" s="171">
        <v>0</v>
      </c>
      <c r="U811" s="177">
        <v>0.26</v>
      </c>
      <c r="V811" s="177">
        <v>0.26</v>
      </c>
      <c r="W811" s="170">
        <v>0</v>
      </c>
      <c r="X811" s="177">
        <v>0.26</v>
      </c>
      <c r="Y811" s="173" t="s">
        <v>179</v>
      </c>
    </row>
    <row r="812" spans="1:25" ht="15.75" x14ac:dyDescent="0.2">
      <c r="A812" s="318">
        <v>778</v>
      </c>
      <c r="B812" s="169" t="s">
        <v>358</v>
      </c>
      <c r="C812" s="175" t="s">
        <v>180</v>
      </c>
      <c r="D812" s="169" t="s">
        <v>1542</v>
      </c>
      <c r="E812" s="175" t="s">
        <v>2173</v>
      </c>
      <c r="F812" s="169" t="s">
        <v>1060</v>
      </c>
      <c r="G812" s="175">
        <v>1999</v>
      </c>
      <c r="H812" s="176">
        <v>6</v>
      </c>
      <c r="I812" s="177">
        <v>6</v>
      </c>
      <c r="J812" s="177">
        <v>467</v>
      </c>
      <c r="K812" s="177">
        <v>5.2</v>
      </c>
      <c r="L812" s="171">
        <v>0</v>
      </c>
      <c r="M812" s="177">
        <v>1</v>
      </c>
      <c r="N812" s="177">
        <v>1</v>
      </c>
      <c r="O812" s="170">
        <v>0</v>
      </c>
      <c r="P812" s="170">
        <v>0</v>
      </c>
      <c r="Q812" s="170">
        <v>0</v>
      </c>
      <c r="R812" s="177">
        <v>2</v>
      </c>
      <c r="S812" s="170">
        <v>0</v>
      </c>
      <c r="T812" s="171">
        <v>0</v>
      </c>
      <c r="U812" s="177">
        <v>0.19</v>
      </c>
      <c r="V812" s="177">
        <v>0.19</v>
      </c>
      <c r="W812" s="170">
        <v>0</v>
      </c>
      <c r="X812" s="177">
        <v>0.19</v>
      </c>
      <c r="Y812" s="173" t="s">
        <v>179</v>
      </c>
    </row>
    <row r="813" spans="1:25" ht="15.75" x14ac:dyDescent="0.2">
      <c r="A813" s="318">
        <v>779</v>
      </c>
      <c r="B813" s="169" t="s">
        <v>921</v>
      </c>
      <c r="C813" s="175" t="s">
        <v>182</v>
      </c>
      <c r="D813" s="169" t="s">
        <v>885</v>
      </c>
      <c r="E813" s="175" t="s">
        <v>2764</v>
      </c>
      <c r="F813" s="169" t="s">
        <v>964</v>
      </c>
      <c r="G813" s="175">
        <v>2000</v>
      </c>
      <c r="H813" s="176">
        <v>4</v>
      </c>
      <c r="I813" s="177">
        <v>4</v>
      </c>
      <c r="J813" s="177">
        <v>360</v>
      </c>
      <c r="K813" s="177">
        <v>4</v>
      </c>
      <c r="L813" s="171">
        <v>0</v>
      </c>
      <c r="M813" s="170">
        <v>0</v>
      </c>
      <c r="N813" s="170">
        <v>0</v>
      </c>
      <c r="O813" s="170">
        <v>0</v>
      </c>
      <c r="P813" s="170">
        <v>0</v>
      </c>
      <c r="Q813" s="170">
        <v>0</v>
      </c>
      <c r="R813" s="177">
        <v>1</v>
      </c>
      <c r="S813" s="170">
        <v>0</v>
      </c>
      <c r="T813" s="171">
        <v>0</v>
      </c>
      <c r="U813" s="170">
        <v>0</v>
      </c>
      <c r="V813" s="170">
        <v>0</v>
      </c>
      <c r="W813" s="170">
        <v>0</v>
      </c>
      <c r="X813" s="170">
        <v>0</v>
      </c>
      <c r="Y813" s="173" t="s">
        <v>179</v>
      </c>
    </row>
    <row r="814" spans="1:25" ht="15.75" x14ac:dyDescent="0.2">
      <c r="A814" s="318">
        <v>780</v>
      </c>
      <c r="B814" s="169" t="s">
        <v>502</v>
      </c>
      <c r="C814" s="175" t="s">
        <v>1677</v>
      </c>
      <c r="D814" s="169" t="s">
        <v>635</v>
      </c>
      <c r="E814" s="175" t="s">
        <v>1382</v>
      </c>
      <c r="F814" s="169" t="s">
        <v>1087</v>
      </c>
      <c r="G814" s="175">
        <v>2002</v>
      </c>
      <c r="H814" s="176">
        <v>5</v>
      </c>
      <c r="I814" s="177">
        <v>3</v>
      </c>
      <c r="J814" s="177">
        <v>302</v>
      </c>
      <c r="K814" s="177">
        <v>3.4</v>
      </c>
      <c r="L814" s="171">
        <v>0</v>
      </c>
      <c r="M814" s="170">
        <v>0</v>
      </c>
      <c r="N814" s="170">
        <v>0</v>
      </c>
      <c r="O814" s="170">
        <v>0</v>
      </c>
      <c r="P814" s="170">
        <v>0</v>
      </c>
      <c r="Q814" s="170">
        <v>0</v>
      </c>
      <c r="R814" s="170">
        <v>0</v>
      </c>
      <c r="S814" s="170">
        <v>0</v>
      </c>
      <c r="T814" s="171">
        <v>0</v>
      </c>
      <c r="U814" s="170">
        <v>0</v>
      </c>
      <c r="V814" s="170">
        <v>0</v>
      </c>
      <c r="W814" s="170">
        <v>0</v>
      </c>
      <c r="X814" s="170">
        <v>0</v>
      </c>
      <c r="Y814" s="173" t="s">
        <v>179</v>
      </c>
    </row>
    <row r="815" spans="1:25" ht="15.75" x14ac:dyDescent="0.2">
      <c r="A815" s="318">
        <v>781</v>
      </c>
      <c r="B815" s="169" t="s">
        <v>1642</v>
      </c>
      <c r="C815" s="175" t="s">
        <v>180</v>
      </c>
      <c r="D815" s="169" t="s">
        <v>1547</v>
      </c>
      <c r="E815" s="175" t="s">
        <v>2143</v>
      </c>
      <c r="F815" s="169" t="s">
        <v>946</v>
      </c>
      <c r="G815" s="175">
        <v>2000</v>
      </c>
      <c r="H815" s="176">
        <v>5</v>
      </c>
      <c r="I815" s="170">
        <v>0</v>
      </c>
      <c r="J815" s="177">
        <v>140</v>
      </c>
      <c r="K815" s="177">
        <v>1.6</v>
      </c>
      <c r="L815" s="171">
        <v>0</v>
      </c>
      <c r="M815" s="170">
        <v>0</v>
      </c>
      <c r="N815" s="170">
        <v>0</v>
      </c>
      <c r="O815" s="170">
        <v>0</v>
      </c>
      <c r="P815" s="170">
        <v>0</v>
      </c>
      <c r="Q815" s="170">
        <v>0</v>
      </c>
      <c r="R815" s="177">
        <v>1</v>
      </c>
      <c r="S815" s="170">
        <v>0</v>
      </c>
      <c r="T815" s="171">
        <v>0</v>
      </c>
      <c r="U815" s="170">
        <v>0</v>
      </c>
      <c r="V815" s="170">
        <v>0</v>
      </c>
      <c r="W815" s="170">
        <v>0</v>
      </c>
      <c r="X815" s="170">
        <v>0</v>
      </c>
      <c r="Y815" s="173" t="s">
        <v>179</v>
      </c>
    </row>
    <row r="816" spans="1:25" ht="15.75" x14ac:dyDescent="0.2">
      <c r="A816" s="318">
        <v>782</v>
      </c>
      <c r="B816" s="169" t="s">
        <v>350</v>
      </c>
      <c r="C816" s="175" t="s">
        <v>182</v>
      </c>
      <c r="D816" s="169" t="s">
        <v>972</v>
      </c>
      <c r="E816" s="175" t="s">
        <v>2765</v>
      </c>
      <c r="F816" s="286" t="s">
        <v>982</v>
      </c>
      <c r="G816" s="175">
        <v>1990</v>
      </c>
      <c r="H816" s="176">
        <v>3</v>
      </c>
      <c r="I816" s="177">
        <v>3</v>
      </c>
      <c r="J816" s="177">
        <v>270</v>
      </c>
      <c r="K816" s="177">
        <v>3</v>
      </c>
      <c r="L816" s="171">
        <v>0</v>
      </c>
      <c r="M816" s="170">
        <v>0</v>
      </c>
      <c r="N816" s="170">
        <v>0</v>
      </c>
      <c r="O816" s="170">
        <v>0</v>
      </c>
      <c r="P816" s="170">
        <v>0</v>
      </c>
      <c r="Q816" s="170">
        <v>0</v>
      </c>
      <c r="R816" s="170">
        <v>0</v>
      </c>
      <c r="S816" s="170">
        <v>0</v>
      </c>
      <c r="T816" s="171">
        <v>0</v>
      </c>
      <c r="U816" s="170">
        <v>0</v>
      </c>
      <c r="V816" s="170">
        <v>0</v>
      </c>
      <c r="W816" s="170">
        <v>0</v>
      </c>
      <c r="X816" s="170">
        <v>0</v>
      </c>
      <c r="Y816" s="173" t="s">
        <v>179</v>
      </c>
    </row>
    <row r="817" spans="1:25" ht="15.75" x14ac:dyDescent="0.2">
      <c r="A817" s="318">
        <v>783</v>
      </c>
      <c r="B817" s="169" t="s">
        <v>91</v>
      </c>
      <c r="C817" s="175" t="s">
        <v>182</v>
      </c>
      <c r="D817" s="169" t="s">
        <v>633</v>
      </c>
      <c r="E817" s="175" t="s">
        <v>1133</v>
      </c>
      <c r="F817" s="169" t="s">
        <v>990</v>
      </c>
      <c r="G817" s="175">
        <v>1994</v>
      </c>
      <c r="H817" s="176">
        <v>3</v>
      </c>
      <c r="I817" s="177">
        <v>3</v>
      </c>
      <c r="J817" s="177">
        <v>225</v>
      </c>
      <c r="K817" s="177">
        <v>2.5</v>
      </c>
      <c r="L817" s="171">
        <v>0</v>
      </c>
      <c r="M817" s="170">
        <v>0</v>
      </c>
      <c r="N817" s="170">
        <v>0</v>
      </c>
      <c r="O817" s="170">
        <v>0</v>
      </c>
      <c r="P817" s="170">
        <v>0</v>
      </c>
      <c r="Q817" s="170">
        <v>0</v>
      </c>
      <c r="R817" s="177">
        <v>1</v>
      </c>
      <c r="S817" s="170">
        <v>0</v>
      </c>
      <c r="T817" s="171">
        <v>0</v>
      </c>
      <c r="U817" s="170">
        <v>0</v>
      </c>
      <c r="V817" s="170">
        <v>0</v>
      </c>
      <c r="W817" s="170">
        <v>0</v>
      </c>
      <c r="X817" s="170">
        <v>0</v>
      </c>
      <c r="Y817" s="173" t="s">
        <v>179</v>
      </c>
    </row>
    <row r="818" spans="1:25" ht="15.75" x14ac:dyDescent="0.2">
      <c r="A818" s="318">
        <v>784</v>
      </c>
      <c r="B818" s="169" t="s">
        <v>387</v>
      </c>
      <c r="C818" s="175" t="s">
        <v>636</v>
      </c>
      <c r="D818" s="169" t="s">
        <v>885</v>
      </c>
      <c r="E818" s="175" t="s">
        <v>2134</v>
      </c>
      <c r="F818" s="169" t="s">
        <v>838</v>
      </c>
      <c r="G818" s="175">
        <v>1997</v>
      </c>
      <c r="H818" s="176">
        <v>4</v>
      </c>
      <c r="I818" s="177">
        <v>4</v>
      </c>
      <c r="J818" s="177">
        <v>348</v>
      </c>
      <c r="K818" s="177">
        <v>3.9</v>
      </c>
      <c r="L818" s="171">
        <v>0</v>
      </c>
      <c r="M818" s="170">
        <v>0</v>
      </c>
      <c r="N818" s="170">
        <v>0</v>
      </c>
      <c r="O818" s="170">
        <v>0</v>
      </c>
      <c r="P818" s="170">
        <v>0</v>
      </c>
      <c r="Q818" s="170">
        <v>0</v>
      </c>
      <c r="R818" s="177">
        <v>1</v>
      </c>
      <c r="S818" s="170">
        <v>0</v>
      </c>
      <c r="T818" s="171">
        <v>0</v>
      </c>
      <c r="U818" s="170">
        <v>0</v>
      </c>
      <c r="V818" s="170">
        <v>0</v>
      </c>
      <c r="W818" s="170">
        <v>0</v>
      </c>
      <c r="X818" s="170">
        <v>0</v>
      </c>
      <c r="Y818" s="173" t="s">
        <v>179</v>
      </c>
    </row>
    <row r="819" spans="1:25" ht="15.75" x14ac:dyDescent="0.2">
      <c r="A819" s="318">
        <v>785</v>
      </c>
      <c r="B819" s="169" t="s">
        <v>1933</v>
      </c>
      <c r="C819" s="175" t="s">
        <v>182</v>
      </c>
      <c r="D819" s="169" t="s">
        <v>885</v>
      </c>
      <c r="E819" s="175" t="s">
        <v>2201</v>
      </c>
      <c r="F819" s="169" t="s">
        <v>1934</v>
      </c>
      <c r="G819" s="175">
        <v>1997</v>
      </c>
      <c r="H819" s="176">
        <v>1</v>
      </c>
      <c r="I819" s="177">
        <v>1</v>
      </c>
      <c r="J819" s="177">
        <v>90</v>
      </c>
      <c r="K819" s="177">
        <v>1</v>
      </c>
      <c r="L819" s="171">
        <v>0</v>
      </c>
      <c r="M819" s="170">
        <v>0</v>
      </c>
      <c r="N819" s="170">
        <v>0</v>
      </c>
      <c r="O819" s="170">
        <v>0</v>
      </c>
      <c r="P819" s="170">
        <v>0</v>
      </c>
      <c r="Q819" s="170">
        <v>0</v>
      </c>
      <c r="R819" s="170">
        <v>0</v>
      </c>
      <c r="S819" s="170">
        <v>0</v>
      </c>
      <c r="T819" s="171">
        <v>0</v>
      </c>
      <c r="U819" s="170">
        <v>0</v>
      </c>
      <c r="V819" s="170">
        <v>0</v>
      </c>
      <c r="W819" s="170">
        <v>0</v>
      </c>
      <c r="X819" s="170">
        <v>0</v>
      </c>
      <c r="Y819" s="173" t="s">
        <v>179</v>
      </c>
    </row>
    <row r="820" spans="1:25" ht="15.75" x14ac:dyDescent="0.2">
      <c r="A820" s="318">
        <v>786</v>
      </c>
      <c r="B820" s="169" t="s">
        <v>481</v>
      </c>
      <c r="C820" s="175" t="s">
        <v>183</v>
      </c>
      <c r="D820" s="169" t="s">
        <v>1244</v>
      </c>
      <c r="E820" s="175" t="s">
        <v>2766</v>
      </c>
      <c r="F820" s="169" t="s">
        <v>1945</v>
      </c>
      <c r="G820" s="175">
        <v>1993</v>
      </c>
      <c r="H820" s="176">
        <v>1</v>
      </c>
      <c r="I820" s="170">
        <v>0</v>
      </c>
      <c r="J820" s="177">
        <v>45</v>
      </c>
      <c r="K820" s="177">
        <v>0.5</v>
      </c>
      <c r="L820" s="171">
        <v>0</v>
      </c>
      <c r="M820" s="170">
        <v>0</v>
      </c>
      <c r="N820" s="170">
        <v>0</v>
      </c>
      <c r="O820" s="170">
        <v>0</v>
      </c>
      <c r="P820" s="170">
        <v>0</v>
      </c>
      <c r="Q820" s="170">
        <v>0</v>
      </c>
      <c r="R820" s="170">
        <v>0</v>
      </c>
      <c r="S820" s="170">
        <v>0</v>
      </c>
      <c r="T820" s="171">
        <v>0</v>
      </c>
      <c r="U820" s="170">
        <v>0</v>
      </c>
      <c r="V820" s="170">
        <v>0</v>
      </c>
      <c r="W820" s="170">
        <v>0</v>
      </c>
      <c r="X820" s="170">
        <v>0</v>
      </c>
      <c r="Y820" s="173" t="s">
        <v>179</v>
      </c>
    </row>
    <row r="821" spans="1:25" ht="15.75" x14ac:dyDescent="0.2">
      <c r="A821" s="318">
        <v>787</v>
      </c>
      <c r="B821" s="169" t="s">
        <v>467</v>
      </c>
      <c r="C821" s="175" t="s">
        <v>180</v>
      </c>
      <c r="D821" s="169" t="s">
        <v>1275</v>
      </c>
      <c r="E821" s="175" t="s">
        <v>2653</v>
      </c>
      <c r="F821" s="169" t="s">
        <v>1116</v>
      </c>
      <c r="G821" s="175">
        <v>1996</v>
      </c>
      <c r="H821" s="176">
        <v>7</v>
      </c>
      <c r="I821" s="177">
        <v>7</v>
      </c>
      <c r="J821" s="177">
        <v>626</v>
      </c>
      <c r="K821" s="177">
        <v>7</v>
      </c>
      <c r="L821" s="171">
        <v>0</v>
      </c>
      <c r="M821" s="170">
        <v>0</v>
      </c>
      <c r="N821" s="170">
        <v>0</v>
      </c>
      <c r="O821" s="170">
        <v>0</v>
      </c>
      <c r="P821" s="170">
        <v>0</v>
      </c>
      <c r="Q821" s="170">
        <v>0</v>
      </c>
      <c r="R821" s="170">
        <v>0</v>
      </c>
      <c r="S821" s="170">
        <v>0</v>
      </c>
      <c r="T821" s="171">
        <v>0</v>
      </c>
      <c r="U821" s="170">
        <v>0</v>
      </c>
      <c r="V821" s="170">
        <v>0</v>
      </c>
      <c r="W821" s="170">
        <v>0</v>
      </c>
      <c r="X821" s="170">
        <v>0</v>
      </c>
      <c r="Y821" s="173" t="s">
        <v>179</v>
      </c>
    </row>
    <row r="822" spans="1:25" ht="15.75" x14ac:dyDescent="0.2">
      <c r="A822" s="318">
        <v>788</v>
      </c>
      <c r="B822" s="169" t="s">
        <v>1809</v>
      </c>
      <c r="C822" s="175" t="s">
        <v>180</v>
      </c>
      <c r="D822" s="169" t="s">
        <v>1683</v>
      </c>
      <c r="E822" s="175" t="s">
        <v>2767</v>
      </c>
      <c r="F822" s="286" t="s">
        <v>1810</v>
      </c>
      <c r="G822" s="175">
        <v>1990</v>
      </c>
      <c r="H822" s="176">
        <v>2</v>
      </c>
      <c r="I822" s="177">
        <v>1</v>
      </c>
      <c r="J822" s="177">
        <v>76</v>
      </c>
      <c r="K822" s="177">
        <v>0.8</v>
      </c>
      <c r="L822" s="171">
        <v>0</v>
      </c>
      <c r="M822" s="170">
        <v>0</v>
      </c>
      <c r="N822" s="170">
        <v>0</v>
      </c>
      <c r="O822" s="170">
        <v>0</v>
      </c>
      <c r="P822" s="170">
        <v>0</v>
      </c>
      <c r="Q822" s="170">
        <v>0</v>
      </c>
      <c r="R822" s="170">
        <v>0</v>
      </c>
      <c r="S822" s="170">
        <v>0</v>
      </c>
      <c r="T822" s="171">
        <v>0</v>
      </c>
      <c r="U822" s="170">
        <v>0</v>
      </c>
      <c r="V822" s="170">
        <v>0</v>
      </c>
      <c r="W822" s="170">
        <v>0</v>
      </c>
      <c r="X822" s="170">
        <v>0</v>
      </c>
      <c r="Y822" s="173" t="s">
        <v>179</v>
      </c>
    </row>
    <row r="823" spans="1:25" ht="15.75" x14ac:dyDescent="0.2">
      <c r="A823" s="318">
        <v>789</v>
      </c>
      <c r="B823" s="169" t="s">
        <v>1352</v>
      </c>
      <c r="C823" s="175" t="s">
        <v>638</v>
      </c>
      <c r="D823" s="169" t="s">
        <v>1244</v>
      </c>
      <c r="E823" s="175" t="s">
        <v>2549</v>
      </c>
      <c r="F823" s="169" t="s">
        <v>863</v>
      </c>
      <c r="G823" s="175">
        <v>2000</v>
      </c>
      <c r="H823" s="176">
        <v>3</v>
      </c>
      <c r="I823" s="170">
        <v>0</v>
      </c>
      <c r="J823" s="177">
        <v>41</v>
      </c>
      <c r="K823" s="177">
        <v>0.5</v>
      </c>
      <c r="L823" s="171">
        <v>0</v>
      </c>
      <c r="M823" s="170">
        <v>0</v>
      </c>
      <c r="N823" s="170">
        <v>0</v>
      </c>
      <c r="O823" s="170">
        <v>0</v>
      </c>
      <c r="P823" s="170">
        <v>0</v>
      </c>
      <c r="Q823" s="170">
        <v>0</v>
      </c>
      <c r="R823" s="170">
        <v>0</v>
      </c>
      <c r="S823" s="170">
        <v>0</v>
      </c>
      <c r="T823" s="171">
        <v>0</v>
      </c>
      <c r="U823" s="170">
        <v>0</v>
      </c>
      <c r="V823" s="170">
        <v>0</v>
      </c>
      <c r="W823" s="170">
        <v>0</v>
      </c>
      <c r="X823" s="170">
        <v>0</v>
      </c>
      <c r="Y823" s="173" t="s">
        <v>179</v>
      </c>
    </row>
    <row r="824" spans="1:25" ht="15.75" x14ac:dyDescent="0.2">
      <c r="A824" s="318">
        <v>790</v>
      </c>
      <c r="B824" s="169" t="s">
        <v>717</v>
      </c>
      <c r="C824" s="175" t="s">
        <v>638</v>
      </c>
      <c r="D824" s="169" t="s">
        <v>1547</v>
      </c>
      <c r="E824" s="175" t="s">
        <v>1851</v>
      </c>
      <c r="F824" s="169" t="s">
        <v>1262</v>
      </c>
      <c r="G824" s="175">
        <v>1991</v>
      </c>
      <c r="H824" s="176">
        <v>5</v>
      </c>
      <c r="I824" s="177">
        <v>5</v>
      </c>
      <c r="J824" s="177">
        <v>313</v>
      </c>
      <c r="K824" s="177">
        <v>3.5</v>
      </c>
      <c r="L824" s="171">
        <v>0</v>
      </c>
      <c r="M824" s="170">
        <v>0</v>
      </c>
      <c r="N824" s="170">
        <v>0</v>
      </c>
      <c r="O824" s="170">
        <v>0</v>
      </c>
      <c r="P824" s="170">
        <v>0</v>
      </c>
      <c r="Q824" s="170">
        <v>0</v>
      </c>
      <c r="R824" s="170">
        <v>0</v>
      </c>
      <c r="S824" s="170">
        <v>0</v>
      </c>
      <c r="T824" s="171">
        <v>0</v>
      </c>
      <c r="U824" s="170">
        <v>0</v>
      </c>
      <c r="V824" s="170">
        <v>0</v>
      </c>
      <c r="W824" s="170">
        <v>0</v>
      </c>
      <c r="X824" s="170">
        <v>0</v>
      </c>
      <c r="Y824" s="173" t="s">
        <v>179</v>
      </c>
    </row>
    <row r="825" spans="1:25" ht="15.75" x14ac:dyDescent="0.2">
      <c r="A825" s="318">
        <v>791</v>
      </c>
      <c r="B825" s="169" t="s">
        <v>1201</v>
      </c>
      <c r="C825" s="175" t="s">
        <v>181</v>
      </c>
      <c r="D825" s="169" t="s">
        <v>1104</v>
      </c>
      <c r="E825" s="175" t="s">
        <v>1977</v>
      </c>
      <c r="F825" s="169" t="s">
        <v>945</v>
      </c>
      <c r="G825" s="175">
        <v>2000</v>
      </c>
      <c r="H825" s="176">
        <v>4</v>
      </c>
      <c r="I825" s="170">
        <v>0</v>
      </c>
      <c r="J825" s="177">
        <v>118</v>
      </c>
      <c r="K825" s="177">
        <v>1.3</v>
      </c>
      <c r="L825" s="171">
        <v>0</v>
      </c>
      <c r="M825" s="177">
        <v>1</v>
      </c>
      <c r="N825" s="177">
        <v>1</v>
      </c>
      <c r="O825" s="170">
        <v>0</v>
      </c>
      <c r="P825" s="170">
        <v>0</v>
      </c>
      <c r="Q825" s="170">
        <v>0</v>
      </c>
      <c r="R825" s="170">
        <v>0</v>
      </c>
      <c r="S825" s="170">
        <v>0</v>
      </c>
      <c r="T825" s="171">
        <v>0</v>
      </c>
      <c r="U825" s="177">
        <v>0.76</v>
      </c>
      <c r="V825" s="177">
        <v>0.76</v>
      </c>
      <c r="W825" s="170">
        <v>0</v>
      </c>
      <c r="X825" s="177">
        <v>0.76</v>
      </c>
      <c r="Y825" s="173" t="s">
        <v>179</v>
      </c>
    </row>
    <row r="826" spans="1:25" ht="15.75" x14ac:dyDescent="0.2">
      <c r="A826" s="318">
        <v>792</v>
      </c>
      <c r="B826" s="169" t="s">
        <v>503</v>
      </c>
      <c r="C826" s="175" t="s">
        <v>182</v>
      </c>
      <c r="D826" s="169" t="s">
        <v>635</v>
      </c>
      <c r="E826" s="175" t="s">
        <v>2047</v>
      </c>
      <c r="F826" s="169" t="s">
        <v>819</v>
      </c>
      <c r="G826" s="175">
        <v>1992</v>
      </c>
      <c r="H826" s="176">
        <v>6</v>
      </c>
      <c r="I826" s="177">
        <v>6</v>
      </c>
      <c r="J826" s="177">
        <v>517</v>
      </c>
      <c r="K826" s="177">
        <v>5.7</v>
      </c>
      <c r="L826" s="171">
        <v>0</v>
      </c>
      <c r="M826" s="177">
        <v>1</v>
      </c>
      <c r="N826" s="177">
        <v>1</v>
      </c>
      <c r="O826" s="170">
        <v>0</v>
      </c>
      <c r="P826" s="170">
        <v>0</v>
      </c>
      <c r="Q826" s="170">
        <v>0</v>
      </c>
      <c r="R826" s="170">
        <v>0</v>
      </c>
      <c r="S826" s="170">
        <v>0</v>
      </c>
      <c r="T826" s="171">
        <v>0</v>
      </c>
      <c r="U826" s="177">
        <v>0.17</v>
      </c>
      <c r="V826" s="177">
        <v>0.17</v>
      </c>
      <c r="W826" s="170">
        <v>0</v>
      </c>
      <c r="X826" s="177">
        <v>0.17</v>
      </c>
      <c r="Y826" s="173" t="s">
        <v>179</v>
      </c>
    </row>
    <row r="827" spans="1:25" ht="15.75" x14ac:dyDescent="0.2">
      <c r="A827" s="318">
        <v>793</v>
      </c>
      <c r="B827" s="169" t="s">
        <v>1866</v>
      </c>
      <c r="C827" s="175" t="s">
        <v>181</v>
      </c>
      <c r="D827" s="169" t="s">
        <v>1538</v>
      </c>
      <c r="E827" s="175" t="s">
        <v>1322</v>
      </c>
      <c r="F827" s="286" t="s">
        <v>1867</v>
      </c>
      <c r="G827" s="175">
        <v>1999</v>
      </c>
      <c r="H827" s="176">
        <v>2</v>
      </c>
      <c r="I827" s="177">
        <v>1</v>
      </c>
      <c r="J827" s="177">
        <v>46</v>
      </c>
      <c r="K827" s="177">
        <v>0.5</v>
      </c>
      <c r="L827" s="171">
        <v>0</v>
      </c>
      <c r="M827" s="170">
        <v>0</v>
      </c>
      <c r="N827" s="170">
        <v>0</v>
      </c>
      <c r="O827" s="170">
        <v>0</v>
      </c>
      <c r="P827" s="170">
        <v>0</v>
      </c>
      <c r="Q827" s="170">
        <v>0</v>
      </c>
      <c r="R827" s="170">
        <v>0</v>
      </c>
      <c r="S827" s="170">
        <v>0</v>
      </c>
      <c r="T827" s="171">
        <v>0</v>
      </c>
      <c r="U827" s="170">
        <v>0</v>
      </c>
      <c r="V827" s="170">
        <v>0</v>
      </c>
      <c r="W827" s="170">
        <v>0</v>
      </c>
      <c r="X827" s="170">
        <v>0</v>
      </c>
      <c r="Y827" s="173" t="s">
        <v>179</v>
      </c>
    </row>
    <row r="828" spans="1:25" ht="15.75" x14ac:dyDescent="0.2">
      <c r="A828" s="318">
        <v>794</v>
      </c>
      <c r="B828" s="169" t="s">
        <v>1786</v>
      </c>
      <c r="C828" s="175" t="s">
        <v>180</v>
      </c>
      <c r="D828" s="169" t="s">
        <v>1108</v>
      </c>
      <c r="E828" s="175" t="s">
        <v>2144</v>
      </c>
      <c r="F828" s="169" t="s">
        <v>1775</v>
      </c>
      <c r="G828" s="175">
        <v>1999</v>
      </c>
      <c r="H828" s="176">
        <v>1</v>
      </c>
      <c r="I828" s="170">
        <v>0</v>
      </c>
      <c r="J828" s="177">
        <v>7</v>
      </c>
      <c r="K828" s="177">
        <v>0.1</v>
      </c>
      <c r="L828" s="171">
        <v>0</v>
      </c>
      <c r="M828" s="170">
        <v>0</v>
      </c>
      <c r="N828" s="170">
        <v>0</v>
      </c>
      <c r="O828" s="170">
        <v>0</v>
      </c>
      <c r="P828" s="170">
        <v>0</v>
      </c>
      <c r="Q828" s="170">
        <v>0</v>
      </c>
      <c r="R828" s="170">
        <v>0</v>
      </c>
      <c r="S828" s="170">
        <v>0</v>
      </c>
      <c r="T828" s="171">
        <v>0</v>
      </c>
      <c r="U828" s="170">
        <v>0</v>
      </c>
      <c r="V828" s="170">
        <v>0</v>
      </c>
      <c r="W828" s="170">
        <v>0</v>
      </c>
      <c r="X828" s="170">
        <v>0</v>
      </c>
      <c r="Y828" s="173" t="s">
        <v>179</v>
      </c>
    </row>
    <row r="829" spans="1:25" ht="15.75" x14ac:dyDescent="0.2">
      <c r="A829" s="318">
        <v>795</v>
      </c>
      <c r="B829" s="169" t="s">
        <v>1643</v>
      </c>
      <c r="C829" s="175" t="s">
        <v>180</v>
      </c>
      <c r="D829" s="169" t="s">
        <v>1542</v>
      </c>
      <c r="E829" s="175" t="s">
        <v>2174</v>
      </c>
      <c r="F829" s="169" t="s">
        <v>1065</v>
      </c>
      <c r="G829" s="175">
        <v>2002</v>
      </c>
      <c r="H829" s="176">
        <v>6</v>
      </c>
      <c r="I829" s="177">
        <v>2</v>
      </c>
      <c r="J829" s="177">
        <v>249</v>
      </c>
      <c r="K829" s="177">
        <v>2.8</v>
      </c>
      <c r="L829" s="171">
        <v>0</v>
      </c>
      <c r="M829" s="177">
        <v>1</v>
      </c>
      <c r="N829" s="177">
        <v>1</v>
      </c>
      <c r="O829" s="170">
        <v>0</v>
      </c>
      <c r="P829" s="170">
        <v>0</v>
      </c>
      <c r="Q829" s="170">
        <v>0</v>
      </c>
      <c r="R829" s="170">
        <v>0</v>
      </c>
      <c r="S829" s="170">
        <v>0</v>
      </c>
      <c r="T829" s="171">
        <v>0</v>
      </c>
      <c r="U829" s="177">
        <v>0.36</v>
      </c>
      <c r="V829" s="177">
        <v>0.36</v>
      </c>
      <c r="W829" s="170">
        <v>0</v>
      </c>
      <c r="X829" s="177">
        <v>0.36</v>
      </c>
      <c r="Y829" s="173" t="s">
        <v>179</v>
      </c>
    </row>
    <row r="830" spans="1:25" ht="15.75" x14ac:dyDescent="0.2">
      <c r="A830" s="318">
        <v>796</v>
      </c>
      <c r="B830" s="169" t="s">
        <v>435</v>
      </c>
      <c r="C830" s="175" t="s">
        <v>182</v>
      </c>
      <c r="D830" s="169" t="s">
        <v>1404</v>
      </c>
      <c r="E830" s="175" t="s">
        <v>2768</v>
      </c>
      <c r="F830" s="169" t="s">
        <v>1428</v>
      </c>
      <c r="G830" s="175">
        <v>1998</v>
      </c>
      <c r="H830" s="176">
        <v>6</v>
      </c>
      <c r="I830" s="177">
        <v>6</v>
      </c>
      <c r="J830" s="177">
        <v>539</v>
      </c>
      <c r="K830" s="177">
        <v>6</v>
      </c>
      <c r="L830" s="176">
        <v>1</v>
      </c>
      <c r="M830" s="170">
        <v>0</v>
      </c>
      <c r="N830" s="177">
        <v>1</v>
      </c>
      <c r="O830" s="177">
        <v>1</v>
      </c>
      <c r="P830" s="170">
        <v>0</v>
      </c>
      <c r="Q830" s="170">
        <v>0</v>
      </c>
      <c r="R830" s="177">
        <v>1</v>
      </c>
      <c r="S830" s="170">
        <v>0</v>
      </c>
      <c r="T830" s="176">
        <v>0.17</v>
      </c>
      <c r="U830" s="170">
        <v>0</v>
      </c>
      <c r="V830" s="177">
        <v>0.17</v>
      </c>
      <c r="W830" s="177">
        <v>0.17</v>
      </c>
      <c r="X830" s="177">
        <v>0.17</v>
      </c>
      <c r="Y830" s="173" t="s">
        <v>179</v>
      </c>
    </row>
    <row r="831" spans="1:25" ht="15.75" x14ac:dyDescent="0.2">
      <c r="A831" s="318">
        <v>797</v>
      </c>
      <c r="B831" s="169" t="s">
        <v>1734</v>
      </c>
      <c r="C831" s="175" t="s">
        <v>180</v>
      </c>
      <c r="D831" s="169" t="s">
        <v>810</v>
      </c>
      <c r="E831" s="175" t="s">
        <v>1377</v>
      </c>
      <c r="F831" s="169" t="s">
        <v>811</v>
      </c>
      <c r="G831" s="175">
        <v>1995</v>
      </c>
      <c r="H831" s="176">
        <v>4</v>
      </c>
      <c r="I831" s="177">
        <v>4</v>
      </c>
      <c r="J831" s="177">
        <v>264</v>
      </c>
      <c r="K831" s="177">
        <v>2.9</v>
      </c>
      <c r="L831" s="176">
        <v>1</v>
      </c>
      <c r="M831" s="177">
        <v>1</v>
      </c>
      <c r="N831" s="177">
        <v>2</v>
      </c>
      <c r="O831" s="177">
        <v>1</v>
      </c>
      <c r="P831" s="170">
        <v>0</v>
      </c>
      <c r="Q831" s="170">
        <v>0</v>
      </c>
      <c r="R831" s="170">
        <v>0</v>
      </c>
      <c r="S831" s="170">
        <v>0</v>
      </c>
      <c r="T831" s="176">
        <v>0.34</v>
      </c>
      <c r="U831" s="177">
        <v>0.34</v>
      </c>
      <c r="V831" s="177">
        <v>0.68</v>
      </c>
      <c r="W831" s="177">
        <v>0.34</v>
      </c>
      <c r="X831" s="177">
        <v>0.68</v>
      </c>
      <c r="Y831" s="173" t="s">
        <v>179</v>
      </c>
    </row>
    <row r="832" spans="1:25" ht="15.75" x14ac:dyDescent="0.2">
      <c r="A832" s="318">
        <v>798</v>
      </c>
      <c r="B832" s="169" t="s">
        <v>9</v>
      </c>
      <c r="C832" s="175" t="s">
        <v>181</v>
      </c>
      <c r="D832" s="169" t="s">
        <v>1545</v>
      </c>
      <c r="E832" s="175" t="s">
        <v>2769</v>
      </c>
      <c r="F832" s="169" t="s">
        <v>1260</v>
      </c>
      <c r="G832" s="175">
        <v>1985</v>
      </c>
      <c r="H832" s="176">
        <v>5</v>
      </c>
      <c r="I832" s="177">
        <v>5</v>
      </c>
      <c r="J832" s="177">
        <v>440</v>
      </c>
      <c r="K832" s="177">
        <v>4.9000000000000004</v>
      </c>
      <c r="L832" s="176">
        <v>3</v>
      </c>
      <c r="M832" s="170">
        <v>0</v>
      </c>
      <c r="N832" s="177">
        <v>3</v>
      </c>
      <c r="O832" s="177">
        <v>2</v>
      </c>
      <c r="P832" s="177">
        <v>1</v>
      </c>
      <c r="Q832" s="177">
        <v>1</v>
      </c>
      <c r="R832" s="170">
        <v>0</v>
      </c>
      <c r="S832" s="170">
        <v>0</v>
      </c>
      <c r="T832" s="176">
        <v>0.61</v>
      </c>
      <c r="U832" s="170">
        <v>0</v>
      </c>
      <c r="V832" s="177">
        <v>0.61</v>
      </c>
      <c r="W832" s="177">
        <v>0.41</v>
      </c>
      <c r="X832" s="177">
        <v>0.41</v>
      </c>
      <c r="Y832" s="173" t="s">
        <v>179</v>
      </c>
    </row>
    <row r="833" spans="1:25" ht="15.75" x14ac:dyDescent="0.2">
      <c r="A833" s="318">
        <v>799</v>
      </c>
      <c r="B833" s="169" t="s">
        <v>1107</v>
      </c>
      <c r="C833" s="175" t="s">
        <v>183</v>
      </c>
      <c r="D833" s="169" t="s">
        <v>1108</v>
      </c>
      <c r="E833" s="175" t="s">
        <v>2115</v>
      </c>
      <c r="F833" s="169" t="s">
        <v>1109</v>
      </c>
      <c r="G833" s="175">
        <v>1989</v>
      </c>
      <c r="H833" s="176">
        <v>3</v>
      </c>
      <c r="I833" s="177">
        <v>3</v>
      </c>
      <c r="J833" s="177">
        <v>270</v>
      </c>
      <c r="K833" s="177">
        <v>3</v>
      </c>
      <c r="L833" s="171">
        <v>0</v>
      </c>
      <c r="M833" s="170">
        <v>0</v>
      </c>
      <c r="N833" s="170">
        <v>0</v>
      </c>
      <c r="O833" s="170">
        <v>0</v>
      </c>
      <c r="P833" s="170">
        <v>0</v>
      </c>
      <c r="Q833" s="170">
        <v>0</v>
      </c>
      <c r="R833" s="170">
        <v>0</v>
      </c>
      <c r="S833" s="170">
        <v>0</v>
      </c>
      <c r="T833" s="171">
        <v>0</v>
      </c>
      <c r="U833" s="170">
        <v>0</v>
      </c>
      <c r="V833" s="170">
        <v>0</v>
      </c>
      <c r="W833" s="170">
        <v>0</v>
      </c>
      <c r="X833" s="170">
        <v>0</v>
      </c>
      <c r="Y833" s="173" t="s">
        <v>179</v>
      </c>
    </row>
    <row r="834" spans="1:25" ht="16.5" thickBot="1" x14ac:dyDescent="0.25">
      <c r="A834" s="318">
        <v>800</v>
      </c>
      <c r="B834" s="169" t="s">
        <v>388</v>
      </c>
      <c r="C834" s="175" t="s">
        <v>636</v>
      </c>
      <c r="D834" s="169" t="s">
        <v>647</v>
      </c>
      <c r="E834" s="175" t="s">
        <v>2770</v>
      </c>
      <c r="F834" s="169" t="s">
        <v>957</v>
      </c>
      <c r="G834" s="175">
        <v>1991</v>
      </c>
      <c r="H834" s="176">
        <v>1</v>
      </c>
      <c r="I834" s="170">
        <v>0</v>
      </c>
      <c r="J834" s="177">
        <v>11</v>
      </c>
      <c r="K834" s="177">
        <v>0.1</v>
      </c>
      <c r="L834" s="171">
        <v>0</v>
      </c>
      <c r="M834" s="170">
        <v>0</v>
      </c>
      <c r="N834" s="170">
        <v>0</v>
      </c>
      <c r="O834" s="170">
        <v>0</v>
      </c>
      <c r="P834" s="170">
        <v>0</v>
      </c>
      <c r="Q834" s="170">
        <v>0</v>
      </c>
      <c r="R834" s="170">
        <v>0</v>
      </c>
      <c r="S834" s="170">
        <v>0</v>
      </c>
      <c r="T834" s="171">
        <v>0</v>
      </c>
      <c r="U834" s="170">
        <v>0</v>
      </c>
      <c r="V834" s="170">
        <v>0</v>
      </c>
      <c r="W834" s="170">
        <v>0</v>
      </c>
      <c r="X834" s="170">
        <v>0</v>
      </c>
      <c r="Y834" s="173" t="s">
        <v>179</v>
      </c>
    </row>
    <row r="835" spans="1:25" ht="13.5" thickBot="1" x14ac:dyDescent="0.25">
      <c r="A835" s="174" t="s">
        <v>173</v>
      </c>
      <c r="B835" s="315" t="s">
        <v>174</v>
      </c>
      <c r="C835" s="181" t="s">
        <v>175</v>
      </c>
      <c r="D835" s="181" t="s">
        <v>176</v>
      </c>
      <c r="E835" s="181" t="s">
        <v>177</v>
      </c>
      <c r="F835" s="181" t="s">
        <v>806</v>
      </c>
      <c r="G835" s="181" t="s">
        <v>178</v>
      </c>
      <c r="H835" s="182" t="s">
        <v>184</v>
      </c>
      <c r="I835" s="181" t="s">
        <v>185</v>
      </c>
      <c r="J835" s="181" t="s">
        <v>186</v>
      </c>
      <c r="K835" s="181" t="s">
        <v>187</v>
      </c>
      <c r="L835" s="182" t="s">
        <v>188</v>
      </c>
      <c r="M835" s="181" t="s">
        <v>189</v>
      </c>
      <c r="N835" s="181" t="s">
        <v>195</v>
      </c>
      <c r="O835" s="181" t="s">
        <v>190</v>
      </c>
      <c r="P835" s="181" t="s">
        <v>191</v>
      </c>
      <c r="Q835" s="181" t="s">
        <v>192</v>
      </c>
      <c r="R835" s="181" t="s">
        <v>193</v>
      </c>
      <c r="S835" s="181" t="s">
        <v>194</v>
      </c>
      <c r="T835" s="182" t="s">
        <v>188</v>
      </c>
      <c r="U835" s="181" t="s">
        <v>189</v>
      </c>
      <c r="V835" s="181" t="s">
        <v>195</v>
      </c>
      <c r="W835" s="181" t="s">
        <v>190</v>
      </c>
      <c r="X835" s="181" t="s">
        <v>196</v>
      </c>
      <c r="Y835" s="183" t="s">
        <v>179</v>
      </c>
    </row>
    <row r="836" spans="1:25" ht="15.75" x14ac:dyDescent="0.2">
      <c r="A836" s="318">
        <v>801</v>
      </c>
      <c r="B836" s="169" t="s">
        <v>1508</v>
      </c>
      <c r="C836" s="175" t="s">
        <v>182</v>
      </c>
      <c r="D836" s="169" t="s">
        <v>1387</v>
      </c>
      <c r="E836" s="175" t="s">
        <v>1678</v>
      </c>
      <c r="F836" s="286" t="s">
        <v>1392</v>
      </c>
      <c r="G836" s="175">
        <v>1997</v>
      </c>
      <c r="H836" s="176">
        <v>1</v>
      </c>
      <c r="I836" s="170">
        <v>0</v>
      </c>
      <c r="J836" s="177">
        <v>10</v>
      </c>
      <c r="K836" s="177">
        <v>0.1</v>
      </c>
      <c r="L836" s="171">
        <v>0</v>
      </c>
      <c r="M836" s="170">
        <v>0</v>
      </c>
      <c r="N836" s="170">
        <v>0</v>
      </c>
      <c r="O836" s="170">
        <v>0</v>
      </c>
      <c r="P836" s="170">
        <v>0</v>
      </c>
      <c r="Q836" s="170">
        <v>0</v>
      </c>
      <c r="R836" s="170">
        <v>0</v>
      </c>
      <c r="S836" s="170">
        <v>0</v>
      </c>
      <c r="T836" s="171">
        <v>0</v>
      </c>
      <c r="U836" s="170">
        <v>0</v>
      </c>
      <c r="V836" s="170">
        <v>0</v>
      </c>
      <c r="W836" s="170">
        <v>0</v>
      </c>
      <c r="X836" s="170">
        <v>0</v>
      </c>
      <c r="Y836" s="173" t="s">
        <v>179</v>
      </c>
    </row>
    <row r="837" spans="1:25" ht="15.75" x14ac:dyDescent="0.2">
      <c r="A837" s="318">
        <v>802</v>
      </c>
      <c r="B837" s="169" t="s">
        <v>101</v>
      </c>
      <c r="C837" s="175" t="s">
        <v>182</v>
      </c>
      <c r="D837" s="169" t="s">
        <v>634</v>
      </c>
      <c r="E837" s="175" t="s">
        <v>2771</v>
      </c>
      <c r="F837" s="169" t="s">
        <v>1020</v>
      </c>
      <c r="G837" s="175">
        <v>1993</v>
      </c>
      <c r="H837" s="176">
        <v>4</v>
      </c>
      <c r="I837" s="177">
        <v>2</v>
      </c>
      <c r="J837" s="177">
        <v>262</v>
      </c>
      <c r="K837" s="177">
        <v>2.9</v>
      </c>
      <c r="L837" s="171">
        <v>0</v>
      </c>
      <c r="M837" s="170">
        <v>0</v>
      </c>
      <c r="N837" s="170">
        <v>0</v>
      </c>
      <c r="O837" s="170">
        <v>0</v>
      </c>
      <c r="P837" s="170">
        <v>0</v>
      </c>
      <c r="Q837" s="170">
        <v>0</v>
      </c>
      <c r="R837" s="170">
        <v>0</v>
      </c>
      <c r="S837" s="170">
        <v>0</v>
      </c>
      <c r="T837" s="171">
        <v>0</v>
      </c>
      <c r="U837" s="170">
        <v>0</v>
      </c>
      <c r="V837" s="170">
        <v>0</v>
      </c>
      <c r="W837" s="170">
        <v>0</v>
      </c>
      <c r="X837" s="170">
        <v>0</v>
      </c>
      <c r="Y837" s="173" t="s">
        <v>179</v>
      </c>
    </row>
    <row r="838" spans="1:25" ht="15.75" x14ac:dyDescent="0.2">
      <c r="A838" s="318">
        <v>803</v>
      </c>
      <c r="B838" s="169" t="s">
        <v>1353</v>
      </c>
      <c r="C838" s="175" t="s">
        <v>180</v>
      </c>
      <c r="D838" s="169" t="s">
        <v>1275</v>
      </c>
      <c r="E838" s="175" t="s">
        <v>2772</v>
      </c>
      <c r="F838" s="169" t="s">
        <v>1421</v>
      </c>
      <c r="G838" s="175">
        <v>1996</v>
      </c>
      <c r="H838" s="176">
        <v>7</v>
      </c>
      <c r="I838" s="177">
        <v>3</v>
      </c>
      <c r="J838" s="177">
        <v>260</v>
      </c>
      <c r="K838" s="177">
        <v>2.9</v>
      </c>
      <c r="L838" s="176">
        <v>1</v>
      </c>
      <c r="M838" s="170">
        <v>0</v>
      </c>
      <c r="N838" s="177">
        <v>1</v>
      </c>
      <c r="O838" s="177">
        <v>1</v>
      </c>
      <c r="P838" s="170">
        <v>0</v>
      </c>
      <c r="Q838" s="170">
        <v>0</v>
      </c>
      <c r="R838" s="170">
        <v>0</v>
      </c>
      <c r="S838" s="170">
        <v>0</v>
      </c>
      <c r="T838" s="176">
        <v>0.35</v>
      </c>
      <c r="U838" s="170">
        <v>0</v>
      </c>
      <c r="V838" s="177">
        <v>0.35</v>
      </c>
      <c r="W838" s="177">
        <v>0.35</v>
      </c>
      <c r="X838" s="177">
        <v>0.35</v>
      </c>
      <c r="Y838" s="173" t="s">
        <v>179</v>
      </c>
    </row>
    <row r="839" spans="1:25" ht="15.75" x14ac:dyDescent="0.2">
      <c r="A839" s="318">
        <v>804</v>
      </c>
      <c r="B839" s="169" t="s">
        <v>436</v>
      </c>
      <c r="C839" s="175" t="s">
        <v>183</v>
      </c>
      <c r="D839" s="169" t="s">
        <v>998</v>
      </c>
      <c r="E839" s="175" t="s">
        <v>2773</v>
      </c>
      <c r="F839" s="169" t="s">
        <v>2087</v>
      </c>
      <c r="G839" s="175">
        <v>1992</v>
      </c>
      <c r="H839" s="176">
        <v>1</v>
      </c>
      <c r="I839" s="170">
        <v>0</v>
      </c>
      <c r="J839" s="177">
        <v>2</v>
      </c>
      <c r="K839" s="170">
        <v>0</v>
      </c>
      <c r="L839" s="171">
        <v>0</v>
      </c>
      <c r="M839" s="170">
        <v>0</v>
      </c>
      <c r="N839" s="170">
        <v>0</v>
      </c>
      <c r="O839" s="170">
        <v>0</v>
      </c>
      <c r="P839" s="170">
        <v>0</v>
      </c>
      <c r="Q839" s="170">
        <v>0</v>
      </c>
      <c r="R839" s="170">
        <v>0</v>
      </c>
      <c r="S839" s="170">
        <v>0</v>
      </c>
      <c r="T839" s="171">
        <v>0</v>
      </c>
      <c r="U839" s="170">
        <v>0</v>
      </c>
      <c r="V839" s="170">
        <v>0</v>
      </c>
      <c r="W839" s="170">
        <v>0</v>
      </c>
      <c r="X839" s="170">
        <v>0</v>
      </c>
      <c r="Y839" s="173" t="s">
        <v>179</v>
      </c>
    </row>
    <row r="840" spans="1:25" ht="15.75" x14ac:dyDescent="0.2">
      <c r="A840" s="318">
        <v>805</v>
      </c>
      <c r="B840" s="169" t="s">
        <v>1509</v>
      </c>
      <c r="C840" s="175" t="s">
        <v>182</v>
      </c>
      <c r="D840" s="169" t="s">
        <v>1397</v>
      </c>
      <c r="E840" s="175" t="s">
        <v>2168</v>
      </c>
      <c r="F840" s="169" t="s">
        <v>1058</v>
      </c>
      <c r="G840" s="175">
        <v>1997</v>
      </c>
      <c r="H840" s="176">
        <v>4</v>
      </c>
      <c r="I840" s="177">
        <v>4</v>
      </c>
      <c r="J840" s="177">
        <v>223</v>
      </c>
      <c r="K840" s="177">
        <v>2.5</v>
      </c>
      <c r="L840" s="171">
        <v>0</v>
      </c>
      <c r="M840" s="170">
        <v>0</v>
      </c>
      <c r="N840" s="170">
        <v>0</v>
      </c>
      <c r="O840" s="170">
        <v>0</v>
      </c>
      <c r="P840" s="170">
        <v>0</v>
      </c>
      <c r="Q840" s="170">
        <v>0</v>
      </c>
      <c r="R840" s="170">
        <v>0</v>
      </c>
      <c r="S840" s="170">
        <v>0</v>
      </c>
      <c r="T840" s="171">
        <v>0</v>
      </c>
      <c r="U840" s="170">
        <v>0</v>
      </c>
      <c r="V840" s="170">
        <v>0</v>
      </c>
      <c r="W840" s="170">
        <v>0</v>
      </c>
      <c r="X840" s="170">
        <v>0</v>
      </c>
      <c r="Y840" s="173" t="s">
        <v>179</v>
      </c>
    </row>
    <row r="841" spans="1:25" ht="15.75" x14ac:dyDescent="0.2">
      <c r="A841" s="318">
        <v>806</v>
      </c>
      <c r="B841" s="169" t="s">
        <v>1202</v>
      </c>
      <c r="C841" s="175" t="s">
        <v>1677</v>
      </c>
      <c r="D841" s="169" t="s">
        <v>1101</v>
      </c>
      <c r="E841" s="175" t="s">
        <v>2774</v>
      </c>
      <c r="F841" s="169" t="s">
        <v>858</v>
      </c>
      <c r="G841" s="175">
        <v>1999</v>
      </c>
      <c r="H841" s="176">
        <v>2</v>
      </c>
      <c r="I841" s="177">
        <v>2</v>
      </c>
      <c r="J841" s="177">
        <v>116</v>
      </c>
      <c r="K841" s="177">
        <v>1.3</v>
      </c>
      <c r="L841" s="171">
        <v>0</v>
      </c>
      <c r="M841" s="170">
        <v>0</v>
      </c>
      <c r="N841" s="170">
        <v>0</v>
      </c>
      <c r="O841" s="170">
        <v>0</v>
      </c>
      <c r="P841" s="170">
        <v>0</v>
      </c>
      <c r="Q841" s="170">
        <v>0</v>
      </c>
      <c r="R841" s="170">
        <v>0</v>
      </c>
      <c r="S841" s="170">
        <v>0</v>
      </c>
      <c r="T841" s="171">
        <v>0</v>
      </c>
      <c r="U841" s="170">
        <v>0</v>
      </c>
      <c r="V841" s="170">
        <v>0</v>
      </c>
      <c r="W841" s="170">
        <v>0</v>
      </c>
      <c r="X841" s="170">
        <v>0</v>
      </c>
      <c r="Y841" s="173" t="s">
        <v>179</v>
      </c>
    </row>
    <row r="842" spans="1:25" ht="15.75" x14ac:dyDescent="0.2">
      <c r="A842" s="318">
        <v>807</v>
      </c>
      <c r="B842" s="169" t="s">
        <v>2092</v>
      </c>
      <c r="C842" s="175" t="s">
        <v>636</v>
      </c>
      <c r="D842" s="169" t="s">
        <v>992</v>
      </c>
      <c r="E842" s="175" t="s">
        <v>2108</v>
      </c>
      <c r="F842" s="169" t="s">
        <v>2093</v>
      </c>
      <c r="G842" s="175">
        <v>1992</v>
      </c>
      <c r="H842" s="176">
        <v>1</v>
      </c>
      <c r="I842" s="170">
        <v>0</v>
      </c>
      <c r="J842" s="177">
        <v>4</v>
      </c>
      <c r="K842" s="170">
        <v>0</v>
      </c>
      <c r="L842" s="171">
        <v>0</v>
      </c>
      <c r="M842" s="170">
        <v>0</v>
      </c>
      <c r="N842" s="170">
        <v>0</v>
      </c>
      <c r="O842" s="170">
        <v>0</v>
      </c>
      <c r="P842" s="170">
        <v>0</v>
      </c>
      <c r="Q842" s="170">
        <v>0</v>
      </c>
      <c r="R842" s="170">
        <v>0</v>
      </c>
      <c r="S842" s="170">
        <v>0</v>
      </c>
      <c r="T842" s="171">
        <v>0</v>
      </c>
      <c r="U842" s="170">
        <v>0</v>
      </c>
      <c r="V842" s="170">
        <v>0</v>
      </c>
      <c r="W842" s="170">
        <v>0</v>
      </c>
      <c r="X842" s="170">
        <v>0</v>
      </c>
      <c r="Y842" s="173" t="s">
        <v>179</v>
      </c>
    </row>
    <row r="843" spans="1:25" ht="15.75" x14ac:dyDescent="0.2">
      <c r="A843" s="318">
        <v>808</v>
      </c>
      <c r="B843" s="169" t="s">
        <v>1510</v>
      </c>
      <c r="C843" s="175" t="s">
        <v>182</v>
      </c>
      <c r="D843" s="169" t="s">
        <v>1400</v>
      </c>
      <c r="E843" s="175" t="s">
        <v>1405</v>
      </c>
      <c r="F843" s="286" t="s">
        <v>1511</v>
      </c>
      <c r="G843" s="175">
        <v>2001</v>
      </c>
      <c r="H843" s="176">
        <v>1</v>
      </c>
      <c r="I843" s="170">
        <v>0</v>
      </c>
      <c r="J843" s="177">
        <v>18</v>
      </c>
      <c r="K843" s="177">
        <v>0.2</v>
      </c>
      <c r="L843" s="171">
        <v>0</v>
      </c>
      <c r="M843" s="170">
        <v>0</v>
      </c>
      <c r="N843" s="170">
        <v>0</v>
      </c>
      <c r="O843" s="170">
        <v>0</v>
      </c>
      <c r="P843" s="170">
        <v>0</v>
      </c>
      <c r="Q843" s="170">
        <v>0</v>
      </c>
      <c r="R843" s="170">
        <v>0</v>
      </c>
      <c r="S843" s="170">
        <v>0</v>
      </c>
      <c r="T843" s="171">
        <v>0</v>
      </c>
      <c r="U843" s="170">
        <v>0</v>
      </c>
      <c r="V843" s="170">
        <v>0</v>
      </c>
      <c r="W843" s="170">
        <v>0</v>
      </c>
      <c r="X843" s="170">
        <v>0</v>
      </c>
      <c r="Y843" s="173" t="s">
        <v>179</v>
      </c>
    </row>
    <row r="844" spans="1:25" ht="15.75" x14ac:dyDescent="0.2">
      <c r="A844" s="318">
        <v>809</v>
      </c>
      <c r="B844" s="169" t="s">
        <v>1970</v>
      </c>
      <c r="C844" s="175" t="s">
        <v>180</v>
      </c>
      <c r="D844" s="169" t="s">
        <v>1236</v>
      </c>
      <c r="E844" s="175" t="s">
        <v>2540</v>
      </c>
      <c r="F844" s="286" t="s">
        <v>1971</v>
      </c>
      <c r="G844" s="175">
        <v>2001</v>
      </c>
      <c r="H844" s="176">
        <v>2</v>
      </c>
      <c r="I844" s="177">
        <v>1</v>
      </c>
      <c r="J844" s="177">
        <v>46</v>
      </c>
      <c r="K844" s="177">
        <v>0.5</v>
      </c>
      <c r="L844" s="176">
        <v>1</v>
      </c>
      <c r="M844" s="170">
        <v>0</v>
      </c>
      <c r="N844" s="177">
        <v>1</v>
      </c>
      <c r="O844" s="177">
        <v>1</v>
      </c>
      <c r="P844" s="170">
        <v>0</v>
      </c>
      <c r="Q844" s="170">
        <v>0</v>
      </c>
      <c r="R844" s="177">
        <v>1</v>
      </c>
      <c r="S844" s="170">
        <v>0</v>
      </c>
      <c r="T844" s="176">
        <v>1.96</v>
      </c>
      <c r="U844" s="170">
        <v>0</v>
      </c>
      <c r="V844" s="177">
        <v>1.96</v>
      </c>
      <c r="W844" s="177">
        <v>1.96</v>
      </c>
      <c r="X844" s="177">
        <v>1.96</v>
      </c>
      <c r="Y844" s="173" t="s">
        <v>179</v>
      </c>
    </row>
    <row r="845" spans="1:25" ht="15.75" x14ac:dyDescent="0.2">
      <c r="A845" s="318">
        <v>810</v>
      </c>
      <c r="B845" s="169" t="s">
        <v>591</v>
      </c>
      <c r="C845" s="175" t="s">
        <v>180</v>
      </c>
      <c r="D845" s="169" t="s">
        <v>1398</v>
      </c>
      <c r="E845" s="175" t="s">
        <v>2150</v>
      </c>
      <c r="F845" s="169" t="s">
        <v>1058</v>
      </c>
      <c r="G845" s="175">
        <v>1994</v>
      </c>
      <c r="H845" s="176">
        <v>4</v>
      </c>
      <c r="I845" s="177">
        <v>4</v>
      </c>
      <c r="J845" s="177">
        <v>360</v>
      </c>
      <c r="K845" s="177">
        <v>4</v>
      </c>
      <c r="L845" s="176">
        <v>1</v>
      </c>
      <c r="M845" s="170">
        <v>0</v>
      </c>
      <c r="N845" s="177">
        <v>1</v>
      </c>
      <c r="O845" s="177">
        <v>1</v>
      </c>
      <c r="P845" s="170">
        <v>0</v>
      </c>
      <c r="Q845" s="170">
        <v>0</v>
      </c>
      <c r="R845" s="177">
        <v>1</v>
      </c>
      <c r="S845" s="170">
        <v>0</v>
      </c>
      <c r="T845" s="176">
        <v>0.25</v>
      </c>
      <c r="U845" s="170">
        <v>0</v>
      </c>
      <c r="V845" s="177">
        <v>0.25</v>
      </c>
      <c r="W845" s="177">
        <v>0.25</v>
      </c>
      <c r="X845" s="177">
        <v>0.25</v>
      </c>
      <c r="Y845" s="173" t="s">
        <v>179</v>
      </c>
    </row>
    <row r="846" spans="1:25" ht="15.75" x14ac:dyDescent="0.2">
      <c r="A846" s="318">
        <v>811</v>
      </c>
      <c r="B846" s="169" t="s">
        <v>1644</v>
      </c>
      <c r="C846" s="175" t="s">
        <v>180</v>
      </c>
      <c r="D846" s="169" t="s">
        <v>1553</v>
      </c>
      <c r="E846" s="175" t="s">
        <v>2775</v>
      </c>
      <c r="F846" s="169" t="s">
        <v>932</v>
      </c>
      <c r="G846" s="175">
        <v>2004</v>
      </c>
      <c r="H846" s="176">
        <v>4</v>
      </c>
      <c r="I846" s="177">
        <v>2</v>
      </c>
      <c r="J846" s="177">
        <v>259</v>
      </c>
      <c r="K846" s="177">
        <v>2.9</v>
      </c>
      <c r="L846" s="171">
        <v>0</v>
      </c>
      <c r="M846" s="170">
        <v>0</v>
      </c>
      <c r="N846" s="170">
        <v>0</v>
      </c>
      <c r="O846" s="170">
        <v>0</v>
      </c>
      <c r="P846" s="170">
        <v>0</v>
      </c>
      <c r="Q846" s="170">
        <v>0</v>
      </c>
      <c r="R846" s="177">
        <v>2</v>
      </c>
      <c r="S846" s="170">
        <v>0</v>
      </c>
      <c r="T846" s="171">
        <v>0</v>
      </c>
      <c r="U846" s="170">
        <v>0</v>
      </c>
      <c r="V846" s="170">
        <v>0</v>
      </c>
      <c r="W846" s="170">
        <v>0</v>
      </c>
      <c r="X846" s="170">
        <v>0</v>
      </c>
      <c r="Y846" s="173" t="s">
        <v>179</v>
      </c>
    </row>
    <row r="847" spans="1:25" ht="15.75" x14ac:dyDescent="0.2">
      <c r="A847" s="318">
        <v>812</v>
      </c>
      <c r="B847" s="169" t="s">
        <v>864</v>
      </c>
      <c r="C847" s="175" t="s">
        <v>180</v>
      </c>
      <c r="D847" s="169" t="s">
        <v>655</v>
      </c>
      <c r="E847" s="175" t="s">
        <v>1800</v>
      </c>
      <c r="F847" s="169" t="s">
        <v>815</v>
      </c>
      <c r="G847" s="175">
        <v>1999</v>
      </c>
      <c r="H847" s="176">
        <v>3</v>
      </c>
      <c r="I847" s="177">
        <v>2</v>
      </c>
      <c r="J847" s="177">
        <v>183</v>
      </c>
      <c r="K847" s="177">
        <v>2</v>
      </c>
      <c r="L847" s="176">
        <v>1</v>
      </c>
      <c r="M847" s="170">
        <v>0</v>
      </c>
      <c r="N847" s="177">
        <v>1</v>
      </c>
      <c r="O847" s="177">
        <v>1</v>
      </c>
      <c r="P847" s="170">
        <v>0</v>
      </c>
      <c r="Q847" s="170">
        <v>0</v>
      </c>
      <c r="R847" s="170">
        <v>0</v>
      </c>
      <c r="S847" s="170">
        <v>0</v>
      </c>
      <c r="T847" s="176">
        <v>0.49</v>
      </c>
      <c r="U847" s="170">
        <v>0</v>
      </c>
      <c r="V847" s="177">
        <v>0.49</v>
      </c>
      <c r="W847" s="177">
        <v>0.49</v>
      </c>
      <c r="X847" s="177">
        <v>0.49</v>
      </c>
      <c r="Y847" s="173" t="s">
        <v>179</v>
      </c>
    </row>
    <row r="848" spans="1:25" ht="15.75" x14ac:dyDescent="0.2">
      <c r="A848" s="318">
        <v>813</v>
      </c>
      <c r="B848" s="169" t="s">
        <v>1811</v>
      </c>
      <c r="C848" s="175" t="s">
        <v>180</v>
      </c>
      <c r="D848" s="169" t="s">
        <v>1270</v>
      </c>
      <c r="E848" s="175" t="s">
        <v>2776</v>
      </c>
      <c r="F848" s="169" t="s">
        <v>962</v>
      </c>
      <c r="G848" s="175">
        <v>1999</v>
      </c>
      <c r="H848" s="176">
        <v>4</v>
      </c>
      <c r="I848" s="177">
        <v>1</v>
      </c>
      <c r="J848" s="177">
        <v>83</v>
      </c>
      <c r="K848" s="177">
        <v>0.9</v>
      </c>
      <c r="L848" s="176">
        <v>1</v>
      </c>
      <c r="M848" s="170">
        <v>0</v>
      </c>
      <c r="N848" s="177">
        <v>1</v>
      </c>
      <c r="O848" s="177">
        <v>1</v>
      </c>
      <c r="P848" s="170">
        <v>0</v>
      </c>
      <c r="Q848" s="170">
        <v>0</v>
      </c>
      <c r="R848" s="170">
        <v>0</v>
      </c>
      <c r="S848" s="170">
        <v>0</v>
      </c>
      <c r="T848" s="176">
        <v>1.08</v>
      </c>
      <c r="U848" s="170">
        <v>0</v>
      </c>
      <c r="V848" s="177">
        <v>1.08</v>
      </c>
      <c r="W848" s="177">
        <v>1.08</v>
      </c>
      <c r="X848" s="177">
        <v>1.08</v>
      </c>
      <c r="Y848" s="173" t="s">
        <v>179</v>
      </c>
    </row>
    <row r="849" spans="1:25" ht="15.75" x14ac:dyDescent="0.2">
      <c r="A849" s="318">
        <v>814</v>
      </c>
      <c r="B849" s="169" t="s">
        <v>693</v>
      </c>
      <c r="C849" s="175" t="s">
        <v>181</v>
      </c>
      <c r="D849" s="169" t="s">
        <v>992</v>
      </c>
      <c r="E849" s="175" t="s">
        <v>2777</v>
      </c>
      <c r="F849" s="169" t="s">
        <v>843</v>
      </c>
      <c r="G849" s="175">
        <v>2001</v>
      </c>
      <c r="H849" s="176">
        <v>5</v>
      </c>
      <c r="I849" s="177">
        <v>5</v>
      </c>
      <c r="J849" s="177">
        <v>381</v>
      </c>
      <c r="K849" s="177">
        <v>4.2</v>
      </c>
      <c r="L849" s="176">
        <v>3</v>
      </c>
      <c r="M849" s="170">
        <v>0</v>
      </c>
      <c r="N849" s="177">
        <v>3</v>
      </c>
      <c r="O849" s="177">
        <v>3</v>
      </c>
      <c r="P849" s="170">
        <v>0</v>
      </c>
      <c r="Q849" s="170">
        <v>0</v>
      </c>
      <c r="R849" s="170">
        <v>0</v>
      </c>
      <c r="S849" s="170">
        <v>0</v>
      </c>
      <c r="T849" s="176">
        <v>0.71</v>
      </c>
      <c r="U849" s="170">
        <v>0</v>
      </c>
      <c r="V849" s="177">
        <v>0.71</v>
      </c>
      <c r="W849" s="177">
        <v>0.71</v>
      </c>
      <c r="X849" s="177">
        <v>0.71</v>
      </c>
      <c r="Y849" s="173" t="s">
        <v>179</v>
      </c>
    </row>
    <row r="850" spans="1:25" ht="15.75" x14ac:dyDescent="0.2">
      <c r="A850" s="318">
        <v>815</v>
      </c>
      <c r="B850" s="169" t="s">
        <v>359</v>
      </c>
      <c r="C850" s="175" t="s">
        <v>180</v>
      </c>
      <c r="D850" s="169" t="s">
        <v>1542</v>
      </c>
      <c r="E850" s="175" t="s">
        <v>2778</v>
      </c>
      <c r="F850" s="169" t="s">
        <v>1060</v>
      </c>
      <c r="G850" s="175">
        <v>2001</v>
      </c>
      <c r="H850" s="176">
        <v>6</v>
      </c>
      <c r="I850" s="177">
        <v>2</v>
      </c>
      <c r="J850" s="177">
        <v>268</v>
      </c>
      <c r="K850" s="177">
        <v>3</v>
      </c>
      <c r="L850" s="171">
        <v>0</v>
      </c>
      <c r="M850" s="177">
        <v>3</v>
      </c>
      <c r="N850" s="177">
        <v>3</v>
      </c>
      <c r="O850" s="170">
        <v>0</v>
      </c>
      <c r="P850" s="170">
        <v>0</v>
      </c>
      <c r="Q850" s="170">
        <v>0</v>
      </c>
      <c r="R850" s="170">
        <v>0</v>
      </c>
      <c r="S850" s="170">
        <v>0</v>
      </c>
      <c r="T850" s="171">
        <v>0</v>
      </c>
      <c r="U850" s="177">
        <v>1.01</v>
      </c>
      <c r="V850" s="177">
        <v>1.01</v>
      </c>
      <c r="W850" s="170">
        <v>0</v>
      </c>
      <c r="X850" s="177">
        <v>1.01</v>
      </c>
      <c r="Y850" s="173" t="s">
        <v>179</v>
      </c>
    </row>
    <row r="851" spans="1:25" ht="15.75" x14ac:dyDescent="0.2">
      <c r="A851" s="318">
        <v>816</v>
      </c>
      <c r="B851" s="169" t="s">
        <v>707</v>
      </c>
      <c r="C851" s="175" t="s">
        <v>638</v>
      </c>
      <c r="D851" s="169" t="s">
        <v>1236</v>
      </c>
      <c r="E851" s="175" t="s">
        <v>2779</v>
      </c>
      <c r="F851" s="169" t="s">
        <v>990</v>
      </c>
      <c r="G851" s="175">
        <v>1992</v>
      </c>
      <c r="H851" s="176">
        <v>5</v>
      </c>
      <c r="I851" s="177">
        <v>5</v>
      </c>
      <c r="J851" s="177">
        <v>425</v>
      </c>
      <c r="K851" s="177">
        <v>4.7</v>
      </c>
      <c r="L851" s="176">
        <v>1</v>
      </c>
      <c r="M851" s="177">
        <v>2</v>
      </c>
      <c r="N851" s="177">
        <v>3</v>
      </c>
      <c r="O851" s="177">
        <v>1</v>
      </c>
      <c r="P851" s="170">
        <v>0</v>
      </c>
      <c r="Q851" s="170">
        <v>0</v>
      </c>
      <c r="R851" s="170">
        <v>0</v>
      </c>
      <c r="S851" s="170">
        <v>0</v>
      </c>
      <c r="T851" s="176">
        <v>0.21</v>
      </c>
      <c r="U851" s="177">
        <v>0.42</v>
      </c>
      <c r="V851" s="177">
        <v>0.64</v>
      </c>
      <c r="W851" s="177">
        <v>0.21</v>
      </c>
      <c r="X851" s="177">
        <v>0.64</v>
      </c>
      <c r="Y851" s="173" t="s">
        <v>179</v>
      </c>
    </row>
    <row r="852" spans="1:25" ht="15.75" x14ac:dyDescent="0.2">
      <c r="A852" s="318">
        <v>817</v>
      </c>
      <c r="B852" s="169" t="s">
        <v>1088</v>
      </c>
      <c r="C852" s="175" t="s">
        <v>182</v>
      </c>
      <c r="D852" s="169" t="s">
        <v>992</v>
      </c>
      <c r="E852" s="175" t="s">
        <v>2780</v>
      </c>
      <c r="F852" s="169" t="s">
        <v>843</v>
      </c>
      <c r="G852" s="175">
        <v>2002</v>
      </c>
      <c r="H852" s="176">
        <v>4</v>
      </c>
      <c r="I852" s="177">
        <v>2</v>
      </c>
      <c r="J852" s="177">
        <v>212</v>
      </c>
      <c r="K852" s="177">
        <v>2.4</v>
      </c>
      <c r="L852" s="171">
        <v>0</v>
      </c>
      <c r="M852" s="170">
        <v>0</v>
      </c>
      <c r="N852" s="170">
        <v>0</v>
      </c>
      <c r="O852" s="170">
        <v>0</v>
      </c>
      <c r="P852" s="170">
        <v>0</v>
      </c>
      <c r="Q852" s="170">
        <v>0</v>
      </c>
      <c r="R852" s="170">
        <v>0</v>
      </c>
      <c r="S852" s="170">
        <v>0</v>
      </c>
      <c r="T852" s="171">
        <v>0</v>
      </c>
      <c r="U852" s="170">
        <v>0</v>
      </c>
      <c r="V852" s="170">
        <v>0</v>
      </c>
      <c r="W852" s="170">
        <v>0</v>
      </c>
      <c r="X852" s="170">
        <v>0</v>
      </c>
      <c r="Y852" s="173" t="s">
        <v>179</v>
      </c>
    </row>
    <row r="853" spans="1:25" ht="15.75" x14ac:dyDescent="0.2">
      <c r="A853" s="318">
        <v>818</v>
      </c>
      <c r="B853" s="169" t="s">
        <v>1736</v>
      </c>
      <c r="C853" s="175" t="s">
        <v>180</v>
      </c>
      <c r="D853" s="169" t="s">
        <v>887</v>
      </c>
      <c r="E853" s="175" t="s">
        <v>1947</v>
      </c>
      <c r="F853" s="169" t="s">
        <v>1709</v>
      </c>
      <c r="G853" s="175">
        <v>2004</v>
      </c>
      <c r="H853" s="176">
        <v>3</v>
      </c>
      <c r="I853" s="177">
        <v>2</v>
      </c>
      <c r="J853" s="177">
        <v>182</v>
      </c>
      <c r="K853" s="177">
        <v>2</v>
      </c>
      <c r="L853" s="176">
        <v>1</v>
      </c>
      <c r="M853" s="177">
        <v>2</v>
      </c>
      <c r="N853" s="177">
        <v>3</v>
      </c>
      <c r="O853" s="177">
        <v>1</v>
      </c>
      <c r="P853" s="170">
        <v>0</v>
      </c>
      <c r="Q853" s="170">
        <v>0</v>
      </c>
      <c r="R853" s="177">
        <v>1</v>
      </c>
      <c r="S853" s="170">
        <v>0</v>
      </c>
      <c r="T853" s="176">
        <v>0.49</v>
      </c>
      <c r="U853" s="177">
        <v>0.99</v>
      </c>
      <c r="V853" s="177">
        <v>1.48</v>
      </c>
      <c r="W853" s="177">
        <v>0.49</v>
      </c>
      <c r="X853" s="177">
        <v>1.48</v>
      </c>
      <c r="Y853" s="173" t="s">
        <v>179</v>
      </c>
    </row>
    <row r="854" spans="1:25" ht="15.75" x14ac:dyDescent="0.2">
      <c r="A854" s="318">
        <v>819</v>
      </c>
      <c r="B854" s="169" t="s">
        <v>539</v>
      </c>
      <c r="C854" s="175" t="s">
        <v>182</v>
      </c>
      <c r="D854" s="169" t="s">
        <v>1420</v>
      </c>
      <c r="E854" s="175" t="s">
        <v>1381</v>
      </c>
      <c r="F854" s="169" t="s">
        <v>1060</v>
      </c>
      <c r="G854" s="175">
        <v>2001</v>
      </c>
      <c r="H854" s="176">
        <v>6</v>
      </c>
      <c r="I854" s="177">
        <v>6</v>
      </c>
      <c r="J854" s="177">
        <v>479</v>
      </c>
      <c r="K854" s="177">
        <v>5.3</v>
      </c>
      <c r="L854" s="171">
        <v>0</v>
      </c>
      <c r="M854" s="170">
        <v>0</v>
      </c>
      <c r="N854" s="170">
        <v>0</v>
      </c>
      <c r="O854" s="170">
        <v>0</v>
      </c>
      <c r="P854" s="170">
        <v>0</v>
      </c>
      <c r="Q854" s="170">
        <v>0</v>
      </c>
      <c r="R854" s="170">
        <v>0</v>
      </c>
      <c r="S854" s="170">
        <v>0</v>
      </c>
      <c r="T854" s="171">
        <v>0</v>
      </c>
      <c r="U854" s="170">
        <v>0</v>
      </c>
      <c r="V854" s="170">
        <v>0</v>
      </c>
      <c r="W854" s="170">
        <v>0</v>
      </c>
      <c r="X854" s="170">
        <v>0</v>
      </c>
      <c r="Y854" s="173" t="s">
        <v>179</v>
      </c>
    </row>
    <row r="855" spans="1:25" ht="15.75" x14ac:dyDescent="0.2">
      <c r="A855" s="318">
        <v>820</v>
      </c>
      <c r="B855" s="169" t="s">
        <v>1935</v>
      </c>
      <c r="C855" s="175" t="s">
        <v>182</v>
      </c>
      <c r="D855" s="169" t="s">
        <v>1108</v>
      </c>
      <c r="E855" s="175" t="s">
        <v>2781</v>
      </c>
      <c r="F855" s="169" t="s">
        <v>1936</v>
      </c>
      <c r="G855" s="175">
        <v>2001</v>
      </c>
      <c r="H855" s="176">
        <v>1</v>
      </c>
      <c r="I855" s="170">
        <v>0</v>
      </c>
      <c r="J855" s="177">
        <v>1</v>
      </c>
      <c r="K855" s="170">
        <v>0</v>
      </c>
      <c r="L855" s="171">
        <v>0</v>
      </c>
      <c r="M855" s="170">
        <v>0</v>
      </c>
      <c r="N855" s="170">
        <v>0</v>
      </c>
      <c r="O855" s="170">
        <v>0</v>
      </c>
      <c r="P855" s="170">
        <v>0</v>
      </c>
      <c r="Q855" s="170">
        <v>0</v>
      </c>
      <c r="R855" s="170">
        <v>0</v>
      </c>
      <c r="S855" s="170">
        <v>0</v>
      </c>
      <c r="T855" s="171">
        <v>0</v>
      </c>
      <c r="U855" s="170">
        <v>0</v>
      </c>
      <c r="V855" s="170">
        <v>0</v>
      </c>
      <c r="W855" s="170">
        <v>0</v>
      </c>
      <c r="X855" s="170">
        <v>0</v>
      </c>
      <c r="Y855" s="173" t="s">
        <v>179</v>
      </c>
    </row>
    <row r="856" spans="1:25" ht="15.75" x14ac:dyDescent="0.2">
      <c r="A856" s="318">
        <v>821</v>
      </c>
      <c r="B856" s="169" t="s">
        <v>922</v>
      </c>
      <c r="C856" s="175" t="s">
        <v>181</v>
      </c>
      <c r="D856" s="169" t="s">
        <v>890</v>
      </c>
      <c r="E856" s="175" t="s">
        <v>2782</v>
      </c>
      <c r="F856" s="169" t="s">
        <v>965</v>
      </c>
      <c r="G856" s="175">
        <v>1996</v>
      </c>
      <c r="H856" s="176">
        <v>2</v>
      </c>
      <c r="I856" s="177">
        <v>1</v>
      </c>
      <c r="J856" s="177">
        <v>83</v>
      </c>
      <c r="K856" s="177">
        <v>0.9</v>
      </c>
      <c r="L856" s="171">
        <v>0</v>
      </c>
      <c r="M856" s="170">
        <v>0</v>
      </c>
      <c r="N856" s="170">
        <v>0</v>
      </c>
      <c r="O856" s="170">
        <v>0</v>
      </c>
      <c r="P856" s="170">
        <v>0</v>
      </c>
      <c r="Q856" s="170">
        <v>0</v>
      </c>
      <c r="R856" s="170">
        <v>0</v>
      </c>
      <c r="S856" s="170">
        <v>0</v>
      </c>
      <c r="T856" s="171">
        <v>0</v>
      </c>
      <c r="U856" s="170">
        <v>0</v>
      </c>
      <c r="V856" s="170">
        <v>0</v>
      </c>
      <c r="W856" s="170">
        <v>0</v>
      </c>
      <c r="X856" s="170">
        <v>0</v>
      </c>
      <c r="Y856" s="173" t="s">
        <v>179</v>
      </c>
    </row>
    <row r="857" spans="1:25" ht="15.75" x14ac:dyDescent="0.2">
      <c r="A857" s="318">
        <v>822</v>
      </c>
      <c r="B857" s="169" t="s">
        <v>1646</v>
      </c>
      <c r="C857" s="175" t="s">
        <v>182</v>
      </c>
      <c r="D857" s="169" t="s">
        <v>1547</v>
      </c>
      <c r="E857" s="175" t="s">
        <v>2783</v>
      </c>
      <c r="F857" s="169" t="s">
        <v>986</v>
      </c>
      <c r="G857" s="175">
        <v>1996</v>
      </c>
      <c r="H857" s="176">
        <v>5</v>
      </c>
      <c r="I857" s="177">
        <v>5</v>
      </c>
      <c r="J857" s="177">
        <v>480</v>
      </c>
      <c r="K857" s="177">
        <v>5.3</v>
      </c>
      <c r="L857" s="171">
        <v>0</v>
      </c>
      <c r="M857" s="170">
        <v>0</v>
      </c>
      <c r="N857" s="170">
        <v>0</v>
      </c>
      <c r="O857" s="170">
        <v>0</v>
      </c>
      <c r="P857" s="170">
        <v>0</v>
      </c>
      <c r="Q857" s="170">
        <v>0</v>
      </c>
      <c r="R857" s="177">
        <v>1</v>
      </c>
      <c r="S857" s="170">
        <v>0</v>
      </c>
      <c r="T857" s="171">
        <v>0</v>
      </c>
      <c r="U857" s="170">
        <v>0</v>
      </c>
      <c r="V857" s="170">
        <v>0</v>
      </c>
      <c r="W857" s="170">
        <v>0</v>
      </c>
      <c r="X857" s="170">
        <v>0</v>
      </c>
      <c r="Y857" s="173" t="s">
        <v>179</v>
      </c>
    </row>
    <row r="858" spans="1:25" ht="15.75" x14ac:dyDescent="0.2">
      <c r="A858" s="318">
        <v>823</v>
      </c>
      <c r="B858" s="169" t="s">
        <v>1737</v>
      </c>
      <c r="C858" s="175" t="s">
        <v>182</v>
      </c>
      <c r="D858" s="169" t="s">
        <v>810</v>
      </c>
      <c r="E858" s="175" t="s">
        <v>1722</v>
      </c>
      <c r="F858" s="169" t="s">
        <v>1738</v>
      </c>
      <c r="G858" s="175">
        <v>1997</v>
      </c>
      <c r="H858" s="176">
        <v>4</v>
      </c>
      <c r="I858" s="177">
        <v>4</v>
      </c>
      <c r="J858" s="177">
        <v>348</v>
      </c>
      <c r="K858" s="177">
        <v>3.9</v>
      </c>
      <c r="L858" s="171">
        <v>0</v>
      </c>
      <c r="M858" s="177">
        <v>1</v>
      </c>
      <c r="N858" s="177">
        <v>1</v>
      </c>
      <c r="O858" s="170">
        <v>0</v>
      </c>
      <c r="P858" s="170">
        <v>0</v>
      </c>
      <c r="Q858" s="170">
        <v>0</v>
      </c>
      <c r="R858" s="177">
        <v>1</v>
      </c>
      <c r="S858" s="170">
        <v>0</v>
      </c>
      <c r="T858" s="171">
        <v>0</v>
      </c>
      <c r="U858" s="177">
        <v>0.26</v>
      </c>
      <c r="V858" s="177">
        <v>0.26</v>
      </c>
      <c r="W858" s="170">
        <v>0</v>
      </c>
      <c r="X858" s="177">
        <v>0.26</v>
      </c>
      <c r="Y858" s="173" t="s">
        <v>179</v>
      </c>
    </row>
    <row r="859" spans="1:25" ht="15.75" x14ac:dyDescent="0.2">
      <c r="A859" s="318">
        <v>824</v>
      </c>
      <c r="B859" s="169" t="s">
        <v>504</v>
      </c>
      <c r="C859" s="175" t="s">
        <v>636</v>
      </c>
      <c r="D859" s="169" t="s">
        <v>989</v>
      </c>
      <c r="E859" s="175" t="s">
        <v>2784</v>
      </c>
      <c r="F859" s="169" t="s">
        <v>1014</v>
      </c>
      <c r="G859" s="175">
        <v>1991</v>
      </c>
      <c r="H859" s="176">
        <v>1</v>
      </c>
      <c r="I859" s="170">
        <v>0</v>
      </c>
      <c r="J859" s="177">
        <v>9</v>
      </c>
      <c r="K859" s="177">
        <v>0.1</v>
      </c>
      <c r="L859" s="171">
        <v>0</v>
      </c>
      <c r="M859" s="170">
        <v>0</v>
      </c>
      <c r="N859" s="170">
        <v>0</v>
      </c>
      <c r="O859" s="170">
        <v>0</v>
      </c>
      <c r="P859" s="170">
        <v>0</v>
      </c>
      <c r="Q859" s="170">
        <v>0</v>
      </c>
      <c r="R859" s="170">
        <v>0</v>
      </c>
      <c r="S859" s="170">
        <v>0</v>
      </c>
      <c r="T859" s="171">
        <v>0</v>
      </c>
      <c r="U859" s="170">
        <v>0</v>
      </c>
      <c r="V859" s="170">
        <v>0</v>
      </c>
      <c r="W859" s="170">
        <v>0</v>
      </c>
      <c r="X859" s="170">
        <v>0</v>
      </c>
      <c r="Y859" s="173" t="s">
        <v>179</v>
      </c>
    </row>
    <row r="860" spans="1:25" ht="16.5" thickBot="1" x14ac:dyDescent="0.25">
      <c r="A860" s="318">
        <v>825</v>
      </c>
      <c r="B860" s="169" t="s">
        <v>535</v>
      </c>
      <c r="C860" s="175" t="s">
        <v>180</v>
      </c>
      <c r="D860" s="169" t="s">
        <v>634</v>
      </c>
      <c r="E860" s="175" t="s">
        <v>2228</v>
      </c>
      <c r="F860" s="169" t="s">
        <v>986</v>
      </c>
      <c r="G860" s="175">
        <v>1996</v>
      </c>
      <c r="H860" s="176">
        <v>4</v>
      </c>
      <c r="I860" s="177">
        <v>4</v>
      </c>
      <c r="J860" s="177">
        <v>326</v>
      </c>
      <c r="K860" s="177">
        <v>3.6</v>
      </c>
      <c r="L860" s="176">
        <v>1</v>
      </c>
      <c r="M860" s="170">
        <v>0</v>
      </c>
      <c r="N860" s="177">
        <v>1</v>
      </c>
      <c r="O860" s="177">
        <v>1</v>
      </c>
      <c r="P860" s="170">
        <v>0</v>
      </c>
      <c r="Q860" s="170">
        <v>0</v>
      </c>
      <c r="R860" s="170">
        <v>0</v>
      </c>
      <c r="S860" s="170">
        <v>0</v>
      </c>
      <c r="T860" s="176">
        <v>0.28000000000000003</v>
      </c>
      <c r="U860" s="170">
        <v>0</v>
      </c>
      <c r="V860" s="177">
        <v>0.28000000000000003</v>
      </c>
      <c r="W860" s="177">
        <v>0.28000000000000003</v>
      </c>
      <c r="X860" s="177">
        <v>0.28000000000000003</v>
      </c>
      <c r="Y860" s="173" t="s">
        <v>179</v>
      </c>
    </row>
    <row r="861" spans="1:25" ht="13.5" thickBot="1" x14ac:dyDescent="0.25">
      <c r="A861" s="174" t="s">
        <v>173</v>
      </c>
      <c r="B861" s="315" t="s">
        <v>174</v>
      </c>
      <c r="C861" s="181" t="s">
        <v>175</v>
      </c>
      <c r="D861" s="181" t="s">
        <v>176</v>
      </c>
      <c r="E861" s="181" t="s">
        <v>177</v>
      </c>
      <c r="F861" s="181" t="s">
        <v>806</v>
      </c>
      <c r="G861" s="181" t="s">
        <v>178</v>
      </c>
      <c r="H861" s="182" t="s">
        <v>184</v>
      </c>
      <c r="I861" s="181" t="s">
        <v>185</v>
      </c>
      <c r="J861" s="181" t="s">
        <v>186</v>
      </c>
      <c r="K861" s="181" t="s">
        <v>187</v>
      </c>
      <c r="L861" s="182" t="s">
        <v>188</v>
      </c>
      <c r="M861" s="181" t="s">
        <v>189</v>
      </c>
      <c r="N861" s="181" t="s">
        <v>195</v>
      </c>
      <c r="O861" s="181" t="s">
        <v>190</v>
      </c>
      <c r="P861" s="181" t="s">
        <v>191</v>
      </c>
      <c r="Q861" s="181" t="s">
        <v>192</v>
      </c>
      <c r="R861" s="181" t="s">
        <v>193</v>
      </c>
      <c r="S861" s="181" t="s">
        <v>194</v>
      </c>
      <c r="T861" s="182" t="s">
        <v>188</v>
      </c>
      <c r="U861" s="181" t="s">
        <v>189</v>
      </c>
      <c r="V861" s="181" t="s">
        <v>195</v>
      </c>
      <c r="W861" s="181" t="s">
        <v>190</v>
      </c>
      <c r="X861" s="181" t="s">
        <v>196</v>
      </c>
      <c r="Y861" s="183" t="s">
        <v>179</v>
      </c>
    </row>
    <row r="862" spans="1:25" ht="15.75" x14ac:dyDescent="0.2">
      <c r="A862" s="318">
        <v>826</v>
      </c>
      <c r="B862" s="169" t="s">
        <v>1203</v>
      </c>
      <c r="C862" s="175" t="s">
        <v>180</v>
      </c>
      <c r="D862" s="169" t="s">
        <v>1103</v>
      </c>
      <c r="E862" s="175" t="s">
        <v>2785</v>
      </c>
      <c r="F862" s="169" t="s">
        <v>1458</v>
      </c>
      <c r="G862" s="175">
        <v>1997</v>
      </c>
      <c r="H862" s="176">
        <v>4</v>
      </c>
      <c r="I862" s="177">
        <v>3</v>
      </c>
      <c r="J862" s="177">
        <v>268</v>
      </c>
      <c r="K862" s="177">
        <v>3</v>
      </c>
      <c r="L862" s="171">
        <v>0</v>
      </c>
      <c r="M862" s="177">
        <v>1</v>
      </c>
      <c r="N862" s="177">
        <v>1</v>
      </c>
      <c r="O862" s="170">
        <v>0</v>
      </c>
      <c r="P862" s="170">
        <v>0</v>
      </c>
      <c r="Q862" s="170">
        <v>0</v>
      </c>
      <c r="R862" s="170">
        <v>0</v>
      </c>
      <c r="S862" s="170">
        <v>0</v>
      </c>
      <c r="T862" s="171">
        <v>0</v>
      </c>
      <c r="U862" s="177">
        <v>0.34</v>
      </c>
      <c r="V862" s="177">
        <v>0.34</v>
      </c>
      <c r="W862" s="170">
        <v>0</v>
      </c>
      <c r="X862" s="177">
        <v>0.34</v>
      </c>
      <c r="Y862" s="173" t="s">
        <v>179</v>
      </c>
    </row>
    <row r="863" spans="1:25" ht="15.75" x14ac:dyDescent="0.2">
      <c r="A863" s="318">
        <v>827</v>
      </c>
      <c r="B863" s="169" t="s">
        <v>1204</v>
      </c>
      <c r="C863" s="175" t="s">
        <v>180</v>
      </c>
      <c r="D863" s="169" t="s">
        <v>1110</v>
      </c>
      <c r="E863" s="175" t="s">
        <v>2183</v>
      </c>
      <c r="F863" s="169" t="s">
        <v>835</v>
      </c>
      <c r="G863" s="175">
        <v>2000</v>
      </c>
      <c r="H863" s="176">
        <v>3</v>
      </c>
      <c r="I863" s="177">
        <v>3</v>
      </c>
      <c r="J863" s="177">
        <v>270</v>
      </c>
      <c r="K863" s="177">
        <v>3</v>
      </c>
      <c r="L863" s="176">
        <v>1</v>
      </c>
      <c r="M863" s="177">
        <v>1</v>
      </c>
      <c r="N863" s="177">
        <v>2</v>
      </c>
      <c r="O863" s="177">
        <v>1</v>
      </c>
      <c r="P863" s="170">
        <v>0</v>
      </c>
      <c r="Q863" s="170">
        <v>0</v>
      </c>
      <c r="R863" s="177">
        <v>1</v>
      </c>
      <c r="S863" s="170">
        <v>0</v>
      </c>
      <c r="T863" s="176">
        <v>0.33</v>
      </c>
      <c r="U863" s="177">
        <v>0.33</v>
      </c>
      <c r="V863" s="177">
        <v>0.67</v>
      </c>
      <c r="W863" s="177">
        <v>0.33</v>
      </c>
      <c r="X863" s="177">
        <v>0.67</v>
      </c>
      <c r="Y863" s="173" t="s">
        <v>179</v>
      </c>
    </row>
    <row r="864" spans="1:25" ht="15.75" x14ac:dyDescent="0.2">
      <c r="A864" s="318">
        <v>828</v>
      </c>
      <c r="B864" s="169" t="s">
        <v>1089</v>
      </c>
      <c r="C864" s="175" t="s">
        <v>180</v>
      </c>
      <c r="D864" s="169" t="s">
        <v>989</v>
      </c>
      <c r="E864" s="175" t="s">
        <v>2786</v>
      </c>
      <c r="F864" s="169" t="s">
        <v>1512</v>
      </c>
      <c r="G864" s="175">
        <v>2001</v>
      </c>
      <c r="H864" s="176">
        <v>4</v>
      </c>
      <c r="I864" s="170">
        <v>0</v>
      </c>
      <c r="J864" s="177">
        <v>46</v>
      </c>
      <c r="K864" s="177">
        <v>0.5</v>
      </c>
      <c r="L864" s="171">
        <v>0</v>
      </c>
      <c r="M864" s="170">
        <v>0</v>
      </c>
      <c r="N864" s="170">
        <v>0</v>
      </c>
      <c r="O864" s="170">
        <v>0</v>
      </c>
      <c r="P864" s="170">
        <v>0</v>
      </c>
      <c r="Q864" s="170">
        <v>0</v>
      </c>
      <c r="R864" s="170">
        <v>0</v>
      </c>
      <c r="S864" s="170">
        <v>0</v>
      </c>
      <c r="T864" s="171">
        <v>0</v>
      </c>
      <c r="U864" s="170">
        <v>0</v>
      </c>
      <c r="V864" s="170">
        <v>0</v>
      </c>
      <c r="W864" s="170">
        <v>0</v>
      </c>
      <c r="X864" s="170">
        <v>0</v>
      </c>
      <c r="Y864" s="173" t="s">
        <v>179</v>
      </c>
    </row>
    <row r="865" spans="1:25" ht="15.75" x14ac:dyDescent="0.2">
      <c r="A865" s="318">
        <v>829</v>
      </c>
      <c r="B865" s="169" t="s">
        <v>1090</v>
      </c>
      <c r="C865" s="175" t="s">
        <v>182</v>
      </c>
      <c r="D865" s="169" t="s">
        <v>989</v>
      </c>
      <c r="E865" s="175" t="s">
        <v>2787</v>
      </c>
      <c r="F865" s="169" t="s">
        <v>1043</v>
      </c>
      <c r="G865" s="175">
        <v>1994</v>
      </c>
      <c r="H865" s="176">
        <v>5</v>
      </c>
      <c r="I865" s="177">
        <v>5</v>
      </c>
      <c r="J865" s="177">
        <v>441</v>
      </c>
      <c r="K865" s="177">
        <v>4.9000000000000004</v>
      </c>
      <c r="L865" s="171">
        <v>0</v>
      </c>
      <c r="M865" s="170">
        <v>0</v>
      </c>
      <c r="N865" s="170">
        <v>0</v>
      </c>
      <c r="O865" s="170">
        <v>0</v>
      </c>
      <c r="P865" s="170">
        <v>0</v>
      </c>
      <c r="Q865" s="170">
        <v>0</v>
      </c>
      <c r="R865" s="177">
        <v>1</v>
      </c>
      <c r="S865" s="170">
        <v>0</v>
      </c>
      <c r="T865" s="171">
        <v>0</v>
      </c>
      <c r="U865" s="170">
        <v>0</v>
      </c>
      <c r="V865" s="170">
        <v>0</v>
      </c>
      <c r="W865" s="170">
        <v>0</v>
      </c>
      <c r="X865" s="170">
        <v>0</v>
      </c>
      <c r="Y865" s="173" t="s">
        <v>179</v>
      </c>
    </row>
    <row r="866" spans="1:25" ht="15.75" x14ac:dyDescent="0.2">
      <c r="A866" s="318">
        <v>830</v>
      </c>
      <c r="B866" s="169" t="s">
        <v>2057</v>
      </c>
      <c r="C866" s="175" t="s">
        <v>180</v>
      </c>
      <c r="D866" s="169" t="s">
        <v>1438</v>
      </c>
      <c r="E866" s="175" t="s">
        <v>2788</v>
      </c>
      <c r="F866" s="169" t="s">
        <v>850</v>
      </c>
      <c r="G866" s="175">
        <v>2007</v>
      </c>
      <c r="H866" s="176">
        <v>1</v>
      </c>
      <c r="I866" s="170">
        <v>0</v>
      </c>
      <c r="J866" s="177">
        <v>26</v>
      </c>
      <c r="K866" s="177">
        <v>0.3</v>
      </c>
      <c r="L866" s="171">
        <v>0</v>
      </c>
      <c r="M866" s="170">
        <v>0</v>
      </c>
      <c r="N866" s="170">
        <v>0</v>
      </c>
      <c r="O866" s="170">
        <v>0</v>
      </c>
      <c r="P866" s="170">
        <v>0</v>
      </c>
      <c r="Q866" s="170">
        <v>0</v>
      </c>
      <c r="R866" s="170">
        <v>0</v>
      </c>
      <c r="S866" s="170">
        <v>0</v>
      </c>
      <c r="T866" s="171">
        <v>0</v>
      </c>
      <c r="U866" s="170">
        <v>0</v>
      </c>
      <c r="V866" s="170">
        <v>0</v>
      </c>
      <c r="W866" s="170">
        <v>0</v>
      </c>
      <c r="X866" s="170">
        <v>0</v>
      </c>
      <c r="Y866" s="173" t="s">
        <v>179</v>
      </c>
    </row>
    <row r="867" spans="1:25" ht="15.75" x14ac:dyDescent="0.2">
      <c r="A867" s="318">
        <v>831</v>
      </c>
      <c r="B867" s="169" t="s">
        <v>389</v>
      </c>
      <c r="C867" s="175" t="s">
        <v>1677</v>
      </c>
      <c r="D867" s="169" t="s">
        <v>1438</v>
      </c>
      <c r="E867" s="175" t="s">
        <v>2789</v>
      </c>
      <c r="F867" s="169" t="s">
        <v>964</v>
      </c>
      <c r="G867" s="175">
        <v>1998</v>
      </c>
      <c r="H867" s="176">
        <v>4</v>
      </c>
      <c r="I867" s="177">
        <v>4</v>
      </c>
      <c r="J867" s="177">
        <v>364</v>
      </c>
      <c r="K867" s="177">
        <v>4</v>
      </c>
      <c r="L867" s="176">
        <v>4</v>
      </c>
      <c r="M867" s="177">
        <v>1</v>
      </c>
      <c r="N867" s="177">
        <v>5</v>
      </c>
      <c r="O867" s="177">
        <v>4</v>
      </c>
      <c r="P867" s="170">
        <v>0</v>
      </c>
      <c r="Q867" s="170">
        <v>0</v>
      </c>
      <c r="R867" s="170">
        <v>0</v>
      </c>
      <c r="S867" s="170">
        <v>0</v>
      </c>
      <c r="T867" s="176">
        <v>0.99</v>
      </c>
      <c r="U867" s="177">
        <v>0.25</v>
      </c>
      <c r="V867" s="177">
        <v>1.24</v>
      </c>
      <c r="W867" s="177">
        <v>0.99</v>
      </c>
      <c r="X867" s="177">
        <v>1.24</v>
      </c>
      <c r="Y867" s="173" t="s">
        <v>179</v>
      </c>
    </row>
    <row r="868" spans="1:25" ht="15.75" x14ac:dyDescent="0.2">
      <c r="A868" s="318">
        <v>832</v>
      </c>
      <c r="B868" s="169" t="s">
        <v>1647</v>
      </c>
      <c r="C868" s="175" t="s">
        <v>636</v>
      </c>
      <c r="D868" s="169" t="s">
        <v>1531</v>
      </c>
      <c r="E868" s="175" t="s">
        <v>2790</v>
      </c>
      <c r="F868" s="286" t="s">
        <v>1648</v>
      </c>
      <c r="G868" s="175">
        <v>1991</v>
      </c>
      <c r="H868" s="176">
        <v>1</v>
      </c>
      <c r="I868" s="170">
        <v>0</v>
      </c>
      <c r="J868" s="177">
        <v>45</v>
      </c>
      <c r="K868" s="177">
        <v>0.5</v>
      </c>
      <c r="L868" s="171">
        <v>0</v>
      </c>
      <c r="M868" s="170">
        <v>0</v>
      </c>
      <c r="N868" s="170">
        <v>0</v>
      </c>
      <c r="O868" s="170">
        <v>0</v>
      </c>
      <c r="P868" s="170">
        <v>0</v>
      </c>
      <c r="Q868" s="170">
        <v>0</v>
      </c>
      <c r="R868" s="170">
        <v>0</v>
      </c>
      <c r="S868" s="170">
        <v>0</v>
      </c>
      <c r="T868" s="171">
        <v>0</v>
      </c>
      <c r="U868" s="170">
        <v>0</v>
      </c>
      <c r="V868" s="170">
        <v>0</v>
      </c>
      <c r="W868" s="170">
        <v>0</v>
      </c>
      <c r="X868" s="170">
        <v>0</v>
      </c>
      <c r="Y868" s="173" t="s">
        <v>179</v>
      </c>
    </row>
    <row r="869" spans="1:25" ht="15.75" x14ac:dyDescent="0.2">
      <c r="A869" s="318">
        <v>833</v>
      </c>
      <c r="B869" s="169" t="s">
        <v>2106</v>
      </c>
      <c r="C869" s="175" t="s">
        <v>638</v>
      </c>
      <c r="D869" s="169" t="s">
        <v>992</v>
      </c>
      <c r="E869" s="175" t="s">
        <v>1679</v>
      </c>
      <c r="F869" s="169" t="s">
        <v>994</v>
      </c>
      <c r="G869" s="175">
        <v>2000</v>
      </c>
      <c r="H869" s="176">
        <v>1</v>
      </c>
      <c r="I869" s="170">
        <v>0</v>
      </c>
      <c r="J869" s="177">
        <v>6</v>
      </c>
      <c r="K869" s="177">
        <v>0.1</v>
      </c>
      <c r="L869" s="171">
        <v>0</v>
      </c>
      <c r="M869" s="170">
        <v>0</v>
      </c>
      <c r="N869" s="170">
        <v>0</v>
      </c>
      <c r="O869" s="170">
        <v>0</v>
      </c>
      <c r="P869" s="170">
        <v>0</v>
      </c>
      <c r="Q869" s="170">
        <v>0</v>
      </c>
      <c r="R869" s="170">
        <v>0</v>
      </c>
      <c r="S869" s="170">
        <v>0</v>
      </c>
      <c r="T869" s="171">
        <v>0</v>
      </c>
      <c r="U869" s="170">
        <v>0</v>
      </c>
      <c r="V869" s="170">
        <v>0</v>
      </c>
      <c r="W869" s="170">
        <v>0</v>
      </c>
      <c r="X869" s="170">
        <v>0</v>
      </c>
      <c r="Y869" s="173" t="s">
        <v>179</v>
      </c>
    </row>
    <row r="870" spans="1:25" ht="15.75" x14ac:dyDescent="0.2">
      <c r="A870" s="318">
        <v>834</v>
      </c>
      <c r="B870" s="169" t="s">
        <v>1739</v>
      </c>
      <c r="C870" s="175" t="s">
        <v>182</v>
      </c>
      <c r="D870" s="169" t="s">
        <v>885</v>
      </c>
      <c r="E870" s="175" t="s">
        <v>2791</v>
      </c>
      <c r="F870" s="169" t="s">
        <v>938</v>
      </c>
      <c r="G870" s="175">
        <v>2002</v>
      </c>
      <c r="H870" s="176">
        <v>2</v>
      </c>
      <c r="I870" s="177">
        <v>1</v>
      </c>
      <c r="J870" s="177">
        <v>87</v>
      </c>
      <c r="K870" s="177">
        <v>1</v>
      </c>
      <c r="L870" s="171">
        <v>0</v>
      </c>
      <c r="M870" s="170">
        <v>0</v>
      </c>
      <c r="N870" s="170">
        <v>0</v>
      </c>
      <c r="O870" s="170">
        <v>0</v>
      </c>
      <c r="P870" s="170">
        <v>0</v>
      </c>
      <c r="Q870" s="170">
        <v>0</v>
      </c>
      <c r="R870" s="170">
        <v>0</v>
      </c>
      <c r="S870" s="170">
        <v>0</v>
      </c>
      <c r="T870" s="171">
        <v>0</v>
      </c>
      <c r="U870" s="170">
        <v>0</v>
      </c>
      <c r="V870" s="170">
        <v>0</v>
      </c>
      <c r="W870" s="170">
        <v>0</v>
      </c>
      <c r="X870" s="170">
        <v>0</v>
      </c>
      <c r="Y870" s="173" t="s">
        <v>179</v>
      </c>
    </row>
    <row r="871" spans="1:25" ht="15.75" x14ac:dyDescent="0.2">
      <c r="A871" s="318">
        <v>835</v>
      </c>
      <c r="B871" s="169" t="s">
        <v>87</v>
      </c>
      <c r="C871" s="175" t="s">
        <v>181</v>
      </c>
      <c r="D871" s="169" t="s">
        <v>655</v>
      </c>
      <c r="E871" s="175" t="s">
        <v>2792</v>
      </c>
      <c r="F871" s="169" t="s">
        <v>865</v>
      </c>
      <c r="G871" s="175">
        <v>1996</v>
      </c>
      <c r="H871" s="176">
        <v>3</v>
      </c>
      <c r="I871" s="177">
        <v>2</v>
      </c>
      <c r="J871" s="177">
        <v>180</v>
      </c>
      <c r="K871" s="177">
        <v>2</v>
      </c>
      <c r="L871" s="171">
        <v>0</v>
      </c>
      <c r="M871" s="170">
        <v>0</v>
      </c>
      <c r="N871" s="170">
        <v>0</v>
      </c>
      <c r="O871" s="170">
        <v>0</v>
      </c>
      <c r="P871" s="170">
        <v>0</v>
      </c>
      <c r="Q871" s="170">
        <v>0</v>
      </c>
      <c r="R871" s="170">
        <v>0</v>
      </c>
      <c r="S871" s="170">
        <v>0</v>
      </c>
      <c r="T871" s="171">
        <v>0</v>
      </c>
      <c r="U871" s="170">
        <v>0</v>
      </c>
      <c r="V871" s="170">
        <v>0</v>
      </c>
      <c r="W871" s="170">
        <v>0</v>
      </c>
      <c r="X871" s="170">
        <v>0</v>
      </c>
      <c r="Y871" s="173" t="s">
        <v>179</v>
      </c>
    </row>
    <row r="872" spans="1:25" ht="15.75" x14ac:dyDescent="0.2">
      <c r="A872" s="318">
        <v>836</v>
      </c>
      <c r="B872" s="169" t="s">
        <v>1513</v>
      </c>
      <c r="C872" s="175" t="s">
        <v>181</v>
      </c>
      <c r="D872" s="169" t="s">
        <v>1397</v>
      </c>
      <c r="E872" s="175" t="s">
        <v>2793</v>
      </c>
      <c r="F872" s="169" t="s">
        <v>946</v>
      </c>
      <c r="G872" s="175">
        <v>2004</v>
      </c>
      <c r="H872" s="176">
        <v>6</v>
      </c>
      <c r="I872" s="177">
        <v>2</v>
      </c>
      <c r="J872" s="177">
        <v>252</v>
      </c>
      <c r="K872" s="177">
        <v>2.8</v>
      </c>
      <c r="L872" s="176">
        <v>1</v>
      </c>
      <c r="M872" s="177">
        <v>3</v>
      </c>
      <c r="N872" s="177">
        <v>4</v>
      </c>
      <c r="O872" s="177">
        <v>1</v>
      </c>
      <c r="P872" s="170">
        <v>0</v>
      </c>
      <c r="Q872" s="170">
        <v>0</v>
      </c>
      <c r="R872" s="170">
        <v>0</v>
      </c>
      <c r="S872" s="170">
        <v>0</v>
      </c>
      <c r="T872" s="176">
        <v>0.36</v>
      </c>
      <c r="U872" s="177">
        <v>1.07</v>
      </c>
      <c r="V872" s="177">
        <v>1.43</v>
      </c>
      <c r="W872" s="177">
        <v>0.36</v>
      </c>
      <c r="X872" s="177">
        <v>1.43</v>
      </c>
      <c r="Y872" s="173" t="s">
        <v>179</v>
      </c>
    </row>
    <row r="873" spans="1:25" ht="15.75" x14ac:dyDescent="0.2">
      <c r="A873" s="318">
        <v>837</v>
      </c>
      <c r="B873" s="169" t="s">
        <v>1514</v>
      </c>
      <c r="C873" s="175" t="s">
        <v>183</v>
      </c>
      <c r="D873" s="169" t="s">
        <v>1398</v>
      </c>
      <c r="E873" s="175" t="s">
        <v>2130</v>
      </c>
      <c r="F873" s="169" t="s">
        <v>931</v>
      </c>
      <c r="G873" s="175">
        <v>1996</v>
      </c>
      <c r="H873" s="176">
        <v>4</v>
      </c>
      <c r="I873" s="177">
        <v>4</v>
      </c>
      <c r="J873" s="177">
        <v>360</v>
      </c>
      <c r="K873" s="177">
        <v>4</v>
      </c>
      <c r="L873" s="171">
        <v>0</v>
      </c>
      <c r="M873" s="170">
        <v>0</v>
      </c>
      <c r="N873" s="170">
        <v>0</v>
      </c>
      <c r="O873" s="170">
        <v>0</v>
      </c>
      <c r="P873" s="170">
        <v>0</v>
      </c>
      <c r="Q873" s="170">
        <v>0</v>
      </c>
      <c r="R873" s="170">
        <v>0</v>
      </c>
      <c r="S873" s="170">
        <v>0</v>
      </c>
      <c r="T873" s="171">
        <v>0</v>
      </c>
      <c r="U873" s="170">
        <v>0</v>
      </c>
      <c r="V873" s="170">
        <v>0</v>
      </c>
      <c r="W873" s="170">
        <v>0</v>
      </c>
      <c r="X873" s="170">
        <v>0</v>
      </c>
      <c r="Y873" s="173" t="s">
        <v>179</v>
      </c>
    </row>
    <row r="874" spans="1:25" ht="15.75" x14ac:dyDescent="0.2">
      <c r="A874" s="318">
        <v>838</v>
      </c>
      <c r="B874" s="169" t="s">
        <v>1515</v>
      </c>
      <c r="C874" s="175" t="s">
        <v>180</v>
      </c>
      <c r="D874" s="169" t="s">
        <v>1398</v>
      </c>
      <c r="E874" s="175" t="s">
        <v>2028</v>
      </c>
      <c r="F874" s="169" t="s">
        <v>1140</v>
      </c>
      <c r="G874" s="175">
        <v>1997</v>
      </c>
      <c r="H874" s="176">
        <v>4</v>
      </c>
      <c r="I874" s="177">
        <v>4</v>
      </c>
      <c r="J874" s="177">
        <v>238</v>
      </c>
      <c r="K874" s="177">
        <v>2.6</v>
      </c>
      <c r="L874" s="171">
        <v>0</v>
      </c>
      <c r="M874" s="177">
        <v>1</v>
      </c>
      <c r="N874" s="177">
        <v>1</v>
      </c>
      <c r="O874" s="170">
        <v>0</v>
      </c>
      <c r="P874" s="170">
        <v>0</v>
      </c>
      <c r="Q874" s="170">
        <v>0</v>
      </c>
      <c r="R874" s="170">
        <v>0</v>
      </c>
      <c r="S874" s="170">
        <v>0</v>
      </c>
      <c r="T874" s="171">
        <v>0</v>
      </c>
      <c r="U874" s="177">
        <v>0.38</v>
      </c>
      <c r="V874" s="177">
        <v>0.38</v>
      </c>
      <c r="W874" s="170">
        <v>0</v>
      </c>
      <c r="X874" s="177">
        <v>0.38</v>
      </c>
      <c r="Y874" s="173" t="s">
        <v>179</v>
      </c>
    </row>
    <row r="875" spans="1:25" ht="15.75" x14ac:dyDescent="0.2">
      <c r="A875" s="318">
        <v>839</v>
      </c>
      <c r="B875" s="169" t="s">
        <v>468</v>
      </c>
      <c r="C875" s="175" t="s">
        <v>182</v>
      </c>
      <c r="D875" s="169" t="s">
        <v>634</v>
      </c>
      <c r="E875" s="175" t="s">
        <v>2794</v>
      </c>
      <c r="F875" s="169" t="s">
        <v>1058</v>
      </c>
      <c r="G875" s="175">
        <v>1999</v>
      </c>
      <c r="H875" s="176">
        <v>2</v>
      </c>
      <c r="I875" s="177">
        <v>2</v>
      </c>
      <c r="J875" s="177">
        <v>135</v>
      </c>
      <c r="K875" s="177">
        <v>1.5</v>
      </c>
      <c r="L875" s="176">
        <v>1</v>
      </c>
      <c r="M875" s="170">
        <v>0</v>
      </c>
      <c r="N875" s="177">
        <v>1</v>
      </c>
      <c r="O875" s="177">
        <v>1</v>
      </c>
      <c r="P875" s="170">
        <v>0</v>
      </c>
      <c r="Q875" s="170">
        <v>0</v>
      </c>
      <c r="R875" s="170">
        <v>0</v>
      </c>
      <c r="S875" s="170">
        <v>0</v>
      </c>
      <c r="T875" s="176">
        <v>0.67</v>
      </c>
      <c r="U875" s="170">
        <v>0</v>
      </c>
      <c r="V875" s="177">
        <v>0.67</v>
      </c>
      <c r="W875" s="177">
        <v>0.67</v>
      </c>
      <c r="X875" s="177">
        <v>0.67</v>
      </c>
      <c r="Y875" s="173" t="s">
        <v>179</v>
      </c>
    </row>
    <row r="876" spans="1:25" ht="15.75" x14ac:dyDescent="0.2">
      <c r="A876" s="318">
        <v>840</v>
      </c>
      <c r="B876" s="169" t="s">
        <v>1516</v>
      </c>
      <c r="C876" s="175" t="s">
        <v>1677</v>
      </c>
      <c r="D876" s="169" t="s">
        <v>1398</v>
      </c>
      <c r="E876" s="175" t="s">
        <v>2795</v>
      </c>
      <c r="F876" s="169" t="s">
        <v>1212</v>
      </c>
      <c r="G876" s="175">
        <v>2000</v>
      </c>
      <c r="H876" s="176">
        <v>4</v>
      </c>
      <c r="I876" s="177">
        <v>4</v>
      </c>
      <c r="J876" s="177">
        <v>263</v>
      </c>
      <c r="K876" s="177">
        <v>2.9</v>
      </c>
      <c r="L876" s="176">
        <v>1</v>
      </c>
      <c r="M876" s="170">
        <v>0</v>
      </c>
      <c r="N876" s="177">
        <v>1</v>
      </c>
      <c r="O876" s="177">
        <v>1</v>
      </c>
      <c r="P876" s="170">
        <v>0</v>
      </c>
      <c r="Q876" s="170">
        <v>0</v>
      </c>
      <c r="R876" s="170">
        <v>0</v>
      </c>
      <c r="S876" s="170">
        <v>0</v>
      </c>
      <c r="T876" s="176">
        <v>0.34</v>
      </c>
      <c r="U876" s="170">
        <v>0</v>
      </c>
      <c r="V876" s="177">
        <v>0.34</v>
      </c>
      <c r="W876" s="177">
        <v>0.34</v>
      </c>
      <c r="X876" s="177">
        <v>0.34</v>
      </c>
      <c r="Y876" s="173" t="s">
        <v>179</v>
      </c>
    </row>
    <row r="877" spans="1:25" ht="15.75" x14ac:dyDescent="0.2">
      <c r="A877" s="318">
        <v>841</v>
      </c>
      <c r="B877" s="169" t="s">
        <v>1741</v>
      </c>
      <c r="C877" s="175" t="s">
        <v>636</v>
      </c>
      <c r="D877" s="169" t="s">
        <v>808</v>
      </c>
      <c r="E877" s="175" t="s">
        <v>2796</v>
      </c>
      <c r="F877" s="169" t="s">
        <v>813</v>
      </c>
      <c r="G877" s="175">
        <v>2002</v>
      </c>
      <c r="H877" s="176">
        <v>1</v>
      </c>
      <c r="I877" s="170">
        <v>0</v>
      </c>
      <c r="J877" s="177">
        <v>7</v>
      </c>
      <c r="K877" s="177">
        <v>0.1</v>
      </c>
      <c r="L877" s="171">
        <v>0</v>
      </c>
      <c r="M877" s="170">
        <v>0</v>
      </c>
      <c r="N877" s="170">
        <v>0</v>
      </c>
      <c r="O877" s="170">
        <v>0</v>
      </c>
      <c r="P877" s="170">
        <v>0</v>
      </c>
      <c r="Q877" s="170">
        <v>0</v>
      </c>
      <c r="R877" s="170">
        <v>0</v>
      </c>
      <c r="S877" s="170">
        <v>0</v>
      </c>
      <c r="T877" s="171">
        <v>0</v>
      </c>
      <c r="U877" s="170">
        <v>0</v>
      </c>
      <c r="V877" s="170">
        <v>0</v>
      </c>
      <c r="W877" s="170">
        <v>0</v>
      </c>
      <c r="X877" s="170">
        <v>0</v>
      </c>
      <c r="Y877" s="173" t="s">
        <v>179</v>
      </c>
    </row>
    <row r="878" spans="1:25" ht="15.75" x14ac:dyDescent="0.2">
      <c r="A878" s="318">
        <v>842</v>
      </c>
      <c r="B878" s="169" t="s">
        <v>1972</v>
      </c>
      <c r="C878" s="175" t="s">
        <v>182</v>
      </c>
      <c r="D878" s="169" t="s">
        <v>1438</v>
      </c>
      <c r="E878" s="175" t="s">
        <v>2797</v>
      </c>
      <c r="F878" s="286" t="s">
        <v>1780</v>
      </c>
      <c r="G878" s="175">
        <v>1992</v>
      </c>
      <c r="H878" s="176">
        <v>1</v>
      </c>
      <c r="I878" s="177">
        <v>1</v>
      </c>
      <c r="J878" s="177">
        <v>57</v>
      </c>
      <c r="K878" s="177">
        <v>0.6</v>
      </c>
      <c r="L878" s="171">
        <v>0</v>
      </c>
      <c r="M878" s="177">
        <v>1</v>
      </c>
      <c r="N878" s="177">
        <v>1</v>
      </c>
      <c r="O878" s="170">
        <v>0</v>
      </c>
      <c r="P878" s="170">
        <v>0</v>
      </c>
      <c r="Q878" s="170">
        <v>0</v>
      </c>
      <c r="R878" s="177">
        <v>1</v>
      </c>
      <c r="S878" s="170">
        <v>0</v>
      </c>
      <c r="T878" s="171">
        <v>0</v>
      </c>
      <c r="U878" s="177">
        <v>1.58</v>
      </c>
      <c r="V878" s="177">
        <v>1.58</v>
      </c>
      <c r="W878" s="170">
        <v>0</v>
      </c>
      <c r="X878" s="177">
        <v>1.58</v>
      </c>
      <c r="Y878" s="173" t="s">
        <v>179</v>
      </c>
    </row>
    <row r="879" spans="1:25" ht="15.75" x14ac:dyDescent="0.2">
      <c r="A879" s="318">
        <v>843</v>
      </c>
      <c r="B879" s="169" t="s">
        <v>507</v>
      </c>
      <c r="C879" s="175" t="s">
        <v>182</v>
      </c>
      <c r="D879" s="169" t="s">
        <v>1534</v>
      </c>
      <c r="E879" s="175" t="s">
        <v>2798</v>
      </c>
      <c r="F879" s="169" t="s">
        <v>1024</v>
      </c>
      <c r="G879" s="175">
        <v>2000</v>
      </c>
      <c r="H879" s="176">
        <v>1</v>
      </c>
      <c r="I879" s="170">
        <v>0</v>
      </c>
      <c r="J879" s="177">
        <v>78</v>
      </c>
      <c r="K879" s="177">
        <v>0.9</v>
      </c>
      <c r="L879" s="171">
        <v>0</v>
      </c>
      <c r="M879" s="170">
        <v>0</v>
      </c>
      <c r="N879" s="170">
        <v>0</v>
      </c>
      <c r="O879" s="170">
        <v>0</v>
      </c>
      <c r="P879" s="170">
        <v>0</v>
      </c>
      <c r="Q879" s="170">
        <v>0</v>
      </c>
      <c r="R879" s="177">
        <v>1</v>
      </c>
      <c r="S879" s="170">
        <v>0</v>
      </c>
      <c r="T879" s="171">
        <v>0</v>
      </c>
      <c r="U879" s="170">
        <v>0</v>
      </c>
      <c r="V879" s="170">
        <v>0</v>
      </c>
      <c r="W879" s="170">
        <v>0</v>
      </c>
      <c r="X879" s="170">
        <v>0</v>
      </c>
      <c r="Y879" s="173" t="s">
        <v>179</v>
      </c>
    </row>
    <row r="880" spans="1:25" ht="15.75" x14ac:dyDescent="0.2">
      <c r="A880" s="318">
        <v>844</v>
      </c>
      <c r="B880" s="169" t="s">
        <v>1517</v>
      </c>
      <c r="C880" s="175" t="s">
        <v>180</v>
      </c>
      <c r="D880" s="169" t="s">
        <v>1398</v>
      </c>
      <c r="E880" s="175" t="s">
        <v>1799</v>
      </c>
      <c r="F880" s="169" t="s">
        <v>1140</v>
      </c>
      <c r="G880" s="175">
        <v>2001</v>
      </c>
      <c r="H880" s="176">
        <v>4</v>
      </c>
      <c r="I880" s="177">
        <v>4</v>
      </c>
      <c r="J880" s="177">
        <v>315</v>
      </c>
      <c r="K880" s="177">
        <v>3.5</v>
      </c>
      <c r="L880" s="171">
        <v>0</v>
      </c>
      <c r="M880" s="170">
        <v>0</v>
      </c>
      <c r="N880" s="170">
        <v>0</v>
      </c>
      <c r="O880" s="170">
        <v>0</v>
      </c>
      <c r="P880" s="170">
        <v>0</v>
      </c>
      <c r="Q880" s="170">
        <v>0</v>
      </c>
      <c r="R880" s="170">
        <v>0</v>
      </c>
      <c r="S880" s="170">
        <v>0</v>
      </c>
      <c r="T880" s="171">
        <v>0</v>
      </c>
      <c r="U880" s="170">
        <v>0</v>
      </c>
      <c r="V880" s="170">
        <v>0</v>
      </c>
      <c r="W880" s="170">
        <v>0</v>
      </c>
      <c r="X880" s="170">
        <v>0</v>
      </c>
      <c r="Y880" s="173" t="s">
        <v>179</v>
      </c>
    </row>
    <row r="881" spans="1:25" ht="15.75" x14ac:dyDescent="0.2">
      <c r="A881" s="318">
        <v>845</v>
      </c>
      <c r="B881" s="169" t="s">
        <v>1788</v>
      </c>
      <c r="C881" s="175" t="s">
        <v>182</v>
      </c>
      <c r="D881" s="169" t="s">
        <v>1110</v>
      </c>
      <c r="E881" s="175" t="s">
        <v>2799</v>
      </c>
      <c r="F881" s="169" t="s">
        <v>1621</v>
      </c>
      <c r="G881" s="175">
        <v>2000</v>
      </c>
      <c r="H881" s="176">
        <v>2</v>
      </c>
      <c r="I881" s="177">
        <v>1</v>
      </c>
      <c r="J881" s="177">
        <v>86</v>
      </c>
      <c r="K881" s="177">
        <v>1</v>
      </c>
      <c r="L881" s="171">
        <v>0</v>
      </c>
      <c r="M881" s="170">
        <v>0</v>
      </c>
      <c r="N881" s="170">
        <v>0</v>
      </c>
      <c r="O881" s="170">
        <v>0</v>
      </c>
      <c r="P881" s="170">
        <v>0</v>
      </c>
      <c r="Q881" s="170">
        <v>0</v>
      </c>
      <c r="R881" s="170">
        <v>0</v>
      </c>
      <c r="S881" s="170">
        <v>0</v>
      </c>
      <c r="T881" s="171">
        <v>0</v>
      </c>
      <c r="U881" s="170">
        <v>0</v>
      </c>
      <c r="V881" s="170">
        <v>0</v>
      </c>
      <c r="W881" s="170">
        <v>0</v>
      </c>
      <c r="X881" s="170">
        <v>0</v>
      </c>
      <c r="Y881" s="173" t="s">
        <v>179</v>
      </c>
    </row>
    <row r="882" spans="1:25" ht="15.75" x14ac:dyDescent="0.2">
      <c r="A882" s="318">
        <v>846</v>
      </c>
      <c r="B882" s="169" t="s">
        <v>1973</v>
      </c>
      <c r="C882" s="175" t="s">
        <v>183</v>
      </c>
      <c r="D882" s="169" t="s">
        <v>1397</v>
      </c>
      <c r="E882" s="175" t="s">
        <v>2800</v>
      </c>
      <c r="F882" s="169" t="s">
        <v>1048</v>
      </c>
      <c r="G882" s="175">
        <v>1997</v>
      </c>
      <c r="H882" s="176">
        <v>1</v>
      </c>
      <c r="I882" s="177">
        <v>1</v>
      </c>
      <c r="J882" s="177">
        <v>90</v>
      </c>
      <c r="K882" s="177">
        <v>1</v>
      </c>
      <c r="L882" s="171">
        <v>0</v>
      </c>
      <c r="M882" s="170">
        <v>0</v>
      </c>
      <c r="N882" s="170">
        <v>0</v>
      </c>
      <c r="O882" s="170">
        <v>0</v>
      </c>
      <c r="P882" s="170">
        <v>0</v>
      </c>
      <c r="Q882" s="170">
        <v>0</v>
      </c>
      <c r="R882" s="170">
        <v>0</v>
      </c>
      <c r="S882" s="170">
        <v>0</v>
      </c>
      <c r="T882" s="171">
        <v>0</v>
      </c>
      <c r="U882" s="170">
        <v>0</v>
      </c>
      <c r="V882" s="170">
        <v>0</v>
      </c>
      <c r="W882" s="170">
        <v>0</v>
      </c>
      <c r="X882" s="170">
        <v>0</v>
      </c>
      <c r="Y882" s="173" t="s">
        <v>179</v>
      </c>
    </row>
    <row r="883" spans="1:25" ht="15.75" x14ac:dyDescent="0.2">
      <c r="A883" s="318">
        <v>847</v>
      </c>
      <c r="B883" s="169" t="s">
        <v>1937</v>
      </c>
      <c r="C883" s="175" t="s">
        <v>638</v>
      </c>
      <c r="D883" s="169" t="s">
        <v>787</v>
      </c>
      <c r="E883" s="175" t="s">
        <v>2194</v>
      </c>
      <c r="F883" s="286" t="s">
        <v>966</v>
      </c>
      <c r="G883" s="175">
        <v>1993</v>
      </c>
      <c r="H883" s="176">
        <v>1</v>
      </c>
      <c r="I883" s="170">
        <v>0</v>
      </c>
      <c r="J883" s="177">
        <v>16</v>
      </c>
      <c r="K883" s="177">
        <v>0.2</v>
      </c>
      <c r="L883" s="171">
        <v>0</v>
      </c>
      <c r="M883" s="170">
        <v>0</v>
      </c>
      <c r="N883" s="170">
        <v>0</v>
      </c>
      <c r="O883" s="170">
        <v>0</v>
      </c>
      <c r="P883" s="170">
        <v>0</v>
      </c>
      <c r="Q883" s="170">
        <v>0</v>
      </c>
      <c r="R883" s="170">
        <v>0</v>
      </c>
      <c r="S883" s="170">
        <v>0</v>
      </c>
      <c r="T883" s="171">
        <v>0</v>
      </c>
      <c r="U883" s="170">
        <v>0</v>
      </c>
      <c r="V883" s="170">
        <v>0</v>
      </c>
      <c r="W883" s="170">
        <v>0</v>
      </c>
      <c r="X883" s="170">
        <v>0</v>
      </c>
      <c r="Y883" s="173" t="s">
        <v>179</v>
      </c>
    </row>
    <row r="884" spans="1:25" ht="15.75" x14ac:dyDescent="0.2">
      <c r="A884" s="318">
        <v>848</v>
      </c>
      <c r="B884" s="169" t="s">
        <v>1649</v>
      </c>
      <c r="C884" s="175" t="s">
        <v>636</v>
      </c>
      <c r="D884" s="169" t="s">
        <v>1545</v>
      </c>
      <c r="E884" s="175" t="s">
        <v>2801</v>
      </c>
      <c r="F884" s="169" t="s">
        <v>987</v>
      </c>
      <c r="G884" s="175">
        <v>1993</v>
      </c>
      <c r="H884" s="176">
        <v>4</v>
      </c>
      <c r="I884" s="170">
        <v>0</v>
      </c>
      <c r="J884" s="177">
        <v>127</v>
      </c>
      <c r="K884" s="177">
        <v>1.4</v>
      </c>
      <c r="L884" s="171">
        <v>0</v>
      </c>
      <c r="M884" s="170">
        <v>0</v>
      </c>
      <c r="N884" s="170">
        <v>0</v>
      </c>
      <c r="O884" s="170">
        <v>0</v>
      </c>
      <c r="P884" s="170">
        <v>0</v>
      </c>
      <c r="Q884" s="170">
        <v>0</v>
      </c>
      <c r="R884" s="177">
        <v>1</v>
      </c>
      <c r="S884" s="170">
        <v>0</v>
      </c>
      <c r="T884" s="171">
        <v>0</v>
      </c>
      <c r="U884" s="170">
        <v>0</v>
      </c>
      <c r="V884" s="170">
        <v>0</v>
      </c>
      <c r="W884" s="170">
        <v>0</v>
      </c>
      <c r="X884" s="170">
        <v>0</v>
      </c>
      <c r="Y884" s="173" t="s">
        <v>179</v>
      </c>
    </row>
    <row r="885" spans="1:25" ht="15.75" x14ac:dyDescent="0.2">
      <c r="A885" s="318">
        <v>849</v>
      </c>
      <c r="B885" s="169" t="s">
        <v>1354</v>
      </c>
      <c r="C885" s="175" t="s">
        <v>181</v>
      </c>
      <c r="D885" s="169" t="s">
        <v>1683</v>
      </c>
      <c r="E885" s="175" t="s">
        <v>2802</v>
      </c>
      <c r="F885" s="286" t="s">
        <v>1355</v>
      </c>
      <c r="G885" s="175">
        <v>1994</v>
      </c>
      <c r="H885" s="176">
        <v>3</v>
      </c>
      <c r="I885" s="177">
        <v>1</v>
      </c>
      <c r="J885" s="177">
        <v>131</v>
      </c>
      <c r="K885" s="177">
        <v>1.5</v>
      </c>
      <c r="L885" s="171">
        <v>0</v>
      </c>
      <c r="M885" s="170">
        <v>0</v>
      </c>
      <c r="N885" s="170">
        <v>0</v>
      </c>
      <c r="O885" s="170">
        <v>0</v>
      </c>
      <c r="P885" s="170">
        <v>0</v>
      </c>
      <c r="Q885" s="170">
        <v>0</v>
      </c>
      <c r="R885" s="170">
        <v>0</v>
      </c>
      <c r="S885" s="170">
        <v>0</v>
      </c>
      <c r="T885" s="171">
        <v>0</v>
      </c>
      <c r="U885" s="170">
        <v>0</v>
      </c>
      <c r="V885" s="170">
        <v>0</v>
      </c>
      <c r="W885" s="170">
        <v>0</v>
      </c>
      <c r="X885" s="170">
        <v>0</v>
      </c>
      <c r="Y885" s="173" t="s">
        <v>179</v>
      </c>
    </row>
    <row r="886" spans="1:25" ht="16.5" thickBot="1" x14ac:dyDescent="0.25">
      <c r="A886" s="318">
        <v>850</v>
      </c>
      <c r="B886" s="169" t="s">
        <v>508</v>
      </c>
      <c r="C886" s="175" t="s">
        <v>1677</v>
      </c>
      <c r="D886" s="169" t="s">
        <v>1534</v>
      </c>
      <c r="E886" s="175" t="s">
        <v>2803</v>
      </c>
      <c r="F886" s="169" t="s">
        <v>1116</v>
      </c>
      <c r="G886" s="175">
        <v>2000</v>
      </c>
      <c r="H886" s="176">
        <v>4</v>
      </c>
      <c r="I886" s="177">
        <v>4</v>
      </c>
      <c r="J886" s="177">
        <v>360</v>
      </c>
      <c r="K886" s="177">
        <v>4</v>
      </c>
      <c r="L886" s="171">
        <v>0</v>
      </c>
      <c r="M886" s="170">
        <v>0</v>
      </c>
      <c r="N886" s="170">
        <v>0</v>
      </c>
      <c r="O886" s="170">
        <v>0</v>
      </c>
      <c r="P886" s="170">
        <v>0</v>
      </c>
      <c r="Q886" s="170">
        <v>0</v>
      </c>
      <c r="R886" s="170">
        <v>0</v>
      </c>
      <c r="S886" s="170">
        <v>0</v>
      </c>
      <c r="T886" s="171">
        <v>0</v>
      </c>
      <c r="U886" s="170">
        <v>0</v>
      </c>
      <c r="V886" s="170">
        <v>0</v>
      </c>
      <c r="W886" s="170">
        <v>0</v>
      </c>
      <c r="X886" s="170">
        <v>0</v>
      </c>
      <c r="Y886" s="173" t="s">
        <v>179</v>
      </c>
    </row>
    <row r="887" spans="1:25" ht="13.5" thickBot="1" x14ac:dyDescent="0.25">
      <c r="A887" s="174" t="s">
        <v>173</v>
      </c>
      <c r="B887" s="315" t="s">
        <v>174</v>
      </c>
      <c r="C887" s="181" t="s">
        <v>175</v>
      </c>
      <c r="D887" s="181" t="s">
        <v>176</v>
      </c>
      <c r="E887" s="181" t="s">
        <v>177</v>
      </c>
      <c r="F887" s="181" t="s">
        <v>806</v>
      </c>
      <c r="G887" s="181" t="s">
        <v>178</v>
      </c>
      <c r="H887" s="182" t="s">
        <v>184</v>
      </c>
      <c r="I887" s="181" t="s">
        <v>185</v>
      </c>
      <c r="J887" s="181" t="s">
        <v>186</v>
      </c>
      <c r="K887" s="181" t="s">
        <v>187</v>
      </c>
      <c r="L887" s="182" t="s">
        <v>188</v>
      </c>
      <c r="M887" s="181" t="s">
        <v>189</v>
      </c>
      <c r="N887" s="181" t="s">
        <v>195</v>
      </c>
      <c r="O887" s="181" t="s">
        <v>190</v>
      </c>
      <c r="P887" s="181" t="s">
        <v>191</v>
      </c>
      <c r="Q887" s="181" t="s">
        <v>192</v>
      </c>
      <c r="R887" s="181" t="s">
        <v>193</v>
      </c>
      <c r="S887" s="181" t="s">
        <v>194</v>
      </c>
      <c r="T887" s="182" t="s">
        <v>188</v>
      </c>
      <c r="U887" s="181" t="s">
        <v>189</v>
      </c>
      <c r="V887" s="181" t="s">
        <v>195</v>
      </c>
      <c r="W887" s="181" t="s">
        <v>190</v>
      </c>
      <c r="X887" s="181" t="s">
        <v>196</v>
      </c>
      <c r="Y887" s="183" t="s">
        <v>179</v>
      </c>
    </row>
    <row r="888" spans="1:25" ht="15.75" x14ac:dyDescent="0.2">
      <c r="A888" s="318">
        <v>851</v>
      </c>
      <c r="B888" s="169" t="s">
        <v>1650</v>
      </c>
      <c r="C888" s="175" t="s">
        <v>182</v>
      </c>
      <c r="D888" s="169" t="s">
        <v>1534</v>
      </c>
      <c r="E888" s="175" t="s">
        <v>2777</v>
      </c>
      <c r="F888" s="169" t="s">
        <v>1009</v>
      </c>
      <c r="G888" s="175">
        <v>2001</v>
      </c>
      <c r="H888" s="176">
        <v>4</v>
      </c>
      <c r="I888" s="177">
        <v>4</v>
      </c>
      <c r="J888" s="177">
        <v>278</v>
      </c>
      <c r="K888" s="177">
        <v>3.1</v>
      </c>
      <c r="L888" s="171">
        <v>0</v>
      </c>
      <c r="M888" s="170">
        <v>0</v>
      </c>
      <c r="N888" s="170">
        <v>0</v>
      </c>
      <c r="O888" s="170">
        <v>0</v>
      </c>
      <c r="P888" s="170">
        <v>0</v>
      </c>
      <c r="Q888" s="170">
        <v>0</v>
      </c>
      <c r="R888" s="170">
        <v>0</v>
      </c>
      <c r="S888" s="170">
        <v>0</v>
      </c>
      <c r="T888" s="171">
        <v>0</v>
      </c>
      <c r="U888" s="170">
        <v>0</v>
      </c>
      <c r="V888" s="170">
        <v>0</v>
      </c>
      <c r="W888" s="170">
        <v>0</v>
      </c>
      <c r="X888" s="170">
        <v>0</v>
      </c>
      <c r="Y888" s="173" t="s">
        <v>179</v>
      </c>
    </row>
    <row r="889" spans="1:25" ht="15.75" x14ac:dyDescent="0.2">
      <c r="A889" s="318">
        <v>852</v>
      </c>
      <c r="B889" s="169" t="s">
        <v>2020</v>
      </c>
      <c r="C889" s="175" t="s">
        <v>182</v>
      </c>
      <c r="D889" s="169" t="s">
        <v>1404</v>
      </c>
      <c r="E889" s="175" t="s">
        <v>2804</v>
      </c>
      <c r="F889" s="169" t="s">
        <v>929</v>
      </c>
      <c r="G889" s="175">
        <v>1997</v>
      </c>
      <c r="H889" s="176">
        <v>1</v>
      </c>
      <c r="I889" s="177">
        <v>1</v>
      </c>
      <c r="J889" s="177">
        <v>90</v>
      </c>
      <c r="K889" s="177">
        <v>1</v>
      </c>
      <c r="L889" s="171">
        <v>0</v>
      </c>
      <c r="M889" s="170">
        <v>0</v>
      </c>
      <c r="N889" s="170">
        <v>0</v>
      </c>
      <c r="O889" s="170">
        <v>0</v>
      </c>
      <c r="P889" s="170">
        <v>0</v>
      </c>
      <c r="Q889" s="170">
        <v>0</v>
      </c>
      <c r="R889" s="170">
        <v>0</v>
      </c>
      <c r="S889" s="170">
        <v>0</v>
      </c>
      <c r="T889" s="171">
        <v>0</v>
      </c>
      <c r="U889" s="170">
        <v>0</v>
      </c>
      <c r="V889" s="170">
        <v>0</v>
      </c>
      <c r="W889" s="170">
        <v>0</v>
      </c>
      <c r="X889" s="170">
        <v>0</v>
      </c>
      <c r="Y889" s="173" t="s">
        <v>179</v>
      </c>
    </row>
    <row r="890" spans="1:25" ht="15.75" x14ac:dyDescent="0.2">
      <c r="A890" s="318">
        <v>853</v>
      </c>
      <c r="B890" s="169" t="s">
        <v>1651</v>
      </c>
      <c r="C890" s="175" t="s">
        <v>181</v>
      </c>
      <c r="D890" s="169" t="s">
        <v>1531</v>
      </c>
      <c r="E890" s="175" t="s">
        <v>2805</v>
      </c>
      <c r="F890" s="169" t="s">
        <v>1247</v>
      </c>
      <c r="G890" s="175">
        <v>1993</v>
      </c>
      <c r="H890" s="176">
        <v>3</v>
      </c>
      <c r="I890" s="170">
        <v>0</v>
      </c>
      <c r="J890" s="177">
        <v>28</v>
      </c>
      <c r="K890" s="177">
        <v>0.3</v>
      </c>
      <c r="L890" s="171">
        <v>0</v>
      </c>
      <c r="M890" s="170">
        <v>0</v>
      </c>
      <c r="N890" s="170">
        <v>0</v>
      </c>
      <c r="O890" s="170">
        <v>0</v>
      </c>
      <c r="P890" s="170">
        <v>0</v>
      </c>
      <c r="Q890" s="170">
        <v>0</v>
      </c>
      <c r="R890" s="170">
        <v>0</v>
      </c>
      <c r="S890" s="170">
        <v>0</v>
      </c>
      <c r="T890" s="171">
        <v>0</v>
      </c>
      <c r="U890" s="170">
        <v>0</v>
      </c>
      <c r="V890" s="170">
        <v>0</v>
      </c>
      <c r="W890" s="170">
        <v>0</v>
      </c>
      <c r="X890" s="170">
        <v>0</v>
      </c>
      <c r="Y890" s="173" t="s">
        <v>179</v>
      </c>
    </row>
    <row r="891" spans="1:25" ht="15.75" x14ac:dyDescent="0.2">
      <c r="A891" s="318">
        <v>854</v>
      </c>
      <c r="B891" s="169" t="s">
        <v>1938</v>
      </c>
      <c r="C891" s="175" t="s">
        <v>180</v>
      </c>
      <c r="D891" s="169" t="s">
        <v>1103</v>
      </c>
      <c r="E891" s="175" t="s">
        <v>1479</v>
      </c>
      <c r="F891" s="286" t="s">
        <v>1200</v>
      </c>
      <c r="G891" s="175">
        <v>1991</v>
      </c>
      <c r="H891" s="176">
        <v>1</v>
      </c>
      <c r="I891" s="170">
        <v>0</v>
      </c>
      <c r="J891" s="177">
        <v>14</v>
      </c>
      <c r="K891" s="177">
        <v>0.2</v>
      </c>
      <c r="L891" s="171">
        <v>0</v>
      </c>
      <c r="M891" s="170">
        <v>0</v>
      </c>
      <c r="N891" s="170">
        <v>0</v>
      </c>
      <c r="O891" s="170">
        <v>0</v>
      </c>
      <c r="P891" s="170">
        <v>0</v>
      </c>
      <c r="Q891" s="170">
        <v>0</v>
      </c>
      <c r="R891" s="170">
        <v>0</v>
      </c>
      <c r="S891" s="170">
        <v>0</v>
      </c>
      <c r="T891" s="171">
        <v>0</v>
      </c>
      <c r="U891" s="170">
        <v>0</v>
      </c>
      <c r="V891" s="170">
        <v>0</v>
      </c>
      <c r="W891" s="170">
        <v>0</v>
      </c>
      <c r="X891" s="170">
        <v>0</v>
      </c>
      <c r="Y891" s="173" t="s">
        <v>179</v>
      </c>
    </row>
    <row r="892" spans="1:25" ht="15.75" x14ac:dyDescent="0.2">
      <c r="A892" s="318">
        <v>855</v>
      </c>
      <c r="B892" s="169" t="s">
        <v>271</v>
      </c>
      <c r="C892" s="175" t="s">
        <v>183</v>
      </c>
      <c r="D892" s="169" t="s">
        <v>824</v>
      </c>
      <c r="E892" s="175" t="s">
        <v>2806</v>
      </c>
      <c r="F892" s="169" t="s">
        <v>866</v>
      </c>
      <c r="G892" s="175">
        <v>1990</v>
      </c>
      <c r="H892" s="176">
        <v>3</v>
      </c>
      <c r="I892" s="177">
        <v>3</v>
      </c>
      <c r="J892" s="177">
        <v>270</v>
      </c>
      <c r="K892" s="177">
        <v>3</v>
      </c>
      <c r="L892" s="171">
        <v>0</v>
      </c>
      <c r="M892" s="170">
        <v>0</v>
      </c>
      <c r="N892" s="170">
        <v>0</v>
      </c>
      <c r="O892" s="170">
        <v>0</v>
      </c>
      <c r="P892" s="170">
        <v>0</v>
      </c>
      <c r="Q892" s="170">
        <v>0</v>
      </c>
      <c r="R892" s="170">
        <v>0</v>
      </c>
      <c r="S892" s="170">
        <v>0</v>
      </c>
      <c r="T892" s="171">
        <v>0</v>
      </c>
      <c r="U892" s="170">
        <v>0</v>
      </c>
      <c r="V892" s="170">
        <v>0</v>
      </c>
      <c r="W892" s="170">
        <v>0</v>
      </c>
      <c r="X892" s="170">
        <v>0</v>
      </c>
      <c r="Y892" s="173" t="s">
        <v>179</v>
      </c>
    </row>
    <row r="893" spans="1:25" ht="15.75" x14ac:dyDescent="0.2">
      <c r="A893" s="318">
        <v>856</v>
      </c>
      <c r="B893" s="169" t="s">
        <v>867</v>
      </c>
      <c r="C893" s="175" t="s">
        <v>180</v>
      </c>
      <c r="D893" s="169" t="s">
        <v>824</v>
      </c>
      <c r="E893" s="175" t="s">
        <v>376</v>
      </c>
      <c r="F893" s="169" t="s">
        <v>868</v>
      </c>
      <c r="G893" s="175">
        <v>1997</v>
      </c>
      <c r="H893" s="176">
        <v>3</v>
      </c>
      <c r="I893" s="177">
        <v>3</v>
      </c>
      <c r="J893" s="177">
        <v>204</v>
      </c>
      <c r="K893" s="177">
        <v>2.2999999999999998</v>
      </c>
      <c r="L893" s="171">
        <v>0</v>
      </c>
      <c r="M893" s="170">
        <v>0</v>
      </c>
      <c r="N893" s="170">
        <v>0</v>
      </c>
      <c r="O893" s="170">
        <v>0</v>
      </c>
      <c r="P893" s="170">
        <v>0</v>
      </c>
      <c r="Q893" s="170">
        <v>0</v>
      </c>
      <c r="R893" s="177">
        <v>1</v>
      </c>
      <c r="S893" s="170">
        <v>0</v>
      </c>
      <c r="T893" s="171">
        <v>0</v>
      </c>
      <c r="U893" s="170">
        <v>0</v>
      </c>
      <c r="V893" s="170">
        <v>0</v>
      </c>
      <c r="W893" s="170">
        <v>0</v>
      </c>
      <c r="X893" s="170">
        <v>0</v>
      </c>
      <c r="Y893" s="173" t="s">
        <v>179</v>
      </c>
    </row>
    <row r="894" spans="1:25" ht="15.75" x14ac:dyDescent="0.2">
      <c r="A894" s="318">
        <v>857</v>
      </c>
      <c r="B894" s="169" t="s">
        <v>2117</v>
      </c>
      <c r="C894" s="175" t="s">
        <v>182</v>
      </c>
      <c r="D894" s="169" t="s">
        <v>1270</v>
      </c>
      <c r="E894" s="175" t="s">
        <v>2807</v>
      </c>
      <c r="F894" s="169" t="s">
        <v>1194</v>
      </c>
      <c r="G894" s="175">
        <v>2005</v>
      </c>
      <c r="H894" s="176">
        <v>1</v>
      </c>
      <c r="I894" s="170">
        <v>0</v>
      </c>
      <c r="J894" s="177">
        <v>30</v>
      </c>
      <c r="K894" s="177">
        <v>0.3</v>
      </c>
      <c r="L894" s="171">
        <v>0</v>
      </c>
      <c r="M894" s="170">
        <v>0</v>
      </c>
      <c r="N894" s="170">
        <v>0</v>
      </c>
      <c r="O894" s="170">
        <v>0</v>
      </c>
      <c r="P894" s="170">
        <v>0</v>
      </c>
      <c r="Q894" s="170">
        <v>0</v>
      </c>
      <c r="R894" s="170">
        <v>0</v>
      </c>
      <c r="S894" s="170">
        <v>0</v>
      </c>
      <c r="T894" s="171">
        <v>0</v>
      </c>
      <c r="U894" s="170">
        <v>0</v>
      </c>
      <c r="V894" s="170">
        <v>0</v>
      </c>
      <c r="W894" s="170">
        <v>0</v>
      </c>
      <c r="X894" s="170">
        <v>0</v>
      </c>
      <c r="Y894" s="173" t="s">
        <v>179</v>
      </c>
    </row>
    <row r="895" spans="1:25" ht="15.75" x14ac:dyDescent="0.2">
      <c r="A895" s="318">
        <v>858</v>
      </c>
      <c r="B895" s="169" t="s">
        <v>923</v>
      </c>
      <c r="C895" s="175" t="s">
        <v>180</v>
      </c>
      <c r="D895" s="169" t="s">
        <v>887</v>
      </c>
      <c r="E895" s="175" t="s">
        <v>2808</v>
      </c>
      <c r="F895" s="169" t="s">
        <v>831</v>
      </c>
      <c r="G895" s="175">
        <v>1999</v>
      </c>
      <c r="H895" s="176">
        <v>5</v>
      </c>
      <c r="I895" s="170">
        <v>0</v>
      </c>
      <c r="J895" s="177">
        <v>92</v>
      </c>
      <c r="K895" s="177">
        <v>1</v>
      </c>
      <c r="L895" s="171">
        <v>0</v>
      </c>
      <c r="M895" s="170">
        <v>0</v>
      </c>
      <c r="N895" s="170">
        <v>0</v>
      </c>
      <c r="O895" s="170">
        <v>0</v>
      </c>
      <c r="P895" s="170">
        <v>0</v>
      </c>
      <c r="Q895" s="170">
        <v>0</v>
      </c>
      <c r="R895" s="170">
        <v>0</v>
      </c>
      <c r="S895" s="170">
        <v>0</v>
      </c>
      <c r="T895" s="171">
        <v>0</v>
      </c>
      <c r="U895" s="170">
        <v>0</v>
      </c>
      <c r="V895" s="170">
        <v>0</v>
      </c>
      <c r="W895" s="170">
        <v>0</v>
      </c>
      <c r="X895" s="170">
        <v>0</v>
      </c>
      <c r="Y895" s="173" t="s">
        <v>179</v>
      </c>
    </row>
    <row r="896" spans="1:25" ht="15.75" x14ac:dyDescent="0.2">
      <c r="A896" s="318">
        <v>859</v>
      </c>
      <c r="B896" s="169" t="s">
        <v>1356</v>
      </c>
      <c r="C896" s="175" t="s">
        <v>180</v>
      </c>
      <c r="D896" s="169" t="s">
        <v>1238</v>
      </c>
      <c r="E896" s="175" t="s">
        <v>2809</v>
      </c>
      <c r="F896" s="169" t="s">
        <v>860</v>
      </c>
      <c r="G896" s="175">
        <v>2002</v>
      </c>
      <c r="H896" s="176">
        <v>3</v>
      </c>
      <c r="I896" s="177">
        <v>1</v>
      </c>
      <c r="J896" s="177">
        <v>136</v>
      </c>
      <c r="K896" s="177">
        <v>1.5</v>
      </c>
      <c r="L896" s="171">
        <v>0</v>
      </c>
      <c r="M896" s="170">
        <v>0</v>
      </c>
      <c r="N896" s="170">
        <v>0</v>
      </c>
      <c r="O896" s="170">
        <v>0</v>
      </c>
      <c r="P896" s="170">
        <v>0</v>
      </c>
      <c r="Q896" s="170">
        <v>0</v>
      </c>
      <c r="R896" s="170">
        <v>0</v>
      </c>
      <c r="S896" s="170">
        <v>0</v>
      </c>
      <c r="T896" s="171">
        <v>0</v>
      </c>
      <c r="U896" s="170">
        <v>0</v>
      </c>
      <c r="V896" s="170">
        <v>0</v>
      </c>
      <c r="W896" s="170">
        <v>0</v>
      </c>
      <c r="X896" s="170">
        <v>0</v>
      </c>
      <c r="Y896" s="173" t="s">
        <v>179</v>
      </c>
    </row>
    <row r="897" spans="1:25" ht="15.75" x14ac:dyDescent="0.2">
      <c r="A897" s="318">
        <v>860</v>
      </c>
      <c r="B897" s="169" t="s">
        <v>646</v>
      </c>
      <c r="C897" s="175" t="s">
        <v>181</v>
      </c>
      <c r="D897" s="169" t="s">
        <v>633</v>
      </c>
      <c r="E897" s="175" t="s">
        <v>2810</v>
      </c>
      <c r="F897" s="169" t="s">
        <v>1091</v>
      </c>
      <c r="G897" s="175">
        <v>1995</v>
      </c>
      <c r="H897" s="176">
        <v>2</v>
      </c>
      <c r="I897" s="177">
        <v>2</v>
      </c>
      <c r="J897" s="177">
        <v>171</v>
      </c>
      <c r="K897" s="177">
        <v>1.9</v>
      </c>
      <c r="L897" s="171">
        <v>0</v>
      </c>
      <c r="M897" s="170">
        <v>0</v>
      </c>
      <c r="N897" s="170">
        <v>0</v>
      </c>
      <c r="O897" s="170">
        <v>0</v>
      </c>
      <c r="P897" s="170">
        <v>0</v>
      </c>
      <c r="Q897" s="170">
        <v>0</v>
      </c>
      <c r="R897" s="170">
        <v>0</v>
      </c>
      <c r="S897" s="170">
        <v>0</v>
      </c>
      <c r="T897" s="171">
        <v>0</v>
      </c>
      <c r="U897" s="170">
        <v>0</v>
      </c>
      <c r="V897" s="170">
        <v>0</v>
      </c>
      <c r="W897" s="170">
        <v>0</v>
      </c>
      <c r="X897" s="170">
        <v>0</v>
      </c>
      <c r="Y897" s="173" t="s">
        <v>179</v>
      </c>
    </row>
    <row r="898" spans="1:25" ht="15.75" x14ac:dyDescent="0.2">
      <c r="A898" s="318">
        <v>861</v>
      </c>
      <c r="B898" s="169" t="s">
        <v>1868</v>
      </c>
      <c r="C898" s="175" t="s">
        <v>181</v>
      </c>
      <c r="D898" s="169" t="s">
        <v>1387</v>
      </c>
      <c r="E898" s="175" t="s">
        <v>2811</v>
      </c>
      <c r="F898" s="286" t="s">
        <v>1869</v>
      </c>
      <c r="G898" s="175">
        <v>1997</v>
      </c>
      <c r="H898" s="176">
        <v>2</v>
      </c>
      <c r="I898" s="170">
        <v>0</v>
      </c>
      <c r="J898" s="177">
        <v>2</v>
      </c>
      <c r="K898" s="170">
        <v>0</v>
      </c>
      <c r="L898" s="171">
        <v>0</v>
      </c>
      <c r="M898" s="170">
        <v>0</v>
      </c>
      <c r="N898" s="170">
        <v>0</v>
      </c>
      <c r="O898" s="170">
        <v>0</v>
      </c>
      <c r="P898" s="170">
        <v>0</v>
      </c>
      <c r="Q898" s="170">
        <v>0</v>
      </c>
      <c r="R898" s="177">
        <v>1</v>
      </c>
      <c r="S898" s="170">
        <v>0</v>
      </c>
      <c r="T898" s="171">
        <v>0</v>
      </c>
      <c r="U898" s="170">
        <v>0</v>
      </c>
      <c r="V898" s="170">
        <v>0</v>
      </c>
      <c r="W898" s="170">
        <v>0</v>
      </c>
      <c r="X898" s="170">
        <v>0</v>
      </c>
      <c r="Y898" s="173" t="s">
        <v>179</v>
      </c>
    </row>
    <row r="899" spans="1:25" ht="15.75" x14ac:dyDescent="0.2">
      <c r="A899" s="318">
        <v>862</v>
      </c>
      <c r="B899" s="169" t="s">
        <v>1870</v>
      </c>
      <c r="C899" s="175" t="s">
        <v>180</v>
      </c>
      <c r="D899" s="169" t="s">
        <v>1400</v>
      </c>
      <c r="E899" s="175" t="s">
        <v>2812</v>
      </c>
      <c r="F899" s="169" t="s">
        <v>1871</v>
      </c>
      <c r="G899" s="175">
        <v>2002</v>
      </c>
      <c r="H899" s="176">
        <v>1</v>
      </c>
      <c r="I899" s="170">
        <v>0</v>
      </c>
      <c r="J899" s="177">
        <v>23</v>
      </c>
      <c r="K899" s="177">
        <v>0.3</v>
      </c>
      <c r="L899" s="171">
        <v>0</v>
      </c>
      <c r="M899" s="170">
        <v>0</v>
      </c>
      <c r="N899" s="170">
        <v>0</v>
      </c>
      <c r="O899" s="170">
        <v>0</v>
      </c>
      <c r="P899" s="170">
        <v>0</v>
      </c>
      <c r="Q899" s="170">
        <v>0</v>
      </c>
      <c r="R899" s="170">
        <v>0</v>
      </c>
      <c r="S899" s="170">
        <v>0</v>
      </c>
      <c r="T899" s="171">
        <v>0</v>
      </c>
      <c r="U899" s="170">
        <v>0</v>
      </c>
      <c r="V899" s="170">
        <v>0</v>
      </c>
      <c r="W899" s="170">
        <v>0</v>
      </c>
      <c r="X899" s="170">
        <v>0</v>
      </c>
      <c r="Y899" s="173" t="s">
        <v>179</v>
      </c>
    </row>
    <row r="900" spans="1:25" ht="15.75" x14ac:dyDescent="0.2">
      <c r="A900" s="318">
        <v>863</v>
      </c>
      <c r="B900" s="169" t="s">
        <v>1206</v>
      </c>
      <c r="C900" s="175" t="s">
        <v>181</v>
      </c>
      <c r="D900" s="169" t="s">
        <v>1110</v>
      </c>
      <c r="E900" s="175" t="s">
        <v>2813</v>
      </c>
      <c r="F900" s="169" t="s">
        <v>1207</v>
      </c>
      <c r="G900" s="175">
        <v>2005</v>
      </c>
      <c r="H900" s="176">
        <v>1</v>
      </c>
      <c r="I900" s="170">
        <v>0</v>
      </c>
      <c r="J900" s="177">
        <v>7</v>
      </c>
      <c r="K900" s="177">
        <v>0.1</v>
      </c>
      <c r="L900" s="171">
        <v>0</v>
      </c>
      <c r="M900" s="170">
        <v>0</v>
      </c>
      <c r="N900" s="170">
        <v>0</v>
      </c>
      <c r="O900" s="170">
        <v>0</v>
      </c>
      <c r="P900" s="170">
        <v>0</v>
      </c>
      <c r="Q900" s="170">
        <v>0</v>
      </c>
      <c r="R900" s="170">
        <v>0</v>
      </c>
      <c r="S900" s="170">
        <v>0</v>
      </c>
      <c r="T900" s="171">
        <v>0</v>
      </c>
      <c r="U900" s="170">
        <v>0</v>
      </c>
      <c r="V900" s="170">
        <v>0</v>
      </c>
      <c r="W900" s="170">
        <v>0</v>
      </c>
      <c r="X900" s="170">
        <v>0</v>
      </c>
      <c r="Y900" s="173" t="s">
        <v>179</v>
      </c>
    </row>
    <row r="901" spans="1:25" ht="15.75" x14ac:dyDescent="0.2">
      <c r="A901" s="318">
        <v>864</v>
      </c>
      <c r="B901" s="169" t="s">
        <v>1357</v>
      </c>
      <c r="C901" s="175" t="s">
        <v>183</v>
      </c>
      <c r="D901" s="169" t="s">
        <v>1236</v>
      </c>
      <c r="E901" s="175" t="s">
        <v>2142</v>
      </c>
      <c r="F901" s="286" t="s">
        <v>1252</v>
      </c>
      <c r="G901" s="175">
        <v>2000</v>
      </c>
      <c r="H901" s="176">
        <v>5</v>
      </c>
      <c r="I901" s="177">
        <v>5</v>
      </c>
      <c r="J901" s="177">
        <v>480</v>
      </c>
      <c r="K901" s="177">
        <v>5.3</v>
      </c>
      <c r="L901" s="171">
        <v>0</v>
      </c>
      <c r="M901" s="170">
        <v>0</v>
      </c>
      <c r="N901" s="170">
        <v>0</v>
      </c>
      <c r="O901" s="170">
        <v>0</v>
      </c>
      <c r="P901" s="170">
        <v>0</v>
      </c>
      <c r="Q901" s="170">
        <v>0</v>
      </c>
      <c r="R901" s="177">
        <v>1</v>
      </c>
      <c r="S901" s="170">
        <v>0</v>
      </c>
      <c r="T901" s="171">
        <v>0</v>
      </c>
      <c r="U901" s="170">
        <v>0</v>
      </c>
      <c r="V901" s="170">
        <v>0</v>
      </c>
      <c r="W901" s="170">
        <v>0</v>
      </c>
      <c r="X901" s="170">
        <v>0</v>
      </c>
      <c r="Y901" s="173" t="s">
        <v>179</v>
      </c>
    </row>
    <row r="902" spans="1:25" ht="15.75" x14ac:dyDescent="0.2">
      <c r="A902" s="318">
        <v>865</v>
      </c>
      <c r="B902" s="169" t="s">
        <v>738</v>
      </c>
      <c r="C902" s="175" t="s">
        <v>181</v>
      </c>
      <c r="D902" s="169" t="s">
        <v>1531</v>
      </c>
      <c r="E902" s="175" t="s">
        <v>2814</v>
      </c>
      <c r="F902" s="169" t="s">
        <v>1272</v>
      </c>
      <c r="G902" s="175">
        <v>1995</v>
      </c>
      <c r="H902" s="176">
        <v>3</v>
      </c>
      <c r="I902" s="177">
        <v>3</v>
      </c>
      <c r="J902" s="177">
        <v>269</v>
      </c>
      <c r="K902" s="177">
        <v>3</v>
      </c>
      <c r="L902" s="176">
        <v>1</v>
      </c>
      <c r="M902" s="170">
        <v>0</v>
      </c>
      <c r="N902" s="177">
        <v>1</v>
      </c>
      <c r="O902" s="177">
        <v>1</v>
      </c>
      <c r="P902" s="170">
        <v>0</v>
      </c>
      <c r="Q902" s="170">
        <v>0</v>
      </c>
      <c r="R902" s="170">
        <v>0</v>
      </c>
      <c r="S902" s="170">
        <v>0</v>
      </c>
      <c r="T902" s="176">
        <v>0.33</v>
      </c>
      <c r="U902" s="170">
        <v>0</v>
      </c>
      <c r="V902" s="177">
        <v>0.33</v>
      </c>
      <c r="W902" s="177">
        <v>0.33</v>
      </c>
      <c r="X902" s="177">
        <v>0.33</v>
      </c>
      <c r="Y902" s="173" t="s">
        <v>179</v>
      </c>
    </row>
    <row r="903" spans="1:25" ht="15.75" x14ac:dyDescent="0.2">
      <c r="A903" s="318">
        <v>866</v>
      </c>
      <c r="B903" s="169" t="s">
        <v>1652</v>
      </c>
      <c r="C903" s="175" t="s">
        <v>180</v>
      </c>
      <c r="D903" s="169" t="s">
        <v>1531</v>
      </c>
      <c r="E903" s="175" t="s">
        <v>2653</v>
      </c>
      <c r="F903" s="286" t="s">
        <v>1653</v>
      </c>
      <c r="G903" s="175">
        <v>1996</v>
      </c>
      <c r="H903" s="176">
        <v>3</v>
      </c>
      <c r="I903" s="177">
        <v>3</v>
      </c>
      <c r="J903" s="177">
        <v>237</v>
      </c>
      <c r="K903" s="177">
        <v>2.6</v>
      </c>
      <c r="L903" s="171">
        <v>0</v>
      </c>
      <c r="M903" s="170">
        <v>0</v>
      </c>
      <c r="N903" s="170">
        <v>0</v>
      </c>
      <c r="O903" s="170">
        <v>0</v>
      </c>
      <c r="P903" s="170">
        <v>0</v>
      </c>
      <c r="Q903" s="170">
        <v>0</v>
      </c>
      <c r="R903" s="170">
        <v>0</v>
      </c>
      <c r="S903" s="170">
        <v>0</v>
      </c>
      <c r="T903" s="171">
        <v>0</v>
      </c>
      <c r="U903" s="170">
        <v>0</v>
      </c>
      <c r="V903" s="170">
        <v>0</v>
      </c>
      <c r="W903" s="170">
        <v>0</v>
      </c>
      <c r="X903" s="170">
        <v>0</v>
      </c>
      <c r="Y903" s="173" t="s">
        <v>179</v>
      </c>
    </row>
    <row r="904" spans="1:25" ht="15.75" x14ac:dyDescent="0.2">
      <c r="A904" s="318">
        <v>867</v>
      </c>
      <c r="B904" s="169" t="s">
        <v>869</v>
      </c>
      <c r="C904" s="175" t="s">
        <v>182</v>
      </c>
      <c r="D904" s="169" t="s">
        <v>808</v>
      </c>
      <c r="E904" s="175" t="s">
        <v>2815</v>
      </c>
      <c r="F904" s="169" t="s">
        <v>813</v>
      </c>
      <c r="G904" s="175">
        <v>1995</v>
      </c>
      <c r="H904" s="176">
        <v>1</v>
      </c>
      <c r="I904" s="177">
        <v>1</v>
      </c>
      <c r="J904" s="177">
        <v>90</v>
      </c>
      <c r="K904" s="177">
        <v>1</v>
      </c>
      <c r="L904" s="171">
        <v>0</v>
      </c>
      <c r="M904" s="170">
        <v>0</v>
      </c>
      <c r="N904" s="170">
        <v>0</v>
      </c>
      <c r="O904" s="170">
        <v>0</v>
      </c>
      <c r="P904" s="170">
        <v>0</v>
      </c>
      <c r="Q904" s="170">
        <v>0</v>
      </c>
      <c r="R904" s="177">
        <v>1</v>
      </c>
      <c r="S904" s="170">
        <v>0</v>
      </c>
      <c r="T904" s="171">
        <v>0</v>
      </c>
      <c r="U904" s="170">
        <v>0</v>
      </c>
      <c r="V904" s="170">
        <v>0</v>
      </c>
      <c r="W904" s="170">
        <v>0</v>
      </c>
      <c r="X904" s="170">
        <v>0</v>
      </c>
      <c r="Y904" s="173" t="s">
        <v>179</v>
      </c>
    </row>
    <row r="905" spans="1:25" ht="15.75" x14ac:dyDescent="0.2">
      <c r="A905" s="318">
        <v>868</v>
      </c>
      <c r="B905" s="169" t="s">
        <v>1654</v>
      </c>
      <c r="C905" s="175" t="s">
        <v>180</v>
      </c>
      <c r="D905" s="169" t="s">
        <v>1534</v>
      </c>
      <c r="E905" s="175" t="s">
        <v>2816</v>
      </c>
      <c r="F905" s="169" t="s">
        <v>1367</v>
      </c>
      <c r="G905" s="175">
        <v>1998</v>
      </c>
      <c r="H905" s="176">
        <v>4</v>
      </c>
      <c r="I905" s="177">
        <v>3</v>
      </c>
      <c r="J905" s="177">
        <v>248</v>
      </c>
      <c r="K905" s="177">
        <v>2.8</v>
      </c>
      <c r="L905" s="171">
        <v>0</v>
      </c>
      <c r="M905" s="170">
        <v>0</v>
      </c>
      <c r="N905" s="170">
        <v>0</v>
      </c>
      <c r="O905" s="170">
        <v>0</v>
      </c>
      <c r="P905" s="170">
        <v>0</v>
      </c>
      <c r="Q905" s="170">
        <v>0</v>
      </c>
      <c r="R905" s="170">
        <v>0</v>
      </c>
      <c r="S905" s="170">
        <v>0</v>
      </c>
      <c r="T905" s="171">
        <v>0</v>
      </c>
      <c r="U905" s="170">
        <v>0</v>
      </c>
      <c r="V905" s="170">
        <v>0</v>
      </c>
      <c r="W905" s="170">
        <v>0</v>
      </c>
      <c r="X905" s="170">
        <v>0</v>
      </c>
      <c r="Y905" s="173" t="s">
        <v>179</v>
      </c>
    </row>
    <row r="906" spans="1:25" ht="15.75" x14ac:dyDescent="0.2">
      <c r="A906" s="318">
        <v>869</v>
      </c>
      <c r="B906" s="169" t="s">
        <v>1743</v>
      </c>
      <c r="C906" s="175" t="s">
        <v>180</v>
      </c>
      <c r="D906" s="169" t="s">
        <v>887</v>
      </c>
      <c r="E906" s="175" t="s">
        <v>2817</v>
      </c>
      <c r="F906" s="169" t="s">
        <v>1744</v>
      </c>
      <c r="G906" s="175">
        <v>2003</v>
      </c>
      <c r="H906" s="176">
        <v>3</v>
      </c>
      <c r="I906" s="177">
        <v>1</v>
      </c>
      <c r="J906" s="177">
        <v>126</v>
      </c>
      <c r="K906" s="177">
        <v>1.4</v>
      </c>
      <c r="L906" s="171">
        <v>0</v>
      </c>
      <c r="M906" s="170">
        <v>0</v>
      </c>
      <c r="N906" s="170">
        <v>0</v>
      </c>
      <c r="O906" s="170">
        <v>0</v>
      </c>
      <c r="P906" s="170">
        <v>0</v>
      </c>
      <c r="Q906" s="170">
        <v>0</v>
      </c>
      <c r="R906" s="177">
        <v>1</v>
      </c>
      <c r="S906" s="170">
        <v>0</v>
      </c>
      <c r="T906" s="171">
        <v>0</v>
      </c>
      <c r="U906" s="170">
        <v>0</v>
      </c>
      <c r="V906" s="170">
        <v>0</v>
      </c>
      <c r="W906" s="170">
        <v>0</v>
      </c>
      <c r="X906" s="170">
        <v>0</v>
      </c>
      <c r="Y906" s="173" t="s">
        <v>179</v>
      </c>
    </row>
    <row r="907" spans="1:25" ht="15.75" x14ac:dyDescent="0.2">
      <c r="A907" s="318">
        <v>870</v>
      </c>
      <c r="B907" s="169" t="s">
        <v>67</v>
      </c>
      <c r="C907" s="175" t="s">
        <v>180</v>
      </c>
      <c r="D907" s="169" t="s">
        <v>1545</v>
      </c>
      <c r="E907" s="175" t="s">
        <v>2818</v>
      </c>
      <c r="F907" s="169" t="s">
        <v>1116</v>
      </c>
      <c r="G907" s="175">
        <v>1994</v>
      </c>
      <c r="H907" s="176">
        <v>4</v>
      </c>
      <c r="I907" s="177">
        <v>1</v>
      </c>
      <c r="J907" s="177">
        <v>97</v>
      </c>
      <c r="K907" s="177">
        <v>1.1000000000000001</v>
      </c>
      <c r="L907" s="171">
        <v>0</v>
      </c>
      <c r="M907" s="170">
        <v>0</v>
      </c>
      <c r="N907" s="170">
        <v>0</v>
      </c>
      <c r="O907" s="170">
        <v>0</v>
      </c>
      <c r="P907" s="170">
        <v>0</v>
      </c>
      <c r="Q907" s="170">
        <v>0</v>
      </c>
      <c r="R907" s="177">
        <v>2</v>
      </c>
      <c r="S907" s="170">
        <v>0</v>
      </c>
      <c r="T907" s="171">
        <v>0</v>
      </c>
      <c r="U907" s="170">
        <v>0</v>
      </c>
      <c r="V907" s="170">
        <v>0</v>
      </c>
      <c r="W907" s="170">
        <v>0</v>
      </c>
      <c r="X907" s="170">
        <v>0</v>
      </c>
      <c r="Y907" s="173" t="s">
        <v>179</v>
      </c>
    </row>
    <row r="908" spans="1:25" ht="15.75" x14ac:dyDescent="0.2">
      <c r="A908" s="318">
        <v>871</v>
      </c>
      <c r="B908" s="169" t="s">
        <v>1745</v>
      </c>
      <c r="C908" s="175" t="s">
        <v>180</v>
      </c>
      <c r="D908" s="169" t="s">
        <v>989</v>
      </c>
      <c r="E908" s="175" t="s">
        <v>2434</v>
      </c>
      <c r="F908" s="169" t="s">
        <v>957</v>
      </c>
      <c r="G908" s="175">
        <v>1999</v>
      </c>
      <c r="H908" s="176">
        <v>2</v>
      </c>
      <c r="I908" s="170">
        <v>0</v>
      </c>
      <c r="J908" s="177">
        <v>22</v>
      </c>
      <c r="K908" s="177">
        <v>0.2</v>
      </c>
      <c r="L908" s="171">
        <v>0</v>
      </c>
      <c r="M908" s="170">
        <v>0</v>
      </c>
      <c r="N908" s="170">
        <v>0</v>
      </c>
      <c r="O908" s="170">
        <v>0</v>
      </c>
      <c r="P908" s="170">
        <v>0</v>
      </c>
      <c r="Q908" s="170">
        <v>0</v>
      </c>
      <c r="R908" s="170">
        <v>0</v>
      </c>
      <c r="S908" s="170">
        <v>0</v>
      </c>
      <c r="T908" s="171">
        <v>0</v>
      </c>
      <c r="U908" s="170">
        <v>0</v>
      </c>
      <c r="V908" s="170">
        <v>0</v>
      </c>
      <c r="W908" s="170">
        <v>0</v>
      </c>
      <c r="X908" s="170">
        <v>0</v>
      </c>
      <c r="Y908" s="173" t="s">
        <v>179</v>
      </c>
    </row>
    <row r="909" spans="1:25" ht="15.75" x14ac:dyDescent="0.2">
      <c r="A909" s="318">
        <v>872</v>
      </c>
      <c r="B909" s="169" t="s">
        <v>2021</v>
      </c>
      <c r="C909" s="175" t="s">
        <v>181</v>
      </c>
      <c r="D909" s="169" t="s">
        <v>1404</v>
      </c>
      <c r="E909" s="175" t="s">
        <v>1914</v>
      </c>
      <c r="F909" s="169" t="s">
        <v>1317</v>
      </c>
      <c r="G909" s="175">
        <v>2002</v>
      </c>
      <c r="H909" s="176">
        <v>2</v>
      </c>
      <c r="I909" s="177">
        <v>2</v>
      </c>
      <c r="J909" s="177">
        <v>141</v>
      </c>
      <c r="K909" s="177">
        <v>1.6</v>
      </c>
      <c r="L909" s="171">
        <v>0</v>
      </c>
      <c r="M909" s="170">
        <v>0</v>
      </c>
      <c r="N909" s="170">
        <v>0</v>
      </c>
      <c r="O909" s="170">
        <v>0</v>
      </c>
      <c r="P909" s="170">
        <v>0</v>
      </c>
      <c r="Q909" s="170">
        <v>0</v>
      </c>
      <c r="R909" s="170">
        <v>0</v>
      </c>
      <c r="S909" s="170">
        <v>0</v>
      </c>
      <c r="T909" s="171">
        <v>0</v>
      </c>
      <c r="U909" s="170">
        <v>0</v>
      </c>
      <c r="V909" s="170">
        <v>0</v>
      </c>
      <c r="W909" s="170">
        <v>0</v>
      </c>
      <c r="X909" s="170">
        <v>0</v>
      </c>
      <c r="Y909" s="173" t="s">
        <v>179</v>
      </c>
    </row>
    <row r="910" spans="1:25" ht="15.75" x14ac:dyDescent="0.2">
      <c r="A910" s="318">
        <v>873</v>
      </c>
      <c r="B910" s="169" t="s">
        <v>1746</v>
      </c>
      <c r="C910" s="175" t="s">
        <v>180</v>
      </c>
      <c r="D910" s="169" t="s">
        <v>979</v>
      </c>
      <c r="E910" s="175" t="s">
        <v>2200</v>
      </c>
      <c r="F910" s="286" t="s">
        <v>1747</v>
      </c>
      <c r="G910" s="175">
        <v>2000</v>
      </c>
      <c r="H910" s="176">
        <v>2</v>
      </c>
      <c r="I910" s="170">
        <v>0</v>
      </c>
      <c r="J910" s="177">
        <v>56</v>
      </c>
      <c r="K910" s="177">
        <v>0.6</v>
      </c>
      <c r="L910" s="171">
        <v>0</v>
      </c>
      <c r="M910" s="170">
        <v>0</v>
      </c>
      <c r="N910" s="170">
        <v>0</v>
      </c>
      <c r="O910" s="170">
        <v>0</v>
      </c>
      <c r="P910" s="170">
        <v>0</v>
      </c>
      <c r="Q910" s="170">
        <v>0</v>
      </c>
      <c r="R910" s="170">
        <v>0</v>
      </c>
      <c r="S910" s="170">
        <v>0</v>
      </c>
      <c r="T910" s="171">
        <v>0</v>
      </c>
      <c r="U910" s="170">
        <v>0</v>
      </c>
      <c r="V910" s="170">
        <v>0</v>
      </c>
      <c r="W910" s="170">
        <v>0</v>
      </c>
      <c r="X910" s="170">
        <v>0</v>
      </c>
      <c r="Y910" s="173" t="s">
        <v>179</v>
      </c>
    </row>
    <row r="911" spans="1:25" ht="15.75" x14ac:dyDescent="0.2">
      <c r="A911" s="318">
        <v>874</v>
      </c>
      <c r="B911" s="169" t="s">
        <v>469</v>
      </c>
      <c r="C911" s="175" t="s">
        <v>183</v>
      </c>
      <c r="D911" s="169" t="s">
        <v>1275</v>
      </c>
      <c r="E911" s="175" t="s">
        <v>2216</v>
      </c>
      <c r="F911" s="169" t="s">
        <v>1312</v>
      </c>
      <c r="G911" s="175">
        <v>1997</v>
      </c>
      <c r="H911" s="176">
        <v>7</v>
      </c>
      <c r="I911" s="177">
        <v>7</v>
      </c>
      <c r="J911" s="177">
        <v>630</v>
      </c>
      <c r="K911" s="177">
        <v>7</v>
      </c>
      <c r="L911" s="171">
        <v>0</v>
      </c>
      <c r="M911" s="170">
        <v>0</v>
      </c>
      <c r="N911" s="170">
        <v>0</v>
      </c>
      <c r="O911" s="170">
        <v>0</v>
      </c>
      <c r="P911" s="170">
        <v>0</v>
      </c>
      <c r="Q911" s="170">
        <v>0</v>
      </c>
      <c r="R911" s="170">
        <v>0</v>
      </c>
      <c r="S911" s="170">
        <v>0</v>
      </c>
      <c r="T911" s="171">
        <v>0</v>
      </c>
      <c r="U911" s="170">
        <v>0</v>
      </c>
      <c r="V911" s="170">
        <v>0</v>
      </c>
      <c r="W911" s="170">
        <v>0</v>
      </c>
      <c r="X911" s="170">
        <v>0</v>
      </c>
      <c r="Y911" s="173" t="s">
        <v>179</v>
      </c>
    </row>
    <row r="912" spans="1:25" ht="16.5" thickBot="1" x14ac:dyDescent="0.25">
      <c r="A912" s="318">
        <v>875</v>
      </c>
      <c r="B912" s="169" t="s">
        <v>1358</v>
      </c>
      <c r="C912" s="175" t="s">
        <v>180</v>
      </c>
      <c r="D912" s="169" t="s">
        <v>1256</v>
      </c>
      <c r="E912" s="175" t="s">
        <v>2819</v>
      </c>
      <c r="F912" s="169" t="s">
        <v>1497</v>
      </c>
      <c r="G912" s="175">
        <v>1999</v>
      </c>
      <c r="H912" s="176">
        <v>3</v>
      </c>
      <c r="I912" s="177">
        <v>3</v>
      </c>
      <c r="J912" s="177">
        <v>209</v>
      </c>
      <c r="K912" s="177">
        <v>2.2999999999999998</v>
      </c>
      <c r="L912" s="171">
        <v>0</v>
      </c>
      <c r="M912" s="170">
        <v>0</v>
      </c>
      <c r="N912" s="170">
        <v>0</v>
      </c>
      <c r="O912" s="170">
        <v>0</v>
      </c>
      <c r="P912" s="170">
        <v>0</v>
      </c>
      <c r="Q912" s="170">
        <v>0</v>
      </c>
      <c r="R912" s="177">
        <v>1</v>
      </c>
      <c r="S912" s="170">
        <v>0</v>
      </c>
      <c r="T912" s="171">
        <v>0</v>
      </c>
      <c r="U912" s="170">
        <v>0</v>
      </c>
      <c r="V912" s="170">
        <v>0</v>
      </c>
      <c r="W912" s="170">
        <v>0</v>
      </c>
      <c r="X912" s="170">
        <v>0</v>
      </c>
      <c r="Y912" s="173" t="s">
        <v>179</v>
      </c>
    </row>
    <row r="913" spans="1:25" ht="13.5" thickBot="1" x14ac:dyDescent="0.25">
      <c r="A913" s="174" t="s">
        <v>173</v>
      </c>
      <c r="B913" s="315" t="s">
        <v>174</v>
      </c>
      <c r="C913" s="181" t="s">
        <v>175</v>
      </c>
      <c r="D913" s="181" t="s">
        <v>176</v>
      </c>
      <c r="E913" s="181" t="s">
        <v>177</v>
      </c>
      <c r="F913" s="181" t="s">
        <v>806</v>
      </c>
      <c r="G913" s="181" t="s">
        <v>178</v>
      </c>
      <c r="H913" s="182" t="s">
        <v>184</v>
      </c>
      <c r="I913" s="181" t="s">
        <v>185</v>
      </c>
      <c r="J913" s="181" t="s">
        <v>186</v>
      </c>
      <c r="K913" s="181" t="s">
        <v>187</v>
      </c>
      <c r="L913" s="182" t="s">
        <v>188</v>
      </c>
      <c r="M913" s="181" t="s">
        <v>189</v>
      </c>
      <c r="N913" s="181" t="s">
        <v>195</v>
      </c>
      <c r="O913" s="181" t="s">
        <v>190</v>
      </c>
      <c r="P913" s="181" t="s">
        <v>191</v>
      </c>
      <c r="Q913" s="181" t="s">
        <v>192</v>
      </c>
      <c r="R913" s="181" t="s">
        <v>193</v>
      </c>
      <c r="S913" s="181" t="s">
        <v>194</v>
      </c>
      <c r="T913" s="182" t="s">
        <v>188</v>
      </c>
      <c r="U913" s="181" t="s">
        <v>189</v>
      </c>
      <c r="V913" s="181" t="s">
        <v>195</v>
      </c>
      <c r="W913" s="181" t="s">
        <v>190</v>
      </c>
      <c r="X913" s="181" t="s">
        <v>196</v>
      </c>
      <c r="Y913" s="183" t="s">
        <v>179</v>
      </c>
    </row>
    <row r="914" spans="1:25" ht="15.75" x14ac:dyDescent="0.2">
      <c r="A914" s="318">
        <v>876</v>
      </c>
      <c r="B914" s="169" t="s">
        <v>1208</v>
      </c>
      <c r="C914" s="175" t="s">
        <v>182</v>
      </c>
      <c r="D914" s="169" t="s">
        <v>1103</v>
      </c>
      <c r="E914" s="175" t="s">
        <v>2820</v>
      </c>
      <c r="F914" s="169" t="s">
        <v>986</v>
      </c>
      <c r="G914" s="175">
        <v>2000</v>
      </c>
      <c r="H914" s="176">
        <v>2</v>
      </c>
      <c r="I914" s="177">
        <v>2</v>
      </c>
      <c r="J914" s="177">
        <v>171</v>
      </c>
      <c r="K914" s="177">
        <v>1.9</v>
      </c>
      <c r="L914" s="171">
        <v>0</v>
      </c>
      <c r="M914" s="177">
        <v>1</v>
      </c>
      <c r="N914" s="177">
        <v>1</v>
      </c>
      <c r="O914" s="170">
        <v>0</v>
      </c>
      <c r="P914" s="170">
        <v>0</v>
      </c>
      <c r="Q914" s="170">
        <v>0</v>
      </c>
      <c r="R914" s="170">
        <v>0</v>
      </c>
      <c r="S914" s="170">
        <v>0</v>
      </c>
      <c r="T914" s="171">
        <v>0</v>
      </c>
      <c r="U914" s="177">
        <v>0.53</v>
      </c>
      <c r="V914" s="177">
        <v>0.53</v>
      </c>
      <c r="W914" s="170">
        <v>0</v>
      </c>
      <c r="X914" s="177">
        <v>0.53</v>
      </c>
      <c r="Y914" s="173" t="s">
        <v>179</v>
      </c>
    </row>
    <row r="915" spans="1:25" ht="15.75" x14ac:dyDescent="0.2">
      <c r="A915" s="318">
        <v>877</v>
      </c>
      <c r="B915" s="169" t="s">
        <v>870</v>
      </c>
      <c r="C915" s="175" t="s">
        <v>180</v>
      </c>
      <c r="D915" s="169" t="s">
        <v>808</v>
      </c>
      <c r="E915" s="175" t="s">
        <v>2821</v>
      </c>
      <c r="F915" s="169" t="s">
        <v>871</v>
      </c>
      <c r="G915" s="175">
        <v>1999</v>
      </c>
      <c r="H915" s="176">
        <v>3</v>
      </c>
      <c r="I915" s="177">
        <v>3</v>
      </c>
      <c r="J915" s="177">
        <v>229</v>
      </c>
      <c r="K915" s="177">
        <v>2.5</v>
      </c>
      <c r="L915" s="171">
        <v>0</v>
      </c>
      <c r="M915" s="170">
        <v>0</v>
      </c>
      <c r="N915" s="170">
        <v>0</v>
      </c>
      <c r="O915" s="170">
        <v>0</v>
      </c>
      <c r="P915" s="170">
        <v>0</v>
      </c>
      <c r="Q915" s="170">
        <v>0</v>
      </c>
      <c r="R915" s="170">
        <v>0</v>
      </c>
      <c r="S915" s="177">
        <v>1</v>
      </c>
      <c r="T915" s="171">
        <v>0</v>
      </c>
      <c r="U915" s="170">
        <v>0</v>
      </c>
      <c r="V915" s="170">
        <v>0</v>
      </c>
      <c r="W915" s="170">
        <v>0</v>
      </c>
      <c r="X915" s="170">
        <v>0</v>
      </c>
      <c r="Y915" s="173" t="s">
        <v>179</v>
      </c>
    </row>
    <row r="916" spans="1:25" ht="15.75" x14ac:dyDescent="0.2">
      <c r="A916" s="318">
        <v>878</v>
      </c>
      <c r="B916" s="169" t="s">
        <v>437</v>
      </c>
      <c r="C916" s="175" t="s">
        <v>1684</v>
      </c>
      <c r="D916" s="169" t="s">
        <v>1101</v>
      </c>
      <c r="E916" s="175" t="s">
        <v>2121</v>
      </c>
      <c r="F916" s="169" t="s">
        <v>1407</v>
      </c>
      <c r="G916" s="175">
        <v>1995</v>
      </c>
      <c r="H916" s="176">
        <v>3</v>
      </c>
      <c r="I916" s="177">
        <v>3</v>
      </c>
      <c r="J916" s="177">
        <v>250</v>
      </c>
      <c r="K916" s="177">
        <v>2.8</v>
      </c>
      <c r="L916" s="171">
        <v>0</v>
      </c>
      <c r="M916" s="170">
        <v>0</v>
      </c>
      <c r="N916" s="170">
        <v>0</v>
      </c>
      <c r="O916" s="170">
        <v>0</v>
      </c>
      <c r="P916" s="170">
        <v>0</v>
      </c>
      <c r="Q916" s="170">
        <v>0</v>
      </c>
      <c r="R916" s="170">
        <v>0</v>
      </c>
      <c r="S916" s="170">
        <v>0</v>
      </c>
      <c r="T916" s="171">
        <v>0</v>
      </c>
      <c r="U916" s="170">
        <v>0</v>
      </c>
      <c r="V916" s="170">
        <v>0</v>
      </c>
      <c r="W916" s="170">
        <v>0</v>
      </c>
      <c r="X916" s="170">
        <v>0</v>
      </c>
      <c r="Y916" s="173" t="s">
        <v>179</v>
      </c>
    </row>
    <row r="917" spans="1:25" ht="15.75" x14ac:dyDescent="0.2">
      <c r="A917" s="318">
        <v>879</v>
      </c>
      <c r="B917" s="169" t="s">
        <v>872</v>
      </c>
      <c r="C917" s="175" t="s">
        <v>1684</v>
      </c>
      <c r="D917" s="169" t="s">
        <v>655</v>
      </c>
      <c r="E917" s="175" t="s">
        <v>2822</v>
      </c>
      <c r="F917" s="169" t="s">
        <v>873</v>
      </c>
      <c r="G917" s="175">
        <v>2003</v>
      </c>
      <c r="H917" s="176">
        <v>3</v>
      </c>
      <c r="I917" s="177">
        <v>2</v>
      </c>
      <c r="J917" s="177">
        <v>141</v>
      </c>
      <c r="K917" s="177">
        <v>1.6</v>
      </c>
      <c r="L917" s="171">
        <v>0</v>
      </c>
      <c r="M917" s="177">
        <v>1</v>
      </c>
      <c r="N917" s="177">
        <v>1</v>
      </c>
      <c r="O917" s="170">
        <v>0</v>
      </c>
      <c r="P917" s="170">
        <v>0</v>
      </c>
      <c r="Q917" s="170">
        <v>0</v>
      </c>
      <c r="R917" s="170">
        <v>0</v>
      </c>
      <c r="S917" s="170">
        <v>0</v>
      </c>
      <c r="T917" s="171">
        <v>0</v>
      </c>
      <c r="U917" s="177">
        <v>0.64</v>
      </c>
      <c r="V917" s="177">
        <v>0.64</v>
      </c>
      <c r="W917" s="170">
        <v>0</v>
      </c>
      <c r="X917" s="177">
        <v>0.64</v>
      </c>
      <c r="Y917" s="173" t="s">
        <v>179</v>
      </c>
    </row>
    <row r="918" spans="1:25" ht="15.75" x14ac:dyDescent="0.2">
      <c r="A918" s="318">
        <v>880</v>
      </c>
      <c r="B918" s="169" t="s">
        <v>924</v>
      </c>
      <c r="C918" s="175" t="s">
        <v>638</v>
      </c>
      <c r="D918" s="169" t="s">
        <v>890</v>
      </c>
      <c r="E918" s="175" t="s">
        <v>2823</v>
      </c>
      <c r="F918" s="169" t="s">
        <v>954</v>
      </c>
      <c r="G918" s="175">
        <v>1999</v>
      </c>
      <c r="H918" s="176">
        <v>1</v>
      </c>
      <c r="I918" s="170">
        <v>0</v>
      </c>
      <c r="J918" s="177">
        <v>12</v>
      </c>
      <c r="K918" s="177">
        <v>0.1</v>
      </c>
      <c r="L918" s="171">
        <v>0</v>
      </c>
      <c r="M918" s="170">
        <v>0</v>
      </c>
      <c r="N918" s="170">
        <v>0</v>
      </c>
      <c r="O918" s="170">
        <v>0</v>
      </c>
      <c r="P918" s="170">
        <v>0</v>
      </c>
      <c r="Q918" s="170">
        <v>0</v>
      </c>
      <c r="R918" s="170">
        <v>0</v>
      </c>
      <c r="S918" s="170">
        <v>0</v>
      </c>
      <c r="T918" s="171">
        <v>0</v>
      </c>
      <c r="U918" s="170">
        <v>0</v>
      </c>
      <c r="V918" s="170">
        <v>0</v>
      </c>
      <c r="W918" s="170">
        <v>0</v>
      </c>
      <c r="X918" s="170">
        <v>0</v>
      </c>
      <c r="Y918" s="173" t="s">
        <v>179</v>
      </c>
    </row>
    <row r="919" spans="1:25" ht="15.75" x14ac:dyDescent="0.2">
      <c r="A919" s="318">
        <v>881</v>
      </c>
      <c r="B919" s="169" t="s">
        <v>30</v>
      </c>
      <c r="C919" s="175" t="s">
        <v>180</v>
      </c>
      <c r="D919" s="169" t="s">
        <v>655</v>
      </c>
      <c r="E919" s="175" t="s">
        <v>2824</v>
      </c>
      <c r="F919" s="169" t="s">
        <v>1406</v>
      </c>
      <c r="G919" s="175">
        <v>1995</v>
      </c>
      <c r="H919" s="176">
        <v>3</v>
      </c>
      <c r="I919" s="177">
        <v>1</v>
      </c>
      <c r="J919" s="177">
        <v>137</v>
      </c>
      <c r="K919" s="177">
        <v>1.5</v>
      </c>
      <c r="L919" s="171">
        <v>0</v>
      </c>
      <c r="M919" s="170">
        <v>0</v>
      </c>
      <c r="N919" s="170">
        <v>0</v>
      </c>
      <c r="O919" s="170">
        <v>0</v>
      </c>
      <c r="P919" s="170">
        <v>0</v>
      </c>
      <c r="Q919" s="170">
        <v>0</v>
      </c>
      <c r="R919" s="170">
        <v>0</v>
      </c>
      <c r="S919" s="170">
        <v>0</v>
      </c>
      <c r="T919" s="171">
        <v>0</v>
      </c>
      <c r="U919" s="170">
        <v>0</v>
      </c>
      <c r="V919" s="170">
        <v>0</v>
      </c>
      <c r="W919" s="170">
        <v>0</v>
      </c>
      <c r="X919" s="170">
        <v>0</v>
      </c>
      <c r="Y919" s="173" t="s">
        <v>179</v>
      </c>
    </row>
    <row r="920" spans="1:25" ht="15.75" x14ac:dyDescent="0.2">
      <c r="A920" s="318">
        <v>882</v>
      </c>
      <c r="B920" s="169" t="s">
        <v>438</v>
      </c>
      <c r="C920" s="175" t="s">
        <v>182</v>
      </c>
      <c r="D920" s="169" t="s">
        <v>998</v>
      </c>
      <c r="E920" s="175" t="s">
        <v>2124</v>
      </c>
      <c r="F920" s="169" t="s">
        <v>1092</v>
      </c>
      <c r="G920" s="175">
        <v>1998</v>
      </c>
      <c r="H920" s="176">
        <v>4</v>
      </c>
      <c r="I920" s="177">
        <v>4</v>
      </c>
      <c r="J920" s="177">
        <v>390</v>
      </c>
      <c r="K920" s="177">
        <v>4.3</v>
      </c>
      <c r="L920" s="171">
        <v>0</v>
      </c>
      <c r="M920" s="170">
        <v>0</v>
      </c>
      <c r="N920" s="170">
        <v>0</v>
      </c>
      <c r="O920" s="170">
        <v>0</v>
      </c>
      <c r="P920" s="170">
        <v>0</v>
      </c>
      <c r="Q920" s="170">
        <v>0</v>
      </c>
      <c r="R920" s="177">
        <v>1</v>
      </c>
      <c r="S920" s="170">
        <v>0</v>
      </c>
      <c r="T920" s="171">
        <v>0</v>
      </c>
      <c r="U920" s="170">
        <v>0</v>
      </c>
      <c r="V920" s="170">
        <v>0</v>
      </c>
      <c r="W920" s="170">
        <v>0</v>
      </c>
      <c r="X920" s="170">
        <v>0</v>
      </c>
      <c r="Y920" s="173" t="s">
        <v>179</v>
      </c>
    </row>
    <row r="921" spans="1:25" ht="15.75" x14ac:dyDescent="0.2">
      <c r="A921" s="318">
        <v>883</v>
      </c>
      <c r="B921" s="169" t="s">
        <v>509</v>
      </c>
      <c r="C921" s="175" t="s">
        <v>180</v>
      </c>
      <c r="D921" s="169" t="s">
        <v>635</v>
      </c>
      <c r="E921" s="175" t="s">
        <v>2223</v>
      </c>
      <c r="F921" s="169" t="s">
        <v>1096</v>
      </c>
      <c r="G921" s="175">
        <v>1997</v>
      </c>
      <c r="H921" s="176">
        <v>4</v>
      </c>
      <c r="I921" s="177">
        <v>2</v>
      </c>
      <c r="J921" s="177">
        <v>253</v>
      </c>
      <c r="K921" s="177">
        <v>2.8</v>
      </c>
      <c r="L921" s="171">
        <v>0</v>
      </c>
      <c r="M921" s="170">
        <v>0</v>
      </c>
      <c r="N921" s="170">
        <v>0</v>
      </c>
      <c r="O921" s="170">
        <v>0</v>
      </c>
      <c r="P921" s="170">
        <v>0</v>
      </c>
      <c r="Q921" s="170">
        <v>0</v>
      </c>
      <c r="R921" s="170">
        <v>0</v>
      </c>
      <c r="S921" s="170">
        <v>0</v>
      </c>
      <c r="T921" s="171">
        <v>0</v>
      </c>
      <c r="U921" s="170">
        <v>0</v>
      </c>
      <c r="V921" s="170">
        <v>0</v>
      </c>
      <c r="W921" s="170">
        <v>0</v>
      </c>
      <c r="X921" s="170">
        <v>0</v>
      </c>
      <c r="Y921" s="173" t="s">
        <v>179</v>
      </c>
    </row>
    <row r="922" spans="1:25" ht="15.75" x14ac:dyDescent="0.2">
      <c r="A922" s="318">
        <v>884</v>
      </c>
      <c r="B922" s="169" t="s">
        <v>1939</v>
      </c>
      <c r="C922" s="175" t="s">
        <v>182</v>
      </c>
      <c r="D922" s="169" t="s">
        <v>654</v>
      </c>
      <c r="E922" s="175" t="s">
        <v>2153</v>
      </c>
      <c r="F922" s="169" t="s">
        <v>987</v>
      </c>
      <c r="G922" s="175">
        <v>1996</v>
      </c>
      <c r="H922" s="176">
        <v>1</v>
      </c>
      <c r="I922" s="170">
        <v>0</v>
      </c>
      <c r="J922" s="177">
        <v>7</v>
      </c>
      <c r="K922" s="177">
        <v>0.1</v>
      </c>
      <c r="L922" s="171">
        <v>0</v>
      </c>
      <c r="M922" s="170">
        <v>0</v>
      </c>
      <c r="N922" s="170">
        <v>0</v>
      </c>
      <c r="O922" s="170">
        <v>0</v>
      </c>
      <c r="P922" s="170">
        <v>0</v>
      </c>
      <c r="Q922" s="170">
        <v>0</v>
      </c>
      <c r="R922" s="170">
        <v>0</v>
      </c>
      <c r="S922" s="170">
        <v>0</v>
      </c>
      <c r="T922" s="171">
        <v>0</v>
      </c>
      <c r="U922" s="170">
        <v>0</v>
      </c>
      <c r="V922" s="170">
        <v>0</v>
      </c>
      <c r="W922" s="170">
        <v>0</v>
      </c>
      <c r="X922" s="170">
        <v>0</v>
      </c>
      <c r="Y922" s="173" t="s">
        <v>179</v>
      </c>
    </row>
    <row r="923" spans="1:25" ht="15.75" x14ac:dyDescent="0.2">
      <c r="A923" s="318">
        <v>885</v>
      </c>
      <c r="B923" s="169" t="s">
        <v>1656</v>
      </c>
      <c r="C923" s="175" t="s">
        <v>182</v>
      </c>
      <c r="D923" s="169" t="s">
        <v>1542</v>
      </c>
      <c r="E923" s="175" t="s">
        <v>2825</v>
      </c>
      <c r="F923" s="169" t="s">
        <v>1428</v>
      </c>
      <c r="G923" s="175">
        <v>2000</v>
      </c>
      <c r="H923" s="176">
        <v>7</v>
      </c>
      <c r="I923" s="177">
        <v>3</v>
      </c>
      <c r="J923" s="177">
        <v>314</v>
      </c>
      <c r="K923" s="177">
        <v>3.5</v>
      </c>
      <c r="L923" s="171">
        <v>0</v>
      </c>
      <c r="M923" s="170">
        <v>0</v>
      </c>
      <c r="N923" s="170">
        <v>0</v>
      </c>
      <c r="O923" s="170">
        <v>0</v>
      </c>
      <c r="P923" s="170">
        <v>0</v>
      </c>
      <c r="Q923" s="170">
        <v>0</v>
      </c>
      <c r="R923" s="170">
        <v>0</v>
      </c>
      <c r="S923" s="170">
        <v>0</v>
      </c>
      <c r="T923" s="171">
        <v>0</v>
      </c>
      <c r="U923" s="170">
        <v>0</v>
      </c>
      <c r="V923" s="170">
        <v>0</v>
      </c>
      <c r="W923" s="170">
        <v>0</v>
      </c>
      <c r="X923" s="170">
        <v>0</v>
      </c>
      <c r="Y923" s="173" t="s">
        <v>179</v>
      </c>
    </row>
    <row r="924" spans="1:25" ht="15.75" x14ac:dyDescent="0.2">
      <c r="A924" s="318">
        <v>886</v>
      </c>
      <c r="B924" s="169" t="s">
        <v>1359</v>
      </c>
      <c r="C924" s="175" t="s">
        <v>180</v>
      </c>
      <c r="D924" s="169" t="s">
        <v>1256</v>
      </c>
      <c r="E924" s="175" t="s">
        <v>1991</v>
      </c>
      <c r="F924" s="169" t="s">
        <v>837</v>
      </c>
      <c r="G924" s="175">
        <v>2002</v>
      </c>
      <c r="H924" s="176">
        <v>3</v>
      </c>
      <c r="I924" s="177">
        <v>3</v>
      </c>
      <c r="J924" s="177">
        <v>269</v>
      </c>
      <c r="K924" s="177">
        <v>3</v>
      </c>
      <c r="L924" s="171">
        <v>0</v>
      </c>
      <c r="M924" s="170">
        <v>0</v>
      </c>
      <c r="N924" s="170">
        <v>0</v>
      </c>
      <c r="O924" s="170">
        <v>0</v>
      </c>
      <c r="P924" s="170">
        <v>0</v>
      </c>
      <c r="Q924" s="170">
        <v>0</v>
      </c>
      <c r="R924" s="177">
        <v>1</v>
      </c>
      <c r="S924" s="170">
        <v>0</v>
      </c>
      <c r="T924" s="171">
        <v>0</v>
      </c>
      <c r="U924" s="170">
        <v>0</v>
      </c>
      <c r="V924" s="170">
        <v>0</v>
      </c>
      <c r="W924" s="170">
        <v>0</v>
      </c>
      <c r="X924" s="170">
        <v>0</v>
      </c>
      <c r="Y924" s="173" t="s">
        <v>179</v>
      </c>
    </row>
    <row r="925" spans="1:25" ht="15.75" x14ac:dyDescent="0.2">
      <c r="A925" s="318">
        <v>887</v>
      </c>
      <c r="B925" s="169" t="s">
        <v>1657</v>
      </c>
      <c r="C925" s="175" t="s">
        <v>636</v>
      </c>
      <c r="D925" s="169" t="s">
        <v>1559</v>
      </c>
      <c r="E925" s="175" t="s">
        <v>505</v>
      </c>
      <c r="F925" s="169" t="s">
        <v>850</v>
      </c>
      <c r="G925" s="175">
        <v>2000</v>
      </c>
      <c r="H925" s="176">
        <v>4</v>
      </c>
      <c r="I925" s="177">
        <v>4</v>
      </c>
      <c r="J925" s="177">
        <v>360</v>
      </c>
      <c r="K925" s="177">
        <v>4</v>
      </c>
      <c r="L925" s="171">
        <v>0</v>
      </c>
      <c r="M925" s="177">
        <v>1</v>
      </c>
      <c r="N925" s="177">
        <v>1</v>
      </c>
      <c r="O925" s="170">
        <v>0</v>
      </c>
      <c r="P925" s="170">
        <v>0</v>
      </c>
      <c r="Q925" s="170">
        <v>0</v>
      </c>
      <c r="R925" s="170">
        <v>0</v>
      </c>
      <c r="S925" s="170">
        <v>0</v>
      </c>
      <c r="T925" s="171">
        <v>0</v>
      </c>
      <c r="U925" s="177">
        <v>0.25</v>
      </c>
      <c r="V925" s="177">
        <v>0.25</v>
      </c>
      <c r="W925" s="170">
        <v>0</v>
      </c>
      <c r="X925" s="177">
        <v>0.25</v>
      </c>
      <c r="Y925" s="173" t="s">
        <v>179</v>
      </c>
    </row>
    <row r="926" spans="1:25" ht="15.75" x14ac:dyDescent="0.2">
      <c r="A926" s="318">
        <v>888</v>
      </c>
      <c r="B926" s="169" t="s">
        <v>1940</v>
      </c>
      <c r="C926" s="175" t="s">
        <v>182</v>
      </c>
      <c r="D926" s="169" t="s">
        <v>787</v>
      </c>
      <c r="E926" s="175" t="s">
        <v>2826</v>
      </c>
      <c r="F926" s="169" t="s">
        <v>1941</v>
      </c>
      <c r="G926" s="175">
        <v>1995</v>
      </c>
      <c r="H926" s="176">
        <v>1</v>
      </c>
      <c r="I926" s="170">
        <v>0</v>
      </c>
      <c r="J926" s="177">
        <v>4</v>
      </c>
      <c r="K926" s="170">
        <v>0</v>
      </c>
      <c r="L926" s="171">
        <v>0</v>
      </c>
      <c r="M926" s="170">
        <v>0</v>
      </c>
      <c r="N926" s="170">
        <v>0</v>
      </c>
      <c r="O926" s="170">
        <v>0</v>
      </c>
      <c r="P926" s="170">
        <v>0</v>
      </c>
      <c r="Q926" s="170">
        <v>0</v>
      </c>
      <c r="R926" s="170">
        <v>0</v>
      </c>
      <c r="S926" s="170">
        <v>0</v>
      </c>
      <c r="T926" s="171">
        <v>0</v>
      </c>
      <c r="U926" s="170">
        <v>0</v>
      </c>
      <c r="V926" s="170">
        <v>0</v>
      </c>
      <c r="W926" s="170">
        <v>0</v>
      </c>
      <c r="X926" s="170">
        <v>0</v>
      </c>
      <c r="Y926" s="173" t="s">
        <v>179</v>
      </c>
    </row>
    <row r="927" spans="1:25" ht="15.75" x14ac:dyDescent="0.2">
      <c r="A927" s="318">
        <v>889</v>
      </c>
      <c r="B927" s="169" t="s">
        <v>1748</v>
      </c>
      <c r="C927" s="175" t="s">
        <v>181</v>
      </c>
      <c r="D927" s="169" t="s">
        <v>633</v>
      </c>
      <c r="E927" s="175" t="s">
        <v>1967</v>
      </c>
      <c r="F927" s="169" t="s">
        <v>1749</v>
      </c>
      <c r="G927" s="175">
        <v>1996</v>
      </c>
      <c r="H927" s="176">
        <v>1</v>
      </c>
      <c r="I927" s="170">
        <v>0</v>
      </c>
      <c r="J927" s="177">
        <v>2</v>
      </c>
      <c r="K927" s="170">
        <v>0</v>
      </c>
      <c r="L927" s="171">
        <v>0</v>
      </c>
      <c r="M927" s="170">
        <v>0</v>
      </c>
      <c r="N927" s="170">
        <v>0</v>
      </c>
      <c r="O927" s="170">
        <v>0</v>
      </c>
      <c r="P927" s="170">
        <v>0</v>
      </c>
      <c r="Q927" s="170">
        <v>0</v>
      </c>
      <c r="R927" s="170">
        <v>0</v>
      </c>
      <c r="S927" s="170">
        <v>0</v>
      </c>
      <c r="T927" s="171">
        <v>0</v>
      </c>
      <c r="U927" s="170">
        <v>0</v>
      </c>
      <c r="V927" s="170">
        <v>0</v>
      </c>
      <c r="W927" s="170">
        <v>0</v>
      </c>
      <c r="X927" s="170">
        <v>0</v>
      </c>
      <c r="Y927" s="173" t="s">
        <v>179</v>
      </c>
    </row>
    <row r="928" spans="1:25" ht="15.75" x14ac:dyDescent="0.2">
      <c r="A928" s="318">
        <v>890</v>
      </c>
      <c r="B928" s="169" t="s">
        <v>1942</v>
      </c>
      <c r="C928" s="175" t="s">
        <v>180</v>
      </c>
      <c r="D928" s="169" t="s">
        <v>634</v>
      </c>
      <c r="E928" s="175" t="s">
        <v>2827</v>
      </c>
      <c r="F928" s="169" t="s">
        <v>947</v>
      </c>
      <c r="G928" s="175">
        <v>2001</v>
      </c>
      <c r="H928" s="176">
        <v>1</v>
      </c>
      <c r="I928" s="170">
        <v>0</v>
      </c>
      <c r="J928" s="177">
        <v>45</v>
      </c>
      <c r="K928" s="177">
        <v>0.5</v>
      </c>
      <c r="L928" s="171">
        <v>0</v>
      </c>
      <c r="M928" s="170">
        <v>0</v>
      </c>
      <c r="N928" s="170">
        <v>0</v>
      </c>
      <c r="O928" s="170">
        <v>0</v>
      </c>
      <c r="P928" s="170">
        <v>0</v>
      </c>
      <c r="Q928" s="170">
        <v>0</v>
      </c>
      <c r="R928" s="170">
        <v>0</v>
      </c>
      <c r="S928" s="170">
        <v>0</v>
      </c>
      <c r="T928" s="171">
        <v>0</v>
      </c>
      <c r="U928" s="170">
        <v>0</v>
      </c>
      <c r="V928" s="170">
        <v>0</v>
      </c>
      <c r="W928" s="170">
        <v>0</v>
      </c>
      <c r="X928" s="170">
        <v>0</v>
      </c>
      <c r="Y928" s="173" t="s">
        <v>179</v>
      </c>
    </row>
    <row r="929" spans="1:25" ht="15.75" x14ac:dyDescent="0.2">
      <c r="A929" s="318">
        <v>891</v>
      </c>
      <c r="B929" s="169" t="s">
        <v>112</v>
      </c>
      <c r="C929" s="175" t="s">
        <v>182</v>
      </c>
      <c r="D929" s="169" t="s">
        <v>1542</v>
      </c>
      <c r="E929" s="175" t="s">
        <v>1852</v>
      </c>
      <c r="F929" s="169" t="s">
        <v>1116</v>
      </c>
      <c r="G929" s="175">
        <v>1994</v>
      </c>
      <c r="H929" s="176">
        <v>5</v>
      </c>
      <c r="I929" s="177">
        <v>3</v>
      </c>
      <c r="J929" s="177">
        <v>330</v>
      </c>
      <c r="K929" s="177">
        <v>3.7</v>
      </c>
      <c r="L929" s="171">
        <v>0</v>
      </c>
      <c r="M929" s="170">
        <v>0</v>
      </c>
      <c r="N929" s="170">
        <v>0</v>
      </c>
      <c r="O929" s="170">
        <v>0</v>
      </c>
      <c r="P929" s="170">
        <v>0</v>
      </c>
      <c r="Q929" s="170">
        <v>0</v>
      </c>
      <c r="R929" s="170">
        <v>0</v>
      </c>
      <c r="S929" s="170">
        <v>0</v>
      </c>
      <c r="T929" s="171">
        <v>0</v>
      </c>
      <c r="U929" s="170">
        <v>0</v>
      </c>
      <c r="V929" s="170">
        <v>0</v>
      </c>
      <c r="W929" s="170">
        <v>0</v>
      </c>
      <c r="X929" s="170">
        <v>0</v>
      </c>
      <c r="Y929" s="173" t="s">
        <v>179</v>
      </c>
    </row>
    <row r="930" spans="1:25" ht="15.75" x14ac:dyDescent="0.2">
      <c r="A930" s="318">
        <v>892</v>
      </c>
      <c r="B930" s="169" t="s">
        <v>1975</v>
      </c>
      <c r="C930" s="175" t="s">
        <v>181</v>
      </c>
      <c r="D930" s="169" t="s">
        <v>1397</v>
      </c>
      <c r="E930" s="175" t="s">
        <v>2122</v>
      </c>
      <c r="F930" s="169" t="s">
        <v>964</v>
      </c>
      <c r="G930" s="175">
        <v>2000</v>
      </c>
      <c r="H930" s="176">
        <v>2</v>
      </c>
      <c r="I930" s="177">
        <v>1</v>
      </c>
      <c r="J930" s="177">
        <v>105</v>
      </c>
      <c r="K930" s="177">
        <v>1.2</v>
      </c>
      <c r="L930" s="171">
        <v>0</v>
      </c>
      <c r="M930" s="170">
        <v>0</v>
      </c>
      <c r="N930" s="170">
        <v>0</v>
      </c>
      <c r="O930" s="170">
        <v>0</v>
      </c>
      <c r="P930" s="170">
        <v>0</v>
      </c>
      <c r="Q930" s="177">
        <v>1</v>
      </c>
      <c r="R930" s="170">
        <v>0</v>
      </c>
      <c r="S930" s="170">
        <v>0</v>
      </c>
      <c r="T930" s="171">
        <v>0</v>
      </c>
      <c r="U930" s="170">
        <v>0</v>
      </c>
      <c r="V930" s="170">
        <v>0</v>
      </c>
      <c r="W930" s="170">
        <v>0</v>
      </c>
      <c r="X930" s="170">
        <v>0</v>
      </c>
      <c r="Y930" s="173" t="s">
        <v>179</v>
      </c>
    </row>
    <row r="931" spans="1:25" ht="15.75" x14ac:dyDescent="0.2">
      <c r="A931" s="318">
        <v>893</v>
      </c>
      <c r="B931" s="169" t="s">
        <v>1209</v>
      </c>
      <c r="C931" s="175" t="s">
        <v>180</v>
      </c>
      <c r="D931" s="169" t="s">
        <v>787</v>
      </c>
      <c r="E931" s="175" t="s">
        <v>2828</v>
      </c>
      <c r="F931" s="169" t="s">
        <v>1210</v>
      </c>
      <c r="G931" s="175">
        <v>2002</v>
      </c>
      <c r="H931" s="176">
        <v>4</v>
      </c>
      <c r="I931" s="177">
        <v>2</v>
      </c>
      <c r="J931" s="177">
        <v>166</v>
      </c>
      <c r="K931" s="177">
        <v>1.8</v>
      </c>
      <c r="L931" s="171">
        <v>0</v>
      </c>
      <c r="M931" s="170">
        <v>0</v>
      </c>
      <c r="N931" s="170">
        <v>0</v>
      </c>
      <c r="O931" s="170">
        <v>0</v>
      </c>
      <c r="P931" s="170">
        <v>0</v>
      </c>
      <c r="Q931" s="170">
        <v>0</v>
      </c>
      <c r="R931" s="170">
        <v>0</v>
      </c>
      <c r="S931" s="170">
        <v>0</v>
      </c>
      <c r="T931" s="171">
        <v>0</v>
      </c>
      <c r="U931" s="170">
        <v>0</v>
      </c>
      <c r="V931" s="170">
        <v>0</v>
      </c>
      <c r="W931" s="170">
        <v>0</v>
      </c>
      <c r="X931" s="170">
        <v>0</v>
      </c>
      <c r="Y931" s="173" t="s">
        <v>179</v>
      </c>
    </row>
    <row r="932" spans="1:25" ht="15.75" x14ac:dyDescent="0.2">
      <c r="A932" s="318">
        <v>894</v>
      </c>
      <c r="B932" s="169" t="s">
        <v>510</v>
      </c>
      <c r="C932" s="175" t="s">
        <v>181</v>
      </c>
      <c r="D932" s="169" t="s">
        <v>1547</v>
      </c>
      <c r="E932" s="175" t="s">
        <v>2785</v>
      </c>
      <c r="F932" s="169" t="s">
        <v>1249</v>
      </c>
      <c r="G932" s="175">
        <v>1997</v>
      </c>
      <c r="H932" s="176">
        <v>5</v>
      </c>
      <c r="I932" s="177">
        <v>3</v>
      </c>
      <c r="J932" s="177">
        <v>331</v>
      </c>
      <c r="K932" s="177">
        <v>3.7</v>
      </c>
      <c r="L932" s="171">
        <v>0</v>
      </c>
      <c r="M932" s="177">
        <v>1</v>
      </c>
      <c r="N932" s="177">
        <v>1</v>
      </c>
      <c r="O932" s="170">
        <v>0</v>
      </c>
      <c r="P932" s="170">
        <v>0</v>
      </c>
      <c r="Q932" s="170">
        <v>0</v>
      </c>
      <c r="R932" s="177">
        <v>1</v>
      </c>
      <c r="S932" s="170">
        <v>0</v>
      </c>
      <c r="T932" s="171">
        <v>0</v>
      </c>
      <c r="U932" s="177">
        <v>0.27</v>
      </c>
      <c r="V932" s="177">
        <v>0.27</v>
      </c>
      <c r="W932" s="170">
        <v>0</v>
      </c>
      <c r="X932" s="177">
        <v>0.27</v>
      </c>
      <c r="Y932" s="173" t="s">
        <v>179</v>
      </c>
    </row>
    <row r="933" spans="1:25" ht="15.75" x14ac:dyDescent="0.2">
      <c r="A933" s="318">
        <v>895</v>
      </c>
      <c r="B933" s="169" t="s">
        <v>1872</v>
      </c>
      <c r="C933" s="175" t="s">
        <v>638</v>
      </c>
      <c r="D933" s="169" t="s">
        <v>1559</v>
      </c>
      <c r="E933" s="175" t="s">
        <v>2829</v>
      </c>
      <c r="F933" s="169" t="s">
        <v>1175</v>
      </c>
      <c r="G933" s="175">
        <v>2002</v>
      </c>
      <c r="H933" s="176">
        <v>1</v>
      </c>
      <c r="I933" s="170">
        <v>0</v>
      </c>
      <c r="J933" s="177">
        <v>19</v>
      </c>
      <c r="K933" s="177">
        <v>0.2</v>
      </c>
      <c r="L933" s="171">
        <v>0</v>
      </c>
      <c r="M933" s="170">
        <v>0</v>
      </c>
      <c r="N933" s="170">
        <v>0</v>
      </c>
      <c r="O933" s="170">
        <v>0</v>
      </c>
      <c r="P933" s="170">
        <v>0</v>
      </c>
      <c r="Q933" s="170">
        <v>0</v>
      </c>
      <c r="R933" s="170">
        <v>0</v>
      </c>
      <c r="S933" s="170">
        <v>0</v>
      </c>
      <c r="T933" s="171">
        <v>0</v>
      </c>
      <c r="U933" s="170">
        <v>0</v>
      </c>
      <c r="V933" s="170">
        <v>0</v>
      </c>
      <c r="W933" s="170">
        <v>0</v>
      </c>
      <c r="X933" s="170">
        <v>0</v>
      </c>
      <c r="Y933" s="173" t="s">
        <v>179</v>
      </c>
    </row>
    <row r="934" spans="1:25" ht="15.75" x14ac:dyDescent="0.2">
      <c r="A934" s="318">
        <v>896</v>
      </c>
      <c r="B934" s="169" t="s">
        <v>1658</v>
      </c>
      <c r="C934" s="175" t="s">
        <v>1677</v>
      </c>
      <c r="D934" s="169" t="s">
        <v>1559</v>
      </c>
      <c r="E934" s="175" t="s">
        <v>2334</v>
      </c>
      <c r="F934" s="169" t="s">
        <v>985</v>
      </c>
      <c r="G934" s="175">
        <v>2003</v>
      </c>
      <c r="H934" s="176">
        <v>4</v>
      </c>
      <c r="I934" s="177">
        <v>3</v>
      </c>
      <c r="J934" s="177">
        <v>289</v>
      </c>
      <c r="K934" s="177">
        <v>3.2</v>
      </c>
      <c r="L934" s="176">
        <v>1</v>
      </c>
      <c r="M934" s="177">
        <v>1</v>
      </c>
      <c r="N934" s="177">
        <v>2</v>
      </c>
      <c r="O934" s="177">
        <v>1</v>
      </c>
      <c r="P934" s="170">
        <v>0</v>
      </c>
      <c r="Q934" s="170">
        <v>0</v>
      </c>
      <c r="R934" s="177">
        <v>1</v>
      </c>
      <c r="S934" s="170">
        <v>0</v>
      </c>
      <c r="T934" s="176">
        <v>0.31</v>
      </c>
      <c r="U934" s="177">
        <v>0.31</v>
      </c>
      <c r="V934" s="177">
        <v>0.62</v>
      </c>
      <c r="W934" s="177">
        <v>0.31</v>
      </c>
      <c r="X934" s="177">
        <v>0.62</v>
      </c>
      <c r="Y934" s="173" t="s">
        <v>179</v>
      </c>
    </row>
    <row r="935" spans="1:25" ht="15.75" x14ac:dyDescent="0.2">
      <c r="A935" s="318">
        <v>897</v>
      </c>
      <c r="B935" s="169" t="s">
        <v>1211</v>
      </c>
      <c r="C935" s="175" t="s">
        <v>180</v>
      </c>
      <c r="D935" s="169" t="s">
        <v>1110</v>
      </c>
      <c r="E935" s="175" t="s">
        <v>2203</v>
      </c>
      <c r="F935" s="169" t="s">
        <v>1212</v>
      </c>
      <c r="G935" s="175">
        <v>2000</v>
      </c>
      <c r="H935" s="176">
        <v>4</v>
      </c>
      <c r="I935" s="177">
        <v>1</v>
      </c>
      <c r="J935" s="177">
        <v>148</v>
      </c>
      <c r="K935" s="177">
        <v>1.6</v>
      </c>
      <c r="L935" s="171">
        <v>0</v>
      </c>
      <c r="M935" s="170">
        <v>0</v>
      </c>
      <c r="N935" s="170">
        <v>0</v>
      </c>
      <c r="O935" s="170">
        <v>0</v>
      </c>
      <c r="P935" s="170">
        <v>0</v>
      </c>
      <c r="Q935" s="170">
        <v>0</v>
      </c>
      <c r="R935" s="170">
        <v>0</v>
      </c>
      <c r="S935" s="170">
        <v>0</v>
      </c>
      <c r="T935" s="171">
        <v>0</v>
      </c>
      <c r="U935" s="170">
        <v>0</v>
      </c>
      <c r="V935" s="170">
        <v>0</v>
      </c>
      <c r="W935" s="170">
        <v>0</v>
      </c>
      <c r="X935" s="170">
        <v>0</v>
      </c>
      <c r="Y935" s="173" t="s">
        <v>179</v>
      </c>
    </row>
    <row r="936" spans="1:25" ht="15.75" x14ac:dyDescent="0.2">
      <c r="A936" s="318">
        <v>898</v>
      </c>
      <c r="B936" s="169" t="s">
        <v>1873</v>
      </c>
      <c r="C936" s="175" t="s">
        <v>182</v>
      </c>
      <c r="D936" s="169" t="s">
        <v>1400</v>
      </c>
      <c r="E936" s="175" t="s">
        <v>2116</v>
      </c>
      <c r="F936" s="286" t="s">
        <v>1874</v>
      </c>
      <c r="G936" s="175">
        <v>1992</v>
      </c>
      <c r="H936" s="176">
        <v>2</v>
      </c>
      <c r="I936" s="177">
        <v>1</v>
      </c>
      <c r="J936" s="177">
        <v>43</v>
      </c>
      <c r="K936" s="177">
        <v>0.5</v>
      </c>
      <c r="L936" s="171">
        <v>0</v>
      </c>
      <c r="M936" s="170">
        <v>0</v>
      </c>
      <c r="N936" s="170">
        <v>0</v>
      </c>
      <c r="O936" s="170">
        <v>0</v>
      </c>
      <c r="P936" s="170">
        <v>0</v>
      </c>
      <c r="Q936" s="170">
        <v>0</v>
      </c>
      <c r="R936" s="170">
        <v>0</v>
      </c>
      <c r="S936" s="177">
        <v>1</v>
      </c>
      <c r="T936" s="171">
        <v>0</v>
      </c>
      <c r="U936" s="170">
        <v>0</v>
      </c>
      <c r="V936" s="170">
        <v>0</v>
      </c>
      <c r="W936" s="170">
        <v>0</v>
      </c>
      <c r="X936" s="170">
        <v>0</v>
      </c>
      <c r="Y936" s="173" t="s">
        <v>179</v>
      </c>
    </row>
    <row r="937" spans="1:25" ht="15.75" x14ac:dyDescent="0.2">
      <c r="A937" s="318">
        <v>899</v>
      </c>
      <c r="B937" s="169" t="s">
        <v>670</v>
      </c>
      <c r="C937" s="175" t="s">
        <v>181</v>
      </c>
      <c r="D937" s="169" t="s">
        <v>655</v>
      </c>
      <c r="E937" s="175" t="s">
        <v>1232</v>
      </c>
      <c r="F937" s="169" t="s">
        <v>874</v>
      </c>
      <c r="G937" s="175">
        <v>2000</v>
      </c>
      <c r="H937" s="176">
        <v>3</v>
      </c>
      <c r="I937" s="177">
        <v>2</v>
      </c>
      <c r="J937" s="177">
        <v>189</v>
      </c>
      <c r="K937" s="177">
        <v>2.1</v>
      </c>
      <c r="L937" s="171">
        <v>0</v>
      </c>
      <c r="M937" s="170">
        <v>0</v>
      </c>
      <c r="N937" s="170">
        <v>0</v>
      </c>
      <c r="O937" s="170">
        <v>0</v>
      </c>
      <c r="P937" s="170">
        <v>0</v>
      </c>
      <c r="Q937" s="170">
        <v>0</v>
      </c>
      <c r="R937" s="170">
        <v>0</v>
      </c>
      <c r="S937" s="170">
        <v>0</v>
      </c>
      <c r="T937" s="171">
        <v>0</v>
      </c>
      <c r="U937" s="170">
        <v>0</v>
      </c>
      <c r="V937" s="170">
        <v>0</v>
      </c>
      <c r="W937" s="170">
        <v>0</v>
      </c>
      <c r="X937" s="170">
        <v>0</v>
      </c>
      <c r="Y937" s="173" t="s">
        <v>179</v>
      </c>
    </row>
    <row r="938" spans="1:25" ht="16.5" thickBot="1" x14ac:dyDescent="0.25">
      <c r="A938" s="318">
        <v>900</v>
      </c>
      <c r="B938" s="169" t="s">
        <v>1659</v>
      </c>
      <c r="C938" s="175" t="s">
        <v>1677</v>
      </c>
      <c r="D938" s="169" t="s">
        <v>1534</v>
      </c>
      <c r="E938" s="175" t="s">
        <v>1645</v>
      </c>
      <c r="F938" s="169" t="s">
        <v>933</v>
      </c>
      <c r="G938" s="175">
        <v>2002</v>
      </c>
      <c r="H938" s="176">
        <v>2</v>
      </c>
      <c r="I938" s="177">
        <v>2</v>
      </c>
      <c r="J938" s="177">
        <v>127</v>
      </c>
      <c r="K938" s="177">
        <v>1.4</v>
      </c>
      <c r="L938" s="171">
        <v>0</v>
      </c>
      <c r="M938" s="170">
        <v>0</v>
      </c>
      <c r="N938" s="170">
        <v>0</v>
      </c>
      <c r="O938" s="170">
        <v>0</v>
      </c>
      <c r="P938" s="170">
        <v>0</v>
      </c>
      <c r="Q938" s="170">
        <v>0</v>
      </c>
      <c r="R938" s="170">
        <v>0</v>
      </c>
      <c r="S938" s="170">
        <v>0</v>
      </c>
      <c r="T938" s="171">
        <v>0</v>
      </c>
      <c r="U938" s="170">
        <v>0</v>
      </c>
      <c r="V938" s="170">
        <v>0</v>
      </c>
      <c r="W938" s="170">
        <v>0</v>
      </c>
      <c r="X938" s="170">
        <v>0</v>
      </c>
      <c r="Y938" s="173" t="s">
        <v>179</v>
      </c>
    </row>
    <row r="939" spans="1:25" ht="13.5" thickBot="1" x14ac:dyDescent="0.25">
      <c r="A939" s="174" t="s">
        <v>173</v>
      </c>
      <c r="B939" s="315" t="s">
        <v>174</v>
      </c>
      <c r="C939" s="181" t="s">
        <v>175</v>
      </c>
      <c r="D939" s="181" t="s">
        <v>176</v>
      </c>
      <c r="E939" s="181" t="s">
        <v>177</v>
      </c>
      <c r="F939" s="181" t="s">
        <v>806</v>
      </c>
      <c r="G939" s="181" t="s">
        <v>178</v>
      </c>
      <c r="H939" s="182" t="s">
        <v>184</v>
      </c>
      <c r="I939" s="181" t="s">
        <v>185</v>
      </c>
      <c r="J939" s="181" t="s">
        <v>186</v>
      </c>
      <c r="K939" s="181" t="s">
        <v>187</v>
      </c>
      <c r="L939" s="182" t="s">
        <v>188</v>
      </c>
      <c r="M939" s="181" t="s">
        <v>189</v>
      </c>
      <c r="N939" s="181" t="s">
        <v>195</v>
      </c>
      <c r="O939" s="181" t="s">
        <v>190</v>
      </c>
      <c r="P939" s="181" t="s">
        <v>191</v>
      </c>
      <c r="Q939" s="181" t="s">
        <v>192</v>
      </c>
      <c r="R939" s="181" t="s">
        <v>193</v>
      </c>
      <c r="S939" s="181" t="s">
        <v>194</v>
      </c>
      <c r="T939" s="182" t="s">
        <v>188</v>
      </c>
      <c r="U939" s="181" t="s">
        <v>189</v>
      </c>
      <c r="V939" s="181" t="s">
        <v>195</v>
      </c>
      <c r="W939" s="181" t="s">
        <v>190</v>
      </c>
      <c r="X939" s="181" t="s">
        <v>196</v>
      </c>
      <c r="Y939" s="183" t="s">
        <v>179</v>
      </c>
    </row>
    <row r="940" spans="1:25" ht="15.75" x14ac:dyDescent="0.2">
      <c r="A940" s="318">
        <v>901</v>
      </c>
      <c r="B940" s="169" t="s">
        <v>1213</v>
      </c>
      <c r="C940" s="175" t="s">
        <v>181</v>
      </c>
      <c r="D940" s="169" t="s">
        <v>647</v>
      </c>
      <c r="E940" s="175" t="s">
        <v>2830</v>
      </c>
      <c r="F940" s="169" t="s">
        <v>1406</v>
      </c>
      <c r="G940" s="175">
        <v>2001</v>
      </c>
      <c r="H940" s="176">
        <v>4</v>
      </c>
      <c r="I940" s="177">
        <v>2</v>
      </c>
      <c r="J940" s="177">
        <v>253</v>
      </c>
      <c r="K940" s="177">
        <v>2.8</v>
      </c>
      <c r="L940" s="176">
        <v>2</v>
      </c>
      <c r="M940" s="177">
        <v>2</v>
      </c>
      <c r="N940" s="177">
        <v>4</v>
      </c>
      <c r="O940" s="177">
        <v>2</v>
      </c>
      <c r="P940" s="170">
        <v>0</v>
      </c>
      <c r="Q940" s="170">
        <v>0</v>
      </c>
      <c r="R940" s="177">
        <v>1</v>
      </c>
      <c r="S940" s="170">
        <v>0</v>
      </c>
      <c r="T940" s="176">
        <v>0.71</v>
      </c>
      <c r="U940" s="177">
        <v>0.71</v>
      </c>
      <c r="V940" s="177">
        <v>1.42</v>
      </c>
      <c r="W940" s="177">
        <v>0.71</v>
      </c>
      <c r="X940" s="177">
        <v>1.42</v>
      </c>
      <c r="Y940" s="173" t="s">
        <v>179</v>
      </c>
    </row>
    <row r="941" spans="1:25" ht="15.75" x14ac:dyDescent="0.2">
      <c r="A941" s="318">
        <v>902</v>
      </c>
      <c r="B941" s="169" t="s">
        <v>925</v>
      </c>
      <c r="C941" s="175" t="s">
        <v>180</v>
      </c>
      <c r="D941" s="169" t="s">
        <v>2031</v>
      </c>
      <c r="E941" s="175" t="s">
        <v>2831</v>
      </c>
      <c r="F941" s="286" t="s">
        <v>966</v>
      </c>
      <c r="G941" s="175">
        <v>1996</v>
      </c>
      <c r="H941" s="176">
        <v>4</v>
      </c>
      <c r="I941" s="177">
        <v>3</v>
      </c>
      <c r="J941" s="177">
        <v>196</v>
      </c>
      <c r="K941" s="177">
        <v>2.2000000000000002</v>
      </c>
      <c r="L941" s="171">
        <v>0</v>
      </c>
      <c r="M941" s="170">
        <v>0</v>
      </c>
      <c r="N941" s="170">
        <v>0</v>
      </c>
      <c r="O941" s="170">
        <v>0</v>
      </c>
      <c r="P941" s="170">
        <v>0</v>
      </c>
      <c r="Q941" s="170">
        <v>0</v>
      </c>
      <c r="R941" s="170">
        <v>0</v>
      </c>
      <c r="S941" s="170">
        <v>0</v>
      </c>
      <c r="T941" s="171">
        <v>0</v>
      </c>
      <c r="U941" s="170">
        <v>0</v>
      </c>
      <c r="V941" s="170">
        <v>0</v>
      </c>
      <c r="W941" s="170">
        <v>0</v>
      </c>
      <c r="X941" s="170">
        <v>0</v>
      </c>
      <c r="Y941" s="173" t="s">
        <v>179</v>
      </c>
    </row>
    <row r="942" spans="1:25" ht="15.75" x14ac:dyDescent="0.2">
      <c r="A942" s="318">
        <v>903</v>
      </c>
      <c r="B942" s="169" t="s">
        <v>1360</v>
      </c>
      <c r="C942" s="175" t="s">
        <v>182</v>
      </c>
      <c r="D942" s="169" t="s">
        <v>1256</v>
      </c>
      <c r="E942" s="175" t="s">
        <v>2591</v>
      </c>
      <c r="F942" s="169" t="s">
        <v>1361</v>
      </c>
      <c r="G942" s="175">
        <v>2003</v>
      </c>
      <c r="H942" s="176">
        <v>3</v>
      </c>
      <c r="I942" s="177">
        <v>3</v>
      </c>
      <c r="J942" s="177">
        <v>270</v>
      </c>
      <c r="K942" s="177">
        <v>3</v>
      </c>
      <c r="L942" s="176">
        <v>1</v>
      </c>
      <c r="M942" s="170">
        <v>0</v>
      </c>
      <c r="N942" s="177">
        <v>1</v>
      </c>
      <c r="O942" s="177">
        <v>1</v>
      </c>
      <c r="P942" s="170">
        <v>0</v>
      </c>
      <c r="Q942" s="170">
        <v>0</v>
      </c>
      <c r="R942" s="170">
        <v>0</v>
      </c>
      <c r="S942" s="170">
        <v>0</v>
      </c>
      <c r="T942" s="176">
        <v>0.33</v>
      </c>
      <c r="U942" s="170">
        <v>0</v>
      </c>
      <c r="V942" s="177">
        <v>0.33</v>
      </c>
      <c r="W942" s="177">
        <v>0.33</v>
      </c>
      <c r="X942" s="177">
        <v>0.33</v>
      </c>
      <c r="Y942" s="173" t="s">
        <v>179</v>
      </c>
    </row>
    <row r="943" spans="1:25" ht="15.75" x14ac:dyDescent="0.2">
      <c r="A943" s="318">
        <v>904</v>
      </c>
      <c r="B943" s="169" t="s">
        <v>1660</v>
      </c>
      <c r="C943" s="175" t="s">
        <v>182</v>
      </c>
      <c r="D943" s="169" t="s">
        <v>1559</v>
      </c>
      <c r="E943" s="175" t="s">
        <v>2832</v>
      </c>
      <c r="F943" s="169" t="s">
        <v>1220</v>
      </c>
      <c r="G943" s="175">
        <v>2000</v>
      </c>
      <c r="H943" s="176">
        <v>4</v>
      </c>
      <c r="I943" s="177">
        <v>4</v>
      </c>
      <c r="J943" s="177">
        <v>360</v>
      </c>
      <c r="K943" s="177">
        <v>4</v>
      </c>
      <c r="L943" s="171">
        <v>0</v>
      </c>
      <c r="M943" s="170">
        <v>0</v>
      </c>
      <c r="N943" s="170">
        <v>0</v>
      </c>
      <c r="O943" s="170">
        <v>0</v>
      </c>
      <c r="P943" s="170">
        <v>0</v>
      </c>
      <c r="Q943" s="170">
        <v>0</v>
      </c>
      <c r="R943" s="170">
        <v>0</v>
      </c>
      <c r="S943" s="170">
        <v>0</v>
      </c>
      <c r="T943" s="171">
        <v>0</v>
      </c>
      <c r="U943" s="170">
        <v>0</v>
      </c>
      <c r="V943" s="170">
        <v>0</v>
      </c>
      <c r="W943" s="170">
        <v>0</v>
      </c>
      <c r="X943" s="170">
        <v>0</v>
      </c>
      <c r="Y943" s="173" t="s">
        <v>179</v>
      </c>
    </row>
    <row r="944" spans="1:25" ht="15.75" x14ac:dyDescent="0.2">
      <c r="A944" s="318">
        <v>905</v>
      </c>
      <c r="B944" s="169" t="s">
        <v>1789</v>
      </c>
      <c r="C944" s="175" t="s">
        <v>182</v>
      </c>
      <c r="D944" s="169" t="s">
        <v>1110</v>
      </c>
      <c r="E944" s="175" t="s">
        <v>2332</v>
      </c>
      <c r="F944" s="169" t="s">
        <v>1114</v>
      </c>
      <c r="G944" s="175">
        <v>2003</v>
      </c>
      <c r="H944" s="176">
        <v>2</v>
      </c>
      <c r="I944" s="170">
        <v>0</v>
      </c>
      <c r="J944" s="177">
        <v>43</v>
      </c>
      <c r="K944" s="177">
        <v>0.5</v>
      </c>
      <c r="L944" s="171">
        <v>0</v>
      </c>
      <c r="M944" s="170">
        <v>0</v>
      </c>
      <c r="N944" s="170">
        <v>0</v>
      </c>
      <c r="O944" s="170">
        <v>0</v>
      </c>
      <c r="P944" s="170">
        <v>0</v>
      </c>
      <c r="Q944" s="170">
        <v>0</v>
      </c>
      <c r="R944" s="177">
        <v>1</v>
      </c>
      <c r="S944" s="170">
        <v>0</v>
      </c>
      <c r="T944" s="171">
        <v>0</v>
      </c>
      <c r="U944" s="170">
        <v>0</v>
      </c>
      <c r="V944" s="170">
        <v>0</v>
      </c>
      <c r="W944" s="170">
        <v>0</v>
      </c>
      <c r="X944" s="170">
        <v>0</v>
      </c>
      <c r="Y944" s="173" t="s">
        <v>179</v>
      </c>
    </row>
    <row r="945" spans="1:25" ht="15.75" x14ac:dyDescent="0.2">
      <c r="A945" s="318">
        <v>906</v>
      </c>
      <c r="B945" s="169" t="s">
        <v>1790</v>
      </c>
      <c r="C945" s="175" t="s">
        <v>638</v>
      </c>
      <c r="D945" s="169" t="s">
        <v>1110</v>
      </c>
      <c r="E945" s="175" t="s">
        <v>2833</v>
      </c>
      <c r="F945" s="169" t="s">
        <v>1064</v>
      </c>
      <c r="G945" s="175">
        <v>2001</v>
      </c>
      <c r="H945" s="176">
        <v>1</v>
      </c>
      <c r="I945" s="170">
        <v>0</v>
      </c>
      <c r="J945" s="177">
        <v>12</v>
      </c>
      <c r="K945" s="177">
        <v>0.1</v>
      </c>
      <c r="L945" s="171">
        <v>0</v>
      </c>
      <c r="M945" s="170">
        <v>0</v>
      </c>
      <c r="N945" s="170">
        <v>0</v>
      </c>
      <c r="O945" s="170">
        <v>0</v>
      </c>
      <c r="P945" s="170">
        <v>0</v>
      </c>
      <c r="Q945" s="170">
        <v>0</v>
      </c>
      <c r="R945" s="170">
        <v>0</v>
      </c>
      <c r="S945" s="170">
        <v>0</v>
      </c>
      <c r="T945" s="171">
        <v>0</v>
      </c>
      <c r="U945" s="170">
        <v>0</v>
      </c>
      <c r="V945" s="170">
        <v>0</v>
      </c>
      <c r="W945" s="170">
        <v>0</v>
      </c>
      <c r="X945" s="170">
        <v>0</v>
      </c>
      <c r="Y945" s="173" t="s">
        <v>179</v>
      </c>
    </row>
    <row r="946" spans="1:25" ht="15.75" x14ac:dyDescent="0.2">
      <c r="A946" s="318">
        <v>907</v>
      </c>
      <c r="B946" s="169" t="s">
        <v>761</v>
      </c>
      <c r="C946" s="175" t="s">
        <v>183</v>
      </c>
      <c r="D946" s="169" t="s">
        <v>1110</v>
      </c>
      <c r="E946" s="175" t="s">
        <v>2834</v>
      </c>
      <c r="F946" s="169" t="s">
        <v>1011</v>
      </c>
      <c r="G946" s="175">
        <v>2002</v>
      </c>
      <c r="H946" s="176">
        <v>4</v>
      </c>
      <c r="I946" s="177">
        <v>4</v>
      </c>
      <c r="J946" s="177">
        <v>360</v>
      </c>
      <c r="K946" s="177">
        <v>4</v>
      </c>
      <c r="L946" s="171">
        <v>0</v>
      </c>
      <c r="M946" s="170">
        <v>0</v>
      </c>
      <c r="N946" s="170">
        <v>0</v>
      </c>
      <c r="O946" s="170">
        <v>0</v>
      </c>
      <c r="P946" s="170">
        <v>0</v>
      </c>
      <c r="Q946" s="170">
        <v>0</v>
      </c>
      <c r="R946" s="170">
        <v>0</v>
      </c>
      <c r="S946" s="170">
        <v>0</v>
      </c>
      <c r="T946" s="171">
        <v>0</v>
      </c>
      <c r="U946" s="170">
        <v>0</v>
      </c>
      <c r="V946" s="170">
        <v>0</v>
      </c>
      <c r="W946" s="170">
        <v>0</v>
      </c>
      <c r="X946" s="170">
        <v>0</v>
      </c>
      <c r="Y946" s="173" t="s">
        <v>179</v>
      </c>
    </row>
    <row r="947" spans="1:25" ht="15.75" x14ac:dyDescent="0.2">
      <c r="A947" s="318">
        <v>908</v>
      </c>
      <c r="B947" s="169" t="s">
        <v>1214</v>
      </c>
      <c r="C947" s="175" t="s">
        <v>180</v>
      </c>
      <c r="D947" s="169" t="s">
        <v>787</v>
      </c>
      <c r="E947" s="175" t="s">
        <v>2835</v>
      </c>
      <c r="F947" s="169" t="s">
        <v>1207</v>
      </c>
      <c r="G947" s="175">
        <v>1999</v>
      </c>
      <c r="H947" s="176">
        <v>2</v>
      </c>
      <c r="I947" s="170">
        <v>0</v>
      </c>
      <c r="J947" s="177">
        <v>16</v>
      </c>
      <c r="K947" s="177">
        <v>0.2</v>
      </c>
      <c r="L947" s="176">
        <v>1</v>
      </c>
      <c r="M947" s="170">
        <v>0</v>
      </c>
      <c r="N947" s="177">
        <v>1</v>
      </c>
      <c r="O947" s="177">
        <v>1</v>
      </c>
      <c r="P947" s="170">
        <v>0</v>
      </c>
      <c r="Q947" s="170">
        <v>0</v>
      </c>
      <c r="R947" s="170">
        <v>0</v>
      </c>
      <c r="S947" s="170">
        <v>0</v>
      </c>
      <c r="T947" s="176">
        <v>5.63</v>
      </c>
      <c r="U947" s="170">
        <v>0</v>
      </c>
      <c r="V947" s="177">
        <v>5.63</v>
      </c>
      <c r="W947" s="177">
        <v>5.63</v>
      </c>
      <c r="X947" s="177">
        <v>5.63</v>
      </c>
      <c r="Y947" s="173" t="s">
        <v>179</v>
      </c>
    </row>
    <row r="948" spans="1:25" ht="15.75" x14ac:dyDescent="0.2">
      <c r="A948" s="318">
        <v>909</v>
      </c>
      <c r="B948" s="169" t="s">
        <v>1215</v>
      </c>
      <c r="C948" s="175" t="s">
        <v>182</v>
      </c>
      <c r="D948" s="169" t="s">
        <v>787</v>
      </c>
      <c r="E948" s="175" t="s">
        <v>1787</v>
      </c>
      <c r="F948" s="169" t="s">
        <v>1058</v>
      </c>
      <c r="G948" s="175">
        <v>2002</v>
      </c>
      <c r="H948" s="176">
        <v>3</v>
      </c>
      <c r="I948" s="177">
        <v>1</v>
      </c>
      <c r="J948" s="177">
        <v>98</v>
      </c>
      <c r="K948" s="177">
        <v>1.1000000000000001</v>
      </c>
      <c r="L948" s="171">
        <v>0</v>
      </c>
      <c r="M948" s="170">
        <v>0</v>
      </c>
      <c r="N948" s="170">
        <v>0</v>
      </c>
      <c r="O948" s="170">
        <v>0</v>
      </c>
      <c r="P948" s="170">
        <v>0</v>
      </c>
      <c r="Q948" s="170">
        <v>0</v>
      </c>
      <c r="R948" s="170">
        <v>0</v>
      </c>
      <c r="S948" s="170">
        <v>0</v>
      </c>
      <c r="T948" s="171">
        <v>0</v>
      </c>
      <c r="U948" s="170">
        <v>0</v>
      </c>
      <c r="V948" s="170">
        <v>0</v>
      </c>
      <c r="W948" s="170">
        <v>0</v>
      </c>
      <c r="X948" s="170">
        <v>0</v>
      </c>
      <c r="Y948" s="173" t="s">
        <v>179</v>
      </c>
    </row>
    <row r="949" spans="1:25" ht="15.75" x14ac:dyDescent="0.2">
      <c r="A949" s="318">
        <v>910</v>
      </c>
      <c r="B949" s="169" t="s">
        <v>1518</v>
      </c>
      <c r="C949" s="175" t="s">
        <v>181</v>
      </c>
      <c r="D949" s="169" t="s">
        <v>1397</v>
      </c>
      <c r="E949" s="175" t="s">
        <v>2361</v>
      </c>
      <c r="F949" s="169" t="s">
        <v>1317</v>
      </c>
      <c r="G949" s="175">
        <v>1995</v>
      </c>
      <c r="H949" s="176">
        <v>5</v>
      </c>
      <c r="I949" s="177">
        <v>5</v>
      </c>
      <c r="J949" s="177">
        <v>337</v>
      </c>
      <c r="K949" s="177">
        <v>3.7</v>
      </c>
      <c r="L949" s="171">
        <v>0</v>
      </c>
      <c r="M949" s="170">
        <v>0</v>
      </c>
      <c r="N949" s="170">
        <v>0</v>
      </c>
      <c r="O949" s="170">
        <v>0</v>
      </c>
      <c r="P949" s="170">
        <v>0</v>
      </c>
      <c r="Q949" s="170">
        <v>0</v>
      </c>
      <c r="R949" s="170">
        <v>0</v>
      </c>
      <c r="S949" s="170">
        <v>0</v>
      </c>
      <c r="T949" s="171">
        <v>0</v>
      </c>
      <c r="U949" s="170">
        <v>0</v>
      </c>
      <c r="V949" s="170">
        <v>0</v>
      </c>
      <c r="W949" s="170">
        <v>0</v>
      </c>
      <c r="X949" s="170">
        <v>0</v>
      </c>
      <c r="Y949" s="173" t="s">
        <v>179</v>
      </c>
    </row>
    <row r="950" spans="1:25" ht="15.75" x14ac:dyDescent="0.2">
      <c r="A950" s="318">
        <v>911</v>
      </c>
      <c r="B950" s="169" t="s">
        <v>781</v>
      </c>
      <c r="C950" s="175" t="s">
        <v>181</v>
      </c>
      <c r="D950" s="169" t="s">
        <v>1387</v>
      </c>
      <c r="E950" s="175" t="s">
        <v>2836</v>
      </c>
      <c r="F950" s="169" t="s">
        <v>1024</v>
      </c>
      <c r="G950" s="175">
        <v>1997</v>
      </c>
      <c r="H950" s="176">
        <v>3</v>
      </c>
      <c r="I950" s="177">
        <v>2</v>
      </c>
      <c r="J950" s="177">
        <v>215</v>
      </c>
      <c r="K950" s="177">
        <v>2.4</v>
      </c>
      <c r="L950" s="176">
        <v>1</v>
      </c>
      <c r="M950" s="177">
        <v>1</v>
      </c>
      <c r="N950" s="177">
        <v>2</v>
      </c>
      <c r="O950" s="177">
        <v>1</v>
      </c>
      <c r="P950" s="170">
        <v>0</v>
      </c>
      <c r="Q950" s="170">
        <v>0</v>
      </c>
      <c r="R950" s="170">
        <v>0</v>
      </c>
      <c r="S950" s="170">
        <v>0</v>
      </c>
      <c r="T950" s="176">
        <v>0.42</v>
      </c>
      <c r="U950" s="177">
        <v>0.42</v>
      </c>
      <c r="V950" s="177">
        <v>0.84</v>
      </c>
      <c r="W950" s="177">
        <v>0.42</v>
      </c>
      <c r="X950" s="177">
        <v>0.84</v>
      </c>
      <c r="Y950" s="173" t="s">
        <v>179</v>
      </c>
    </row>
    <row r="951" spans="1:25" ht="15.75" x14ac:dyDescent="0.2">
      <c r="A951" s="318">
        <v>912</v>
      </c>
      <c r="B951" s="169" t="s">
        <v>2058</v>
      </c>
      <c r="C951" s="175" t="s">
        <v>181</v>
      </c>
      <c r="D951" s="169" t="s">
        <v>2031</v>
      </c>
      <c r="E951" s="175" t="s">
        <v>2837</v>
      </c>
      <c r="F951" s="169" t="s">
        <v>956</v>
      </c>
      <c r="G951" s="175">
        <v>1994</v>
      </c>
      <c r="H951" s="176">
        <v>1</v>
      </c>
      <c r="I951" s="170">
        <v>0</v>
      </c>
      <c r="J951" s="177">
        <v>16</v>
      </c>
      <c r="K951" s="177">
        <v>0.2</v>
      </c>
      <c r="L951" s="171">
        <v>0</v>
      </c>
      <c r="M951" s="170">
        <v>0</v>
      </c>
      <c r="N951" s="170">
        <v>0</v>
      </c>
      <c r="O951" s="170">
        <v>0</v>
      </c>
      <c r="P951" s="170">
        <v>0</v>
      </c>
      <c r="Q951" s="170">
        <v>0</v>
      </c>
      <c r="R951" s="170">
        <v>0</v>
      </c>
      <c r="S951" s="170">
        <v>0</v>
      </c>
      <c r="T951" s="171">
        <v>0</v>
      </c>
      <c r="U951" s="170">
        <v>0</v>
      </c>
      <c r="V951" s="170">
        <v>0</v>
      </c>
      <c r="W951" s="170">
        <v>0</v>
      </c>
      <c r="X951" s="170">
        <v>0</v>
      </c>
      <c r="Y951" s="173" t="s">
        <v>179</v>
      </c>
    </row>
    <row r="952" spans="1:25" ht="15.75" x14ac:dyDescent="0.2">
      <c r="A952" s="318">
        <v>913</v>
      </c>
      <c r="B952" s="169" t="s">
        <v>875</v>
      </c>
      <c r="C952" s="175" t="s">
        <v>180</v>
      </c>
      <c r="D952" s="169" t="s">
        <v>824</v>
      </c>
      <c r="E952" s="175" t="s">
        <v>2838</v>
      </c>
      <c r="F952" s="169" t="s">
        <v>876</v>
      </c>
      <c r="G952" s="175">
        <v>2002</v>
      </c>
      <c r="H952" s="176">
        <v>2</v>
      </c>
      <c r="I952" s="177">
        <v>2</v>
      </c>
      <c r="J952" s="177">
        <v>113</v>
      </c>
      <c r="K952" s="177">
        <v>1.3</v>
      </c>
      <c r="L952" s="171">
        <v>0</v>
      </c>
      <c r="M952" s="170">
        <v>0</v>
      </c>
      <c r="N952" s="170">
        <v>0</v>
      </c>
      <c r="O952" s="170">
        <v>0</v>
      </c>
      <c r="P952" s="170">
        <v>0</v>
      </c>
      <c r="Q952" s="170">
        <v>0</v>
      </c>
      <c r="R952" s="170">
        <v>0</v>
      </c>
      <c r="S952" s="170">
        <v>0</v>
      </c>
      <c r="T952" s="171">
        <v>0</v>
      </c>
      <c r="U952" s="170">
        <v>0</v>
      </c>
      <c r="V952" s="170">
        <v>0</v>
      </c>
      <c r="W952" s="170">
        <v>0</v>
      </c>
      <c r="X952" s="170">
        <v>0</v>
      </c>
      <c r="Y952" s="173" t="s">
        <v>179</v>
      </c>
    </row>
    <row r="953" spans="1:25" ht="15.75" x14ac:dyDescent="0.2">
      <c r="A953" s="318">
        <v>914</v>
      </c>
      <c r="B953" s="169" t="s">
        <v>439</v>
      </c>
      <c r="C953" s="175" t="s">
        <v>182</v>
      </c>
      <c r="D953" s="169" t="s">
        <v>1404</v>
      </c>
      <c r="E953" s="175" t="s">
        <v>2839</v>
      </c>
      <c r="F953" s="169" t="s">
        <v>874</v>
      </c>
      <c r="G953" s="175">
        <v>1992</v>
      </c>
      <c r="H953" s="176">
        <v>6</v>
      </c>
      <c r="I953" s="177">
        <v>4</v>
      </c>
      <c r="J953" s="177">
        <v>356</v>
      </c>
      <c r="K953" s="177">
        <v>4</v>
      </c>
      <c r="L953" s="171">
        <v>0</v>
      </c>
      <c r="M953" s="170">
        <v>0</v>
      </c>
      <c r="N953" s="170">
        <v>0</v>
      </c>
      <c r="O953" s="170">
        <v>0</v>
      </c>
      <c r="P953" s="170">
        <v>0</v>
      </c>
      <c r="Q953" s="170">
        <v>0</v>
      </c>
      <c r="R953" s="170">
        <v>0</v>
      </c>
      <c r="S953" s="170">
        <v>0</v>
      </c>
      <c r="T953" s="171">
        <v>0</v>
      </c>
      <c r="U953" s="170">
        <v>0</v>
      </c>
      <c r="V953" s="170">
        <v>0</v>
      </c>
      <c r="W953" s="170">
        <v>0</v>
      </c>
      <c r="X953" s="170">
        <v>0</v>
      </c>
      <c r="Y953" s="173" t="s">
        <v>179</v>
      </c>
    </row>
    <row r="954" spans="1:25" ht="15.75" x14ac:dyDescent="0.2">
      <c r="A954" s="318">
        <v>915</v>
      </c>
      <c r="B954" s="169" t="s">
        <v>639</v>
      </c>
      <c r="C954" s="175" t="s">
        <v>182</v>
      </c>
      <c r="D954" s="169" t="s">
        <v>634</v>
      </c>
      <c r="E954" s="175" t="s">
        <v>2268</v>
      </c>
      <c r="F954" s="169" t="s">
        <v>850</v>
      </c>
      <c r="G954" s="175">
        <v>1996</v>
      </c>
      <c r="H954" s="176">
        <v>4</v>
      </c>
      <c r="I954" s="177">
        <v>4</v>
      </c>
      <c r="J954" s="177">
        <v>372</v>
      </c>
      <c r="K954" s="177">
        <v>4.0999999999999996</v>
      </c>
      <c r="L954" s="171">
        <v>0</v>
      </c>
      <c r="M954" s="170">
        <v>0</v>
      </c>
      <c r="N954" s="170">
        <v>0</v>
      </c>
      <c r="O954" s="170">
        <v>0</v>
      </c>
      <c r="P954" s="170">
        <v>0</v>
      </c>
      <c r="Q954" s="170">
        <v>0</v>
      </c>
      <c r="R954" s="170">
        <v>0</v>
      </c>
      <c r="S954" s="170">
        <v>0</v>
      </c>
      <c r="T954" s="171">
        <v>0</v>
      </c>
      <c r="U954" s="170">
        <v>0</v>
      </c>
      <c r="V954" s="170">
        <v>0</v>
      </c>
      <c r="W954" s="170">
        <v>0</v>
      </c>
      <c r="X954" s="170">
        <v>0</v>
      </c>
      <c r="Y954" s="173" t="s">
        <v>179</v>
      </c>
    </row>
    <row r="955" spans="1:25" ht="15.75" x14ac:dyDescent="0.2">
      <c r="A955" s="318">
        <v>916</v>
      </c>
      <c r="B955" s="169" t="s">
        <v>926</v>
      </c>
      <c r="C955" s="175" t="s">
        <v>180</v>
      </c>
      <c r="D955" s="169" t="s">
        <v>2031</v>
      </c>
      <c r="E955" s="175" t="s">
        <v>2840</v>
      </c>
      <c r="F955" s="169" t="s">
        <v>967</v>
      </c>
      <c r="G955" s="175">
        <v>2003</v>
      </c>
      <c r="H955" s="176">
        <v>4</v>
      </c>
      <c r="I955" s="177">
        <v>2</v>
      </c>
      <c r="J955" s="177">
        <v>237</v>
      </c>
      <c r="K955" s="177">
        <v>2.6</v>
      </c>
      <c r="L955" s="171">
        <v>0</v>
      </c>
      <c r="M955" s="170">
        <v>0</v>
      </c>
      <c r="N955" s="170">
        <v>0</v>
      </c>
      <c r="O955" s="170">
        <v>0</v>
      </c>
      <c r="P955" s="170">
        <v>0</v>
      </c>
      <c r="Q955" s="170">
        <v>0</v>
      </c>
      <c r="R955" s="170">
        <v>0</v>
      </c>
      <c r="S955" s="170">
        <v>0</v>
      </c>
      <c r="T955" s="171">
        <v>0</v>
      </c>
      <c r="U955" s="170">
        <v>0</v>
      </c>
      <c r="V955" s="170">
        <v>0</v>
      </c>
      <c r="W955" s="170">
        <v>0</v>
      </c>
      <c r="X955" s="170">
        <v>0</v>
      </c>
      <c r="Y955" s="173" t="s">
        <v>179</v>
      </c>
    </row>
    <row r="956" spans="1:25" ht="15.75" x14ac:dyDescent="0.2">
      <c r="A956" s="318">
        <v>917</v>
      </c>
      <c r="B956" s="169" t="s">
        <v>1519</v>
      </c>
      <c r="C956" s="175" t="s">
        <v>182</v>
      </c>
      <c r="D956" s="169" t="s">
        <v>1400</v>
      </c>
      <c r="E956" s="175" t="s">
        <v>2211</v>
      </c>
      <c r="F956" s="286" t="s">
        <v>1520</v>
      </c>
      <c r="G956" s="175">
        <v>2001</v>
      </c>
      <c r="H956" s="176">
        <v>2</v>
      </c>
      <c r="I956" s="177">
        <v>2</v>
      </c>
      <c r="J956" s="177">
        <v>149</v>
      </c>
      <c r="K956" s="177">
        <v>1.7</v>
      </c>
      <c r="L956" s="171">
        <v>0</v>
      </c>
      <c r="M956" s="170">
        <v>0</v>
      </c>
      <c r="N956" s="170">
        <v>0</v>
      </c>
      <c r="O956" s="170">
        <v>0</v>
      </c>
      <c r="P956" s="170">
        <v>0</v>
      </c>
      <c r="Q956" s="170">
        <v>0</v>
      </c>
      <c r="R956" s="177">
        <v>1</v>
      </c>
      <c r="S956" s="170">
        <v>0</v>
      </c>
      <c r="T956" s="171">
        <v>0</v>
      </c>
      <c r="U956" s="170">
        <v>0</v>
      </c>
      <c r="V956" s="170">
        <v>0</v>
      </c>
      <c r="W956" s="170">
        <v>0</v>
      </c>
      <c r="X956" s="170">
        <v>0</v>
      </c>
      <c r="Y956" s="173" t="s">
        <v>179</v>
      </c>
    </row>
    <row r="957" spans="1:25" ht="15.75" x14ac:dyDescent="0.2">
      <c r="A957" s="318">
        <v>918</v>
      </c>
      <c r="B957" s="169" t="s">
        <v>1093</v>
      </c>
      <c r="C957" s="175" t="s">
        <v>180</v>
      </c>
      <c r="D957" s="169" t="s">
        <v>992</v>
      </c>
      <c r="E957" s="175" t="s">
        <v>2841</v>
      </c>
      <c r="F957" s="169" t="s">
        <v>932</v>
      </c>
      <c r="G957" s="175">
        <v>2005</v>
      </c>
      <c r="H957" s="176">
        <v>5</v>
      </c>
      <c r="I957" s="177">
        <v>1</v>
      </c>
      <c r="J957" s="177">
        <v>179</v>
      </c>
      <c r="K957" s="177">
        <v>2</v>
      </c>
      <c r="L957" s="171">
        <v>0</v>
      </c>
      <c r="M957" s="177">
        <v>1</v>
      </c>
      <c r="N957" s="177">
        <v>1</v>
      </c>
      <c r="O957" s="170">
        <v>0</v>
      </c>
      <c r="P957" s="170">
        <v>0</v>
      </c>
      <c r="Q957" s="170">
        <v>0</v>
      </c>
      <c r="R957" s="170">
        <v>0</v>
      </c>
      <c r="S957" s="170">
        <v>0</v>
      </c>
      <c r="T957" s="171">
        <v>0</v>
      </c>
      <c r="U957" s="177">
        <v>0.5</v>
      </c>
      <c r="V957" s="177">
        <v>0.5</v>
      </c>
      <c r="W957" s="170">
        <v>0</v>
      </c>
      <c r="X957" s="177">
        <v>0.5</v>
      </c>
      <c r="Y957" s="173" t="s">
        <v>179</v>
      </c>
    </row>
    <row r="958" spans="1:25" ht="15.75" x14ac:dyDescent="0.2">
      <c r="A958" s="318">
        <v>919</v>
      </c>
      <c r="B958" s="169" t="s">
        <v>440</v>
      </c>
      <c r="C958" s="175" t="s">
        <v>182</v>
      </c>
      <c r="D958" s="169" t="s">
        <v>1101</v>
      </c>
      <c r="E958" s="175" t="s">
        <v>1507</v>
      </c>
      <c r="F958" s="169" t="s">
        <v>1216</v>
      </c>
      <c r="G958" s="175">
        <v>1998</v>
      </c>
      <c r="H958" s="176">
        <v>3</v>
      </c>
      <c r="I958" s="177">
        <v>3</v>
      </c>
      <c r="J958" s="177">
        <v>270</v>
      </c>
      <c r="K958" s="177">
        <v>3</v>
      </c>
      <c r="L958" s="171">
        <v>0</v>
      </c>
      <c r="M958" s="170">
        <v>0</v>
      </c>
      <c r="N958" s="170">
        <v>0</v>
      </c>
      <c r="O958" s="170">
        <v>0</v>
      </c>
      <c r="P958" s="170">
        <v>0</v>
      </c>
      <c r="Q958" s="170">
        <v>0</v>
      </c>
      <c r="R958" s="170">
        <v>0</v>
      </c>
      <c r="S958" s="170">
        <v>0</v>
      </c>
      <c r="T958" s="171">
        <v>0</v>
      </c>
      <c r="U958" s="170">
        <v>0</v>
      </c>
      <c r="V958" s="170">
        <v>0</v>
      </c>
      <c r="W958" s="170">
        <v>0</v>
      </c>
      <c r="X958" s="170">
        <v>0</v>
      </c>
      <c r="Y958" s="173" t="s">
        <v>179</v>
      </c>
    </row>
    <row r="959" spans="1:25" ht="15.75" x14ac:dyDescent="0.2">
      <c r="A959" s="318">
        <v>920</v>
      </c>
      <c r="B959" s="169" t="s">
        <v>441</v>
      </c>
      <c r="C959" s="175" t="s">
        <v>182</v>
      </c>
      <c r="D959" s="169" t="s">
        <v>1238</v>
      </c>
      <c r="E959" s="175" t="s">
        <v>2141</v>
      </c>
      <c r="F959" s="169" t="s">
        <v>1005</v>
      </c>
      <c r="G959" s="175">
        <v>1999</v>
      </c>
      <c r="H959" s="176">
        <v>3</v>
      </c>
      <c r="I959" s="177">
        <v>3</v>
      </c>
      <c r="J959" s="177">
        <v>212</v>
      </c>
      <c r="K959" s="177">
        <v>2.4</v>
      </c>
      <c r="L959" s="171">
        <v>0</v>
      </c>
      <c r="M959" s="170">
        <v>0</v>
      </c>
      <c r="N959" s="170">
        <v>0</v>
      </c>
      <c r="O959" s="170">
        <v>0</v>
      </c>
      <c r="P959" s="170">
        <v>0</v>
      </c>
      <c r="Q959" s="170">
        <v>0</v>
      </c>
      <c r="R959" s="170">
        <v>0</v>
      </c>
      <c r="S959" s="170">
        <v>0</v>
      </c>
      <c r="T959" s="171">
        <v>0</v>
      </c>
      <c r="U959" s="170">
        <v>0</v>
      </c>
      <c r="V959" s="170">
        <v>0</v>
      </c>
      <c r="W959" s="170">
        <v>0</v>
      </c>
      <c r="X959" s="170">
        <v>0</v>
      </c>
      <c r="Y959" s="173" t="s">
        <v>179</v>
      </c>
    </row>
    <row r="960" spans="1:25" ht="15.75" x14ac:dyDescent="0.2">
      <c r="A960" s="318">
        <v>921</v>
      </c>
      <c r="B960" s="169" t="s">
        <v>470</v>
      </c>
      <c r="C960" s="175" t="s">
        <v>180</v>
      </c>
      <c r="D960" s="169" t="s">
        <v>1110</v>
      </c>
      <c r="E960" s="175" t="s">
        <v>2842</v>
      </c>
      <c r="F960" s="169" t="s">
        <v>1151</v>
      </c>
      <c r="G960" s="175">
        <v>1998</v>
      </c>
      <c r="H960" s="176">
        <v>3</v>
      </c>
      <c r="I960" s="177">
        <v>2</v>
      </c>
      <c r="J960" s="177">
        <v>193</v>
      </c>
      <c r="K960" s="177">
        <v>2.1</v>
      </c>
      <c r="L960" s="171">
        <v>0</v>
      </c>
      <c r="M960" s="170">
        <v>0</v>
      </c>
      <c r="N960" s="170">
        <v>0</v>
      </c>
      <c r="O960" s="170">
        <v>0</v>
      </c>
      <c r="P960" s="170">
        <v>0</v>
      </c>
      <c r="Q960" s="170">
        <v>0</v>
      </c>
      <c r="R960" s="170">
        <v>0</v>
      </c>
      <c r="S960" s="170">
        <v>0</v>
      </c>
      <c r="T960" s="171">
        <v>0</v>
      </c>
      <c r="U960" s="170">
        <v>0</v>
      </c>
      <c r="V960" s="170">
        <v>0</v>
      </c>
      <c r="W960" s="170">
        <v>0</v>
      </c>
      <c r="X960" s="170">
        <v>0</v>
      </c>
      <c r="Y960" s="173" t="s">
        <v>179</v>
      </c>
    </row>
    <row r="961" spans="1:25" ht="15.75" x14ac:dyDescent="0.2">
      <c r="A961" s="318">
        <v>922</v>
      </c>
      <c r="B961" s="169" t="s">
        <v>1217</v>
      </c>
      <c r="C961" s="175" t="s">
        <v>182</v>
      </c>
      <c r="D961" s="169" t="s">
        <v>1110</v>
      </c>
      <c r="E961" s="175" t="s">
        <v>2393</v>
      </c>
      <c r="F961" s="169" t="s">
        <v>1218</v>
      </c>
      <c r="G961" s="175">
        <v>1991</v>
      </c>
      <c r="H961" s="176">
        <v>3</v>
      </c>
      <c r="I961" s="177">
        <v>2</v>
      </c>
      <c r="J961" s="177">
        <v>232</v>
      </c>
      <c r="K961" s="177">
        <v>2.6</v>
      </c>
      <c r="L961" s="171">
        <v>0</v>
      </c>
      <c r="M961" s="170">
        <v>0</v>
      </c>
      <c r="N961" s="170">
        <v>0</v>
      </c>
      <c r="O961" s="170">
        <v>0</v>
      </c>
      <c r="P961" s="170">
        <v>0</v>
      </c>
      <c r="Q961" s="170">
        <v>0</v>
      </c>
      <c r="R961" s="177">
        <v>1</v>
      </c>
      <c r="S961" s="170">
        <v>0</v>
      </c>
      <c r="T961" s="171">
        <v>0</v>
      </c>
      <c r="U961" s="170">
        <v>0</v>
      </c>
      <c r="V961" s="170">
        <v>0</v>
      </c>
      <c r="W961" s="170">
        <v>0</v>
      </c>
      <c r="X961" s="170">
        <v>0</v>
      </c>
      <c r="Y961" s="173" t="s">
        <v>179</v>
      </c>
    </row>
    <row r="962" spans="1:25" ht="15.75" x14ac:dyDescent="0.2">
      <c r="A962" s="318">
        <v>923</v>
      </c>
      <c r="B962" s="169" t="s">
        <v>360</v>
      </c>
      <c r="C962" s="175" t="s">
        <v>181</v>
      </c>
      <c r="D962" s="169" t="s">
        <v>1246</v>
      </c>
      <c r="E962" s="175" t="s">
        <v>2843</v>
      </c>
      <c r="F962" s="169" t="s">
        <v>1362</v>
      </c>
      <c r="G962" s="175">
        <v>1992</v>
      </c>
      <c r="H962" s="176">
        <v>3</v>
      </c>
      <c r="I962" s="177">
        <v>3</v>
      </c>
      <c r="J962" s="177">
        <v>259</v>
      </c>
      <c r="K962" s="177">
        <v>2.9</v>
      </c>
      <c r="L962" s="171">
        <v>0</v>
      </c>
      <c r="M962" s="170">
        <v>0</v>
      </c>
      <c r="N962" s="170">
        <v>0</v>
      </c>
      <c r="O962" s="170">
        <v>0</v>
      </c>
      <c r="P962" s="170">
        <v>0</v>
      </c>
      <c r="Q962" s="177">
        <v>1</v>
      </c>
      <c r="R962" s="170">
        <v>0</v>
      </c>
      <c r="S962" s="170">
        <v>0</v>
      </c>
      <c r="T962" s="171">
        <v>0</v>
      </c>
      <c r="U962" s="170">
        <v>0</v>
      </c>
      <c r="V962" s="170">
        <v>0</v>
      </c>
      <c r="W962" s="170">
        <v>0</v>
      </c>
      <c r="X962" s="170">
        <v>0</v>
      </c>
      <c r="Y962" s="173" t="s">
        <v>179</v>
      </c>
    </row>
    <row r="963" spans="1:25" ht="15.75" x14ac:dyDescent="0.2">
      <c r="A963" s="318">
        <v>924</v>
      </c>
      <c r="B963" s="169" t="s">
        <v>442</v>
      </c>
      <c r="C963" s="175" t="s">
        <v>180</v>
      </c>
      <c r="D963" s="169" t="s">
        <v>1420</v>
      </c>
      <c r="E963" s="175" t="s">
        <v>2795</v>
      </c>
      <c r="F963" s="169" t="s">
        <v>1020</v>
      </c>
      <c r="G963" s="175">
        <v>2000</v>
      </c>
      <c r="H963" s="176">
        <v>4</v>
      </c>
      <c r="I963" s="177">
        <v>4</v>
      </c>
      <c r="J963" s="177">
        <v>360</v>
      </c>
      <c r="K963" s="177">
        <v>4</v>
      </c>
      <c r="L963" s="171">
        <v>0</v>
      </c>
      <c r="M963" s="177">
        <v>1</v>
      </c>
      <c r="N963" s="177">
        <v>1</v>
      </c>
      <c r="O963" s="170">
        <v>0</v>
      </c>
      <c r="P963" s="170">
        <v>0</v>
      </c>
      <c r="Q963" s="170">
        <v>0</v>
      </c>
      <c r="R963" s="177">
        <v>1</v>
      </c>
      <c r="S963" s="170">
        <v>0</v>
      </c>
      <c r="T963" s="171">
        <v>0</v>
      </c>
      <c r="U963" s="177">
        <v>0.25</v>
      </c>
      <c r="V963" s="177">
        <v>0.25</v>
      </c>
      <c r="W963" s="170">
        <v>0</v>
      </c>
      <c r="X963" s="177">
        <v>0.25</v>
      </c>
      <c r="Y963" s="173" t="s">
        <v>179</v>
      </c>
    </row>
    <row r="964" spans="1:25" ht="16.5" thickBot="1" x14ac:dyDescent="0.25">
      <c r="A964" s="318">
        <v>925</v>
      </c>
      <c r="B964" s="169" t="s">
        <v>676</v>
      </c>
      <c r="C964" s="175" t="s">
        <v>182</v>
      </c>
      <c r="D964" s="169" t="s">
        <v>1270</v>
      </c>
      <c r="E964" s="175" t="s">
        <v>2145</v>
      </c>
      <c r="F964" s="169" t="s">
        <v>1407</v>
      </c>
      <c r="G964" s="175">
        <v>2000</v>
      </c>
      <c r="H964" s="176">
        <v>3</v>
      </c>
      <c r="I964" s="177">
        <v>2</v>
      </c>
      <c r="J964" s="177">
        <v>228</v>
      </c>
      <c r="K964" s="177">
        <v>2.5</v>
      </c>
      <c r="L964" s="171">
        <v>0</v>
      </c>
      <c r="M964" s="170">
        <v>0</v>
      </c>
      <c r="N964" s="170">
        <v>0</v>
      </c>
      <c r="O964" s="170">
        <v>0</v>
      </c>
      <c r="P964" s="170">
        <v>0</v>
      </c>
      <c r="Q964" s="170">
        <v>0</v>
      </c>
      <c r="R964" s="170">
        <v>0</v>
      </c>
      <c r="S964" s="170">
        <v>0</v>
      </c>
      <c r="T964" s="171">
        <v>0</v>
      </c>
      <c r="U964" s="170">
        <v>0</v>
      </c>
      <c r="V964" s="170">
        <v>0</v>
      </c>
      <c r="W964" s="170">
        <v>0</v>
      </c>
      <c r="X964" s="170">
        <v>0</v>
      </c>
      <c r="Y964" s="173" t="s">
        <v>179</v>
      </c>
    </row>
    <row r="965" spans="1:25" ht="13.5" thickBot="1" x14ac:dyDescent="0.25">
      <c r="A965" s="174" t="s">
        <v>173</v>
      </c>
      <c r="B965" s="315" t="s">
        <v>174</v>
      </c>
      <c r="C965" s="181" t="s">
        <v>175</v>
      </c>
      <c r="D965" s="181" t="s">
        <v>176</v>
      </c>
      <c r="E965" s="181" t="s">
        <v>177</v>
      </c>
      <c r="F965" s="181" t="s">
        <v>806</v>
      </c>
      <c r="G965" s="181" t="s">
        <v>178</v>
      </c>
      <c r="H965" s="182" t="s">
        <v>184</v>
      </c>
      <c r="I965" s="181" t="s">
        <v>185</v>
      </c>
      <c r="J965" s="181" t="s">
        <v>186</v>
      </c>
      <c r="K965" s="181" t="s">
        <v>187</v>
      </c>
      <c r="L965" s="182" t="s">
        <v>188</v>
      </c>
      <c r="M965" s="181" t="s">
        <v>189</v>
      </c>
      <c r="N965" s="181" t="s">
        <v>195</v>
      </c>
      <c r="O965" s="181" t="s">
        <v>190</v>
      </c>
      <c r="P965" s="181" t="s">
        <v>191</v>
      </c>
      <c r="Q965" s="181" t="s">
        <v>192</v>
      </c>
      <c r="R965" s="181" t="s">
        <v>193</v>
      </c>
      <c r="S965" s="181" t="s">
        <v>194</v>
      </c>
      <c r="T965" s="182" t="s">
        <v>188</v>
      </c>
      <c r="U965" s="181" t="s">
        <v>189</v>
      </c>
      <c r="V965" s="181" t="s">
        <v>195</v>
      </c>
      <c r="W965" s="181" t="s">
        <v>190</v>
      </c>
      <c r="X965" s="181" t="s">
        <v>196</v>
      </c>
      <c r="Y965" s="183" t="s">
        <v>179</v>
      </c>
    </row>
    <row r="966" spans="1:25" ht="15.75" x14ac:dyDescent="0.2">
      <c r="A966" s="318">
        <v>926</v>
      </c>
      <c r="B966" s="169" t="s">
        <v>1094</v>
      </c>
      <c r="C966" s="175" t="s">
        <v>181</v>
      </c>
      <c r="D966" s="169" t="s">
        <v>989</v>
      </c>
      <c r="E966" s="175" t="s">
        <v>2844</v>
      </c>
      <c r="F966" s="169" t="s">
        <v>1045</v>
      </c>
      <c r="G966" s="175">
        <v>2001</v>
      </c>
      <c r="H966" s="176">
        <v>1</v>
      </c>
      <c r="I966" s="177">
        <v>1</v>
      </c>
      <c r="J966" s="177">
        <v>61</v>
      </c>
      <c r="K966" s="177">
        <v>0.7</v>
      </c>
      <c r="L966" s="171">
        <v>0</v>
      </c>
      <c r="M966" s="170">
        <v>0</v>
      </c>
      <c r="N966" s="170">
        <v>0</v>
      </c>
      <c r="O966" s="170">
        <v>0</v>
      </c>
      <c r="P966" s="170">
        <v>0</v>
      </c>
      <c r="Q966" s="170">
        <v>0</v>
      </c>
      <c r="R966" s="170">
        <v>0</v>
      </c>
      <c r="S966" s="170">
        <v>0</v>
      </c>
      <c r="T966" s="171">
        <v>0</v>
      </c>
      <c r="U966" s="170">
        <v>0</v>
      </c>
      <c r="V966" s="170">
        <v>0</v>
      </c>
      <c r="W966" s="170">
        <v>0</v>
      </c>
      <c r="X966" s="170">
        <v>0</v>
      </c>
      <c r="Y966" s="173" t="s">
        <v>179</v>
      </c>
    </row>
    <row r="967" spans="1:25" ht="15.75" x14ac:dyDescent="0.2">
      <c r="A967" s="318">
        <v>927</v>
      </c>
      <c r="B967" s="169" t="s">
        <v>1943</v>
      </c>
      <c r="C967" s="175" t="s">
        <v>636</v>
      </c>
      <c r="D967" s="169" t="s">
        <v>634</v>
      </c>
      <c r="E967" s="175" t="s">
        <v>2845</v>
      </c>
      <c r="F967" s="169" t="s">
        <v>1453</v>
      </c>
      <c r="G967" s="175">
        <v>2001</v>
      </c>
      <c r="H967" s="176">
        <v>2</v>
      </c>
      <c r="I967" s="170">
        <v>0</v>
      </c>
      <c r="J967" s="177">
        <v>42</v>
      </c>
      <c r="K967" s="177">
        <v>0.5</v>
      </c>
      <c r="L967" s="171">
        <v>0</v>
      </c>
      <c r="M967" s="170">
        <v>0</v>
      </c>
      <c r="N967" s="170">
        <v>0</v>
      </c>
      <c r="O967" s="170">
        <v>0</v>
      </c>
      <c r="P967" s="170">
        <v>0</v>
      </c>
      <c r="Q967" s="170">
        <v>0</v>
      </c>
      <c r="R967" s="170">
        <v>0</v>
      </c>
      <c r="S967" s="170">
        <v>0</v>
      </c>
      <c r="T967" s="171">
        <v>0</v>
      </c>
      <c r="U967" s="170">
        <v>0</v>
      </c>
      <c r="V967" s="170">
        <v>0</v>
      </c>
      <c r="W967" s="170">
        <v>0</v>
      </c>
      <c r="X967" s="170">
        <v>0</v>
      </c>
      <c r="Y967" s="173" t="s">
        <v>179</v>
      </c>
    </row>
    <row r="968" spans="1:25" ht="15.75" x14ac:dyDescent="0.2">
      <c r="A968" s="318">
        <v>928</v>
      </c>
      <c r="B968" s="169" t="s">
        <v>1363</v>
      </c>
      <c r="C968" s="175" t="s">
        <v>180</v>
      </c>
      <c r="D968" s="169" t="s">
        <v>1256</v>
      </c>
      <c r="E968" s="175" t="s">
        <v>2846</v>
      </c>
      <c r="F968" s="169" t="s">
        <v>1144</v>
      </c>
      <c r="G968" s="175">
        <v>1994</v>
      </c>
      <c r="H968" s="176">
        <v>3</v>
      </c>
      <c r="I968" s="177">
        <v>1</v>
      </c>
      <c r="J968" s="177">
        <v>83</v>
      </c>
      <c r="K968" s="177">
        <v>0.9</v>
      </c>
      <c r="L968" s="171">
        <v>0</v>
      </c>
      <c r="M968" s="170">
        <v>0</v>
      </c>
      <c r="N968" s="170">
        <v>0</v>
      </c>
      <c r="O968" s="170">
        <v>0</v>
      </c>
      <c r="P968" s="170">
        <v>0</v>
      </c>
      <c r="Q968" s="170">
        <v>0</v>
      </c>
      <c r="R968" s="170">
        <v>0</v>
      </c>
      <c r="S968" s="170">
        <v>0</v>
      </c>
      <c r="T968" s="171">
        <v>0</v>
      </c>
      <c r="U968" s="170">
        <v>0</v>
      </c>
      <c r="V968" s="170">
        <v>0</v>
      </c>
      <c r="W968" s="170">
        <v>0</v>
      </c>
      <c r="X968" s="170">
        <v>0</v>
      </c>
      <c r="Y968" s="173" t="s">
        <v>179</v>
      </c>
    </row>
    <row r="969" spans="1:25" ht="15.75" x14ac:dyDescent="0.2">
      <c r="A969" s="318">
        <v>929</v>
      </c>
      <c r="B969" s="169" t="s">
        <v>1661</v>
      </c>
      <c r="C969" s="175" t="s">
        <v>638</v>
      </c>
      <c r="D969" s="169" t="s">
        <v>1534</v>
      </c>
      <c r="E969" s="175" t="s">
        <v>2847</v>
      </c>
      <c r="F969" s="169" t="s">
        <v>1662</v>
      </c>
      <c r="G969" s="175">
        <v>1998</v>
      </c>
      <c r="H969" s="176">
        <v>2</v>
      </c>
      <c r="I969" s="170">
        <v>0</v>
      </c>
      <c r="J969" s="177">
        <v>53</v>
      </c>
      <c r="K969" s="177">
        <v>0.6</v>
      </c>
      <c r="L969" s="171">
        <v>0</v>
      </c>
      <c r="M969" s="170">
        <v>0</v>
      </c>
      <c r="N969" s="170">
        <v>0</v>
      </c>
      <c r="O969" s="170">
        <v>0</v>
      </c>
      <c r="P969" s="170">
        <v>0</v>
      </c>
      <c r="Q969" s="170">
        <v>0</v>
      </c>
      <c r="R969" s="170">
        <v>0</v>
      </c>
      <c r="S969" s="170">
        <v>0</v>
      </c>
      <c r="T969" s="171">
        <v>0</v>
      </c>
      <c r="U969" s="170">
        <v>0</v>
      </c>
      <c r="V969" s="170">
        <v>0</v>
      </c>
      <c r="W969" s="170">
        <v>0</v>
      </c>
      <c r="X969" s="170">
        <v>0</v>
      </c>
      <c r="Y969" s="173" t="s">
        <v>179</v>
      </c>
    </row>
    <row r="970" spans="1:25" ht="15.75" x14ac:dyDescent="0.2">
      <c r="A970" s="318">
        <v>930</v>
      </c>
      <c r="B970" s="169" t="s">
        <v>1976</v>
      </c>
      <c r="C970" s="175" t="s">
        <v>180</v>
      </c>
      <c r="D970" s="169" t="s">
        <v>1397</v>
      </c>
      <c r="E970" s="175" t="s">
        <v>2848</v>
      </c>
      <c r="F970" s="169" t="s">
        <v>965</v>
      </c>
      <c r="G970" s="175">
        <v>1996</v>
      </c>
      <c r="H970" s="176">
        <v>1</v>
      </c>
      <c r="I970" s="170">
        <v>0</v>
      </c>
      <c r="J970" s="177">
        <v>45</v>
      </c>
      <c r="K970" s="177">
        <v>0.5</v>
      </c>
      <c r="L970" s="171">
        <v>0</v>
      </c>
      <c r="M970" s="170">
        <v>0</v>
      </c>
      <c r="N970" s="170">
        <v>0</v>
      </c>
      <c r="O970" s="170">
        <v>0</v>
      </c>
      <c r="P970" s="170">
        <v>0</v>
      </c>
      <c r="Q970" s="170">
        <v>0</v>
      </c>
      <c r="R970" s="170">
        <v>0</v>
      </c>
      <c r="S970" s="170">
        <v>0</v>
      </c>
      <c r="T970" s="171">
        <v>0</v>
      </c>
      <c r="U970" s="170">
        <v>0</v>
      </c>
      <c r="V970" s="170">
        <v>0</v>
      </c>
      <c r="W970" s="170">
        <v>0</v>
      </c>
      <c r="X970" s="170">
        <v>0</v>
      </c>
      <c r="Y970" s="173" t="s">
        <v>179</v>
      </c>
    </row>
    <row r="971" spans="1:25" ht="15.75" x14ac:dyDescent="0.2">
      <c r="A971" s="318">
        <v>931</v>
      </c>
      <c r="B971" s="169" t="s">
        <v>1521</v>
      </c>
      <c r="C971" s="175" t="s">
        <v>180</v>
      </c>
      <c r="D971" s="169" t="s">
        <v>1397</v>
      </c>
      <c r="E971" s="175" t="s">
        <v>517</v>
      </c>
      <c r="F971" s="169" t="s">
        <v>958</v>
      </c>
      <c r="G971" s="175">
        <v>1999</v>
      </c>
      <c r="H971" s="176">
        <v>2</v>
      </c>
      <c r="I971" s="177">
        <v>1</v>
      </c>
      <c r="J971" s="177">
        <v>63</v>
      </c>
      <c r="K971" s="177">
        <v>0.7</v>
      </c>
      <c r="L971" s="171">
        <v>0</v>
      </c>
      <c r="M971" s="170">
        <v>0</v>
      </c>
      <c r="N971" s="170">
        <v>0</v>
      </c>
      <c r="O971" s="170">
        <v>0</v>
      </c>
      <c r="P971" s="170">
        <v>0</v>
      </c>
      <c r="Q971" s="170">
        <v>0</v>
      </c>
      <c r="R971" s="170">
        <v>0</v>
      </c>
      <c r="S971" s="170">
        <v>0</v>
      </c>
      <c r="T971" s="171">
        <v>0</v>
      </c>
      <c r="U971" s="170">
        <v>0</v>
      </c>
      <c r="V971" s="170">
        <v>0</v>
      </c>
      <c r="W971" s="170">
        <v>0</v>
      </c>
      <c r="X971" s="170">
        <v>0</v>
      </c>
      <c r="Y971" s="173" t="s">
        <v>179</v>
      </c>
    </row>
    <row r="972" spans="1:25" ht="15.75" x14ac:dyDescent="0.2">
      <c r="A972" s="318">
        <v>932</v>
      </c>
      <c r="B972" s="169" t="s">
        <v>443</v>
      </c>
      <c r="C972" s="175" t="s">
        <v>638</v>
      </c>
      <c r="D972" s="169" t="s">
        <v>1420</v>
      </c>
      <c r="E972" s="175" t="s">
        <v>2433</v>
      </c>
      <c r="F972" s="169" t="s">
        <v>985</v>
      </c>
      <c r="G972" s="175">
        <v>1997</v>
      </c>
      <c r="H972" s="176">
        <v>1</v>
      </c>
      <c r="I972" s="170">
        <v>0</v>
      </c>
      <c r="J972" s="177">
        <v>1</v>
      </c>
      <c r="K972" s="170">
        <v>0</v>
      </c>
      <c r="L972" s="171">
        <v>0</v>
      </c>
      <c r="M972" s="170">
        <v>0</v>
      </c>
      <c r="N972" s="170">
        <v>0</v>
      </c>
      <c r="O972" s="170">
        <v>0</v>
      </c>
      <c r="P972" s="170">
        <v>0</v>
      </c>
      <c r="Q972" s="170">
        <v>0</v>
      </c>
      <c r="R972" s="170">
        <v>0</v>
      </c>
      <c r="S972" s="170">
        <v>0</v>
      </c>
      <c r="T972" s="171">
        <v>0</v>
      </c>
      <c r="U972" s="170">
        <v>0</v>
      </c>
      <c r="V972" s="170">
        <v>0</v>
      </c>
      <c r="W972" s="170">
        <v>0</v>
      </c>
      <c r="X972" s="170">
        <v>0</v>
      </c>
      <c r="Y972" s="173" t="s">
        <v>179</v>
      </c>
    </row>
    <row r="973" spans="1:25" ht="15.75" x14ac:dyDescent="0.2">
      <c r="A973" s="318">
        <v>933</v>
      </c>
      <c r="B973" s="169" t="s">
        <v>471</v>
      </c>
      <c r="C973" s="175" t="s">
        <v>180</v>
      </c>
      <c r="D973" s="169" t="s">
        <v>1270</v>
      </c>
      <c r="E973" s="175" t="s">
        <v>2849</v>
      </c>
      <c r="F973" s="169" t="s">
        <v>1065</v>
      </c>
      <c r="G973" s="175">
        <v>1997</v>
      </c>
      <c r="H973" s="176">
        <v>5</v>
      </c>
      <c r="I973" s="177">
        <v>5</v>
      </c>
      <c r="J973" s="177">
        <v>474</v>
      </c>
      <c r="K973" s="177">
        <v>5.3</v>
      </c>
      <c r="L973" s="176">
        <v>2</v>
      </c>
      <c r="M973" s="170">
        <v>0</v>
      </c>
      <c r="N973" s="177">
        <v>2</v>
      </c>
      <c r="O973" s="177">
        <v>1</v>
      </c>
      <c r="P973" s="177">
        <v>1</v>
      </c>
      <c r="Q973" s="177">
        <v>1</v>
      </c>
      <c r="R973" s="170">
        <v>0</v>
      </c>
      <c r="S973" s="170">
        <v>0</v>
      </c>
      <c r="T973" s="176">
        <v>0.38</v>
      </c>
      <c r="U973" s="170">
        <v>0</v>
      </c>
      <c r="V973" s="177">
        <v>0.38</v>
      </c>
      <c r="W973" s="177">
        <v>0.19</v>
      </c>
      <c r="X973" s="177">
        <v>0.19</v>
      </c>
      <c r="Y973" s="173" t="s">
        <v>179</v>
      </c>
    </row>
    <row r="974" spans="1:25" ht="15.75" x14ac:dyDescent="0.2">
      <c r="A974" s="318">
        <v>934</v>
      </c>
      <c r="B974" s="169" t="s">
        <v>1750</v>
      </c>
      <c r="C974" s="175" t="s">
        <v>180</v>
      </c>
      <c r="D974" s="169" t="s">
        <v>633</v>
      </c>
      <c r="E974" s="175" t="s">
        <v>1384</v>
      </c>
      <c r="F974" s="169" t="s">
        <v>955</v>
      </c>
      <c r="G974" s="175">
        <v>1997</v>
      </c>
      <c r="H974" s="176">
        <v>2</v>
      </c>
      <c r="I974" s="177">
        <v>1</v>
      </c>
      <c r="J974" s="177">
        <v>104</v>
      </c>
      <c r="K974" s="177">
        <v>1.2</v>
      </c>
      <c r="L974" s="171">
        <v>0</v>
      </c>
      <c r="M974" s="170">
        <v>0</v>
      </c>
      <c r="N974" s="170">
        <v>0</v>
      </c>
      <c r="O974" s="170">
        <v>0</v>
      </c>
      <c r="P974" s="170">
        <v>0</v>
      </c>
      <c r="Q974" s="170">
        <v>0</v>
      </c>
      <c r="R974" s="170">
        <v>0</v>
      </c>
      <c r="S974" s="170">
        <v>0</v>
      </c>
      <c r="T974" s="171">
        <v>0</v>
      </c>
      <c r="U974" s="170">
        <v>0</v>
      </c>
      <c r="V974" s="170">
        <v>0</v>
      </c>
      <c r="W974" s="170">
        <v>0</v>
      </c>
      <c r="X974" s="170">
        <v>0</v>
      </c>
      <c r="Y974" s="173" t="s">
        <v>179</v>
      </c>
    </row>
    <row r="975" spans="1:25" ht="15.75" x14ac:dyDescent="0.2">
      <c r="A975" s="318">
        <v>935</v>
      </c>
      <c r="B975" s="169" t="s">
        <v>1792</v>
      </c>
      <c r="C975" s="175" t="s">
        <v>638</v>
      </c>
      <c r="D975" s="169" t="s">
        <v>647</v>
      </c>
      <c r="E975" s="175" t="s">
        <v>2596</v>
      </c>
      <c r="F975" s="169" t="s">
        <v>843</v>
      </c>
      <c r="G975" s="175">
        <v>1997</v>
      </c>
      <c r="H975" s="176">
        <v>1</v>
      </c>
      <c r="I975" s="170">
        <v>0</v>
      </c>
      <c r="J975" s="177">
        <v>32</v>
      </c>
      <c r="K975" s="177">
        <v>0.4</v>
      </c>
      <c r="L975" s="171">
        <v>0</v>
      </c>
      <c r="M975" s="170">
        <v>0</v>
      </c>
      <c r="N975" s="170">
        <v>0</v>
      </c>
      <c r="O975" s="170">
        <v>0</v>
      </c>
      <c r="P975" s="170">
        <v>0</v>
      </c>
      <c r="Q975" s="170">
        <v>0</v>
      </c>
      <c r="R975" s="170">
        <v>0</v>
      </c>
      <c r="S975" s="170">
        <v>0</v>
      </c>
      <c r="T975" s="171">
        <v>0</v>
      </c>
      <c r="U975" s="170">
        <v>0</v>
      </c>
      <c r="V975" s="170">
        <v>0</v>
      </c>
      <c r="W975" s="170">
        <v>0</v>
      </c>
      <c r="X975" s="170">
        <v>0</v>
      </c>
      <c r="Y975" s="173" t="s">
        <v>179</v>
      </c>
    </row>
    <row r="976" spans="1:25" ht="15.75" x14ac:dyDescent="0.2">
      <c r="A976" s="318">
        <v>936</v>
      </c>
      <c r="B976" s="169" t="s">
        <v>927</v>
      </c>
      <c r="C976" s="175" t="s">
        <v>180</v>
      </c>
      <c r="D976" s="169" t="s">
        <v>885</v>
      </c>
      <c r="E976" s="175" t="s">
        <v>2160</v>
      </c>
      <c r="F976" s="169" t="s">
        <v>865</v>
      </c>
      <c r="G976" s="175">
        <v>2002</v>
      </c>
      <c r="H976" s="176">
        <v>5</v>
      </c>
      <c r="I976" s="177">
        <v>4</v>
      </c>
      <c r="J976" s="177">
        <v>356</v>
      </c>
      <c r="K976" s="177">
        <v>4</v>
      </c>
      <c r="L976" s="176">
        <v>2</v>
      </c>
      <c r="M976" s="177">
        <v>1</v>
      </c>
      <c r="N976" s="177">
        <v>3</v>
      </c>
      <c r="O976" s="177">
        <v>2</v>
      </c>
      <c r="P976" s="170">
        <v>0</v>
      </c>
      <c r="Q976" s="170">
        <v>0</v>
      </c>
      <c r="R976" s="177">
        <v>1</v>
      </c>
      <c r="S976" s="170">
        <v>0</v>
      </c>
      <c r="T976" s="176">
        <v>0.51</v>
      </c>
      <c r="U976" s="177">
        <v>0.25</v>
      </c>
      <c r="V976" s="177">
        <v>0.76</v>
      </c>
      <c r="W976" s="177">
        <v>0.51</v>
      </c>
      <c r="X976" s="177">
        <v>0.76</v>
      </c>
      <c r="Y976" s="173" t="s">
        <v>179</v>
      </c>
    </row>
    <row r="977" spans="1:25" ht="15.75" x14ac:dyDescent="0.2">
      <c r="A977" s="318">
        <v>937</v>
      </c>
      <c r="B977" s="169" t="s">
        <v>1219</v>
      </c>
      <c r="C977" s="175" t="s">
        <v>180</v>
      </c>
      <c r="D977" s="169" t="s">
        <v>647</v>
      </c>
      <c r="E977" s="175" t="s">
        <v>2850</v>
      </c>
      <c r="F977" s="169" t="s">
        <v>942</v>
      </c>
      <c r="G977" s="175">
        <v>2001</v>
      </c>
      <c r="H977" s="176">
        <v>2</v>
      </c>
      <c r="I977" s="170">
        <v>0</v>
      </c>
      <c r="J977" s="177">
        <v>55</v>
      </c>
      <c r="K977" s="177">
        <v>0.6</v>
      </c>
      <c r="L977" s="171">
        <v>0</v>
      </c>
      <c r="M977" s="170">
        <v>0</v>
      </c>
      <c r="N977" s="170">
        <v>0</v>
      </c>
      <c r="O977" s="170">
        <v>0</v>
      </c>
      <c r="P977" s="170">
        <v>0</v>
      </c>
      <c r="Q977" s="170">
        <v>0</v>
      </c>
      <c r="R977" s="170">
        <v>0</v>
      </c>
      <c r="S977" s="170">
        <v>0</v>
      </c>
      <c r="T977" s="171">
        <v>0</v>
      </c>
      <c r="U977" s="170">
        <v>0</v>
      </c>
      <c r="V977" s="170">
        <v>0</v>
      </c>
      <c r="W977" s="170">
        <v>0</v>
      </c>
      <c r="X977" s="170">
        <v>0</v>
      </c>
      <c r="Y977" s="173" t="s">
        <v>179</v>
      </c>
    </row>
    <row r="978" spans="1:25" ht="15.75" x14ac:dyDescent="0.2">
      <c r="A978" s="318">
        <v>938</v>
      </c>
      <c r="B978" s="169" t="s">
        <v>472</v>
      </c>
      <c r="C978" s="175" t="s">
        <v>182</v>
      </c>
      <c r="D978" s="169" t="s">
        <v>1110</v>
      </c>
      <c r="E978" s="175" t="s">
        <v>2171</v>
      </c>
      <c r="F978" s="169" t="s">
        <v>1220</v>
      </c>
      <c r="G978" s="175">
        <v>1998</v>
      </c>
      <c r="H978" s="176">
        <v>3</v>
      </c>
      <c r="I978" s="177">
        <v>2</v>
      </c>
      <c r="J978" s="177">
        <v>184</v>
      </c>
      <c r="K978" s="177">
        <v>2</v>
      </c>
      <c r="L978" s="171">
        <v>0</v>
      </c>
      <c r="M978" s="170">
        <v>0</v>
      </c>
      <c r="N978" s="170">
        <v>0</v>
      </c>
      <c r="O978" s="170">
        <v>0</v>
      </c>
      <c r="P978" s="170">
        <v>0</v>
      </c>
      <c r="Q978" s="170">
        <v>0</v>
      </c>
      <c r="R978" s="170">
        <v>0</v>
      </c>
      <c r="S978" s="170">
        <v>0</v>
      </c>
      <c r="T978" s="171">
        <v>0</v>
      </c>
      <c r="U978" s="170">
        <v>0</v>
      </c>
      <c r="V978" s="170">
        <v>0</v>
      </c>
      <c r="W978" s="170">
        <v>0</v>
      </c>
      <c r="X978" s="170">
        <v>0</v>
      </c>
      <c r="Y978" s="173" t="s">
        <v>179</v>
      </c>
    </row>
    <row r="979" spans="1:25" ht="15.75" x14ac:dyDescent="0.2">
      <c r="A979" s="318">
        <v>939</v>
      </c>
      <c r="B979" s="169" t="s">
        <v>2851</v>
      </c>
      <c r="C979" s="175" t="s">
        <v>181</v>
      </c>
      <c r="D979" s="169" t="s">
        <v>1542</v>
      </c>
      <c r="E979" s="175" t="s">
        <v>531</v>
      </c>
      <c r="F979" s="169" t="s">
        <v>1019</v>
      </c>
      <c r="G979" s="175">
        <v>1996</v>
      </c>
      <c r="H979" s="176">
        <v>1</v>
      </c>
      <c r="I979" s="170">
        <v>0</v>
      </c>
      <c r="J979" s="177">
        <v>1</v>
      </c>
      <c r="K979" s="170">
        <v>0</v>
      </c>
      <c r="L979" s="171">
        <v>0</v>
      </c>
      <c r="M979" s="170">
        <v>0</v>
      </c>
      <c r="N979" s="170">
        <v>0</v>
      </c>
      <c r="O979" s="170">
        <v>0</v>
      </c>
      <c r="P979" s="170">
        <v>0</v>
      </c>
      <c r="Q979" s="170">
        <v>0</v>
      </c>
      <c r="R979" s="170">
        <v>0</v>
      </c>
      <c r="S979" s="170">
        <v>0</v>
      </c>
      <c r="T979" s="171">
        <v>0</v>
      </c>
      <c r="U979" s="170">
        <v>0</v>
      </c>
      <c r="V979" s="170">
        <v>0</v>
      </c>
      <c r="W979" s="170">
        <v>0</v>
      </c>
      <c r="X979" s="170">
        <v>0</v>
      </c>
      <c r="Y979" s="173" t="s">
        <v>179</v>
      </c>
    </row>
    <row r="980" spans="1:25" ht="15.75" x14ac:dyDescent="0.2">
      <c r="A980" s="318">
        <v>940</v>
      </c>
      <c r="B980" s="169" t="s">
        <v>361</v>
      </c>
      <c r="C980" s="175" t="s">
        <v>180</v>
      </c>
      <c r="D980" s="169" t="s">
        <v>1246</v>
      </c>
      <c r="E980" s="175" t="s">
        <v>2852</v>
      </c>
      <c r="F980" s="169" t="s">
        <v>1254</v>
      </c>
      <c r="G980" s="175">
        <v>1994</v>
      </c>
      <c r="H980" s="176">
        <v>1</v>
      </c>
      <c r="I980" s="170">
        <v>0</v>
      </c>
      <c r="J980" s="177">
        <v>25</v>
      </c>
      <c r="K980" s="177">
        <v>0.3</v>
      </c>
      <c r="L980" s="171">
        <v>0</v>
      </c>
      <c r="M980" s="170">
        <v>0</v>
      </c>
      <c r="N980" s="170">
        <v>0</v>
      </c>
      <c r="O980" s="170">
        <v>0</v>
      </c>
      <c r="P980" s="170">
        <v>0</v>
      </c>
      <c r="Q980" s="170">
        <v>0</v>
      </c>
      <c r="R980" s="170">
        <v>0</v>
      </c>
      <c r="S980" s="170">
        <v>0</v>
      </c>
      <c r="T980" s="171">
        <v>0</v>
      </c>
      <c r="U980" s="170">
        <v>0</v>
      </c>
      <c r="V980" s="170">
        <v>0</v>
      </c>
      <c r="W980" s="170">
        <v>0</v>
      </c>
      <c r="X980" s="170">
        <v>0</v>
      </c>
      <c r="Y980" s="173" t="s">
        <v>179</v>
      </c>
    </row>
    <row r="981" spans="1:25" ht="15.75" x14ac:dyDescent="0.2">
      <c r="A981" s="318">
        <v>941</v>
      </c>
      <c r="B981" s="169" t="s">
        <v>351</v>
      </c>
      <c r="C981" s="175" t="s">
        <v>182</v>
      </c>
      <c r="D981" s="169" t="s">
        <v>1104</v>
      </c>
      <c r="E981" s="175" t="s">
        <v>2853</v>
      </c>
      <c r="F981" s="169" t="s">
        <v>1945</v>
      </c>
      <c r="G981" s="175">
        <v>1997</v>
      </c>
      <c r="H981" s="176">
        <v>1</v>
      </c>
      <c r="I981" s="170">
        <v>0</v>
      </c>
      <c r="J981" s="177">
        <v>6</v>
      </c>
      <c r="K981" s="177">
        <v>0.1</v>
      </c>
      <c r="L981" s="171">
        <v>0</v>
      </c>
      <c r="M981" s="170">
        <v>0</v>
      </c>
      <c r="N981" s="170">
        <v>0</v>
      </c>
      <c r="O981" s="170">
        <v>0</v>
      </c>
      <c r="P981" s="170">
        <v>0</v>
      </c>
      <c r="Q981" s="170">
        <v>0</v>
      </c>
      <c r="R981" s="170">
        <v>0</v>
      </c>
      <c r="S981" s="170">
        <v>0</v>
      </c>
      <c r="T981" s="171">
        <v>0</v>
      </c>
      <c r="U981" s="170">
        <v>0</v>
      </c>
      <c r="V981" s="170">
        <v>0</v>
      </c>
      <c r="W981" s="170">
        <v>0</v>
      </c>
      <c r="X981" s="170">
        <v>0</v>
      </c>
      <c r="Y981" s="173" t="s">
        <v>179</v>
      </c>
    </row>
    <row r="982" spans="1:25" ht="15.75" x14ac:dyDescent="0.2">
      <c r="A982" s="318">
        <v>942</v>
      </c>
      <c r="B982" s="169" t="s">
        <v>216</v>
      </c>
      <c r="C982" s="175" t="s">
        <v>181</v>
      </c>
      <c r="D982" s="169" t="s">
        <v>1275</v>
      </c>
      <c r="E982" s="175" t="s">
        <v>1161</v>
      </c>
      <c r="F982" s="169" t="s">
        <v>1085</v>
      </c>
      <c r="G982" s="175">
        <v>2000</v>
      </c>
      <c r="H982" s="176">
        <v>7</v>
      </c>
      <c r="I982" s="177">
        <v>1</v>
      </c>
      <c r="J982" s="177">
        <v>229</v>
      </c>
      <c r="K982" s="177">
        <v>2.5</v>
      </c>
      <c r="L982" s="171">
        <v>0</v>
      </c>
      <c r="M982" s="177">
        <v>1</v>
      </c>
      <c r="N982" s="177">
        <v>1</v>
      </c>
      <c r="O982" s="170">
        <v>0</v>
      </c>
      <c r="P982" s="170">
        <v>0</v>
      </c>
      <c r="Q982" s="170">
        <v>0</v>
      </c>
      <c r="R982" s="177">
        <v>1</v>
      </c>
      <c r="S982" s="170">
        <v>0</v>
      </c>
      <c r="T982" s="171">
        <v>0</v>
      </c>
      <c r="U982" s="177">
        <v>0.39</v>
      </c>
      <c r="V982" s="177">
        <v>0.39</v>
      </c>
      <c r="W982" s="170">
        <v>0</v>
      </c>
      <c r="X982" s="177">
        <v>0.39</v>
      </c>
      <c r="Y982" s="173" t="s">
        <v>179</v>
      </c>
    </row>
    <row r="983" spans="1:25" ht="15.75" x14ac:dyDescent="0.2">
      <c r="A983" s="318">
        <v>943</v>
      </c>
      <c r="B983" s="169" t="s">
        <v>1221</v>
      </c>
      <c r="C983" s="175" t="s">
        <v>181</v>
      </c>
      <c r="D983" s="169" t="s">
        <v>1101</v>
      </c>
      <c r="E983" s="175" t="s">
        <v>2224</v>
      </c>
      <c r="F983" s="169" t="s">
        <v>955</v>
      </c>
      <c r="G983" s="175">
        <v>2002</v>
      </c>
      <c r="H983" s="176">
        <v>3</v>
      </c>
      <c r="I983" s="177">
        <v>1</v>
      </c>
      <c r="J983" s="177">
        <v>84</v>
      </c>
      <c r="K983" s="177">
        <v>0.9</v>
      </c>
      <c r="L983" s="171">
        <v>0</v>
      </c>
      <c r="M983" s="170">
        <v>0</v>
      </c>
      <c r="N983" s="170">
        <v>0</v>
      </c>
      <c r="O983" s="170">
        <v>0</v>
      </c>
      <c r="P983" s="170">
        <v>0</v>
      </c>
      <c r="Q983" s="170">
        <v>0</v>
      </c>
      <c r="R983" s="170">
        <v>0</v>
      </c>
      <c r="S983" s="170">
        <v>0</v>
      </c>
      <c r="T983" s="171">
        <v>0</v>
      </c>
      <c r="U983" s="170">
        <v>0</v>
      </c>
      <c r="V983" s="170">
        <v>0</v>
      </c>
      <c r="W983" s="170">
        <v>0</v>
      </c>
      <c r="X983" s="170">
        <v>0</v>
      </c>
      <c r="Y983" s="173" t="s">
        <v>179</v>
      </c>
    </row>
    <row r="984" spans="1:25" ht="15.75" x14ac:dyDescent="0.2">
      <c r="A984" s="318">
        <v>944</v>
      </c>
      <c r="B984" s="169" t="s">
        <v>1222</v>
      </c>
      <c r="C984" s="175" t="s">
        <v>180</v>
      </c>
      <c r="D984" s="169" t="s">
        <v>1103</v>
      </c>
      <c r="E984" s="175" t="s">
        <v>2854</v>
      </c>
      <c r="F984" s="169" t="s">
        <v>817</v>
      </c>
      <c r="G984" s="175">
        <v>2006</v>
      </c>
      <c r="H984" s="176">
        <v>3</v>
      </c>
      <c r="I984" s="177">
        <v>1</v>
      </c>
      <c r="J984" s="177">
        <v>80</v>
      </c>
      <c r="K984" s="177">
        <v>0.9</v>
      </c>
      <c r="L984" s="171">
        <v>0</v>
      </c>
      <c r="M984" s="170">
        <v>0</v>
      </c>
      <c r="N984" s="170">
        <v>0</v>
      </c>
      <c r="O984" s="170">
        <v>0</v>
      </c>
      <c r="P984" s="170">
        <v>0</v>
      </c>
      <c r="Q984" s="170">
        <v>0</v>
      </c>
      <c r="R984" s="170">
        <v>0</v>
      </c>
      <c r="S984" s="170">
        <v>0</v>
      </c>
      <c r="T984" s="171">
        <v>0</v>
      </c>
      <c r="U984" s="170">
        <v>0</v>
      </c>
      <c r="V984" s="170">
        <v>0</v>
      </c>
      <c r="W984" s="170">
        <v>0</v>
      </c>
      <c r="X984" s="170">
        <v>0</v>
      </c>
      <c r="Y984" s="173" t="s">
        <v>179</v>
      </c>
    </row>
    <row r="985" spans="1:25" ht="15.75" x14ac:dyDescent="0.2">
      <c r="A985" s="318">
        <v>945</v>
      </c>
      <c r="B985" s="169" t="s">
        <v>1095</v>
      </c>
      <c r="C985" s="175" t="s">
        <v>181</v>
      </c>
      <c r="D985" s="169" t="s">
        <v>998</v>
      </c>
      <c r="E985" s="175" t="s">
        <v>2855</v>
      </c>
      <c r="F985" s="169" t="s">
        <v>930</v>
      </c>
      <c r="G985" s="175">
        <v>2004</v>
      </c>
      <c r="H985" s="176">
        <v>3</v>
      </c>
      <c r="I985" s="177">
        <v>2</v>
      </c>
      <c r="J985" s="177">
        <v>165</v>
      </c>
      <c r="K985" s="177">
        <v>1.8</v>
      </c>
      <c r="L985" s="171">
        <v>0</v>
      </c>
      <c r="M985" s="170">
        <v>0</v>
      </c>
      <c r="N985" s="170">
        <v>0</v>
      </c>
      <c r="O985" s="170">
        <v>0</v>
      </c>
      <c r="P985" s="170">
        <v>0</v>
      </c>
      <c r="Q985" s="170">
        <v>0</v>
      </c>
      <c r="R985" s="170">
        <v>0</v>
      </c>
      <c r="S985" s="170">
        <v>0</v>
      </c>
      <c r="T985" s="171">
        <v>0</v>
      </c>
      <c r="U985" s="170">
        <v>0</v>
      </c>
      <c r="V985" s="170">
        <v>0</v>
      </c>
      <c r="W985" s="170">
        <v>0</v>
      </c>
      <c r="X985" s="170">
        <v>0</v>
      </c>
      <c r="Y985" s="173" t="s">
        <v>179</v>
      </c>
    </row>
    <row r="986" spans="1:25" ht="15.75" x14ac:dyDescent="0.2">
      <c r="A986" s="318">
        <v>946</v>
      </c>
      <c r="B986" s="169" t="s">
        <v>2094</v>
      </c>
      <c r="C986" s="175" t="s">
        <v>636</v>
      </c>
      <c r="D986" s="169" t="s">
        <v>998</v>
      </c>
      <c r="E986" s="175" t="s">
        <v>2185</v>
      </c>
      <c r="F986" s="169" t="s">
        <v>950</v>
      </c>
      <c r="G986" s="175">
        <v>2001</v>
      </c>
      <c r="H986" s="176">
        <v>1</v>
      </c>
      <c r="I986" s="170">
        <v>0</v>
      </c>
      <c r="J986" s="177">
        <v>75</v>
      </c>
      <c r="K986" s="177">
        <v>0.8</v>
      </c>
      <c r="L986" s="171">
        <v>0</v>
      </c>
      <c r="M986" s="170">
        <v>0</v>
      </c>
      <c r="N986" s="170">
        <v>0</v>
      </c>
      <c r="O986" s="170">
        <v>0</v>
      </c>
      <c r="P986" s="170">
        <v>0</v>
      </c>
      <c r="Q986" s="170">
        <v>0</v>
      </c>
      <c r="R986" s="170">
        <v>0</v>
      </c>
      <c r="S986" s="170">
        <v>0</v>
      </c>
      <c r="T986" s="171">
        <v>0</v>
      </c>
      <c r="U986" s="170">
        <v>0</v>
      </c>
      <c r="V986" s="170">
        <v>0</v>
      </c>
      <c r="W986" s="170">
        <v>0</v>
      </c>
      <c r="X986" s="170">
        <v>0</v>
      </c>
      <c r="Y986" s="173" t="s">
        <v>179</v>
      </c>
    </row>
    <row r="987" spans="1:25" ht="15.75" x14ac:dyDescent="0.2">
      <c r="A987" s="318">
        <v>947</v>
      </c>
      <c r="B987" s="169" t="s">
        <v>1814</v>
      </c>
      <c r="C987" s="175" t="s">
        <v>180</v>
      </c>
      <c r="D987" s="169" t="s">
        <v>1236</v>
      </c>
      <c r="E987" s="175" t="s">
        <v>2245</v>
      </c>
      <c r="F987" s="286" t="s">
        <v>1252</v>
      </c>
      <c r="G987" s="175">
        <v>1994</v>
      </c>
      <c r="H987" s="176">
        <v>4</v>
      </c>
      <c r="I987" s="177">
        <v>1</v>
      </c>
      <c r="J987" s="177">
        <v>164</v>
      </c>
      <c r="K987" s="177">
        <v>1.8</v>
      </c>
      <c r="L987" s="176">
        <v>1</v>
      </c>
      <c r="M987" s="177">
        <v>1</v>
      </c>
      <c r="N987" s="177">
        <v>2</v>
      </c>
      <c r="O987" s="177">
        <v>1</v>
      </c>
      <c r="P987" s="170">
        <v>0</v>
      </c>
      <c r="Q987" s="170">
        <v>0</v>
      </c>
      <c r="R987" s="170">
        <v>0</v>
      </c>
      <c r="S987" s="170">
        <v>0</v>
      </c>
      <c r="T987" s="176">
        <v>0.55000000000000004</v>
      </c>
      <c r="U987" s="177">
        <v>0.55000000000000004</v>
      </c>
      <c r="V987" s="177">
        <v>1.1000000000000001</v>
      </c>
      <c r="W987" s="177">
        <v>0.55000000000000004</v>
      </c>
      <c r="X987" s="177">
        <v>1.1000000000000001</v>
      </c>
      <c r="Y987" s="173" t="s">
        <v>179</v>
      </c>
    </row>
    <row r="988" spans="1:25" ht="15.75" x14ac:dyDescent="0.2">
      <c r="A988" s="318">
        <v>948</v>
      </c>
      <c r="B988" s="169" t="s">
        <v>1876</v>
      </c>
      <c r="C988" s="175" t="s">
        <v>638</v>
      </c>
      <c r="D988" s="169" t="s">
        <v>1545</v>
      </c>
      <c r="E988" s="175" t="s">
        <v>2856</v>
      </c>
      <c r="F988" s="169" t="s">
        <v>1249</v>
      </c>
      <c r="G988" s="175">
        <v>1999</v>
      </c>
      <c r="H988" s="176">
        <v>1</v>
      </c>
      <c r="I988" s="170">
        <v>0</v>
      </c>
      <c r="J988" s="177">
        <v>28</v>
      </c>
      <c r="K988" s="177">
        <v>0.3</v>
      </c>
      <c r="L988" s="171">
        <v>0</v>
      </c>
      <c r="M988" s="170">
        <v>0</v>
      </c>
      <c r="N988" s="170">
        <v>0</v>
      </c>
      <c r="O988" s="170">
        <v>0</v>
      </c>
      <c r="P988" s="170">
        <v>0</v>
      </c>
      <c r="Q988" s="170">
        <v>0</v>
      </c>
      <c r="R988" s="170">
        <v>0</v>
      </c>
      <c r="S988" s="170">
        <v>0</v>
      </c>
      <c r="T988" s="171">
        <v>0</v>
      </c>
      <c r="U988" s="170">
        <v>0</v>
      </c>
      <c r="V988" s="170">
        <v>0</v>
      </c>
      <c r="W988" s="170">
        <v>0</v>
      </c>
      <c r="X988" s="170">
        <v>0</v>
      </c>
      <c r="Y988" s="173" t="s">
        <v>179</v>
      </c>
    </row>
    <row r="989" spans="1:25" ht="15.75" x14ac:dyDescent="0.2">
      <c r="A989" s="318">
        <v>949</v>
      </c>
      <c r="B989" s="169" t="s">
        <v>473</v>
      </c>
      <c r="C989" s="175" t="s">
        <v>1677</v>
      </c>
      <c r="D989" s="169" t="s">
        <v>1270</v>
      </c>
      <c r="E989" s="175" t="s">
        <v>2857</v>
      </c>
      <c r="F989" s="169" t="s">
        <v>1060</v>
      </c>
      <c r="G989" s="175">
        <v>1994</v>
      </c>
      <c r="H989" s="176">
        <v>6</v>
      </c>
      <c r="I989" s="177">
        <v>6</v>
      </c>
      <c r="J989" s="177">
        <v>506</v>
      </c>
      <c r="K989" s="177">
        <v>5.6</v>
      </c>
      <c r="L989" s="176">
        <v>2</v>
      </c>
      <c r="M989" s="177">
        <v>2</v>
      </c>
      <c r="N989" s="177">
        <v>4</v>
      </c>
      <c r="O989" s="177">
        <v>2</v>
      </c>
      <c r="P989" s="170">
        <v>0</v>
      </c>
      <c r="Q989" s="170">
        <v>0</v>
      </c>
      <c r="R989" s="170">
        <v>0</v>
      </c>
      <c r="S989" s="170">
        <v>0</v>
      </c>
      <c r="T989" s="176">
        <v>0.36</v>
      </c>
      <c r="U989" s="177">
        <v>0.36</v>
      </c>
      <c r="V989" s="177">
        <v>0.71</v>
      </c>
      <c r="W989" s="177">
        <v>0.36</v>
      </c>
      <c r="X989" s="177">
        <v>0.71</v>
      </c>
      <c r="Y989" s="173" t="s">
        <v>179</v>
      </c>
    </row>
    <row r="990" spans="1:25" ht="16.5" thickBot="1" x14ac:dyDescent="0.25">
      <c r="A990" s="318">
        <v>950</v>
      </c>
      <c r="B990" s="169" t="s">
        <v>1751</v>
      </c>
      <c r="C990" s="175" t="s">
        <v>182</v>
      </c>
      <c r="D990" s="169" t="s">
        <v>885</v>
      </c>
      <c r="E990" s="175" t="s">
        <v>2289</v>
      </c>
      <c r="F990" s="169" t="s">
        <v>955</v>
      </c>
      <c r="G990" s="175">
        <v>1998</v>
      </c>
      <c r="H990" s="176">
        <v>2</v>
      </c>
      <c r="I990" s="177">
        <v>1</v>
      </c>
      <c r="J990" s="177">
        <v>101</v>
      </c>
      <c r="K990" s="177">
        <v>1.1000000000000001</v>
      </c>
      <c r="L990" s="176">
        <v>1</v>
      </c>
      <c r="M990" s="170">
        <v>0</v>
      </c>
      <c r="N990" s="177">
        <v>1</v>
      </c>
      <c r="O990" s="177">
        <v>1</v>
      </c>
      <c r="P990" s="170">
        <v>0</v>
      </c>
      <c r="Q990" s="170">
        <v>0</v>
      </c>
      <c r="R990" s="170">
        <v>0</v>
      </c>
      <c r="S990" s="170">
        <v>0</v>
      </c>
      <c r="T990" s="176">
        <v>0.89</v>
      </c>
      <c r="U990" s="170">
        <v>0</v>
      </c>
      <c r="V990" s="177">
        <v>0.89</v>
      </c>
      <c r="W990" s="177">
        <v>0.89</v>
      </c>
      <c r="X990" s="177">
        <v>0.89</v>
      </c>
      <c r="Y990" s="173" t="s">
        <v>179</v>
      </c>
    </row>
    <row r="991" spans="1:25" ht="13.5" thickBot="1" x14ac:dyDescent="0.25">
      <c r="A991" s="174" t="s">
        <v>173</v>
      </c>
      <c r="B991" s="315" t="s">
        <v>174</v>
      </c>
      <c r="C991" s="181" t="s">
        <v>175</v>
      </c>
      <c r="D991" s="181" t="s">
        <v>176</v>
      </c>
      <c r="E991" s="181" t="s">
        <v>177</v>
      </c>
      <c r="F991" s="181" t="s">
        <v>806</v>
      </c>
      <c r="G991" s="181" t="s">
        <v>178</v>
      </c>
      <c r="H991" s="182" t="s">
        <v>184</v>
      </c>
      <c r="I991" s="181" t="s">
        <v>185</v>
      </c>
      <c r="J991" s="181" t="s">
        <v>186</v>
      </c>
      <c r="K991" s="181" t="s">
        <v>187</v>
      </c>
      <c r="L991" s="182" t="s">
        <v>188</v>
      </c>
      <c r="M991" s="181" t="s">
        <v>189</v>
      </c>
      <c r="N991" s="181" t="s">
        <v>195</v>
      </c>
      <c r="O991" s="181" t="s">
        <v>190</v>
      </c>
      <c r="P991" s="181" t="s">
        <v>191</v>
      </c>
      <c r="Q991" s="181" t="s">
        <v>192</v>
      </c>
      <c r="R991" s="181" t="s">
        <v>193</v>
      </c>
      <c r="S991" s="181" t="s">
        <v>194</v>
      </c>
      <c r="T991" s="182" t="s">
        <v>188</v>
      </c>
      <c r="U991" s="181" t="s">
        <v>189</v>
      </c>
      <c r="V991" s="181" t="s">
        <v>195</v>
      </c>
      <c r="W991" s="181" t="s">
        <v>190</v>
      </c>
      <c r="X991" s="181" t="s">
        <v>196</v>
      </c>
      <c r="Y991" s="183" t="s">
        <v>179</v>
      </c>
    </row>
    <row r="992" spans="1:25" ht="15.75" x14ac:dyDescent="0.2">
      <c r="A992" s="318">
        <v>951</v>
      </c>
      <c r="B992" s="169" t="s">
        <v>1664</v>
      </c>
      <c r="C992" s="175" t="s">
        <v>182</v>
      </c>
      <c r="D992" s="169" t="s">
        <v>1553</v>
      </c>
      <c r="E992" s="175" t="s">
        <v>2634</v>
      </c>
      <c r="F992" s="169" t="s">
        <v>821</v>
      </c>
      <c r="G992" s="175">
        <v>1997</v>
      </c>
      <c r="H992" s="176">
        <v>4</v>
      </c>
      <c r="I992" s="177">
        <v>4</v>
      </c>
      <c r="J992" s="177">
        <v>360</v>
      </c>
      <c r="K992" s="177">
        <v>4</v>
      </c>
      <c r="L992" s="171">
        <v>0</v>
      </c>
      <c r="M992" s="170">
        <v>0</v>
      </c>
      <c r="N992" s="170">
        <v>0</v>
      </c>
      <c r="O992" s="170">
        <v>0</v>
      </c>
      <c r="P992" s="170">
        <v>0</v>
      </c>
      <c r="Q992" s="170">
        <v>0</v>
      </c>
      <c r="R992" s="170">
        <v>0</v>
      </c>
      <c r="S992" s="170">
        <v>0</v>
      </c>
      <c r="T992" s="171">
        <v>0</v>
      </c>
      <c r="U992" s="170">
        <v>0</v>
      </c>
      <c r="V992" s="170">
        <v>0</v>
      </c>
      <c r="W992" s="170">
        <v>0</v>
      </c>
      <c r="X992" s="170">
        <v>0</v>
      </c>
      <c r="Y992" s="173" t="s">
        <v>179</v>
      </c>
    </row>
    <row r="993" spans="1:25" ht="15.75" x14ac:dyDescent="0.2">
      <c r="A993" s="318">
        <v>952</v>
      </c>
      <c r="B993" s="169" t="s">
        <v>265</v>
      </c>
      <c r="C993" s="175" t="s">
        <v>183</v>
      </c>
      <c r="D993" s="169" t="s">
        <v>885</v>
      </c>
      <c r="E993" s="175" t="s">
        <v>1565</v>
      </c>
      <c r="F993" s="169" t="s">
        <v>1946</v>
      </c>
      <c r="G993" s="175">
        <v>1994</v>
      </c>
      <c r="H993" s="176">
        <v>1</v>
      </c>
      <c r="I993" s="177">
        <v>1</v>
      </c>
      <c r="J993" s="177">
        <v>90</v>
      </c>
      <c r="K993" s="177">
        <v>1</v>
      </c>
      <c r="L993" s="171">
        <v>0</v>
      </c>
      <c r="M993" s="170">
        <v>0</v>
      </c>
      <c r="N993" s="170">
        <v>0</v>
      </c>
      <c r="O993" s="170">
        <v>0</v>
      </c>
      <c r="P993" s="170">
        <v>0</v>
      </c>
      <c r="Q993" s="170">
        <v>0</v>
      </c>
      <c r="R993" s="170">
        <v>0</v>
      </c>
      <c r="S993" s="170">
        <v>0</v>
      </c>
      <c r="T993" s="171">
        <v>0</v>
      </c>
      <c r="U993" s="170">
        <v>0</v>
      </c>
      <c r="V993" s="170">
        <v>0</v>
      </c>
      <c r="W993" s="170">
        <v>0</v>
      </c>
      <c r="X993" s="170">
        <v>0</v>
      </c>
      <c r="Y993" s="173" t="s">
        <v>179</v>
      </c>
    </row>
    <row r="994" spans="1:25" ht="15.75" x14ac:dyDescent="0.2">
      <c r="A994" s="318">
        <v>953</v>
      </c>
      <c r="B994" s="169" t="s">
        <v>715</v>
      </c>
      <c r="C994" s="175" t="s">
        <v>181</v>
      </c>
      <c r="D994" s="169" t="s">
        <v>1110</v>
      </c>
      <c r="E994" s="175" t="s">
        <v>2842</v>
      </c>
      <c r="F994" s="169" t="s">
        <v>834</v>
      </c>
      <c r="G994" s="175">
        <v>1998</v>
      </c>
      <c r="H994" s="176">
        <v>4</v>
      </c>
      <c r="I994" s="177">
        <v>4</v>
      </c>
      <c r="J994" s="177">
        <v>321</v>
      </c>
      <c r="K994" s="177">
        <v>3.6</v>
      </c>
      <c r="L994" s="176">
        <v>2</v>
      </c>
      <c r="M994" s="177">
        <v>1</v>
      </c>
      <c r="N994" s="177">
        <v>3</v>
      </c>
      <c r="O994" s="177">
        <v>2</v>
      </c>
      <c r="P994" s="170">
        <v>0</v>
      </c>
      <c r="Q994" s="170">
        <v>0</v>
      </c>
      <c r="R994" s="170">
        <v>0</v>
      </c>
      <c r="S994" s="170">
        <v>0</v>
      </c>
      <c r="T994" s="176">
        <v>0.56000000000000005</v>
      </c>
      <c r="U994" s="177">
        <v>0.28000000000000003</v>
      </c>
      <c r="V994" s="177">
        <v>0.84</v>
      </c>
      <c r="W994" s="177">
        <v>0.56000000000000005</v>
      </c>
      <c r="X994" s="177">
        <v>0.84</v>
      </c>
      <c r="Y994" s="173" t="s">
        <v>179</v>
      </c>
    </row>
    <row r="995" spans="1:25" ht="15.75" x14ac:dyDescent="0.2">
      <c r="A995" s="318">
        <v>954</v>
      </c>
      <c r="B995" s="169" t="s">
        <v>1364</v>
      </c>
      <c r="C995" s="175" t="s">
        <v>180</v>
      </c>
      <c r="D995" s="169" t="s">
        <v>1244</v>
      </c>
      <c r="E995" s="175" t="s">
        <v>2146</v>
      </c>
      <c r="F995" s="169" t="s">
        <v>1007</v>
      </c>
      <c r="G995" s="175">
        <v>2001</v>
      </c>
      <c r="H995" s="176">
        <v>3</v>
      </c>
      <c r="I995" s="177">
        <v>3</v>
      </c>
      <c r="J995" s="177">
        <v>184</v>
      </c>
      <c r="K995" s="177">
        <v>2</v>
      </c>
      <c r="L995" s="171">
        <v>0</v>
      </c>
      <c r="M995" s="170">
        <v>0</v>
      </c>
      <c r="N995" s="170">
        <v>0</v>
      </c>
      <c r="O995" s="170">
        <v>0</v>
      </c>
      <c r="P995" s="170">
        <v>0</v>
      </c>
      <c r="Q995" s="170">
        <v>0</v>
      </c>
      <c r="R995" s="170">
        <v>0</v>
      </c>
      <c r="S995" s="170">
        <v>0</v>
      </c>
      <c r="T995" s="171">
        <v>0</v>
      </c>
      <c r="U995" s="170">
        <v>0</v>
      </c>
      <c r="V995" s="170">
        <v>0</v>
      </c>
      <c r="W995" s="170">
        <v>0</v>
      </c>
      <c r="X995" s="170">
        <v>0</v>
      </c>
      <c r="Y995" s="173" t="s">
        <v>179</v>
      </c>
    </row>
    <row r="996" spans="1:25" ht="15.75" x14ac:dyDescent="0.2">
      <c r="A996" s="318">
        <v>955</v>
      </c>
      <c r="B996" s="169" t="s">
        <v>672</v>
      </c>
      <c r="C996" s="175" t="s">
        <v>181</v>
      </c>
      <c r="D996" s="169" t="s">
        <v>634</v>
      </c>
      <c r="E996" s="175" t="s">
        <v>2858</v>
      </c>
      <c r="F996" s="169" t="s">
        <v>947</v>
      </c>
      <c r="G996" s="175">
        <v>1996</v>
      </c>
      <c r="H996" s="176">
        <v>4</v>
      </c>
      <c r="I996" s="177">
        <v>1</v>
      </c>
      <c r="J996" s="177">
        <v>151</v>
      </c>
      <c r="K996" s="177">
        <v>1.7</v>
      </c>
      <c r="L996" s="176">
        <v>3</v>
      </c>
      <c r="M996" s="177">
        <v>2</v>
      </c>
      <c r="N996" s="177">
        <v>5</v>
      </c>
      <c r="O996" s="177">
        <v>3</v>
      </c>
      <c r="P996" s="170">
        <v>0</v>
      </c>
      <c r="Q996" s="170">
        <v>0</v>
      </c>
      <c r="R996" s="170">
        <v>0</v>
      </c>
      <c r="S996" s="170">
        <v>0</v>
      </c>
      <c r="T996" s="176">
        <v>1.79</v>
      </c>
      <c r="U996" s="177">
        <v>1.19</v>
      </c>
      <c r="V996" s="177">
        <v>2.98</v>
      </c>
      <c r="W996" s="177">
        <v>1.79</v>
      </c>
      <c r="X996" s="177">
        <v>2.98</v>
      </c>
      <c r="Y996" s="173" t="s">
        <v>179</v>
      </c>
    </row>
    <row r="997" spans="1:25" ht="15.75" x14ac:dyDescent="0.2">
      <c r="A997" s="318">
        <v>956</v>
      </c>
      <c r="B997" s="169" t="s">
        <v>444</v>
      </c>
      <c r="C997" s="175" t="s">
        <v>182</v>
      </c>
      <c r="D997" s="169" t="s">
        <v>1420</v>
      </c>
      <c r="E997" s="175" t="s">
        <v>2859</v>
      </c>
      <c r="F997" s="169" t="s">
        <v>850</v>
      </c>
      <c r="G997" s="175">
        <v>1998</v>
      </c>
      <c r="H997" s="176">
        <v>7</v>
      </c>
      <c r="I997" s="177">
        <v>7</v>
      </c>
      <c r="J997" s="177">
        <v>615</v>
      </c>
      <c r="K997" s="177">
        <v>6.8</v>
      </c>
      <c r="L997" s="171">
        <v>0</v>
      </c>
      <c r="M997" s="170">
        <v>0</v>
      </c>
      <c r="N997" s="170">
        <v>0</v>
      </c>
      <c r="O997" s="170">
        <v>0</v>
      </c>
      <c r="P997" s="170">
        <v>0</v>
      </c>
      <c r="Q997" s="170">
        <v>0</v>
      </c>
      <c r="R997" s="170">
        <v>0</v>
      </c>
      <c r="S997" s="170">
        <v>0</v>
      </c>
      <c r="T997" s="171">
        <v>0</v>
      </c>
      <c r="U997" s="170">
        <v>0</v>
      </c>
      <c r="V997" s="170">
        <v>0</v>
      </c>
      <c r="W997" s="170">
        <v>0</v>
      </c>
      <c r="X997" s="170">
        <v>0</v>
      </c>
      <c r="Y997" s="173" t="s">
        <v>179</v>
      </c>
    </row>
    <row r="998" spans="1:25" ht="15.75" x14ac:dyDescent="0.2">
      <c r="A998" s="318">
        <v>957</v>
      </c>
      <c r="B998" s="169" t="s">
        <v>1666</v>
      </c>
      <c r="C998" s="175" t="s">
        <v>182</v>
      </c>
      <c r="D998" s="169" t="s">
        <v>1531</v>
      </c>
      <c r="E998" s="175" t="s">
        <v>2860</v>
      </c>
      <c r="F998" s="286" t="s">
        <v>1667</v>
      </c>
      <c r="G998" s="175">
        <v>2004</v>
      </c>
      <c r="H998" s="176">
        <v>2</v>
      </c>
      <c r="I998" s="177">
        <v>1</v>
      </c>
      <c r="J998" s="177">
        <v>95</v>
      </c>
      <c r="K998" s="177">
        <v>1.1000000000000001</v>
      </c>
      <c r="L998" s="171">
        <v>0</v>
      </c>
      <c r="M998" s="170">
        <v>0</v>
      </c>
      <c r="N998" s="170">
        <v>0</v>
      </c>
      <c r="O998" s="170">
        <v>0</v>
      </c>
      <c r="P998" s="170">
        <v>0</v>
      </c>
      <c r="Q998" s="170">
        <v>0</v>
      </c>
      <c r="R998" s="170">
        <v>0</v>
      </c>
      <c r="S998" s="170">
        <v>0</v>
      </c>
      <c r="T998" s="171">
        <v>0</v>
      </c>
      <c r="U998" s="170">
        <v>0</v>
      </c>
      <c r="V998" s="170">
        <v>0</v>
      </c>
      <c r="W998" s="170">
        <v>0</v>
      </c>
      <c r="X998" s="170">
        <v>0</v>
      </c>
      <c r="Y998" s="173" t="s">
        <v>179</v>
      </c>
    </row>
    <row r="999" spans="1:25" ht="15.75" x14ac:dyDescent="0.2">
      <c r="A999" s="318">
        <v>958</v>
      </c>
      <c r="B999" s="169" t="s">
        <v>1668</v>
      </c>
      <c r="C999" s="175" t="s">
        <v>180</v>
      </c>
      <c r="D999" s="169" t="s">
        <v>1531</v>
      </c>
      <c r="E999" s="175" t="s">
        <v>2861</v>
      </c>
      <c r="F999" s="169" t="s">
        <v>1247</v>
      </c>
      <c r="G999" s="175">
        <v>2000</v>
      </c>
      <c r="H999" s="176">
        <v>2</v>
      </c>
      <c r="I999" s="177">
        <v>1</v>
      </c>
      <c r="J999" s="177">
        <v>63</v>
      </c>
      <c r="K999" s="177">
        <v>0.7</v>
      </c>
      <c r="L999" s="171">
        <v>0</v>
      </c>
      <c r="M999" s="170">
        <v>0</v>
      </c>
      <c r="N999" s="170">
        <v>0</v>
      </c>
      <c r="O999" s="170">
        <v>0</v>
      </c>
      <c r="P999" s="170">
        <v>0</v>
      </c>
      <c r="Q999" s="170">
        <v>0</v>
      </c>
      <c r="R999" s="170">
        <v>0</v>
      </c>
      <c r="S999" s="170">
        <v>0</v>
      </c>
      <c r="T999" s="171">
        <v>0</v>
      </c>
      <c r="U999" s="170">
        <v>0</v>
      </c>
      <c r="V999" s="170">
        <v>0</v>
      </c>
      <c r="W999" s="170">
        <v>0</v>
      </c>
      <c r="X999" s="170">
        <v>0</v>
      </c>
      <c r="Y999" s="173" t="s">
        <v>179</v>
      </c>
    </row>
    <row r="1000" spans="1:25" ht="15.75" x14ac:dyDescent="0.2">
      <c r="A1000" s="318">
        <v>959</v>
      </c>
      <c r="B1000" s="169" t="s">
        <v>1752</v>
      </c>
      <c r="C1000" s="175" t="s">
        <v>180</v>
      </c>
      <c r="D1000" s="169" t="s">
        <v>654</v>
      </c>
      <c r="E1000" s="175" t="s">
        <v>2472</v>
      </c>
      <c r="F1000" s="169" t="s">
        <v>1407</v>
      </c>
      <c r="G1000" s="175">
        <v>2005</v>
      </c>
      <c r="H1000" s="176">
        <v>2</v>
      </c>
      <c r="I1000" s="170">
        <v>0</v>
      </c>
      <c r="J1000" s="177">
        <v>38</v>
      </c>
      <c r="K1000" s="177">
        <v>0.4</v>
      </c>
      <c r="L1000" s="171">
        <v>0</v>
      </c>
      <c r="M1000" s="177">
        <v>1</v>
      </c>
      <c r="N1000" s="177">
        <v>1</v>
      </c>
      <c r="O1000" s="170">
        <v>0</v>
      </c>
      <c r="P1000" s="170">
        <v>0</v>
      </c>
      <c r="Q1000" s="170">
        <v>0</v>
      </c>
      <c r="R1000" s="170">
        <v>0</v>
      </c>
      <c r="S1000" s="170">
        <v>0</v>
      </c>
      <c r="T1000" s="171">
        <v>0</v>
      </c>
      <c r="U1000" s="177">
        <v>2.37</v>
      </c>
      <c r="V1000" s="177">
        <v>2.37</v>
      </c>
      <c r="W1000" s="170">
        <v>0</v>
      </c>
      <c r="X1000" s="177">
        <v>2.37</v>
      </c>
      <c r="Y1000" s="173" t="s">
        <v>179</v>
      </c>
    </row>
    <row r="1001" spans="1:25" ht="15.75" x14ac:dyDescent="0.2">
      <c r="A1001" s="318">
        <v>960</v>
      </c>
      <c r="B1001" s="169" t="s">
        <v>352</v>
      </c>
      <c r="C1001" s="175" t="s">
        <v>181</v>
      </c>
      <c r="D1001" s="169" t="s">
        <v>1104</v>
      </c>
      <c r="E1001" s="175" t="s">
        <v>2862</v>
      </c>
      <c r="F1001" s="169" t="s">
        <v>1223</v>
      </c>
      <c r="G1001" s="175">
        <v>1989</v>
      </c>
      <c r="H1001" s="176">
        <v>4</v>
      </c>
      <c r="I1001" s="177">
        <v>4</v>
      </c>
      <c r="J1001" s="177">
        <v>287</v>
      </c>
      <c r="K1001" s="177">
        <v>3.2</v>
      </c>
      <c r="L1001" s="171">
        <v>0</v>
      </c>
      <c r="M1001" s="170">
        <v>0</v>
      </c>
      <c r="N1001" s="170">
        <v>0</v>
      </c>
      <c r="O1001" s="170">
        <v>0</v>
      </c>
      <c r="P1001" s="170">
        <v>0</v>
      </c>
      <c r="Q1001" s="170">
        <v>0</v>
      </c>
      <c r="R1001" s="170">
        <v>0</v>
      </c>
      <c r="S1001" s="170">
        <v>0</v>
      </c>
      <c r="T1001" s="171">
        <v>0</v>
      </c>
      <c r="U1001" s="170">
        <v>0</v>
      </c>
      <c r="V1001" s="170">
        <v>0</v>
      </c>
      <c r="W1001" s="170">
        <v>0</v>
      </c>
      <c r="X1001" s="170">
        <v>0</v>
      </c>
      <c r="Y1001" s="173" t="s">
        <v>179</v>
      </c>
    </row>
    <row r="1002" spans="1:25" ht="15.75" x14ac:dyDescent="0.2">
      <c r="A1002" s="318">
        <v>961</v>
      </c>
      <c r="B1002" s="169" t="s">
        <v>1224</v>
      </c>
      <c r="C1002" s="175" t="s">
        <v>182</v>
      </c>
      <c r="D1002" s="169" t="s">
        <v>1101</v>
      </c>
      <c r="E1002" s="175" t="s">
        <v>2863</v>
      </c>
      <c r="F1002" s="169" t="s">
        <v>951</v>
      </c>
      <c r="G1002" s="175">
        <v>1999</v>
      </c>
      <c r="H1002" s="176">
        <v>3</v>
      </c>
      <c r="I1002" s="177">
        <v>3</v>
      </c>
      <c r="J1002" s="177">
        <v>251</v>
      </c>
      <c r="K1002" s="177">
        <v>2.8</v>
      </c>
      <c r="L1002" s="171">
        <v>0</v>
      </c>
      <c r="M1002" s="170">
        <v>0</v>
      </c>
      <c r="N1002" s="170">
        <v>0</v>
      </c>
      <c r="O1002" s="170">
        <v>0</v>
      </c>
      <c r="P1002" s="170">
        <v>0</v>
      </c>
      <c r="Q1002" s="170">
        <v>0</v>
      </c>
      <c r="R1002" s="170">
        <v>0</v>
      </c>
      <c r="S1002" s="170">
        <v>0</v>
      </c>
      <c r="T1002" s="171">
        <v>0</v>
      </c>
      <c r="U1002" s="170">
        <v>0</v>
      </c>
      <c r="V1002" s="170">
        <v>0</v>
      </c>
      <c r="W1002" s="170">
        <v>0</v>
      </c>
      <c r="X1002" s="170">
        <v>0</v>
      </c>
      <c r="Y1002" s="173" t="s">
        <v>179</v>
      </c>
    </row>
    <row r="1003" spans="1:25" ht="15.75" x14ac:dyDescent="0.2">
      <c r="A1003" s="318">
        <v>962</v>
      </c>
      <c r="B1003" s="169" t="s">
        <v>224</v>
      </c>
      <c r="C1003" s="175" t="s">
        <v>180</v>
      </c>
      <c r="D1003" s="169" t="s">
        <v>1244</v>
      </c>
      <c r="E1003" s="175" t="s">
        <v>1655</v>
      </c>
      <c r="F1003" s="169" t="s">
        <v>1020</v>
      </c>
      <c r="G1003" s="175">
        <v>1998</v>
      </c>
      <c r="H1003" s="176">
        <v>3</v>
      </c>
      <c r="I1003" s="177">
        <v>3</v>
      </c>
      <c r="J1003" s="177">
        <v>236</v>
      </c>
      <c r="K1003" s="177">
        <v>2.6</v>
      </c>
      <c r="L1003" s="171">
        <v>0</v>
      </c>
      <c r="M1003" s="170">
        <v>0</v>
      </c>
      <c r="N1003" s="170">
        <v>0</v>
      </c>
      <c r="O1003" s="170">
        <v>0</v>
      </c>
      <c r="P1003" s="170">
        <v>0</v>
      </c>
      <c r="Q1003" s="170">
        <v>0</v>
      </c>
      <c r="R1003" s="170">
        <v>0</v>
      </c>
      <c r="S1003" s="170">
        <v>0</v>
      </c>
      <c r="T1003" s="171">
        <v>0</v>
      </c>
      <c r="U1003" s="170">
        <v>0</v>
      </c>
      <c r="V1003" s="170">
        <v>0</v>
      </c>
      <c r="W1003" s="170">
        <v>0</v>
      </c>
      <c r="X1003" s="170">
        <v>0</v>
      </c>
      <c r="Y1003" s="173" t="s">
        <v>179</v>
      </c>
    </row>
    <row r="1004" spans="1:25" ht="15.75" x14ac:dyDescent="0.2">
      <c r="A1004" s="318">
        <v>963</v>
      </c>
      <c r="B1004" s="169" t="s">
        <v>217</v>
      </c>
      <c r="C1004" s="175" t="s">
        <v>182</v>
      </c>
      <c r="D1004" s="169" t="s">
        <v>647</v>
      </c>
      <c r="E1004" s="175" t="s">
        <v>2864</v>
      </c>
      <c r="F1004" s="169" t="s">
        <v>990</v>
      </c>
      <c r="G1004" s="175">
        <v>1991</v>
      </c>
      <c r="H1004" s="176">
        <v>4</v>
      </c>
      <c r="I1004" s="177">
        <v>4</v>
      </c>
      <c r="J1004" s="177">
        <v>390</v>
      </c>
      <c r="K1004" s="177">
        <v>4.3</v>
      </c>
      <c r="L1004" s="176">
        <v>1</v>
      </c>
      <c r="M1004" s="177">
        <v>1</v>
      </c>
      <c r="N1004" s="177">
        <v>2</v>
      </c>
      <c r="O1004" s="177">
        <v>1</v>
      </c>
      <c r="P1004" s="170">
        <v>0</v>
      </c>
      <c r="Q1004" s="170">
        <v>0</v>
      </c>
      <c r="R1004" s="170">
        <v>0</v>
      </c>
      <c r="S1004" s="170">
        <v>0</v>
      </c>
      <c r="T1004" s="176">
        <v>0.23</v>
      </c>
      <c r="U1004" s="177">
        <v>0.23</v>
      </c>
      <c r="V1004" s="177">
        <v>0.46</v>
      </c>
      <c r="W1004" s="177">
        <v>0.23</v>
      </c>
      <c r="X1004" s="177">
        <v>0.46</v>
      </c>
      <c r="Y1004" s="173" t="s">
        <v>179</v>
      </c>
    </row>
    <row r="1005" spans="1:25" ht="15.75" x14ac:dyDescent="0.2">
      <c r="A1005" s="318">
        <v>964</v>
      </c>
      <c r="B1005" s="169" t="s">
        <v>1365</v>
      </c>
      <c r="C1005" s="175" t="s">
        <v>180</v>
      </c>
      <c r="D1005" s="169" t="s">
        <v>1270</v>
      </c>
      <c r="E1005" s="175" t="s">
        <v>2118</v>
      </c>
      <c r="F1005" s="169" t="s">
        <v>1194</v>
      </c>
      <c r="G1005" s="175">
        <v>1992</v>
      </c>
      <c r="H1005" s="176">
        <v>6</v>
      </c>
      <c r="I1005" s="177">
        <v>3</v>
      </c>
      <c r="J1005" s="177">
        <v>319</v>
      </c>
      <c r="K1005" s="177">
        <v>3.5</v>
      </c>
      <c r="L1005" s="176">
        <v>1</v>
      </c>
      <c r="M1005" s="177">
        <v>2</v>
      </c>
      <c r="N1005" s="177">
        <v>3</v>
      </c>
      <c r="O1005" s="177">
        <v>1</v>
      </c>
      <c r="P1005" s="170">
        <v>0</v>
      </c>
      <c r="Q1005" s="170">
        <v>0</v>
      </c>
      <c r="R1005" s="170">
        <v>0</v>
      </c>
      <c r="S1005" s="170">
        <v>0</v>
      </c>
      <c r="T1005" s="176">
        <v>0.28000000000000003</v>
      </c>
      <c r="U1005" s="177">
        <v>0.56000000000000005</v>
      </c>
      <c r="V1005" s="177">
        <v>0.85</v>
      </c>
      <c r="W1005" s="177">
        <v>0.28000000000000003</v>
      </c>
      <c r="X1005" s="177">
        <v>0.85</v>
      </c>
      <c r="Y1005" s="173" t="s">
        <v>179</v>
      </c>
    </row>
    <row r="1006" spans="1:25" ht="15.75" x14ac:dyDescent="0.2">
      <c r="A1006" s="318">
        <v>965</v>
      </c>
      <c r="B1006" s="169" t="s">
        <v>511</v>
      </c>
      <c r="C1006" s="175" t="s">
        <v>182</v>
      </c>
      <c r="D1006" s="169" t="s">
        <v>1244</v>
      </c>
      <c r="E1006" s="175" t="s">
        <v>2210</v>
      </c>
      <c r="F1006" s="169" t="s">
        <v>1014</v>
      </c>
      <c r="G1006" s="175">
        <v>1993</v>
      </c>
      <c r="H1006" s="176">
        <v>3</v>
      </c>
      <c r="I1006" s="177">
        <v>3</v>
      </c>
      <c r="J1006" s="177">
        <v>270</v>
      </c>
      <c r="K1006" s="177">
        <v>3</v>
      </c>
      <c r="L1006" s="171">
        <v>0</v>
      </c>
      <c r="M1006" s="170">
        <v>0</v>
      </c>
      <c r="N1006" s="170">
        <v>0</v>
      </c>
      <c r="O1006" s="170">
        <v>0</v>
      </c>
      <c r="P1006" s="170">
        <v>0</v>
      </c>
      <c r="Q1006" s="170">
        <v>0</v>
      </c>
      <c r="R1006" s="177">
        <v>1</v>
      </c>
      <c r="S1006" s="170">
        <v>0</v>
      </c>
      <c r="T1006" s="171">
        <v>0</v>
      </c>
      <c r="U1006" s="170">
        <v>0</v>
      </c>
      <c r="V1006" s="170">
        <v>0</v>
      </c>
      <c r="W1006" s="170">
        <v>0</v>
      </c>
      <c r="X1006" s="170">
        <v>0</v>
      </c>
      <c r="Y1006" s="173" t="s">
        <v>179</v>
      </c>
    </row>
    <row r="1007" spans="1:25" ht="15.75" x14ac:dyDescent="0.2">
      <c r="A1007" s="318">
        <v>966</v>
      </c>
      <c r="B1007" s="169" t="s">
        <v>1815</v>
      </c>
      <c r="C1007" s="175" t="s">
        <v>181</v>
      </c>
      <c r="D1007" s="169" t="s">
        <v>1683</v>
      </c>
      <c r="E1007" s="175" t="s">
        <v>2119</v>
      </c>
      <c r="F1007" s="286" t="s">
        <v>1816</v>
      </c>
      <c r="G1007" s="175">
        <v>2002</v>
      </c>
      <c r="H1007" s="176">
        <v>3</v>
      </c>
      <c r="I1007" s="170">
        <v>0</v>
      </c>
      <c r="J1007" s="177">
        <v>104</v>
      </c>
      <c r="K1007" s="177">
        <v>1.2</v>
      </c>
      <c r="L1007" s="176">
        <v>1</v>
      </c>
      <c r="M1007" s="170">
        <v>0</v>
      </c>
      <c r="N1007" s="177">
        <v>1</v>
      </c>
      <c r="O1007" s="177">
        <v>1</v>
      </c>
      <c r="P1007" s="170">
        <v>0</v>
      </c>
      <c r="Q1007" s="170">
        <v>0</v>
      </c>
      <c r="R1007" s="170">
        <v>0</v>
      </c>
      <c r="S1007" s="170">
        <v>0</v>
      </c>
      <c r="T1007" s="176">
        <v>0.87</v>
      </c>
      <c r="U1007" s="170">
        <v>0</v>
      </c>
      <c r="V1007" s="177">
        <v>0.87</v>
      </c>
      <c r="W1007" s="177">
        <v>0.87</v>
      </c>
      <c r="X1007" s="177">
        <v>0.87</v>
      </c>
      <c r="Y1007" s="173" t="s">
        <v>179</v>
      </c>
    </row>
    <row r="1008" spans="1:25" ht="15.75" x14ac:dyDescent="0.2">
      <c r="A1008" s="318">
        <v>967</v>
      </c>
      <c r="B1008" s="169" t="s">
        <v>767</v>
      </c>
      <c r="C1008" s="175" t="s">
        <v>183</v>
      </c>
      <c r="D1008" s="169" t="s">
        <v>1547</v>
      </c>
      <c r="E1008" s="175" t="s">
        <v>2865</v>
      </c>
      <c r="F1008" s="169" t="s">
        <v>1669</v>
      </c>
      <c r="G1008" s="175">
        <v>1989</v>
      </c>
      <c r="H1008" s="176">
        <v>5</v>
      </c>
      <c r="I1008" s="177">
        <v>5</v>
      </c>
      <c r="J1008" s="177">
        <v>480</v>
      </c>
      <c r="K1008" s="177">
        <v>5.3</v>
      </c>
      <c r="L1008" s="171">
        <v>0</v>
      </c>
      <c r="M1008" s="170">
        <v>0</v>
      </c>
      <c r="N1008" s="170">
        <v>0</v>
      </c>
      <c r="O1008" s="170">
        <v>0</v>
      </c>
      <c r="P1008" s="170">
        <v>0</v>
      </c>
      <c r="Q1008" s="170">
        <v>0</v>
      </c>
      <c r="R1008" s="170">
        <v>0</v>
      </c>
      <c r="S1008" s="170">
        <v>0</v>
      </c>
      <c r="T1008" s="171">
        <v>0</v>
      </c>
      <c r="U1008" s="170">
        <v>0</v>
      </c>
      <c r="V1008" s="170">
        <v>0</v>
      </c>
      <c r="W1008" s="170">
        <v>0</v>
      </c>
      <c r="X1008" s="170">
        <v>0</v>
      </c>
      <c r="Y1008" s="173" t="s">
        <v>179</v>
      </c>
    </row>
    <row r="1009" spans="1:25" ht="15.75" x14ac:dyDescent="0.2">
      <c r="A1009" s="318">
        <v>968</v>
      </c>
      <c r="B1009" s="169" t="s">
        <v>1753</v>
      </c>
      <c r="C1009" s="175" t="s">
        <v>180</v>
      </c>
      <c r="D1009" s="169" t="s">
        <v>810</v>
      </c>
      <c r="E1009" s="175" t="s">
        <v>2866</v>
      </c>
      <c r="F1009" s="169" t="s">
        <v>1317</v>
      </c>
      <c r="G1009" s="175">
        <v>2005</v>
      </c>
      <c r="H1009" s="176">
        <v>3</v>
      </c>
      <c r="I1009" s="170">
        <v>0</v>
      </c>
      <c r="J1009" s="177">
        <v>66</v>
      </c>
      <c r="K1009" s="177">
        <v>0.7</v>
      </c>
      <c r="L1009" s="171">
        <v>0</v>
      </c>
      <c r="M1009" s="170">
        <v>0</v>
      </c>
      <c r="N1009" s="170">
        <v>0</v>
      </c>
      <c r="O1009" s="170">
        <v>0</v>
      </c>
      <c r="P1009" s="170">
        <v>0</v>
      </c>
      <c r="Q1009" s="170">
        <v>0</v>
      </c>
      <c r="R1009" s="170">
        <v>0</v>
      </c>
      <c r="S1009" s="170">
        <v>0</v>
      </c>
      <c r="T1009" s="171">
        <v>0</v>
      </c>
      <c r="U1009" s="170">
        <v>0</v>
      </c>
      <c r="V1009" s="170">
        <v>0</v>
      </c>
      <c r="W1009" s="170">
        <v>0</v>
      </c>
      <c r="X1009" s="170">
        <v>0</v>
      </c>
      <c r="Y1009" s="173" t="s">
        <v>179</v>
      </c>
    </row>
    <row r="1010" spans="1:25" ht="15.75" x14ac:dyDescent="0.2">
      <c r="A1010" s="318">
        <v>969</v>
      </c>
      <c r="B1010" s="169" t="s">
        <v>512</v>
      </c>
      <c r="C1010" s="175" t="s">
        <v>180</v>
      </c>
      <c r="D1010" s="169" t="s">
        <v>635</v>
      </c>
      <c r="E1010" s="175" t="s">
        <v>2867</v>
      </c>
      <c r="F1010" s="169" t="s">
        <v>1096</v>
      </c>
      <c r="G1010" s="175">
        <v>1998</v>
      </c>
      <c r="H1010" s="176">
        <v>6</v>
      </c>
      <c r="I1010" s="177">
        <v>3</v>
      </c>
      <c r="J1010" s="177">
        <v>284</v>
      </c>
      <c r="K1010" s="177">
        <v>3.2</v>
      </c>
      <c r="L1010" s="176">
        <v>2</v>
      </c>
      <c r="M1010" s="177">
        <v>1</v>
      </c>
      <c r="N1010" s="177">
        <v>3</v>
      </c>
      <c r="O1010" s="177">
        <v>2</v>
      </c>
      <c r="P1010" s="170">
        <v>0</v>
      </c>
      <c r="Q1010" s="170">
        <v>0</v>
      </c>
      <c r="R1010" s="170">
        <v>0</v>
      </c>
      <c r="S1010" s="170">
        <v>0</v>
      </c>
      <c r="T1010" s="176">
        <v>0.63</v>
      </c>
      <c r="U1010" s="177">
        <v>0.32</v>
      </c>
      <c r="V1010" s="177">
        <v>0.95</v>
      </c>
      <c r="W1010" s="177">
        <v>0.63</v>
      </c>
      <c r="X1010" s="177">
        <v>0.95</v>
      </c>
      <c r="Y1010" s="173" t="s">
        <v>179</v>
      </c>
    </row>
    <row r="1011" spans="1:25" ht="15.75" x14ac:dyDescent="0.2">
      <c r="A1011" s="318">
        <v>970</v>
      </c>
      <c r="B1011" s="169" t="s">
        <v>766</v>
      </c>
      <c r="C1011" s="175" t="s">
        <v>183</v>
      </c>
      <c r="D1011" s="169" t="s">
        <v>2031</v>
      </c>
      <c r="E1011" s="175" t="s">
        <v>2868</v>
      </c>
      <c r="F1011" s="169" t="s">
        <v>968</v>
      </c>
      <c r="G1011" s="175">
        <v>1995</v>
      </c>
      <c r="H1011" s="176">
        <v>4</v>
      </c>
      <c r="I1011" s="177">
        <v>4</v>
      </c>
      <c r="J1011" s="177">
        <v>360</v>
      </c>
      <c r="K1011" s="177">
        <v>4</v>
      </c>
      <c r="L1011" s="171">
        <v>0</v>
      </c>
      <c r="M1011" s="170">
        <v>0</v>
      </c>
      <c r="N1011" s="170">
        <v>0</v>
      </c>
      <c r="O1011" s="170">
        <v>0</v>
      </c>
      <c r="P1011" s="170">
        <v>0</v>
      </c>
      <c r="Q1011" s="170">
        <v>0</v>
      </c>
      <c r="R1011" s="170">
        <v>0</v>
      </c>
      <c r="S1011" s="170">
        <v>0</v>
      </c>
      <c r="T1011" s="171">
        <v>0</v>
      </c>
      <c r="U1011" s="170">
        <v>0</v>
      </c>
      <c r="V1011" s="170">
        <v>0</v>
      </c>
      <c r="W1011" s="170">
        <v>0</v>
      </c>
      <c r="X1011" s="170">
        <v>0</v>
      </c>
      <c r="Y1011" s="173" t="s">
        <v>179</v>
      </c>
    </row>
    <row r="1012" spans="1:25" ht="15.75" x14ac:dyDescent="0.2">
      <c r="A1012" s="318">
        <v>971</v>
      </c>
      <c r="B1012" s="169" t="s">
        <v>877</v>
      </c>
      <c r="C1012" s="175" t="s">
        <v>182</v>
      </c>
      <c r="D1012" s="169" t="s">
        <v>810</v>
      </c>
      <c r="E1012" s="175" t="s">
        <v>2124</v>
      </c>
      <c r="F1012" s="169" t="s">
        <v>878</v>
      </c>
      <c r="G1012" s="175">
        <v>1998</v>
      </c>
      <c r="H1012" s="176">
        <v>4</v>
      </c>
      <c r="I1012" s="177">
        <v>4</v>
      </c>
      <c r="J1012" s="177">
        <v>360</v>
      </c>
      <c r="K1012" s="177">
        <v>4</v>
      </c>
      <c r="L1012" s="171">
        <v>0</v>
      </c>
      <c r="M1012" s="170">
        <v>0</v>
      </c>
      <c r="N1012" s="170">
        <v>0</v>
      </c>
      <c r="O1012" s="170">
        <v>0</v>
      </c>
      <c r="P1012" s="170">
        <v>0</v>
      </c>
      <c r="Q1012" s="170">
        <v>0</v>
      </c>
      <c r="R1012" s="177">
        <v>1</v>
      </c>
      <c r="S1012" s="170">
        <v>0</v>
      </c>
      <c r="T1012" s="171">
        <v>0</v>
      </c>
      <c r="U1012" s="170">
        <v>0</v>
      </c>
      <c r="V1012" s="170">
        <v>0</v>
      </c>
      <c r="W1012" s="170">
        <v>0</v>
      </c>
      <c r="X1012" s="170">
        <v>0</v>
      </c>
      <c r="Y1012" s="173" t="s">
        <v>179</v>
      </c>
    </row>
    <row r="1013" spans="1:25" ht="15.75" x14ac:dyDescent="0.2">
      <c r="A1013" s="318">
        <v>972</v>
      </c>
      <c r="B1013" s="169" t="s">
        <v>445</v>
      </c>
      <c r="C1013" s="175" t="s">
        <v>638</v>
      </c>
      <c r="D1013" s="169" t="s">
        <v>810</v>
      </c>
      <c r="E1013" s="175" t="s">
        <v>2138</v>
      </c>
      <c r="F1013" s="169" t="s">
        <v>822</v>
      </c>
      <c r="G1013" s="175">
        <v>1997</v>
      </c>
      <c r="H1013" s="176">
        <v>1</v>
      </c>
      <c r="I1013" s="170">
        <v>0</v>
      </c>
      <c r="J1013" s="177">
        <v>12</v>
      </c>
      <c r="K1013" s="177">
        <v>0.1</v>
      </c>
      <c r="L1013" s="171">
        <v>0</v>
      </c>
      <c r="M1013" s="170">
        <v>0</v>
      </c>
      <c r="N1013" s="170">
        <v>0</v>
      </c>
      <c r="O1013" s="170">
        <v>0</v>
      </c>
      <c r="P1013" s="170">
        <v>0</v>
      </c>
      <c r="Q1013" s="170">
        <v>0</v>
      </c>
      <c r="R1013" s="170">
        <v>0</v>
      </c>
      <c r="S1013" s="170">
        <v>0</v>
      </c>
      <c r="T1013" s="171">
        <v>0</v>
      </c>
      <c r="U1013" s="170">
        <v>0</v>
      </c>
      <c r="V1013" s="170">
        <v>0</v>
      </c>
      <c r="W1013" s="170">
        <v>0</v>
      </c>
      <c r="X1013" s="170">
        <v>0</v>
      </c>
      <c r="Y1013" s="173" t="s">
        <v>179</v>
      </c>
    </row>
    <row r="1014" spans="1:25" ht="15.75" x14ac:dyDescent="0.2">
      <c r="A1014" s="318">
        <v>973</v>
      </c>
      <c r="B1014" s="169" t="s">
        <v>1670</v>
      </c>
      <c r="C1014" s="175" t="s">
        <v>182</v>
      </c>
      <c r="D1014" s="169" t="s">
        <v>1545</v>
      </c>
      <c r="E1014" s="175" t="s">
        <v>2363</v>
      </c>
      <c r="F1014" s="169" t="s">
        <v>940</v>
      </c>
      <c r="G1014" s="175">
        <v>2003</v>
      </c>
      <c r="H1014" s="176">
        <v>5</v>
      </c>
      <c r="I1014" s="177">
        <v>5</v>
      </c>
      <c r="J1014" s="177">
        <v>450</v>
      </c>
      <c r="K1014" s="177">
        <v>5</v>
      </c>
      <c r="L1014" s="171">
        <v>0</v>
      </c>
      <c r="M1014" s="170">
        <v>0</v>
      </c>
      <c r="N1014" s="170">
        <v>0</v>
      </c>
      <c r="O1014" s="170">
        <v>0</v>
      </c>
      <c r="P1014" s="170">
        <v>0</v>
      </c>
      <c r="Q1014" s="170">
        <v>0</v>
      </c>
      <c r="R1014" s="177">
        <v>2</v>
      </c>
      <c r="S1014" s="170">
        <v>0</v>
      </c>
      <c r="T1014" s="171">
        <v>0</v>
      </c>
      <c r="U1014" s="170">
        <v>0</v>
      </c>
      <c r="V1014" s="170">
        <v>0</v>
      </c>
      <c r="W1014" s="170">
        <v>0</v>
      </c>
      <c r="X1014" s="170">
        <v>0</v>
      </c>
      <c r="Y1014" s="173" t="s">
        <v>179</v>
      </c>
    </row>
    <row r="1015" spans="1:25" ht="15.75" x14ac:dyDescent="0.2">
      <c r="A1015" s="318">
        <v>974</v>
      </c>
      <c r="B1015" s="169" t="s">
        <v>928</v>
      </c>
      <c r="C1015" s="175" t="s">
        <v>182</v>
      </c>
      <c r="D1015" s="169" t="s">
        <v>890</v>
      </c>
      <c r="E1015" s="175" t="s">
        <v>2025</v>
      </c>
      <c r="F1015" s="169" t="s">
        <v>969</v>
      </c>
      <c r="G1015" s="175">
        <v>1991</v>
      </c>
      <c r="H1015" s="176">
        <v>5</v>
      </c>
      <c r="I1015" s="177">
        <v>2</v>
      </c>
      <c r="J1015" s="177">
        <v>246</v>
      </c>
      <c r="K1015" s="177">
        <v>2.7</v>
      </c>
      <c r="L1015" s="171">
        <v>0</v>
      </c>
      <c r="M1015" s="170">
        <v>0</v>
      </c>
      <c r="N1015" s="170">
        <v>0</v>
      </c>
      <c r="O1015" s="170">
        <v>0</v>
      </c>
      <c r="P1015" s="170">
        <v>0</v>
      </c>
      <c r="Q1015" s="170">
        <v>0</v>
      </c>
      <c r="R1015" s="170">
        <v>0</v>
      </c>
      <c r="S1015" s="170">
        <v>0</v>
      </c>
      <c r="T1015" s="171">
        <v>0</v>
      </c>
      <c r="U1015" s="170">
        <v>0</v>
      </c>
      <c r="V1015" s="170">
        <v>0</v>
      </c>
      <c r="W1015" s="170">
        <v>0</v>
      </c>
      <c r="X1015" s="170">
        <v>0</v>
      </c>
      <c r="Y1015" s="173" t="s">
        <v>179</v>
      </c>
    </row>
    <row r="1016" spans="1:25" ht="16.5" thickBot="1" x14ac:dyDescent="0.25">
      <c r="A1016" s="318">
        <v>975</v>
      </c>
      <c r="B1016" s="169" t="s">
        <v>1097</v>
      </c>
      <c r="C1016" s="175" t="s">
        <v>180</v>
      </c>
      <c r="D1016" s="169" t="s">
        <v>998</v>
      </c>
      <c r="E1016" s="175" t="s">
        <v>2869</v>
      </c>
      <c r="F1016" s="169" t="s">
        <v>1522</v>
      </c>
      <c r="G1016" s="175">
        <v>2001</v>
      </c>
      <c r="H1016" s="176">
        <v>2</v>
      </c>
      <c r="I1016" s="177">
        <v>1</v>
      </c>
      <c r="J1016" s="177">
        <v>75</v>
      </c>
      <c r="K1016" s="177">
        <v>0.8</v>
      </c>
      <c r="L1016" s="171">
        <v>0</v>
      </c>
      <c r="M1016" s="170">
        <v>0</v>
      </c>
      <c r="N1016" s="170">
        <v>0</v>
      </c>
      <c r="O1016" s="170">
        <v>0</v>
      </c>
      <c r="P1016" s="170">
        <v>0</v>
      </c>
      <c r="Q1016" s="170">
        <v>0</v>
      </c>
      <c r="R1016" s="170">
        <v>0</v>
      </c>
      <c r="S1016" s="170">
        <v>0</v>
      </c>
      <c r="T1016" s="171">
        <v>0</v>
      </c>
      <c r="U1016" s="170">
        <v>0</v>
      </c>
      <c r="V1016" s="170">
        <v>0</v>
      </c>
      <c r="W1016" s="170">
        <v>0</v>
      </c>
      <c r="X1016" s="170">
        <v>0</v>
      </c>
      <c r="Y1016" s="173" t="s">
        <v>179</v>
      </c>
    </row>
    <row r="1017" spans="1:25" ht="13.5" thickBot="1" x14ac:dyDescent="0.25">
      <c r="A1017" s="174" t="s">
        <v>173</v>
      </c>
      <c r="B1017" s="315" t="s">
        <v>174</v>
      </c>
      <c r="C1017" s="181" t="s">
        <v>175</v>
      </c>
      <c r="D1017" s="181" t="s">
        <v>176</v>
      </c>
      <c r="E1017" s="181" t="s">
        <v>177</v>
      </c>
      <c r="F1017" s="181" t="s">
        <v>806</v>
      </c>
      <c r="G1017" s="181" t="s">
        <v>178</v>
      </c>
      <c r="H1017" s="182" t="s">
        <v>184</v>
      </c>
      <c r="I1017" s="181" t="s">
        <v>185</v>
      </c>
      <c r="J1017" s="181" t="s">
        <v>186</v>
      </c>
      <c r="K1017" s="181" t="s">
        <v>187</v>
      </c>
      <c r="L1017" s="182" t="s">
        <v>188</v>
      </c>
      <c r="M1017" s="181" t="s">
        <v>189</v>
      </c>
      <c r="N1017" s="181" t="s">
        <v>195</v>
      </c>
      <c r="O1017" s="181" t="s">
        <v>190</v>
      </c>
      <c r="P1017" s="181" t="s">
        <v>191</v>
      </c>
      <c r="Q1017" s="181" t="s">
        <v>192</v>
      </c>
      <c r="R1017" s="181" t="s">
        <v>193</v>
      </c>
      <c r="S1017" s="181" t="s">
        <v>194</v>
      </c>
      <c r="T1017" s="182" t="s">
        <v>188</v>
      </c>
      <c r="U1017" s="181" t="s">
        <v>189</v>
      </c>
      <c r="V1017" s="181" t="s">
        <v>195</v>
      </c>
      <c r="W1017" s="181" t="s">
        <v>190</v>
      </c>
      <c r="X1017" s="181" t="s">
        <v>196</v>
      </c>
      <c r="Y1017" s="183" t="s">
        <v>179</v>
      </c>
    </row>
    <row r="1018" spans="1:25" ht="15.75" x14ac:dyDescent="0.2">
      <c r="A1018" s="318">
        <v>976</v>
      </c>
      <c r="B1018" s="169" t="s">
        <v>651</v>
      </c>
      <c r="C1018" s="175" t="s">
        <v>636</v>
      </c>
      <c r="D1018" s="169" t="s">
        <v>647</v>
      </c>
      <c r="E1018" s="175" t="s">
        <v>2166</v>
      </c>
      <c r="F1018" s="169" t="s">
        <v>1428</v>
      </c>
      <c r="G1018" s="175">
        <v>2001</v>
      </c>
      <c r="H1018" s="176">
        <v>3</v>
      </c>
      <c r="I1018" s="177">
        <v>3</v>
      </c>
      <c r="J1018" s="177">
        <v>265</v>
      </c>
      <c r="K1018" s="177">
        <v>2.9</v>
      </c>
      <c r="L1018" s="171">
        <v>0</v>
      </c>
      <c r="M1018" s="170">
        <v>0</v>
      </c>
      <c r="N1018" s="170">
        <v>0</v>
      </c>
      <c r="O1018" s="170">
        <v>0</v>
      </c>
      <c r="P1018" s="170">
        <v>0</v>
      </c>
      <c r="Q1018" s="170">
        <v>0</v>
      </c>
      <c r="R1018" s="177">
        <v>1</v>
      </c>
      <c r="S1018" s="170">
        <v>0</v>
      </c>
      <c r="T1018" s="171">
        <v>0</v>
      </c>
      <c r="U1018" s="170">
        <v>0</v>
      </c>
      <c r="V1018" s="170">
        <v>0</v>
      </c>
      <c r="W1018" s="170">
        <v>0</v>
      </c>
      <c r="X1018" s="170">
        <v>0</v>
      </c>
      <c r="Y1018" s="173" t="s">
        <v>179</v>
      </c>
    </row>
    <row r="1019" spans="1:25" ht="15.75" x14ac:dyDescent="0.2">
      <c r="A1019" s="318">
        <v>977</v>
      </c>
      <c r="B1019" s="169" t="s">
        <v>652</v>
      </c>
      <c r="C1019" s="175" t="s">
        <v>183</v>
      </c>
      <c r="D1019" s="169" t="s">
        <v>647</v>
      </c>
      <c r="E1019" s="175" t="s">
        <v>2404</v>
      </c>
      <c r="F1019" s="169" t="s">
        <v>953</v>
      </c>
      <c r="G1019" s="175">
        <v>2002</v>
      </c>
      <c r="H1019" s="176">
        <v>4</v>
      </c>
      <c r="I1019" s="177">
        <v>4</v>
      </c>
      <c r="J1019" s="177">
        <v>390</v>
      </c>
      <c r="K1019" s="177">
        <v>4.3</v>
      </c>
      <c r="L1019" s="171">
        <v>0</v>
      </c>
      <c r="M1019" s="170">
        <v>0</v>
      </c>
      <c r="N1019" s="170">
        <v>0</v>
      </c>
      <c r="O1019" s="170">
        <v>0</v>
      </c>
      <c r="P1019" s="170">
        <v>0</v>
      </c>
      <c r="Q1019" s="170">
        <v>0</v>
      </c>
      <c r="R1019" s="170">
        <v>0</v>
      </c>
      <c r="S1019" s="170">
        <v>0</v>
      </c>
      <c r="T1019" s="171">
        <v>0</v>
      </c>
      <c r="U1019" s="170">
        <v>0</v>
      </c>
      <c r="V1019" s="170">
        <v>0</v>
      </c>
      <c r="W1019" s="170">
        <v>0</v>
      </c>
      <c r="X1019" s="170">
        <v>0</v>
      </c>
      <c r="Y1019" s="173" t="s">
        <v>179</v>
      </c>
    </row>
    <row r="1020" spans="1:25" ht="15.75" x14ac:dyDescent="0.2">
      <c r="A1020" s="318">
        <v>978</v>
      </c>
      <c r="B1020" s="169" t="s">
        <v>513</v>
      </c>
      <c r="C1020" s="175" t="s">
        <v>182</v>
      </c>
      <c r="D1020" s="169" t="s">
        <v>1244</v>
      </c>
      <c r="E1020" s="175" t="s">
        <v>2870</v>
      </c>
      <c r="F1020" s="169" t="s">
        <v>1014</v>
      </c>
      <c r="G1020" s="175">
        <v>1997</v>
      </c>
      <c r="H1020" s="176">
        <v>1</v>
      </c>
      <c r="I1020" s="177">
        <v>1</v>
      </c>
      <c r="J1020" s="177">
        <v>45</v>
      </c>
      <c r="K1020" s="177">
        <v>0.5</v>
      </c>
      <c r="L1020" s="171">
        <v>0</v>
      </c>
      <c r="M1020" s="170">
        <v>0</v>
      </c>
      <c r="N1020" s="170">
        <v>0</v>
      </c>
      <c r="O1020" s="170">
        <v>0</v>
      </c>
      <c r="P1020" s="170">
        <v>0</v>
      </c>
      <c r="Q1020" s="170">
        <v>0</v>
      </c>
      <c r="R1020" s="170">
        <v>0</v>
      </c>
      <c r="S1020" s="170">
        <v>0</v>
      </c>
      <c r="T1020" s="171">
        <v>0</v>
      </c>
      <c r="U1020" s="170">
        <v>0</v>
      </c>
      <c r="V1020" s="170">
        <v>0</v>
      </c>
      <c r="W1020" s="170">
        <v>0</v>
      </c>
      <c r="X1020" s="170">
        <v>0</v>
      </c>
      <c r="Y1020" s="173" t="s">
        <v>179</v>
      </c>
    </row>
    <row r="1021" spans="1:25" ht="15.75" x14ac:dyDescent="0.2">
      <c r="A1021" s="318">
        <v>979</v>
      </c>
      <c r="B1021" s="169" t="s">
        <v>1366</v>
      </c>
      <c r="C1021" s="175" t="s">
        <v>181</v>
      </c>
      <c r="D1021" s="169" t="s">
        <v>1244</v>
      </c>
      <c r="E1021" s="175" t="s">
        <v>518</v>
      </c>
      <c r="F1021" s="169" t="s">
        <v>1367</v>
      </c>
      <c r="G1021" s="175">
        <v>1998</v>
      </c>
      <c r="H1021" s="176">
        <v>3</v>
      </c>
      <c r="I1021" s="177">
        <v>2</v>
      </c>
      <c r="J1021" s="177">
        <v>192</v>
      </c>
      <c r="K1021" s="177">
        <v>2.1</v>
      </c>
      <c r="L1021" s="171">
        <v>0</v>
      </c>
      <c r="M1021" s="170">
        <v>0</v>
      </c>
      <c r="N1021" s="170">
        <v>0</v>
      </c>
      <c r="O1021" s="170">
        <v>0</v>
      </c>
      <c r="P1021" s="170">
        <v>0</v>
      </c>
      <c r="Q1021" s="170">
        <v>0</v>
      </c>
      <c r="R1021" s="170">
        <v>0</v>
      </c>
      <c r="S1021" s="170">
        <v>0</v>
      </c>
      <c r="T1021" s="171">
        <v>0</v>
      </c>
      <c r="U1021" s="170">
        <v>0</v>
      </c>
      <c r="V1021" s="170">
        <v>0</v>
      </c>
      <c r="W1021" s="170">
        <v>0</v>
      </c>
      <c r="X1021" s="170">
        <v>0</v>
      </c>
      <c r="Y1021" s="173" t="s">
        <v>179</v>
      </c>
    </row>
    <row r="1022" spans="1:25" ht="15.75" x14ac:dyDescent="0.2">
      <c r="A1022" s="318">
        <v>980</v>
      </c>
      <c r="B1022" s="169" t="s">
        <v>1904</v>
      </c>
      <c r="C1022" s="175" t="s">
        <v>181</v>
      </c>
      <c r="D1022" s="169" t="s">
        <v>655</v>
      </c>
      <c r="E1022" s="175" t="s">
        <v>2871</v>
      </c>
      <c r="F1022" s="169" t="s">
        <v>873</v>
      </c>
      <c r="G1022" s="175">
        <v>2003</v>
      </c>
      <c r="H1022" s="176">
        <v>1</v>
      </c>
      <c r="I1022" s="177">
        <v>1</v>
      </c>
      <c r="J1022" s="177">
        <v>55</v>
      </c>
      <c r="K1022" s="177">
        <v>0.6</v>
      </c>
      <c r="L1022" s="171">
        <v>0</v>
      </c>
      <c r="M1022" s="170">
        <v>0</v>
      </c>
      <c r="N1022" s="170">
        <v>0</v>
      </c>
      <c r="O1022" s="170">
        <v>0</v>
      </c>
      <c r="P1022" s="170">
        <v>0</v>
      </c>
      <c r="Q1022" s="170">
        <v>0</v>
      </c>
      <c r="R1022" s="170">
        <v>0</v>
      </c>
      <c r="S1022" s="170">
        <v>0</v>
      </c>
      <c r="T1022" s="171">
        <v>0</v>
      </c>
      <c r="U1022" s="170">
        <v>0</v>
      </c>
      <c r="V1022" s="170">
        <v>0</v>
      </c>
      <c r="W1022" s="170">
        <v>0</v>
      </c>
      <c r="X1022" s="170">
        <v>0</v>
      </c>
      <c r="Y1022" s="173" t="s">
        <v>179</v>
      </c>
    </row>
    <row r="1023" spans="1:25" ht="15.75" x14ac:dyDescent="0.2">
      <c r="A1023" s="318">
        <v>981</v>
      </c>
      <c r="B1023" s="169" t="s">
        <v>1225</v>
      </c>
      <c r="C1023" s="175" t="s">
        <v>180</v>
      </c>
      <c r="D1023" s="169" t="s">
        <v>1104</v>
      </c>
      <c r="E1023" s="175" t="s">
        <v>2872</v>
      </c>
      <c r="F1023" s="169" t="s">
        <v>1226</v>
      </c>
      <c r="G1023" s="175">
        <v>2002</v>
      </c>
      <c r="H1023" s="176">
        <v>4</v>
      </c>
      <c r="I1023" s="177">
        <v>4</v>
      </c>
      <c r="J1023" s="177">
        <v>360</v>
      </c>
      <c r="K1023" s="177">
        <v>4</v>
      </c>
      <c r="L1023" s="171">
        <v>0</v>
      </c>
      <c r="M1023" s="177">
        <v>1</v>
      </c>
      <c r="N1023" s="177">
        <v>1</v>
      </c>
      <c r="O1023" s="170">
        <v>0</v>
      </c>
      <c r="P1023" s="170">
        <v>0</v>
      </c>
      <c r="Q1023" s="170">
        <v>0</v>
      </c>
      <c r="R1023" s="170">
        <v>0</v>
      </c>
      <c r="S1023" s="170">
        <v>0</v>
      </c>
      <c r="T1023" s="171">
        <v>0</v>
      </c>
      <c r="U1023" s="177">
        <v>0.25</v>
      </c>
      <c r="V1023" s="177">
        <v>0.25</v>
      </c>
      <c r="W1023" s="170">
        <v>0</v>
      </c>
      <c r="X1023" s="177">
        <v>0.25</v>
      </c>
      <c r="Y1023" s="173" t="s">
        <v>179</v>
      </c>
    </row>
    <row r="1024" spans="1:25" ht="15.75" x14ac:dyDescent="0.2">
      <c r="A1024" s="318">
        <v>982</v>
      </c>
      <c r="B1024" s="169" t="s">
        <v>543</v>
      </c>
      <c r="C1024" s="175" t="s">
        <v>180</v>
      </c>
      <c r="D1024" s="169" t="s">
        <v>1545</v>
      </c>
      <c r="E1024" s="175" t="s">
        <v>2873</v>
      </c>
      <c r="F1024" s="169" t="s">
        <v>1421</v>
      </c>
      <c r="G1024" s="175">
        <v>2000</v>
      </c>
      <c r="H1024" s="176">
        <v>5</v>
      </c>
      <c r="I1024" s="177">
        <v>5</v>
      </c>
      <c r="J1024" s="177">
        <v>376</v>
      </c>
      <c r="K1024" s="177">
        <v>4.2</v>
      </c>
      <c r="L1024" s="171">
        <v>0</v>
      </c>
      <c r="M1024" s="170">
        <v>0</v>
      </c>
      <c r="N1024" s="170">
        <v>0</v>
      </c>
      <c r="O1024" s="170">
        <v>0</v>
      </c>
      <c r="P1024" s="170">
        <v>0</v>
      </c>
      <c r="Q1024" s="170">
        <v>0</v>
      </c>
      <c r="R1024" s="170">
        <v>0</v>
      </c>
      <c r="S1024" s="170">
        <v>0</v>
      </c>
      <c r="T1024" s="171">
        <v>0</v>
      </c>
      <c r="U1024" s="170">
        <v>0</v>
      </c>
      <c r="V1024" s="170">
        <v>0</v>
      </c>
      <c r="W1024" s="170">
        <v>0</v>
      </c>
      <c r="X1024" s="170">
        <v>0</v>
      </c>
      <c r="Y1024" s="173" t="s">
        <v>179</v>
      </c>
    </row>
    <row r="1025" spans="1:25" ht="15.75" x14ac:dyDescent="0.2">
      <c r="A1025" s="318">
        <v>983</v>
      </c>
      <c r="B1025" s="169" t="s">
        <v>446</v>
      </c>
      <c r="C1025" s="175" t="s">
        <v>180</v>
      </c>
      <c r="D1025" s="169" t="s">
        <v>1559</v>
      </c>
      <c r="E1025" s="175" t="s">
        <v>2874</v>
      </c>
      <c r="F1025" s="169" t="s">
        <v>977</v>
      </c>
      <c r="G1025" s="175">
        <v>1997</v>
      </c>
      <c r="H1025" s="176">
        <v>3</v>
      </c>
      <c r="I1025" s="177">
        <v>2</v>
      </c>
      <c r="J1025" s="177">
        <v>189</v>
      </c>
      <c r="K1025" s="177">
        <v>2.1</v>
      </c>
      <c r="L1025" s="176">
        <v>1</v>
      </c>
      <c r="M1025" s="170">
        <v>0</v>
      </c>
      <c r="N1025" s="177">
        <v>1</v>
      </c>
      <c r="O1025" s="177">
        <v>1</v>
      </c>
      <c r="P1025" s="170">
        <v>0</v>
      </c>
      <c r="Q1025" s="170">
        <v>0</v>
      </c>
      <c r="R1025" s="170">
        <v>0</v>
      </c>
      <c r="S1025" s="170">
        <v>0</v>
      </c>
      <c r="T1025" s="176">
        <v>0.48</v>
      </c>
      <c r="U1025" s="170">
        <v>0</v>
      </c>
      <c r="V1025" s="177">
        <v>0.48</v>
      </c>
      <c r="W1025" s="177">
        <v>0.48</v>
      </c>
      <c r="X1025" s="177">
        <v>0.48</v>
      </c>
      <c r="Y1025" s="173" t="s">
        <v>179</v>
      </c>
    </row>
    <row r="1026" spans="1:25" ht="15.75" x14ac:dyDescent="0.2">
      <c r="A1026" s="318">
        <v>984</v>
      </c>
      <c r="B1026" s="169" t="s">
        <v>1754</v>
      </c>
      <c r="C1026" s="175" t="s">
        <v>180</v>
      </c>
      <c r="D1026" s="169" t="s">
        <v>998</v>
      </c>
      <c r="E1026" s="175" t="s">
        <v>1694</v>
      </c>
      <c r="F1026" s="169" t="s">
        <v>958</v>
      </c>
      <c r="G1026" s="175">
        <v>2003</v>
      </c>
      <c r="H1026" s="176">
        <v>3</v>
      </c>
      <c r="I1026" s="177">
        <v>2</v>
      </c>
      <c r="J1026" s="177">
        <v>160</v>
      </c>
      <c r="K1026" s="177">
        <v>1.8</v>
      </c>
      <c r="L1026" s="171">
        <v>0</v>
      </c>
      <c r="M1026" s="170">
        <v>0</v>
      </c>
      <c r="N1026" s="170">
        <v>0</v>
      </c>
      <c r="O1026" s="170">
        <v>0</v>
      </c>
      <c r="P1026" s="170">
        <v>0</v>
      </c>
      <c r="Q1026" s="170">
        <v>0</v>
      </c>
      <c r="R1026" s="170">
        <v>0</v>
      </c>
      <c r="S1026" s="170">
        <v>0</v>
      </c>
      <c r="T1026" s="171">
        <v>0</v>
      </c>
      <c r="U1026" s="170">
        <v>0</v>
      </c>
      <c r="V1026" s="170">
        <v>0</v>
      </c>
      <c r="W1026" s="170">
        <v>0</v>
      </c>
      <c r="X1026" s="170">
        <v>0</v>
      </c>
      <c r="Y1026" s="173" t="s">
        <v>179</v>
      </c>
    </row>
    <row r="1027" spans="1:25" ht="15.75" x14ac:dyDescent="0.2">
      <c r="A1027" s="318">
        <v>985</v>
      </c>
      <c r="B1027" s="169" t="s">
        <v>1368</v>
      </c>
      <c r="C1027" s="175" t="s">
        <v>183</v>
      </c>
      <c r="D1027" s="169" t="s">
        <v>1683</v>
      </c>
      <c r="E1027" s="175" t="s">
        <v>2875</v>
      </c>
      <c r="F1027" s="286" t="s">
        <v>1369</v>
      </c>
      <c r="G1027" s="175">
        <v>1986</v>
      </c>
      <c r="H1027" s="176">
        <v>4</v>
      </c>
      <c r="I1027" s="177">
        <v>4</v>
      </c>
      <c r="J1027" s="177">
        <v>390</v>
      </c>
      <c r="K1027" s="177">
        <v>4.3</v>
      </c>
      <c r="L1027" s="171">
        <v>0</v>
      </c>
      <c r="M1027" s="170">
        <v>0</v>
      </c>
      <c r="N1027" s="170">
        <v>0</v>
      </c>
      <c r="O1027" s="170">
        <v>0</v>
      </c>
      <c r="P1027" s="170">
        <v>0</v>
      </c>
      <c r="Q1027" s="170">
        <v>0</v>
      </c>
      <c r="R1027" s="170">
        <v>0</v>
      </c>
      <c r="S1027" s="170">
        <v>0</v>
      </c>
      <c r="T1027" s="171">
        <v>0</v>
      </c>
      <c r="U1027" s="170">
        <v>0</v>
      </c>
      <c r="V1027" s="170">
        <v>0</v>
      </c>
      <c r="W1027" s="170">
        <v>0</v>
      </c>
      <c r="X1027" s="170">
        <v>0</v>
      </c>
      <c r="Y1027" s="173" t="s">
        <v>179</v>
      </c>
    </row>
    <row r="1028" spans="1:25" ht="15.75" x14ac:dyDescent="0.2">
      <c r="A1028" s="318">
        <v>986</v>
      </c>
      <c r="B1028" s="169" t="s">
        <v>1817</v>
      </c>
      <c r="C1028" s="175" t="s">
        <v>182</v>
      </c>
      <c r="D1028" s="169" t="s">
        <v>1256</v>
      </c>
      <c r="E1028" s="175" t="s">
        <v>1986</v>
      </c>
      <c r="F1028" s="169" t="s">
        <v>1285</v>
      </c>
      <c r="G1028" s="175">
        <v>1994</v>
      </c>
      <c r="H1028" s="176">
        <v>2</v>
      </c>
      <c r="I1028" s="170">
        <v>0</v>
      </c>
      <c r="J1028" s="177">
        <v>18</v>
      </c>
      <c r="K1028" s="177">
        <v>0.2</v>
      </c>
      <c r="L1028" s="171">
        <v>0</v>
      </c>
      <c r="M1028" s="170">
        <v>0</v>
      </c>
      <c r="N1028" s="170">
        <v>0</v>
      </c>
      <c r="O1028" s="170">
        <v>0</v>
      </c>
      <c r="P1028" s="170">
        <v>0</v>
      </c>
      <c r="Q1028" s="170">
        <v>0</v>
      </c>
      <c r="R1028" s="170">
        <v>0</v>
      </c>
      <c r="S1028" s="170">
        <v>0</v>
      </c>
      <c r="T1028" s="171">
        <v>0</v>
      </c>
      <c r="U1028" s="170">
        <v>0</v>
      </c>
      <c r="V1028" s="170">
        <v>0</v>
      </c>
      <c r="W1028" s="170">
        <v>0</v>
      </c>
      <c r="X1028" s="170">
        <v>0</v>
      </c>
      <c r="Y1028" s="173" t="s">
        <v>179</v>
      </c>
    </row>
    <row r="1029" spans="1:25" ht="15.75" x14ac:dyDescent="0.2">
      <c r="A1029" s="318">
        <v>987</v>
      </c>
      <c r="B1029" s="169" t="s">
        <v>1671</v>
      </c>
      <c r="C1029" s="175" t="s">
        <v>182</v>
      </c>
      <c r="D1029" s="169" t="s">
        <v>1559</v>
      </c>
      <c r="E1029" s="175" t="s">
        <v>2876</v>
      </c>
      <c r="F1029" s="169" t="s">
        <v>1070</v>
      </c>
      <c r="G1029" s="175">
        <v>2007</v>
      </c>
      <c r="H1029" s="176">
        <v>1</v>
      </c>
      <c r="I1029" s="177">
        <v>1</v>
      </c>
      <c r="J1029" s="177">
        <v>65</v>
      </c>
      <c r="K1029" s="177">
        <v>0.7</v>
      </c>
      <c r="L1029" s="171">
        <v>0</v>
      </c>
      <c r="M1029" s="170">
        <v>0</v>
      </c>
      <c r="N1029" s="170">
        <v>0</v>
      </c>
      <c r="O1029" s="170">
        <v>0</v>
      </c>
      <c r="P1029" s="170">
        <v>0</v>
      </c>
      <c r="Q1029" s="170">
        <v>0</v>
      </c>
      <c r="R1029" s="170">
        <v>0</v>
      </c>
      <c r="S1029" s="170">
        <v>0</v>
      </c>
      <c r="T1029" s="171">
        <v>0</v>
      </c>
      <c r="U1029" s="170">
        <v>0</v>
      </c>
      <c r="V1029" s="170">
        <v>0</v>
      </c>
      <c r="W1029" s="170">
        <v>0</v>
      </c>
      <c r="X1029" s="170">
        <v>0</v>
      </c>
      <c r="Y1029" s="173" t="s">
        <v>179</v>
      </c>
    </row>
    <row r="1030" spans="1:25" ht="15.75" x14ac:dyDescent="0.2">
      <c r="A1030" s="318">
        <v>988</v>
      </c>
      <c r="B1030" s="169" t="s">
        <v>1227</v>
      </c>
      <c r="C1030" s="175" t="s">
        <v>181</v>
      </c>
      <c r="D1030" s="169" t="s">
        <v>1103</v>
      </c>
      <c r="E1030" s="175" t="s">
        <v>2877</v>
      </c>
      <c r="F1030" s="169" t="s">
        <v>1112</v>
      </c>
      <c r="G1030" s="175">
        <v>2003</v>
      </c>
      <c r="H1030" s="176">
        <v>3</v>
      </c>
      <c r="I1030" s="177">
        <v>1</v>
      </c>
      <c r="J1030" s="177">
        <v>110</v>
      </c>
      <c r="K1030" s="177">
        <v>1.2</v>
      </c>
      <c r="L1030" s="171">
        <v>0</v>
      </c>
      <c r="M1030" s="170">
        <v>0</v>
      </c>
      <c r="N1030" s="170">
        <v>0</v>
      </c>
      <c r="O1030" s="170">
        <v>0</v>
      </c>
      <c r="P1030" s="170">
        <v>0</v>
      </c>
      <c r="Q1030" s="170">
        <v>0</v>
      </c>
      <c r="R1030" s="170">
        <v>0</v>
      </c>
      <c r="S1030" s="170">
        <v>0</v>
      </c>
      <c r="T1030" s="171">
        <v>0</v>
      </c>
      <c r="U1030" s="170">
        <v>0</v>
      </c>
      <c r="V1030" s="170">
        <v>0</v>
      </c>
      <c r="W1030" s="170">
        <v>0</v>
      </c>
      <c r="X1030" s="170">
        <v>0</v>
      </c>
      <c r="Y1030" s="173" t="s">
        <v>179</v>
      </c>
    </row>
    <row r="1031" spans="1:25" ht="15.75" x14ac:dyDescent="0.2">
      <c r="A1031" s="318">
        <v>989</v>
      </c>
      <c r="B1031" s="169" t="s">
        <v>1672</v>
      </c>
      <c r="C1031" s="175" t="s">
        <v>182</v>
      </c>
      <c r="D1031" s="169" t="s">
        <v>1553</v>
      </c>
      <c r="E1031" s="175" t="s">
        <v>2151</v>
      </c>
      <c r="F1031" s="169" t="s">
        <v>1406</v>
      </c>
      <c r="G1031" s="175">
        <v>1997</v>
      </c>
      <c r="H1031" s="176">
        <v>4</v>
      </c>
      <c r="I1031" s="177">
        <v>4</v>
      </c>
      <c r="J1031" s="177">
        <v>354</v>
      </c>
      <c r="K1031" s="177">
        <v>3.9</v>
      </c>
      <c r="L1031" s="171">
        <v>0</v>
      </c>
      <c r="M1031" s="170">
        <v>0</v>
      </c>
      <c r="N1031" s="170">
        <v>0</v>
      </c>
      <c r="O1031" s="170">
        <v>0</v>
      </c>
      <c r="P1031" s="170">
        <v>0</v>
      </c>
      <c r="Q1031" s="170">
        <v>0</v>
      </c>
      <c r="R1031" s="170">
        <v>0</v>
      </c>
      <c r="S1031" s="170">
        <v>0</v>
      </c>
      <c r="T1031" s="171">
        <v>0</v>
      </c>
      <c r="U1031" s="170">
        <v>0</v>
      </c>
      <c r="V1031" s="170">
        <v>0</v>
      </c>
      <c r="W1031" s="170">
        <v>0</v>
      </c>
      <c r="X1031" s="170">
        <v>0</v>
      </c>
      <c r="Y1031" s="173" t="s">
        <v>179</v>
      </c>
    </row>
    <row r="1032" spans="1:25" ht="15.75" x14ac:dyDescent="0.2">
      <c r="A1032" s="318">
        <v>990</v>
      </c>
      <c r="B1032" s="169" t="s">
        <v>1523</v>
      </c>
      <c r="C1032" s="175" t="s">
        <v>180</v>
      </c>
      <c r="D1032" s="169" t="s">
        <v>1398</v>
      </c>
      <c r="E1032" s="175" t="s">
        <v>2878</v>
      </c>
      <c r="F1032" s="169" t="s">
        <v>843</v>
      </c>
      <c r="G1032" s="175">
        <v>2005</v>
      </c>
      <c r="H1032" s="176">
        <v>4</v>
      </c>
      <c r="I1032" s="177">
        <v>2</v>
      </c>
      <c r="J1032" s="177">
        <v>234</v>
      </c>
      <c r="K1032" s="177">
        <v>2.6</v>
      </c>
      <c r="L1032" s="171">
        <v>0</v>
      </c>
      <c r="M1032" s="170">
        <v>0</v>
      </c>
      <c r="N1032" s="170">
        <v>0</v>
      </c>
      <c r="O1032" s="170">
        <v>0</v>
      </c>
      <c r="P1032" s="170">
        <v>0</v>
      </c>
      <c r="Q1032" s="170">
        <v>0</v>
      </c>
      <c r="R1032" s="170">
        <v>0</v>
      </c>
      <c r="S1032" s="170">
        <v>0</v>
      </c>
      <c r="T1032" s="171">
        <v>0</v>
      </c>
      <c r="U1032" s="170">
        <v>0</v>
      </c>
      <c r="V1032" s="170">
        <v>0</v>
      </c>
      <c r="W1032" s="170">
        <v>0</v>
      </c>
      <c r="X1032" s="170">
        <v>0</v>
      </c>
      <c r="Y1032" s="173" t="s">
        <v>179</v>
      </c>
    </row>
    <row r="1033" spans="1:25" ht="15.75" x14ac:dyDescent="0.2">
      <c r="A1033" s="318">
        <v>991</v>
      </c>
      <c r="B1033" s="169" t="s">
        <v>1229</v>
      </c>
      <c r="C1033" s="175" t="s">
        <v>182</v>
      </c>
      <c r="D1033" s="169" t="s">
        <v>1110</v>
      </c>
      <c r="E1033" s="175" t="s">
        <v>1242</v>
      </c>
      <c r="F1033" s="169" t="s">
        <v>834</v>
      </c>
      <c r="G1033" s="175">
        <v>1997</v>
      </c>
      <c r="H1033" s="176">
        <v>2</v>
      </c>
      <c r="I1033" s="177">
        <v>1</v>
      </c>
      <c r="J1033" s="177">
        <v>90</v>
      </c>
      <c r="K1033" s="177">
        <v>1</v>
      </c>
      <c r="L1033" s="171">
        <v>0</v>
      </c>
      <c r="M1033" s="170">
        <v>0</v>
      </c>
      <c r="N1033" s="170">
        <v>0</v>
      </c>
      <c r="O1033" s="170">
        <v>0</v>
      </c>
      <c r="P1033" s="170">
        <v>0</v>
      </c>
      <c r="Q1033" s="170">
        <v>0</v>
      </c>
      <c r="R1033" s="170">
        <v>0</v>
      </c>
      <c r="S1033" s="170">
        <v>0</v>
      </c>
      <c r="T1033" s="171">
        <v>0</v>
      </c>
      <c r="U1033" s="170">
        <v>0</v>
      </c>
      <c r="V1033" s="170">
        <v>0</v>
      </c>
      <c r="W1033" s="170">
        <v>0</v>
      </c>
      <c r="X1033" s="170">
        <v>0</v>
      </c>
      <c r="Y1033" s="173" t="s">
        <v>179</v>
      </c>
    </row>
    <row r="1034" spans="1:25" ht="15.75" x14ac:dyDescent="0.2">
      <c r="A1034" s="318">
        <v>992</v>
      </c>
      <c r="B1034" s="169" t="s">
        <v>1673</v>
      </c>
      <c r="C1034" s="175" t="s">
        <v>181</v>
      </c>
      <c r="D1034" s="169" t="s">
        <v>1538</v>
      </c>
      <c r="E1034" s="175" t="s">
        <v>2879</v>
      </c>
      <c r="F1034" s="169" t="s">
        <v>1674</v>
      </c>
      <c r="G1034" s="175">
        <v>1991</v>
      </c>
      <c r="H1034" s="176">
        <v>2</v>
      </c>
      <c r="I1034" s="177">
        <v>1</v>
      </c>
      <c r="J1034" s="177">
        <v>76</v>
      </c>
      <c r="K1034" s="177">
        <v>0.8</v>
      </c>
      <c r="L1034" s="171">
        <v>0</v>
      </c>
      <c r="M1034" s="170">
        <v>0</v>
      </c>
      <c r="N1034" s="170">
        <v>0</v>
      </c>
      <c r="O1034" s="170">
        <v>0</v>
      </c>
      <c r="P1034" s="170">
        <v>0</v>
      </c>
      <c r="Q1034" s="170">
        <v>0</v>
      </c>
      <c r="R1034" s="170">
        <v>0</v>
      </c>
      <c r="S1034" s="170">
        <v>0</v>
      </c>
      <c r="T1034" s="171">
        <v>0</v>
      </c>
      <c r="U1034" s="170">
        <v>0</v>
      </c>
      <c r="V1034" s="170">
        <v>0</v>
      </c>
      <c r="W1034" s="170">
        <v>0</v>
      </c>
      <c r="X1034" s="170">
        <v>0</v>
      </c>
      <c r="Y1034" s="173" t="s">
        <v>179</v>
      </c>
    </row>
    <row r="1035" spans="1:25" ht="15.75" x14ac:dyDescent="0.2">
      <c r="A1035" s="318">
        <v>993</v>
      </c>
      <c r="B1035" s="169" t="s">
        <v>2022</v>
      </c>
      <c r="C1035" s="175" t="s">
        <v>638</v>
      </c>
      <c r="D1035" s="169" t="s">
        <v>1542</v>
      </c>
      <c r="E1035" s="175" t="s">
        <v>2225</v>
      </c>
      <c r="F1035" s="169" t="s">
        <v>1065</v>
      </c>
      <c r="G1035" s="175">
        <v>1995</v>
      </c>
      <c r="H1035" s="176">
        <v>1</v>
      </c>
      <c r="I1035" s="170">
        <v>0</v>
      </c>
      <c r="J1035" s="177">
        <v>7</v>
      </c>
      <c r="K1035" s="177">
        <v>0.1</v>
      </c>
      <c r="L1035" s="171">
        <v>0</v>
      </c>
      <c r="M1035" s="170">
        <v>0</v>
      </c>
      <c r="N1035" s="170">
        <v>0</v>
      </c>
      <c r="O1035" s="170">
        <v>0</v>
      </c>
      <c r="P1035" s="170">
        <v>0</v>
      </c>
      <c r="Q1035" s="170">
        <v>0</v>
      </c>
      <c r="R1035" s="170">
        <v>0</v>
      </c>
      <c r="S1035" s="170">
        <v>0</v>
      </c>
      <c r="T1035" s="171">
        <v>0</v>
      </c>
      <c r="U1035" s="170">
        <v>0</v>
      </c>
      <c r="V1035" s="170">
        <v>0</v>
      </c>
      <c r="W1035" s="170">
        <v>0</v>
      </c>
      <c r="X1035" s="170">
        <v>0</v>
      </c>
      <c r="Y1035" s="173" t="s">
        <v>179</v>
      </c>
    </row>
    <row r="1036" spans="1:25" ht="15.75" x14ac:dyDescent="0.2">
      <c r="A1036" s="318">
        <v>994</v>
      </c>
      <c r="B1036" s="169" t="s">
        <v>390</v>
      </c>
      <c r="C1036" s="175" t="s">
        <v>180</v>
      </c>
      <c r="D1036" s="169" t="s">
        <v>885</v>
      </c>
      <c r="E1036" s="175" t="s">
        <v>2880</v>
      </c>
      <c r="F1036" s="169" t="s">
        <v>942</v>
      </c>
      <c r="G1036" s="175">
        <v>2000</v>
      </c>
      <c r="H1036" s="176">
        <v>2</v>
      </c>
      <c r="I1036" s="177">
        <v>1</v>
      </c>
      <c r="J1036" s="177">
        <v>76</v>
      </c>
      <c r="K1036" s="177">
        <v>0.8</v>
      </c>
      <c r="L1036" s="171">
        <v>0</v>
      </c>
      <c r="M1036" s="170">
        <v>0</v>
      </c>
      <c r="N1036" s="170">
        <v>0</v>
      </c>
      <c r="O1036" s="170">
        <v>0</v>
      </c>
      <c r="P1036" s="170">
        <v>0</v>
      </c>
      <c r="Q1036" s="170">
        <v>0</v>
      </c>
      <c r="R1036" s="170">
        <v>0</v>
      </c>
      <c r="S1036" s="170">
        <v>0</v>
      </c>
      <c r="T1036" s="171">
        <v>0</v>
      </c>
      <c r="U1036" s="170">
        <v>0</v>
      </c>
      <c r="V1036" s="170">
        <v>0</v>
      </c>
      <c r="W1036" s="170">
        <v>0</v>
      </c>
      <c r="X1036" s="170">
        <v>0</v>
      </c>
      <c r="Y1036" s="173" t="s">
        <v>179</v>
      </c>
    </row>
    <row r="1037" spans="1:25" ht="15.75" x14ac:dyDescent="0.2">
      <c r="A1037" s="318">
        <v>995</v>
      </c>
      <c r="B1037" s="169" t="s">
        <v>532</v>
      </c>
      <c r="C1037" s="175" t="s">
        <v>181</v>
      </c>
      <c r="D1037" s="169" t="s">
        <v>647</v>
      </c>
      <c r="E1037" s="175" t="s">
        <v>2881</v>
      </c>
      <c r="F1037" s="169" t="s">
        <v>1220</v>
      </c>
      <c r="G1037" s="175">
        <v>1992</v>
      </c>
      <c r="H1037" s="176">
        <v>1</v>
      </c>
      <c r="I1037" s="170">
        <v>0</v>
      </c>
      <c r="J1037" s="177">
        <v>50</v>
      </c>
      <c r="K1037" s="177">
        <v>0.6</v>
      </c>
      <c r="L1037" s="171">
        <v>0</v>
      </c>
      <c r="M1037" s="170">
        <v>0</v>
      </c>
      <c r="N1037" s="170">
        <v>0</v>
      </c>
      <c r="O1037" s="170">
        <v>0</v>
      </c>
      <c r="P1037" s="170">
        <v>0</v>
      </c>
      <c r="Q1037" s="170">
        <v>0</v>
      </c>
      <c r="R1037" s="170">
        <v>0</v>
      </c>
      <c r="S1037" s="170">
        <v>0</v>
      </c>
      <c r="T1037" s="171">
        <v>0</v>
      </c>
      <c r="U1037" s="170">
        <v>0</v>
      </c>
      <c r="V1037" s="170">
        <v>0</v>
      </c>
      <c r="W1037" s="170">
        <v>0</v>
      </c>
      <c r="X1037" s="170">
        <v>0</v>
      </c>
      <c r="Y1037" s="173" t="s">
        <v>179</v>
      </c>
    </row>
    <row r="1038" spans="1:25" ht="15.75" x14ac:dyDescent="0.2">
      <c r="A1038" s="318">
        <v>996</v>
      </c>
      <c r="B1038" s="169" t="s">
        <v>1948</v>
      </c>
      <c r="C1038" s="175" t="s">
        <v>183</v>
      </c>
      <c r="D1038" s="169" t="s">
        <v>787</v>
      </c>
      <c r="E1038" s="175" t="s">
        <v>2882</v>
      </c>
      <c r="F1038" s="169" t="s">
        <v>1949</v>
      </c>
      <c r="G1038" s="175">
        <v>1998</v>
      </c>
      <c r="H1038" s="176">
        <v>2</v>
      </c>
      <c r="I1038" s="177">
        <v>2</v>
      </c>
      <c r="J1038" s="177">
        <v>180</v>
      </c>
      <c r="K1038" s="177">
        <v>2</v>
      </c>
      <c r="L1038" s="171">
        <v>0</v>
      </c>
      <c r="M1038" s="170">
        <v>0</v>
      </c>
      <c r="N1038" s="170">
        <v>0</v>
      </c>
      <c r="O1038" s="170">
        <v>0</v>
      </c>
      <c r="P1038" s="170">
        <v>0</v>
      </c>
      <c r="Q1038" s="170">
        <v>0</v>
      </c>
      <c r="R1038" s="170">
        <v>0</v>
      </c>
      <c r="S1038" s="170">
        <v>0</v>
      </c>
      <c r="T1038" s="171">
        <v>0</v>
      </c>
      <c r="U1038" s="170">
        <v>0</v>
      </c>
      <c r="V1038" s="170">
        <v>0</v>
      </c>
      <c r="W1038" s="170">
        <v>0</v>
      </c>
      <c r="X1038" s="170">
        <v>0</v>
      </c>
      <c r="Y1038" s="173" t="s">
        <v>179</v>
      </c>
    </row>
    <row r="1039" spans="1:25" ht="15.75" x14ac:dyDescent="0.2">
      <c r="A1039" s="318">
        <v>997</v>
      </c>
      <c r="B1039" s="169" t="s">
        <v>514</v>
      </c>
      <c r="C1039" s="175" t="s">
        <v>182</v>
      </c>
      <c r="D1039" s="169" t="s">
        <v>635</v>
      </c>
      <c r="E1039" s="175" t="s">
        <v>2883</v>
      </c>
      <c r="F1039" s="169" t="s">
        <v>835</v>
      </c>
      <c r="G1039" s="175">
        <v>1993</v>
      </c>
      <c r="H1039" s="176">
        <v>5</v>
      </c>
      <c r="I1039" s="177">
        <v>1</v>
      </c>
      <c r="J1039" s="177">
        <v>175</v>
      </c>
      <c r="K1039" s="177">
        <v>1.9</v>
      </c>
      <c r="L1039" s="171">
        <v>0</v>
      </c>
      <c r="M1039" s="170">
        <v>0</v>
      </c>
      <c r="N1039" s="170">
        <v>0</v>
      </c>
      <c r="O1039" s="170">
        <v>0</v>
      </c>
      <c r="P1039" s="170">
        <v>0</v>
      </c>
      <c r="Q1039" s="170">
        <v>0</v>
      </c>
      <c r="R1039" s="170">
        <v>0</v>
      </c>
      <c r="S1039" s="170">
        <v>0</v>
      </c>
      <c r="T1039" s="171">
        <v>0</v>
      </c>
      <c r="U1039" s="170">
        <v>0</v>
      </c>
      <c r="V1039" s="170">
        <v>0</v>
      </c>
      <c r="W1039" s="170">
        <v>0</v>
      </c>
      <c r="X1039" s="170">
        <v>0</v>
      </c>
      <c r="Y1039" s="173" t="s">
        <v>179</v>
      </c>
    </row>
    <row r="1040" spans="1:25" ht="15.75" x14ac:dyDescent="0.2">
      <c r="A1040" s="318">
        <v>998</v>
      </c>
      <c r="B1040" s="169" t="s">
        <v>515</v>
      </c>
      <c r="C1040" s="175" t="s">
        <v>1677</v>
      </c>
      <c r="D1040" s="169" t="s">
        <v>1534</v>
      </c>
      <c r="E1040" s="175" t="s">
        <v>2884</v>
      </c>
      <c r="F1040" s="169" t="s">
        <v>1312</v>
      </c>
      <c r="G1040" s="175">
        <v>1994</v>
      </c>
      <c r="H1040" s="176">
        <v>2</v>
      </c>
      <c r="I1040" s="177">
        <v>2</v>
      </c>
      <c r="J1040" s="177">
        <v>126</v>
      </c>
      <c r="K1040" s="177">
        <v>1.4</v>
      </c>
      <c r="L1040" s="171">
        <v>0</v>
      </c>
      <c r="M1040" s="170">
        <v>0</v>
      </c>
      <c r="N1040" s="170">
        <v>0</v>
      </c>
      <c r="O1040" s="170">
        <v>0</v>
      </c>
      <c r="P1040" s="170">
        <v>0</v>
      </c>
      <c r="Q1040" s="170">
        <v>0</v>
      </c>
      <c r="R1040" s="177">
        <v>1</v>
      </c>
      <c r="S1040" s="170">
        <v>0</v>
      </c>
      <c r="T1040" s="171">
        <v>0</v>
      </c>
      <c r="U1040" s="170">
        <v>0</v>
      </c>
      <c r="V1040" s="170">
        <v>0</v>
      </c>
      <c r="W1040" s="170">
        <v>0</v>
      </c>
      <c r="X1040" s="170">
        <v>0</v>
      </c>
      <c r="Y1040" s="173" t="s">
        <v>179</v>
      </c>
    </row>
    <row r="1041" spans="1:25" ht="15.75" x14ac:dyDescent="0.2">
      <c r="A1041" s="318">
        <v>999</v>
      </c>
      <c r="B1041" s="169" t="s">
        <v>475</v>
      </c>
      <c r="C1041" s="175" t="s">
        <v>180</v>
      </c>
      <c r="D1041" s="169" t="s">
        <v>1275</v>
      </c>
      <c r="E1041" s="175" t="s">
        <v>2158</v>
      </c>
      <c r="F1041" s="169" t="s">
        <v>1312</v>
      </c>
      <c r="G1041" s="175">
        <v>2002</v>
      </c>
      <c r="H1041" s="176">
        <v>5</v>
      </c>
      <c r="I1041" s="170">
        <v>0</v>
      </c>
      <c r="J1041" s="177">
        <v>67</v>
      </c>
      <c r="K1041" s="177">
        <v>0.7</v>
      </c>
      <c r="L1041" s="171">
        <v>0</v>
      </c>
      <c r="M1041" s="170">
        <v>0</v>
      </c>
      <c r="N1041" s="170">
        <v>0</v>
      </c>
      <c r="O1041" s="170">
        <v>0</v>
      </c>
      <c r="P1041" s="170">
        <v>0</v>
      </c>
      <c r="Q1041" s="170">
        <v>0</v>
      </c>
      <c r="R1041" s="170">
        <v>0</v>
      </c>
      <c r="S1041" s="170">
        <v>0</v>
      </c>
      <c r="T1041" s="171">
        <v>0</v>
      </c>
      <c r="U1041" s="170">
        <v>0</v>
      </c>
      <c r="V1041" s="170">
        <v>0</v>
      </c>
      <c r="W1041" s="170">
        <v>0</v>
      </c>
      <c r="X1041" s="170">
        <v>0</v>
      </c>
      <c r="Y1041" s="173" t="s">
        <v>179</v>
      </c>
    </row>
    <row r="1042" spans="1:25" ht="16.5" thickBot="1" x14ac:dyDescent="0.25">
      <c r="A1042" s="318">
        <v>1000</v>
      </c>
      <c r="B1042" s="169" t="s">
        <v>762</v>
      </c>
      <c r="C1042" s="175" t="s">
        <v>183</v>
      </c>
      <c r="D1042" s="169" t="s">
        <v>808</v>
      </c>
      <c r="E1042" s="175" t="s">
        <v>2053</v>
      </c>
      <c r="F1042" s="169" t="s">
        <v>1393</v>
      </c>
      <c r="G1042" s="175">
        <v>1992</v>
      </c>
      <c r="H1042" s="176">
        <v>4</v>
      </c>
      <c r="I1042" s="177">
        <v>4</v>
      </c>
      <c r="J1042" s="177">
        <v>360</v>
      </c>
      <c r="K1042" s="177">
        <v>4</v>
      </c>
      <c r="L1042" s="171">
        <v>0</v>
      </c>
      <c r="M1042" s="170">
        <v>0</v>
      </c>
      <c r="N1042" s="170">
        <v>0</v>
      </c>
      <c r="O1042" s="170">
        <v>0</v>
      </c>
      <c r="P1042" s="170">
        <v>0</v>
      </c>
      <c r="Q1042" s="170">
        <v>0</v>
      </c>
      <c r="R1042" s="170">
        <v>0</v>
      </c>
      <c r="S1042" s="170">
        <v>0</v>
      </c>
      <c r="T1042" s="171">
        <v>0</v>
      </c>
      <c r="U1042" s="170">
        <v>0</v>
      </c>
      <c r="V1042" s="170">
        <v>0</v>
      </c>
      <c r="W1042" s="170">
        <v>0</v>
      </c>
      <c r="X1042" s="170">
        <v>0</v>
      </c>
      <c r="Y1042" s="173" t="s">
        <v>179</v>
      </c>
    </row>
    <row r="1043" spans="1:25" ht="13.5" thickBot="1" x14ac:dyDescent="0.25">
      <c r="A1043" s="174" t="s">
        <v>173</v>
      </c>
      <c r="B1043" s="315" t="s">
        <v>174</v>
      </c>
      <c r="C1043" s="181" t="s">
        <v>175</v>
      </c>
      <c r="D1043" s="181" t="s">
        <v>176</v>
      </c>
      <c r="E1043" s="181" t="s">
        <v>177</v>
      </c>
      <c r="F1043" s="181" t="s">
        <v>806</v>
      </c>
      <c r="G1043" s="181" t="s">
        <v>178</v>
      </c>
      <c r="H1043" s="182" t="s">
        <v>184</v>
      </c>
      <c r="I1043" s="181" t="s">
        <v>185</v>
      </c>
      <c r="J1043" s="181" t="s">
        <v>186</v>
      </c>
      <c r="K1043" s="181" t="s">
        <v>187</v>
      </c>
      <c r="L1043" s="182" t="s">
        <v>188</v>
      </c>
      <c r="M1043" s="181" t="s">
        <v>189</v>
      </c>
      <c r="N1043" s="181" t="s">
        <v>195</v>
      </c>
      <c r="O1043" s="181" t="s">
        <v>190</v>
      </c>
      <c r="P1043" s="181" t="s">
        <v>191</v>
      </c>
      <c r="Q1043" s="181" t="s">
        <v>192</v>
      </c>
      <c r="R1043" s="181" t="s">
        <v>193</v>
      </c>
      <c r="S1043" s="181" t="s">
        <v>194</v>
      </c>
      <c r="T1043" s="182" t="s">
        <v>188</v>
      </c>
      <c r="U1043" s="181" t="s">
        <v>189</v>
      </c>
      <c r="V1043" s="181" t="s">
        <v>195</v>
      </c>
      <c r="W1043" s="181" t="s">
        <v>190</v>
      </c>
      <c r="X1043" s="181" t="s">
        <v>196</v>
      </c>
      <c r="Y1043" s="183" t="s">
        <v>179</v>
      </c>
    </row>
    <row r="1044" spans="1:25" ht="15.75" x14ac:dyDescent="0.2">
      <c r="A1044" s="318">
        <v>1001</v>
      </c>
      <c r="B1044" s="169" t="s">
        <v>1524</v>
      </c>
      <c r="C1044" s="175" t="s">
        <v>638</v>
      </c>
      <c r="D1044" s="169" t="s">
        <v>1398</v>
      </c>
      <c r="E1044" s="175" t="s">
        <v>1205</v>
      </c>
      <c r="F1044" s="169" t="s">
        <v>1207</v>
      </c>
      <c r="G1044" s="175">
        <v>2001</v>
      </c>
      <c r="H1044" s="176">
        <v>2</v>
      </c>
      <c r="I1044" s="170">
        <v>0</v>
      </c>
      <c r="J1044" s="177">
        <v>21</v>
      </c>
      <c r="K1044" s="177">
        <v>0.2</v>
      </c>
      <c r="L1044" s="171">
        <v>0</v>
      </c>
      <c r="M1044" s="170">
        <v>0</v>
      </c>
      <c r="N1044" s="170">
        <v>0</v>
      </c>
      <c r="O1044" s="170">
        <v>0</v>
      </c>
      <c r="P1044" s="170">
        <v>0</v>
      </c>
      <c r="Q1044" s="170">
        <v>0</v>
      </c>
      <c r="R1044" s="170">
        <v>0</v>
      </c>
      <c r="S1044" s="170">
        <v>0</v>
      </c>
      <c r="T1044" s="171">
        <v>0</v>
      </c>
      <c r="U1044" s="170">
        <v>0</v>
      </c>
      <c r="V1044" s="170">
        <v>0</v>
      </c>
      <c r="W1044" s="170">
        <v>0</v>
      </c>
      <c r="X1044" s="170">
        <v>0</v>
      </c>
      <c r="Y1044" s="173" t="s">
        <v>179</v>
      </c>
    </row>
    <row r="1045" spans="1:25" ht="15.75" x14ac:dyDescent="0.2">
      <c r="A1045" s="318">
        <v>1002</v>
      </c>
      <c r="B1045" s="169" t="s">
        <v>613</v>
      </c>
      <c r="C1045" s="175" t="s">
        <v>180</v>
      </c>
      <c r="D1045" s="169" t="s">
        <v>634</v>
      </c>
      <c r="E1045" s="175" t="s">
        <v>2139</v>
      </c>
      <c r="F1045" s="169" t="s">
        <v>990</v>
      </c>
      <c r="G1045" s="175">
        <v>2003</v>
      </c>
      <c r="H1045" s="176">
        <v>4</v>
      </c>
      <c r="I1045" s="177">
        <v>4</v>
      </c>
      <c r="J1045" s="177">
        <v>361</v>
      </c>
      <c r="K1045" s="177">
        <v>4</v>
      </c>
      <c r="L1045" s="171">
        <v>0</v>
      </c>
      <c r="M1045" s="177">
        <v>3</v>
      </c>
      <c r="N1045" s="177">
        <v>3</v>
      </c>
      <c r="O1045" s="170">
        <v>0</v>
      </c>
      <c r="P1045" s="170">
        <v>0</v>
      </c>
      <c r="Q1045" s="170">
        <v>0</v>
      </c>
      <c r="R1045" s="170">
        <v>0</v>
      </c>
      <c r="S1045" s="170">
        <v>0</v>
      </c>
      <c r="T1045" s="171">
        <v>0</v>
      </c>
      <c r="U1045" s="177">
        <v>0.75</v>
      </c>
      <c r="V1045" s="177">
        <v>0.75</v>
      </c>
      <c r="W1045" s="170">
        <v>0</v>
      </c>
      <c r="X1045" s="177">
        <v>0.75</v>
      </c>
      <c r="Y1045" s="173" t="s">
        <v>179</v>
      </c>
    </row>
    <row r="1046" spans="1:25" ht="15.75" x14ac:dyDescent="0.2">
      <c r="A1046" s="318">
        <v>1003</v>
      </c>
      <c r="B1046" s="169" t="s">
        <v>747</v>
      </c>
      <c r="C1046" s="175" t="s">
        <v>181</v>
      </c>
      <c r="D1046" s="169" t="s">
        <v>1553</v>
      </c>
      <c r="E1046" s="175" t="s">
        <v>2885</v>
      </c>
      <c r="F1046" s="169" t="s">
        <v>1453</v>
      </c>
      <c r="G1046" s="175">
        <v>1996</v>
      </c>
      <c r="H1046" s="176">
        <v>4</v>
      </c>
      <c r="I1046" s="177">
        <v>4</v>
      </c>
      <c r="J1046" s="177">
        <v>360</v>
      </c>
      <c r="K1046" s="177">
        <v>4</v>
      </c>
      <c r="L1046" s="176">
        <v>3</v>
      </c>
      <c r="M1046" s="170">
        <v>0</v>
      </c>
      <c r="N1046" s="177">
        <v>3</v>
      </c>
      <c r="O1046" s="177">
        <v>2</v>
      </c>
      <c r="P1046" s="177">
        <v>1</v>
      </c>
      <c r="Q1046" s="177">
        <v>1</v>
      </c>
      <c r="R1046" s="170">
        <v>0</v>
      </c>
      <c r="S1046" s="170">
        <v>0</v>
      </c>
      <c r="T1046" s="176">
        <v>0.75</v>
      </c>
      <c r="U1046" s="170">
        <v>0</v>
      </c>
      <c r="V1046" s="177">
        <v>0.75</v>
      </c>
      <c r="W1046" s="177">
        <v>0.5</v>
      </c>
      <c r="X1046" s="177">
        <v>0.5</v>
      </c>
      <c r="Y1046" s="173" t="s">
        <v>179</v>
      </c>
    </row>
    <row r="1047" spans="1:25" ht="15.75" x14ac:dyDescent="0.2">
      <c r="A1047" s="318">
        <v>1004</v>
      </c>
      <c r="B1047" s="169" t="s">
        <v>75</v>
      </c>
      <c r="C1047" s="175" t="s">
        <v>636</v>
      </c>
      <c r="D1047" s="169" t="s">
        <v>1270</v>
      </c>
      <c r="E1047" s="175" t="s">
        <v>2886</v>
      </c>
      <c r="F1047" s="169" t="s">
        <v>1076</v>
      </c>
      <c r="G1047" s="175">
        <v>1989</v>
      </c>
      <c r="H1047" s="176">
        <v>2</v>
      </c>
      <c r="I1047" s="170">
        <v>0</v>
      </c>
      <c r="J1047" s="177">
        <v>33</v>
      </c>
      <c r="K1047" s="177">
        <v>0.4</v>
      </c>
      <c r="L1047" s="171">
        <v>0</v>
      </c>
      <c r="M1047" s="170">
        <v>0</v>
      </c>
      <c r="N1047" s="170">
        <v>0</v>
      </c>
      <c r="O1047" s="170">
        <v>0</v>
      </c>
      <c r="P1047" s="170">
        <v>0</v>
      </c>
      <c r="Q1047" s="170">
        <v>0</v>
      </c>
      <c r="R1047" s="177">
        <v>1</v>
      </c>
      <c r="S1047" s="170">
        <v>0</v>
      </c>
      <c r="T1047" s="171">
        <v>0</v>
      </c>
      <c r="U1047" s="170">
        <v>0</v>
      </c>
      <c r="V1047" s="170">
        <v>0</v>
      </c>
      <c r="W1047" s="170">
        <v>0</v>
      </c>
      <c r="X1047" s="170">
        <v>0</v>
      </c>
      <c r="Y1047" s="173" t="s">
        <v>179</v>
      </c>
    </row>
    <row r="1048" spans="1:25" ht="15.75" x14ac:dyDescent="0.2">
      <c r="A1048" s="318">
        <v>1005</v>
      </c>
      <c r="B1048" s="169" t="s">
        <v>2044</v>
      </c>
      <c r="C1048" s="175" t="s">
        <v>638</v>
      </c>
      <c r="D1048" s="169" t="s">
        <v>634</v>
      </c>
      <c r="E1048" s="175" t="s">
        <v>2887</v>
      </c>
      <c r="F1048" s="169" t="s">
        <v>1453</v>
      </c>
      <c r="G1048" s="175">
        <v>2002</v>
      </c>
      <c r="H1048" s="176">
        <v>1</v>
      </c>
      <c r="I1048" s="170">
        <v>0</v>
      </c>
      <c r="J1048" s="177">
        <v>33</v>
      </c>
      <c r="K1048" s="177">
        <v>0.4</v>
      </c>
      <c r="L1048" s="171">
        <v>0</v>
      </c>
      <c r="M1048" s="170">
        <v>0</v>
      </c>
      <c r="N1048" s="170">
        <v>0</v>
      </c>
      <c r="O1048" s="170">
        <v>0</v>
      </c>
      <c r="P1048" s="170">
        <v>0</v>
      </c>
      <c r="Q1048" s="170">
        <v>0</v>
      </c>
      <c r="R1048" s="170">
        <v>0</v>
      </c>
      <c r="S1048" s="170">
        <v>0</v>
      </c>
      <c r="T1048" s="171">
        <v>0</v>
      </c>
      <c r="U1048" s="170">
        <v>0</v>
      </c>
      <c r="V1048" s="170">
        <v>0</v>
      </c>
      <c r="W1048" s="170">
        <v>0</v>
      </c>
      <c r="X1048" s="170">
        <v>0</v>
      </c>
      <c r="Y1048" s="173" t="s">
        <v>179</v>
      </c>
    </row>
    <row r="1049" spans="1:25" ht="15.75" x14ac:dyDescent="0.2">
      <c r="A1049" s="318">
        <v>1006</v>
      </c>
      <c r="B1049" s="169" t="s">
        <v>745</v>
      </c>
      <c r="C1049" s="175" t="s">
        <v>181</v>
      </c>
      <c r="D1049" s="169" t="s">
        <v>1256</v>
      </c>
      <c r="E1049" s="175" t="s">
        <v>2888</v>
      </c>
      <c r="F1049" s="169" t="s">
        <v>1458</v>
      </c>
      <c r="G1049" s="175">
        <v>1991</v>
      </c>
      <c r="H1049" s="176">
        <v>3</v>
      </c>
      <c r="I1049" s="177">
        <v>3</v>
      </c>
      <c r="J1049" s="177">
        <v>270</v>
      </c>
      <c r="K1049" s="177">
        <v>3</v>
      </c>
      <c r="L1049" s="171">
        <v>0</v>
      </c>
      <c r="M1049" s="177">
        <v>2</v>
      </c>
      <c r="N1049" s="177">
        <v>2</v>
      </c>
      <c r="O1049" s="170">
        <v>0</v>
      </c>
      <c r="P1049" s="170">
        <v>0</v>
      </c>
      <c r="Q1049" s="170">
        <v>0</v>
      </c>
      <c r="R1049" s="170">
        <v>0</v>
      </c>
      <c r="S1049" s="170">
        <v>0</v>
      </c>
      <c r="T1049" s="171">
        <v>0</v>
      </c>
      <c r="U1049" s="177">
        <v>0.67</v>
      </c>
      <c r="V1049" s="177">
        <v>0.67</v>
      </c>
      <c r="W1049" s="170">
        <v>0</v>
      </c>
      <c r="X1049" s="177">
        <v>0.67</v>
      </c>
      <c r="Y1049" s="173" t="s">
        <v>179</v>
      </c>
    </row>
    <row r="1050" spans="1:25" ht="15.75" x14ac:dyDescent="0.2">
      <c r="A1050" s="318">
        <v>1007</v>
      </c>
      <c r="B1050" s="169" t="s">
        <v>391</v>
      </c>
      <c r="C1050" s="175" t="s">
        <v>638</v>
      </c>
      <c r="D1050" s="169" t="s">
        <v>885</v>
      </c>
      <c r="E1050" s="175" t="s">
        <v>2889</v>
      </c>
      <c r="F1050" s="169" t="s">
        <v>1662</v>
      </c>
      <c r="G1050" s="175">
        <v>1998</v>
      </c>
      <c r="H1050" s="176">
        <v>2</v>
      </c>
      <c r="I1050" s="170">
        <v>0</v>
      </c>
      <c r="J1050" s="177">
        <v>2</v>
      </c>
      <c r="K1050" s="170">
        <v>0</v>
      </c>
      <c r="L1050" s="171">
        <v>0</v>
      </c>
      <c r="M1050" s="170">
        <v>0</v>
      </c>
      <c r="N1050" s="170">
        <v>0</v>
      </c>
      <c r="O1050" s="170">
        <v>0</v>
      </c>
      <c r="P1050" s="170">
        <v>0</v>
      </c>
      <c r="Q1050" s="170">
        <v>0</v>
      </c>
      <c r="R1050" s="170">
        <v>0</v>
      </c>
      <c r="S1050" s="170">
        <v>0</v>
      </c>
      <c r="T1050" s="171">
        <v>0</v>
      </c>
      <c r="U1050" s="170">
        <v>0</v>
      </c>
      <c r="V1050" s="170">
        <v>0</v>
      </c>
      <c r="W1050" s="170">
        <v>0</v>
      </c>
      <c r="X1050" s="170">
        <v>0</v>
      </c>
      <c r="Y1050" s="173" t="s">
        <v>179</v>
      </c>
    </row>
    <row r="1051" spans="1:25" ht="15.75" x14ac:dyDescent="0.2">
      <c r="A1051" s="318">
        <v>1008</v>
      </c>
      <c r="B1051" s="169" t="s">
        <v>235</v>
      </c>
      <c r="C1051" s="175" t="s">
        <v>180</v>
      </c>
      <c r="D1051" s="169" t="s">
        <v>635</v>
      </c>
      <c r="E1051" s="175" t="s">
        <v>2890</v>
      </c>
      <c r="F1051" s="169" t="s">
        <v>932</v>
      </c>
      <c r="G1051" s="175">
        <v>1992</v>
      </c>
      <c r="H1051" s="176">
        <v>6</v>
      </c>
      <c r="I1051" s="177">
        <v>6</v>
      </c>
      <c r="J1051" s="177">
        <v>600</v>
      </c>
      <c r="K1051" s="177">
        <v>6.7</v>
      </c>
      <c r="L1051" s="176">
        <v>1</v>
      </c>
      <c r="M1051" s="170">
        <v>0</v>
      </c>
      <c r="N1051" s="177">
        <v>1</v>
      </c>
      <c r="O1051" s="170">
        <v>0</v>
      </c>
      <c r="P1051" s="177">
        <v>1</v>
      </c>
      <c r="Q1051" s="177">
        <v>1</v>
      </c>
      <c r="R1051" s="177">
        <v>2</v>
      </c>
      <c r="S1051" s="170">
        <v>0</v>
      </c>
      <c r="T1051" s="176">
        <v>0.15</v>
      </c>
      <c r="U1051" s="170">
        <v>0</v>
      </c>
      <c r="V1051" s="177">
        <v>0.15</v>
      </c>
      <c r="W1051" s="170">
        <v>0</v>
      </c>
      <c r="X1051" s="170">
        <v>0</v>
      </c>
      <c r="Y1051" s="173" t="s">
        <v>179</v>
      </c>
    </row>
    <row r="1052" spans="1:25" ht="15.75" x14ac:dyDescent="0.2">
      <c r="A1052" s="318">
        <v>1009</v>
      </c>
      <c r="B1052" s="169" t="s">
        <v>1978</v>
      </c>
      <c r="C1052" s="175" t="s">
        <v>180</v>
      </c>
      <c r="D1052" s="169" t="s">
        <v>1400</v>
      </c>
      <c r="E1052" s="175" t="s">
        <v>2246</v>
      </c>
      <c r="F1052" s="169" t="s">
        <v>1979</v>
      </c>
      <c r="G1052" s="175">
        <v>2000</v>
      </c>
      <c r="H1052" s="176">
        <v>1</v>
      </c>
      <c r="I1052" s="170">
        <v>0</v>
      </c>
      <c r="J1052" s="177">
        <v>24</v>
      </c>
      <c r="K1052" s="177">
        <v>0.3</v>
      </c>
      <c r="L1052" s="171">
        <v>0</v>
      </c>
      <c r="M1052" s="170">
        <v>0</v>
      </c>
      <c r="N1052" s="170">
        <v>0</v>
      </c>
      <c r="O1052" s="170">
        <v>0</v>
      </c>
      <c r="P1052" s="170">
        <v>0</v>
      </c>
      <c r="Q1052" s="170">
        <v>0</v>
      </c>
      <c r="R1052" s="170">
        <v>0</v>
      </c>
      <c r="S1052" s="170">
        <v>0</v>
      </c>
      <c r="T1052" s="171">
        <v>0</v>
      </c>
      <c r="U1052" s="170">
        <v>0</v>
      </c>
      <c r="V1052" s="170">
        <v>0</v>
      </c>
      <c r="W1052" s="170">
        <v>0</v>
      </c>
      <c r="X1052" s="170">
        <v>0</v>
      </c>
      <c r="Y1052" s="173" t="s">
        <v>179</v>
      </c>
    </row>
    <row r="1053" spans="1:25" ht="15.75" x14ac:dyDescent="0.2">
      <c r="A1053" s="318">
        <v>1010</v>
      </c>
      <c r="B1053" s="169" t="s">
        <v>555</v>
      </c>
      <c r="C1053" s="175" t="s">
        <v>1677</v>
      </c>
      <c r="D1053" s="169" t="s">
        <v>1275</v>
      </c>
      <c r="E1053" s="175" t="s">
        <v>2891</v>
      </c>
      <c r="F1053" s="169" t="s">
        <v>1085</v>
      </c>
      <c r="G1053" s="175">
        <v>2007</v>
      </c>
      <c r="H1053" s="176">
        <v>7</v>
      </c>
      <c r="I1053" s="177">
        <v>6</v>
      </c>
      <c r="J1053" s="177">
        <v>494</v>
      </c>
      <c r="K1053" s="177">
        <v>5.5</v>
      </c>
      <c r="L1053" s="176">
        <v>1</v>
      </c>
      <c r="M1053" s="170">
        <v>0</v>
      </c>
      <c r="N1053" s="177">
        <v>1</v>
      </c>
      <c r="O1053" s="177">
        <v>1</v>
      </c>
      <c r="P1053" s="170">
        <v>0</v>
      </c>
      <c r="Q1053" s="170">
        <v>0</v>
      </c>
      <c r="R1053" s="170">
        <v>0</v>
      </c>
      <c r="S1053" s="170">
        <v>0</v>
      </c>
      <c r="T1053" s="176">
        <v>0.18</v>
      </c>
      <c r="U1053" s="170">
        <v>0</v>
      </c>
      <c r="V1053" s="177">
        <v>0.18</v>
      </c>
      <c r="W1053" s="177">
        <v>0.18</v>
      </c>
      <c r="X1053" s="177">
        <v>0.18</v>
      </c>
      <c r="Y1053" s="173" t="s">
        <v>179</v>
      </c>
    </row>
    <row r="1054" spans="1:25" ht="15.75" x14ac:dyDescent="0.2">
      <c r="A1054" s="318">
        <v>1011</v>
      </c>
      <c r="B1054" s="169" t="s">
        <v>1818</v>
      </c>
      <c r="C1054" s="175" t="s">
        <v>180</v>
      </c>
      <c r="D1054" s="169" t="s">
        <v>1683</v>
      </c>
      <c r="E1054" s="175" t="s">
        <v>2892</v>
      </c>
      <c r="F1054" s="286" t="s">
        <v>1819</v>
      </c>
      <c r="G1054" s="175">
        <v>1995</v>
      </c>
      <c r="H1054" s="176">
        <v>2</v>
      </c>
      <c r="I1054" s="170">
        <v>0</v>
      </c>
      <c r="J1054" s="177">
        <v>32</v>
      </c>
      <c r="K1054" s="177">
        <v>0.4</v>
      </c>
      <c r="L1054" s="171">
        <v>0</v>
      </c>
      <c r="M1054" s="177">
        <v>1</v>
      </c>
      <c r="N1054" s="177">
        <v>1</v>
      </c>
      <c r="O1054" s="170">
        <v>0</v>
      </c>
      <c r="P1054" s="170">
        <v>0</v>
      </c>
      <c r="Q1054" s="170">
        <v>0</v>
      </c>
      <c r="R1054" s="170">
        <v>0</v>
      </c>
      <c r="S1054" s="170">
        <v>0</v>
      </c>
      <c r="T1054" s="171">
        <v>0</v>
      </c>
      <c r="U1054" s="177">
        <v>2.81</v>
      </c>
      <c r="V1054" s="177">
        <v>2.81</v>
      </c>
      <c r="W1054" s="170">
        <v>0</v>
      </c>
      <c r="X1054" s="177">
        <v>2.81</v>
      </c>
      <c r="Y1054" s="173" t="s">
        <v>179</v>
      </c>
    </row>
    <row r="1055" spans="1:25" ht="15.75" x14ac:dyDescent="0.2">
      <c r="A1055" s="318">
        <v>1012</v>
      </c>
      <c r="B1055" s="169" t="s">
        <v>1905</v>
      </c>
      <c r="C1055" s="175" t="s">
        <v>180</v>
      </c>
      <c r="D1055" s="169" t="s">
        <v>992</v>
      </c>
      <c r="E1055" s="175" t="s">
        <v>2446</v>
      </c>
      <c r="F1055" s="169" t="s">
        <v>948</v>
      </c>
      <c r="G1055" s="175">
        <v>2005</v>
      </c>
      <c r="H1055" s="176">
        <v>3</v>
      </c>
      <c r="I1055" s="170">
        <v>0</v>
      </c>
      <c r="J1055" s="177">
        <v>80</v>
      </c>
      <c r="K1055" s="177">
        <v>0.9</v>
      </c>
      <c r="L1055" s="176">
        <v>1</v>
      </c>
      <c r="M1055" s="170">
        <v>0</v>
      </c>
      <c r="N1055" s="177">
        <v>1</v>
      </c>
      <c r="O1055" s="177">
        <v>1</v>
      </c>
      <c r="P1055" s="170">
        <v>0</v>
      </c>
      <c r="Q1055" s="170">
        <v>0</v>
      </c>
      <c r="R1055" s="170">
        <v>0</v>
      </c>
      <c r="S1055" s="170">
        <v>0</v>
      </c>
      <c r="T1055" s="176">
        <v>1.1299999999999999</v>
      </c>
      <c r="U1055" s="170">
        <v>0</v>
      </c>
      <c r="V1055" s="177">
        <v>1.1299999999999999</v>
      </c>
      <c r="W1055" s="177">
        <v>1.1299999999999999</v>
      </c>
      <c r="X1055" s="177">
        <v>1.1299999999999999</v>
      </c>
      <c r="Y1055" s="173" t="s">
        <v>179</v>
      </c>
    </row>
    <row r="1056" spans="1:25" ht="15.75" x14ac:dyDescent="0.2">
      <c r="A1056" s="318">
        <v>1013</v>
      </c>
      <c r="B1056" s="169" t="s">
        <v>1230</v>
      </c>
      <c r="C1056" s="175" t="s">
        <v>180</v>
      </c>
      <c r="D1056" s="169" t="s">
        <v>1104</v>
      </c>
      <c r="E1056" s="175" t="s">
        <v>2893</v>
      </c>
      <c r="F1056" s="169" t="s">
        <v>1231</v>
      </c>
      <c r="G1056" s="175">
        <v>2000</v>
      </c>
      <c r="H1056" s="176">
        <v>4</v>
      </c>
      <c r="I1056" s="177">
        <v>4</v>
      </c>
      <c r="J1056" s="177">
        <v>311</v>
      </c>
      <c r="K1056" s="177">
        <v>3.5</v>
      </c>
      <c r="L1056" s="171">
        <v>0</v>
      </c>
      <c r="M1056" s="170">
        <v>0</v>
      </c>
      <c r="N1056" s="170">
        <v>0</v>
      </c>
      <c r="O1056" s="170">
        <v>0</v>
      </c>
      <c r="P1056" s="170">
        <v>0</v>
      </c>
      <c r="Q1056" s="170">
        <v>0</v>
      </c>
      <c r="R1056" s="170">
        <v>0</v>
      </c>
      <c r="S1056" s="170">
        <v>0</v>
      </c>
      <c r="T1056" s="171">
        <v>0</v>
      </c>
      <c r="U1056" s="170">
        <v>0</v>
      </c>
      <c r="V1056" s="170">
        <v>0</v>
      </c>
      <c r="W1056" s="170">
        <v>0</v>
      </c>
      <c r="X1056" s="170">
        <v>0</v>
      </c>
      <c r="Y1056" s="173" t="s">
        <v>179</v>
      </c>
    </row>
    <row r="1057" spans="1:25" ht="15.75" x14ac:dyDescent="0.2">
      <c r="A1057" s="318">
        <v>1014</v>
      </c>
      <c r="B1057" s="169" t="s">
        <v>1098</v>
      </c>
      <c r="C1057" s="175" t="s">
        <v>181</v>
      </c>
      <c r="D1057" s="169" t="s">
        <v>998</v>
      </c>
      <c r="E1057" s="175" t="s">
        <v>2152</v>
      </c>
      <c r="F1057" s="169" t="s">
        <v>1099</v>
      </c>
      <c r="G1057" s="175">
        <v>2000</v>
      </c>
      <c r="H1057" s="176">
        <v>2</v>
      </c>
      <c r="I1057" s="170">
        <v>0</v>
      </c>
      <c r="J1057" s="177">
        <v>24</v>
      </c>
      <c r="K1057" s="177">
        <v>0.3</v>
      </c>
      <c r="L1057" s="171">
        <v>0</v>
      </c>
      <c r="M1057" s="170">
        <v>0</v>
      </c>
      <c r="N1057" s="170">
        <v>0</v>
      </c>
      <c r="O1057" s="170">
        <v>0</v>
      </c>
      <c r="P1057" s="170">
        <v>0</v>
      </c>
      <c r="Q1057" s="170">
        <v>0</v>
      </c>
      <c r="R1057" s="170">
        <v>0</v>
      </c>
      <c r="S1057" s="170">
        <v>0</v>
      </c>
      <c r="T1057" s="171">
        <v>0</v>
      </c>
      <c r="U1057" s="170">
        <v>0</v>
      </c>
      <c r="V1057" s="170">
        <v>0</v>
      </c>
      <c r="W1057" s="170">
        <v>0</v>
      </c>
      <c r="X1057" s="170">
        <v>0</v>
      </c>
      <c r="Y1057" s="173" t="s">
        <v>179</v>
      </c>
    </row>
    <row r="1058" spans="1:25" ht="15.75" x14ac:dyDescent="0.2">
      <c r="A1058" s="318">
        <v>1015</v>
      </c>
      <c r="B1058" s="169" t="s">
        <v>671</v>
      </c>
      <c r="C1058" s="175" t="s">
        <v>180</v>
      </c>
      <c r="D1058" s="169" t="s">
        <v>654</v>
      </c>
      <c r="E1058" s="175" t="s">
        <v>2894</v>
      </c>
      <c r="F1058" s="169" t="s">
        <v>944</v>
      </c>
      <c r="G1058" s="175">
        <v>2005</v>
      </c>
      <c r="H1058" s="176">
        <v>3</v>
      </c>
      <c r="I1058" s="177">
        <v>2</v>
      </c>
      <c r="J1058" s="177">
        <v>218</v>
      </c>
      <c r="K1058" s="177">
        <v>2.4</v>
      </c>
      <c r="L1058" s="171">
        <v>0</v>
      </c>
      <c r="M1058" s="170">
        <v>0</v>
      </c>
      <c r="N1058" s="170">
        <v>0</v>
      </c>
      <c r="O1058" s="170">
        <v>0</v>
      </c>
      <c r="P1058" s="170">
        <v>0</v>
      </c>
      <c r="Q1058" s="170">
        <v>0</v>
      </c>
      <c r="R1058" s="170">
        <v>0</v>
      </c>
      <c r="S1058" s="170">
        <v>0</v>
      </c>
      <c r="T1058" s="171">
        <v>0</v>
      </c>
      <c r="U1058" s="170">
        <v>0</v>
      </c>
      <c r="V1058" s="170">
        <v>0</v>
      </c>
      <c r="W1058" s="170">
        <v>0</v>
      </c>
      <c r="X1058" s="170">
        <v>0</v>
      </c>
      <c r="Y1058" s="173" t="s">
        <v>179</v>
      </c>
    </row>
    <row r="1059" spans="1:25" ht="15.75" x14ac:dyDescent="0.2">
      <c r="A1059" s="318">
        <v>1016</v>
      </c>
      <c r="B1059" s="169" t="s">
        <v>1675</v>
      </c>
      <c r="C1059" s="175" t="s">
        <v>180</v>
      </c>
      <c r="D1059" s="169" t="s">
        <v>1534</v>
      </c>
      <c r="E1059" s="175" t="s">
        <v>2895</v>
      </c>
      <c r="F1059" s="169" t="s">
        <v>1241</v>
      </c>
      <c r="G1059" s="175">
        <v>2006</v>
      </c>
      <c r="H1059" s="176">
        <v>4</v>
      </c>
      <c r="I1059" s="177">
        <v>3</v>
      </c>
      <c r="J1059" s="177">
        <v>264</v>
      </c>
      <c r="K1059" s="177">
        <v>2.9</v>
      </c>
      <c r="L1059" s="176">
        <v>1</v>
      </c>
      <c r="M1059" s="170">
        <v>0</v>
      </c>
      <c r="N1059" s="177">
        <v>1</v>
      </c>
      <c r="O1059" s="177">
        <v>1</v>
      </c>
      <c r="P1059" s="170">
        <v>0</v>
      </c>
      <c r="Q1059" s="170">
        <v>0</v>
      </c>
      <c r="R1059" s="177">
        <v>2</v>
      </c>
      <c r="S1059" s="170">
        <v>0</v>
      </c>
      <c r="T1059" s="176">
        <v>0.34</v>
      </c>
      <c r="U1059" s="170">
        <v>0</v>
      </c>
      <c r="V1059" s="177">
        <v>0.34</v>
      </c>
      <c r="W1059" s="177">
        <v>0.34</v>
      </c>
      <c r="X1059" s="177">
        <v>0.34</v>
      </c>
      <c r="Y1059" s="173" t="s">
        <v>179</v>
      </c>
    </row>
    <row r="1060" spans="1:25" ht="15.75" x14ac:dyDescent="0.2">
      <c r="A1060" s="318">
        <v>1017</v>
      </c>
      <c r="B1060" s="169" t="s">
        <v>879</v>
      </c>
      <c r="C1060" s="175" t="s">
        <v>180</v>
      </c>
      <c r="D1060" s="169" t="s">
        <v>824</v>
      </c>
      <c r="E1060" s="175" t="s">
        <v>2476</v>
      </c>
      <c r="F1060" s="169" t="s">
        <v>880</v>
      </c>
      <c r="G1060" s="175">
        <v>1998</v>
      </c>
      <c r="H1060" s="176">
        <v>3</v>
      </c>
      <c r="I1060" s="177">
        <v>3</v>
      </c>
      <c r="J1060" s="177">
        <v>250</v>
      </c>
      <c r="K1060" s="177">
        <v>2.8</v>
      </c>
      <c r="L1060" s="171">
        <v>0</v>
      </c>
      <c r="M1060" s="170">
        <v>0</v>
      </c>
      <c r="N1060" s="170">
        <v>0</v>
      </c>
      <c r="O1060" s="170">
        <v>0</v>
      </c>
      <c r="P1060" s="170">
        <v>0</v>
      </c>
      <c r="Q1060" s="170">
        <v>0</v>
      </c>
      <c r="R1060" s="170">
        <v>0</v>
      </c>
      <c r="S1060" s="170">
        <v>0</v>
      </c>
      <c r="T1060" s="171">
        <v>0</v>
      </c>
      <c r="U1060" s="170">
        <v>0</v>
      </c>
      <c r="V1060" s="170">
        <v>0</v>
      </c>
      <c r="W1060" s="170">
        <v>0</v>
      </c>
      <c r="X1060" s="170">
        <v>0</v>
      </c>
      <c r="Y1060" s="173" t="s">
        <v>179</v>
      </c>
    </row>
    <row r="1061" spans="1:25" ht="15.75" x14ac:dyDescent="0.2">
      <c r="A1061" s="318">
        <v>1018</v>
      </c>
      <c r="B1061" s="169" t="s">
        <v>1980</v>
      </c>
      <c r="C1061" s="175" t="s">
        <v>182</v>
      </c>
      <c r="D1061" s="169" t="s">
        <v>1400</v>
      </c>
      <c r="E1061" s="175" t="s">
        <v>1785</v>
      </c>
      <c r="F1061" s="286" t="s">
        <v>1511</v>
      </c>
      <c r="G1061" s="175">
        <v>1996</v>
      </c>
      <c r="H1061" s="176">
        <v>1</v>
      </c>
      <c r="I1061" s="170">
        <v>0</v>
      </c>
      <c r="J1061" s="177">
        <v>75</v>
      </c>
      <c r="K1061" s="177">
        <v>0.8</v>
      </c>
      <c r="L1061" s="171">
        <v>0</v>
      </c>
      <c r="M1061" s="170">
        <v>0</v>
      </c>
      <c r="N1061" s="170">
        <v>0</v>
      </c>
      <c r="O1061" s="170">
        <v>0</v>
      </c>
      <c r="P1061" s="170">
        <v>0</v>
      </c>
      <c r="Q1061" s="170">
        <v>0</v>
      </c>
      <c r="R1061" s="170">
        <v>0</v>
      </c>
      <c r="S1061" s="170">
        <v>0</v>
      </c>
      <c r="T1061" s="171">
        <v>0</v>
      </c>
      <c r="U1061" s="170">
        <v>0</v>
      </c>
      <c r="V1061" s="170">
        <v>0</v>
      </c>
      <c r="W1061" s="170">
        <v>0</v>
      </c>
      <c r="X1061" s="170">
        <v>0</v>
      </c>
      <c r="Y1061" s="173" t="s">
        <v>179</v>
      </c>
    </row>
    <row r="1062" spans="1:25" ht="15.75" x14ac:dyDescent="0.2">
      <c r="A1062" s="318">
        <v>1019</v>
      </c>
      <c r="B1062" s="169" t="s">
        <v>1370</v>
      </c>
      <c r="C1062" s="175" t="s">
        <v>180</v>
      </c>
      <c r="D1062" s="169" t="s">
        <v>1246</v>
      </c>
      <c r="E1062" s="175" t="s">
        <v>2896</v>
      </c>
      <c r="F1062" s="169" t="s">
        <v>1297</v>
      </c>
      <c r="G1062" s="175">
        <v>2002</v>
      </c>
      <c r="H1062" s="176">
        <v>1</v>
      </c>
      <c r="I1062" s="177">
        <v>1</v>
      </c>
      <c r="J1062" s="177">
        <v>45</v>
      </c>
      <c r="K1062" s="177">
        <v>0.5</v>
      </c>
      <c r="L1062" s="171">
        <v>0</v>
      </c>
      <c r="M1062" s="170">
        <v>0</v>
      </c>
      <c r="N1062" s="170">
        <v>0</v>
      </c>
      <c r="O1062" s="170">
        <v>0</v>
      </c>
      <c r="P1062" s="170">
        <v>0</v>
      </c>
      <c r="Q1062" s="170">
        <v>0</v>
      </c>
      <c r="R1062" s="170">
        <v>0</v>
      </c>
      <c r="S1062" s="170">
        <v>0</v>
      </c>
      <c r="T1062" s="171">
        <v>0</v>
      </c>
      <c r="U1062" s="170">
        <v>0</v>
      </c>
      <c r="V1062" s="170">
        <v>0</v>
      </c>
      <c r="W1062" s="170">
        <v>0</v>
      </c>
      <c r="X1062" s="170">
        <v>0</v>
      </c>
      <c r="Y1062" s="173" t="s">
        <v>179</v>
      </c>
    </row>
    <row r="1063" spans="1:25" ht="15.75" x14ac:dyDescent="0.2">
      <c r="A1063" s="318">
        <v>1020</v>
      </c>
      <c r="B1063" s="169" t="s">
        <v>1981</v>
      </c>
      <c r="C1063" s="175" t="s">
        <v>181</v>
      </c>
      <c r="D1063" s="169" t="s">
        <v>1400</v>
      </c>
      <c r="E1063" s="175" t="s">
        <v>1198</v>
      </c>
      <c r="F1063" s="286" t="s">
        <v>1473</v>
      </c>
      <c r="G1063" s="175">
        <v>1996</v>
      </c>
      <c r="H1063" s="176">
        <v>1</v>
      </c>
      <c r="I1063" s="170">
        <v>0</v>
      </c>
      <c r="J1063" s="177">
        <v>33</v>
      </c>
      <c r="K1063" s="177">
        <v>0.4</v>
      </c>
      <c r="L1063" s="171">
        <v>0</v>
      </c>
      <c r="M1063" s="170">
        <v>0</v>
      </c>
      <c r="N1063" s="170">
        <v>0</v>
      </c>
      <c r="O1063" s="170">
        <v>0</v>
      </c>
      <c r="P1063" s="170">
        <v>0</v>
      </c>
      <c r="Q1063" s="170">
        <v>0</v>
      </c>
      <c r="R1063" s="170">
        <v>0</v>
      </c>
      <c r="S1063" s="170">
        <v>0</v>
      </c>
      <c r="T1063" s="171">
        <v>0</v>
      </c>
      <c r="U1063" s="170">
        <v>0</v>
      </c>
      <c r="V1063" s="170">
        <v>0</v>
      </c>
      <c r="W1063" s="170">
        <v>0</v>
      </c>
      <c r="X1063" s="170">
        <v>0</v>
      </c>
      <c r="Y1063" s="173" t="s">
        <v>179</v>
      </c>
    </row>
    <row r="1064" spans="1:25" ht="15.75" x14ac:dyDescent="0.2">
      <c r="A1064" s="318">
        <v>1021</v>
      </c>
      <c r="B1064" s="169" t="s">
        <v>677</v>
      </c>
      <c r="C1064" s="175" t="s">
        <v>180</v>
      </c>
      <c r="D1064" s="169" t="s">
        <v>654</v>
      </c>
      <c r="E1064" s="175" t="s">
        <v>2897</v>
      </c>
      <c r="F1064" s="169" t="s">
        <v>987</v>
      </c>
      <c r="G1064" s="175">
        <v>1999</v>
      </c>
      <c r="H1064" s="176">
        <v>2</v>
      </c>
      <c r="I1064" s="177">
        <v>2</v>
      </c>
      <c r="J1064" s="177">
        <v>139</v>
      </c>
      <c r="K1064" s="177">
        <v>1.5</v>
      </c>
      <c r="L1064" s="171">
        <v>0</v>
      </c>
      <c r="M1064" s="170">
        <v>0</v>
      </c>
      <c r="N1064" s="170">
        <v>0</v>
      </c>
      <c r="O1064" s="170">
        <v>0</v>
      </c>
      <c r="P1064" s="170">
        <v>0</v>
      </c>
      <c r="Q1064" s="170">
        <v>0</v>
      </c>
      <c r="R1064" s="170">
        <v>0</v>
      </c>
      <c r="S1064" s="170">
        <v>0</v>
      </c>
      <c r="T1064" s="171">
        <v>0</v>
      </c>
      <c r="U1064" s="170">
        <v>0</v>
      </c>
      <c r="V1064" s="170">
        <v>0</v>
      </c>
      <c r="W1064" s="170">
        <v>0</v>
      </c>
      <c r="X1064" s="170">
        <v>0</v>
      </c>
      <c r="Y1064" s="173" t="s">
        <v>179</v>
      </c>
    </row>
    <row r="1065" spans="1:25" ht="15.75" x14ac:dyDescent="0.2">
      <c r="A1065" s="318">
        <v>1022</v>
      </c>
      <c r="B1065" s="169" t="s">
        <v>1676</v>
      </c>
      <c r="C1065" s="175" t="s">
        <v>183</v>
      </c>
      <c r="D1065" s="169" t="s">
        <v>1531</v>
      </c>
      <c r="E1065" s="175" t="s">
        <v>2898</v>
      </c>
      <c r="F1065" s="286" t="s">
        <v>1755</v>
      </c>
      <c r="G1065" s="175">
        <v>1991</v>
      </c>
      <c r="H1065" s="176">
        <v>1</v>
      </c>
      <c r="I1065" s="177">
        <v>1</v>
      </c>
      <c r="J1065" s="177">
        <v>90</v>
      </c>
      <c r="K1065" s="177">
        <v>1</v>
      </c>
      <c r="L1065" s="171">
        <v>0</v>
      </c>
      <c r="M1065" s="170">
        <v>0</v>
      </c>
      <c r="N1065" s="170">
        <v>0</v>
      </c>
      <c r="O1065" s="170">
        <v>0</v>
      </c>
      <c r="P1065" s="170">
        <v>0</v>
      </c>
      <c r="Q1065" s="170">
        <v>0</v>
      </c>
      <c r="R1065" s="170">
        <v>0</v>
      </c>
      <c r="S1065" s="170">
        <v>0</v>
      </c>
      <c r="T1065" s="171">
        <v>0</v>
      </c>
      <c r="U1065" s="170">
        <v>0</v>
      </c>
      <c r="V1065" s="170">
        <v>0</v>
      </c>
      <c r="W1065" s="170">
        <v>0</v>
      </c>
      <c r="X1065" s="170">
        <v>0</v>
      </c>
      <c r="Y1065" s="173" t="s">
        <v>179</v>
      </c>
    </row>
    <row r="1066" spans="1:25" ht="15.75" x14ac:dyDescent="0.2">
      <c r="A1066" s="318">
        <v>1023</v>
      </c>
      <c r="B1066" s="169" t="s">
        <v>2107</v>
      </c>
      <c r="C1066" s="175" t="s">
        <v>636</v>
      </c>
      <c r="D1066" s="169" t="s">
        <v>1420</v>
      </c>
      <c r="E1066" s="175" t="s">
        <v>2172</v>
      </c>
      <c r="F1066" s="169" t="s">
        <v>1421</v>
      </c>
      <c r="G1066" s="175">
        <v>2006</v>
      </c>
      <c r="H1066" s="176">
        <v>1</v>
      </c>
      <c r="I1066" s="170">
        <v>0</v>
      </c>
      <c r="J1066" s="177">
        <v>20</v>
      </c>
      <c r="K1066" s="177">
        <v>0.2</v>
      </c>
      <c r="L1066" s="171">
        <v>0</v>
      </c>
      <c r="M1066" s="170">
        <v>0</v>
      </c>
      <c r="N1066" s="170">
        <v>0</v>
      </c>
      <c r="O1066" s="170">
        <v>0</v>
      </c>
      <c r="P1066" s="170">
        <v>0</v>
      </c>
      <c r="Q1066" s="170">
        <v>0</v>
      </c>
      <c r="R1066" s="170">
        <v>0</v>
      </c>
      <c r="S1066" s="170">
        <v>0</v>
      </c>
      <c r="T1066" s="171">
        <v>0</v>
      </c>
      <c r="U1066" s="170">
        <v>0</v>
      </c>
      <c r="V1066" s="170">
        <v>0</v>
      </c>
      <c r="W1066" s="170">
        <v>0</v>
      </c>
      <c r="X1066" s="170">
        <v>0</v>
      </c>
      <c r="Y1066" s="173" t="s">
        <v>179</v>
      </c>
    </row>
    <row r="1067" spans="1:25" ht="15.75" x14ac:dyDescent="0.2">
      <c r="A1067" s="318">
        <v>1024</v>
      </c>
      <c r="B1067" s="169" t="s">
        <v>680</v>
      </c>
      <c r="C1067" s="175" t="s">
        <v>182</v>
      </c>
      <c r="D1067" s="169" t="s">
        <v>635</v>
      </c>
      <c r="E1067" s="175" t="s">
        <v>1379</v>
      </c>
      <c r="F1067" s="169" t="s">
        <v>936</v>
      </c>
      <c r="G1067" s="175">
        <v>1996</v>
      </c>
      <c r="H1067" s="176">
        <v>4</v>
      </c>
      <c r="I1067" s="177">
        <v>4</v>
      </c>
      <c r="J1067" s="177">
        <v>357</v>
      </c>
      <c r="K1067" s="177">
        <v>4</v>
      </c>
      <c r="L1067" s="171">
        <v>0</v>
      </c>
      <c r="M1067" s="170">
        <v>0</v>
      </c>
      <c r="N1067" s="170">
        <v>0</v>
      </c>
      <c r="O1067" s="170">
        <v>0</v>
      </c>
      <c r="P1067" s="170">
        <v>0</v>
      </c>
      <c r="Q1067" s="170">
        <v>0</v>
      </c>
      <c r="R1067" s="177">
        <v>2</v>
      </c>
      <c r="S1067" s="170">
        <v>0</v>
      </c>
      <c r="T1067" s="171">
        <v>0</v>
      </c>
      <c r="U1067" s="170">
        <v>0</v>
      </c>
      <c r="V1067" s="170">
        <v>0</v>
      </c>
      <c r="W1067" s="170">
        <v>0</v>
      </c>
      <c r="X1067" s="170">
        <v>0</v>
      </c>
      <c r="Y1067" s="173" t="s">
        <v>179</v>
      </c>
    </row>
    <row r="1068" spans="1:25" ht="16.5" thickBot="1" x14ac:dyDescent="0.25">
      <c r="A1068" s="318">
        <v>1025</v>
      </c>
      <c r="B1068" s="169" t="s">
        <v>881</v>
      </c>
      <c r="C1068" s="175" t="s">
        <v>180</v>
      </c>
      <c r="D1068" s="169" t="s">
        <v>655</v>
      </c>
      <c r="E1068" s="175" t="s">
        <v>2899</v>
      </c>
      <c r="F1068" s="169" t="s">
        <v>882</v>
      </c>
      <c r="G1068" s="175">
        <v>1992</v>
      </c>
      <c r="H1068" s="176">
        <v>2</v>
      </c>
      <c r="I1068" s="177">
        <v>1</v>
      </c>
      <c r="J1068" s="177">
        <v>126</v>
      </c>
      <c r="K1068" s="177">
        <v>1.4</v>
      </c>
      <c r="L1068" s="171">
        <v>0</v>
      </c>
      <c r="M1068" s="170">
        <v>0</v>
      </c>
      <c r="N1068" s="170">
        <v>0</v>
      </c>
      <c r="O1068" s="170">
        <v>0</v>
      </c>
      <c r="P1068" s="170">
        <v>0</v>
      </c>
      <c r="Q1068" s="170">
        <v>0</v>
      </c>
      <c r="R1068" s="170">
        <v>0</v>
      </c>
      <c r="S1068" s="170">
        <v>0</v>
      </c>
      <c r="T1068" s="171">
        <v>0</v>
      </c>
      <c r="U1068" s="170">
        <v>0</v>
      </c>
      <c r="V1068" s="170">
        <v>0</v>
      </c>
      <c r="W1068" s="170">
        <v>0</v>
      </c>
      <c r="X1068" s="170">
        <v>0</v>
      </c>
      <c r="Y1068" s="173" t="s">
        <v>179</v>
      </c>
    </row>
    <row r="1069" spans="1:25" ht="13.5" thickBot="1" x14ac:dyDescent="0.25">
      <c r="A1069" s="174" t="s">
        <v>173</v>
      </c>
      <c r="B1069" s="315" t="s">
        <v>174</v>
      </c>
      <c r="C1069" s="181" t="s">
        <v>175</v>
      </c>
      <c r="D1069" s="181" t="s">
        <v>176</v>
      </c>
      <c r="E1069" s="181" t="s">
        <v>177</v>
      </c>
      <c r="F1069" s="181" t="s">
        <v>806</v>
      </c>
      <c r="G1069" s="181" t="s">
        <v>178</v>
      </c>
      <c r="H1069" s="182" t="s">
        <v>184</v>
      </c>
      <c r="I1069" s="181" t="s">
        <v>185</v>
      </c>
      <c r="J1069" s="181" t="s">
        <v>186</v>
      </c>
      <c r="K1069" s="181" t="s">
        <v>187</v>
      </c>
      <c r="L1069" s="182" t="s">
        <v>188</v>
      </c>
      <c r="M1069" s="181" t="s">
        <v>189</v>
      </c>
      <c r="N1069" s="181" t="s">
        <v>195</v>
      </c>
      <c r="O1069" s="181" t="s">
        <v>190</v>
      </c>
      <c r="P1069" s="181" t="s">
        <v>191</v>
      </c>
      <c r="Q1069" s="181" t="s">
        <v>192</v>
      </c>
      <c r="R1069" s="181" t="s">
        <v>193</v>
      </c>
      <c r="S1069" s="181" t="s">
        <v>194</v>
      </c>
      <c r="T1069" s="182" t="s">
        <v>188</v>
      </c>
      <c r="U1069" s="181" t="s">
        <v>189</v>
      </c>
      <c r="V1069" s="181" t="s">
        <v>195</v>
      </c>
      <c r="W1069" s="181" t="s">
        <v>190</v>
      </c>
      <c r="X1069" s="181" t="s">
        <v>196</v>
      </c>
      <c r="Y1069" s="183" t="s">
        <v>179</v>
      </c>
    </row>
    <row r="1070" spans="1:25" ht="15.75" x14ac:dyDescent="0.2">
      <c r="A1070" s="318">
        <v>1026</v>
      </c>
      <c r="B1070" s="169" t="s">
        <v>1950</v>
      </c>
      <c r="C1070" s="175" t="s">
        <v>638</v>
      </c>
      <c r="D1070" s="169" t="s">
        <v>885</v>
      </c>
      <c r="E1070" s="175" t="s">
        <v>2900</v>
      </c>
      <c r="F1070" s="169" t="s">
        <v>863</v>
      </c>
      <c r="G1070" s="175">
        <v>1998</v>
      </c>
      <c r="H1070" s="176">
        <v>1</v>
      </c>
      <c r="I1070" s="170">
        <v>0</v>
      </c>
      <c r="J1070" s="177">
        <v>14</v>
      </c>
      <c r="K1070" s="177">
        <v>0.2</v>
      </c>
      <c r="L1070" s="171">
        <v>0</v>
      </c>
      <c r="M1070" s="170">
        <v>0</v>
      </c>
      <c r="N1070" s="170">
        <v>0</v>
      </c>
      <c r="O1070" s="170">
        <v>0</v>
      </c>
      <c r="P1070" s="170">
        <v>0</v>
      </c>
      <c r="Q1070" s="170">
        <v>0</v>
      </c>
      <c r="R1070" s="170">
        <v>0</v>
      </c>
      <c r="S1070" s="170">
        <v>0</v>
      </c>
      <c r="T1070" s="171">
        <v>0</v>
      </c>
      <c r="U1070" s="170">
        <v>0</v>
      </c>
      <c r="V1070" s="170">
        <v>0</v>
      </c>
      <c r="W1070" s="170">
        <v>0</v>
      </c>
      <c r="X1070" s="170">
        <v>0</v>
      </c>
      <c r="Y1070" s="173" t="s">
        <v>179</v>
      </c>
    </row>
    <row r="1071" spans="1:25" ht="15.75" x14ac:dyDescent="0.2">
      <c r="A1071" s="318">
        <v>1027</v>
      </c>
      <c r="B1071" s="169" t="s">
        <v>1793</v>
      </c>
      <c r="C1071" s="175" t="s">
        <v>180</v>
      </c>
      <c r="D1071" s="169" t="s">
        <v>787</v>
      </c>
      <c r="E1071" s="175" t="s">
        <v>2901</v>
      </c>
      <c r="F1071" s="169" t="s">
        <v>945</v>
      </c>
      <c r="G1071" s="175">
        <v>2002</v>
      </c>
      <c r="H1071" s="176">
        <v>2</v>
      </c>
      <c r="I1071" s="170">
        <v>0</v>
      </c>
      <c r="J1071" s="177">
        <v>60</v>
      </c>
      <c r="K1071" s="177">
        <v>0.7</v>
      </c>
      <c r="L1071" s="171">
        <v>0</v>
      </c>
      <c r="M1071" s="170">
        <v>0</v>
      </c>
      <c r="N1071" s="170">
        <v>0</v>
      </c>
      <c r="O1071" s="170">
        <v>0</v>
      </c>
      <c r="P1071" s="170">
        <v>0</v>
      </c>
      <c r="Q1071" s="170">
        <v>0</v>
      </c>
      <c r="R1071" s="170">
        <v>0</v>
      </c>
      <c r="S1071" s="170">
        <v>0</v>
      </c>
      <c r="T1071" s="171">
        <v>0</v>
      </c>
      <c r="U1071" s="170">
        <v>0</v>
      </c>
      <c r="V1071" s="170">
        <v>0</v>
      </c>
      <c r="W1071" s="170">
        <v>0</v>
      </c>
      <c r="X1071" s="170">
        <v>0</v>
      </c>
      <c r="Y1071" s="173" t="s">
        <v>179</v>
      </c>
    </row>
    <row r="1072" spans="1:25" ht="15.75" x14ac:dyDescent="0.2">
      <c r="A1072" s="318">
        <v>1028</v>
      </c>
      <c r="B1072" s="169" t="s">
        <v>1525</v>
      </c>
      <c r="C1072" s="175" t="s">
        <v>180</v>
      </c>
      <c r="D1072" s="169" t="s">
        <v>1395</v>
      </c>
      <c r="E1072" s="175" t="s">
        <v>1507</v>
      </c>
      <c r="F1072" s="169" t="s">
        <v>1526</v>
      </c>
      <c r="G1072" s="175">
        <v>1998</v>
      </c>
      <c r="H1072" s="176">
        <v>3</v>
      </c>
      <c r="I1072" s="177">
        <v>2</v>
      </c>
      <c r="J1072" s="177">
        <v>111</v>
      </c>
      <c r="K1072" s="177">
        <v>1.2</v>
      </c>
      <c r="L1072" s="171">
        <v>0</v>
      </c>
      <c r="M1072" s="170">
        <v>0</v>
      </c>
      <c r="N1072" s="170">
        <v>0</v>
      </c>
      <c r="O1072" s="170">
        <v>0</v>
      </c>
      <c r="P1072" s="170">
        <v>0</v>
      </c>
      <c r="Q1072" s="170">
        <v>0</v>
      </c>
      <c r="R1072" s="177">
        <v>1</v>
      </c>
      <c r="S1072" s="170">
        <v>0</v>
      </c>
      <c r="T1072" s="171">
        <v>0</v>
      </c>
      <c r="U1072" s="170">
        <v>0</v>
      </c>
      <c r="V1072" s="170">
        <v>0</v>
      </c>
      <c r="W1072" s="170">
        <v>0</v>
      </c>
      <c r="X1072" s="170">
        <v>0</v>
      </c>
      <c r="Y1072" s="173" t="s">
        <v>179</v>
      </c>
    </row>
    <row r="1073" spans="1:25" ht="15.75" x14ac:dyDescent="0.2">
      <c r="A1073" s="318">
        <v>1029</v>
      </c>
      <c r="B1073" s="169" t="s">
        <v>1527</v>
      </c>
      <c r="C1073" s="175" t="s">
        <v>183</v>
      </c>
      <c r="D1073" s="169" t="s">
        <v>1395</v>
      </c>
      <c r="E1073" s="175" t="s">
        <v>2902</v>
      </c>
      <c r="F1073" s="169" t="s">
        <v>1528</v>
      </c>
      <c r="G1073" s="175">
        <v>1998</v>
      </c>
      <c r="H1073" s="176">
        <v>3</v>
      </c>
      <c r="I1073" s="177">
        <v>3</v>
      </c>
      <c r="J1073" s="177">
        <v>270</v>
      </c>
      <c r="K1073" s="177">
        <v>3</v>
      </c>
      <c r="L1073" s="171">
        <v>0</v>
      </c>
      <c r="M1073" s="170">
        <v>0</v>
      </c>
      <c r="N1073" s="170">
        <v>0</v>
      </c>
      <c r="O1073" s="170">
        <v>0</v>
      </c>
      <c r="P1073" s="170">
        <v>0</v>
      </c>
      <c r="Q1073" s="170">
        <v>0</v>
      </c>
      <c r="R1073" s="170">
        <v>0</v>
      </c>
      <c r="S1073" s="170">
        <v>0</v>
      </c>
      <c r="T1073" s="171">
        <v>0</v>
      </c>
      <c r="U1073" s="170">
        <v>0</v>
      </c>
      <c r="V1073" s="170">
        <v>0</v>
      </c>
      <c r="W1073" s="170">
        <v>0</v>
      </c>
      <c r="X1073" s="170">
        <v>0</v>
      </c>
      <c r="Y1073" s="173" t="s">
        <v>179</v>
      </c>
    </row>
    <row r="1074" spans="1:25" ht="15.75" x14ac:dyDescent="0.2">
      <c r="A1074" s="318">
        <v>1030</v>
      </c>
      <c r="B1074" s="169" t="s">
        <v>1371</v>
      </c>
      <c r="C1074" s="175" t="s">
        <v>638</v>
      </c>
      <c r="D1074" s="169" t="s">
        <v>1236</v>
      </c>
      <c r="E1074" s="175" t="s">
        <v>2903</v>
      </c>
      <c r="F1074" s="286" t="s">
        <v>1296</v>
      </c>
      <c r="G1074" s="175">
        <v>1997</v>
      </c>
      <c r="H1074" s="176">
        <v>5</v>
      </c>
      <c r="I1074" s="177">
        <v>5</v>
      </c>
      <c r="J1074" s="177">
        <v>370</v>
      </c>
      <c r="K1074" s="177">
        <v>4.0999999999999996</v>
      </c>
      <c r="L1074" s="176">
        <v>2</v>
      </c>
      <c r="M1074" s="177">
        <v>1</v>
      </c>
      <c r="N1074" s="177">
        <v>3</v>
      </c>
      <c r="O1074" s="177">
        <v>2</v>
      </c>
      <c r="P1074" s="170">
        <v>0</v>
      </c>
      <c r="Q1074" s="170">
        <v>0</v>
      </c>
      <c r="R1074" s="170">
        <v>0</v>
      </c>
      <c r="S1074" s="170">
        <v>0</v>
      </c>
      <c r="T1074" s="176">
        <v>0.49</v>
      </c>
      <c r="U1074" s="177">
        <v>0.24</v>
      </c>
      <c r="V1074" s="177">
        <v>0.73</v>
      </c>
      <c r="W1074" s="177">
        <v>0.49</v>
      </c>
      <c r="X1074" s="177">
        <v>0.73</v>
      </c>
      <c r="Y1074" s="173" t="s">
        <v>179</v>
      </c>
    </row>
    <row r="1075" spans="1:25" ht="15.75" x14ac:dyDescent="0.2">
      <c r="A1075" s="318">
        <v>1031</v>
      </c>
      <c r="B1075" s="169" t="s">
        <v>1756</v>
      </c>
      <c r="C1075" s="175" t="s">
        <v>182</v>
      </c>
      <c r="D1075" s="169" t="s">
        <v>655</v>
      </c>
      <c r="E1075" s="175" t="s">
        <v>2474</v>
      </c>
      <c r="F1075" s="169" t="s">
        <v>815</v>
      </c>
      <c r="G1075" s="175">
        <v>2000</v>
      </c>
      <c r="H1075" s="176">
        <v>1</v>
      </c>
      <c r="I1075" s="170">
        <v>0</v>
      </c>
      <c r="J1075" s="177">
        <v>13</v>
      </c>
      <c r="K1075" s="177">
        <v>0.1</v>
      </c>
      <c r="L1075" s="171">
        <v>0</v>
      </c>
      <c r="M1075" s="170">
        <v>0</v>
      </c>
      <c r="N1075" s="170">
        <v>0</v>
      </c>
      <c r="O1075" s="170">
        <v>0</v>
      </c>
      <c r="P1075" s="170">
        <v>0</v>
      </c>
      <c r="Q1075" s="170">
        <v>0</v>
      </c>
      <c r="R1075" s="170">
        <v>0</v>
      </c>
      <c r="S1075" s="170">
        <v>0</v>
      </c>
      <c r="T1075" s="171">
        <v>0</v>
      </c>
      <c r="U1075" s="170">
        <v>0</v>
      </c>
      <c r="V1075" s="170">
        <v>0</v>
      </c>
      <c r="W1075" s="170">
        <v>0</v>
      </c>
      <c r="X1075" s="170">
        <v>0</v>
      </c>
      <c r="Y1075" s="173" t="s">
        <v>179</v>
      </c>
    </row>
    <row r="1076" spans="1:25" ht="15.75" x14ac:dyDescent="0.2">
      <c r="A1076" s="318">
        <v>1032</v>
      </c>
      <c r="B1076" s="169" t="s">
        <v>1373</v>
      </c>
      <c r="C1076" s="175" t="s">
        <v>180</v>
      </c>
      <c r="D1076" s="169" t="s">
        <v>1236</v>
      </c>
      <c r="E1076" s="175" t="s">
        <v>2904</v>
      </c>
      <c r="F1076" s="286" t="s">
        <v>1252</v>
      </c>
      <c r="G1076" s="175">
        <v>1996</v>
      </c>
      <c r="H1076" s="176">
        <v>4</v>
      </c>
      <c r="I1076" s="170">
        <v>0</v>
      </c>
      <c r="J1076" s="177">
        <v>56</v>
      </c>
      <c r="K1076" s="177">
        <v>0.6</v>
      </c>
      <c r="L1076" s="171">
        <v>0</v>
      </c>
      <c r="M1076" s="170">
        <v>0</v>
      </c>
      <c r="N1076" s="170">
        <v>0</v>
      </c>
      <c r="O1076" s="170">
        <v>0</v>
      </c>
      <c r="P1076" s="170">
        <v>0</v>
      </c>
      <c r="Q1076" s="170">
        <v>0</v>
      </c>
      <c r="R1076" s="170">
        <v>0</v>
      </c>
      <c r="S1076" s="170">
        <v>0</v>
      </c>
      <c r="T1076" s="171">
        <v>0</v>
      </c>
      <c r="U1076" s="170">
        <v>0</v>
      </c>
      <c r="V1076" s="170">
        <v>0</v>
      </c>
      <c r="W1076" s="170">
        <v>0</v>
      </c>
      <c r="X1076" s="170">
        <v>0</v>
      </c>
      <c r="Y1076" s="173" t="s">
        <v>179</v>
      </c>
    </row>
    <row r="1077" spans="1:25" ht="15.75" x14ac:dyDescent="0.2">
      <c r="A1077" s="318">
        <v>1033</v>
      </c>
      <c r="B1077" s="169" t="s">
        <v>740</v>
      </c>
      <c r="C1077" s="175" t="s">
        <v>638</v>
      </c>
      <c r="D1077" s="169" t="s">
        <v>808</v>
      </c>
      <c r="E1077" s="175" t="s">
        <v>2905</v>
      </c>
      <c r="F1077" s="169" t="s">
        <v>1393</v>
      </c>
      <c r="G1077" s="175">
        <v>1989</v>
      </c>
      <c r="H1077" s="176">
        <v>1</v>
      </c>
      <c r="I1077" s="170">
        <v>0</v>
      </c>
      <c r="J1077" s="177">
        <v>23</v>
      </c>
      <c r="K1077" s="177">
        <v>0.3</v>
      </c>
      <c r="L1077" s="171">
        <v>0</v>
      </c>
      <c r="M1077" s="170">
        <v>0</v>
      </c>
      <c r="N1077" s="170">
        <v>0</v>
      </c>
      <c r="O1077" s="170">
        <v>0</v>
      </c>
      <c r="P1077" s="170">
        <v>0</v>
      </c>
      <c r="Q1077" s="170">
        <v>0</v>
      </c>
      <c r="R1077" s="170">
        <v>0</v>
      </c>
      <c r="S1077" s="177">
        <v>1</v>
      </c>
      <c r="T1077" s="171">
        <v>0</v>
      </c>
      <c r="U1077" s="170">
        <v>0</v>
      </c>
      <c r="V1077" s="170">
        <v>0</v>
      </c>
      <c r="W1077" s="170">
        <v>0</v>
      </c>
      <c r="X1077" s="170">
        <v>0</v>
      </c>
      <c r="Y1077" s="173" t="s">
        <v>179</v>
      </c>
    </row>
    <row r="1078" spans="1:25" ht="15.75" x14ac:dyDescent="0.2">
      <c r="A1078" s="318">
        <v>1034</v>
      </c>
      <c r="B1078" s="169" t="s">
        <v>734</v>
      </c>
      <c r="C1078" s="175" t="s">
        <v>180</v>
      </c>
      <c r="D1078" s="169" t="s">
        <v>1397</v>
      </c>
      <c r="E1078" s="175" t="s">
        <v>2906</v>
      </c>
      <c r="F1078" s="169" t="s">
        <v>1060</v>
      </c>
      <c r="G1078" s="175">
        <v>1998</v>
      </c>
      <c r="H1078" s="176">
        <v>5</v>
      </c>
      <c r="I1078" s="177">
        <v>5</v>
      </c>
      <c r="J1078" s="177">
        <v>470</v>
      </c>
      <c r="K1078" s="177">
        <v>5.2</v>
      </c>
      <c r="L1078" s="171">
        <v>0</v>
      </c>
      <c r="M1078" s="177">
        <v>4</v>
      </c>
      <c r="N1078" s="177">
        <v>4</v>
      </c>
      <c r="O1078" s="170">
        <v>0</v>
      </c>
      <c r="P1078" s="170">
        <v>0</v>
      </c>
      <c r="Q1078" s="170">
        <v>0</v>
      </c>
      <c r="R1078" s="170">
        <v>0</v>
      </c>
      <c r="S1078" s="170">
        <v>0</v>
      </c>
      <c r="T1078" s="171">
        <v>0</v>
      </c>
      <c r="U1078" s="177">
        <v>0.77</v>
      </c>
      <c r="V1078" s="177">
        <v>0.77</v>
      </c>
      <c r="W1078" s="170">
        <v>0</v>
      </c>
      <c r="X1078" s="177">
        <v>0.77</v>
      </c>
      <c r="Y1078" s="173" t="s">
        <v>179</v>
      </c>
    </row>
    <row r="1079" spans="1:25" ht="15.75" x14ac:dyDescent="0.2">
      <c r="A1079" s="404">
        <v>1035</v>
      </c>
      <c r="B1079" s="405" t="s">
        <v>1529</v>
      </c>
      <c r="C1079" s="406" t="s">
        <v>182</v>
      </c>
      <c r="D1079" s="405" t="s">
        <v>1397</v>
      </c>
      <c r="E1079" s="406" t="s">
        <v>2907</v>
      </c>
      <c r="F1079" s="405" t="s">
        <v>878</v>
      </c>
      <c r="G1079" s="406">
        <v>1999</v>
      </c>
      <c r="H1079" s="407">
        <v>5</v>
      </c>
      <c r="I1079" s="408">
        <v>1</v>
      </c>
      <c r="J1079" s="408">
        <v>146</v>
      </c>
      <c r="K1079" s="408">
        <v>1.6</v>
      </c>
      <c r="L1079" s="407">
        <v>1</v>
      </c>
      <c r="M1079" s="409">
        <v>0</v>
      </c>
      <c r="N1079" s="408">
        <v>1</v>
      </c>
      <c r="O1079" s="408">
        <v>1</v>
      </c>
      <c r="P1079" s="409">
        <v>0</v>
      </c>
      <c r="Q1079" s="409">
        <v>0</v>
      </c>
      <c r="R1079" s="409">
        <v>0</v>
      </c>
      <c r="S1079" s="409">
        <v>0</v>
      </c>
      <c r="T1079" s="407">
        <v>0.62</v>
      </c>
      <c r="U1079" s="409">
        <v>0</v>
      </c>
      <c r="V1079" s="408">
        <v>0.62</v>
      </c>
      <c r="W1079" s="408">
        <v>0.62</v>
      </c>
      <c r="X1079" s="408">
        <v>0.62</v>
      </c>
      <c r="Y1079" s="410" t="s">
        <v>179</v>
      </c>
    </row>
  </sheetData>
  <autoFilter ref="A3:Y883" xr:uid="{00000000-0001-0000-0200-000000000000}"/>
  <mergeCells count="7">
    <mergeCell ref="A2:G2"/>
    <mergeCell ref="H2:K2"/>
    <mergeCell ref="L2:S2"/>
    <mergeCell ref="T2:X2"/>
    <mergeCell ref="A1:D1"/>
    <mergeCell ref="E1:L1"/>
    <mergeCell ref="M1:Q1"/>
  </mergeCells>
  <hyperlinks>
    <hyperlink ref="B4" r:id="rId1" display="https://fbref.com/en/players/5bc43860/Brenden-Aaronson" xr:uid="{FBA4A3CF-9325-40C3-8A02-7A7A7FA80174}"/>
    <hyperlink ref="D4" r:id="rId2" display="https://fbref.com/en/squads/0f66725b/United-States-Men-Stats" xr:uid="{9BBAC32C-0966-412F-8EC7-9DE23F050399}"/>
    <hyperlink ref="F4" r:id="rId3" display="https://fbref.com/en/squads/5bfb9659/Leeds-United-Stats" xr:uid="{3D958606-BD38-4887-A37A-4BDF1BC84503}"/>
    <hyperlink ref="Y4" r:id="rId4" display="https://fbref.com/en/players/5bc43860/matchlogs/2026/summary/Brenden-Aaronson-Match-Logs" xr:uid="{B4AF8B12-0579-48D1-96DE-B50A4B53286D}"/>
    <hyperlink ref="B5" r:id="rId5" display="https://fbref.com/en/players/c88a28b9/Thelo-Aasgaard" xr:uid="{9C10A00B-6C03-4D6A-B33D-2927AC899EA5}"/>
    <hyperlink ref="D5" r:id="rId6" display="https://fbref.com/en/squads/599eba19/Norway-Men-Stats" xr:uid="{DDC89288-5D4F-49B5-B79E-3BEC4741D02E}"/>
    <hyperlink ref="F5" r:id="rId7" display="https://fbref.com/en/squads/86b7acd2/Rangers-Stats" xr:uid="{6D99A3D6-E6FE-48D2-8070-9E5A21CE4117}"/>
    <hyperlink ref="Y5" r:id="rId8" display="https://fbref.com/en/players/c88a28b9/matchlogs/2026/summary/Thelo-Aasgaard-Match-Logs" xr:uid="{7DBFB59E-CEAB-48CA-A0C8-8A6289EC5FC6}"/>
    <hyperlink ref="B6" r:id="rId9" display="https://fbref.com/en/players/057d8f12/Hamza-Abdelkarim" xr:uid="{F1599614-56FC-44E9-AC34-D6BB59A27937}"/>
    <hyperlink ref="D6" r:id="rId10" display="https://fbref.com/en/squads/b8889750/Egypt-Men-Stats" xr:uid="{BC7959A5-89BA-4162-8ADE-5096F0704B15}"/>
    <hyperlink ref="Y6" r:id="rId11" display="https://fbref.com/en/players/057d8f12/matchlogs/2026/summary/Hamza-Abdelkarim-Match-Logs" xr:uid="{B31A4D39-DE00-419D-A4E8-45F936686ACC}"/>
    <hyperlink ref="B7" r:id="rId12" display="https://fbref.com/en/players/accbfc94/Hossam-Abdelmaguid" xr:uid="{6FF18F3B-0B1C-40F3-A68C-9A9AE692B223}"/>
    <hyperlink ref="D7" r:id="rId13" display="https://fbref.com/en/squads/b8889750/Egypt-Men-Stats" xr:uid="{00A1F0DE-37A5-4113-996D-14975131F304}"/>
    <hyperlink ref="Y7" r:id="rId14" display="https://fbref.com/en/players/accbfc94/matchlogs/2026/summary/Hossam-Abdelmaguid-Match-Logs" xr:uid="{D3F59B61-3D45-4E32-B083-BF533FB97BDF}"/>
    <hyperlink ref="B8" r:id="rId15" display="https://fbref.com/en/players/bff15d74/Mohamed-Abdelmonem" xr:uid="{5A588F27-ED17-4773-91AE-F5B498AD72E9}"/>
    <hyperlink ref="D8" r:id="rId16" display="https://fbref.com/en/squads/b8889750/Egypt-Men-Stats" xr:uid="{0273BAD9-EB3E-4967-99E9-747C61D4B774}"/>
    <hyperlink ref="F8" r:id="rId17" display="https://fbref.com/en/squads/132ebc33/Nice-Stats" xr:uid="{729ACEF3-B92D-4BE3-8E69-4BAB2C963DB2}"/>
    <hyperlink ref="Y8" r:id="rId18" display="https://fbref.com/en/players/bff15d74/matchlogs/2026/summary/Mohamed-Abdelmonem-Match-Logs" xr:uid="{CBBB0451-5063-4456-97FF-DD4628E063CD}"/>
    <hyperlink ref="B9" r:id="rId19" display="https://fbref.com/en/players/ad7cdb35/Ali-Abdi" xr:uid="{0665D788-4048-4C74-B8C0-2A3C309BDE1D}"/>
    <hyperlink ref="D9" r:id="rId20" display="https://fbref.com/en/squads/a7c7562a/Tunisia-Men-Stats" xr:uid="{1D5979A9-BD4C-4B69-A6EC-A8E80DBE6585}"/>
    <hyperlink ref="F9" r:id="rId21" display="https://fbref.com/en/squads/132ebc33/Nice-Stats" xr:uid="{6E506EE7-C443-47C2-A712-E7E9AC6B68B2}"/>
    <hyperlink ref="Y9" r:id="rId22" display="https://fbref.com/en/players/ad7cdb35/matchlogs/2026/summary/Ali-Abdi-Match-Logs" xr:uid="{19066BF2-4EE6-404F-8C8F-AA9505BCFB18}"/>
    <hyperlink ref="B10" r:id="rId23" display="https://fbref.com/en/players/caa254e4/Saud-Abdulhamid" xr:uid="{D33CE307-5B9E-4710-AD4F-E0766760C409}"/>
    <hyperlink ref="D10" r:id="rId24" display="https://fbref.com/en/squads/6e84edac/Saudi-Arabia-Men-Stats" xr:uid="{5998F037-EE19-4B2D-89F8-D8CEBFD1315A}"/>
    <hyperlink ref="F10" r:id="rId25" display="https://fbref.com/en/squads/fd4e0f7d/Lens-Stats" xr:uid="{8A526C08-FA59-4A35-88E8-DE6489A08F9D}"/>
    <hyperlink ref="Y10" r:id="rId26" display="https://fbref.com/en/players/caa254e4/matchlogs/2026/summary/Saud-Abdulhamid-Match-Logs" xr:uid="{45D2D156-76E1-470D-AC41-D8DA2297F613}"/>
    <hyperlink ref="B11" r:id="rId27" display="https://fbref.com/en/players/03053fbf/Abdulla-Abdullaev" xr:uid="{25820185-1369-485B-95DA-98A21C592893}"/>
    <hyperlink ref="D11" r:id="rId28" display="https://fbref.com/en/squads/cd389e75/Uzbekistan-Men-Stats" xr:uid="{00E9CE14-171C-4294-8BC2-0C418F255FDE}"/>
    <hyperlink ref="Y11" r:id="rId29" display="https://fbref.com/en/players/03053fbf/matchlogs/2026/summary/Abdulla-Abdullaev-Match-Logs" xr:uid="{5BFE0275-23B8-4F5C-8608-28A69C769A62}"/>
    <hyperlink ref="B12" r:id="rId30" display="https://fbref.com/en/players/13c8f40b/Yusuf-Abdurisag" xr:uid="{3E60860F-714D-4A22-8884-83EBF06E84AF}"/>
    <hyperlink ref="D12" r:id="rId31" display="https://fbref.com/en/squads/9b696ed1/Qatar-Men-Stats" xr:uid="{AF8484E3-A918-46EE-BB5A-2925BF251FE3}"/>
    <hyperlink ref="Y12" r:id="rId32" display="https://fbref.com/en/players/13c8f40b/matchlogs/2026/summary/Yusuf-Abdurisag-Match-Logs" xr:uid="{9F7EF3A4-224D-4A7D-84C1-BDD14B817E98}"/>
    <hyperlink ref="B13" r:id="rId33" display="https://fbref.com/en/players/300aaeb6/Husam-Abu-Dahab" xr:uid="{695723A7-B8B6-4826-9CE4-5C8848118719}"/>
    <hyperlink ref="D13" r:id="rId34" display="https://fbref.com/en/squads/3e22f0fa/Jordan-Men-Stats" xr:uid="{5EAC0D34-177B-46AC-A3DB-192D8EEAE436}"/>
    <hyperlink ref="Y13" r:id="rId35" display="https://fbref.com/en/players/300aaeb6/matchlogs/2026/summary/Husam-Abu-Dahab-Match-Logs" xr:uid="{C7ABD189-BF4D-4C8E-896A-E6DC9CDD5F31}"/>
    <hyperlink ref="B14" r:id="rId36" display="https://fbref.com/en/players/72c2fa7a/Mohammad-Abu-Hasheesh" xr:uid="{E01B9F47-0F4F-4FDB-B754-04B7F460A73C}"/>
    <hyperlink ref="D14" r:id="rId37" display="https://fbref.com/en/squads/3e22f0fa/Jordan-Men-Stats" xr:uid="{26BF2CF9-5ABB-40F0-8949-E6828361ECE0}"/>
    <hyperlink ref="Y14" r:id="rId38" display="https://fbref.com/en/players/72c2fa7a/matchlogs/2026/summary/Mohammad-Abu-Hasheesh-Match-Logs" xr:uid="{7016BFA1-50D8-45E3-9FE9-CCCA9771C05D}"/>
    <hyperlink ref="B15" r:id="rId39" display="https://fbref.com/en/players/5c4bac6c/Mohannad-Abu-Taha" xr:uid="{6DAFAB0D-688F-4F8C-9619-08DACAC7A758}"/>
    <hyperlink ref="D15" r:id="rId40" display="https://fbref.com/en/squads/3e22f0fa/Jordan-Men-Stats" xr:uid="{FEF22689-6448-4B27-B534-38DA06BC134F}"/>
    <hyperlink ref="Y15" r:id="rId41" display="https://fbref.com/en/players/5c4bac6c/matchlogs/2026/summary/Mohannad-Abu-Taha-Match-Logs" xr:uid="{2420E731-35B0-4DCF-84FA-7A05B0F058B4}"/>
    <hyperlink ref="B16" r:id="rId42" display="https://fbref.com/en/players/4bff62e4/Mo-Abualnadi" xr:uid="{8A4BB840-4ABA-4B07-9A20-042B8F3F23F3}"/>
    <hyperlink ref="D16" r:id="rId43" display="https://fbref.com/en/squads/3e22f0fa/Jordan-Men-Stats" xr:uid="{1B8CB209-FBEF-488A-A782-EA708F4CAE29}"/>
    <hyperlink ref="Y16" r:id="rId44" display="https://fbref.com/en/players/4bff62e4/matchlogs/2026/summary/Mo-Abualnadi-Match-Logs" xr:uid="{AE5C7A54-4393-4A15-A92D-E72C20E8E84E}"/>
    <hyperlink ref="B17" r:id="rId45" display="https://fbref.com/en/players/5d11fc17/Yazeed-Abulaila" xr:uid="{8F2C9F49-043A-4BB0-9902-3F0C78513AEF}"/>
    <hyperlink ref="D17" r:id="rId46" display="https://fbref.com/en/squads/3e22f0fa/Jordan-Men-Stats" xr:uid="{2556F6E3-76B7-4A0A-847F-0B7F7AC6EDFF}"/>
    <hyperlink ref="Y17" r:id="rId47" display="https://fbref.com/en/players/5d11fc17/matchlogs/2026/summary/Yazeed-Abulaila-Match-Logs" xr:uid="{22225B80-BAB5-4B8D-8C12-79C6338AD9D7}"/>
    <hyperlink ref="B18" r:id="rId48" display="https://fbref.com/en/players/27e7e545/Mahmoud-Abunada" xr:uid="{8D814351-DEA4-4D1B-9355-3106304D7ED7}"/>
    <hyperlink ref="D18" r:id="rId49" display="https://fbref.com/en/squads/9b696ed1/Qatar-Men-Stats" xr:uid="{173E8B57-CF12-4001-A4BB-864CAB17C139}"/>
    <hyperlink ref="Y18" r:id="rId50" display="https://fbref.com/en/players/27e7e545/matchlogs/2026/summary/Mahmoud-Abunada-Match-Logs" xr:uid="{6F67D73F-6486-4C5A-959B-5BB62C30F1F5}"/>
    <hyperlink ref="B19" r:id="rId51" display="https://fbref.com/en/players/4dd2a0be/Elias-Achouri" xr:uid="{CF8B83E3-07CF-4F1E-92F5-DC251D7EF118}"/>
    <hyperlink ref="D19" r:id="rId52" display="https://fbref.com/en/squads/a7c7562a/Tunisia-Men-Stats" xr:uid="{9B754A44-FDD4-4C7F-9BED-8DCC418BD88B}"/>
    <hyperlink ref="F19" r:id="rId53" display="https://fbref.com/en/squads/18050b20/2025-2026/FC-Copenhagen-Stats" xr:uid="{011FFC16-FF50-4423-A876-3DE1F3DA239B}"/>
    <hyperlink ref="Y19" r:id="rId54" display="https://fbref.com/en/players/4dd2a0be/matchlogs/2026/summary/Elias-Achouri-Match-Logs" xr:uid="{0DA75D76-2DD8-42EE-8A0A-042199CA27C3}"/>
    <hyperlink ref="B20" r:id="rId55" display="https://fbref.com/en/players/f2bf1b0f/Che-Adams" xr:uid="{3B561CAB-5A2B-4ABD-90A5-06EF104643CF}"/>
    <hyperlink ref="D20" r:id="rId56" display="https://fbref.com/en/squads/602d3994/Scotland-Men-Stats" xr:uid="{C1512F57-5756-4C1A-A2A7-089FC8C817C3}"/>
    <hyperlink ref="F20" r:id="rId57" display="https://fbref.com/en/squads/105360fe/Torino-Stats" xr:uid="{5EA6B4C1-00AE-453B-9C40-E403420E9191}"/>
    <hyperlink ref="Y20" r:id="rId58" display="https://fbref.com/en/players/f2bf1b0f/matchlogs/2026/summary/Che-Adams-Match-Logs" xr:uid="{9D91F805-6646-4DD1-991F-D6A138A674F9}"/>
    <hyperlink ref="B21" r:id="rId59" display="https://fbref.com/en/players/259affab/Jayden-Adams" xr:uid="{289D86BA-E364-4FF2-8A4E-453F38772109}"/>
    <hyperlink ref="D21" r:id="rId60" display="https://fbref.com/en/squads/506f1741/South-Africa-Men-Stats" xr:uid="{9425A186-ADB0-425A-81BF-2906685B3038}"/>
    <hyperlink ref="F21" r:id="rId61" display="https://fbref.com/en/squads/97d80fef/Mamelodi-Sundowns-Stats" xr:uid="{4F72AB30-8983-4559-B027-B34F7D2F5D1E}"/>
    <hyperlink ref="Y21" r:id="rId62" display="https://fbref.com/en/players/259affab/matchlogs/2026/summary/Jayden-Adams-Match-Logs" xr:uid="{5EF43CF9-32FF-4201-B9D5-04135FD88A52}"/>
    <hyperlink ref="B22" r:id="rId63" display="https://fbref.com/en/players/2b09d998/Tyler-Adams" xr:uid="{DDD0351E-9AEC-42A3-8D6B-C6042D63DC60}"/>
    <hyperlink ref="D22" r:id="rId64" display="https://fbref.com/en/squads/0f66725b/United-States-Men-Stats" xr:uid="{8397EE54-8164-49C9-B9B2-A5A500677A2B}"/>
    <hyperlink ref="F22" r:id="rId65" display="https://fbref.com/en/squads/4ba7cbea/Bournemouth-Stats" xr:uid="{604A9913-59BA-4FB6-B4EB-B914D2ED81C5}"/>
    <hyperlink ref="Y22" r:id="rId66" display="https://fbref.com/en/players/2b09d998/matchlogs/2026/summary/Tyler-Adams-Match-Logs" xr:uid="{B4BFC992-55BC-4BC9-A256-EB8DE72EDC4F}"/>
    <hyperlink ref="B23" r:id="rId67" display="https://fbref.com/en/players/a9ee5e81/Ricardo-Ade" xr:uid="{B4ABA224-AA0B-4A84-B9DD-C2E898383DB7}"/>
    <hyperlink ref="D23" r:id="rId68" display="https://fbref.com/en/squads/61828292/Haiti-Men-Stats" xr:uid="{080753AB-73D2-41A0-AD3A-A8C48F61F0DC}"/>
    <hyperlink ref="F23" r:id="rId69" display="https://fbref.com/en/squads/1284d3f9/LDU-Quito-Stats" xr:uid="{C383A7D9-7164-461F-9E3D-E425C2FF2E02}"/>
    <hyperlink ref="Y23" r:id="rId70" display="https://fbref.com/en/players/a9ee5e81/matchlogs/2026/summary/Ricardo-Ade-Match-Logs" xr:uid="{A59A94E1-E5A9-440D-ABDD-8F4C73457534}"/>
    <hyperlink ref="B24" r:id="rId71" display="https://fbref.com/en/players/4869216e/Ibrahim-Adel" xr:uid="{DFEB0535-7035-4C87-ABC4-CE2DCA843CA8}"/>
    <hyperlink ref="D24" r:id="rId72" display="https://fbref.com/en/squads/b8889750/Egypt-Men-Stats" xr:uid="{C543DE22-8CC5-47BF-8656-66E7831C9E45}"/>
    <hyperlink ref="F24" r:id="rId73" display="https://fbref.com/en/squads/1850e3f9/2025-2026/Nordsjaelland-Stats" xr:uid="{35D8655B-6B15-471F-99D7-3D9CB34F0D75}"/>
    <hyperlink ref="Y24" r:id="rId74" display="https://fbref.com/en/players/4869216e/matchlogs/2026/summary/Ibrahim-Adel-Match-Logs" xr:uid="{E4776729-F9C0-4E83-9B13-95373AFCEBF5}"/>
    <hyperlink ref="B25" r:id="rId75" display="https://fbref.com/en/players/4dcec659/Simon-Adingra" xr:uid="{8DD8EAE1-17FE-464F-92BE-C0FFC44DBF6B}"/>
    <hyperlink ref="D25" r:id="rId76" display="https://fbref.com/en/squads/24772b12/Cote-dIvoire-Men-Stats" xr:uid="{1787C4FB-81CD-49CE-B629-2884305421CD}"/>
    <hyperlink ref="F25" r:id="rId77" display="https://fbref.com/en/squads/fd6114db/Monaco-Stats" xr:uid="{CCD54CA2-C3A9-459B-A177-A20C2BB02C63}"/>
    <hyperlink ref="Y25" r:id="rId78" display="https://fbref.com/en/players/4dcec659/matchlogs/2026/summary/Simon-Adingra-Match-Logs" xr:uid="{5D1AB913-B277-4DB8-88EF-21469A691A30}"/>
    <hyperlink ref="B26" r:id="rId79" display="https://fbref.com/en/players/bdbf78cd/Jonas-Adjetey" xr:uid="{3902C19C-4D9E-48C1-B086-A6FA3F622122}"/>
    <hyperlink ref="D26" r:id="rId80" display="https://fbref.com/en/squads/9349828d/Ghana-Men-Stats" xr:uid="{7C716381-B82F-42ED-816E-788D7F360CBD}"/>
    <hyperlink ref="F26" r:id="rId81" display="https://fbref.com/en/squads/4eaa11d7/Wolfsburg-Stats" xr:uid="{CAE10996-F9B7-4B4F-BB56-1A5C2318549D}"/>
    <hyperlink ref="Y26" r:id="rId82" display="https://fbref.com/en/players/bdbf78cd/matchlogs/2026/summary/Jonas-Adjetey-Match-Logs" xr:uid="{98DE51C3-DC96-4F5A-BB0E-A4DE3D447E2A}"/>
    <hyperlink ref="B27" r:id="rId83" display="https://fbref.com/en/players/f9c927de/Michel-Aebischer" xr:uid="{4E42C311-9211-4177-A82C-E5229DC8D687}"/>
    <hyperlink ref="D27" r:id="rId84" display="https://fbref.com/en/squads/81021a70/Switzerland-Men-Stats" xr:uid="{F902F817-D8B2-476E-A478-3F0CAE2BCF3B}"/>
    <hyperlink ref="F27" r:id="rId85" display="https://fbref.com/en/squads/4cceedfc/Pisa-Stats" xr:uid="{CD889054-2BF6-4ADE-9A8D-49A5A3ED778B}"/>
    <hyperlink ref="Y27" r:id="rId86" display="https://fbref.com/en/players/f9c927de/matchlogs/2026/summary/Michel-Aebischer-Match-Logs" xr:uid="{4BDF97EC-D640-4174-AD2B-986C8124966D}"/>
    <hyperlink ref="B28" r:id="rId87" display="https://fbref.com/en/players/fd53d9e7/Akram-Afif" xr:uid="{195C77A3-7CC1-4B42-B852-3E0FF52FDC5C}"/>
    <hyperlink ref="D28" r:id="rId88" display="https://fbref.com/en/squads/9b696ed1/Qatar-Men-Stats" xr:uid="{0CABB013-E667-4D76-9910-F36A27238240}"/>
    <hyperlink ref="Y28" r:id="rId89" display="https://fbref.com/en/players/fd53d9e7/matchlogs/2026/summary/Akram-Afif-Match-Logs" xr:uid="{D73EF003-DB66-439E-9B7F-D1D3FF954673}"/>
    <hyperlink ref="B30" r:id="rId90" display="https://fbref.com/en/players/75f1ed80/Emmanuel-Agbadou" xr:uid="{DAFE2FB8-045B-40B7-B278-54E3434C6212}"/>
    <hyperlink ref="D30" r:id="rId91" display="https://fbref.com/en/squads/24772b12/Cote-dIvoire-Men-Stats" xr:uid="{37A8EA06-DE55-402B-9DF4-12128524B573}"/>
    <hyperlink ref="F30" r:id="rId92" display="https://fbref.com/en/squads/0f9294bd/2025-2026/Besiktas-Stats" xr:uid="{8BF1AE91-6BE0-4060-9490-BF94A186FA4B}"/>
    <hyperlink ref="Y30" r:id="rId93" display="https://fbref.com/en/players/75f1ed80/matchlogs/2026/summary/Emmanuel-Agbadou-Match-Logs" xr:uid="{FB0778D9-220A-48B3-B04B-C8E80007DB48}"/>
    <hyperlink ref="B31" r:id="rId94" display="https://fbref.com/en/players/b5691f5d/Rodrigo-Aguirre" xr:uid="{C86BD818-853D-4C61-874D-B9EF7A16A7BC}"/>
    <hyperlink ref="D31" r:id="rId95" display="https://fbref.com/en/squads/870e020f/Uruguay-Men-Stats" xr:uid="{78FCBC73-4503-4F58-9B9B-30D39FC00B7F}"/>
    <hyperlink ref="F31" r:id="rId96" display="https://fbref.com/en/squads/18d3c3a3/2025-2026/America-Stats" xr:uid="{B8DD0290-3B37-45F5-990E-E36123EAA083}"/>
    <hyperlink ref="Y31" r:id="rId97" display="https://fbref.com/en/players/b5691f5d/matchlogs/2026/summary/Rodrigo-Aguirre-Match-Logs" xr:uid="{AF587ABE-F7A3-4EC3-8B42-FA4987694E3B}"/>
    <hyperlink ref="B32" r:id="rId98" display="https://fbref.com/en/players/540a5be1/Ali-Ahmed" xr:uid="{16311AAC-EF78-41B4-BCEF-79D7DACD05A4}"/>
    <hyperlink ref="D32" r:id="rId99" display="https://fbref.com/en/squads/9c6d90a0/Canada-Men-Stats" xr:uid="{ACCDAC39-B98B-43A9-B710-A1F4680E4EFB}"/>
    <hyperlink ref="F32" r:id="rId100" display="https://fbref.com/en/squads/1c781004/Norwich-City-Stats" xr:uid="{EE1987F6-7F2D-47B2-B1ED-63873125A177}"/>
    <hyperlink ref="Y32" r:id="rId101" display="https://fbref.com/en/players/540a5be1/matchlogs/2026/summary/Ali-Ahmed-Match-Logs" xr:uid="{ECDFD286-858D-48B5-A957-17EBCE094549}"/>
    <hyperlink ref="B33" r:id="rId102" display="https://fbref.com/en/players/a62fa158/Homam-Ahmed" xr:uid="{353EA75B-3058-4EF6-BB8B-7D6D6A913C74}"/>
    <hyperlink ref="D33" r:id="rId103" display="https://fbref.com/en/squads/9b696ed1/Qatar-Men-Stats" xr:uid="{A89754CC-1FA3-4066-8CF4-0D311E9BB76D}"/>
    <hyperlink ref="F33" r:id="rId104" display="https://fbref.com/en/squads/38bf50d2/Cultural-Leonesa-Stats" xr:uid="{CA6ADCB5-E90E-4AC3-9244-E9659C699E29}"/>
    <hyperlink ref="Y33" r:id="rId105" display="https://fbref.com/en/players/a62fa158/matchlogs/2026/summary/Homam-Ahmed-Match-Logs" xr:uid="{267BFCF6-B038-4F0F-99F8-A3E41B556143}"/>
    <hyperlink ref="B34" r:id="rId106" display="https://fbref.com/en/players/9b398aea/Rayan-Ait-Nouri" xr:uid="{7A6709DC-1525-406A-83CC-F473A68DD401}"/>
    <hyperlink ref="D34" r:id="rId107" display="https://fbref.com/en/squads/1e2dba57/Algeria-Men-Stats" xr:uid="{105D87E1-5CAF-4D36-9BAE-4C28E3064DAB}"/>
    <hyperlink ref="F34" r:id="rId108" display="https://fbref.com/en/squads/b8fd03ef/Manchester-City-Stats" xr:uid="{F6CCF206-EB02-4356-A912-EC840C08AC93}"/>
    <hyperlink ref="Y34" r:id="rId109" display="https://fbref.com/en/players/9b398aea/matchlogs/2026/summary/Rayan-Ait-Nouri-Match-Logs" xr:uid="{35282980-F77D-4A0C-968F-74A5E792DDC8}"/>
    <hyperlink ref="B35" r:id="rId110" display="https://fbref.com/en/players/a8c0acb7/Kristoffer-Ajer" xr:uid="{522DEAF2-B7BE-45CB-9F8E-A5C3BA7621BB}"/>
    <hyperlink ref="D35" r:id="rId111" display="https://fbref.com/en/squads/599eba19/Norway-Men-Stats" xr:uid="{CEE608C3-6FFF-42EB-A26B-E94FC5A19CC8}"/>
    <hyperlink ref="F35" r:id="rId112" display="https://fbref.com/en/squads/cd051869/Brentford-Stats" xr:uid="{7089EC3E-9596-4466-BE10-7D50299C234F}"/>
    <hyperlink ref="Y35" r:id="rId113" display="https://fbref.com/en/players/a8c0acb7/matchlogs/2026/summary/Kristoffer-Ajer-Match-Logs" xr:uid="{A849F4D6-6606-4126-98AB-CC8FB9E6FA89}"/>
    <hyperlink ref="B36" r:id="rId114" display="https://fbref.com/en/players/89ac64a6/Manuel-Akanji" xr:uid="{FC57CC9F-79AB-4A1E-ABE8-9BFEAD7DAB4B}"/>
    <hyperlink ref="D36" r:id="rId115" display="https://fbref.com/en/squads/81021a70/Switzerland-Men-Stats" xr:uid="{313BE5DD-1B23-4BAC-8BC7-695A2F309F9E}"/>
    <hyperlink ref="F36" r:id="rId116" display="https://fbref.com/en/squads/d609edc0/Internazionale-Stats" xr:uid="{F8F4D007-1A55-4995-8C23-45C2F711BCDC}"/>
    <hyperlink ref="Y36" r:id="rId117" display="https://fbref.com/en/players/89ac64a6/matchlogs/2026/summary/Manuel-Akanji-Match-Logs" xr:uid="{451637D2-E588-4833-A4F9-5BDD46D4AA7B}"/>
    <hyperlink ref="B37" r:id="rId118" display="https://fbref.com/en/players/eaeca114/Nathan-Ake" xr:uid="{71501AC8-A9F7-4FF0-966F-4F555884F234}"/>
    <hyperlink ref="D37" r:id="rId119" display="https://fbref.com/en/squads/5bb5024a/Netherlands-Men-Stats" xr:uid="{69CC94F1-5E34-4B48-8560-7DCFAC0AB0A4}"/>
    <hyperlink ref="F37" r:id="rId120" display="https://fbref.com/en/squads/b8fd03ef/Manchester-City-Stats" xr:uid="{9F1B5749-F257-4569-AA46-8CBFB57E24F8}"/>
    <hyperlink ref="Y37" r:id="rId121" display="https://fbref.com/en/players/eaeca114/matchlogs/2026/summary/Nathan-Ake-Match-Logs" xr:uid="{464325FA-9555-47BA-80B5-39CDFAD255D9}"/>
    <hyperlink ref="B38" r:id="rId122" display="https://fbref.com/en/players/1453e3cf/Yunus-Akgun" xr:uid="{C30AB60C-5B11-4DBD-9267-EDBA117F15BF}"/>
    <hyperlink ref="D38" r:id="rId123" display="https://fbref.com/en/squads/ac6bcf92/Turkiye-Men-Stats" xr:uid="{CADA4728-F766-40C0-88E7-262046F13301}"/>
    <hyperlink ref="F38" r:id="rId124" display="https://fbref.com/en/squads/ecd11ca2/Galatasaray-Stats" xr:uid="{0B23FC99-3616-40AA-83F1-3EA005F84D3A}"/>
    <hyperlink ref="Y38" r:id="rId125" display="https://fbref.com/en/players/1453e3cf/matchlogs/2026/summary/Yunus-Akgun-Match-Logs" xr:uid="{E6CE966D-6917-46D7-BD24-E61965DAF8E4}"/>
    <hyperlink ref="B39" r:id="rId126" display="https://fbref.com/en/players/b625b241/Maghnes-Akliouche" xr:uid="{CDCBC7C5-EC42-41D6-8A06-C3244F5E4DFD}"/>
    <hyperlink ref="D39" r:id="rId127" display="https://fbref.com/en/squads/b1b36dcd/France-Men-Stats" xr:uid="{E23FE15D-47D1-4DFB-ADE1-D28C5BC539C5}"/>
    <hyperlink ref="F39" r:id="rId128" display="https://fbref.com/en/squads/fd6114db/Monaco-Stats" xr:uid="{0B49DFB6-5DC4-4D4C-8117-3128ED4FA508}"/>
    <hyperlink ref="Y39" r:id="rId129" display="https://fbref.com/en/players/b625b241/matchlogs/2026/summary/Maghnes-Akliouche-Match-Logs" xr:uid="{B3768500-FA36-4AFB-96AA-E5781AF4546E}"/>
    <hyperlink ref="B40" r:id="rId130" display="https://fbref.com/en/players/f28659fb/Kerem-Akturkoglu" xr:uid="{260B1937-FE32-4F2A-8321-6913AD7E05FF}"/>
    <hyperlink ref="D40" r:id="rId131" display="https://fbref.com/en/squads/ac6bcf92/Turkiye-Men-Stats" xr:uid="{BC5342C9-572D-4461-AC08-4D69F9775752}"/>
    <hyperlink ref="F40" r:id="rId132" display="https://fbref.com/en/squads/ae1e2d7d/2025-2026/Fenerbahce-Stats" xr:uid="{6057D71F-2455-4EAD-B1EC-1C65DAC0FFEF}"/>
    <hyperlink ref="Y40" r:id="rId133" display="https://fbref.com/en/players/f28659fb/matchlogs/2026/summary/Kerem-Akturkoglu-Match-Logs" xr:uid="{43B2EFF3-0454-4B67-B16E-284B6689F025}"/>
    <hyperlink ref="B41" r:id="rId134" display="https://fbref.com/en/players/74fbbb3c/Ahmed-Alaaeldin" xr:uid="{7B3043B1-079D-42FC-B8FB-849724679FFD}"/>
    <hyperlink ref="D41" r:id="rId135" display="https://fbref.com/en/squads/9b696ed1/Qatar-Men-Stats" xr:uid="{427CC0F3-E65F-4462-B517-AE4B6903D7D4}"/>
    <hyperlink ref="Y41" r:id="rId136" display="https://fbref.com/en/players/74fbbb3c/matchlogs/2026/summary/Ahmed-Alaaeldin-Match-Logs" xr:uid="{17D9FE8C-EF6E-4002-9A4A-CE4FE351FEEB}"/>
    <hyperlink ref="B42" r:id="rId137" display="https://fbref.com/en/players/05439de2/David-Alaba" xr:uid="{8D2B865D-45E2-4BF9-A98E-2AF7A968F676}"/>
    <hyperlink ref="D42" r:id="rId138" display="https://fbref.com/en/squads/d5121f10/Austria-Men-Stats" xr:uid="{5BF4DE67-5229-4E0F-9C82-3BB272FE5101}"/>
    <hyperlink ref="F42" r:id="rId139" display="https://fbref.com/en/squads/53a2f082/Real-Madrid-Stats" xr:uid="{9579081C-C814-4A3D-B94D-D430EC802C21}"/>
    <hyperlink ref="Y42" r:id="rId140" display="https://fbref.com/en/players/05439de2/matchlogs/2026/summary/David-Alaba-Match-Logs" xr:uid="{E0742519-1F72-4582-B8E4-F0C48DA78633}"/>
    <hyperlink ref="B43" r:id="rId141" display="https://fbref.com/en/players/f3d9291e/Kerim-Alajbegovic" xr:uid="{E0302E34-66FA-42C6-9832-62D1C6F3B6B6}"/>
    <hyperlink ref="D43" r:id="rId142" display="https://fbref.com/en/squads/6c5ef1c3/Bosnia-and-Herzegovina-Men-Stats" xr:uid="{33F8FF82-9ADD-4207-AF18-D4ADCF9C8A5C}"/>
    <hyperlink ref="F43" r:id="rId143" display="https://fbref.com/en/squads/50f2a074/Red-Bull-Salzburg-Stats" xr:uid="{223EE66D-E2AC-49A4-8316-0808F58AC075}"/>
    <hyperlink ref="Y43" r:id="rId144" display="https://fbref.com/en/players/f3d9291e/matchlogs/2026/summary/Kerim-Alajbegovic-Match-Logs" xr:uid="{F1C7A34B-E7D8-44AD-B821-EAA363DEE555}"/>
    <hyperlink ref="B44" r:id="rId145" display="https://fbref.com/en/players/6e98c19f/Jordy-Alcivar" xr:uid="{C14A9803-85D5-4A11-8033-03E6F5AFF6C5}"/>
    <hyperlink ref="D44" r:id="rId146" display="https://fbref.com/en/squads/123acaf8/Ecuador-Men-Stats" xr:uid="{D76AD9E6-5F64-4397-9C82-58C7F6C9632E}"/>
    <hyperlink ref="F44" r:id="rId147" display="https://fbref.com/en/squads/990519b8/Independiente-del-Valle-Stats" xr:uid="{81F575C6-21F2-4D5D-8806-4A6550BBD779}"/>
    <hyperlink ref="Y44" r:id="rId148" display="https://fbref.com/en/players/6e98c19f/matchlogs/2026/summary/Jordy-Alcivar-Match-Logs" xr:uid="{7E232E17-D54D-4D8D-8FE8-12E056FB1847}"/>
    <hyperlink ref="B45" r:id="rId149" display="https://fbref.com/en/players/bb08bce9/Omar-Alderete" xr:uid="{950A264F-FCF0-4712-B008-0025C88A969A}"/>
    <hyperlink ref="D45" r:id="rId150" display="https://fbref.com/en/squads/d2043442/Paraguay-Men-Stats" xr:uid="{A3EA62DD-65F5-49C2-A86B-28CF4F4A992D}"/>
    <hyperlink ref="F45" r:id="rId151" display="https://fbref.com/en/squads/8ef52968/Sunderland-Stats" xr:uid="{3EF133EE-D3BA-4A07-ADD8-581C5E8B3852}"/>
    <hyperlink ref="Y45" r:id="rId152" display="https://fbref.com/en/players/bb08bce9/matchlogs/2026/summary/Omar-Alderete-Match-Logs" xr:uid="{4A369236-5653-46AA-84C7-ED5FF22ED034}"/>
    <hyperlink ref="B46" r:id="rId153" display="https://fbref.com/en/players/bae045a9/Almoez-Ali" xr:uid="{EE8941D6-FA55-4CAA-A87D-3919652787F8}"/>
    <hyperlink ref="D46" r:id="rId154" display="https://fbref.com/en/squads/9b696ed1/Qatar-Men-Stats" xr:uid="{CB7C1DBB-356E-4AC4-8D54-EB3C3A12251A}"/>
    <hyperlink ref="Y46" r:id="rId155" display="https://fbref.com/en/players/bae045a9/matchlogs/2026/summary/Almoez-Ali-Match-Logs" xr:uid="{8BAC8624-BB06-435E-98B8-12856E4769BB}"/>
    <hyperlink ref="B47" r:id="rId156" display="https://fbref.com/en/players/b8a919ad/Hussein-Ali" xr:uid="{7A639B7C-8196-4877-88BF-794F7F8E5ADC}"/>
    <hyperlink ref="D47" r:id="rId157" display="https://fbref.com/en/squads/ec843efd/Iraq-Men-Stats" xr:uid="{DAA0C991-A693-418D-9F40-7D393DAB0769}"/>
    <hyperlink ref="F47" r:id="rId158" display="https://fbref.com/en/squads/8a3f95b9/2025-2026/Pogon-Szczecin-Stats" xr:uid="{1B643F01-BB99-4276-9114-3163F534D1F4}"/>
    <hyperlink ref="Y47" r:id="rId159" display="https://fbref.com/en/players/b8a919ad/matchlogs/2026/summary/Hussein-Ali-Match-Logs" xr:uid="{CF2B478B-6BC6-486E-A984-4B154EF4F097}"/>
    <hyperlink ref="B48" r:id="rId160" display="https://fbref.com/en/players/f929049b/Mohanad-Ali" xr:uid="{9EA4B53C-B8B2-4098-B640-2465AC5FB3A2}"/>
    <hyperlink ref="D48" r:id="rId161" display="https://fbref.com/en/squads/ec843efd/Iraq-Men-Stats" xr:uid="{CB82572D-3AD8-4B78-9A97-F731E6B8ADE8}"/>
    <hyperlink ref="Y48" r:id="rId162" display="https://fbref.com/en/players/f929049b/matchlogs/2026/summary/Mohanad-Ali-Match-Logs" xr:uid="{044C1883-FDA3-437B-A760-98E882E86339}"/>
    <hyperlink ref="B49" r:id="rId163" display="https://fbref.com/en/players/da4b8a4e/Taha-Ali" xr:uid="{077698F3-EDC7-41D3-AC4D-D8BFFD5EB86B}"/>
    <hyperlink ref="D49" r:id="rId164" display="https://fbref.com/en/squads/296f69e7/Sweden-Men-Stats" xr:uid="{1D025566-A30B-49C9-A75C-394C74FAA261}"/>
    <hyperlink ref="F49" r:id="rId165" display="https://fbref.com/en/squads/f3d8c8b9/Malmo-Stats" xr:uid="{D2C95CD2-6C8A-4851-A115-2D0DB2080B87}"/>
    <hyperlink ref="Y49" r:id="rId166" display="https://fbref.com/en/players/da4b8a4e/matchlogs/2026/summary/Taha-Ali-Match-Logs" xr:uid="{1D4B7068-315A-4B43-BE9D-8A420F8A5B3C}"/>
    <hyperlink ref="B50" r:id="rId167" display="https://fbref.com/en/players/e53cbd7a/Khojiakbar-Alijonov" xr:uid="{E21CFA21-C92C-4360-9665-2EC288BFF3F8}"/>
    <hyperlink ref="D50" r:id="rId168" display="https://fbref.com/en/squads/cd389e75/Uzbekistan-Men-Stats" xr:uid="{8BDD171B-A2D1-47E3-979F-371117B3B2FB}"/>
    <hyperlink ref="Y50" r:id="rId169" display="https://fbref.com/en/players/e53cbd7a/matchlogs/2026/summary/Khojiakbar-Alijonov-Match-Logs" xr:uid="{65BA739E-AEF2-4C95-ACBD-40D51E8BADCA}"/>
    <hyperlink ref="B51" r:id="rId170" display="https://fbref.com/en/players/488ee64c/Ali-Alipour" xr:uid="{E746C6BD-D4F0-4F94-9159-5BC70FC9154D}"/>
    <hyperlink ref="D51" r:id="rId171" display="https://fbref.com/en/squads/6a08f71e/IR-Iran-Men-Stats" xr:uid="{79D3AEAF-1B59-4F8C-8F0D-BF8C258B2725}"/>
    <hyperlink ref="F51" r:id="rId172" display="https://fbref.com/en/squads/95f42e44/Persepolis-Stats" xr:uid="{73ABE3B8-B595-451E-A729-4D4BEAA73753}"/>
    <hyperlink ref="Y51" r:id="rId173" display="https://fbref.com/en/players/488ee64c/matchlogs/2026/summary/Ali-Alipour-Match-Logs" xr:uid="{67F5DE6F-391E-4791-9C85-7420D69E899D}"/>
    <hyperlink ref="B52" r:id="rId174" display="https://fbref.com/en/players/7a2e46a8/Alisson" xr:uid="{40E30E89-613F-4044-985D-A131E3ADB05A}"/>
    <hyperlink ref="D52" r:id="rId175" display="https://fbref.com/en/squads/304635c3/Brazil-Men-Stats" xr:uid="{A717647A-DD8A-46BE-8DA8-616A70699320}"/>
    <hyperlink ref="F52" r:id="rId176" display="https://fbref.com/en/squads/822bd0ba/Liverpool-Stats" xr:uid="{26936F0D-6E5B-4146-BF47-D1F78E83939A}"/>
    <hyperlink ref="Y52" r:id="rId177" display="https://fbref.com/en/players/7a2e46a8/matchlogs/2026/summary/Alisson-Match-Logs" xr:uid="{033C678E-7737-4EA5-BCEC-D39FA930F437}"/>
    <hyperlink ref="B53" r:id="rId178" display="https://fbref.com/en/players/27f33438/Thiago-Almada" xr:uid="{D2710908-691A-48D3-99A1-73E12601FD97}"/>
    <hyperlink ref="D53" r:id="rId179" display="https://fbref.com/en/squads/f9fddd6e/Argentina-Men-Stats" xr:uid="{4D474303-1FC2-4E56-B136-E3A1BE08C24F}"/>
    <hyperlink ref="F53" r:id="rId180" display="https://fbref.com/en/squads/db3b9613/Atletico-Madrid-Stats" xr:uid="{4754D18D-2B92-4CBA-8E98-905C3DD16CF4}"/>
    <hyperlink ref="Y53" r:id="rId181" display="https://fbref.com/en/players/27f33438/matchlogs/2026/summary/Thiago-Almada-Match-Logs" xr:uid="{56C4D2EB-88AB-4023-AEAF-7F589D4A4E3C}"/>
    <hyperlink ref="B54" r:id="rId182" display="https://fbref.com/en/players/862a1c15/Miguel-Almiron" xr:uid="{20C14847-D272-4ED3-88E3-38093BBE36F2}"/>
    <hyperlink ref="D54" r:id="rId183" display="https://fbref.com/en/squads/d2043442/Paraguay-Men-Stats" xr:uid="{7B65A181-2A2F-4DE9-8BA1-399BEC1EBB56}"/>
    <hyperlink ref="F54" r:id="rId184" display="https://fbref.com/en/squads/1ebc1a5b/Atlanta-United-Stats" xr:uid="{74BFD3A3-E06C-44C1-A5CD-9123C1056D5A}"/>
    <hyperlink ref="Y54" r:id="rId185" display="https://fbref.com/en/players/862a1c15/matchlogs/2026/summary/Miguel-Almiron-Match-Logs" xr:uid="{CFA6D24F-D03B-400C-BD22-017CFD2FCBDC}"/>
    <hyperlink ref="B56" r:id="rId186" display="https://fbref.com/en/players/b18a3023/Junior-Alonso" xr:uid="{CCA9BBEF-36AB-46E6-8641-C3673F7C91BC}"/>
    <hyperlink ref="D56" r:id="rId187" display="https://fbref.com/en/squads/d2043442/Paraguay-Men-Stats" xr:uid="{A47332C5-D16F-4AE5-8420-5087B4A5D600}"/>
    <hyperlink ref="F56" r:id="rId188" display="https://fbref.com/en/squads/422bb734/Atletico-Mineiro-Stats" xr:uid="{013001A7-2F26-4B74-A7B9-F86A663C85AE}"/>
    <hyperlink ref="Y56" r:id="rId189" display="https://fbref.com/en/players/b18a3023/matchlogs/2026/summary/Junior-Alonso-Match-Logs" xr:uid="{9148E7F1-A367-47F9-8058-D6C9E0F8351F}"/>
    <hyperlink ref="B57" r:id="rId190" display="https://fbref.com/en/players/414b2ce4/Baris-Alper-Yilmaz" xr:uid="{C95FF3BF-2721-4DDF-9E90-88A73D3054D3}"/>
    <hyperlink ref="D57" r:id="rId191" display="https://fbref.com/en/squads/ac6bcf92/Turkiye-Men-Stats" xr:uid="{554674AE-146D-420C-84ED-398B1FF7B82A}"/>
    <hyperlink ref="F57" r:id="rId192" display="https://fbref.com/en/squads/ecd11ca2/Galatasaray-Stats" xr:uid="{71200200-198E-4DFA-9D5A-209A529DA13F}"/>
    <hyperlink ref="Y57" r:id="rId193" display="https://fbref.com/en/players/414b2ce4/matchlogs/2026/summary/Baris-Alper-Yilmaz-Match-Logs" xr:uid="{D2E500D9-3C89-4F2B-BE2F-00418FD2DFC2}"/>
    <hyperlink ref="B58" r:id="rId194" display="https://fbref.com/en/players/ff871e14/Roberto-Alvarado" xr:uid="{E4611E2F-48E3-4151-B817-A7607CD1AE46}"/>
    <hyperlink ref="D58" r:id="rId195" display="https://fbref.com/en/squads/b009a548/Mexico-Men-Stats" xr:uid="{16EF7D25-A7D2-4B2B-A1A5-06B71C3B54D7}"/>
    <hyperlink ref="F58" r:id="rId196" display="https://fbref.com/en/squads/c02b0f7a/2025-2026/Guadalajara-Stats" xr:uid="{510EB559-2192-4272-81AF-D5B744C112C3}"/>
    <hyperlink ref="Y58" r:id="rId197" display="https://fbref.com/en/players/ff871e14/matchlogs/2026/summary/Roberto-Alvarado-Match-Logs" xr:uid="{0B98DC57-E256-4A57-8160-9238DA747191}"/>
    <hyperlink ref="B59" r:id="rId198" display="https://fbref.com/en/players/8b3ab7ad/Edson-Alvarez" xr:uid="{E37C56C4-66D2-43D3-B7ED-CE0FF1EDC0B8}"/>
    <hyperlink ref="D59" r:id="rId199" display="https://fbref.com/en/squads/b009a548/Mexico-Men-Stats" xr:uid="{460C6E67-E14A-4719-90B1-604A5C1C9A8A}"/>
    <hyperlink ref="F59" r:id="rId200" display="https://fbref.com/en/squads/7c21e445/West-Ham-United-Stats" xr:uid="{8E5BC711-7D42-4DF8-AE44-73A01A8297BA}"/>
    <hyperlink ref="Y59" r:id="rId201" display="https://fbref.com/en/players/8b3ab7ad/matchlogs/2026/summary/Edson-Alvarez-Match-Logs" xr:uid="{CDB29D8C-94F0-411C-919A-05ABB3910343}"/>
    <hyperlink ref="B60" r:id="rId202" display="https://fbref.com/en/players/15ab5a2b/Julian-Alvarez" xr:uid="{51608739-8742-4329-ACBE-A083DADC8F0D}"/>
    <hyperlink ref="D60" r:id="rId203" display="https://fbref.com/en/squads/f9fddd6e/Argentina-Men-Stats" xr:uid="{B7FB2DE2-498D-4631-8338-3141B53D84BB}"/>
    <hyperlink ref="F60" r:id="rId204" display="https://fbref.com/en/squads/db3b9613/Atletico-Madrid-Stats" xr:uid="{CA764B31-28CF-47DD-926D-173F5BB642A8}"/>
    <hyperlink ref="Y60" r:id="rId205" display="https://fbref.com/en/players/15ab5a2b/matchlogs/2026/summary/Julian-Alvarez-Match-Logs" xr:uid="{4B3490FF-1BD5-4B5F-B8C9-E58D3BFF6BAE}"/>
    <hyperlink ref="B61" r:id="rId206" display="https://fbref.com/en/players/c5a07a5e/Ayoube-Amaimouni" xr:uid="{1387CBF0-E923-4BD0-999D-D1D171961961}"/>
    <hyperlink ref="D61" r:id="rId207" display="https://fbref.com/en/squads/af41ccda/Morocco-Men-Stats" xr:uid="{07DF4A1F-B92D-4035-A8D4-97AF9716A91A}"/>
    <hyperlink ref="F61" r:id="rId208" display="https://fbref.com/en/squads/f0ac8ee6/Eintracht-Frankfurt-Stats" xr:uid="{948E691F-DA7C-493D-8BFD-C93F3FB9B87D}"/>
    <hyperlink ref="Y61" r:id="rId209" display="https://fbref.com/en/players/c5a07a5e/matchlogs/2026/summary/Ayoube-Amaimouni-Match-Logs" xr:uid="{33DAC6BB-FD77-46C2-A0C8-91E33BB6694E}"/>
    <hyperlink ref="B62" r:id="rId210" display="https://fbref.com/en/players/2ee5b0c9/Zeki-Amdouni" xr:uid="{DE6C13BF-95D3-49E1-BD37-530DE921D318}"/>
    <hyperlink ref="D62" r:id="rId211" display="https://fbref.com/en/squads/81021a70/Switzerland-Men-Stats" xr:uid="{C8E29029-ED21-4A8B-96DC-57561EA16373}"/>
    <hyperlink ref="F62" r:id="rId212" display="https://fbref.com/en/squads/943e8050/Burnley-Stats" xr:uid="{F4A8C1C8-0A23-45B4-8249-A76A66BC576E}"/>
    <hyperlink ref="Y62" r:id="rId213" display="https://fbref.com/en/players/2ee5b0c9/matchlogs/2026/summary/Zeki-Amdouni-Match-Logs" xr:uid="{82836CE1-7384-4B52-AD9A-F79643328B00}"/>
    <hyperlink ref="B63" r:id="rId214" display="https://fbref.com/en/players/349cae8f/Michael-Amir-Murillo" xr:uid="{FF943EAB-F463-4255-8378-81E5E50A463B}"/>
    <hyperlink ref="D63" r:id="rId215" display="https://fbref.com/en/squads/6061a82d/Panama-Men-Stats" xr:uid="{BECB698E-C7A0-4A49-86C4-C60A8787883B}"/>
    <hyperlink ref="F63" r:id="rId216" display="https://fbref.com/en/squads/0f9294bd/2025-2026/Besiktas-Stats" xr:uid="{67095297-2478-43AB-97E5-AFF885685227}"/>
    <hyperlink ref="Y63" r:id="rId217" display="https://fbref.com/en/players/349cae8f/matchlogs/2026/summary/Michael-Amir-Murillo-Match-Logs" xr:uid="{FE4FB9BA-4981-4693-8034-549FBDC2B9E4}"/>
    <hyperlink ref="B64" r:id="rId218" display="https://fbref.com/en/players/555d5edd/Nadiem-Amiri" xr:uid="{048E523C-26AF-4C09-ADB4-A827CDEB1FB9}"/>
    <hyperlink ref="D64" r:id="rId219" display="https://fbref.com/en/squads/c1e40422/Germany-Men-Stats" xr:uid="{86F065B0-04E4-4C8E-8868-76CDCCB1CCD8}"/>
    <hyperlink ref="F64" r:id="rId220" display="https://fbref.com/en/squads/a224b06a/Mainz-05-Stats" xr:uid="{F2222472-8D46-4C4B-80BC-21CB1F4F8857}"/>
    <hyperlink ref="Y64" r:id="rId221" display="https://fbref.com/en/players/555d5edd/matchlogs/2026/summary/Nadiem-Amiri-Match-Logs" xr:uid="{F3E55E7C-324B-4C0D-8382-4CA125443AEB}"/>
    <hyperlink ref="B65" r:id="rId222" display="https://fbref.com/en/players/9f65be73/Amir-Al-Ammari" xr:uid="{629E3429-E894-4810-9AA7-B9B49EE0A54B}"/>
    <hyperlink ref="D65" r:id="rId223" display="https://fbref.com/en/squads/ec843efd/Iraq-Men-Stats" xr:uid="{B4228F3B-39CB-4C53-ACD0-9AFB7CB4F9D0}"/>
    <hyperlink ref="F65" r:id="rId224" display="https://fbref.com/en/squads/6e7c9b0b/2025-2026/Cracovia-Stats" xr:uid="{95D201E5-58BE-45F7-9B09-E98046A1CFCB}"/>
    <hyperlink ref="Y65" r:id="rId225" display="https://fbref.com/en/players/9f65be73/matchlogs/2026/summary/Amir-Al-Ammari-Match-Logs" xr:uid="{A4D5D64F-1BCA-4769-870D-1B7D6D890E28}"/>
    <hyperlink ref="B66" r:id="rId226" display="https://fbref.com/en/players/f487314f/Azizbek-Amonov" xr:uid="{0626391B-6D92-44E1-8E70-D8EA989715F7}"/>
    <hyperlink ref="D66" r:id="rId227" display="https://fbref.com/en/squads/cd389e75/Uzbekistan-Men-Stats" xr:uid="{0CF8932E-9F32-4B28-BF9B-8AFD04E0D0D2}"/>
    <hyperlink ref="Y66" r:id="rId228" display="https://fbref.com/en/players/f487314f/matchlogs/2026/summary/Azizbek-Amonov-Match-Logs" xr:uid="{563235BC-3D29-4829-AE95-7770CFF45736}"/>
    <hyperlink ref="B67" r:id="rId229" display="https://fbref.com/en/players/6597f8b6/Mohamed-Amoura" xr:uid="{35EC063D-80AD-4C03-AB43-A8C433EAC7C4}"/>
    <hyperlink ref="D67" r:id="rId230" display="https://fbref.com/en/squads/1e2dba57/Algeria-Men-Stats" xr:uid="{590D3A00-95D8-4356-BC13-852C23F0B44C}"/>
    <hyperlink ref="F67" r:id="rId231" display="https://fbref.com/en/squads/4eaa11d7/Wolfsburg-Stats" xr:uid="{CFABAB41-FF7F-4B05-A51C-C94BD7EEA1A1}"/>
    <hyperlink ref="Y67" r:id="rId232" display="https://fbref.com/en/players/6597f8b6/matchlogs/2026/summary/Mohamed-Amoura-Match-Logs" xr:uid="{4A8E975F-5CC7-4A2E-9916-D4DAE6D0DAF0}"/>
    <hyperlink ref="B68" r:id="rId233" display="https://fbref.com/en/players/5a2cb25d/Sofyan-Amrabat" xr:uid="{B9710BEF-6561-4A37-BEFF-63B6138D778D}"/>
    <hyperlink ref="D68" r:id="rId234" display="https://fbref.com/en/squads/af41ccda/Morocco-Men-Stats" xr:uid="{0C944C35-7E23-45CB-AA21-B932D3A1A607}"/>
    <hyperlink ref="F68" r:id="rId235" display="https://fbref.com/en/squads/fc536746/Real-Betis-Stats" xr:uid="{A86DCEA2-C0B3-4404-829C-D557C5B38323}"/>
    <hyperlink ref="Y68" r:id="rId236" display="https://fbref.com/en/players/5a2cb25d/matchlogs/2026/summary/Sofyan-Amrabat-Match-Logs" xr:uid="{09757F05-0DD2-464B-AA37-32EC6C76C361}"/>
    <hyperlink ref="B69" r:id="rId237" display="https://fbref.com/en/players/fd0affe3/Abdulelah-Al-Amri" xr:uid="{D5D06926-4F4D-4635-B23E-BB608C69AD9A}"/>
    <hyperlink ref="D69" r:id="rId238" display="https://fbref.com/en/squads/6e84edac/Saudi-Arabia-Men-Stats" xr:uid="{9E4B6B33-495E-4727-B14D-163D75A238C9}"/>
    <hyperlink ref="Y69" r:id="rId239" display="https://fbref.com/en/players/fd0affe3/matchlogs/2026/summary/Abdulelah-Al-Amri-Match-Logs" xr:uid="{260168C3-A12D-4F90-AB2B-F6D18F51A8ED}"/>
    <hyperlink ref="B70" r:id="rId240" display="https://fbref.com/en/players/10c12f22/Youssef-Amyn" xr:uid="{B09C799D-9952-45F1-9D5F-6C4AF42CA96E}"/>
    <hyperlink ref="D70" r:id="rId241" display="https://fbref.com/en/squads/ec843efd/Iraq-Men-Stats" xr:uid="{67E4E372-C12A-41FF-836E-C5F13FF56EBE}"/>
    <hyperlink ref="Y70" r:id="rId242" display="https://fbref.com/en/players/10c12f22/matchlogs/2026/summary/Youssef-Amyn-Match-Logs" xr:uid="{6EA85A45-3760-4A8E-A208-17FED4451F4E}"/>
    <hyperlink ref="B71" r:id="rId243" display="https://fbref.com/en/players/de31038e/Elliot-Anderson" xr:uid="{AFBD337E-D8D1-4AFD-9EF5-1DFA50225066}"/>
    <hyperlink ref="D71" r:id="rId244" display="https://fbref.com/en/squads/1862c019/England-Men-Stats" xr:uid="{D33A342D-73EE-4E75-A94F-11E67E83774B}"/>
    <hyperlink ref="F71" r:id="rId245" display="https://fbref.com/en/squads/e4a775cb/Nottingham-Forest-Stats" xr:uid="{7E85B891-C461-4B41-8771-200680E3FD57}"/>
    <hyperlink ref="Y71" r:id="rId246" display="https://fbref.com/en/players/de31038e/matchlogs/2026/summary/Elliot-Anderson-Match-Logs" xr:uid="{CA05878E-C4F0-4ABF-99B3-31219FF3087E}"/>
    <hyperlink ref="B72" r:id="rId247" display="https://fbref.com/en/players/6ea23758/Andres-Andrade-Cedeno" xr:uid="{DF54F6B2-03B1-471C-B32A-7A4A66AC7D70}"/>
    <hyperlink ref="D72" r:id="rId248" display="https://fbref.com/en/squads/6061a82d/Panama-Men-Stats" xr:uid="{C63820C1-7AB6-488D-98A7-939637CA0831}"/>
    <hyperlink ref="F72" r:id="rId249" display="https://fbref.com/en/squads/d20821dd/LASK-Stats" xr:uid="{248A49DD-9DFA-4694-A4CE-586288CF9C15}"/>
    <hyperlink ref="Y72" r:id="rId250" display="https://fbref.com/en/players/6ea23758/matchlogs/2026/summary/Andres-Andrade-Cedeno-Match-Logs" xr:uid="{13642F47-86BD-4D8E-9776-D593C6AA9B9A}"/>
    <hyperlink ref="B73" r:id="rId251" display="https://fbref.com/en/players/3724baa1/Fredrik-Andre-Bjorkan" xr:uid="{455479E3-35C0-4608-A6AD-23A7C338AB9A}"/>
    <hyperlink ref="D73" r:id="rId252" display="https://fbref.com/en/squads/599eba19/Norway-Men-Stats" xr:uid="{096BD9A8-BE92-4111-98A2-5761EB86C678}"/>
    <hyperlink ref="F73" r:id="rId253" display="https://fbref.com/en/squads/d86248bd/BodoGlimt-Stats" xr:uid="{6D026CB6-BF1E-42DF-965A-6629E0D019E4}"/>
    <hyperlink ref="Y73" r:id="rId254" display="https://fbref.com/en/players/3724baa1/matchlogs/2026/summary/Fredrik-Andre-Bjorkan-Match-Logs" xr:uid="{56547406-37EC-4B38-8F17-C56244DDDE01}"/>
    <hyperlink ref="B74" r:id="rId255" display="https://fbref.com/en/players/a9b9d89c/Nilson-Angulo" xr:uid="{F10CF556-F85E-4637-9B4B-E0615BB4D670}"/>
    <hyperlink ref="D74" r:id="rId256" display="https://fbref.com/en/squads/123acaf8/Ecuador-Men-Stats" xr:uid="{B5089517-CAE4-420F-8DDA-0EE6F64A8389}"/>
    <hyperlink ref="F74" r:id="rId257" display="https://fbref.com/en/squads/8ef52968/Sunderland-Stats" xr:uid="{E8FE9047-8F3F-45AB-A8F1-871DDDD1E169}"/>
    <hyperlink ref="Y74" r:id="rId258" display="https://fbref.com/en/players/a9b9d89c/matchlogs/2026/summary/Nilson-Angulo-Match-Logs" xr:uid="{CD8A4124-680F-489C-A1C7-0B7372BBD583}"/>
    <hyperlink ref="B75" r:id="rId259" display="https://fbref.com/en/players/5e66fa06/Waldemar-Anton" xr:uid="{02428D3E-89D7-4AA4-9A35-A9DF50E2B455}"/>
    <hyperlink ref="D75" r:id="rId260" display="https://fbref.com/en/squads/c1e40422/Germany-Men-Stats" xr:uid="{6DB6D9AD-20B5-48C1-B81F-08F16C9568A4}"/>
    <hyperlink ref="F75" r:id="rId261" display="https://fbref.com/en/squads/add600ae/Dortmund-Stats" xr:uid="{DDBC0A19-D6DD-4893-96E5-B93E6FEFFF60}"/>
    <hyperlink ref="Y75" r:id="rId262" display="https://fbref.com/en/players/5e66fa06/matchlogs/2026/summary/Waldemar-Anton-Match-Logs" xr:uid="{FACC0B12-30E2-49F7-AFFD-86E9249E8FA7}"/>
    <hyperlink ref="B76" r:id="rId263" display="https://fbref.com/en/players/6011e63a/Jeremy-Antonisse" xr:uid="{44A7EF81-F450-4939-A7C5-0662C87FE1B8}"/>
    <hyperlink ref="D76" r:id="rId264" display="https://fbref.com/en/squads/e0f5893a/Curacao-Men-Stats" xr:uid="{2F50D66F-220A-43E0-80A3-CD0589CBD29C}"/>
    <hyperlink ref="F76" r:id="rId265" display="https://fbref.com/en/squads/0451f017/AE-Kifisia-Stats" xr:uid="{82ECFA74-EAE1-420E-ABFD-DACB1D911426}"/>
    <hyperlink ref="Y76" r:id="rId266" display="https://fbref.com/en/players/6011e63a/matchlogs/2026/summary/Jeremy-Antonisse-Match-Logs" xr:uid="{47AADB43-047B-491D-ABF8-5B75618F541C}"/>
    <hyperlink ref="B77" r:id="rId267" display="https://fbref.com/en/players/a5db0bec/Houssem-Aouar" xr:uid="{75EAF700-67FB-40DE-BFC5-E9817832C60F}"/>
    <hyperlink ref="D77" r:id="rId268" display="https://fbref.com/en/squads/1e2dba57/Algeria-Men-Stats" xr:uid="{EE736C85-E9A2-41A3-BDB4-205D77AC102E}"/>
    <hyperlink ref="F77" r:id="rId269" display="https://fbref.com/en/squads/e00d111d/Al-Ittihad-Stats" xr:uid="{968F85B6-5ABA-4918-B3C5-F6848A8B4BEC}"/>
    <hyperlink ref="Y77" r:id="rId270" display="https://fbref.com/en/players/a5db0bec/matchlogs/2026/summary/Houssem-Aouar-Match-Logs" xr:uid="{C51599CF-F84B-48FD-970A-D8295AF5A13E}"/>
    <hyperlink ref="B78" r:id="rId271" display="https://fbref.com/en/players/e8933eb0/Oswin-Appollis" xr:uid="{139BC598-FF0A-431F-BC3D-8D7093DFE0B8}"/>
    <hyperlink ref="D78" r:id="rId272" display="https://fbref.com/en/squads/506f1741/South-Africa-Men-Stats" xr:uid="{821E8BDB-BA81-4EEA-8B32-0128190589D2}"/>
    <hyperlink ref="F78" r:id="rId273" display="https://fbref.com/en/squads/b8a68959/Orlando-Pirates-Stats" xr:uid="{79B2ECC5-768B-4ACC-9917-E7F431D8ACA5}"/>
    <hyperlink ref="Y78" r:id="rId274" display="https://fbref.com/en/players/e8933eb0/matchlogs/2026/summary/Oswin-Appollis-Match-Logs" xr:uid="{668E8E8F-4C46-43DD-A576-B66E050CEE45}"/>
    <hyperlink ref="B79" r:id="rId275" display="https://fbref.com/en/players/32878a09/Yazan-Al-Arab" xr:uid="{35EACE50-20AE-42C1-A38E-E6774BADF908}"/>
    <hyperlink ref="D79" r:id="rId276" display="https://fbref.com/en/squads/3e22f0fa/Jordan-Men-Stats" xr:uid="{7CDC6016-6EDD-4708-8CC6-DA46A52843D4}"/>
    <hyperlink ref="F79" r:id="rId277" display="https://fbref.com/en/squads/e03e5172/FC-Seoul-Stats" xr:uid="{86730850-5233-4819-AD11-05AEB89D26EA}"/>
    <hyperlink ref="Y79" r:id="rId278" display="https://fbref.com/en/players/32878a09/matchlogs/2026/summary/Yazan-Al-Arab-Match-Logs" xr:uid="{6E6DF2AB-3EEF-45AB-8428-8CEEA2D4D23D}"/>
    <hyperlink ref="B80" r:id="rId279" display="https://fbref.com/en/players/f9ab3f4a/Maxi-Araujo" xr:uid="{BCFCB227-77E7-47AB-987A-32B50C718B99}"/>
    <hyperlink ref="D80" r:id="rId280" display="https://fbref.com/en/squads/870e020f/Uruguay-Men-Stats" xr:uid="{CABB551F-FD29-4867-9E0D-A1ED15858508}"/>
    <hyperlink ref="F80" r:id="rId281" display="https://fbref.com/en/squads/13dc44fd/Sporting-CP-Stats" xr:uid="{01FAD05D-47F1-4D2D-AA53-B4614BE4F731}"/>
    <hyperlink ref="Y80" r:id="rId282" display="https://fbref.com/en/players/f9ab3f4a/matchlogs/2026/summary/Maxi-Araujo-Match-Logs" xr:uid="{B3E9FD52-7E22-41D8-9351-9B2A76723773}"/>
    <hyperlink ref="B82" r:id="rId283" display="https://fbref.com/en/players/0fa11d7d/Tomas-Araujo" xr:uid="{6280E22D-6AA6-4CAE-839C-61AA6A48670B}"/>
    <hyperlink ref="D82" r:id="rId284" display="https://fbref.com/en/squads/4a1b4ea8/Portugal-Men-Stats" xr:uid="{8ED7985B-A8FB-4525-B96D-32DF151CFA6A}"/>
    <hyperlink ref="F82" r:id="rId285" display="https://fbref.com/en/squads/a77c513e/2025-2026/Benfica-Stats" xr:uid="{0BB410BB-E730-4DF8-ACFD-0E0B14420B9C}"/>
    <hyperlink ref="Y82" r:id="rId286" display="https://fbref.com/en/players/0fa11d7d/matchlogs/2026/summary/Tomas-Araujo-Match-Logs" xr:uid="{76D7B4C3-2161-4291-B1AB-938061CE193D}"/>
    <hyperlink ref="B83" r:id="rId287" display="https://fbref.com/en/players/c692cef2/Telmo-Arcanjo" xr:uid="{99A22876-4D60-4EB4-B5CC-ECCBB71760DC}"/>
    <hyperlink ref="D83" r:id="rId288" display="https://fbref.com/en/squads/31fa6fa6/Cabo-Verde-Men-Stats" xr:uid="{E2478EE7-3E44-428A-B8F7-65E5766AD20C}"/>
    <hyperlink ref="F83" r:id="rId289" display="https://fbref.com/en/squads/3f319bc9/Vitoria-Guimaraes-Stats" xr:uid="{C03EC25E-4307-4BC2-B598-D51B81B8F960}"/>
    <hyperlink ref="Y83" r:id="rId290" display="https://fbref.com/en/players/c692cef2/matchlogs/2026/summary/Telmo-Arcanjo-Match-Logs" xr:uid="{B56A3154-434C-46AC-81FF-1603B31A03EB}"/>
    <hyperlink ref="B84" r:id="rId291" display="https://fbref.com/en/players/10411db2/Alex-Arce" xr:uid="{E448FC98-C995-4378-BBCD-98D82B748A5C}"/>
    <hyperlink ref="D84" r:id="rId292" display="https://fbref.com/en/squads/d2043442/Paraguay-Men-Stats" xr:uid="{D05C29C6-75FF-4C89-B670-E24019B4437F}"/>
    <hyperlink ref="F84" r:id="rId293" display="https://fbref.com/en/squads/8a9d5afa/Independiente-Rivadavia-Stats" xr:uid="{FA9AEEA0-97EC-43FC-9BE1-1B90398C68FD}"/>
    <hyperlink ref="Y84" r:id="rId294" display="https://fbref.com/en/players/10411db2/matchlogs/2026/summary/Alex-Arce-Match-Logs" xr:uid="{A24F968B-CA4F-4173-A148-9847BE372989}"/>
    <hyperlink ref="B85" r:id="rId295" display="https://fbref.com/en/players/5e837126/Carlens-Arcus" xr:uid="{9C031D83-0776-4EBC-B356-BA968CE44B4F}"/>
    <hyperlink ref="D85" r:id="rId296" display="https://fbref.com/en/squads/61828292/Haiti-Men-Stats" xr:uid="{FE5098BD-11D6-4D66-BF9F-FF25573054E4}"/>
    <hyperlink ref="F85" r:id="rId297" display="https://fbref.com/en/squads/69236f98/Angers-Stats" xr:uid="{1B6DCB99-953C-4EE1-BF53-08C2072AC48F}"/>
    <hyperlink ref="Y85" r:id="rId298" display="https://fbref.com/en/players/5e837126/matchlogs/2026/summary/Carlens-Arcus-Match-Logs" xr:uid="{4CEBD433-A2C7-4349-B269-24EABE874D3D}"/>
    <hyperlink ref="B86" r:id="rId299" display="https://fbref.com/en/players/668f881e/Max-Arfsten" xr:uid="{4484B154-77C4-4E08-9388-4ED8C7DF705F}"/>
    <hyperlink ref="D86" r:id="rId300" display="https://fbref.com/en/squads/0f66725b/United-States-Men-Stats" xr:uid="{0E2E465A-E881-48B9-BA67-44A3446BD91B}"/>
    <hyperlink ref="F86" r:id="rId301" display="https://fbref.com/en/squads/529ba333/Columbus-Crew-Stats" xr:uid="{581FC803-3C11-41E2-96B1-CF56719C9E1E}"/>
    <hyperlink ref="Y86" r:id="rId302" display="https://fbref.com/en/players/668f881e/matchlogs/2026/summary/Max-Arfsten-Match-Logs" xr:uid="{EBAF9321-D5BD-4FE7-9534-2DFCA1E29B2B}"/>
    <hyperlink ref="B87" r:id="rId303" display="https://fbref.com/en/players/86d96066/Jhon-Arias" xr:uid="{962DD467-28CD-4A3D-8D37-99F5D7446603}"/>
    <hyperlink ref="D87" r:id="rId304" display="https://fbref.com/en/squads/ab73cfe5/Colombia-Men-Stats" xr:uid="{3126FF6B-663C-4DCC-BE01-C4A732551793}"/>
    <hyperlink ref="F87" r:id="rId305" display="https://fbref.com/en/squads/abdce579/Palmeiras-Stats" xr:uid="{A01AD0F1-AD65-4E5D-966F-2286F49D2EE8}"/>
    <hyperlink ref="Y87" r:id="rId306" display="https://fbref.com/en/players/86d96066/matchlogs/2026/summary/Jhon-Arias-Match-Logs" xr:uid="{6F0D243B-8F02-46EC-86EE-C05B801FCEEA}"/>
    <hyperlink ref="B88" r:id="rId307" display="https://fbref.com/en/players/fdd60087/Santiago-Arias" xr:uid="{80FD7A4D-7487-4B31-A332-41A8EE461813}"/>
    <hyperlink ref="D88" r:id="rId308" display="https://fbref.com/en/squads/ab73cfe5/Colombia-Men-Stats" xr:uid="{72E6BF34-7B5A-4B14-8D91-2BDFF822AA43}"/>
    <hyperlink ref="F88" r:id="rId309" display="https://fbref.com/en/squads/40bb0ce9/Independiente-Stats" xr:uid="{84761A8D-1020-4159-9068-37C240309A6F}"/>
    <hyperlink ref="Y88" r:id="rId310" display="https://fbref.com/en/players/fdd60087/matchlogs/2026/summary/Santiago-Arias-Match-Logs" xr:uid="{B122EAB5-A6C8-4DBB-83E4-15097AC6F77A}"/>
    <hyperlink ref="B89" r:id="rId311" display="https://fbref.com/en/players/00459419/Marko-Arnautovic" xr:uid="{7B6916DB-365D-40AE-A1EA-32022E0A44CA}"/>
    <hyperlink ref="D89" r:id="rId312" display="https://fbref.com/en/squads/d5121f10/Austria-Men-Stats" xr:uid="{78F6A71D-113E-4924-AE49-01AEA2FC2183}"/>
    <hyperlink ref="F89" r:id="rId313" display="https://fbref.com/en/squads/099c6eb5/2025-2026/Red-Star-Stats" xr:uid="{6FF4884B-D279-4269-8809-8F4F4B9BCED1}"/>
    <hyperlink ref="Y89" r:id="rId314" display="https://fbref.com/en/players/00459419/matchlogs/2026/summary/Marko-Arnautovic-Match-Logs" xr:uid="{5192DD9D-06D9-4777-B37C-079B2D7AB95E}"/>
    <hyperlink ref="B90" r:id="rId315" display="https://fbref.com/en/players/4bb65492/Benjamin-Asare" xr:uid="{C51B2DAE-B8F1-4D31-90F9-370DF1329FDC}"/>
    <hyperlink ref="D90" r:id="rId316" display="https://fbref.com/en/squads/9349828d/Ghana-Men-Stats" xr:uid="{57950926-2F2C-4E0A-AB6B-6B89F3703AB9}"/>
    <hyperlink ref="Y90" r:id="rId317" display="https://fbref.com/en/players/4bb65492/matchlogs/2026/summary/Benjamin-Asare-Match-Logs" xr:uid="{D2B71C2E-5A2B-4888-BEE8-E09FB80D0E4F}"/>
    <hyperlink ref="B91" r:id="rId318" display="https://fbref.com/en/players/31b7d437/Emam-Ashour" xr:uid="{A38D18CF-2B25-4CCB-B976-8C0568C895D9}"/>
    <hyperlink ref="D91" r:id="rId319" display="https://fbref.com/en/squads/b8889750/Egypt-Men-Stats" xr:uid="{85B1E6E8-AE1B-41A2-8E60-176D4CBE1300}"/>
    <hyperlink ref="Y91" r:id="rId320" display="https://fbref.com/en/players/31b7d437/matchlogs/2026/summary/Emam-Ashour-Match-Logs" xr:uid="{6CB6331E-827E-4FC4-9460-A9356394E0C2}"/>
    <hyperlink ref="B92" r:id="rId321" display="https://fbref.com/en/players/a0ecd397/Rustam-Ashurmatov" xr:uid="{C9A045BA-D7A1-416F-BB32-BE923F7A90F0}"/>
    <hyperlink ref="D92" r:id="rId322" display="https://fbref.com/en/squads/cd389e75/Uzbekistan-Men-Stats" xr:uid="{E6234787-440E-4DA9-BFFE-4BDB7DF3FDAD}"/>
    <hyperlink ref="F92" r:id="rId323" display="https://fbref.com/en/squads/fe550dbf/Esteghlal-Stats" xr:uid="{46B4B87C-227C-40E5-AA18-3C476C94BF83}"/>
    <hyperlink ref="Y92" r:id="rId324" display="https://fbref.com/en/players/a0ecd397/matchlogs/2026/summary/Rustam-Ashurmatov-Match-Logs" xr:uid="{11273DE2-AEFF-4F65-8C5A-0A8085D4B8A1}"/>
    <hyperlink ref="B93" r:id="rId325" display="https://fbref.com/en/players/a12402c3/Lawrence-Ati-Zigi" xr:uid="{C5DB4C3E-1F11-4191-B6D7-EC6060703451}"/>
    <hyperlink ref="D93" r:id="rId326" display="https://fbref.com/en/squads/9349828d/Ghana-Men-Stats" xr:uid="{A64E0DA9-9329-4ED2-B282-1F34364F7029}"/>
    <hyperlink ref="F93" r:id="rId327" display="https://fbref.com/en/squads/cdaf4e6d/2025-2026/St-Gallen-Stats" xr:uid="{1ABC534D-9A9F-4ACD-A873-84BD333BAFCB}"/>
    <hyperlink ref="Y93" r:id="rId328" display="https://fbref.com/en/players/a12402c3/matchlogs/2026/summary/Lawrence-Ati-Zigi-Match-Logs" xr:uid="{FFCDA86B-6147-43D1-8840-06E101988587}"/>
    <hyperlink ref="B94" r:id="rId329" display="https://fbref.com/en/players/1ea3d7ec/Marwan-Attia" xr:uid="{FBA8CB35-851A-4282-9999-8C4B7A4410AE}"/>
    <hyperlink ref="D94" r:id="rId330" display="https://fbref.com/en/squads/b8889750/Egypt-Men-Stats" xr:uid="{6E4EE2AD-35C1-4069-BE24-3E58DA795E9B}"/>
    <hyperlink ref="Y94" r:id="rId331" display="https://fbref.com/en/players/1ea3d7ec/matchlogs/2026/summary/Marwan-Attia-Match-Logs" xr:uid="{55E5D29D-19E8-41BA-A953-8C5E8D7D3FC3}"/>
    <hyperlink ref="B95" r:id="rId332" display="https://fbref.com/en/players/f0677ed7/Fredrik-Aursnes" xr:uid="{C21610D5-FB27-4F42-AB56-F8EB7511C120}"/>
    <hyperlink ref="D95" r:id="rId333" display="https://fbref.com/en/squads/599eba19/Norway-Men-Stats" xr:uid="{91222459-616F-4030-AE46-B284904E13C4}"/>
    <hyperlink ref="F95" r:id="rId334" display="https://fbref.com/en/squads/a77c513e/2025-2026/Benfica-Stats" xr:uid="{7B9C6E07-38AD-4112-98D2-081D69EA519C}"/>
    <hyperlink ref="Y95" r:id="rId335" display="https://fbref.com/en/players/f0677ed7/matchlogs/2026/summary/Fredrik-Aursnes-Match-Logs" xr:uid="{77279E44-B962-4148-A3F5-54C5341707A9}"/>
    <hyperlink ref="B96" r:id="rId336" display="https://fbref.com/en/players/b6781b67/Gabriel-Avalos" xr:uid="{89104F9F-DBAE-4D67-8DB9-068A82B501C5}"/>
    <hyperlink ref="D96" r:id="rId337" display="https://fbref.com/en/squads/d2043442/Paraguay-Men-Stats" xr:uid="{F025F3B9-F933-4617-9720-991284A3ECEE}"/>
    <hyperlink ref="F96" r:id="rId338" display="https://fbref.com/en/squads/40bb0ce9/Independiente-Stats" xr:uid="{341910BD-021A-4B30-92DE-E7A4246B10AB}"/>
    <hyperlink ref="Y96" r:id="rId339" display="https://fbref.com/en/players/b6781b67/matchlogs/2026/summary/Gabriel-Avalos-Match-Logs" xr:uid="{BB2F4699-10ED-450B-8C3A-C1E5A074AB87}"/>
    <hyperlink ref="B97" r:id="rId340" display="https://fbref.com/en/players/f173303a/Yasin-Ayari" xr:uid="{7A32381B-9D84-42D5-B6A8-DD55052AB1FA}"/>
    <hyperlink ref="D97" r:id="rId341" display="https://fbref.com/en/squads/296f69e7/Sweden-Men-Stats" xr:uid="{9CD3C52A-738E-4134-80DC-86E159D5A894}"/>
    <hyperlink ref="F97" r:id="rId342" display="https://fbref.com/en/squads/d07537b9/Brighton-and-Hove-Albion-Stats" xr:uid="{8A4B0F5E-EF54-422F-A6AC-B32490F10F0B}"/>
    <hyperlink ref="Y97" r:id="rId343" display="https://fbref.com/en/players/f173303a/matchlogs/2026/summary/Yasin-Ayari-Match-Logs" xr:uid="{376E319A-0EAF-42D9-AF7A-AC4B9ED4CF37}"/>
    <hyperlink ref="B98" r:id="rId344" display="https://fbref.com/en/players/a7b98226/Oguz-Aydin" xr:uid="{1074193D-D734-4BC2-9DC3-88B3FC529E30}"/>
    <hyperlink ref="D98" r:id="rId345" display="https://fbref.com/en/squads/ac6bcf92/Turkiye-Men-Stats" xr:uid="{97741780-0249-4B0A-B90D-CB81046809D1}"/>
    <hyperlink ref="F98" r:id="rId346" display="https://fbref.com/en/squads/ae1e2d7d/2025-2026/Fenerbahce-Stats" xr:uid="{B3E09E3C-6905-4DFB-9866-9CCE1FE1BEF2}"/>
    <hyperlink ref="Y98" r:id="rId347" display="https://fbref.com/en/players/a7b98226/matchlogs/2026/summary/Oguz-Aydin-Match-Logs" xr:uid="{D1B57577-F5A1-4A5D-918B-6B5036DFCA3E}"/>
    <hyperlink ref="B99" r:id="rId348" display="https://fbref.com/en/players/da052c14/Jordan-Ayew" xr:uid="{7571862F-55B8-4A00-A1DC-8D6D3EA275A3}"/>
    <hyperlink ref="D99" r:id="rId349" display="https://fbref.com/en/squads/9349828d/Ghana-Men-Stats" xr:uid="{05FC32E0-96F7-48F7-8BAA-09A5074C1E97}"/>
    <hyperlink ref="F99" r:id="rId350" display="https://fbref.com/en/squads/a2d435b3/Leicester-City-Stats" xr:uid="{16BDD844-6A46-4746-AD84-3C5208404404}"/>
    <hyperlink ref="Y99" r:id="rId351" display="https://fbref.com/en/players/da052c14/matchlogs/2026/summary/Jordan-Ayew-Match-Logs" xr:uid="{C8B45700-A820-403A-8533-265F44FECE59}"/>
    <hyperlink ref="B100" r:id="rId352" display="https://fbref.com/en/players/2200181e/Kaan-Ayhan" xr:uid="{CD6D6F13-D831-49FA-B041-BC7E915FF5ED}"/>
    <hyperlink ref="D100" r:id="rId353" display="https://fbref.com/en/squads/ac6bcf92/Turkiye-Men-Stats" xr:uid="{533C4552-626E-4A96-86C1-80D887C62278}"/>
    <hyperlink ref="F100" r:id="rId354" display="https://fbref.com/en/squads/ecd11ca2/Galatasaray-Stats" xr:uid="{AD439C01-5462-4ACB-B327-08B66EDD3362}"/>
    <hyperlink ref="Y100" r:id="rId355" display="https://fbref.com/en/players/2200181e/matchlogs/2026/summary/Kaan-Ayhan-Match-Logs" xr:uid="{3A4E3DC6-8D1B-431C-B549-0665EA083F4C}"/>
    <hyperlink ref="B101" r:id="rId356" display="https://fbref.com/en/players/17e1261b/Neil-El-Aynaoui" xr:uid="{C1D5BE7D-6812-4AF7-8CFD-1377BCB54389}"/>
    <hyperlink ref="D101" r:id="rId357" display="https://fbref.com/en/squads/af41ccda/Morocco-Men-Stats" xr:uid="{BF300827-C3BA-4377-ADA9-BFAA1C696C73}"/>
    <hyperlink ref="F101" r:id="rId358" display="https://fbref.com/en/squads/cf74a709/Roma-Stats" xr:uid="{9CA96CC5-BAE1-4A55-BE0B-1287D6C6D0A2}"/>
    <hyperlink ref="Y101" r:id="rId359" display="https://fbref.com/en/players/17e1261b/matchlogs/2026/summary/Neil-El-Aynaoui-Match-Logs" xr:uid="{3454CB22-6663-4276-95BE-E47113417C68}"/>
    <hyperlink ref="B102" r:id="rId360" display="https://fbref.com/en/players/3a46ac67/Ali-Azaizeh" xr:uid="{1375E13D-5E12-40BA-88B0-531646B4F750}"/>
    <hyperlink ref="D102" r:id="rId361" display="https://fbref.com/en/squads/3e22f0fa/Jordan-Men-Stats" xr:uid="{462983ED-C62C-4D28-AB8F-0A97194AA47B}"/>
    <hyperlink ref="F102" r:id="rId362" display="https://fbref.com/en/squads/84bbaea6/Al-Shabab-Stats" xr:uid="{0023B47B-5210-40E2-9DE6-EBAD35B82F0E}"/>
    <hyperlink ref="Y102" r:id="rId363" display="https://fbref.com/en/players/3a46ac67/matchlogs/2026/summary/Ali-Azaizeh-Match-Logs" xr:uid="{474FA264-DB1A-4F75-A76B-71FC18A12D9A}"/>
    <hyperlink ref="B103" r:id="rId364" display="https://fbref.com/en/players/aaf1bf05/Juninho-Bacuna" xr:uid="{CFF499F3-E52B-4556-8F36-43B61A227D03}"/>
    <hyperlink ref="D103" r:id="rId365" display="https://fbref.com/en/squads/e0f5893a/Curacao-Men-Stats" xr:uid="{0F7BBB7D-E0F1-4A57-B0C5-862C109BC18D}"/>
    <hyperlink ref="F103" r:id="rId366" display="https://fbref.com/en/squads/8783f4ee/Volendam-Stats" xr:uid="{1188D5F3-A44D-48D2-B2F1-C04FA233080C}"/>
    <hyperlink ref="Y103" r:id="rId367" display="https://fbref.com/en/players/aaf1bf05/matchlogs/2026/summary/Juninho-Bacuna-Match-Logs" xr:uid="{90A96CDD-516B-4568-A013-E20E2EEE4ADD}"/>
    <hyperlink ref="B104" r:id="rId368" display="https://fbref.com/en/players/9dc69d38/Leandro-Bacuna" xr:uid="{D6CD7C75-94F7-4631-844D-68D5819C1627}"/>
    <hyperlink ref="D104" r:id="rId369" display="https://fbref.com/en/squads/e0f5893a/Curacao-Men-Stats" xr:uid="{D53A5310-B570-48F5-B1D4-3BD4E8A58844}"/>
    <hyperlink ref="Y104" r:id="rId370" display="https://fbref.com/en/players/9dc69d38/matchlogs/2026/summary/Leandro-Bacuna-Match-Logs" xr:uid="{F0EFA4CE-6F9B-4B7E-85CF-5D74E6BC506C}"/>
    <hyperlink ref="B105" r:id="rId371" display="https://fbref.com/en/players/518f2234/Alex-Baena" xr:uid="{11F04CB0-0913-452E-A833-4E34CA267926}"/>
    <hyperlink ref="D105" r:id="rId372" display="https://fbref.com/en/squads/b561dd30/Spain-Men-Stats" xr:uid="{A4853BAD-5DEE-4633-BC90-176A3FC58267}"/>
    <hyperlink ref="F105" r:id="rId373" display="https://fbref.com/en/squads/db3b9613/Atletico-Madrid-Stats" xr:uid="{71B24AD9-30E3-49D8-A29A-F341B8CB1810}"/>
    <hyperlink ref="Y105" r:id="rId374" display="https://fbref.com/en/players/518f2234/matchlogs/2026/summary/Alex-Baena-Match-Logs" xr:uid="{452530D7-9D84-466A-A1C0-33D548CA9ED7}"/>
    <hyperlink ref="B106" r:id="rId375" display="https://fbref.com/en/players/dff24174/Esmir-Bajraktarevic" xr:uid="{AC52DD30-A93D-4221-88B7-C30479877018}"/>
    <hyperlink ref="D106" r:id="rId376" display="https://fbref.com/en/squads/6c5ef1c3/Bosnia-and-Herzegovina-Men-Stats" xr:uid="{41C74519-05DF-4222-839C-1F73E397C8C5}"/>
    <hyperlink ref="F106" r:id="rId377" display="https://fbref.com/en/squads/e334d850/PSV-Eindhoven-Stats" xr:uid="{AE8033AF-EEE5-4B42-849D-C02FA2F16661}"/>
    <hyperlink ref="Y106" r:id="rId378" display="https://fbref.com/en/players/dff24174/matchlogs/2026/summary/Esmir-Bajraktarevic-Match-Logs" xr:uid="{45B03489-4DA5-4CB2-A0AC-1A5246CCE340}"/>
    <hyperlink ref="B108" r:id="rId379" display="https://fbref.com/en/players/0af4dcf0/Cedric-Bakambu" xr:uid="{7BBFCB3B-3D6D-44F5-8CEA-3D2621A3535F}"/>
    <hyperlink ref="D108" r:id="rId380" display="https://fbref.com/en/squads/9be9f315/Congo-DR-Men-Stats" xr:uid="{38BEDBC5-4A6F-49C7-9318-349FE9B593A8}"/>
    <hyperlink ref="F108" r:id="rId381" display="https://fbref.com/en/squads/fc536746/Real-Betis-Stats" xr:uid="{B2426F8B-E4CB-489E-BF5F-96298426E82E}"/>
    <hyperlink ref="Y108" r:id="rId382" display="https://fbref.com/en/players/0af4dcf0/matchlogs/2026/summary/Cedric-Bakambu-Match-Logs" xr:uid="{343DC6E9-EDEC-424F-B89D-649A580DC750}"/>
    <hyperlink ref="B109" r:id="rId383" display="https://fbref.com/en/players/3626f7d9/Fabian-Balbuena" xr:uid="{AE4B04DC-965C-4E36-811E-0C1EC20A449B}"/>
    <hyperlink ref="D109" r:id="rId384" display="https://fbref.com/en/squads/d2043442/Paraguay-Men-Stats" xr:uid="{2931510D-1374-407C-B3CC-A5EFCE48004D}"/>
    <hyperlink ref="F109" r:id="rId385" display="https://fbref.com/en/squads/d5ae3703/Gremio-Stats" xr:uid="{B84BA1F0-0124-4EB2-9720-B300A9157E56}"/>
    <hyperlink ref="Y109" r:id="rId386" display="https://fbref.com/en/players/3626f7d9/matchlogs/2026/summary/Fabian-Balbuena-Match-Logs" xr:uid="{D86E5050-7871-4F97-8638-9F88C3E7A9B5}"/>
    <hyperlink ref="B110" r:id="rId387" display="https://fbref.com/en/players/31822f8c/Folarin-Balogun" xr:uid="{5D22A5C7-2CE9-4544-9774-2F99783D4894}"/>
    <hyperlink ref="D110" r:id="rId388" display="https://fbref.com/en/squads/0f66725b/United-States-Men-Stats" xr:uid="{66DDA80A-F2A4-4109-8BB0-A92E7A06BA4D}"/>
    <hyperlink ref="F110" r:id="rId389" display="https://fbref.com/en/squads/fd6114db/Monaco-Stats" xr:uid="{268329D5-BF2D-49C4-8E42-028CAAE4F5D4}"/>
    <hyperlink ref="Y110" r:id="rId390" display="https://fbref.com/en/players/31822f8c/matchlogs/2026/summary/Folarin-Balogun-Match-Logs" xr:uid="{127B9FD2-A243-4E4B-9CAF-DFBBAE573787}"/>
    <hyperlink ref="B111" r:id="rId391" display="https://fbref.com/en/players/be47b750/Simon-Banza" xr:uid="{41A7A96C-218E-40DB-8C25-053DBC4122A8}"/>
    <hyperlink ref="D111" r:id="rId392" display="https://fbref.com/en/squads/9be9f315/Congo-DR-Men-Stats" xr:uid="{FCFBAE75-A43D-4763-9CC0-ACBAE9F3E793}"/>
    <hyperlink ref="Y111" r:id="rId393" display="https://fbref.com/en/players/be47b750/matchlogs/2026/summary/Simon-Banza-Match-Logs" xr:uid="{557411FA-5557-4EAE-8FD2-D541204ADC2F}"/>
    <hyperlink ref="B112" r:id="rId394" display="https://fbref.com/en/players/b39849eb/Yoel-Barcenas" xr:uid="{EB41A94B-5E46-40D0-BB59-ECCEE1780AAB}"/>
    <hyperlink ref="D112" r:id="rId395" display="https://fbref.com/en/squads/6061a82d/Panama-Men-Stats" xr:uid="{267388E8-208D-425C-AD8D-9E68E32FB195}"/>
    <hyperlink ref="F112" r:id="rId396" display="https://fbref.com/en/squads/f0297c23/Mazatlan-Stats" xr:uid="{24212A02-FB58-4E19-9195-3CD46A841E4B}"/>
    <hyperlink ref="Y112" r:id="rId397" display="https://fbref.com/en/players/b39849eb/matchlogs/2026/summary/Yoel-Barcenas-Match-Logs" xr:uid="{9DB38C21-45CA-4A8A-A69B-6E18C264E128}"/>
    <hyperlink ref="B113" r:id="rId398" display="https://fbref.com/en/players/b9f282ec/Valentin-Barco" xr:uid="{EAAABC47-DC3A-4A33-8874-37FA2795D7E1}"/>
    <hyperlink ref="D113" r:id="rId399" display="https://fbref.com/en/squads/f9fddd6e/Argentina-Men-Stats" xr:uid="{A9AC8E9E-C05B-4470-9330-5B4FE1AD0403}"/>
    <hyperlink ref="F113" r:id="rId400" display="https://fbref.com/en/squads/c0d3eab4/Strasbourg-Stats" xr:uid="{42B80ADE-E43E-49BF-9C57-9D8B3A203449}"/>
    <hyperlink ref="Y113" r:id="rId401" display="https://fbref.com/en/players/b9f282ec/matchlogs/2026/summary/Valentin-Barco-Match-Logs" xr:uid="{904845C9-96D9-4C22-81D1-83379F4CEDF3}"/>
    <hyperlink ref="B114" r:id="rId402" display="https://fbref.com/en/players/a0d55a09/Bradley-Barcola" xr:uid="{F350DFD6-465D-465B-801C-5C96435C1483}"/>
    <hyperlink ref="D114" r:id="rId403" display="https://fbref.com/en/squads/b1b36dcd/France-Men-Stats" xr:uid="{91275936-94EB-4C06-8CA3-DF2B797F7A9F}"/>
    <hyperlink ref="F114" r:id="rId404" display="https://fbref.com/en/squads/e2d8892c/Paris-Saint-Germain-Stats" xr:uid="{9E6C5611-93E7-4543-A9A1-3D5F1DD286B1}"/>
    <hyperlink ref="Y114" r:id="rId405" display="https://fbref.com/en/players/a0d55a09/matchlogs/2026/summary/Bradley-Barcola-Match-Logs" xr:uid="{9BA7F766-A53F-4EFD-B7F5-55D96CE4FB6D}"/>
    <hyperlink ref="B115" r:id="rId406" display="https://fbref.com/en/players/5d9cff53/Abdulkerim-Bardakci" xr:uid="{7B2BC355-B487-432E-AB35-52979E5C08E4}"/>
    <hyperlink ref="D115" r:id="rId407" display="https://fbref.com/en/squads/ac6bcf92/Turkiye-Men-Stats" xr:uid="{FB003483-D833-48BD-8B37-B90C9582B4A4}"/>
    <hyperlink ref="F115" r:id="rId408" display="https://fbref.com/en/squads/ecd11ca2/Galatasaray-Stats" xr:uid="{C5544CFD-9A21-4A77-9B98-50CDA542686A}"/>
    <hyperlink ref="Y115" r:id="rId409" display="https://fbref.com/en/players/5d9cff53/matchlogs/2026/summary/Abdulkerim-Bardakci-Match-Logs" xr:uid="{62445023-7661-4DCC-80E7-2C42B269EA20}"/>
    <hyperlink ref="B116" r:id="rId410" display="https://fbref.com/en/players/9b0a0d51/Ivan-Basic" xr:uid="{3ACC1BCA-B718-4106-A71A-805970E9E64F}"/>
    <hyperlink ref="D116" r:id="rId411" display="https://fbref.com/en/squads/6c5ef1c3/Bosnia-and-Herzegovina-Men-Stats" xr:uid="{97E7D4E0-AF77-46A6-8829-8E8235CFAA13}"/>
    <hyperlink ref="Y116" r:id="rId412" display="https://fbref.com/en/players/9b0a0d51/matchlogs/2026/summary/Ivan-Basic-Match-Logs" xr:uid="{E82B3C24-C617-42BA-BE25-6C56359DD389}"/>
    <hyperlink ref="B117" r:id="rId413" display="https://fbref.com/en/players/3bf9e631/Ahmed-Basil" xr:uid="{2856654B-CB40-4C7D-A3D5-A86A4D5A6475}"/>
    <hyperlink ref="D117" r:id="rId414" display="https://fbref.com/en/squads/ec843efd/Iraq-Men-Stats" xr:uid="{0130A06E-024C-48EE-959B-1E2077A009D6}"/>
    <hyperlink ref="Y117" r:id="rId415" display="https://fbref.com/en/players/3bf9e631/matchlogs/2026/summary/Ahmed-Basil-Match-Logs" xr:uid="{C5BFF8F9-A978-44EA-8419-79C3F15D981A}"/>
    <hyperlink ref="B118" r:id="rId416" display="https://fbref.com/en/players/d1eda5f0/Martin-Baturina" xr:uid="{8ABF00BA-03B8-48F6-93EE-211C7B7D538B}"/>
    <hyperlink ref="D118" r:id="rId417" display="https://fbref.com/en/squads/7b08e376/Croatia-Men-Stats" xr:uid="{5CA153BB-D7EF-484F-8D1C-42B35A1355F3}"/>
    <hyperlink ref="F118" r:id="rId418" display="https://fbref.com/en/squads/28c9c3cd/Como-Stats" xr:uid="{709F4991-67DA-464E-AAE8-6D48A49316DD}"/>
    <hyperlink ref="Y118" r:id="rId419" display="https://fbref.com/en/players/d1eda5f0/matchlogs/2026/summary/Martin-Baturina-Match-Logs" xr:uid="{1B6E1AF2-6E39-42AD-9E79-7CCBBF6815ED}"/>
    <hyperlink ref="B119" r:id="rId420" display="https://fbref.com/en/players/2f2003ba/Ibrahim-Bayesh" xr:uid="{0D49BC67-4252-4A84-A2B0-7C2C5CD5C884}"/>
    <hyperlink ref="D119" r:id="rId421" display="https://fbref.com/en/squads/ec843efd/Iraq-Men-Stats" xr:uid="{C1EE4FBE-50B6-4599-BA29-1AF113F330C2}"/>
    <hyperlink ref="Y119" r:id="rId422" display="https://fbref.com/en/players/2f2003ba/matchlogs/2026/summary/Ibrahim-Bayesh-Match-Logs" xr:uid="{34E99C3D-3B04-4F2A-9779-2561A24163EE}"/>
    <hyperlink ref="B120" r:id="rId423" display="https://fbref.com/en/players/e59c9d0d/Samed-Bazdar" xr:uid="{2C316998-9BD6-4AA7-85E7-829888E2962E}"/>
    <hyperlink ref="D120" r:id="rId424" display="https://fbref.com/en/squads/6c5ef1c3/Bosnia-and-Herzegovina-Men-Stats" xr:uid="{A097F1DB-4165-4574-B7FC-35BE9841C1CC}"/>
    <hyperlink ref="F120" r:id="rId425" display="https://fbref.com/en/squads/32f3ee20/Monchengladbach-Stats" xr:uid="{C924AFFE-0302-4C0A-AF1A-CFCE1523A68F}"/>
    <hyperlink ref="Y120" r:id="rId426" display="https://fbref.com/en/players/e59c9d0d/matchlogs/2026/summary/Samed-Bazdar-Match-Logs" xr:uid="{E554CA88-2DC3-4841-8827-B301CC1AB3BC}"/>
    <hyperlink ref="B121" r:id="rId427" display="https://fbref.com/en/players/da59a197/Riechedly-Bazoer" xr:uid="{66552F85-853C-4061-B330-C69700B5C856}"/>
    <hyperlink ref="D121" r:id="rId428" display="https://fbref.com/en/squads/e0f5893a/Curacao-Men-Stats" xr:uid="{50B2FE6A-B08C-41B2-B47C-DCA766C0D357}"/>
    <hyperlink ref="F121" r:id="rId429" display="https://fbref.com/en/squads/5700c020/Konyaspor-Stats" xr:uid="{1385C14D-F0FA-4FE6-8C2E-5F133106C7CE}"/>
    <hyperlink ref="Y121" r:id="rId430" display="https://fbref.com/en/players/da59a197/matchlogs/2026/summary/Riechedly-Bazoer-Match-Logs" xr:uid="{B3969215-7912-4A45-9B22-27541F098E86}"/>
    <hyperlink ref="B122" r:id="rId431" display="https://fbref.com/en/players/3cc64624/Patrick-Beach" xr:uid="{D417494E-9B30-4682-83C0-C48D0916B171}"/>
    <hyperlink ref="D122" r:id="rId432" display="https://fbref.com/en/squads/b90bf4f9/Australia-Men-Stats" xr:uid="{15E52E70-D66A-4734-9245-62C3A0E41CCE}"/>
    <hyperlink ref="F122" r:id="rId433" display="https://fbref.com/en/squads/31553c94/Melbourne-City-Stats" xr:uid="{C9048514-AA8F-40B1-A664-740ACC069478}"/>
    <hyperlink ref="Y122" r:id="rId434" display="https://fbref.com/en/players/3cc64624/matchlogs/2026/summary/Patrick-Beach-Match-Logs" xr:uid="{F5C02319-4FAA-498A-9AB1-5E4C36CBAE7C}"/>
    <hyperlink ref="B123" r:id="rId435" display="https://fbref.com/en/players/b6867b96/Aziz-Behich" xr:uid="{ABBC9E7A-B4E4-4FB3-9502-AF6022937D4C}"/>
    <hyperlink ref="D123" r:id="rId436" display="https://fbref.com/en/squads/b90bf4f9/Australia-Men-Stats" xr:uid="{429208FC-2D09-4AD4-AFD4-303C8EE902C2}"/>
    <hyperlink ref="F123" r:id="rId437" display="https://fbref.com/en/squads/31553c94/Melbourne-City-Stats" xr:uid="{7CDED64C-024E-437E-B2E7-BA7F9AFB2209}"/>
    <hyperlink ref="Y123" r:id="rId438" display="https://fbref.com/en/players/b6867b96/matchlogs/2026/summary/Aziz-Behich-Match-Logs" xr:uid="{A35ECABE-DEA5-4506-96DD-A4070C646261}"/>
    <hyperlink ref="B124" r:id="rId439" display="https://fbref.com/en/players/5db45ee5/Maximilian-Beier" xr:uid="{CFC37BBE-2BFD-4FE6-BE88-82E0009A0D44}"/>
    <hyperlink ref="D124" r:id="rId440" display="https://fbref.com/en/squads/c1e40422/Germany-Men-Stats" xr:uid="{17F836C9-DC54-4E2F-988F-4856C0CA5822}"/>
    <hyperlink ref="F124" r:id="rId441" display="https://fbref.com/en/squads/add600ae/Dortmund-Stats" xr:uid="{A00D5735-DD90-4DCA-9A1E-0CCB97BB2887}"/>
    <hyperlink ref="Y124" r:id="rId442" display="https://fbref.com/en/players/5db45ee5/matchlogs/2026/summary/Maximilian-Beier-Match-Logs" xr:uid="{D78AB848-A15D-4020-9AAF-2BAC2048AE8A}"/>
    <hyperlink ref="B125" r:id="rId443" display="https://fbref.com/en/players/6ca0b04a/Alireza-Beiranvand" xr:uid="{A0DC806D-1C01-49EA-A711-189029F8A134}"/>
    <hyperlink ref="D125" r:id="rId444" display="https://fbref.com/en/squads/6a08f71e/IR-Iran-Men-Stats" xr:uid="{CA140CA3-6160-44F2-9DF0-9592B47215BD}"/>
    <hyperlink ref="F125" r:id="rId445" display="https://fbref.com/en/squads/0230c3aa/Tractor-Stats" xr:uid="{F330CD7B-D8D9-4704-8A73-F823086C7E5F}"/>
    <hyperlink ref="Y125" r:id="rId446" display="https://fbref.com/en/players/6ca0b04a/matchlogs/2026/summary/Alireza-Beiranvand-Match-Logs" xr:uid="{6B6F333B-FC71-422A-81DC-019F0D1BA29B}"/>
    <hyperlink ref="B126" r:id="rId447" display="https://fbref.com/en/players/b2562589/Zineddine-Belaid" xr:uid="{C9E8AFE6-888B-492C-97FF-04C7E1B8BBFD}"/>
    <hyperlink ref="D126" r:id="rId448" display="https://fbref.com/en/squads/1e2dba57/Algeria-Men-Stats" xr:uid="{D6B6462D-796E-47F8-9C54-6A2ABAA516D0}"/>
    <hyperlink ref="Y126" r:id="rId449" display="https://fbref.com/en/players/b2562589/matchlogs/2026/summary/Zineddine-Belaid-Match-Logs" xr:uid="{40F89F77-F5D7-4A02-AC1F-5AF5646275BA}"/>
    <hyperlink ref="B127" r:id="rId450" display="https://fbref.com/en/players/0abcb968/Rafik-Belghali" xr:uid="{41FEA867-E709-4690-91A2-CA61406FB8EC}"/>
    <hyperlink ref="D127" r:id="rId451" display="https://fbref.com/en/squads/1e2dba57/Algeria-Men-Stats" xr:uid="{D5C2B1C3-D3B7-4A38-8810-66FD0AB2DE25}"/>
    <hyperlink ref="F127" r:id="rId452" display="https://fbref.com/en/squads/0e72edf2/Hellas-Verona-Stats" xr:uid="{9841B363-03BB-4895-9BEB-8E3D807DA9C9}"/>
    <hyperlink ref="Y127" r:id="rId453" display="https://fbref.com/en/players/0abcb968/matchlogs/2026/summary/Rafik-Belghali-Match-Logs" xr:uid="{F322B8CE-372E-462D-9982-40CC91D6D539}"/>
    <hyperlink ref="B128" r:id="rId454" display="https://fbref.com/en/players/7825847e/Joe-Bell" xr:uid="{A96700A9-A101-4170-AEDE-EBC3B47D580B}"/>
    <hyperlink ref="D128" r:id="rId455" display="https://fbref.com/en/squads/259855f0/New-Zealand-Men-Stats" xr:uid="{6531104C-8AF4-44D8-9E2C-DB9512296178}"/>
    <hyperlink ref="F128" r:id="rId456" display="https://fbref.com/en/squads/0b26f976/Viking-Stats" xr:uid="{328E5717-875C-436E-9F45-C0694CC54786}"/>
    <hyperlink ref="Y128" r:id="rId457" display="https://fbref.com/en/players/7825847e/matchlogs/2026/summary/Joe-Bell-Match-Logs" xr:uid="{9F8340F6-B328-4D98-9D4C-39ECD9E3DB81}"/>
    <hyperlink ref="B129" r:id="rId458" display="https://fbref.com/en/players/10f0fdd3/Jean-Ricner-Bellegarde" xr:uid="{25DA1305-AC87-403D-ABBC-75213B23406B}"/>
    <hyperlink ref="D129" r:id="rId459" display="https://fbref.com/en/squads/61828292/Haiti-Men-Stats" xr:uid="{871B22A8-C956-472D-B6AB-FA8AC2AA93B0}"/>
    <hyperlink ref="F129" r:id="rId460" display="https://fbref.com/en/squads/8cec06e1/Wolverhampton-Wanderers-Stats" xr:uid="{FB5514D0-0863-45BA-A308-4FC2DAD14950}"/>
    <hyperlink ref="Y129" r:id="rId461" display="https://fbref.com/en/players/10f0fdd3/matchlogs/2026/summary/Jean-Ricner-Bellegarde-Match-Logs" xr:uid="{B9787EF5-348E-4F8A-BC44-FE21D645F60F}"/>
    <hyperlink ref="B130" r:id="rId462" display="https://fbref.com/en/players/57d88cf9/Jude-Bellingham" xr:uid="{C25B2FF7-8A98-42DC-A3E0-3AA2502D2C98}"/>
    <hyperlink ref="D130" r:id="rId463" display="https://fbref.com/en/squads/1862c019/England-Men-Stats" xr:uid="{7322A278-5DCC-49CD-A036-5DABCF3C6C4B}"/>
    <hyperlink ref="F130" r:id="rId464" display="https://fbref.com/en/squads/53a2f082/Real-Madrid-Stats" xr:uid="{65CF1E79-D516-430F-964E-94CD6BB5A764}"/>
    <hyperlink ref="Y130" r:id="rId465" display="https://fbref.com/en/players/57d88cf9/matchlogs/2026/summary/Jude-Bellingham-Match-Logs" xr:uid="{64CD1AAB-FA75-4F39-A344-AB95CBD978E9}"/>
    <hyperlink ref="B131" r:id="rId466" display="https://fbref.com/en/players/1798891a/Mortadha-Ben-Ouanes" xr:uid="{0A8059AF-22DF-4561-90A6-2382B44495EA}"/>
    <hyperlink ref="D131" r:id="rId467" display="https://fbref.com/en/squads/a7c7562a/Tunisia-Men-Stats" xr:uid="{F908F89C-6649-49D8-808F-D5005BB9F036}"/>
    <hyperlink ref="F131" r:id="rId468" display="https://fbref.com/en/squads/d6ffefd1/Kasimpasa-Stats" xr:uid="{C790F99E-29BC-409E-A88B-B341BDADFB25}"/>
    <hyperlink ref="Y131" r:id="rId469" display="https://fbref.com/en/players/1798891a/matchlogs/2026/summary/Mortadha-Ben-Ouanes-Match-Logs" xr:uid="{3389C7BD-A71D-4918-A3FF-9B767E436419}"/>
    <hyperlink ref="B132" r:id="rId470" display="https://fbref.com/en/players/9ade9ce1/Anis-Ben-Slimane" xr:uid="{B10F5E0C-F07A-4D80-8B18-EEC572C9FE00}"/>
    <hyperlink ref="D132" r:id="rId471" display="https://fbref.com/en/squads/a7c7562a/Tunisia-Men-Stats" xr:uid="{AD55DC0B-12BD-4185-A6D4-5BAAC211E6B0}"/>
    <hyperlink ref="F132" r:id="rId472" display="https://fbref.com/en/squads/1c781004/Norwich-City-Stats" xr:uid="{11EC72FE-BDA4-4FEF-8BF2-5B6F666EC028}"/>
    <hyperlink ref="Y132" r:id="rId473" display="https://fbref.com/en/players/9ade9ce1/matchlogs/2026/summary/Anis-Ben-Slimane-Match-Logs" xr:uid="{12B94E2B-D116-4614-85B7-141E04F4C6E1}"/>
    <hyperlink ref="B134" r:id="rId474" display="https://fbref.com/en/players/dcae580c/Oussama-Benbot" xr:uid="{569358AD-B050-482E-A667-154170900763}"/>
    <hyperlink ref="D134" r:id="rId475" display="https://fbref.com/en/squads/1e2dba57/Algeria-Men-Stats" xr:uid="{BF0DD4ED-A664-457F-B4C9-B9FEDF24B7CF}"/>
    <hyperlink ref="Y134" r:id="rId476" display="https://fbref.com/en/players/dcae580c/matchlogs/2026/summary/Oussama-Benbot-Match-Logs" xr:uid="{C2855361-6A77-4D99-A8EE-E3CA382A05C5}"/>
    <hyperlink ref="B135" r:id="rId477" display="https://fbref.com/en/players/cd25f2b3/Nadhir-Benbouali" xr:uid="{875BDAFD-27B7-4F51-8E3B-4B78886D626A}"/>
    <hyperlink ref="D135" r:id="rId478" display="https://fbref.com/en/squads/1e2dba57/Algeria-Men-Stats" xr:uid="{FCFFFB80-18ED-4F28-8AC9-F174FB7DC251}"/>
    <hyperlink ref="F135" r:id="rId479" display="https://fbref.com/en/squads/4149e9fd/2025-2026/Gyor-Stats" xr:uid="{3B22A8E6-6E3E-4C04-AC2F-B7983D734C45}"/>
    <hyperlink ref="Y135" r:id="rId480" display="https://fbref.com/en/players/cd25f2b3/matchlogs/2026/summary/Nadhir-Benbouali-Match-Logs" xr:uid="{97F53E1B-4BCB-4901-A310-51BBAC6C450D}"/>
    <hyperlink ref="B136" r:id="rId481" display="https://fbref.com/en/players/eae26fce/Gilson-Benchimol" xr:uid="{D3813693-BA71-46F5-B0F2-A4B4C4D3E4DB}"/>
    <hyperlink ref="D136" r:id="rId482" display="https://fbref.com/en/squads/31fa6fa6/Cabo-Verde-Men-Stats" xr:uid="{7BA48AFB-E370-46A3-88F0-DFF39270588D}"/>
    <hyperlink ref="F136" r:id="rId483" display="https://fbref.com/en/squads/9e9e1971/2025-2026/Akron-Tolyatti-Stats" xr:uid="{8E729635-741C-42C2-B7C9-35F722BB4F30}"/>
    <hyperlink ref="Y136" r:id="rId484" display="https://fbref.com/en/players/eae26fce/matchlogs/2026/summary/Gilson-Benchimol-Match-Logs" xr:uid="{25B6E05C-47AF-45C9-A7F9-2398A789229F}"/>
    <hyperlink ref="B137" r:id="rId485" display="https://fbref.com/en/players/378825c7/Ramy-Bensebaini" xr:uid="{773FE194-750B-4D6E-BCBB-AF3BC0848BCA}"/>
    <hyperlink ref="D137" r:id="rId486" display="https://fbref.com/en/squads/1e2dba57/Algeria-Men-Stats" xr:uid="{EFCCC142-6302-46A2-B117-EFA034A1F143}"/>
    <hyperlink ref="F137" r:id="rId487" display="https://fbref.com/en/squads/add600ae/Dortmund-Stats" xr:uid="{85A9335A-3A3B-4BDE-AA24-7587019D89B5}"/>
    <hyperlink ref="Y137" r:id="rId488" display="https://fbref.com/en/players/378825c7/matchlogs/2026/summary/Ramy-Bensebaini-Match-Logs" xr:uid="{E2683893-E085-45EB-A192-444FF23EC077}"/>
    <hyperlink ref="B138" r:id="rId489" display="https://fbref.com/en/players/3189f61a/Nabil-Bentaleb" xr:uid="{F4E07130-B9C4-4360-A87E-AB6AEC2C2ED9}"/>
    <hyperlink ref="D138" r:id="rId490" display="https://fbref.com/en/squads/1e2dba57/Algeria-Men-Stats" xr:uid="{81D0F4C9-9997-4B10-805D-1DCFFB49166D}"/>
    <hyperlink ref="F138" r:id="rId491" display="https://fbref.com/en/squads/cb188c0c/Lille-Stats" xr:uid="{2840B092-28D2-4688-8D67-3D5E4119CA3D}"/>
    <hyperlink ref="Y138" r:id="rId492" display="https://fbref.com/en/players/3189f61a/matchlogs/2026/summary/Nabil-Bentaleb-Match-Logs" xr:uid="{7B2ED71D-40F7-4E4C-89B4-660387686D4F}"/>
    <hyperlink ref="B139" r:id="rId493" display="https://fbref.com/en/players/3b8674e6/Rodrigo-Bentancur" xr:uid="{BE0036EC-0B11-4D9B-B59E-E3AC811272F5}"/>
    <hyperlink ref="D139" r:id="rId494" display="https://fbref.com/en/squads/870e020f/Uruguay-Men-Stats" xr:uid="{DA06EBE5-81E9-463F-BDC6-3A6DFCF89EAD}"/>
    <hyperlink ref="F139" r:id="rId495" display="https://fbref.com/en/squads/361ca564/Tottenham-Hotspur-Stats" xr:uid="{B439A833-20C4-4546-9A96-87D7B15B2800}"/>
    <hyperlink ref="Y139" r:id="rId496" display="https://fbref.com/en/players/3b8674e6/matchlogs/2026/summary/Rodrigo-Bentancur-Match-Logs" xr:uid="{E40A197F-5C7B-45BE-BBA0-ABD2098A6FE9}"/>
    <hyperlink ref="B140" r:id="rId497" display="https://fbref.com/en/players/e4114f5d/Patrick-Berg" xr:uid="{E4D71EFC-B2B2-4411-AFFD-95F232BA7E86}"/>
    <hyperlink ref="D140" r:id="rId498" display="https://fbref.com/en/squads/599eba19/Norway-Men-Stats" xr:uid="{521E86B5-C427-4A0B-A222-BE844D257929}"/>
    <hyperlink ref="F140" r:id="rId499" display="https://fbref.com/en/squads/d86248bd/BodoGlimt-Stats" xr:uid="{F78F4BE5-5529-4316-A97D-A12996AD061E}"/>
    <hyperlink ref="Y140" r:id="rId500" display="https://fbref.com/en/players/e4114f5d/matchlogs/2026/summary/Patrick-Berg-Match-Logs" xr:uid="{A6991379-60EC-474F-BFF5-75DBF60EB1E1}"/>
    <hyperlink ref="B141" r:id="rId501" display="https://fbref.com/en/players/d0b6129f/Sander-Berge" xr:uid="{095069AC-9FAC-4B72-ACE6-1E61C8A4AFD8}"/>
    <hyperlink ref="D141" r:id="rId502" display="https://fbref.com/en/squads/599eba19/Norway-Men-Stats" xr:uid="{5A4DA6A4-CA43-4EE8-BD1C-BA1F50288C6A}"/>
    <hyperlink ref="F141" r:id="rId503" display="https://fbref.com/en/squads/fd962109/Fulham-Stats" xr:uid="{7FB33BC7-3E1D-4781-B371-1805D328F7BE}"/>
    <hyperlink ref="Y141" r:id="rId504" display="https://fbref.com/en/players/d0b6129f/matchlogs/2026/summary/Sander-Berge-Match-Logs" xr:uid="{390B493B-719B-4FCE-ACF1-8494210A9FC5}"/>
    <hyperlink ref="B142" r:id="rId505" display="https://fbref.com/en/players/a109e5c8/Lucas-Bergvall" xr:uid="{809C773E-DE5A-468A-A7F5-F0262EA05923}"/>
    <hyperlink ref="D142" r:id="rId506" display="https://fbref.com/en/squads/296f69e7/Sweden-Men-Stats" xr:uid="{6A47D20C-BF3A-40F2-85DA-7991CA2FF333}"/>
    <hyperlink ref="F142" r:id="rId507" display="https://fbref.com/en/squads/361ca564/Tottenham-Hotspur-Stats" xr:uid="{C0DECE36-4789-44A7-8C5C-45594A0C724A}"/>
    <hyperlink ref="Y142" r:id="rId508" display="https://fbref.com/en/players/a109e5c8/matchlogs/2026/summary/Lucas-Bergvall-Match-Logs" xr:uid="{05855106-3C06-46BE-939B-4269B493AA43}"/>
    <hyperlink ref="B143" r:id="rId509" display="https://fbref.com/en/players/f33ee427/Sebastian-Berhalter" xr:uid="{F826FB08-E236-4C1D-A0BB-9033041DB647}"/>
    <hyperlink ref="D143" r:id="rId510" display="https://fbref.com/en/squads/0f66725b/United-States-Men-Stats" xr:uid="{E1DA94AC-E513-41D2-A042-3F73BDBC1D52}"/>
    <hyperlink ref="F143" r:id="rId511" display="https://fbref.com/en/squads/ab41cb90/Vancouver-Whitecaps-Stats" xr:uid="{1E12DA49-CDBC-44B8-B57B-ED2D6A6E4275}"/>
    <hyperlink ref="Y143" r:id="rId512" display="https://fbref.com/en/players/f33ee427/matchlogs/2026/summary/Sebastian-Berhalter-Match-Logs" xr:uid="{14CE284C-38E1-461D-964B-776F1AE51411}"/>
    <hyperlink ref="B144" r:id="rId513" display="https://fbref.com/en/players/dea1d183/Alexander-Bernhardsson" xr:uid="{BC6FEB83-ECAA-41B0-9174-95E312FB4E4C}"/>
    <hyperlink ref="D144" r:id="rId514" display="https://fbref.com/en/squads/296f69e7/Sweden-Men-Stats" xr:uid="{36B6E1E3-1B4B-4AF3-B16B-00478AE345C7}"/>
    <hyperlink ref="F144" r:id="rId515" display="https://fbref.com/en/squads/2ac661d9/Holstein-Kiel-Stats" xr:uid="{E87CCA7A-4586-47EB-88B6-5EA9F1B1D916}"/>
    <hyperlink ref="Y144" r:id="rId516" display="https://fbref.com/en/players/dea1d183/matchlogs/2026/summary/Alexander-Bernhardsson-Match-Logs" xr:uid="{E4CC79B0-971E-491B-A578-BFF9A219195F}"/>
    <hyperlink ref="B145" r:id="rId517" display="https://fbref.com/en/players/3575e5eb/Tyler-Bindon" xr:uid="{C098AFDC-6096-4C86-AEA6-13892B4C7540}"/>
    <hyperlink ref="D145" r:id="rId518" display="https://fbref.com/en/squads/259855f0/New-Zealand-Men-Stats" xr:uid="{3B09F4AA-1214-4B1D-8A44-DC51AE84A9CF}"/>
    <hyperlink ref="F145" r:id="rId519" display="https://fbref.com/en/squads/1df6b87e/Sheffield-United-Stats" xr:uid="{D66AB880-429D-4FAB-A87A-86CF8C592295}"/>
    <hyperlink ref="Y145" r:id="rId520" display="https://fbref.com/en/players/3575e5eb/matchlogs/2026/summary/Tyler-Bindon-Match-Logs" xr:uid="{C195763F-AD2E-4DE0-A551-579CF1D0CEBE}"/>
    <hyperlink ref="B146" r:id="rId521" display="https://fbref.com/en/players/c2b11050/Cesar-Blackman" xr:uid="{A3F03C0F-B262-4399-996A-8BFDEF590099}"/>
    <hyperlink ref="D146" r:id="rId522" display="https://fbref.com/en/squads/6061a82d/Panama-Men-Stats" xr:uid="{5676D9A3-B42F-417F-97B3-7BF2F7F13884}"/>
    <hyperlink ref="Y146" r:id="rId523" display="https://fbref.com/en/players/c2b11050/matchlogs/2026/summary/Cesar-Blackman-Match-Logs" xr:uid="{193419E8-4743-417F-969F-3F7A3BC2577F}"/>
    <hyperlink ref="B147" r:id="rId524" display="https://fbref.com/en/players/ad7d6437/Damian-Bobadilla" xr:uid="{E58B58AF-63E9-424A-B398-B44025CA7B3A}"/>
    <hyperlink ref="D147" r:id="rId525" display="https://fbref.com/en/squads/d2043442/Paraguay-Men-Stats" xr:uid="{D75B13F0-5B14-4A9C-A76C-674A1D60EC9B}"/>
    <hyperlink ref="F147" r:id="rId526" display="https://fbref.com/en/squads/5f232eb1/Sao-Paulo-Stats" xr:uid="{3C6E0A57-A669-43F2-BCCF-F5AD00C126FE}"/>
    <hyperlink ref="Y147" r:id="rId527" display="https://fbref.com/en/players/ad7d6437/matchlogs/2026/summary/Damian-Bobadilla-Match-Logs" xr:uid="{22A6AA3E-696E-41F6-8AF1-376F8F364343}"/>
    <hyperlink ref="B148" r:id="rId528" display="https://fbref.com/en/players/eed2427e/Oscar-Bobb" xr:uid="{818E4ADB-7A3A-42AC-824C-33BC2CFE1DCA}"/>
    <hyperlink ref="D148" r:id="rId529" display="https://fbref.com/en/squads/599eba19/Norway-Men-Stats" xr:uid="{7F06AA37-8057-4177-9B5B-6217B0DBAF92}"/>
    <hyperlink ref="F148" r:id="rId530" display="https://fbref.com/en/squads/fd962109/Fulham-Stats" xr:uid="{2E994919-D691-4DBC-9621-E8AB1597991E}"/>
    <hyperlink ref="Y148" r:id="rId531" display="https://fbref.com/en/players/eed2427e/matchlogs/2026/summary/Oscar-Bobb-Match-Logs" xr:uid="{BFF23327-FEF5-46DF-9BB7-74131A8FD3BF}"/>
    <hyperlink ref="B149" r:id="rId532" display="https://fbref.com/en/players/c2f23fc8/Moise-Bombito" xr:uid="{E3778409-D8C6-4C78-B1F3-B4C4068C5FFB}"/>
    <hyperlink ref="D149" r:id="rId533" display="https://fbref.com/en/squads/9c6d90a0/Canada-Men-Stats" xr:uid="{0D74B459-D3DC-41A1-BA83-936FE01879FB}"/>
    <hyperlink ref="F149" r:id="rId534" display="https://fbref.com/en/squads/132ebc33/Nice-Stats" xr:uid="{8423A051-3983-4D91-9A26-D47EDC9E66A3}"/>
    <hyperlink ref="Y149" r:id="rId535" display="https://fbref.com/en/players/c2f23fc8/matchlogs/2026/summary/Moise-Bombito-Match-Logs" xr:uid="{EBC0CB87-0D27-4B20-8E9B-B373C03CA088}"/>
    <hyperlink ref="B150" r:id="rId536" display="https://fbref.com/en/players/0da6a13e/Theo-Bongonda" xr:uid="{75F5025F-2003-4A7E-B5B5-518E9B93F00F}"/>
    <hyperlink ref="D150" r:id="rId537" display="https://fbref.com/en/squads/9be9f315/Congo-DR-Men-Stats" xr:uid="{8720D3CE-35E4-4555-8D2B-AB7D0C31EA97}"/>
    <hyperlink ref="F150" r:id="rId538" display="https://fbref.com/en/squads/8c635914/2025-2026/Spartak-Moscow-Stats" xr:uid="{EED39CBA-ED9A-40FF-AF3B-2EFEEC918926}"/>
    <hyperlink ref="Y150" r:id="rId539" display="https://fbref.com/en/players/0da6a13e/matchlogs/2026/summary/Theo-Bongonda-Match-Logs" xr:uid="{61FA91BD-DC71-46EF-B380-0A47698E9471}"/>
    <hyperlink ref="B151" r:id="rId540" display="https://fbref.com/en/players/64629ba4/Ange-Yoan-Bonny" xr:uid="{2376C6BD-6AD1-4ED5-BAA6-6413253239E8}"/>
    <hyperlink ref="D151" r:id="rId541" display="https://fbref.com/en/squads/24772b12/Cote-dIvoire-Men-Stats" xr:uid="{270124DA-CE9E-4247-B82B-91471FBE7ED7}"/>
    <hyperlink ref="F151" r:id="rId542" display="https://fbref.com/en/squads/d609edc0/Internazionale-Stats" xr:uid="{EF8C52F0-0D34-450F-A269-237E0BF9A752}"/>
    <hyperlink ref="Y151" r:id="rId543" display="https://fbref.com/en/players/64629ba4/matchlogs/2026/summary/Ange-Yoan-Bonny-Match-Logs" xr:uid="{AFE53424-9378-4AA4-B897-2469464160A1}"/>
    <hyperlink ref="B152" r:id="rId544" display="https://fbref.com/en/players/8070a9fd/Jordy-Bos" xr:uid="{2EFFD766-E7E2-425B-8208-E625472575C1}"/>
    <hyperlink ref="D152" r:id="rId545" display="https://fbref.com/en/squads/b90bf4f9/Australia-Men-Stats" xr:uid="{4A5AC6B0-FA92-4E0F-8B49-787BC5A52F77}"/>
    <hyperlink ref="F152" r:id="rId546" display="https://fbref.com/en/squads/fb4ca611/Feyenoord-Stats" xr:uid="{E1107D59-72E2-4E8C-AA52-85D73DA98893}"/>
    <hyperlink ref="Y152" r:id="rId547" display="https://fbref.com/en/players/8070a9fd/matchlogs/2026/summary/Jordy-Bos-Match-Logs" xr:uid="{AAF4EAC6-1535-4E79-9492-B705D028400F}"/>
    <hyperlink ref="B153" r:id="rId548" display="https://fbref.com/en/players/8006228f/Ayyoub-Bouaddi" xr:uid="{2621D604-2DC7-4C5E-AFC7-55A07B34440E}"/>
    <hyperlink ref="D153" r:id="rId549" display="https://fbref.com/en/squads/af41ccda/Morocco-Men-Stats" xr:uid="{ECDA854B-5FBC-40F6-9DCC-A42340560EE2}"/>
    <hyperlink ref="F153" r:id="rId550" display="https://fbref.com/en/squads/cb188c0c/Lille-Stats" xr:uid="{092C2415-E804-4D36-A7F1-2AF6A8252E38}"/>
    <hyperlink ref="Y153" r:id="rId551" display="https://fbref.com/en/players/8006228f/matchlogs/2026/summary/Ayyoub-Bouaddi-Match-Logs" xr:uid="{3C202975-694E-459C-AB0C-8EA48862D8CE}"/>
    <hyperlink ref="B154" r:id="rId552" display="https://fbref.com/en/players/f9d5908e/Hicham-Boudaoui" xr:uid="{38688167-DD3B-4A4F-92EF-FE395A984831}"/>
    <hyperlink ref="D154" r:id="rId553" display="https://fbref.com/en/squads/1e2dba57/Algeria-Men-Stats" xr:uid="{F1D8355C-F476-4045-8D51-4482F0F916CE}"/>
    <hyperlink ref="F154" r:id="rId554" display="https://fbref.com/en/squads/132ebc33/Nice-Stats" xr:uid="{5F681659-4D2E-4564-BFD3-9C45C98AB80D}"/>
    <hyperlink ref="Y154" r:id="rId555" display="https://fbref.com/en/players/f9d5908e/matchlogs/2026/summary/Hicham-Boudaoui-Match-Logs" xr:uid="{69250FC7-603C-46B1-AD78-4288BC9F9B04}"/>
    <hyperlink ref="B155" r:id="rId556" display="https://fbref.com/en/players/a38f33fd/Karim-Boudiaf" xr:uid="{B246793E-B407-4AAA-AAC8-2260ECB08D7F}"/>
    <hyperlink ref="D155" r:id="rId557" display="https://fbref.com/en/squads/9b696ed1/Qatar-Men-Stats" xr:uid="{0C9DDEC2-98BD-4438-81A6-FE36CF01D3FB}"/>
    <hyperlink ref="Y155" r:id="rId558" display="https://fbref.com/en/players/a38f33fd/matchlogs/2026/summary/Karim-Boudiaf-Match-Logs" xr:uid="{713CBEE5-925F-4FFD-811B-92BD1E5861F6}"/>
    <hyperlink ref="B156" r:id="rId559" display="https://fbref.com/en/players/12f7f264/Adil-Boulbina" xr:uid="{863021C1-31AA-41F7-85C1-227D2E009D80}"/>
    <hyperlink ref="D156" r:id="rId560" display="https://fbref.com/en/squads/1e2dba57/Algeria-Men-Stats" xr:uid="{FEA0DA8F-A4A0-4BED-B063-0CD6C1265BE6}"/>
    <hyperlink ref="Y156" r:id="rId561" display="https://fbref.com/en/players/12f7f264/matchlogs/2026/summary/Adil-Boulbina-Match-Logs" xr:uid="{6ED03DF8-23F8-47BE-A662-C37AF5A5E751}"/>
    <hyperlink ref="B157" r:id="rId562" display="https://fbref.com/en/players/f6798fc3/Yassine-Bounou" xr:uid="{A8E7A65B-393F-466C-A1A6-91EF36353569}"/>
    <hyperlink ref="D157" r:id="rId563" display="https://fbref.com/en/squads/af41ccda/Morocco-Men-Stats" xr:uid="{255F449C-25D2-49BD-B3C7-BC562A394489}"/>
    <hyperlink ref="F157" r:id="rId564" display="https://fbref.com/en/squads/972e2539/Al-Hilal-Stats" xr:uid="{4FE7C908-7173-411C-A56C-CDB21A00BA18}"/>
    <hyperlink ref="Y157" r:id="rId565" display="https://fbref.com/en/players/f6798fc3/matchlogs/2026/summary/Yassine-Bounou-Match-Logs" xr:uid="{07E37130-8CAA-4AF0-80FB-2F25BAD14341}"/>
    <hyperlink ref="B158" r:id="rId566" display="https://fbref.com/en/players/7dc1c2c6/Nawaf-Boushal" xr:uid="{C38E691C-71DE-4A57-857F-67CADF22EB7E}"/>
    <hyperlink ref="D158" r:id="rId567" display="https://fbref.com/en/squads/6e84edac/Saudi-Arabia-Men-Stats" xr:uid="{1AD25621-E7E0-4579-8C9F-178F9E9242DE}"/>
    <hyperlink ref="F158" r:id="rId568" display="https://fbref.com/en/squads/6baef27f/Al-Nassr-Stats" xr:uid="{907FA9B6-A9CC-4E66-9927-9CAA6F12DDF2}"/>
    <hyperlink ref="Y158" r:id="rId569" display="https://fbref.com/en/players/7dc1c2c6/matchlogs/2026/summary/Nawaf-Boushal-Match-Logs" xr:uid="{3C1683DE-1C3E-477C-9ED4-E76F2CD619B3}"/>
    <hyperlink ref="B160" r:id="rId570" display="https://fbref.com/en/players/6bfa0d3a/Michael-Boxall" xr:uid="{14B0B90B-94FA-4817-B370-CDEDE87B5C9E}"/>
    <hyperlink ref="D160" r:id="rId571" display="https://fbref.com/en/squads/259855f0/New-Zealand-Men-Stats" xr:uid="{A2E48314-936C-4B86-A7D8-9DCDC34CBFBC}"/>
    <hyperlink ref="F160" r:id="rId572" display="https://fbref.com/en/squads/99ea75a6/Minnesota-United-Stats" xr:uid="{4D30B0A0-F64A-4991-BE1A-6E23D6D83EF6}"/>
    <hyperlink ref="Y160" r:id="rId573" display="https://fbref.com/en/players/6bfa0d3a/matchlogs/2026/summary/Michael-Boxall-Match-Logs" xr:uid="{D9B44B74-D69A-40F5-93FA-E4EDD4754A9C}"/>
    <hyperlink ref="B161" r:id="rId574" display="https://fbref.com/en/players/fcaa2400/Sultan-Al-Brake" xr:uid="{9B250A8B-DB6F-46CD-968D-673DA7693566}"/>
    <hyperlink ref="D161" r:id="rId575" display="https://fbref.com/en/squads/9b696ed1/Qatar-Men-Stats" xr:uid="{CCC345DD-2F1D-4854-AD39-69AAD627160A}"/>
    <hyperlink ref="Y161" r:id="rId576" display="https://fbref.com/en/players/fcaa2400/matchlogs/2026/summary/Sultan-Al-Brake-Match-Logs" xr:uid="{85DBF156-7499-45FE-B40C-DB7116294151}"/>
    <hyperlink ref="B162" r:id="rId577" display="https://fbref.com/en/players/2b5527c4/Joshua-Brenet" xr:uid="{FFAEC822-DA98-4FE5-BAD6-9892DC9900D8}"/>
    <hyperlink ref="D162" r:id="rId578" display="https://fbref.com/en/squads/e0f5893a/Curacao-Men-Stats" xr:uid="{148EBB4D-A4F6-4464-8057-4431B848A754}"/>
    <hyperlink ref="F162" r:id="rId579" display="https://fbref.com/en/squads/1f33fbc7/Kayserispor-Stats" xr:uid="{36B304F5-54D6-4E55-B188-AED8A82B0904}"/>
    <hyperlink ref="Y162" r:id="rId580" display="https://fbref.com/en/players/2b5527c4/matchlogs/2026/summary/Joshua-Brenet-Match-Logs" xr:uid="{080518C7-E744-4D3B-BC2E-7DACA196E1C3}"/>
    <hyperlink ref="B163" r:id="rId581" display="https://fbref.com/en/players/4c184730/Brian-Brobbey" xr:uid="{C0D34E47-0BEE-46D0-B642-7F8BBAFC85CF}"/>
    <hyperlink ref="D163" r:id="rId582" display="https://fbref.com/en/squads/5bb5024a/Netherlands-Men-Stats" xr:uid="{8486B9E1-F9AE-4DF1-86AB-C4CF59B8A38B}"/>
    <hyperlink ref="F163" r:id="rId583" display="https://fbref.com/en/squads/8ef52968/Sunderland-Stats" xr:uid="{68BCD6DF-AD7A-4C7F-93A1-27DC02EA293E}"/>
    <hyperlink ref="Y163" r:id="rId584" display="https://fbref.com/en/players/4c184730/matchlogs/2026/summary/Brian-Brobbey-Match-Logs" xr:uid="{9EC86F0E-E60C-45E7-A0AA-D3CC119E0993}"/>
    <hyperlink ref="B164" r:id="rId585" display="https://fbref.com/en/players/edd81e2a/Dylan-Bronn" xr:uid="{F8792B19-6BD8-47C0-8FA0-D9060E53E76C}"/>
    <hyperlink ref="D164" r:id="rId586" display="https://fbref.com/en/squads/a7c7562a/Tunisia-Men-Stats" xr:uid="{6732FE82-98C4-40FE-BB31-45D56FD208A2}"/>
    <hyperlink ref="F164" r:id="rId587" display="https://fbref.com/en/squads/6400d626/2025-2026/Servette-FC-Stats" xr:uid="{09E525A8-C8A0-41AA-AC89-111DA1C70E3A}"/>
    <hyperlink ref="Y164" r:id="rId588" display="https://fbref.com/en/players/edd81e2a/matchlogs/2026/summary/Dylan-Bronn-Match-Logs" xr:uid="{3D81653D-09F6-41B1-B8DE-BB649B35E2DD}"/>
    <hyperlink ref="B165" r:id="rId589" display="https://fbref.com/en/players/abc79c47/Nathaniel-Brown" xr:uid="{9971F373-29E3-4C05-B5A9-9A4CD6A51080}"/>
    <hyperlink ref="D165" r:id="rId590" display="https://fbref.com/en/squads/c1e40422/Germany-Men-Stats" xr:uid="{D07E5115-17DC-4CEA-86D8-917B9A8A996A}"/>
    <hyperlink ref="F165" r:id="rId591" display="https://fbref.com/en/squads/f0ac8ee6/Eintracht-Frankfurt-Stats" xr:uid="{6532C105-3905-428F-9C7C-A43B5F23BF88}"/>
    <hyperlink ref="Y165" r:id="rId592" display="https://fbref.com/en/players/abc79c47/matchlogs/2026/summary/Nathaniel-Brown-Match-Logs" xr:uid="{FB2487EE-4902-413A-A7B4-907FDEDCD725}"/>
    <hyperlink ref="B166" r:id="rId593" display="https://fbref.com/en/players/3aca6420/Tajon-Buchanan" xr:uid="{39E9F4A1-2335-4B3D-A5ED-BCA2B74B7352}"/>
    <hyperlink ref="D166" r:id="rId594" display="https://fbref.com/en/squads/9c6d90a0/Canada-Men-Stats" xr:uid="{04C31D5C-C0E6-4A47-A72B-7971459A3697}"/>
    <hyperlink ref="F166" r:id="rId595" display="https://fbref.com/en/squads/2a8183b3/Villarreal-Stats" xr:uid="{34A856B5-E85D-4E20-A7A7-E90F0239325C}"/>
    <hyperlink ref="Y166" r:id="rId596" display="https://fbref.com/en/players/3aca6420/matchlogs/2026/summary/Tajon-Buchanan-Match-Logs" xr:uid="{D1B8C63C-1165-498C-B4B9-6FEB91486422}"/>
    <hyperlink ref="B167" r:id="rId597" display="https://fbref.com/en/players/8f3565b3/Ante-Budimir" xr:uid="{BDFBC3BF-2621-4F2B-B893-65831595659D}"/>
    <hyperlink ref="D167" r:id="rId598" display="https://fbref.com/en/squads/7b08e376/Croatia-Men-Stats" xr:uid="{E44E2C83-E458-4C47-A1F4-29F2B8D4642B}"/>
    <hyperlink ref="F167" r:id="rId599" display="https://fbref.com/en/squads/03c57e2b/Osasuna-Stats" xr:uid="{CFFCBA43-ABB7-4162-B69B-BEEB575AA544}"/>
    <hyperlink ref="Y167" r:id="rId600" display="https://fbref.com/en/players/8f3565b3/matchlogs/2026/summary/Ante-Budimir-Match-Logs" xr:uid="{F4C66FA5-9AD1-4496-9A44-3C82756AB672}"/>
    <hyperlink ref="B168" r:id="rId601" display="https://fbref.com/en/players/ac717a23/Firas-Al-Buraikan" xr:uid="{AF811A64-6654-4547-B8A0-F9B826178511}"/>
    <hyperlink ref="D168" r:id="rId602" display="https://fbref.com/en/squads/6e84edac/Saudi-Arabia-Men-Stats" xr:uid="{7E2E9529-BA6F-49DF-A785-DA080964CB9C}"/>
    <hyperlink ref="F168" r:id="rId603" display="https://fbref.com/en/squads/cb45d9cb/Al-Ahli-Stats" xr:uid="{6445B0AB-4CFE-450F-BA36-C86F49BF8735}"/>
    <hyperlink ref="Y168" r:id="rId604" display="https://fbref.com/en/players/ac717a23/matchlogs/2026/summary/Firas-Al-Buraikan-Match-Logs" xr:uid="{E63EB59F-2529-4AC0-A85A-56186C052B62}"/>
    <hyperlink ref="B169" r:id="rId605" display="https://fbref.com/en/players/da61ca98/Cameron-Burgess" xr:uid="{ECEF2943-7848-445E-8C73-1D52C5C90A49}"/>
    <hyperlink ref="D169" r:id="rId606" display="https://fbref.com/en/squads/b90bf4f9/Australia-Men-Stats" xr:uid="{7BE068F7-A3D4-436A-8863-B09872BB79B1}"/>
    <hyperlink ref="F169" r:id="rId607" display="https://fbref.com/en/squads/fb10988f/Swansea-City-Stats" xr:uid="{58B522B3-B68F-4B82-8DCF-2A8A7B745B2C}"/>
    <hyperlink ref="Y169" r:id="rId608" display="https://fbref.com/en/players/da61ca98/matchlogs/2026/summary/Cameron-Burgess-Match-Logs" xr:uid="{2916CE72-5D6F-498C-9A96-55A19839C4C6}"/>
    <hyperlink ref="B170" r:id="rId609" display="https://fbref.com/en/players/b2d31e83/Dan-Burn" xr:uid="{8A909C00-039B-4688-ABA3-FBFCA03F2C26}"/>
    <hyperlink ref="D170" r:id="rId610" display="https://fbref.com/en/squads/1862c019/England-Men-Stats" xr:uid="{E6689B72-574C-4250-B007-F64C36A4EDF9}"/>
    <hyperlink ref="F170" r:id="rId611" display="https://fbref.com/en/squads/b2b47a98/Newcastle-United-Stats" xr:uid="{AF05FD07-6E1E-4FA4-8863-1CC821A5A6F1}"/>
    <hyperlink ref="Y170" r:id="rId612" display="https://fbref.com/en/players/b2d31e83/matchlogs/2026/summary/Dan-Burn-Match-Logs" xr:uid="{817BEE13-E2E2-4D85-B29C-5FACA030E17F}"/>
    <hyperlink ref="B171" r:id="rId613" display="https://fbref.com/en/players/0dabaf14/Dzenis-Burnic" xr:uid="{066623D0-026F-4217-8FB6-2AD1723B39C3}"/>
    <hyperlink ref="D171" r:id="rId614" display="https://fbref.com/en/squads/6c5ef1c3/Bosnia-and-Herzegovina-Men-Stats" xr:uid="{E6EFEEA7-E65E-4FE9-9C09-7261E309989D}"/>
    <hyperlink ref="F171" r:id="rId615" display="https://fbref.com/en/squads/33ba9d7b/Karlsruher-Stats" xr:uid="{C1CE1BE2-5E15-4191-BA8B-F0C3FEF3D3C4}"/>
    <hyperlink ref="Y171" r:id="rId616" display="https://fbref.com/en/players/0dabaf14/matchlogs/2026/summary/Dzenis-Burnic-Match-Logs" xr:uid="{EF15F0DC-4270-4C5D-84D6-FDD1D921F0E1}"/>
    <hyperlink ref="B172" r:id="rId617" display="https://fbref.com/en/players/90a38ca7/Gustavo-Caballero" xr:uid="{6FEB2943-8F3E-477B-8262-0B26ABEAA4A9}"/>
    <hyperlink ref="D172" r:id="rId618" display="https://fbref.com/en/squads/d2043442/Paraguay-Men-Stats" xr:uid="{7B24F9E1-9639-4AF1-9A6C-A1222FF78A58}"/>
    <hyperlink ref="F172" r:id="rId619" display="https://fbref.com/en/squads/76ffc013/Portsmouth-Stats" xr:uid="{A1F52F2F-A694-4B27-BAD5-EC7AA045403A}"/>
    <hyperlink ref="Y172" r:id="rId620" display="https://fbref.com/en/players/90a38ca7/matchlogs/2026/summary/Gustavo-Caballero-Match-Logs" xr:uid="{544418B9-8E1B-4D35-8130-28E689F0C209}"/>
    <hyperlink ref="B173" r:id="rId621" display="https://fbref.com/en/players/e34e086c/Jovane-Cabral" xr:uid="{6BC1D746-C7EE-4A3E-83B6-B6DE4F210054}"/>
    <hyperlink ref="D173" r:id="rId622" display="https://fbref.com/en/squads/31fa6fa6/Cabo-Verde-Men-Stats" xr:uid="{09F4EA17-CB7D-4DDA-808B-D9B6B4DF8BF8}"/>
    <hyperlink ref="F173" r:id="rId623" display="https://fbref.com/en/squads/0cb9f756/Estrela-Stats" xr:uid="{42CC8DFF-CAA3-47ED-876E-DB7FD4082B2E}"/>
    <hyperlink ref="Y173" r:id="rId624" display="https://fbref.com/en/players/e34e086c/matchlogs/2026/summary/Jovane-Cabral-Match-Logs" xr:uid="{B4CE45F3-DE51-4951-83C7-1871301421C5}"/>
    <hyperlink ref="B174" r:id="rId625" display="https://fbref.com/en/players/dd86e8e4/Liberato-Cacace" xr:uid="{C6D9EBF2-07B5-45F5-A9ED-916573549997}"/>
    <hyperlink ref="D174" r:id="rId626" display="https://fbref.com/en/squads/259855f0/New-Zealand-Men-Stats" xr:uid="{EC1F4E40-0814-4389-AB2B-23BBE6B6D48C}"/>
    <hyperlink ref="F174" r:id="rId627" display="https://fbref.com/en/squads/dad7970b/Wrexham-Stats" xr:uid="{97785AE1-5BF4-4A78-8CC1-CDAFEBC7F065}"/>
    <hyperlink ref="Y174" r:id="rId628" display="https://fbref.com/en/players/dd86e8e4/matchlogs/2026/summary/Liberato-Cacace-Match-Logs" xr:uid="{B75F6491-43D7-4CBE-8E86-C09851C9998B}"/>
    <hyperlink ref="B175" r:id="rId629" display="https://fbref.com/en/players/db887bdf/Juan-Caceres" xr:uid="{E055EA65-4CDB-4A1F-8C73-4DE62853AE10}"/>
    <hyperlink ref="D175" r:id="rId630" display="https://fbref.com/en/squads/d2043442/Paraguay-Men-Stats" xr:uid="{C02BBECE-41A0-40B5-AD66-64F146072541}"/>
    <hyperlink ref="F175" r:id="rId631" display="https://fbref.com/en/squads/541a280b/2025-2026/Dynamo-Moscow-Stats" xr:uid="{39379F19-EAE3-4EB5-B112-099FD71B01DB}"/>
    <hyperlink ref="Y175" r:id="rId632" display="https://fbref.com/en/players/db887bdf/matchlogs/2026/summary/Juan-Caceres-Match-Logs" xr:uid="{6860391F-EA82-4FEF-990A-873E6108B2B4}"/>
    <hyperlink ref="B176" r:id="rId633" display="https://fbref.com/en/players/7091c68e/Sebastian-Caceres" xr:uid="{51002689-EE1C-4666-B34D-F65B609EE624}"/>
    <hyperlink ref="D176" r:id="rId634" display="https://fbref.com/en/squads/870e020f/Uruguay-Men-Stats" xr:uid="{9968D9A3-3ADB-494E-93C5-DFCFE704E929}"/>
    <hyperlink ref="F176" r:id="rId635" display="https://fbref.com/en/squads/18d3c3a3/2025-2026/America-Stats" xr:uid="{A444EAB3-8091-43CC-B131-40AB5D3F7765}"/>
    <hyperlink ref="Y176" r:id="rId636" display="https://fbref.com/en/players/7091c68e/matchlogs/2026/summary/Sebastian-Caceres-Match-Logs" xr:uid="{5E995F0B-AEF4-4105-9990-9F7D604568DE}"/>
    <hyperlink ref="B177" r:id="rId637" display="https://fbref.com/en/players/7fcb27d8/Jordy-Caicedo" xr:uid="{97A5D79B-D67E-4F73-8C13-5FF84A905976}"/>
    <hyperlink ref="D177" r:id="rId638" display="https://fbref.com/en/squads/123acaf8/Ecuador-Men-Stats" xr:uid="{A69D8362-A23F-4B00-BCA8-29AD6664C541}"/>
    <hyperlink ref="F177" r:id="rId639" display="https://fbref.com/en/squads/1d3d37ae/Huracan-Stats" xr:uid="{B3E3232D-37F0-446F-B60C-3D710FBD6FAD}"/>
    <hyperlink ref="Y177" r:id="rId640" display="https://fbref.com/en/players/7fcb27d8/matchlogs/2026/summary/Jordy-Caicedo-Match-Logs" xr:uid="{6FD32100-6B51-4928-8440-55FC56B5A39D}"/>
    <hyperlink ref="B178" r:id="rId641" display="https://fbref.com/en/players/16264a81/Moises-Caicedo" xr:uid="{178BC062-B6B6-43D1-B468-502682A92BBA}"/>
    <hyperlink ref="D178" r:id="rId642" display="https://fbref.com/en/squads/123acaf8/Ecuador-Men-Stats" xr:uid="{4F77529F-CDFE-4B22-8A6C-61780C9CDBE5}"/>
    <hyperlink ref="F178" r:id="rId643" display="https://fbref.com/en/squads/cff3d9bb/Chelsea-Stats" xr:uid="{954A64FF-BEC1-425E-9432-5893A9797EFA}"/>
    <hyperlink ref="Y178" r:id="rId644" display="https://fbref.com/en/players/16264a81/matchlogs/2026/summary/Moises-Caicedo-Match-Logs" xr:uid="{C86B6168-0EF1-432A-BEC7-0D9C81C33938}"/>
    <hyperlink ref="B179" r:id="rId645" display="https://fbref.com/en/players/f63a8347/Ugurcan-Cakir" xr:uid="{981EB113-A6B4-41C6-AFEC-B38DC5E302A2}"/>
    <hyperlink ref="D179" r:id="rId646" display="https://fbref.com/en/squads/ac6bcf92/Turkiye-Men-Stats" xr:uid="{9AFCB719-FF93-4BBB-B004-FB67703A3782}"/>
    <hyperlink ref="F179" r:id="rId647" display="https://fbref.com/en/squads/ecd11ca2/Galatasaray-Stats" xr:uid="{7862ABF1-CD8D-497E-A613-80CFEB4B3327}"/>
    <hyperlink ref="Y179" r:id="rId648" display="https://fbref.com/en/players/f63a8347/matchlogs/2026/summary/Ugurcan-Cakir-Match-Logs" xr:uid="{4F73A6A3-964C-4F61-9764-92749E6C537C}"/>
    <hyperlink ref="B180" r:id="rId649" display="https://fbref.com/en/players/cd0fa27b/Hakan-Calhanoglu" xr:uid="{E2CE8D02-CECF-4D9C-B886-6816F12963A1}"/>
    <hyperlink ref="D180" r:id="rId650" display="https://fbref.com/en/squads/ac6bcf92/Turkiye-Men-Stats" xr:uid="{81F0DA68-CD11-43A6-AFF0-3571B4D08FC8}"/>
    <hyperlink ref="F180" r:id="rId651" display="https://fbref.com/en/squads/d609edc0/Internazionale-Stats" xr:uid="{74AAD5DA-C1A3-4968-9126-D7BC1D8FAFF7}"/>
    <hyperlink ref="Y180" r:id="rId652" display="https://fbref.com/en/players/cd0fa27b/matchlogs/2026/summary/Hakan-Calhanoglu-Match-Logs" xr:uid="{3F66CC27-AF1C-4375-91D1-3DA161E74FC3}"/>
    <hyperlink ref="B181" r:id="rId653" display="https://fbref.com/en/players/19c2ffa4/Lamine-Camara" xr:uid="{2DB341D3-2584-49C5-B51C-209B961DCD70}"/>
    <hyperlink ref="D181" r:id="rId654" display="https://fbref.com/en/squads/9ab5c684/Senegal-Men-Stats" xr:uid="{C9713788-5048-4AC1-8D48-C1BE9FE94D6A}"/>
    <hyperlink ref="F181" r:id="rId655" display="https://fbref.com/en/squads/fd6114db/Monaco-Stats" xr:uid="{8CB7F42F-F66B-44B8-B9B7-915139962F00}"/>
    <hyperlink ref="Y181" r:id="rId656" display="https://fbref.com/en/players/19c2ffa4/matchlogs/2026/summary/Lamine-Camara-Match-Logs" xr:uid="{6A6B6E1D-9D23-41AC-A303-ED9FB9D6BEBF}"/>
    <hyperlink ref="B182" r:id="rId657" display="https://fbref.com/en/players/8d5ceef2/Jaminton-Campaz" xr:uid="{09C4318E-92ED-4AB4-A2E5-FB10842010CA}"/>
    <hyperlink ref="D182" r:id="rId658" display="https://fbref.com/en/squads/ab73cfe5/Colombia-Men-Stats" xr:uid="{B52EAD58-4A45-41ED-A164-EAA5C85C6A6D}"/>
    <hyperlink ref="F182" r:id="rId659" display="https://fbref.com/en/squads/87a920fa/Rosario-Central-Stats" xr:uid="{7C4F524A-6074-4156-A5E8-38D1C5A3D3B8}"/>
    <hyperlink ref="Y182" r:id="rId660" display="https://fbref.com/en/players/8d5ceef2/matchlogs/2026/summary/Jaminton-Campaz-Match-Logs" xr:uid="{399365DA-3EBB-416D-8E79-53B0E45116DA}"/>
    <hyperlink ref="B183" r:id="rId661" display="https://fbref.com/en/players/d2800f47/Irfan-Can-Kahveci" xr:uid="{4DA89396-D891-40C4-93E6-BC173D9B0EE3}"/>
    <hyperlink ref="D183" r:id="rId662" display="https://fbref.com/en/squads/ac6bcf92/Turkiye-Men-Stats" xr:uid="{544F67FB-DD5F-4546-A05E-7B1B3339C830}"/>
    <hyperlink ref="F183" r:id="rId663" display="https://fbref.com/en/squads/d6ffefd1/Kasimpasa-Stats" xr:uid="{829A5374-7F03-4721-8D5B-4856EC69F7A0}"/>
    <hyperlink ref="Y183" r:id="rId664" display="https://fbref.com/en/players/d2800f47/matchlogs/2026/summary/Irfan-Can-Kahveci-Match-Logs" xr:uid="{B28C18DC-FB8B-443C-B270-52F825B77508}"/>
    <hyperlink ref="B184" r:id="rId665" display="https://fbref.com/en/players/97d24b73/Jose-Canale" xr:uid="{DAB3DFD4-5E7E-4EAD-8454-985646D3A009}"/>
    <hyperlink ref="D184" r:id="rId666" display="https://fbref.com/en/squads/d2043442/Paraguay-Men-Stats" xr:uid="{50603203-6E46-465C-9C69-6564EDBC0472}"/>
    <hyperlink ref="F184" r:id="rId667" display="https://fbref.com/en/squads/11b6dba8/Lanus-Stats" xr:uid="{4C028A56-2650-407D-893D-C63380D64AC4}"/>
    <hyperlink ref="Y184" r:id="rId668" display="https://fbref.com/en/players/97d24b73/matchlogs/2026/summary/Jose-Canale-Match-Logs" xr:uid="{D880F074-AC0C-439F-8777-E943873A0FD8}"/>
    <hyperlink ref="B186" r:id="rId669" display="https://fbref.com/en/players/bd6351cd/Joao-Cancelo" xr:uid="{1E60FC1F-2DF2-4603-8B3A-A9948E4969FC}"/>
    <hyperlink ref="D186" r:id="rId670" display="https://fbref.com/en/squads/4a1b4ea8/Portugal-Men-Stats" xr:uid="{B00B9331-9781-4A87-8336-4C5C37A6C377}"/>
    <hyperlink ref="F186" r:id="rId671" display="https://fbref.com/en/squads/206d90db/Barcelona-Stats" xr:uid="{34A51145-8C75-4B12-A2FE-A95026EB8FB5}"/>
    <hyperlink ref="Y186" r:id="rId672" display="https://fbref.com/en/players/bd6351cd/matchlogs/2026/summary/Joao-Cancelo-Match-Logs" xr:uid="{0A341630-82BE-40D6-A140-75CA95FB18D7}"/>
    <hyperlink ref="B187" r:id="rId673" display="https://fbref.com/en/players/4f5a2f38/Agustin-Canobbio" xr:uid="{B46E3AF0-837D-4752-8DF3-0C704849B412}"/>
    <hyperlink ref="D187" r:id="rId674" display="https://fbref.com/en/squads/870e020f/Uruguay-Men-Stats" xr:uid="{36290528-150F-4179-ACBD-D72D8C4F51E4}"/>
    <hyperlink ref="F187" r:id="rId675" display="https://fbref.com/en/squads/84d9701c/Fluminense-Stats" xr:uid="{D4142703-D3B4-46CF-80EF-5F7AFFDC4F7C}"/>
    <hyperlink ref="Y187" r:id="rId676" display="https://fbref.com/en/players/4f5a2f38/matchlogs/2026/summary/Agustin-Canobbio-Match-Logs" xr:uid="{AEA6985C-CE69-42FB-9487-F8BD03914CA1}"/>
    <hyperlink ref="B188" r:id="rId677" display="https://fbref.com/en/players/4d224fe8/Casemiro" xr:uid="{A3E6CFF1-DCC4-40BE-B677-240AB629EC64}"/>
    <hyperlink ref="D188" r:id="rId678" display="https://fbref.com/en/squads/304635c3/Brazil-Men-Stats" xr:uid="{41792649-D187-4F5D-8FA3-A06FCD351A53}"/>
    <hyperlink ref="F188" r:id="rId679" display="https://fbref.com/en/squads/19538871/Manchester-United-Stats" xr:uid="{C4141CDF-319C-45AA-9240-9BDF8A476619}"/>
    <hyperlink ref="Y188" r:id="rId680" display="https://fbref.com/en/players/4d224fe8/matchlogs/2026/summary/Casemiro-Match-Logs" xr:uid="{0BA17B59-05AF-46FA-BD05-71F20356814F}"/>
    <hyperlink ref="B189" r:id="rId681" display="https://fbref.com/en/players/481f76cf/Josue-Casimir" xr:uid="{5036F136-6F1A-4F7D-8C85-4B234D3EC7D9}"/>
    <hyperlink ref="D189" r:id="rId682" display="https://fbref.com/en/squads/61828292/Haiti-Men-Stats" xr:uid="{0F1C4927-7560-4FDE-BE9D-BD7D65A19547}"/>
    <hyperlink ref="F189" r:id="rId683" display="https://fbref.com/en/squads/5ae09109/Auxerre-Stats" xr:uid="{171C77D1-12C8-4D6A-9E36-A99A03354ADE}"/>
    <hyperlink ref="Y189" r:id="rId684" display="https://fbref.com/en/players/481f76cf/matchlogs/2026/summary/Josue-Casimir-Match-Logs" xr:uid="{2FA1C9F5-D734-4F79-9A83-FEE97762BF81}"/>
    <hyperlink ref="B190" r:id="rId685" display="https://fbref.com/en/players/197640fd/Timothy-Castagne" xr:uid="{A4517D0F-BF38-415D-9154-0DD391ABCD8A}"/>
    <hyperlink ref="D190" r:id="rId686" display="https://fbref.com/en/squads/361422b9/Belgium-Men-Stats" xr:uid="{FC10ACDF-8495-421A-BF38-EF2B609F8A99}"/>
    <hyperlink ref="F190" r:id="rId687" display="https://fbref.com/en/squads/fd962109/Fulham-Stats" xr:uid="{F6E201FD-046A-4E3F-9DE9-1AA28787D513}"/>
    <hyperlink ref="Y190" r:id="rId688" display="https://fbref.com/en/players/197640fd/matchlogs/2026/summary/Timothy-Castagne-Match-Logs" xr:uid="{FC3A3AE7-64E6-47E3-A811-1C34A5A31A37}"/>
    <hyperlink ref="B191" r:id="rId689" display="https://fbref.com/en/players/c393c3d9/Kevin-Castano" xr:uid="{98E7F9F2-ED2E-4FBF-906C-8DB61E06B098}"/>
    <hyperlink ref="D191" r:id="rId690" display="https://fbref.com/en/squads/ab73cfe5/Colombia-Men-Stats" xr:uid="{0014AD67-150D-4820-8175-C5932FB589E3}"/>
    <hyperlink ref="F191" r:id="rId691" display="https://fbref.com/en/squads/ef99c78c/River-Plate-Stats" xr:uid="{F8EC6E63-0703-4A0D-8B31-278324400734}"/>
    <hyperlink ref="Y191" r:id="rId692" display="https://fbref.com/en/players/c393c3d9/matchlogs/2026/summary/Kevin-Castano-Match-Logs" xr:uid="{DA1023AD-F828-4DD7-A069-A9CBDABDDD63}"/>
    <hyperlink ref="B192" r:id="rId693" display="https://fbref.com/en/players/03fee7de/Jens-Castrop" xr:uid="{E3AC549B-625A-4588-9F4E-E5EC546E9205}"/>
    <hyperlink ref="D192" r:id="rId694" display="https://fbref.com/en/squads/473f0fbf/Korea-Republic-Men-Stats" xr:uid="{2A7D4F0E-43E5-4EA2-8AB8-A9F32A7C45BA}"/>
    <hyperlink ref="F192" r:id="rId695" display="https://fbref.com/en/squads/32f3ee20/Monchengladbach-Stats" xr:uid="{E2791B2D-F2B1-498B-B407-47442237A6EC}"/>
    <hyperlink ref="Y192" r:id="rId696" display="https://fbref.com/en/players/03fee7de/matchlogs/2026/summary/Jens-Castrop-Match-Logs" xr:uid="{E1A3812F-D87F-45D9-AB40-38A23CB11402}"/>
    <hyperlink ref="B193" r:id="rId697" display="https://fbref.com/en/players/31a62dc7/Zeki-Celik" xr:uid="{2427BADD-7422-44AF-BA6E-91ED55F72624}"/>
    <hyperlink ref="D193" r:id="rId698" display="https://fbref.com/en/squads/ac6bcf92/Turkiye-Men-Stats" xr:uid="{4EF83FCD-1B96-416B-A91E-9359AA9EE5DA}"/>
    <hyperlink ref="F193" r:id="rId699" display="https://fbref.com/en/squads/cf74a709/Roma-Stats" xr:uid="{B90642C6-3448-4505-8C55-1E2ABDAF7E44}"/>
    <hyperlink ref="Y193" r:id="rId700" display="https://fbref.com/en/players/31a62dc7/matchlogs/2026/summary/Zeki-Celik-Match-Logs" xr:uid="{60253BB4-F857-485F-9D51-E76E8B856D2A}"/>
    <hyperlink ref="B194" r:id="rId701" display="https://fbref.com/en/players/bb4a41bc/Lukas-Cerv" xr:uid="{0E607BA9-41F8-4D72-A767-EC45CF81AF13}"/>
    <hyperlink ref="D194" r:id="rId702" display="https://fbref.com/en/squads/2740937c/Czechia-Men-Stats" xr:uid="{6255B9E9-D557-43AF-9F6C-1CA800758387}"/>
    <hyperlink ref="F194" r:id="rId703" display="https://fbref.com/en/squads/02cd81bf/2025-2026/Viktoria-Plzen-Stats" xr:uid="{3D8CBC2A-E728-4106-88A8-AC7805761A34}"/>
    <hyperlink ref="Y194" r:id="rId704" display="https://fbref.com/en/players/bb4a41bc/matchlogs/2026/summary/Lukas-Cerv-Match-Logs" xr:uid="{9E259D50-147B-42E8-80A6-E694F04C7D5F}"/>
    <hyperlink ref="B195" r:id="rId705" display="https://fbref.com/en/players/357103bd/Fares-Chaibi" xr:uid="{729A0E55-F7CA-4D0D-BD3E-C4B0AC028C6F}"/>
    <hyperlink ref="D195" r:id="rId706" display="https://fbref.com/en/squads/1e2dba57/Algeria-Men-Stats" xr:uid="{584494ED-0AEF-46AA-9AD4-7127B08E5553}"/>
    <hyperlink ref="F195" r:id="rId707" display="https://fbref.com/en/squads/f0ac8ee6/Eintracht-Frankfurt-Stats" xr:uid="{B325AE7E-8780-45D5-97C4-6C0E8DE0FA32}"/>
    <hyperlink ref="Y195" r:id="rId708" display="https://fbref.com/en/players/357103bd/matchlogs/2026/summary/Fares-Chaibi-Match-Logs" xr:uid="{078FD598-6A1E-4D26-A976-F06212A26F4E}"/>
    <hyperlink ref="B196" r:id="rId709" display="https://fbref.com/en/players/ded82b9a/Stepan-Chaloupek" xr:uid="{AE61D8C5-14EC-4D7B-BB8E-F9E35B9BD556}"/>
    <hyperlink ref="D196" r:id="rId710" display="https://fbref.com/en/squads/2740937c/Czechia-Men-Stats" xr:uid="{52E9DC87-435F-4800-B0C3-92F97EF48564}"/>
    <hyperlink ref="F196" r:id="rId711" display="https://fbref.com/en/squads/111cbfb1/2025-2026/Slavia-Prague-Stats" xr:uid="{87EF30FF-4C75-4DF0-A522-D1A9F1D6BF4D}"/>
    <hyperlink ref="Y196" r:id="rId712" display="https://fbref.com/en/players/ded82b9a/matchlogs/2026/summary/Stepan-Chaloupek-Match-Logs" xr:uid="{4EA44178-A767-4AB0-B42B-F48039EA0DD6}"/>
    <hyperlink ref="B197" r:id="rId713" display="https://fbref.com/en/players/9627f87b/Mouhib-Chamakh" xr:uid="{92B55188-79AA-4B27-820B-13E6C993993F}"/>
    <hyperlink ref="D197" r:id="rId714" display="https://fbref.com/en/squads/a7c7562a/Tunisia-Men-Stats" xr:uid="{CB958353-303F-4F15-8C91-79CBEC9D0FA3}"/>
    <hyperlink ref="Y197" r:id="rId715" display="https://fbref.com/en/players/9627f87b/matchlogs/2026/summary/Mouhib-Chamakh-Match-Logs" xr:uid="{95CFBCCE-2D9D-4EE0-A2E6-BD05DAC026CD}"/>
    <hyperlink ref="B198" r:id="rId716" display="https://fbref.com/en/players/7fa8ef98/Firas-Chaouat" xr:uid="{707CA7DA-41D7-4A42-BAC3-BEBBD26D2014}"/>
    <hyperlink ref="D198" r:id="rId717" display="https://fbref.com/en/squads/a7c7562a/Tunisia-Men-Stats" xr:uid="{5700D137-D437-4085-B98F-BD87715898C0}"/>
    <hyperlink ref="Y198" r:id="rId718" display="https://fbref.com/en/players/7fa8ef98/matchlogs/2026/summary/Firas-Chaouat-Match-Logs" xr:uid="{034EDED9-2AD9-4F00-BE78-EF13FEB95424}"/>
    <hyperlink ref="B199" r:id="rId719" display="https://fbref.com/en/players/e50949ea/Luis-Chavez" xr:uid="{355B2637-0822-4C54-AD44-D364ABDAA262}"/>
    <hyperlink ref="D199" r:id="rId720" display="https://fbref.com/en/squads/b009a548/Mexico-Men-Stats" xr:uid="{3E1C4394-5AFB-4F95-BE5C-FBC7498D0616}"/>
    <hyperlink ref="F199" r:id="rId721" display="https://fbref.com/en/squads/541a280b/2025-2026/Dynamo-Moscow-Stats" xr:uid="{1D5B04B7-585B-4B64-B425-4C19C10D0871}"/>
    <hyperlink ref="Y199" r:id="rId722" display="https://fbref.com/en/players/e50949ea/matchlogs/2026/summary/Luis-Chavez-Match-Logs" xr:uid="{C21D140B-260F-4FBC-AF85-1FEB193F86D9}"/>
    <hyperlink ref="B200" r:id="rId723" display="https://fbref.com/en/players/f82246a1/Mateo-Chavez" xr:uid="{500AF431-0B8A-4E75-BAB4-E8E7BA64B4E0}"/>
    <hyperlink ref="D200" r:id="rId724" display="https://fbref.com/en/squads/b009a548/Mexico-Men-Stats" xr:uid="{A39DD63D-B81B-452A-AE22-C8C4673D05BC}"/>
    <hyperlink ref="F200" r:id="rId725" display="https://fbref.com/en/squads/3986b791/AZ-Alkmaar-Stats" xr:uid="{5020FF61-3DA4-4FEB-9CAE-B5A4BDDFCA4C}"/>
    <hyperlink ref="Y200" r:id="rId726" display="https://fbref.com/en/players/f82246a1/matchlogs/2026/summary/Mateo-Chavez-Match-Logs" xr:uid="{F6A3DB5D-1732-4652-93D1-2D94DB67A9BA}"/>
    <hyperlink ref="B201" r:id="rId727" display="https://fbref.com/en/players/4b6ab1da/Samir-Chergui" xr:uid="{3B6FB063-316C-4298-9661-EB2CFE78ED62}"/>
    <hyperlink ref="D201" r:id="rId728" display="https://fbref.com/en/squads/1e2dba57/Algeria-Men-Stats" xr:uid="{BDABF1D8-341D-4271-86F8-749E1ECA94DD}"/>
    <hyperlink ref="F201" r:id="rId729" display="https://fbref.com/en/squads/056a5a75/Paris-FC-Stats" xr:uid="{1CBDCD36-3ABC-46DB-85B0-7F719F351F34}"/>
    <hyperlink ref="Y201" r:id="rId730" display="https://fbref.com/en/players/4b6ab1da/matchlogs/2026/summary/Samir-Chergui-Match-Logs" xr:uid="{2912BE85-1F54-4D14-9A94-57F68339ADDB}"/>
    <hyperlink ref="B202" r:id="rId731" display="https://fbref.com/en/players/b34c63a5/Rayan-Cherki" xr:uid="{E29C4D05-830E-4B51-90DB-C781D20321B5}"/>
    <hyperlink ref="D202" r:id="rId732" display="https://fbref.com/en/squads/b1b36dcd/France-Men-Stats" xr:uid="{8345DD44-CAE2-4B3A-8BAF-E5ABCE217424}"/>
    <hyperlink ref="F202" r:id="rId733" display="https://fbref.com/en/squads/b8fd03ef/Manchester-City-Stats" xr:uid="{17553D7E-804B-4AC7-9EAC-D1378F18EF45}"/>
    <hyperlink ref="Y202" r:id="rId734" display="https://fbref.com/en/players/b34c63a5/matchlogs/2026/summary/Rayan-Cherki-Match-Logs" xr:uid="{BB0AB936-BA56-4A00-8A96-6A7BB8CEC3CB}"/>
    <hyperlink ref="B203" r:id="rId735" display="https://fbref.com/en/players/017459bb/Mathieu-Choiniere" xr:uid="{76F7E4EF-6E67-42BF-BE70-9CDB31EEC03B}"/>
    <hyperlink ref="D203" r:id="rId736" display="https://fbref.com/en/squads/9c6d90a0/Canada-Men-Stats" xr:uid="{7A823FDA-8A87-497F-AC2F-87C559B0AD20}"/>
    <hyperlink ref="F203" r:id="rId737" display="https://fbref.com/en/squads/81d817a3/Los-Angeles-FC-Stats" xr:uid="{3F1A0E23-E7CD-4708-A00D-CD900A1E2777}"/>
    <hyperlink ref="Y203" r:id="rId738" display="https://fbref.com/en/players/017459bb/matchlogs/2026/summary/Mathieu-Choiniere-Match-Logs" xr:uid="{1D4B2969-7BCD-4A12-AB96-F5F34D1FA3B2}"/>
    <hyperlink ref="B204" r:id="rId739" display="https://fbref.com/en/players/2696b6a9/Tahith-Chong" xr:uid="{89CE317E-E3F2-4417-B6BF-D77752BBFA4C}"/>
    <hyperlink ref="D204" r:id="rId740" display="https://fbref.com/en/squads/e0f5893a/Curacao-Men-Stats" xr:uid="{E6E41461-9CD5-4933-A254-8582D38A4411}"/>
    <hyperlink ref="F204" r:id="rId741" display="https://fbref.com/en/squads/1df6b87e/Sheffield-United-Stats" xr:uid="{221E9CB3-5E61-4DF0-B922-620F7A20945C}"/>
    <hyperlink ref="Y204" r:id="rId742" display="https://fbref.com/en/players/2696b6a9/matchlogs/2026/summary/Tahith-Chong-Match-Logs" xr:uid="{03596BB1-0899-4C2F-9479-BBC864AE20F8}"/>
    <hyperlink ref="B205" r:id="rId743" display="https://fbref.com/en/players/163bbd4a/Tomas-Chory" xr:uid="{31074CBE-8730-4822-8C39-FDCF04005917}"/>
    <hyperlink ref="D205" r:id="rId744" display="https://fbref.com/en/squads/2740937c/Czechia-Men-Stats" xr:uid="{018B902E-1D8D-41F3-B4F9-82DBBD967752}"/>
    <hyperlink ref="F205" r:id="rId745" display="https://fbref.com/en/squads/111cbfb1/2025-2026/Slavia-Prague-Stats" xr:uid="{9B75D06D-7713-4066-BE18-922437A5EE07}"/>
    <hyperlink ref="Y205" r:id="rId746" display="https://fbref.com/en/players/163bbd4a/matchlogs/2026/summary/Tomas-Chory-Match-Logs" xr:uid="{B5F40A10-7F28-4E80-807D-1967F099775A}"/>
    <hyperlink ref="B206" r:id="rId747" display="https://fbref.com/en/players/26ce2263/Ryan-Christie" xr:uid="{199FE12A-05B8-4EE2-ACB9-57AC25B58C72}"/>
    <hyperlink ref="D206" r:id="rId748" display="https://fbref.com/en/squads/602d3994/Scotland-Men-Stats" xr:uid="{C67181AE-FC61-42F6-9DB0-1733FB69BDB6}"/>
    <hyperlink ref="F206" r:id="rId749" display="https://fbref.com/en/squads/4ba7cbea/Bournemouth-Stats" xr:uid="{7F96162A-9BE4-4BF6-B5AD-31BA6D771A57}"/>
    <hyperlink ref="Y206" r:id="rId750" display="https://fbref.com/en/players/26ce2263/matchlogs/2026/summary/Ryan-Christie-Match-Logs" xr:uid="{E254B9FD-09B3-43A5-9D75-4659F6813D7C}"/>
    <hyperlink ref="B207" r:id="rId751" display="https://fbref.com/en/players/b2f9c73e/Carney-Chukwuemeka" xr:uid="{4E1354AD-8C20-459B-A260-1875DFCA8038}"/>
    <hyperlink ref="D207" r:id="rId752" display="https://fbref.com/en/squads/d5121f10/Austria-Men-Stats" xr:uid="{210117E4-CD9D-4B65-9320-B71415EA4166}"/>
    <hyperlink ref="F207" r:id="rId753" display="https://fbref.com/en/squads/add600ae/Dortmund-Stats" xr:uid="{672A0DB9-37B4-4B2A-AC39-ABD617C65F78}"/>
    <hyperlink ref="Y207" r:id="rId754" display="https://fbref.com/en/players/b2f9c73e/matchlogs/2026/summary/Carney-Chukwuemeka-Match-Logs" xr:uid="{921796EE-B500-41BB-8283-5E1B22134435}"/>
    <hyperlink ref="B208" r:id="rId755" display="https://fbref.com/en/players/01a08323/Mojmir-Chytil" xr:uid="{D212CA45-9677-4E6F-87C0-057A00D128ED}"/>
    <hyperlink ref="D208" r:id="rId756" display="https://fbref.com/en/squads/2740937c/Czechia-Men-Stats" xr:uid="{3BB8E11D-4555-439A-97A8-8FD693B78D27}"/>
    <hyperlink ref="F208" r:id="rId757" display="https://fbref.com/en/squads/111cbfb1/2025-2026/Slavia-Prague-Stats" xr:uid="{A671EA8D-01B7-43D3-8086-5AE6C08BAAFF}"/>
    <hyperlink ref="Y208" r:id="rId758" display="https://fbref.com/en/players/01a08323/matchlogs/2026/summary/Mojmir-Chytil-Match-Logs" xr:uid="{D6E28710-1D5E-4B79-A4AE-5C93FC555923}"/>
    <hyperlink ref="B209" r:id="rId759" display="https://fbref.com/en/players/e4787d6f/Brian-Cipenga" xr:uid="{4AAF40CA-5EDA-4ADF-A94A-865A6576E2A8}"/>
    <hyperlink ref="D209" r:id="rId760" display="https://fbref.com/en/squads/9be9f315/Congo-DR-Men-Stats" xr:uid="{0EE26DC6-73E0-437B-8C39-458B8DA282DD}"/>
    <hyperlink ref="F209" r:id="rId761" display="https://fbref.com/en/squads/9eef2995/Castellon-Stats" xr:uid="{42977FDF-24E3-4740-A8E2-22B27B7BA026}"/>
    <hyperlink ref="Y209" r:id="rId762" display="https://fbref.com/en/players/e4787d6f/matchlogs/2026/summary/Brian-Cipenga-Match-Logs" xr:uid="{1A9D89EB-27BB-44CE-B908-22F76C1A02AE}"/>
    <hyperlink ref="B210" r:id="rId763" display="https://fbref.com/en/players/1223765c/Alessandro-Circati" xr:uid="{E0AD734A-246A-4650-95E0-5F1B80046B6B}"/>
    <hyperlink ref="D210" r:id="rId764" display="https://fbref.com/en/squads/b90bf4f9/Australia-Men-Stats" xr:uid="{5A2280E3-482E-4556-B145-5194307E4F94}"/>
    <hyperlink ref="F210" r:id="rId765" display="https://fbref.com/en/squads/eab4234c/Parma-Stats" xr:uid="{E23DE1BD-8C2C-4C12-8D51-70B44AC54182}"/>
    <hyperlink ref="Y210" r:id="rId766" display="https://fbref.com/en/players/1223765c/matchlogs/2026/summary/Alessandro-Circati-Match-Logs" xr:uid="{4A99DADA-98F3-48D1-AFC3-4151ACF7EF9A}"/>
    <hyperlink ref="B212" r:id="rId767" display="https://fbref.com/en/players/9a0408b6/Pathe-Ciss" xr:uid="{12E695D1-EB39-4BB1-9F35-19F4A3343818}"/>
    <hyperlink ref="D212" r:id="rId768" display="https://fbref.com/en/squads/9ab5c684/Senegal-Men-Stats" xr:uid="{A41ABE79-4B87-4892-8299-5A8F69D486F8}"/>
    <hyperlink ref="F212" r:id="rId769" display="https://fbref.com/en/squads/98e8af82/Rayo-Vallecano-Stats" xr:uid="{14F46E7E-B8E9-4E17-A561-CBBF40DF9535}"/>
    <hyperlink ref="Y212" r:id="rId770" display="https://fbref.com/en/players/9a0408b6/matchlogs/2026/summary/Pathe-Ciss-Match-Logs" xr:uid="{3C310E3B-FD39-4E9F-AB72-365116059993}"/>
    <hyperlink ref="B213" r:id="rId771" display="https://fbref.com/en/players/c9d96dc1/Livano-Comenencia" xr:uid="{DDB583AC-B668-4656-A231-2ECECAD089C6}"/>
    <hyperlink ref="D213" r:id="rId772" display="https://fbref.com/en/squads/e0f5893a/Curacao-Men-Stats" xr:uid="{917C6D94-6B69-461B-BAAC-FB87B9BFD299}"/>
    <hyperlink ref="F213" r:id="rId773" display="https://fbref.com/en/squads/22a5a99c/2025-2026/Zurich-Stats" xr:uid="{23383058-7893-41D3-9829-67F3FFD6FD0B}"/>
    <hyperlink ref="Y213" r:id="rId774" display="https://fbref.com/en/players/c9d96dc1/matchlogs/2026/summary/Livano-Comenencia-Match-Logs" xr:uid="{E1136B38-96CE-498C-93DE-8E962CD4D229}"/>
    <hyperlink ref="B214" r:id="rId775" display="https://fbref.com/en/players/15937e17/Eray-Comert" xr:uid="{31AC05F9-F88F-4333-A05C-8857C2B366D1}"/>
    <hyperlink ref="D214" r:id="rId776" display="https://fbref.com/en/squads/81021a70/Switzerland-Men-Stats" xr:uid="{6511E9F6-00D6-4D2A-AFDD-B7E12722FDAC}"/>
    <hyperlink ref="F214" r:id="rId777" display="https://fbref.com/en/squads/dcc91a7b/Valencia-Stats" xr:uid="{7E8171E5-72A5-406C-A25C-BE0E1AC1FB45}"/>
    <hyperlink ref="Y214" r:id="rId778" display="https://fbref.com/en/players/15937e17/matchlogs/2026/summary/Eray-Comert-Match-Logs" xr:uid="{527C8248-3A54-4C4B-ABC4-C9CBE27AF178}"/>
    <hyperlink ref="B215" r:id="rId779" display="https://fbref.com/en/players/5ef3d210/Francisco-Conceicao" xr:uid="{9E48F203-202F-4374-9B7D-3E16E9FF91BE}"/>
    <hyperlink ref="D215" r:id="rId780" display="https://fbref.com/en/squads/4a1b4ea8/Portugal-Men-Stats" xr:uid="{9CCD8CC0-FA11-4C5D-89D6-93EC8A6A5CD0}"/>
    <hyperlink ref="F215" r:id="rId781" display="https://fbref.com/en/squads/e0652b02/Juventus-Stats" xr:uid="{A304A1A9-3BFC-4BEC-AD20-F936CDEF11BA}"/>
    <hyperlink ref="Y215" r:id="rId782" display="https://fbref.com/en/players/5ef3d210/matchlogs/2026/summary/Francisco-Conceicao-Match-Logs" xr:uid="{1617E581-891A-4587-AE45-B76007526BB6}"/>
    <hyperlink ref="B216" r:id="rId783" display="https://fbref.com/en/players/9f381d8b/Jhon-Cordoba" xr:uid="{521589EF-EF7A-4A66-82A2-829E82B9FE2B}"/>
    <hyperlink ref="D216" r:id="rId784" display="https://fbref.com/en/squads/ab73cfe5/Colombia-Men-Stats" xr:uid="{E37B423A-2601-4817-B974-2D6BC6C2A28E}"/>
    <hyperlink ref="F216" r:id="rId785" display="https://fbref.com/en/squads/fa11a9cc/2025-2026/Krasnodar-Stats" xr:uid="{2358FF19-9FA5-4D26-8B28-7D765561C581}"/>
    <hyperlink ref="Y216" r:id="rId786" display="https://fbref.com/en/players/9f381d8b/matchlogs/2026/summary/Jhon-Cordoba-Match-Logs" xr:uid="{4379E6F1-64ED-46FD-AF9C-51EFEB4A3533}"/>
    <hyperlink ref="B217" r:id="rId787" display="https://fbref.com/en/players/bec98750/Jose-Cordoba" xr:uid="{4F8CE3BA-625A-400A-BC61-A8F62B72D524}"/>
    <hyperlink ref="D217" r:id="rId788" display="https://fbref.com/en/squads/6061a82d/Panama-Men-Stats" xr:uid="{28684DE0-B74A-4754-8966-BA119C978392}"/>
    <hyperlink ref="F217" r:id="rId789" display="https://fbref.com/en/squads/1c781004/Norwich-City-Stats" xr:uid="{B3B77884-F29F-4294-B263-A20793C9414A}"/>
    <hyperlink ref="Y217" r:id="rId790" display="https://fbref.com/en/players/bec98750/matchlogs/2026/summary/Jose-Cordoba-Match-Logs" xr:uid="{6E5C9022-1AA5-405B-8594-04C288807C47}"/>
    <hyperlink ref="B218" r:id="rId791" display="https://fbref.com/en/players/577744b8/Derek-Cornelius" xr:uid="{E17A0E2D-06D2-4E3E-A18C-BD25FC7D0830}"/>
    <hyperlink ref="D218" r:id="rId792" display="https://fbref.com/en/squads/9c6d90a0/Canada-Men-Stats" xr:uid="{7ECAF76F-29D6-4DF5-8F15-56520185BBDB}"/>
    <hyperlink ref="F218" r:id="rId793" display="https://fbref.com/en/squads/5725cc7b/Marseille-Stats" xr:uid="{80BE57F3-BF3C-4F4D-9887-013B7E146DC9}"/>
    <hyperlink ref="Y218" r:id="rId794" display="https://fbref.com/en/players/577744b8/matchlogs/2026/summary/Derek-Cornelius-Match-Logs" xr:uid="{1D229D4D-8E26-4D82-9106-6BDE2EECF252}"/>
    <hyperlink ref="B219" r:id="rId795" display="https://fbref.com/en/players/93fffbcf/Diogo-Costa" xr:uid="{BFBB029E-6DD7-4432-A066-CFE51B991A40}"/>
    <hyperlink ref="D219" r:id="rId796" display="https://fbref.com/en/squads/4a1b4ea8/Portugal-Men-Stats" xr:uid="{5ECCDB85-4361-48DE-8222-42BF2477D024}"/>
    <hyperlink ref="F219" r:id="rId797" display="https://fbref.com/en/squads/5e876ee6/Porto-Stats" xr:uid="{EE05CA17-A116-42B8-A6C1-74BDD35ACDE2}"/>
    <hyperlink ref="Y219" r:id="rId798" display="https://fbref.com/en/players/93fffbcf/matchlogs/2026/summary/Diogo-Costa-Match-Logs" xr:uid="{9C1FC758-6FEE-464D-9282-78357B97D6D1}"/>
    <hyperlink ref="B220" r:id="rId799" display="https://fbref.com/en/players/909222de/Nuno-da-Costa" xr:uid="{33593C7D-7612-416E-A857-4E15D034B154}"/>
    <hyperlink ref="D220" r:id="rId800" display="https://fbref.com/en/squads/31fa6fa6/Cabo-Verde-Men-Stats" xr:uid="{3224069A-D302-448E-B359-1CE58F1524A6}"/>
    <hyperlink ref="F220" r:id="rId801" display="https://fbref.com/en/squads/bff39cf5/2025-2026/Istanbul-Basaksehir-Stats" xr:uid="{2920F485-59A7-4832-98CD-E9297A966B29}"/>
    <hyperlink ref="Y220" r:id="rId802" display="https://fbref.com/en/players/909222de/matchlogs/2026/summary/Nuno-da-Costa-Match-Logs" xr:uid="{7C435F24-8536-45DE-9694-E06D418F7ECC}"/>
    <hyperlink ref="B221" r:id="rId803" display="https://fbref.com/en/players/76c2a023/Samu-Costa" xr:uid="{1DFFE5DD-8AAB-4619-9CD9-C2BDEEEAF07A}"/>
    <hyperlink ref="D221" r:id="rId804" display="https://fbref.com/en/squads/4a1b4ea8/Portugal-Men-Stats" xr:uid="{C058A545-B0F9-4099-A056-CC55C6385ADA}"/>
    <hyperlink ref="F221" r:id="rId805" display="https://fbref.com/en/squads/2aa12281/Mallorca-Stats" xr:uid="{270F8F9B-8C84-4698-8137-70C642C1422F}"/>
    <hyperlink ref="Y221" r:id="rId806" display="https://fbref.com/en/players/76c2a023/matchlogs/2026/summary/Samu-Costa-Match-Logs" xr:uid="{24D45FA8-7524-48D1-BEBE-B913AEAD3937}"/>
    <hyperlink ref="B222" r:id="rId807" display="https://fbref.com/en/players/fdf3cb77/Vladimir-Coufal" xr:uid="{242CB28C-295D-49CC-881A-64705E5BD6AE}"/>
    <hyperlink ref="D222" r:id="rId808" display="https://fbref.com/en/squads/2740937c/Czechia-Men-Stats" xr:uid="{E442ACA5-80BF-4567-97D8-2A5F013FF1DD}"/>
    <hyperlink ref="F222" r:id="rId809" display="https://fbref.com/en/squads/033ea6b8/Hoffenheim-Stats" xr:uid="{EB545060-3D4F-4FE4-8EE5-12827C1416A9}"/>
    <hyperlink ref="Y222" r:id="rId810" display="https://fbref.com/en/players/fdf3cb77/matchlogs/2026/summary/Vladimir-Coufal-Match-Logs" xr:uid="{F14C2E52-D85B-4F43-B494-7A038416A596}"/>
    <hyperlink ref="B223" r:id="rId811" display="https://fbref.com/en/players/1840e36d/Thibaut-Courtois" xr:uid="{EA4E10C3-6E36-4F1D-92B0-46911F8808C7}"/>
    <hyperlink ref="D223" r:id="rId812" display="https://fbref.com/en/squads/361422b9/Belgium-Men-Stats" xr:uid="{316D1CAC-219A-4637-A0AE-C2EE21C3A83B}"/>
    <hyperlink ref="F223" r:id="rId813" display="https://fbref.com/en/squads/53a2f082/Real-Madrid-Stats" xr:uid="{3B20C255-CFCF-48F5-9B93-A43F332955DF}"/>
    <hyperlink ref="Y223" r:id="rId814" display="https://fbref.com/en/players/1840e36d/matchlogs/2026/summary/Thibaut-Courtois-Match-Logs" xr:uid="{F1D2867F-C757-4B04-8D1F-B2902D998E2D}"/>
    <hyperlink ref="B224" r:id="rId815" display="https://fbref.com/en/players/ea42e480/Maxime-Crepeau" xr:uid="{3079C3BF-0E12-4426-A637-8F668E860648}"/>
    <hyperlink ref="D224" r:id="rId816" display="https://fbref.com/en/squads/9c6d90a0/Canada-Men-Stats" xr:uid="{7940EEE8-09EF-443E-B51C-BFA1B52BBB23}"/>
    <hyperlink ref="F224" r:id="rId817" display="https://fbref.com/en/squads/46ef01d0/Orlando-City-Stats" xr:uid="{490B1ECD-8DC0-4E16-81DD-17AEBD43E8B6}"/>
    <hyperlink ref="Y224" r:id="rId818" display="https://fbref.com/en/players/ea42e480/matchlogs/2026/summary/Maxime-Crepeau-Match-Logs" xr:uid="{7AA215C3-4847-44FD-A80A-F28C0F95F968}"/>
    <hyperlink ref="B225" r:id="rId819" display="https://fbref.com/en/players/fdf47077/Max-Crocombe" xr:uid="{83D2C3CC-9E03-4D29-B397-E47BAFED63E4}"/>
    <hyperlink ref="D225" r:id="rId820" display="https://fbref.com/en/squads/259855f0/New-Zealand-Men-Stats" xr:uid="{0D865DD4-F2E3-4E75-AA3C-F4E5D4A6B68F}"/>
    <hyperlink ref="F225" r:id="rId821" display="https://fbref.com/en/squads/e3c537a1/Millwall-Stats" xr:uid="{D7CAFF6C-0C20-4102-AAC8-71CF63DE63F3}"/>
    <hyperlink ref="Y225" r:id="rId822" display="https://fbref.com/en/players/fdf47077/matchlogs/2026/summary/Max-Crocombe-Match-Logs" xr:uid="{FAE5DF07-EC1C-456C-A893-5E4093B7663A}"/>
    <hyperlink ref="B226" r:id="rId823" display="https://fbref.com/en/players/cc7888f3/Pau-Cubarsi" xr:uid="{4988D729-5013-45B5-AA47-481D437A822C}"/>
    <hyperlink ref="D226" r:id="rId824" display="https://fbref.com/en/squads/b561dd30/Spain-Men-Stats" xr:uid="{76BA887A-1C20-4AE8-84FD-C21036FF0BDD}"/>
    <hyperlink ref="F226" r:id="rId825" display="https://fbref.com/en/squads/206d90db/Barcelona-Stats" xr:uid="{5E750DEB-7EF2-449B-84B4-C7448F05DA6F}"/>
    <hyperlink ref="Y226" r:id="rId826" display="https://fbref.com/en/players/cc7888f3/matchlogs/2026/summary/Pau-Cubarsi-Match-Logs" xr:uid="{552438BB-F2C5-4799-9A68-EFB174D76245}"/>
    <hyperlink ref="B227" r:id="rId827" display="https://fbref.com/en/players/9b40a6ea/Andres-Cubas" xr:uid="{535E25E8-D2E7-453A-9DAF-748CF38DAC65}"/>
    <hyperlink ref="D227" r:id="rId828" display="https://fbref.com/en/squads/d2043442/Paraguay-Men-Stats" xr:uid="{59339FA2-A168-4088-87D5-A6F7D9592575}"/>
    <hyperlink ref="F227" r:id="rId829" display="https://fbref.com/en/squads/ab41cb90/Vancouver-Whitecaps-Stats" xr:uid="{A94CBFFB-C104-40F6-8429-BA77BB20C133}"/>
    <hyperlink ref="Y227" r:id="rId830" display="https://fbref.com/en/players/9b40a6ea/matchlogs/2026/summary/Andres-Cubas-Match-Logs" xr:uid="{D165487B-8FE4-4E07-B3AE-D153E99D7284}"/>
    <hyperlink ref="B228" r:id="rId831" display="https://fbref.com/en/players/71b47ab9/Cucho" xr:uid="{5DE17BF7-6D74-42E0-8E21-CA8AA3645874}"/>
    <hyperlink ref="D228" r:id="rId832" display="https://fbref.com/en/squads/ab73cfe5/Colombia-Men-Stats" xr:uid="{7A0C3C35-827C-493B-9B81-DD0C5E1B3989}"/>
    <hyperlink ref="F228" r:id="rId833" display="https://fbref.com/en/squads/fc536746/Real-Betis-Stats" xr:uid="{FA955E94-6B91-4D90-A515-10B207723F95}"/>
    <hyperlink ref="Y228" r:id="rId834" display="https://fbref.com/en/players/71b47ab9/matchlogs/2026/summary/Cucho-Match-Logs" xr:uid="{26AD8ACF-4380-4B0D-BAD0-A15424FB513F}"/>
    <hyperlink ref="B229" r:id="rId835" display="https://fbref.com/en/players/1daec722/Marc-Cucurella" xr:uid="{4D12E41C-2CE9-495E-B0F0-8046BD4028A7}"/>
    <hyperlink ref="D229" r:id="rId836" display="https://fbref.com/en/squads/b561dd30/Spain-Men-Stats" xr:uid="{9F080940-4073-48A4-92E3-E92C850C2D3D}"/>
    <hyperlink ref="F229" r:id="rId837" display="https://fbref.com/en/squads/cff3d9bb/Chelsea-Stats" xr:uid="{4E4FCF05-4398-46ED-9E0D-3C753652B493}"/>
    <hyperlink ref="Y229" r:id="rId838" display="https://fbref.com/en/players/1daec722/matchlogs/2026/summary/Marc-Cucurella-Match-Logs" xr:uid="{F9A6C424-39DD-4258-BCDA-B18185F321EF}"/>
    <hyperlink ref="B230" r:id="rId839" display="https://fbref.com/en/players/dc62b55d/Matheus-Cunha" xr:uid="{72B28382-CC88-470A-9B82-97C546966F71}"/>
    <hyperlink ref="D230" r:id="rId840" display="https://fbref.com/en/squads/304635c3/Brazil-Men-Stats" xr:uid="{E1877E7B-71BC-4AF5-81D9-C1A853B72922}"/>
    <hyperlink ref="F230" r:id="rId841" display="https://fbref.com/en/squads/19538871/Manchester-United-Stats" xr:uid="{887AD36D-30DE-4960-8813-130E3DEC4E00}"/>
    <hyperlink ref="Y230" r:id="rId842" display="https://fbref.com/en/players/dc62b55d/matchlogs/2026/summary/Matheus-Cunha-Match-Logs" xr:uid="{002051D3-52EA-4DE7-A931-9D6748CB9B43}"/>
    <hyperlink ref="B231" r:id="rId843" display="https://fbref.com/en/players/e2a68b89/Findlay-Curtis" xr:uid="{4DB6566D-F449-42B0-988B-E494E298D6D0}"/>
    <hyperlink ref="D231" r:id="rId844" display="https://fbref.com/en/squads/602d3994/Scotland-Men-Stats" xr:uid="{E04D0EBD-96CA-43A4-AA56-25095B325660}"/>
    <hyperlink ref="F231" r:id="rId845" display="https://fbref.com/en/squads/25f1fd26/Kilmarnock-Stats" xr:uid="{D8DE8B0E-89AC-434E-BED8-3DF0713C90D9}"/>
    <hyperlink ref="Y231" r:id="rId846" display="https://fbref.com/en/players/e2a68b89/matchlogs/2026/summary/Findlay-Curtis-Match-Logs" xr:uid="{F4BE5009-312B-47A0-AB74-EEFBE4CD5C49}"/>
    <hyperlink ref="B232" r:id="rId847" display="https://fbref.com/en/players/8bf49030/Aymen-Dahmen" xr:uid="{86EC045C-4DC5-46BA-90EF-CF0EC7C726EB}"/>
    <hyperlink ref="D232" r:id="rId848" display="https://fbref.com/en/squads/a7c7562a/Tunisia-Men-Stats" xr:uid="{7071F83B-833D-40A2-8B8D-0FFE35F57224}"/>
    <hyperlink ref="Y232" r:id="rId849" display="https://fbref.com/en/players/8bf49030/matchlogs/2026/summary/Aymen-Dahmen-Match-Logs" xr:uid="{38EC6AFF-5C85-49A5-A539-25795846EB64}"/>
    <hyperlink ref="B233" r:id="rId850" display="https://fbref.com/en/players/d9565625/Diogo-Dalot" xr:uid="{885157DB-C375-4014-A658-2A1CE8DA1369}"/>
    <hyperlink ref="D233" r:id="rId851" display="https://fbref.com/en/squads/4a1b4ea8/Portugal-Men-Stats" xr:uid="{4AB3CFC4-2281-446A-8D71-8ACC469D828B}"/>
    <hyperlink ref="F233" r:id="rId852" display="https://fbref.com/en/squads/19538871/Manchester-United-Stats" xr:uid="{773A4063-ED4D-4CD6-99AE-6CD5A1253AE9}"/>
    <hyperlink ref="Y233" r:id="rId853" display="https://fbref.com/en/players/d9565625/matchlogs/2026/summary/Diogo-Dalot-Match-Logs" xr:uid="{5C6F1535-2ED1-4851-A7D0-83AD0A671FEF}"/>
    <hyperlink ref="B234" r:id="rId854" display="https://fbref.com/en/players/94b2001f/Danilo" xr:uid="{B8C660F1-A44C-4D30-B1D4-EF41B70378FF}"/>
    <hyperlink ref="D234" r:id="rId855" display="https://fbref.com/en/squads/304635c3/Brazil-Men-Stats" xr:uid="{8E825F27-278C-405C-B513-CA1B62C88405}"/>
    <hyperlink ref="F234" r:id="rId856" display="https://fbref.com/en/squads/639950ae/Flamengo-Stats" xr:uid="{062FFBB9-3BD6-467C-830E-CE996F635DAC}"/>
    <hyperlink ref="Y234" r:id="rId857" display="https://fbref.com/en/players/94b2001f/matchlogs/2026/summary/Danilo-Match-Logs" xr:uid="{C5A7E9C4-81EF-4FD0-8B47-3EF225B77BCD}"/>
    <hyperlink ref="B235" r:id="rId858" display="https://fbref.com/en/players/6e33125f/Kevin-Danso" xr:uid="{674BC3E7-25BB-4B3D-9D0F-A18FFEA1A288}"/>
    <hyperlink ref="D235" r:id="rId859" display="https://fbref.com/en/squads/d5121f10/Austria-Men-Stats" xr:uid="{B18DD710-890B-49FD-AF67-8E1B087A9C26}"/>
    <hyperlink ref="F235" r:id="rId860" display="https://fbref.com/en/squads/361ca564/Tottenham-Hotspur-Stats" xr:uid="{FD421DB5-95CD-48B8-91CF-544399CF755E}"/>
    <hyperlink ref="Y235" r:id="rId861" display="https://fbref.com/en/players/6e33125f/matchlogs/2026/summary/Kevin-Danso-Match-Logs" xr:uid="{166FC317-1A66-4A6E-8FFB-D71CAB9C89E2}"/>
    <hyperlink ref="B236" r:id="rId862" display="https://fbref.com/en/players/3eb0f2df/Vladimir-Darida" xr:uid="{9BCCABFE-FA94-4028-8BCF-0DA983829DDB}"/>
    <hyperlink ref="D236" r:id="rId863" display="https://fbref.com/en/squads/2740937c/Czechia-Men-Stats" xr:uid="{C732609D-C2BA-4EB6-B554-8B84EA9322D3}"/>
    <hyperlink ref="F236" r:id="rId864" display="https://fbref.com/en/squads/f6a3b786/2025-2026/Hradec-Kralove-Stats" xr:uid="{7884D5E4-0099-4D8E-B9B6-151B67FAB3DC}"/>
    <hyperlink ref="Y236" r:id="rId865" display="https://fbref.com/en/players/3eb0f2df/matchlogs/2026/summary/Vladimir-Darida-Match-Logs" xr:uid="{A71B8314-1EDA-447A-BFFA-F6E7965A2B50}"/>
    <hyperlink ref="B238" r:id="rId866" display="https://fbref.com/en/players/ce50fd99/Jonathan-David" xr:uid="{A1BE4E92-6E9B-4A06-9C93-541E0C38FDE8}"/>
    <hyperlink ref="D238" r:id="rId867" display="https://fbref.com/en/squads/9c6d90a0/Canada-Men-Stats" xr:uid="{619372F9-4307-4A8B-9900-A397AED2D743}"/>
    <hyperlink ref="F238" r:id="rId868" display="https://fbref.com/en/squads/e0652b02/Juventus-Stats" xr:uid="{6ECE9CE3-AADE-40DE-8D47-1CDDD69E17A6}"/>
    <hyperlink ref="Y238" r:id="rId869" display="https://fbref.com/en/players/ce50fd99/matchlogs/2026/summary/Jonathan-David-Match-Logs" xr:uid="{08AC946E-2E6B-4C87-A4B4-00994289818D}"/>
    <hyperlink ref="B239" r:id="rId870" display="https://fbref.com/en/players/dbe19468/Promise-David" xr:uid="{1E3CD823-C5C1-4898-9D2E-6694C4138CB8}"/>
    <hyperlink ref="D239" r:id="rId871" display="https://fbref.com/en/squads/9c6d90a0/Canada-Men-Stats" xr:uid="{F99B2EFB-C324-4C9C-961B-6598B45002D6}"/>
    <hyperlink ref="F239" r:id="rId872" display="https://fbref.com/en/squads/e14f61a5/Union-SG-Stats" xr:uid="{CCD7F593-77B3-4C26-A0FF-CD0CE5B89DBE}"/>
    <hyperlink ref="Y239" r:id="rId873" display="https://fbref.com/en/players/dbe19468/matchlogs/2026/summary/Promise-David-Match-Logs" xr:uid="{3F26C292-19EE-42FE-B487-46F047A16909}"/>
    <hyperlink ref="B240" r:id="rId874" display="https://fbref.com/en/players/d781d855/Alphonso-Davies" xr:uid="{9AB6A1F0-713B-4843-BBED-F54578C7CE1D}"/>
    <hyperlink ref="D240" r:id="rId875" display="https://fbref.com/en/squads/9c6d90a0/Canada-Men-Stats" xr:uid="{06CCA8B5-0162-45F6-AD2E-7A8C0DC2FADD}"/>
    <hyperlink ref="F240" r:id="rId876" display="https://fbref.com/en/squads/054efa67/Bayern-Munich-Stats" xr:uid="{740CE97B-696D-4762-B123-D8223008B868}"/>
    <hyperlink ref="Y240" r:id="rId877" display="https://fbref.com/en/players/d781d855/matchlogs/2026/summary/Alphonso-Davies-Match-Logs" xr:uid="{8D65731C-59E6-48FD-98D7-524AD40ED459}"/>
    <hyperlink ref="B241" r:id="rId878" display="https://fbref.com/en/players/2ffb0739/Erick-Davis" xr:uid="{BFA2F3B3-6725-416A-B25E-7DEEF5EC45B6}"/>
    <hyperlink ref="D241" r:id="rId879" display="https://fbref.com/en/squads/6061a82d/Panama-Men-Stats" xr:uid="{863DEB04-BCB6-47D7-985B-B038BCAF3C05}"/>
    <hyperlink ref="Y241" r:id="rId880" display="https://fbref.com/en/players/2ffb0739/matchlogs/2026/summary/Erick-Davis-Match-Logs" xr:uid="{58AED4AF-7312-4781-B024-92FD9164E933}"/>
    <hyperlink ref="B242" r:id="rId881" display="https://fbref.com/en/players/7709e4a6/Nasser-Al-Dawsari" xr:uid="{7F7F86B1-8DF0-466F-BB84-A199BB09A6C5}"/>
    <hyperlink ref="D242" r:id="rId882" display="https://fbref.com/en/squads/6e84edac/Saudi-Arabia-Men-Stats" xr:uid="{9F258679-2517-48BA-B444-5638C1137F80}"/>
    <hyperlink ref="F242" r:id="rId883" display="https://fbref.com/en/squads/972e2539/Al-Hilal-Stats" xr:uid="{77E4707E-5646-458B-9486-22416A7F7FC0}"/>
    <hyperlink ref="Y242" r:id="rId884" display="https://fbref.com/en/players/7709e4a6/matchlogs/2026/summary/Nasser-Al-Dawsari-Match-Logs" xr:uid="{46DF372B-4804-47A4-AC75-6027609F796B}"/>
    <hyperlink ref="B243" r:id="rId885" display="https://fbref.com/en/players/60ee859c/Salem-Al-Dawsari" xr:uid="{B6C2528B-64C1-45DF-B532-4BD6B3499E41}"/>
    <hyperlink ref="D243" r:id="rId886" display="https://fbref.com/en/squads/6e84edac/Saudi-Arabia-Men-Stats" xr:uid="{DE1A12E2-7B03-49A1-B5BB-F6D718D3E669}"/>
    <hyperlink ref="F243" r:id="rId887" display="https://fbref.com/en/squads/972e2539/Al-Hilal-Stats" xr:uid="{EB0292C5-7D7A-4A01-B284-4434087B9476}"/>
    <hyperlink ref="Y243" r:id="rId888" display="https://fbref.com/en/players/60ee859c/matchlogs/2026/summary/Salem-Al-Dawsari-Match-Logs" xr:uid="{4D0FA690-28B1-4C30-9AB2-CB93FE0B7835}"/>
    <hyperlink ref="B244" r:id="rId889" display="https://fbref.com/en/players/e645c3fc/Mohammad-Al-Dawud" xr:uid="{53DBB905-612C-4493-B0E9-714EFC31B346}"/>
    <hyperlink ref="D244" r:id="rId890" display="https://fbref.com/en/squads/3e22f0fa/Jordan-Men-Stats" xr:uid="{ED935DD5-6F2B-406F-BCEF-6036C38860D2}"/>
    <hyperlink ref="Y244" r:id="rId891" display="https://fbref.com/en/players/e645c3fc/matchlogs/2026/summary/Mohammad-Al-Dawud-Match-Logs" xr:uid="{2FBA04D6-620E-45E9-BC05-E7FCC3F64F6C}"/>
    <hyperlink ref="B245" r:id="rId892" display="https://fbref.com/en/players/e46012d4/Kevin-De-Bruyne" xr:uid="{981DE8CB-F449-434E-A9ED-89BBB09B0E7B}"/>
    <hyperlink ref="D245" r:id="rId893" display="https://fbref.com/en/squads/361422b9/Belgium-Men-Stats" xr:uid="{AB079FF9-080D-4466-BEC0-3520D4663DE3}"/>
    <hyperlink ref="F245" r:id="rId894" display="https://fbref.com/en/squads/d48ad4ff/Napoli-Stats" xr:uid="{33F353F3-9C88-41DF-B89B-E4F4AFECBB27}"/>
    <hyperlink ref="Y245" r:id="rId895" display="https://fbref.com/en/players/e46012d4/matchlogs/2026/summary/Kevin-De-Bruyne-Match-Logs" xr:uid="{15F01815-CDF2-42B1-ABE7-1D19E7034B89}"/>
    <hyperlink ref="B246" r:id="rId896" display="https://fbref.com/en/players/d494882e/Maxim-De-Cuyper" xr:uid="{1A7624C8-A5D1-405C-ACC7-7A8FD2A91E73}"/>
    <hyperlink ref="D246" r:id="rId897" display="https://fbref.com/en/squads/361422b9/Belgium-Men-Stats" xr:uid="{5671D37E-FB15-4674-8810-794A4B0CEF66}"/>
    <hyperlink ref="F246" r:id="rId898" display="https://fbref.com/en/squads/d07537b9/Brighton-and-Hove-Albion-Stats" xr:uid="{51A6CD84-8E24-43B6-8831-A5238FB25BD6}"/>
    <hyperlink ref="Y246" r:id="rId899" display="https://fbref.com/en/players/d494882e/matchlogs/2026/summary/Maxim-De-Cuyper-Match-Logs" xr:uid="{2AE6A64D-DA08-42FE-862C-8D9A9E8FFEFB}"/>
    <hyperlink ref="B247" r:id="rId900" display="https://fbref.com/en/players/45c427ff/Luc-De-Fougerolles" xr:uid="{90F28C65-5464-45B9-866E-C906FF36621A}"/>
    <hyperlink ref="D247" r:id="rId901" display="https://fbref.com/en/squads/9c6d90a0/Canada-Men-Stats" xr:uid="{48A251E0-5A1E-45B7-9E95-569BDB349249}"/>
    <hyperlink ref="F247" r:id="rId902" display="https://fbref.com/en/squads/fd962109/Fulham-Stats" xr:uid="{3DCFA21C-593E-40EF-BEA9-82E512F809E9}"/>
    <hyperlink ref="Y247" r:id="rId903" display="https://fbref.com/en/players/45c427ff/matchlogs/2026/summary/Luc-De-Fougerolles-Match-Logs" xr:uid="{CD3F2B6D-F2C0-4B12-A94C-598471ECB849}"/>
    <hyperlink ref="B248" r:id="rId904" display="https://fbref.com/en/players/2ef7c612/Charles-De-Ketelaere" xr:uid="{BFF355B8-23E3-4D1E-A864-86ACAB3EF61E}"/>
    <hyperlink ref="D248" r:id="rId905" display="https://fbref.com/en/squads/361422b9/Belgium-Men-Stats" xr:uid="{B25532D1-02A6-4148-89F6-DD5220B0C855}"/>
    <hyperlink ref="F248" r:id="rId906" display="https://fbref.com/en/squads/922493f3/Atalanta-Stats" xr:uid="{D6B554B5-ECFB-4241-866C-7E9F9EB66FCC}"/>
    <hyperlink ref="Y248" r:id="rId907" display="https://fbref.com/en/players/2ef7c612/matchlogs/2026/summary/Charles-De-Ketelaere-Match-Logs" xr:uid="{6AAF65C4-0649-497E-8CB4-E1F0F10AB5C0}"/>
    <hyperlink ref="B249" r:id="rId908" display="https://fbref.com/en/players/8fda5c72/Nicolas-De-La-Cruz" xr:uid="{F89B1042-BF5F-454F-AE64-2A107F6BD4FF}"/>
    <hyperlink ref="D249" r:id="rId909" display="https://fbref.com/en/squads/870e020f/Uruguay-Men-Stats" xr:uid="{27C7ABF6-CD64-43B1-800A-2B74A486265F}"/>
    <hyperlink ref="F249" r:id="rId910" display="https://fbref.com/en/squads/639950ae/Flamengo-Stats" xr:uid="{FE3C19C9-B5B2-468E-A879-48EAEA4B1045}"/>
    <hyperlink ref="Y249" r:id="rId911" display="https://fbref.com/en/players/8fda5c72/matchlogs/2026/summary/Nicolas-De-La-Cruz-Match-Logs" xr:uid="{58067F34-0DB5-42C4-A496-4C1A4FCF532B}"/>
    <hyperlink ref="B250" r:id="rId912" display="https://fbref.com/en/players/162efffd/Rodrigo-De-Paul" xr:uid="{ADBA668B-2A94-4086-BF23-6E5406EFF844}"/>
    <hyperlink ref="D250" r:id="rId913" display="https://fbref.com/en/squads/f9fddd6e/Argentina-Men-Stats" xr:uid="{7B27837C-6F6F-4CAD-8AF7-5B1D8B3A5953}"/>
    <hyperlink ref="F250" r:id="rId914" display="https://fbref.com/en/squads/cb8b86a2/Inter-Miami-Stats" xr:uid="{D8F3B6C5-F52F-4E97-ACEE-FA18F7E06F19}"/>
    <hyperlink ref="Y250" r:id="rId915" display="https://fbref.com/en/players/162efffd/matchlogs/2026/summary/Rodrigo-De-Paul-Match-Logs" xr:uid="{3C6B7D3B-63FC-4C2D-A132-6D8DF61095B8}"/>
    <hyperlink ref="B251" r:id="rId916" display="https://fbref.com/en/players/bc6e544a/Amar-Dedic" xr:uid="{3E907F99-4A1B-4409-8830-28535DBABEF5}"/>
    <hyperlink ref="D251" r:id="rId917" display="https://fbref.com/en/squads/6c5ef1c3/Bosnia-and-Herzegovina-Men-Stats" xr:uid="{C3C4CE0E-6D3E-4310-8702-207E7090ABD3}"/>
    <hyperlink ref="F251" r:id="rId918" display="https://fbref.com/en/squads/a77c513e/2025-2026/Benfica-Stats" xr:uid="{AC486791-DF49-42BE-9B20-7BC782FA776E}"/>
    <hyperlink ref="Y251" r:id="rId919" display="https://fbref.com/en/players/bc6e544a/matchlogs/2026/summary/Amar-Dedic-Match-Logs" xr:uid="{18A3505F-5C58-488B-80FA-0B8976594BB2}"/>
    <hyperlink ref="B252" r:id="rId920" display="https://fbref.com/en/players/f7059bb1/Louicius-Deedson" xr:uid="{D5A169CE-A0F6-4ACE-BB8C-889D78A2C46A}"/>
    <hyperlink ref="D252" r:id="rId921" display="https://fbref.com/en/squads/61828292/Haiti-Men-Stats" xr:uid="{BAD9255C-C7DE-42D4-BEFF-7046EE704562}"/>
    <hyperlink ref="F252" r:id="rId922" display="https://fbref.com/en/squads/15cf8f40/FC-Dallas-Stats" xr:uid="{5BFF5BB1-232D-4B71-8BAB-518F7E29D7A6}"/>
    <hyperlink ref="Y252" r:id="rId923" display="https://fbref.com/en/players/f7059bb1/matchlogs/2026/summary/Louicius-Deedson-Match-Logs" xr:uid="{5A49F26B-A7C8-4114-A816-0F5C72E556A1}"/>
    <hyperlink ref="B253" r:id="rId924" display="https://fbref.com/en/players/b737f944/Hannes-Delcroix" xr:uid="{20BC2087-178A-4056-ACC9-4443B758086B}"/>
    <hyperlink ref="D253" r:id="rId925" display="https://fbref.com/en/squads/61828292/Haiti-Men-Stats" xr:uid="{DE4F6892-E271-44C3-BB03-F2C37C6D715D}"/>
    <hyperlink ref="F253" r:id="rId926" display="https://fbref.com/en/squads/4dcf77da/2025-2026/Lugano-Stats" xr:uid="{4DD9026F-C94F-4C5D-AC91-9E917AF13629}"/>
    <hyperlink ref="Y253" r:id="rId927" display="https://fbref.com/en/players/b737f944/matchlogs/2026/summary/Hannes-Delcroix-Match-Logs" xr:uid="{54FEAA8F-341B-448A-AD68-243F8D8F6057}"/>
    <hyperlink ref="B254" r:id="rId928" display="https://fbref.com/en/players/b19db005/Ousmane-Dembele" xr:uid="{4B9F600A-5331-45A5-9B38-235FE136EBCD}"/>
    <hyperlink ref="D254" r:id="rId929" display="https://fbref.com/en/squads/b1b36dcd/France-Men-Stats" xr:uid="{A623CD44-0479-4B2D-828B-01B988BDF5F5}"/>
    <hyperlink ref="F254" r:id="rId930" display="https://fbref.com/en/squads/e2d8892c/Paris-Saint-Germain-Stats" xr:uid="{46547E95-3BDD-426F-8C09-D7ED4249CE3E}"/>
    <hyperlink ref="Y254" r:id="rId931" display="https://fbref.com/en/players/b19db005/matchlogs/2026/summary/Ousmane-Dembele-Match-Logs" xr:uid="{E85DC4C1-A0FC-44AE-BD2D-BC9D6BB4C64C}"/>
    <hyperlink ref="B255" r:id="rId932" display="https://fbref.com/en/players/e3cceee6/Merih-Demiral" xr:uid="{DBBA5E0B-0FCD-47CC-BFF6-E8368364BD9D}"/>
    <hyperlink ref="D255" r:id="rId933" display="https://fbref.com/en/squads/ac6bcf92/Turkiye-Men-Stats" xr:uid="{E370DBB3-E8C5-4856-A17D-7EC4D01BCCCC}"/>
    <hyperlink ref="F255" r:id="rId934" display="https://fbref.com/en/squads/cb45d9cb/Al-Ahli-Stats" xr:uid="{6B570CF7-3A71-4EAA-850D-0E64DA58145F}"/>
    <hyperlink ref="Y255" r:id="rId935" display="https://fbref.com/en/players/e3cceee6/matchlogs/2026/summary/Merih-Demiral-Match-Logs" xr:uid="{28B9D9DA-46F0-4F6C-984A-AE1E5FA7CBF5}"/>
    <hyperlink ref="B256" r:id="rId936" display="https://fbref.com/en/players/ed79b7d3/Ermedin-Demirovic" xr:uid="{E81892DD-E569-4BDB-8E4A-C686B24F96B9}"/>
    <hyperlink ref="D256" r:id="rId937" display="https://fbref.com/en/squads/6c5ef1c3/Bosnia-and-Herzegovina-Men-Stats" xr:uid="{DF9D64F8-9753-4B1B-BA2B-37AF64983E0C}"/>
    <hyperlink ref="F256" r:id="rId938" display="https://fbref.com/en/squads/598bc722/Stuttgart-Stats" xr:uid="{5983FE06-6769-495D-9FBE-471F3520231B}"/>
    <hyperlink ref="Y256" r:id="rId939" display="https://fbref.com/en/players/ed79b7d3/matchlogs/2026/summary/Ermedin-Demirovic-Match-Logs" xr:uid="{DF46F6E2-7C31-4E52-B38F-5DA4A10698DF}"/>
    <hyperlink ref="B257" r:id="rId940" display="https://fbref.com/en/players/5976f83e/Sergino-Dest" xr:uid="{25A75C60-75C5-43E4-807B-F26BF04A2855}"/>
    <hyperlink ref="D257" r:id="rId941" display="https://fbref.com/en/squads/0f66725b/United-States-Men-Stats" xr:uid="{7FF0BEC2-61E4-46A1-B88F-1CD7569C5D50}"/>
    <hyperlink ref="F257" r:id="rId942" display="https://fbref.com/en/squads/e334d850/PSV-Eindhoven-Stats" xr:uid="{3A69D0D6-E585-491B-BCDE-CE0C1FBE0E53}"/>
    <hyperlink ref="Y257" r:id="rId943" display="https://fbref.com/en/players/5976f83e/matchlogs/2026/summary/Sergino-Dest-Match-Logs" xr:uid="{C5C5C002-9769-4025-A968-9A464FC80C0E}"/>
    <hyperlink ref="B258" r:id="rId944" display="https://fbref.com/en/players/0102aa7e/Frans-Dhia-Putros" xr:uid="{482FFABE-C78A-4AB5-BEB6-A82F5AD35F91}"/>
    <hyperlink ref="D258" r:id="rId945" display="https://fbref.com/en/squads/ec843efd/Iraq-Men-Stats" xr:uid="{85EB5B8C-9E20-4FBE-8176-A67038A560D8}"/>
    <hyperlink ref="Y258" r:id="rId946" display="https://fbref.com/en/players/0102aa7e/matchlogs/2026/summary/Frans-Dhia-Putros-Match-Logs" xr:uid="{65B61FC2-E12F-485C-A8D1-62320C082E37}"/>
    <hyperlink ref="B259" r:id="rId947" display="https://fbref.com/en/players/44435c8f/Oumar-Diakite" xr:uid="{8A6EF4CE-F276-416E-A48C-E4D6627D218B}"/>
    <hyperlink ref="D259" r:id="rId948" display="https://fbref.com/en/squads/24772b12/Cote-dIvoire-Men-Stats" xr:uid="{BEE84A94-0A8A-4267-9543-A7BACAAD92F0}"/>
    <hyperlink ref="F259" r:id="rId949" display="https://fbref.com/en/squads/e8d2adc4/Cercle-Brugge-Stats" xr:uid="{7F4BCA6B-A489-4B8A-B8C7-7E90B2EA478C}"/>
    <hyperlink ref="Y259" r:id="rId950" display="https://fbref.com/en/players/44435c8f/matchlogs/2026/summary/Oumar-Diakite-Match-Logs" xr:uid="{27BEE7AF-E7F1-4B6F-9A9B-089B6B5DC1A7}"/>
    <hyperlink ref="B260" r:id="rId951" display="https://fbref.com/en/players/9dc96f10/Amad-Diallo" xr:uid="{53905C31-8250-4763-B405-91964B375CEB}"/>
    <hyperlink ref="D260" r:id="rId952" display="https://fbref.com/en/squads/24772b12/Cote-dIvoire-Men-Stats" xr:uid="{3E47ED44-5524-41BF-ACA6-424737CF6465}"/>
    <hyperlink ref="F260" r:id="rId953" display="https://fbref.com/en/squads/19538871/Manchester-United-Stats" xr:uid="{84440122-55AD-43DD-9E04-3DDC6340A0A8}"/>
    <hyperlink ref="Y260" r:id="rId954" display="https://fbref.com/en/players/9dc96f10/matchlogs/2026/summary/Amad-Diallo-Match-Logs" xr:uid="{1ED7C039-8A67-4BBF-9EDA-22FBB9401B09}"/>
    <hyperlink ref="B261" r:id="rId955" display="https://fbref.com/en/players/8ae7d0ec/Assane-Diao" xr:uid="{3B045E39-5E37-4EBC-86C5-393370597019}"/>
    <hyperlink ref="D261" r:id="rId956" display="https://fbref.com/en/squads/9ab5c684/Senegal-Men-Stats" xr:uid="{E6A88DCB-1A6D-4FA8-8D4D-AE51F952B561}"/>
    <hyperlink ref="F261" r:id="rId957" display="https://fbref.com/en/squads/28c9c3cd/Como-Stats" xr:uid="{BE23498C-AF61-4070-A96E-9DCD2B5C1B30}"/>
    <hyperlink ref="Y261" r:id="rId958" display="https://fbref.com/en/players/8ae7d0ec/matchlogs/2026/summary/Assane-Diao-Match-Logs" xr:uid="{233E12ED-FF8D-4182-BB58-7AC9BE966C0B}"/>
    <hyperlink ref="B262" r:id="rId959" display="https://fbref.com/en/players/6d0fe035/Habib-Diarra" xr:uid="{7BF3E3C4-3F13-437C-A99C-0A0698A5C3F0}"/>
    <hyperlink ref="D262" r:id="rId960" display="https://fbref.com/en/squads/9ab5c684/Senegal-Men-Stats" xr:uid="{AFB560C9-793D-4E04-A468-C209C221874E}"/>
    <hyperlink ref="F262" r:id="rId961" display="https://fbref.com/en/squads/8ef52968/Sunderland-Stats" xr:uid="{7864AC90-B8F2-42D4-BC7D-A204D81C3F06}"/>
    <hyperlink ref="Y262" r:id="rId962" display="https://fbref.com/en/players/6d0fe035/matchlogs/2026/summary/Habib-Diarra-Match-Logs" xr:uid="{2292F3BD-93B5-4BB3-8E46-64A709AD977B}"/>
    <hyperlink ref="B264" r:id="rId963" display="https://fbref.com/en/players/31c69ef1/Ruben-Dias" xr:uid="{B1449542-E24A-4520-AD9A-FEA82AC9B262}"/>
    <hyperlink ref="D264" r:id="rId964" display="https://fbref.com/en/squads/4a1b4ea8/Portugal-Men-Stats" xr:uid="{B71EC50B-E381-4F2D-B061-FEBE0A49BA20}"/>
    <hyperlink ref="F264" r:id="rId965" display="https://fbref.com/en/squads/b8fd03ef/Manchester-City-Stats" xr:uid="{0D36C7DB-A3FB-4ADB-972C-F35538F16181}"/>
    <hyperlink ref="Y264" r:id="rId966" display="https://fbref.com/en/players/31c69ef1/matchlogs/2026/summary/Ruben-Dias-Match-Logs" xr:uid="{6A41CFEB-29CC-478E-95A6-A1BB31160D1F}"/>
    <hyperlink ref="B265" r:id="rId967" display="https://fbref.com/en/players/8104e41e/Krepin-Diatta" xr:uid="{E30E3666-2253-4363-AE31-0D0D94FC8257}"/>
    <hyperlink ref="D265" r:id="rId968" display="https://fbref.com/en/squads/9ab5c684/Senegal-Men-Stats" xr:uid="{906FB1C2-8A0F-4363-9FEC-7E10658485EA}"/>
    <hyperlink ref="F265" r:id="rId969" display="https://fbref.com/en/squads/fd6114db/Monaco-Stats" xr:uid="{85234DE5-0BA1-4C8D-A288-3E91888439F5}"/>
    <hyperlink ref="Y265" r:id="rId970" display="https://fbref.com/en/players/8104e41e/matchlogs/2026/summary/Krepin-Diatta-Match-Logs" xr:uid="{7D65B907-9BBD-4300-8261-5149C1D5B687}"/>
    <hyperlink ref="B266" r:id="rId971" display="https://fbref.com/en/players/f41a69e6/Mory-Diaw" xr:uid="{B1478918-6357-4DAB-867E-9A2B606511BC}"/>
    <hyperlink ref="D266" r:id="rId972" display="https://fbref.com/en/squads/9ab5c684/Senegal-Men-Stats" xr:uid="{E3066C7B-0AEE-4557-ACE1-363670AC9E35}"/>
    <hyperlink ref="F266" r:id="rId973" display="https://fbref.com/en/squads/5c2737db/Le-Havre-Stats" xr:uid="{41F3E2F1-C00A-4298-801A-34224AB04C01}"/>
    <hyperlink ref="Y266" r:id="rId974" display="https://fbref.com/en/players/f41a69e6/matchlogs/2026/summary/Mory-Diaw-Match-Logs" xr:uid="{3048D124-9D74-489C-9D53-C1112D7DDA9E}"/>
    <hyperlink ref="B267" r:id="rId975" display="https://fbref.com/en/players/407feb71/Brahim-Diaz" xr:uid="{D8589130-DBB2-4A16-A133-8B8404ED9BEC}"/>
    <hyperlink ref="D267" r:id="rId976" display="https://fbref.com/en/squads/af41ccda/Morocco-Men-Stats" xr:uid="{40D08DE0-382A-47A9-92F4-71D277E75300}"/>
    <hyperlink ref="F267" r:id="rId977" display="https://fbref.com/en/squads/53a2f082/Real-Madrid-Stats" xr:uid="{8E8AA0F1-B566-4E95-BA26-B05A4B020102}"/>
    <hyperlink ref="Y267" r:id="rId978" display="https://fbref.com/en/players/407feb71/matchlogs/2026/summary/Brahim-Diaz-Match-Logs" xr:uid="{86C8F980-8F5C-4172-B0D6-468FFE5A438A}"/>
    <hyperlink ref="B268" r:id="rId979" display="https://fbref.com/en/players/f2a276d1/Ismael-Diaz" xr:uid="{C36AD1F6-6E0E-4212-8F98-69FBB7C1D559}"/>
    <hyperlink ref="D268" r:id="rId980" display="https://fbref.com/en/squads/6061a82d/Panama-Men-Stats" xr:uid="{D2878C2E-7EDA-45AF-8CAD-980502DEBB1D}"/>
    <hyperlink ref="F268" r:id="rId981" display="https://fbref.com/en/squads/fd7dad55/2025-2026/Leon-Stats" xr:uid="{D45DAD22-74D2-4178-B6BE-B2398BF78550}"/>
    <hyperlink ref="Y268" r:id="rId982" display="https://fbref.com/en/players/f2a276d1/matchlogs/2026/summary/Ismael-Diaz-Match-Logs" xr:uid="{1BDD07D4-037E-4C5E-B77C-7DCCC43CD571}"/>
    <hyperlink ref="B269" r:id="rId983" display="https://fbref.com/en/players/4a1a9578/Luis-Diaz" xr:uid="{9E83E851-E82E-4F13-A05E-0B62CDB3323C}"/>
    <hyperlink ref="D269" r:id="rId984" display="https://fbref.com/en/squads/ab73cfe5/Colombia-Men-Stats" xr:uid="{876FEC86-66D9-48B7-9EF8-CAE12D83C175}"/>
    <hyperlink ref="F269" r:id="rId985" display="https://fbref.com/en/squads/054efa67/Bayern-Munich-Stats" xr:uid="{C82B4ABD-5FFC-49D0-AE03-E15D14905DF0}"/>
    <hyperlink ref="Y269" r:id="rId986" display="https://fbref.com/en/players/4a1a9578/matchlogs/2026/summary/Luis-Diaz-Match-Logs" xr:uid="{CC152974-FD54-4297-BBD8-FCECF90DBC72}"/>
    <hyperlink ref="B270" r:id="rId987" display="https://fbref.com/en/players/40774c6b/Bamba-Dieng" xr:uid="{532FEBCB-7D66-4A71-AE21-1211C4041AB7}"/>
    <hyperlink ref="D270" r:id="rId988" display="https://fbref.com/en/squads/9ab5c684/Senegal-Men-Stats" xr:uid="{7F7452BD-E618-4C6E-B81C-BA6BA23E0154}"/>
    <hyperlink ref="F270" r:id="rId989" display="https://fbref.com/en/squads/d2c87802/Lorient-Stats" xr:uid="{BDCECDE9-0684-486A-B55F-0ED6358EF415}"/>
    <hyperlink ref="Y270" r:id="rId990" display="https://fbref.com/en/players/40774c6b/matchlogs/2026/summary/Bamba-Dieng-Match-Logs" xr:uid="{737A78EB-9583-452E-B097-FE59A717D0C9}"/>
    <hyperlink ref="B271" r:id="rId991" display="https://fbref.com/en/players/1b84dbe1/Lucas-Digne" xr:uid="{901A1BB9-F2BB-4878-A024-8AE172D911D9}"/>
    <hyperlink ref="D271" r:id="rId992" display="https://fbref.com/en/squads/b1b36dcd/France-Men-Stats" xr:uid="{273C7D48-AFD5-41B7-AEDC-D8EB57D255E3}"/>
    <hyperlink ref="F271" r:id="rId993" display="https://fbref.com/en/squads/8602292d/Aston-Villa-Stats" xr:uid="{194B0634-9379-43ED-9CF9-07E130A4E34C}"/>
    <hyperlink ref="Y271" r:id="rId994" display="https://fbref.com/en/players/1b84dbe1/matchlogs/2026/summary/Lucas-Digne-Match-Logs" xr:uid="{FFF32E60-3165-42B1-9EC0-3E65EB6AD9BA}"/>
    <hyperlink ref="B272" r:id="rId995" display="https://fbref.com/en/players/d2e33ba2/Diney" xr:uid="{774F23EA-1211-4BB2-A4FA-BCAA5A7A02A1}"/>
    <hyperlink ref="D272" r:id="rId996" display="https://fbref.com/en/squads/31fa6fa6/Cabo-Verde-Men-Stats" xr:uid="{8BF3BAFF-DC81-4C05-A5AA-166B6F6D2777}"/>
    <hyperlink ref="Y272" r:id="rId997" display="https://fbref.com/en/players/d2e33ba2/matchlogs/2026/summary/Diney-Match-Logs" xr:uid="{F9011E79-AB14-4DA6-8EF8-B6EE4D9300BD}"/>
    <hyperlink ref="B273" r:id="rId998" display="https://fbref.com/en/players/394be156/Ousmane-Diomande" xr:uid="{34BAB497-8CAD-4A9C-9ED7-B9A3871629B2}"/>
    <hyperlink ref="D273" r:id="rId999" display="https://fbref.com/en/squads/24772b12/Cote-dIvoire-Men-Stats" xr:uid="{DAA99884-B421-4AF1-B732-B8EDE2906D04}"/>
    <hyperlink ref="F273" r:id="rId1000" display="https://fbref.com/en/squads/13dc44fd/Sporting-CP-Stats" xr:uid="{445DC63B-4924-4DE2-B736-4FF145345A7C}"/>
    <hyperlink ref="Y273" r:id="rId1001" display="https://fbref.com/en/players/394be156/matchlogs/2026/summary/Ousmane-Diomande-Match-Logs" xr:uid="{20B727FA-E83F-442E-B0DB-F69251FC55C7}"/>
    <hyperlink ref="B274" r:id="rId1002" display="https://fbref.com/en/players/919f5f54/Yan-Diomande" xr:uid="{F84BB0F3-249D-405B-980E-2BD3C663ADAC}"/>
    <hyperlink ref="D274" r:id="rId1003" display="https://fbref.com/en/squads/24772b12/Cote-dIvoire-Men-Stats" xr:uid="{78493330-9CF8-4C54-8E09-39F82F70952D}"/>
    <hyperlink ref="F274" r:id="rId1004" display="https://fbref.com/en/squads/acbb6a5b/RB-Leipzig-Stats" xr:uid="{3697BA57-9AB8-4A1F-88F0-88FD39788814}"/>
    <hyperlink ref="Y274" r:id="rId1005" display="https://fbref.com/en/players/919f5f54/matchlogs/2026/summary/Yan-Diomande-Match-Logs" xr:uid="{E30F63C3-AF5E-4571-A7FC-C19C0B680F08}"/>
    <hyperlink ref="B275" r:id="rId1006" display="https://fbref.com/en/players/a712ca2b/Issa-Diop" xr:uid="{C679B134-A6A7-4CA9-A4D2-7C46F5C0867E}"/>
    <hyperlink ref="D275" r:id="rId1007" display="https://fbref.com/en/squads/af41ccda/Morocco-Men-Stats" xr:uid="{3E6F39DA-10FE-45AF-BECD-99A41EAB6187}"/>
    <hyperlink ref="F275" r:id="rId1008" display="https://fbref.com/en/squads/fd962109/Fulham-Stats" xr:uid="{098B4BC0-F52F-427B-81CC-BE79AFE5D2E0}"/>
    <hyperlink ref="Y275" r:id="rId1009" display="https://fbref.com/en/players/a712ca2b/matchlogs/2026/summary/Issa-Diop-Match-Logs" xr:uid="{6925DA2B-F45E-4F94-95FC-25D2B38BF7C4}"/>
    <hyperlink ref="B276" r:id="rId1010" display="https://fbref.com/en/players/bd5eb2e5/El-Hadji-Malick-Diouf" xr:uid="{36360293-91D0-48DC-B04A-5638C083DD6E}"/>
    <hyperlink ref="D276" r:id="rId1011" display="https://fbref.com/en/squads/9ab5c684/Senegal-Men-Stats" xr:uid="{3645B532-3F3E-4EE2-A747-5AFE6F495B1F}"/>
    <hyperlink ref="F276" r:id="rId1012" display="https://fbref.com/en/squads/7c21e445/West-Ham-United-Stats" xr:uid="{27AF8248-8C0F-40F0-8BB0-FC5AD1BD0EC7}"/>
    <hyperlink ref="Y276" r:id="rId1013" display="https://fbref.com/en/players/bd5eb2e5/matchlogs/2026/summary/El-Hadji-Malick-Diouf-Match-Logs" xr:uid="{3D8E4C38-5CD8-4DF6-BA29-43676DCD3F04}"/>
    <hyperlink ref="B277" r:id="rId1014" display="https://fbref.com/en/players/d01bbb6f/Ritsu-Doan" xr:uid="{E64C7EE4-8EA4-458E-A25A-A8B398DBAB1D}"/>
    <hyperlink ref="D277" r:id="rId1015" display="https://fbref.com/en/squads/ffcf1690/Japan-Men-Stats" xr:uid="{AC985F17-6CC8-44A7-A673-7C996AB41B7A}"/>
    <hyperlink ref="F277" r:id="rId1016" display="https://fbref.com/en/squads/f0ac8ee6/Eintracht-Frankfurt-Stats" xr:uid="{0FB12681-038D-4887-9156-BDCA186080F8}"/>
    <hyperlink ref="Y277" r:id="rId1017" display="https://fbref.com/en/players/d01bbb6f/matchlogs/2026/summary/Ritsu-Doan-Match-Logs" xr:uid="{B9E9C1E3-D480-4724-884C-895A1C335691}"/>
    <hyperlink ref="B278" r:id="rId1018" display="https://fbref.com/en/players/fffea3e5/Jeremy-Doku" xr:uid="{45815692-1D04-453F-B2AE-4339D6E13E4B}"/>
    <hyperlink ref="D278" r:id="rId1019" display="https://fbref.com/en/squads/361422b9/Belgium-Men-Stats" xr:uid="{24E0D329-A5A3-4C5E-BE49-09DF6017F498}"/>
    <hyperlink ref="F278" r:id="rId1020" display="https://fbref.com/en/squads/b8fd03ef/Manchester-City-Stats" xr:uid="{48955209-C72C-4756-9832-CDD9F06593B8}"/>
    <hyperlink ref="Y278" r:id="rId1021" display="https://fbref.com/en/players/fffea3e5/matchlogs/2026/summary/Jeremy-Doku-Match-Logs" xr:uid="{6E58FAA4-CFAB-4A71-ADA8-BF7F423D3402}"/>
    <hyperlink ref="B279" r:id="rId1022" display="https://fbref.com/en/players/fdf4cfe5/Merchas-Doski" xr:uid="{2F7519D8-BD97-4137-A878-A25493E546A5}"/>
    <hyperlink ref="D279" r:id="rId1023" display="https://fbref.com/en/squads/ec843efd/Iraq-Men-Stats" xr:uid="{3BD6202D-123D-46E6-85F2-2C8328D0E1DC}"/>
    <hyperlink ref="F279" r:id="rId1024" display="https://fbref.com/en/squads/02cd81bf/2025-2026/Viktoria-Plzen-Stats" xr:uid="{952E77A7-2D5A-4B56-8F41-997A2879E763}"/>
    <hyperlink ref="Y279" r:id="rId1025" display="https://fbref.com/en/players/fdf4cfe5/matchlogs/2026/summary/Merchas-Doski-Match-Logs" xr:uid="{6F5A22DD-8C83-473B-B536-84AFDEEF8C18}"/>
    <hyperlink ref="B280" r:id="rId1026" display="https://fbref.com/en/players/e95b4604/David-Doudera" xr:uid="{AC97BA3D-7D5A-4CB7-BB84-F7FC751757B4}"/>
    <hyperlink ref="D280" r:id="rId1027" display="https://fbref.com/en/squads/2740937c/Czechia-Men-Stats" xr:uid="{E0EBAD97-2291-48D2-979A-E1E88F945CFE}"/>
    <hyperlink ref="F280" r:id="rId1028" display="https://fbref.com/en/squads/111cbfb1/2025-2026/Slavia-Prague-Stats" xr:uid="{09771129-4115-4CB4-861F-4CE5E95EE4EA}"/>
    <hyperlink ref="Y280" r:id="rId1029" display="https://fbref.com/en/players/e95b4604/matchlogs/2026/summary/David-Doudera-Match-Logs" xr:uid="{55AC0956-816E-4CC8-995B-C52EA011EA6D}"/>
    <hyperlink ref="B281" r:id="rId1030" display="https://fbref.com/en/players/9e7483ff/Desire-Doue" xr:uid="{BF27E403-3925-417C-9C9A-C552AB07DDDC}"/>
    <hyperlink ref="D281" r:id="rId1031" display="https://fbref.com/en/squads/b1b36dcd/France-Men-Stats" xr:uid="{D289278B-E690-47DB-83F0-D868A23CFF1C}"/>
    <hyperlink ref="F281" r:id="rId1032" display="https://fbref.com/en/squads/e2d8892c/Paris-Saint-Germain-Stats" xr:uid="{630FF9AB-2919-4219-8DB5-1E4D28DEFCE8}"/>
    <hyperlink ref="Y281" r:id="rId1033" display="https://fbref.com/en/players/9e7483ff/matchlogs/2026/summary/Desire-Doue-Match-Logs" xr:uid="{B6D81ECD-2395-4F12-9E52-00F6CE450E89}"/>
    <hyperlink ref="B282" r:id="rId1034" display="https://fbref.com/en/players/b4ef3fb5/Guela-Doue" xr:uid="{6251D362-B31F-4730-92F2-0DE278A3D072}"/>
    <hyperlink ref="D282" r:id="rId1035" display="https://fbref.com/en/squads/24772b12/Cote-dIvoire-Men-Stats" xr:uid="{B00F63FB-6CFC-48A9-9093-83C381883199}"/>
    <hyperlink ref="F282" r:id="rId1036" display="https://fbref.com/en/squads/c0d3eab4/Strasbourg-Stats" xr:uid="{FA4CC5FB-2337-4D2B-AFEE-DC6D56279C18}"/>
    <hyperlink ref="Y282" r:id="rId1037" display="https://fbref.com/en/players/b4ef3fb5/matchlogs/2026/summary/Guela-Doue-Match-Logs" xr:uid="{B07E3B45-CEA9-42B1-8BC8-A44ED15D413E}"/>
    <hyperlink ref="B283" r:id="rId1038" display="https://fbref.com/en/players/6af8fc5b/Deroy-Duarte" xr:uid="{D7A4EEE3-3231-415B-B632-8F468A56BBAB}"/>
    <hyperlink ref="D283" r:id="rId1039" display="https://fbref.com/en/squads/31fa6fa6/Cabo-Verde-Men-Stats" xr:uid="{CD8BB458-9A82-468C-BBFD-654F050BEEB5}"/>
    <hyperlink ref="F283" r:id="rId1040" display="https://fbref.com/en/squads/488c6ba1/2025-2026/Ludogorets-Razgrad-Stats" xr:uid="{BAD6E98C-F7EF-4440-BD7E-A18958E480C1}"/>
    <hyperlink ref="Y283" r:id="rId1041" display="https://fbref.com/en/players/6af8fc5b/matchlogs/2026/summary/Deroy-Duarte-Match-Logs" xr:uid="{52F72B93-E343-4C59-886F-DDD4A2C9CD67}"/>
    <hyperlink ref="B284" r:id="rId1042" display="https://fbref.com/en/players/4af3d3c8/Laros-Duarte" xr:uid="{4B42A8A9-F0C6-45F8-9385-A206542B7952}"/>
    <hyperlink ref="D284" r:id="rId1043" display="https://fbref.com/en/squads/31fa6fa6/Cabo-Verde-Men-Stats" xr:uid="{51A94C26-9CCC-4682-93F2-0DCD2D1CCC8A}"/>
    <hyperlink ref="F284" r:id="rId1044" display="https://fbref.com/en/squads/6cf72eb0/2025-2026/Puskas-Akademia-Stats" xr:uid="{1DA177D6-00FE-4B98-BE33-54AD9ACFE916}"/>
    <hyperlink ref="Y284" r:id="rId1045" display="https://fbref.com/en/players/4af3d3c8/matchlogs/2026/summary/Laros-Duarte-Match-Logs" xr:uid="{DB0AAF84-3580-4FEF-BC32-A4E3E8368ABB}"/>
    <hyperlink ref="B285" r:id="rId1046" display="https://fbref.com/en/players/481c9ece/Denzel-Dumfries" xr:uid="{7F10F311-61CA-4F04-8924-D4E5A557DCD2}"/>
    <hyperlink ref="D285" r:id="rId1047" display="https://fbref.com/en/squads/5bb5024a/Netherlands-Men-Stats" xr:uid="{877C0C51-A2DD-4CA9-900F-2421924AD002}"/>
    <hyperlink ref="F285" r:id="rId1048" display="https://fbref.com/en/squads/d609edc0/Internazionale-Stats" xr:uid="{7F74BEA3-47D1-4643-B76A-DAC4FF895863}"/>
    <hyperlink ref="Y285" r:id="rId1049" display="https://fbref.com/en/players/481c9ece/matchlogs/2026/summary/Denzel-Dumfries-Match-Logs" xr:uid="{EB1C9788-4E8C-46AC-AF2B-B64FF88A156A}"/>
    <hyperlink ref="B286" r:id="rId1050" display="https://fbref.com/en/players/0cbc8baa/Jean-Kevin-Duverne" xr:uid="{DAAF148C-912B-4F79-94BC-4E0A8947CC00}"/>
    <hyperlink ref="D286" r:id="rId1051" display="https://fbref.com/en/squads/61828292/Haiti-Men-Stats" xr:uid="{919BEA03-B4B9-4CE2-AF7C-56D6B788A183}"/>
    <hyperlink ref="F286" r:id="rId1052" display="https://fbref.com/en/squads/51e5a603/2025-2026/Gent-Stats" xr:uid="{B6AF7284-DD8D-4CE1-AF8A-675C016797A7}"/>
    <hyperlink ref="Y286" r:id="rId1053" display="https://fbref.com/en/players/0cbc8baa/matchlogs/2026/summary/Jean-Kevin-Duverne-Match-Logs" xr:uid="{63D4A4E4-09B2-47BE-8262-14D9029EB5EA}"/>
    <hyperlink ref="B287" r:id="rId1054" display="https://fbref.com/en/players/cd92357a/Lyndon-Dykes" xr:uid="{DAF67403-BF9F-4E26-9946-75476887837C}"/>
    <hyperlink ref="D287" r:id="rId1055" display="https://fbref.com/en/squads/602d3994/Scotland-Men-Stats" xr:uid="{74747360-22DC-4EA8-833A-2B47A15AF26A}"/>
    <hyperlink ref="F287" r:id="rId1056" display="https://fbref.com/en/squads/7a8db6d4/Charlton-Athletic-Stats" xr:uid="{E3D58752-429B-4EBF-BC12-94A7C6B87337}"/>
    <hyperlink ref="Y287" r:id="rId1057" display="https://fbref.com/en/players/cd92357a/matchlogs/2026/summary/Lyndon-Dykes-Match-Logs" xr:uid="{C72C821D-76F3-4D60-A4F5-B2FE040AE540}"/>
    <hyperlink ref="B288" r:id="rId1058" display="https://fbref.com/en/players/3bb7f478/Edin-Dzeko" xr:uid="{62225DCB-C6FB-41D4-AF8B-1521EC429F48}"/>
    <hyperlink ref="D288" r:id="rId1059" display="https://fbref.com/en/squads/6c5ef1c3/Bosnia-and-Herzegovina-Men-Stats" xr:uid="{6D7B0B41-F6CF-43A4-896D-77913932921D}"/>
    <hyperlink ref="F288" r:id="rId1060" display="https://fbref.com/en/squads/c539e393/Schalke-04-Stats" xr:uid="{148A1196-00D0-41FC-AC48-11CDEA050FA9}"/>
    <hyperlink ref="Y288" r:id="rId1061" display="https://fbref.com/en/players/3bb7f478/matchlogs/2026/summary/Edin-Dzeko-Match-Logs" xr:uid="{F2CE7D67-9ECD-4C03-9ED4-3349FD3D7CBD}"/>
    <hyperlink ref="B290" r:id="rId1062" display="https://fbref.com/en/players/130368de/Roshon-van-Eijma" xr:uid="{D20D616C-84B8-4130-98F3-EF766D62115F}"/>
    <hyperlink ref="D290" r:id="rId1063" display="https://fbref.com/en/squads/e0f5893a/Curacao-Men-Stats" xr:uid="{C89FD9F6-A3B0-468A-BC12-5D1E10A22224}"/>
    <hyperlink ref="F290" r:id="rId1064" display="https://fbref.com/en/squads/bb14adb3/RKC-Waalwijk-Stats" xr:uid="{E33F8757-E0E5-4C94-8970-48B47A386AC2}"/>
    <hyperlink ref="Y290" r:id="rId1065" display="https://fbref.com/en/players/130368de/matchlogs/2026/summary/Roshon-van-Eijma-Match-Logs" xr:uid="{02DDBB0E-8C41-4D33-B8BC-9A8A46BBC2BC}"/>
    <hyperlink ref="B291" r:id="rId1066" display="https://fbref.com/en/players/2fba6108/Anthony-Elanga" xr:uid="{A5C1DF16-7003-47CE-9818-02CEC3FD5C77}"/>
    <hyperlink ref="D291" r:id="rId1067" display="https://fbref.com/en/squads/296f69e7/Sweden-Men-Stats" xr:uid="{687D930D-1023-4E6D-920F-691AA9BAF19F}"/>
    <hyperlink ref="F291" r:id="rId1068" display="https://fbref.com/en/squads/b2b47a98/Newcastle-United-Stats" xr:uid="{9B825522-A80B-4BBF-A2CF-E2A0E97728C2}"/>
    <hyperlink ref="Y291" r:id="rId1069" display="https://fbref.com/en/players/2fba6108/matchlogs/2026/summary/Anthony-Elanga-Match-Logs" xr:uid="{525EF3D7-7F21-45F5-A7CF-62E4D16E7753}"/>
    <hyperlink ref="B292" r:id="rId1070" display="https://fbref.com/en/players/5d51b074/Meschak-Elia" xr:uid="{48B64CA3-CC7B-47B6-BA16-7A60C8D177AB}"/>
    <hyperlink ref="D292" r:id="rId1071" display="https://fbref.com/en/squads/9be9f315/Congo-DR-Men-Stats" xr:uid="{D0B1733A-580A-40FF-8ECD-62DC1C7F00D3}"/>
    <hyperlink ref="F292" r:id="rId1072" display="https://fbref.com/en/squads/076128d7/Alanyaspor-Stats" xr:uid="{FB974C5E-640C-45D5-BCDE-49B3DFDF83C7}"/>
    <hyperlink ref="Y292" r:id="rId1073" display="https://fbref.com/en/players/5d51b074/matchlogs/2026/summary/Meschak-Elia-Match-Logs" xr:uid="{34ADBDDF-4585-4A25-A7AF-3D2585CAB9E4}"/>
    <hyperlink ref="B293" r:id="rId1074" display="https://fbref.com/en/players/9d6968a3/Callan-Elliot" xr:uid="{003B09BC-4A50-4751-80C0-E1218A2834C2}"/>
    <hyperlink ref="D293" r:id="rId1075" display="https://fbref.com/en/squads/259855f0/New-Zealand-Men-Stats" xr:uid="{CF9973AE-61A1-43E9-9E4A-DFE8E71CECE6}"/>
    <hyperlink ref="F293" r:id="rId1076" display="https://fbref.com/en/squads/4cb614ef/Auckland-FC-Stats" xr:uid="{5BA8EAB7-7D7F-46F4-B1CB-2B829F8E49D8}"/>
    <hyperlink ref="Y293" r:id="rId1077" display="https://fbref.com/en/players/9d6968a3/matchlogs/2026/summary/Callan-Elliot-Match-Logs" xr:uid="{4849B4A5-E67D-4F6A-8359-FC3FBCC036D6}"/>
    <hyperlink ref="B294" r:id="rId1078" display="https://fbref.com/en/players/8eeb8ba4/Eren-Elmali" xr:uid="{8AE865C3-214A-4D56-A834-934DD3F6BEE4}"/>
    <hyperlink ref="D294" r:id="rId1079" display="https://fbref.com/en/squads/ac6bcf92/Turkiye-Men-Stats" xr:uid="{EC614D40-E4EC-4808-A7D3-71C469A5CF62}"/>
    <hyperlink ref="F294" r:id="rId1080" display="https://fbref.com/en/squads/ecd11ca2/Galatasaray-Stats" xr:uid="{094BD141-D7CC-441A-B620-74E458A54A09}"/>
    <hyperlink ref="Y294" r:id="rId1081" display="https://fbref.com/en/players/8eeb8ba4/matchlogs/2026/summary/Eren-Elmali-Match-Logs" xr:uid="{19E6C387-A7E9-46E3-8A38-B6D55B181B74}"/>
    <hyperlink ref="B295" r:id="rId1082" display="https://fbref.com/en/players/48035304/Nico-Elvedi" xr:uid="{3DBE379C-F8BF-4C4B-B8F0-79FA018161C2}"/>
    <hyperlink ref="D295" r:id="rId1083" display="https://fbref.com/en/squads/81021a70/Switzerland-Men-Stats" xr:uid="{B7AFF327-7FB4-4550-9E83-4CEC61E9D314}"/>
    <hyperlink ref="F295" r:id="rId1084" display="https://fbref.com/en/squads/32f3ee20/Monchengladbach-Stats" xr:uid="{2AE9974B-3C07-4FB6-BDD7-290B31E4CA6F}"/>
    <hyperlink ref="Y295" r:id="rId1085" display="https://fbref.com/en/players/48035304/matchlogs/2026/summary/Nico-Elvedi-Match-Logs" xr:uid="{2D8491BC-7C03-4EBD-A67C-99AA9CCC1C9D}"/>
    <hyperlink ref="B296" r:id="rId1086" display="https://fbref.com/en/players/0b4f388a/Breel-Embolo" xr:uid="{5A806DE1-3942-46C5-9673-89ED6744A747}"/>
    <hyperlink ref="D296" r:id="rId1087" display="https://fbref.com/en/squads/81021a70/Switzerland-Men-Stats" xr:uid="{2300B457-AF99-44FD-A453-8B1F574A2CC0}"/>
    <hyperlink ref="F296" r:id="rId1088" display="https://fbref.com/en/squads/b3072e00/Rennes-Stats" xr:uid="{5C74635B-40DB-493B-B695-610C235303AF}"/>
    <hyperlink ref="Y296" r:id="rId1089" display="https://fbref.com/en/players/0b4f388a/matchlogs/2026/summary/Breel-Embolo-Match-Logs" xr:uid="{8B2CFB9F-1D5D-40EB-B3E0-B6EA1CC3066B}"/>
    <hyperlink ref="B297" r:id="rId1090" display="https://fbref.com/en/players/9cfbad36/Julio-Enciso" xr:uid="{C99AAB6D-4677-4057-BAB4-56CD3E3E576F}"/>
    <hyperlink ref="D297" r:id="rId1091" display="https://fbref.com/en/squads/d2043442/Paraguay-Men-Stats" xr:uid="{1FD99ADD-5E69-42F5-9CFD-13AAE9DB2916}"/>
    <hyperlink ref="F297" r:id="rId1092" display="https://fbref.com/en/squads/c0d3eab4/Strasbourg-Stats" xr:uid="{2EE44DB2-079F-49C2-A744-68F9F219018C}"/>
    <hyperlink ref="Y297" r:id="rId1093" display="https://fbref.com/en/players/9cfbad36/matchlogs/2026/summary/Julio-Enciso-Match-Logs" xr:uid="{E04D1E31-65F5-475D-8E9F-4254EDDD5EFE}"/>
    <hyperlink ref="B298" r:id="rId1094" display="https://fbref.com/en/players/a2728fbf/Endrick" xr:uid="{3D367A3B-DE38-43A9-B1D1-34348932811D}"/>
    <hyperlink ref="D298" r:id="rId1095" display="https://fbref.com/en/squads/304635c3/Brazil-Men-Stats" xr:uid="{711DD351-DF8D-4052-9BD1-1C27215488D9}"/>
    <hyperlink ref="F298" r:id="rId1096" display="https://fbref.com/en/squads/d53c0b06/Lyon-Stats" xr:uid="{D2CAA190-2059-4103-8B0A-07E137F20F7E}"/>
    <hyperlink ref="Y298" r:id="rId1097" display="https://fbref.com/en/players/a2728fbf/matchlogs/2026/summary/Endrick-Match-Logs" xr:uid="{73FCA892-3936-4DB1-AD3C-34AD9535F953}"/>
    <hyperlink ref="B299" r:id="rId1098" display="https://fbref.com/en/players/bd6667ba/Sherzod-Esanov" xr:uid="{18FCA0E6-CF8E-4175-8030-D1D24D12F78E}"/>
    <hyperlink ref="D299" r:id="rId1099" display="https://fbref.com/en/squads/cd389e75/Uzbekistan-Men-Stats" xr:uid="{DB340DD3-8BC2-4A2C-B9B5-573FE7446735}"/>
    <hyperlink ref="Y299" r:id="rId1100" display="https://fbref.com/en/players/bd6667ba/matchlogs/2026/summary/Sherzod-Esanov-Match-Logs" xr:uid="{AB67455B-49FC-48AB-9D00-03FE5DD168D6}"/>
    <hyperlink ref="B300" r:id="rId1101" display="https://fbref.com/en/players/4991ec66/Fidel-Escobar" xr:uid="{A2DD9387-133B-44E5-A857-752A1F86DD50}"/>
    <hyperlink ref="D300" r:id="rId1102" display="https://fbref.com/en/squads/6061a82d/Panama-Men-Stats" xr:uid="{D98FE3BB-B73F-485D-968C-05FCF6064572}"/>
    <hyperlink ref="Y300" r:id="rId1103" display="https://fbref.com/en/players/4991ec66/matchlogs/2026/summary/Fidel-Escobar-Match-Logs" xr:uid="{604014DB-BDA3-4DF4-A724-A2FBEAFC30F6}"/>
    <hyperlink ref="B301" r:id="rId1104" display="https://fbref.com/en/players/d38fdf53/Pervis-Estupinan" xr:uid="{D30ADB75-3EEE-49B7-8884-1BB294D132AC}"/>
    <hyperlink ref="D301" r:id="rId1105" display="https://fbref.com/en/squads/123acaf8/Ecuador-Men-Stats" xr:uid="{C5531C6B-8967-4D2D-AE40-686FD915A0E4}"/>
    <hyperlink ref="F301" r:id="rId1106" display="https://fbref.com/en/squads/dc56fe14/Milan-Stats" xr:uid="{962AAD99-9799-4D17-BF0F-ACD6A7A8DB83}"/>
    <hyperlink ref="Y301" r:id="rId1107" display="https://fbref.com/en/players/d38fdf53/matchlogs/2026/summary/Pervis-Estupinan-Match-Logs" xr:uid="{6410C26E-F2F2-4AC3-B0A2-7987C6BCA639}"/>
    <hyperlink ref="B302" r:id="rId1108" display="https://fbref.com/en/players/59059f1e/Derrick-Etienne" xr:uid="{5EB5B1D1-9518-4426-B66C-EBE6DA95990B}"/>
    <hyperlink ref="D302" r:id="rId1109" display="https://fbref.com/en/squads/61828292/Haiti-Men-Stats" xr:uid="{70D401DA-8FF4-45DE-9DE8-E05B7DC35441}"/>
    <hyperlink ref="F302" r:id="rId1110" display="https://fbref.com/en/squads/130f43fa/Toronto-FC-Stats" xr:uid="{773BC175-8949-4F40-AEC5-E7F4D9DCC5E7}"/>
    <hyperlink ref="Y302" r:id="rId1111" display="https://fbref.com/en/players/59059f1e/matchlogs/2026/summary/Derrick-Etienne-Match-Logs" xr:uid="{DB9D3136-79A2-4EF1-BB60-62F0683BD6A0}"/>
    <hyperlink ref="B303" r:id="rId1112" display="https://fbref.com/en/players/577efaec/Stephen-Eustaquio" xr:uid="{1021EF7B-5C22-449F-AEF2-5ADC3C92C025}"/>
    <hyperlink ref="D303" r:id="rId1113" display="https://fbref.com/en/squads/9c6d90a0/Canada-Men-Stats" xr:uid="{F9189BBB-4394-4C20-906D-371B0B39811C}"/>
    <hyperlink ref="F303" r:id="rId1114" display="https://fbref.com/en/squads/5e876ee6/Porto-Stats" xr:uid="{17CC2576-8CE7-410D-BCFC-1E520EE60CBC}"/>
    <hyperlink ref="Y303" r:id="rId1115" display="https://fbref.com/en/players/577efaec/matchlogs/2026/summary/Stephen-Eustaquio-Match-Logs" xr:uid="{3CB764B3-A1D5-4CC5-ACC6-4D1349A6E712}"/>
    <hyperlink ref="B304" r:id="rId1116" display="https://fbref.com/en/players/9edb83f4/Martin-Experience" xr:uid="{5AB1ED4F-4D2E-4299-BB15-0D0867071872}"/>
    <hyperlink ref="D304" r:id="rId1117" display="https://fbref.com/en/squads/61828292/Haiti-Men-Stats" xr:uid="{9FB55769-7BE2-4CE1-B037-8FA9782E3545}"/>
    <hyperlink ref="F304" r:id="rId1118" display="https://fbref.com/en/squads/e88fc6e5/Nancy-Stats" xr:uid="{321BA29B-8640-491E-B497-810AF0CF46B3}"/>
    <hyperlink ref="Y304" r:id="rId1119" display="https://fbref.com/en/players/9edb83f4/matchlogs/2026/summary/Martin-Experience-Match-Logs" xr:uid="{4FD2DFCE-8E35-429E-893A-7127463CCECB}"/>
    <hyperlink ref="B305" r:id="rId1120" display="https://fbref.com/en/players/314d95ac/Saeid-Ezatolahi" xr:uid="{EFF472F6-A6DA-42E4-A78C-77650E33A4B5}"/>
    <hyperlink ref="D305" r:id="rId1121" display="https://fbref.com/en/squads/6a08f71e/IR-Iran-Men-Stats" xr:uid="{D7C4B556-6D63-4B18-8CA5-05D44200E2C3}"/>
    <hyperlink ref="Y305" r:id="rId1122" display="https://fbref.com/en/players/314d95ac/matchlogs/2026/summary/Saeid-Ezatolahi-Match-Logs" xr:uid="{25A049AF-353E-48B5-88B7-BF9A0CDB190D}"/>
    <hyperlink ref="B306" r:id="rId1123" display="https://fbref.com/en/players/ae4fc6a4/Eberechi-Eze" xr:uid="{1D3EBC5E-24B4-4688-96BA-BD2DE557517F}"/>
    <hyperlink ref="D306" r:id="rId1124" display="https://fbref.com/en/squads/1862c019/England-Men-Stats" xr:uid="{C237D55A-4875-49EB-AB73-39DEE9E6F1A4}"/>
    <hyperlink ref="F306" r:id="rId1125" display="https://fbref.com/en/squads/18bb7c10/Arsenal-Stats" xr:uid="{7AEF7B12-AECC-45D1-A221-2CDBE6F9DF3F}"/>
    <hyperlink ref="Y306" r:id="rId1126" display="https://fbref.com/en/players/ae4fc6a4/matchlogs/2026/summary/Eberechi-Eze-Match-Logs" xr:uid="{13D8F0FD-AF75-4594-94FC-AD4387FE9A1C}"/>
    <hyperlink ref="B307" r:id="rId1127" display="https://fbref.com/en/players/7f3b388c/Fabinho" xr:uid="{642545D8-681E-40AF-B243-E6AAD9415392}"/>
    <hyperlink ref="D307" r:id="rId1128" display="https://fbref.com/en/squads/304635c3/Brazil-Men-Stats" xr:uid="{5F379EEC-DCC5-43F2-A546-757A1770DA44}"/>
    <hyperlink ref="F307" r:id="rId1129" display="https://fbref.com/en/squads/e00d111d/Al-Ittihad-Stats" xr:uid="{6E55E4A7-1B25-4941-B286-840A7D165BE4}"/>
    <hyperlink ref="Y307" r:id="rId1130" display="https://fbref.com/en/players/7f3b388c/matchlogs/2026/summary/Fabinho-Match-Logs" xr:uid="{443571F8-3C5B-4AB3-922F-A1F8F8E16DC6}"/>
    <hyperlink ref="B308" r:id="rId1131" display="https://fbref.com/en/players/682e47b3/Jose-Fajardo" xr:uid="{0764D5FD-F0B3-41AA-8AF0-54C74EF9087F}"/>
    <hyperlink ref="D308" r:id="rId1132" display="https://fbref.com/en/squads/6061a82d/Panama-Men-Stats" xr:uid="{4949F6F9-71F4-4EA2-A413-14253E8A10B0}"/>
    <hyperlink ref="F308" r:id="rId1133" display="https://fbref.com/en/squads/01f5194d/Universidad-Catolica-Stats" xr:uid="{5B86B87C-1F4A-45A4-AD12-84D8C86B5D5D}"/>
    <hyperlink ref="Y308" r:id="rId1134" display="https://fbref.com/en/players/682e47b3/matchlogs/2026/summary/Jose-Fajardo-Match-Logs" xr:uid="{0D287B1A-12F1-4E46-B61F-BA0EDF078F75}"/>
    <hyperlink ref="B309" r:id="rId1135" display="https://fbref.com/en/players/30591ae5/Odeh-Al-Fakhouri" xr:uid="{7557219D-C24D-45C8-A26E-1597BB552FC1}"/>
    <hyperlink ref="D309" r:id="rId1136" display="https://fbref.com/en/squads/3e22f0fa/Jordan-Men-Stats" xr:uid="{2EA6DEC2-91EF-410E-BDD0-50870119B619}"/>
    <hyperlink ref="Y309" r:id="rId1137" display="https://fbref.com/en/players/30591ae5/matchlogs/2026/summary/Odeh-Al-Fakhouri-Match-Logs" xr:uid="{33EC5201-7476-46A9-B50B-0DA8519BCF8A}"/>
    <hyperlink ref="B310" r:id="rId1138" display="https://fbref.com/en/players/57fe6b9b/Henrik-Falchener" xr:uid="{78B79C84-9F60-4475-940F-E7FF1B132E14}"/>
    <hyperlink ref="D310" r:id="rId1139" display="https://fbref.com/en/squads/599eba19/Norway-Men-Stats" xr:uid="{ADD149FD-5240-4125-A613-57A4B8FF8A9A}"/>
    <hyperlink ref="F310" r:id="rId1140" display="https://fbref.com/en/squads/0b26f976/Viking-Stats" xr:uid="{36A5DEC2-2559-41D3-8837-C54B46EDC421}"/>
    <hyperlink ref="Y310" r:id="rId1141" display="https://fbref.com/en/players/57fe6b9b/matchlogs/2026/summary/Henrik-Falchener-Match-Logs" xr:uid="{AAF0926A-A38A-454D-B9B4-F4CD65F37EA5}"/>
    <hyperlink ref="B311" r:id="rId1142" display="https://fbref.com/en/players/e046cff6/Marko-Farji" xr:uid="{2835B090-5EEE-4796-B6E7-1CA72F43BBB9}"/>
    <hyperlink ref="D311" r:id="rId1143" display="https://fbref.com/en/squads/ec843efd/Iraq-Men-Stats" xr:uid="{0181716A-19D1-4EC0-ADCD-DF1FE4285A15}"/>
    <hyperlink ref="F311" r:id="rId1144" display="https://fbref.com/en/squads/af5d5982/Venezia-Stats" xr:uid="{0495FD03-FC38-47B6-B80A-5F8D7B5B19D1}"/>
    <hyperlink ref="Y311" r:id="rId1145" display="https://fbref.com/en/players/e046cff6/matchlogs/2026/summary/Marko-Farji-Match-Logs" xr:uid="{FD08640E-445E-43E3-AF57-7BCC61CC2465}"/>
    <hyperlink ref="B312" r:id="rId1146" display="https://fbref.com/en/players/0aeeed3f/Christian-Fassnacht" xr:uid="{D28F8D43-D3F1-4BEF-80D5-7234279DCFD6}"/>
    <hyperlink ref="D312" r:id="rId1147" display="https://fbref.com/en/squads/81021a70/Switzerland-Men-Stats" xr:uid="{472DF75D-1CB4-4EFC-A301-D57D3F13C9E1}"/>
    <hyperlink ref="F312" r:id="rId1148" display="https://fbref.com/en/squads/4b682260/2025-2026/Young-Boys-Stats" xr:uid="{56DED074-2432-4F97-AF9A-5A2D83E8E502}"/>
    <hyperlink ref="Y312" r:id="rId1149" display="https://fbref.com/en/players/0aeeed3f/matchlogs/2026/summary/Christian-Fassnacht-Match-Logs" xr:uid="{ABEFC3B5-53A6-41A4-8D71-01C348A5E329}"/>
    <hyperlink ref="B313" r:id="rId1150" display="https://fbref.com/en/players/bceda5ff/Abdul-Fatawu-Issahaku" xr:uid="{88622446-D04A-4946-9243-83C76DCEAB0B}"/>
    <hyperlink ref="D313" r:id="rId1151" display="https://fbref.com/en/squads/9349828d/Ghana-Men-Stats" xr:uid="{1996C89D-522B-4AA9-8D0B-9B1078809EBB}"/>
    <hyperlink ref="F313" r:id="rId1152" display="https://fbref.com/en/squads/a2d435b3/Leicester-City-Stats" xr:uid="{386140D5-4628-4925-BE2F-AC15E4C8CD96}"/>
    <hyperlink ref="Y313" r:id="rId1153" display="https://fbref.com/en/players/bceda5ff/matchlogs/2026/summary/Abdul-Fatawu-Issahaku-Match-Logs" xr:uid="{A43B085A-5345-484F-9232-B9D0BEB4FEC1}"/>
    <hyperlink ref="B314" r:id="rId1154" display="https://fbref.com/en/players/f2369793/Ahmed-Fathy" xr:uid="{7A1333D8-9280-44CE-B0A7-AD7CBAEC60E7}"/>
    <hyperlink ref="D314" r:id="rId1155" display="https://fbref.com/en/squads/9b696ed1/Qatar-Men-Stats" xr:uid="{71954EBE-E90F-41A1-80F8-BDF127453487}"/>
    <hyperlink ref="Y314" r:id="rId1156" display="https://fbref.com/en/players/f2369793/matchlogs/2026/summary/Ahmed-Fathy-Match-Logs" xr:uid="{EE3424D9-8F9B-41D7-B1F1-F89ADDC876DA}"/>
    <hyperlink ref="B316" r:id="rId1157" display="https://fbref.com/en/players/c8ef4955/Hamdy-Fathy" xr:uid="{4CE33A69-4798-43A0-9DAD-AEE1A6A0B72F}"/>
    <hyperlink ref="D316" r:id="rId1158" display="https://fbref.com/en/squads/b8889750/Egypt-Men-Stats" xr:uid="{5BCE9867-7F16-4B7D-9F9A-2F5A12492135}"/>
    <hyperlink ref="Y316" r:id="rId1159" display="https://fbref.com/en/players/c8ef4955/matchlogs/2026/summary/Hamdy-Fathy-Match-Logs" xr:uid="{83CE6CD9-0CCB-4175-AE04-501CE15AE2F4}"/>
    <hyperlink ref="B317" r:id="rId1160" display="https://fbref.com/en/players/de13286d/Ahmed-Fatouh" xr:uid="{A5E177AC-BAEC-421E-9235-8009A70C186D}"/>
    <hyperlink ref="D317" r:id="rId1161" display="https://fbref.com/en/squads/b8889750/Egypt-Men-Stats" xr:uid="{3A2D6BB7-5672-4563-8441-BE1000895EB7}"/>
    <hyperlink ref="Y317" r:id="rId1162" display="https://fbref.com/en/players/de13286d/matchlogs/2026/summary/Ahmed-Fatouh-Match-Logs" xr:uid="{C4AE7A42-F13B-45AF-9378-FE80C8EA84E2}"/>
    <hyperlink ref="B318" r:id="rId1163" display="https://fbref.com/en/players/ef1d36a1/Abbosbek-Fayzullayev" xr:uid="{46D439D6-5BC2-4E5E-AB97-79E245425920}"/>
    <hyperlink ref="D318" r:id="rId1164" display="https://fbref.com/en/squads/cd389e75/Uzbekistan-Men-Stats" xr:uid="{5F12A13E-3632-4431-A1EE-C72CA7911AC7}"/>
    <hyperlink ref="F318" r:id="rId1165" display="https://fbref.com/en/squads/bff39cf5/2025-2026/Istanbul-Basaksehir-Stats" xr:uid="{9892C1C9-0A35-46E5-962A-AE3D4249306F}"/>
    <hyperlink ref="Y318" r:id="rId1166" display="https://fbref.com/en/players/ef1d36a1/matchlogs/2026/summary/Abbosbek-Fayzullayev-Match-Logs" xr:uid="{F5D09107-E1FF-4FED-8CFB-9296F7DF93C9}"/>
    <hyperlink ref="B319" r:id="rId1167" display="https://fbref.com/en/players/8aafd64f/Joao-Felix" xr:uid="{A576BA88-F19D-487A-AAED-27BDA8D8CF0A}"/>
    <hyperlink ref="D319" r:id="rId1168" display="https://fbref.com/en/squads/4a1b4ea8/Portugal-Men-Stats" xr:uid="{29D6A36C-6B53-4C5F-9C46-6C642E13D4FC}"/>
    <hyperlink ref="F319" r:id="rId1169" display="https://fbref.com/en/squads/6baef27f/Al-Nassr-Stats" xr:uid="{1F7BABDA-16D7-4FA3-B245-3D3DD1FEEF32}"/>
    <hyperlink ref="Y319" r:id="rId1170" display="https://fbref.com/en/players/8aafd64f/matchlogs/2026/summary/Joao-Felix-Match-Logs" xr:uid="{42965CA6-AA60-4296-904B-4C5CFE89D83D}"/>
    <hyperlink ref="B320" r:id="rId1171" display="https://fbref.com/en/players/ee64a822/Lewis-Ferguson" xr:uid="{B6B46622-3C01-434C-8506-7BF6A66F99C4}"/>
    <hyperlink ref="D320" r:id="rId1172" display="https://fbref.com/en/squads/602d3994/Scotland-Men-Stats" xr:uid="{E6A3135B-A517-4102-B7A3-F9B002E02CE3}"/>
    <hyperlink ref="F320" r:id="rId1173" display="https://fbref.com/en/squads/1d8099f8/Bologna-Stats" xr:uid="{DF595ADE-D9DC-47A2-9BDA-CB58A7DAB502}"/>
    <hyperlink ref="Y320" r:id="rId1174" display="https://fbref.com/en/players/ee64a822/matchlogs/2026/summary/Lewis-Ferguson-Match-Logs" xr:uid="{56C10A9D-D74E-4F35-A5E3-F1848D9E93AD}"/>
    <hyperlink ref="B321" r:id="rId1175" display="https://fbref.com/en/players/507c7bdf/Bruno-Fernandes" xr:uid="{E898C184-7579-4C2E-8FEA-E6FF3DBF6885}"/>
    <hyperlink ref="D321" r:id="rId1176" display="https://fbref.com/en/squads/4a1b4ea8/Portugal-Men-Stats" xr:uid="{A84A4FBF-BF90-41BA-9257-3A31F6C87ED8}"/>
    <hyperlink ref="F321" r:id="rId1177" display="https://fbref.com/en/squads/19538871/Manchester-United-Stats" xr:uid="{A30CC440-2B72-4EC8-897B-0697F2215B2B}"/>
    <hyperlink ref="Y321" r:id="rId1178" display="https://fbref.com/en/players/507c7bdf/matchlogs/2026/summary/Bruno-Fernandes-Match-Logs" xr:uid="{E3EB5C72-E96A-4972-9540-60D30CB06BCE}"/>
    <hyperlink ref="B322" r:id="rId1179" display="https://fbref.com/en/players/5ff4ab71/Enzo-Fernandez" xr:uid="{0E02AAB7-944C-4000-B54C-9CA18290900B}"/>
    <hyperlink ref="D322" r:id="rId1180" display="https://fbref.com/en/squads/f9fddd6e/Argentina-Men-Stats" xr:uid="{291288BD-05AB-4C9F-BBB5-62828AA80E80}"/>
    <hyperlink ref="F322" r:id="rId1181" display="https://fbref.com/en/squads/cff3d9bb/Chelsea-Stats" xr:uid="{CBD8DEA3-983F-4C0B-A4F2-9E8A7F378AB3}"/>
    <hyperlink ref="Y322" r:id="rId1182" display="https://fbref.com/en/players/5ff4ab71/matchlogs/2026/summary/Enzo-Fernandez-Match-Logs" xr:uid="{4EFB86C7-3BBA-4B2A-8D42-FC2C33158081}"/>
    <hyperlink ref="B323" r:id="rId1183" display="https://fbref.com/en/players/0cdb6a2a/Matias-Fernandez-Pardo" xr:uid="{C3EC0B77-FEA2-445D-AED8-4B130DC3C360}"/>
    <hyperlink ref="D323" r:id="rId1184" display="https://fbref.com/en/squads/361422b9/Belgium-Men-Stats" xr:uid="{A93413F5-A3F4-4E71-BCD2-04FC1EBEE514}"/>
    <hyperlink ref="F323" r:id="rId1185" display="https://fbref.com/en/squads/cb188c0c/Lille-Stats" xr:uid="{39DC3005-31EF-4F23-BFAA-A1CA77D25D12}"/>
    <hyperlink ref="Y323" r:id="rId1186" display="https://fbref.com/en/players/0cdb6a2a/matchlogs/2026/summary/Matias-Fernandez-Pardo-Match-Logs" xr:uid="{60752F0E-EBA4-4E61-B1AB-D18927779F09}"/>
    <hyperlink ref="B324" r:id="rId1187" display="https://fbref.com/en/players/c705cdc4/Alvaro-Fidalgo" xr:uid="{071B81FD-E034-40A6-8AF5-3CEF100D3DDE}"/>
    <hyperlink ref="D324" r:id="rId1188" display="https://fbref.com/en/squads/b009a548/Mexico-Men-Stats" xr:uid="{92ABE6BB-0383-42B9-BBF1-51FE9E859E9A}"/>
    <hyperlink ref="F324" r:id="rId1189" display="https://fbref.com/en/squads/fc536746/Real-Betis-Stats" xr:uid="{C0B85C20-DE49-4615-9A20-28A7E8EFFFB8}"/>
    <hyperlink ref="Y324" r:id="rId1190" display="https://fbref.com/en/players/c705cdc4/matchlogs/2026/summary/Alvaro-Fidalgo-Match-Logs" xr:uid="{E3FF1594-4F4B-4ACF-B260-D9BE6B70A25B}"/>
    <hyperlink ref="B325" r:id="rId1191" display="https://fbref.com/en/players/5ad49fbb/Sherel-Floranus" xr:uid="{3A29AB80-4131-415D-909D-B416F411DFD0}"/>
    <hyperlink ref="D325" r:id="rId1192" display="https://fbref.com/en/squads/e0f5893a/Curacao-Men-Stats" xr:uid="{B76A87E5-D9A7-4DEE-B3EC-F1AD197FA1E5}"/>
    <hyperlink ref="F325" r:id="rId1193" display="https://fbref.com/en/squads/e3db180b/Zwolle-Stats" xr:uid="{24E04CCE-0541-4419-B74B-E5B58D66EBE9}"/>
    <hyperlink ref="Y325" r:id="rId1194" display="https://fbref.com/en/players/5ad49fbb/matchlogs/2026/summary/Sherel-Floranus-Match-Logs" xr:uid="{3C717467-3C00-46F2-A3F8-3E1AAB29D103}"/>
    <hyperlink ref="B326" r:id="rId1195" display="https://fbref.com/en/players/5313ed43/Seko-Fofana" xr:uid="{D7C40CFC-898A-4636-9372-31E523CB617B}"/>
    <hyperlink ref="D326" r:id="rId1196" display="https://fbref.com/en/squads/24772b12/Cote-dIvoire-Men-Stats" xr:uid="{067C0DC2-8E7B-4ECF-8DA6-10FEE82877C4}"/>
    <hyperlink ref="F326" r:id="rId1197" display="https://fbref.com/en/squads/5e876ee6/Porto-Stats" xr:uid="{86C8D1C0-F64A-4560-80C3-BBB9E0DAEA8B}"/>
    <hyperlink ref="Y326" r:id="rId1198" display="https://fbref.com/en/players/5313ed43/matchlogs/2026/summary/Seko-Fofana-Match-Logs" xr:uid="{BE8FE419-4C7A-4218-BC29-967510E1ADE0}"/>
    <hyperlink ref="B327" r:id="rId1199" display="https://fbref.com/en/players/9d420dad/Yahia-Fofana" xr:uid="{AF92E70C-14DC-46EF-B7B7-E8D217C97E7E}"/>
    <hyperlink ref="D327" r:id="rId1200" display="https://fbref.com/en/squads/24772b12/Cote-dIvoire-Men-Stats" xr:uid="{E883516E-A576-4872-8DFC-1D061432B244}"/>
    <hyperlink ref="F327" r:id="rId1201" display="https://fbref.com/en/squads/f622e63c/Rizespor-Stats" xr:uid="{C85A9A92-C8E8-446F-A75D-CFA89CA8F20B}"/>
    <hyperlink ref="Y327" r:id="rId1202" display="https://fbref.com/en/players/9d420dad/matchlogs/2026/summary/Yahia-Fofana-Match-Logs" xr:uid="{0A576EEC-1B99-48E7-8927-B408213F0AE9}"/>
    <hyperlink ref="B328" r:id="rId1203" display="https://fbref.com/en/players/21932982/Deveron-Fonville" xr:uid="{BBF71D1D-F734-40B5-BA2D-644C2D1348A3}"/>
    <hyperlink ref="D328" r:id="rId1204" display="https://fbref.com/en/squads/e0f5893a/Curacao-Men-Stats" xr:uid="{65FBE381-4E98-47C6-92E8-9EA6BDECED9F}"/>
    <hyperlink ref="F328" r:id="rId1205" display="https://fbref.com/en/squads/fc629994/NEC-Nijmegen-Stats" xr:uid="{6CF31A27-373D-42FC-9A5D-87BE4AB6A110}"/>
    <hyperlink ref="Y328" r:id="rId1206" display="https://fbref.com/en/players/21932982/matchlogs/2026/summary/Deveron-Fonville-Match-Logs" xr:uid="{47558A55-1507-4DF7-A55D-7CF3FF8B391F}"/>
    <hyperlink ref="B329" r:id="rId1207" display="https://fbref.com/en/players/ddcc9e22/Yassin-Fortune" xr:uid="{314C4E69-1523-4B2B-8902-00380A1EF835}"/>
    <hyperlink ref="D329" r:id="rId1208" display="https://fbref.com/en/squads/61828292/Haiti-Men-Stats" xr:uid="{B31D46E5-6DD1-4708-88CB-6550BF858E02}"/>
    <hyperlink ref="Y329" r:id="rId1209" display="https://fbref.com/en/players/ddcc9e22/matchlogs/2026/summary/Yassin-Fortune-Match-Logs" xr:uid="{FD67D90A-9E9C-4029-A971-3B87034443DD}"/>
    <hyperlink ref="B330" r:id="rId1210" display="https://fbref.com/en/players/f84a807c/Lyle-Foster" xr:uid="{921C822A-5551-4667-AFCA-1BEEB01E839F}"/>
    <hyperlink ref="D330" r:id="rId1211" display="https://fbref.com/en/squads/506f1741/South-Africa-Men-Stats" xr:uid="{8CA61565-905B-44EB-98CF-01CCA4E805DF}"/>
    <hyperlink ref="F330" r:id="rId1212" display="https://fbref.com/en/squads/943e8050/Burnley-Stats" xr:uid="{28B4ABBB-79C6-40C5-9F2F-C301A8C57A56}"/>
    <hyperlink ref="Y330" r:id="rId1213" display="https://fbref.com/en/players/f84a807c/matchlogs/2026/summary/Lyle-Foster-Match-Logs" xr:uid="{600A0C9C-89F1-4C7D-B15E-B55EA98C680A}"/>
    <hyperlink ref="B331" r:id="rId1214" display="https://fbref.com/en/players/c76b161b/Alan-Franco" xr:uid="{5DF3ECEF-A51C-4722-9BA0-7C0BDC09B245}"/>
    <hyperlink ref="D331" r:id="rId1215" display="https://fbref.com/en/squads/123acaf8/Ecuador-Men-Stats" xr:uid="{1F6D76F6-F2B2-4740-A08F-10DC9C5B895E}"/>
    <hyperlink ref="F331" r:id="rId1216" display="https://fbref.com/en/squads/422bb734/Atletico-Mineiro-Stats" xr:uid="{97B1F751-F606-4CEC-8C6C-8623A3CC12D4}"/>
    <hyperlink ref="Y331" r:id="rId1217" display="https://fbref.com/en/players/c76b161b/matchlogs/2026/summary/Alan-Franco-Match-Logs" xr:uid="{A884CFDD-296D-4E91-B407-A25BDC259DF4}"/>
    <hyperlink ref="B332" r:id="rId1218" display="https://fbref.com/en/players/754f150b/Alex-Freeman" xr:uid="{92161B00-DBC6-4A95-9649-DFB4558F4BFF}"/>
    <hyperlink ref="D332" r:id="rId1219" display="https://fbref.com/en/squads/0f66725b/United-States-Men-Stats" xr:uid="{98C8F8B6-063A-4281-8B4E-110D191473BA}"/>
    <hyperlink ref="F332" r:id="rId1220" display="https://fbref.com/en/squads/2a8183b3/Villarreal-Stats" xr:uid="{197054AB-A4CB-46EB-9A23-AB21741BA989}"/>
    <hyperlink ref="Y332" r:id="rId1221" display="https://fbref.com/en/players/754f150b/matchlogs/2026/summary/Alex-Freeman-Match-Logs" xr:uid="{4041C452-7F5F-4676-938A-01D540D84F95}"/>
    <hyperlink ref="B333" r:id="rId1222" display="https://fbref.com/en/players/2f49476c/Matt-Freese" xr:uid="{B9C53BA7-3DFF-41B1-A6D7-80142B582444}"/>
    <hyperlink ref="D333" r:id="rId1223" display="https://fbref.com/en/squads/0f66725b/United-States-Men-Stats" xr:uid="{615C95CF-A970-4B79-BB69-C7A82B60C4AC}"/>
    <hyperlink ref="F333" r:id="rId1224" display="https://fbref.com/en/squads/64e81410/New-York-City-FC-Stats" xr:uid="{6C7F3303-67B1-4FA0-8D79-BE9245AA3D08}"/>
    <hyperlink ref="Y333" r:id="rId1225" display="https://fbref.com/en/players/2f49476c/matchlogs/2026/summary/Matt-Freese-Match-Logs" xr:uid="{A65E1095-90F9-4385-9B28-1C8E71A2AE9C}"/>
    <hyperlink ref="B334" r:id="rId1226" display="https://fbref.com/en/players/98d2c2c4/Remo-Freuler" xr:uid="{90386669-6F72-4D9D-8E16-C20A293639CE}"/>
    <hyperlink ref="D334" r:id="rId1227" display="https://fbref.com/en/squads/81021a70/Switzerland-Men-Stats" xr:uid="{595361A8-98D3-4FA4-BB50-34DAB79EAFD1}"/>
    <hyperlink ref="F334" r:id="rId1228" display="https://fbref.com/en/squads/1d8099f8/Bologna-Stats" xr:uid="{B2D69498-1075-452E-A972-DE8C50C275B9}"/>
    <hyperlink ref="Y334" r:id="rId1229" display="https://fbref.com/en/players/98d2c2c4/matchlogs/2026/summary/Remo-Freuler-Match-Logs" xr:uid="{F2AD75EA-51E3-4FD9-8CE9-5C859CE69CC7}"/>
    <hyperlink ref="B335" r:id="rId1230" display="https://fbref.com/en/players/f86ad3f5/Marco-Friedl" xr:uid="{5E0CE01F-43CE-4004-8ABD-10279D3C1055}"/>
    <hyperlink ref="D335" r:id="rId1231" display="https://fbref.com/en/squads/d5121f10/Austria-Men-Stats" xr:uid="{83C072B4-C48A-4587-BBCA-38FAA55DD442}"/>
    <hyperlink ref="F335" r:id="rId1232" display="https://fbref.com/en/squads/62add3bf/Werder-Bremen-Stats" xr:uid="{161ACF58-3060-44AB-8E7A-983637775719}"/>
    <hyperlink ref="Y335" r:id="rId1233" display="https://fbref.com/en/players/f86ad3f5/matchlogs/2026/summary/Marco-Friedl-Match-Logs" xr:uid="{23B53A1F-E400-4018-80C6-F76E849D4A38}"/>
    <hyperlink ref="B336" r:id="rId1234" display="https://fbref.com/en/players/bf7a9d1a/Jurien-Gaari" xr:uid="{7D72C3AB-E27C-49F2-BBC2-B7408FC67E54}"/>
    <hyperlink ref="D336" r:id="rId1235" display="https://fbref.com/en/squads/e0f5893a/Curacao-Men-Stats" xr:uid="{8017B502-4303-474A-AF32-1B135A638087}"/>
    <hyperlink ref="Y336" r:id="rId1236" display="https://fbref.com/en/players/bf7a9d1a/matchlogs/2026/summary/Jurien-Gaari-Match-Logs" xr:uid="{630E3211-DF67-4AC7-9A03-AC8F32AD7C0F}"/>
    <hyperlink ref="B337" r:id="rId1237" display="https://fbref.com/en/players/af9ef8aa/Jassem-Gaber" xr:uid="{E789C715-42A7-4B1A-904A-D97C8F667608}"/>
    <hyperlink ref="D337" r:id="rId1238" display="https://fbref.com/en/squads/9b696ed1/Qatar-Men-Stats" xr:uid="{E8A4CF92-AEFD-4295-B749-A2181E5F56B1}"/>
    <hyperlink ref="Y337" r:id="rId1239" display="https://fbref.com/en/players/af9ef8aa/matchlogs/2026/summary/Jassem-Gaber-Match-Logs" xr:uid="{3B8A68C9-E5B7-4A77-9649-686BCBDB6551}"/>
    <hyperlink ref="B338" r:id="rId1240" display="https://fbref.com/en/players/1971591f/Cody-Gakpo" xr:uid="{3E4F9600-062C-4FEF-8DD1-FFC368372FE2}"/>
    <hyperlink ref="D338" r:id="rId1241" display="https://fbref.com/en/squads/5bb5024a/Netherlands-Men-Stats" xr:uid="{3380F2B1-DAC1-4DF8-80BC-73F84C38CC62}"/>
    <hyperlink ref="F338" r:id="rId1242" display="https://fbref.com/en/squads/822bd0ba/Liverpool-Stats" xr:uid="{CA96FA07-1026-4128-884D-483C14887AE8}"/>
    <hyperlink ref="Y338" r:id="rId1243" display="https://fbref.com/en/players/1971591f/matchlogs/2026/summary/Cody-Gakpo-Match-Logs" xr:uid="{6FAF4217-A954-4948-BA82-5DE4DA79F1EF}"/>
    <hyperlink ref="B339" r:id="rId1244" display="https://fbref.com/en/players/8e97a57b/Matias-Galarza" xr:uid="{5BC3EDEF-9717-4A5F-BBC3-4B3ACD6616AF}"/>
    <hyperlink ref="D339" r:id="rId1245" display="https://fbref.com/en/squads/d2043442/Paraguay-Men-Stats" xr:uid="{6B056A25-63AD-4B1A-ADDE-50B095244896}"/>
    <hyperlink ref="F339" r:id="rId1246" display="https://fbref.com/en/squads/1ebc1a5b/Atlanta-United-Stats" xr:uid="{46D809AB-72ED-4A20-A686-7B6B2A191996}"/>
    <hyperlink ref="Y339" r:id="rId1247" display="https://fbref.com/en/players/8e97a57b/matchlogs/2026/summary/Matias-Galarza-Match-Logs" xr:uid="{53BCBB37-7698-4846-8C3E-495FAE41DE0A}"/>
    <hyperlink ref="B340" r:id="rId1248" display="https://fbref.com/en/players/89c136f6/Hernan-Galindez" xr:uid="{FFE4E18E-7AA0-4103-A482-C134A6E4E8AD}"/>
    <hyperlink ref="D340" r:id="rId1249" display="https://fbref.com/en/squads/123acaf8/Ecuador-Men-Stats" xr:uid="{6D85CDEF-4620-4624-8460-4149C092EE98}"/>
    <hyperlink ref="F340" r:id="rId1250" display="https://fbref.com/en/squads/1d3d37ae/Huracan-Stats" xr:uid="{C7EEF261-296B-472B-ABD2-F29CE1E989FF}"/>
    <hyperlink ref="Y340" r:id="rId1251" display="https://fbref.com/en/players/89c136f6/matchlogs/2026/summary/Hernan-Galindez-Match-Logs" xr:uid="{95586996-0957-4C8A-A490-251D49713722}"/>
    <hyperlink ref="B342" r:id="rId1252" display="https://fbref.com/en/players/d0846b6c/Jesus-Gallardo" xr:uid="{0BC81FDC-8729-41EC-B2EA-504397D84AB7}"/>
    <hyperlink ref="D342" r:id="rId1253" display="https://fbref.com/en/squads/b009a548/Mexico-Men-Stats" xr:uid="{CAB2F1F6-EE3C-4DB5-8AF3-C743173D0FD0}"/>
    <hyperlink ref="F342" r:id="rId1254" display="https://fbref.com/en/squads/44b88a4e/2025-2026/Toluca-Stats" xr:uid="{BAA8E00B-FB1A-42DA-BA1B-C07BE2F905D0}"/>
    <hyperlink ref="Y342" r:id="rId1255" display="https://fbref.com/en/players/d0846b6c/matchlogs/2026/summary/Jesus-Gallardo-Match-Logs" xr:uid="{B03973D2-9B00-4847-B960-58940522CA08}"/>
    <hyperlink ref="B343" r:id="rId1256" display="https://fbref.com/en/players/efcf04d2/Ahmed-Al-Ganehi" xr:uid="{989A2402-DA05-4AF1-87AE-519A8C008971}"/>
    <hyperlink ref="D343" r:id="rId1257" display="https://fbref.com/en/squads/9b696ed1/Qatar-Men-Stats" xr:uid="{3FD064DD-920F-475A-8C33-E0C7C7BBA63F}"/>
    <hyperlink ref="Y343" r:id="rId1258" display="https://fbref.com/en/players/efcf04d2/matchlogs/2026/summary/Ahmed-Al-Ganehi-Match-Logs" xr:uid="{8B5DFA41-2E65-4F83-B6F7-19CFFFC000BC}"/>
    <hyperlink ref="B344" r:id="rId1259" display="https://fbref.com/en/players/733f1a7d/Ben-Gannon-Doak" xr:uid="{6EDCF6DA-7946-4095-8D30-CF465A3C8E27}"/>
    <hyperlink ref="D344" r:id="rId1260" display="https://fbref.com/en/squads/602d3994/Scotland-Men-Stats" xr:uid="{7257B868-9937-4C51-9092-225A52D36831}"/>
    <hyperlink ref="F344" r:id="rId1261" display="https://fbref.com/en/squads/4ba7cbea/Bournemouth-Stats" xr:uid="{0DBBCBEC-9E8B-4AE3-87F8-0D3BDF2D6BF4}"/>
    <hyperlink ref="Y344" r:id="rId1262" display="https://fbref.com/en/players/733f1a7d/matchlogs/2026/summary/Ben-Gannon-Doak-Match-Logs" xr:uid="{55DDF8AC-EDD6-4C76-B624-41DF42448045}"/>
    <hyperlink ref="B345" r:id="rId1263" display="https://fbref.com/en/players/19cae58d/Gavi" xr:uid="{A56EF1E2-FE52-43B7-B56E-D7D2DAAF06F6}"/>
    <hyperlink ref="D345" r:id="rId1264" display="https://fbref.com/en/squads/b561dd30/Spain-Men-Stats" xr:uid="{6FCCB2F0-41DE-4B3C-B41A-29008909EE13}"/>
    <hyperlink ref="F345" r:id="rId1265" display="https://fbref.com/en/squads/206d90db/Barcelona-Stats" xr:uid="{AC946390-4C18-4B7C-A179-21A56E9D4BBA}"/>
    <hyperlink ref="Y345" r:id="rId1266" display="https://fbref.com/en/players/19cae58d/matchlogs/2026/summary/Gavi-Match-Logs" xr:uid="{37D15865-FEC0-48AE-BAA3-5BC7162D08C3}"/>
    <hyperlink ref="B346" r:id="rId1267" display="https://fbref.com/en/players/cd494a8d/Jason-Geria" xr:uid="{9BC665A2-5F58-4C24-9546-E400A13833A1}"/>
    <hyperlink ref="D346" r:id="rId1268" display="https://fbref.com/en/squads/b90bf4f9/Australia-Men-Stats" xr:uid="{A7F39982-CD2A-4581-AF26-B30237434946}"/>
    <hyperlink ref="F346" r:id="rId1269" display="https://fbref.com/en/squads/33e6936d/2026/Albirex-Niigata-Stats" xr:uid="{53242D63-863E-489C-978E-2FE978E6536A}"/>
    <hyperlink ref="Y346" r:id="rId1270" display="https://fbref.com/en/players/cd494a8d/matchlogs/2026/summary/Jason-Geria-Match-Logs" xr:uid="{2C297E8A-C708-4E8B-95CA-FD4214BA77B4}"/>
    <hyperlink ref="B347" r:id="rId1271" display="https://fbref.com/en/players/c16843c7/Khalid-Al-Ghannam" xr:uid="{EB469E74-62C9-4FF0-873E-56FCFDE1BF7C}"/>
    <hyperlink ref="D347" r:id="rId1272" display="https://fbref.com/en/squads/6e84edac/Saudi-Arabia-Men-Stats" xr:uid="{80108D0F-8049-4631-9DCD-F605A3123078}"/>
    <hyperlink ref="F347" r:id="rId1273" display="https://fbref.com/en/squads/11be4c0a/Al-Ettifaq-Stats" xr:uid="{1FFA3329-E026-4742-A68E-751303F10B57}"/>
    <hyperlink ref="Y347" r:id="rId1274" display="https://fbref.com/en/players/c16843c7/matchlogs/2026/summary/Khalid-Al-Ghannam-Match-Logs" xr:uid="{D63F93B9-F405-4CF3-A101-B4B7638A3F61}"/>
    <hyperlink ref="B348" r:id="rId1275" display="https://fbref.com/en/players/5b3cfa12/Ismael-Gharbi" xr:uid="{98737E84-591B-446D-8148-36E7D23ED47F}"/>
    <hyperlink ref="D348" r:id="rId1276" display="https://fbref.com/en/squads/a7c7562a/Tunisia-Men-Stats" xr:uid="{824A629D-786B-4F00-98D5-9B7C52CD8709}"/>
    <hyperlink ref="F348" r:id="rId1277" display="https://fbref.com/en/squads/0cdc4311/Augsburg-Stats" xr:uid="{4520ADA7-1D68-471A-856D-816611CD4E0E}"/>
    <hyperlink ref="Y348" r:id="rId1278" display="https://fbref.com/en/players/5b3cfa12/matchlogs/2026/summary/Ismael-Gharbi-Match-Logs" xr:uid="{437DD67B-76CE-4DF5-B5FF-BABB1961C269}"/>
    <hyperlink ref="B349" r:id="rId1279" display="https://fbref.com/en/players/b6c90b4b/Mehdi-Ghayedi" xr:uid="{76E1E939-F3CB-47C2-AB56-44E0A0057BDE}"/>
    <hyperlink ref="D349" r:id="rId1280" display="https://fbref.com/en/squads/6a08f71e/IR-Iran-Men-Stats" xr:uid="{8C57881B-60FF-440E-8746-602FF7CC2813}"/>
    <hyperlink ref="Y349" r:id="rId1281" display="https://fbref.com/en/players/b6c90b4b/matchlogs/2026/summary/Mehdi-Ghayedi-Match-Logs" xr:uid="{D207BC8F-83EA-4EA9-9E47-BCF227D7224B}"/>
    <hyperlink ref="B350" r:id="rId1282" display="https://fbref.com/en/players/14aac43e/Fares-Ghedjemis" xr:uid="{9B1D7ED4-1B1B-4985-B3DF-BE2DA4EC9CB5}"/>
    <hyperlink ref="D350" r:id="rId1283" display="https://fbref.com/en/squads/1e2dba57/Algeria-Men-Stats" xr:uid="{EE1A6CEA-590E-4675-B923-49A9C7F2A1DF}"/>
    <hyperlink ref="F350" r:id="rId1284" display="https://fbref.com/en/squads/6a7ad59d/Frosinone-Stats" xr:uid="{3EA14FBA-AC3C-4344-B471-88DAF2DE1F8A}"/>
    <hyperlink ref="Y350" r:id="rId1285" display="https://fbref.com/en/players/14aac43e/matchlogs/2026/summary/Fares-Ghedjemis-Match-Logs" xr:uid="{D1881E27-1607-4B07-8923-DCBC11490841}"/>
    <hyperlink ref="B351" r:id="rId1286" display="https://fbref.com/en/players/f7b1d4e0/Saman-Ghoddos" xr:uid="{4959515C-BD8D-455C-95C5-29F72DD256AC}"/>
    <hyperlink ref="D351" r:id="rId1287" display="https://fbref.com/en/squads/6a08f71e/IR-Iran-Men-Stats" xr:uid="{5C4F1834-9EA0-48EB-B6E6-7558259E73C7}"/>
    <hyperlink ref="Y351" r:id="rId1288" display="https://fbref.com/en/players/f7b1d4e0/matchlogs/2026/summary/Saman-Ghoddos-Match-Logs" xr:uid="{2F231732-15EE-453E-BD58-D51F72297A87}"/>
    <hyperlink ref="B352" r:id="rId1289" display="https://fbref.com/en/players/4a078e18/Mohammad-Ghorbani" xr:uid="{5B9B7CC3-1E40-4E91-9F69-EAAF2BF3B213}"/>
    <hyperlink ref="D352" r:id="rId1290" display="https://fbref.com/en/squads/6a08f71e/IR-Iran-Men-Stats" xr:uid="{C5A75EC8-EEEA-44B0-98ED-4BDE80EDADC7}"/>
    <hyperlink ref="Y352" r:id="rId1291" display="https://fbref.com/en/players/4a078e18/matchlogs/2026/summary/Mohammad-Ghorbani-Match-Logs" xr:uid="{9D0297D1-7372-4C4C-9CDD-2CC40FFA202D}"/>
    <hyperlink ref="B353" r:id="rId1292" display="https://fbref.com/en/players/18c8c3c7/Lee-Gi-hyuk" xr:uid="{C772B996-4C0F-4E45-9281-A5278AF30C91}"/>
    <hyperlink ref="D353" r:id="rId1293" display="https://fbref.com/en/squads/473f0fbf/Korea-Republic-Men-Stats" xr:uid="{1D3A2E5B-50A8-47F4-9E57-4A7D8881AC12}"/>
    <hyperlink ref="F353" r:id="rId1294" display="https://fbref.com/en/squads/79c65a57/Gangwon-FC-Stats" xr:uid="{3FEBD394-AD78-4569-832E-34B04BE899F5}"/>
    <hyperlink ref="Y353" r:id="rId1295" display="https://fbref.com/en/players/18c8c3c7/matchlogs/2026/summary/Lee-Gi-hyuk-Match-Logs" xr:uid="{00A1357A-406F-48A2-BFBF-CEC72E276DD3}"/>
    <hyperlink ref="B354" r:id="rId1296" display="https://fbref.com/en/players/d0a0858e/Armin-Gigovic" xr:uid="{2CE299B6-C68B-4457-862C-44630E8B9EC8}"/>
    <hyperlink ref="D354" r:id="rId1297" display="https://fbref.com/en/squads/6c5ef1c3/Bosnia-and-Herzegovina-Men-Stats" xr:uid="{E35426E3-CEAA-4EE2-81F9-D6CDC151CF20}"/>
    <hyperlink ref="F354" r:id="rId1298" display="https://fbref.com/en/squads/4b682260/2025-2026/Young-Boys-Stats" xr:uid="{DDDD23DB-32B4-4087-8A1F-1C0160F8E5EF}"/>
    <hyperlink ref="Y354" r:id="rId1299" display="https://fbref.com/en/players/d0a0858e/matchlogs/2026/summary/Armin-Gigovic-Match-Logs" xr:uid="{36EAE2CC-619C-46F4-B60B-443A59F0D0AD}"/>
    <hyperlink ref="B355" r:id="rId1300" display="https://fbref.com/en/players/0d425331/Orlando-Gill" xr:uid="{8741754F-5354-4DD1-B67F-02C6E3CAB44B}"/>
    <hyperlink ref="D355" r:id="rId1301" display="https://fbref.com/en/squads/d2043442/Paraguay-Men-Stats" xr:uid="{211E290C-D2AA-49B7-A7A5-E0F300EADF11}"/>
    <hyperlink ref="F355" r:id="rId1302" display="https://fbref.com/en/squads/3a980b79/San-Lorenzo-Stats" xr:uid="{E8726B54-0F52-4454-8163-8AB8C4EE8768}"/>
    <hyperlink ref="Y355" r:id="rId1303" display="https://fbref.com/en/players/0d425331/matchlogs/2026/summary/Orlando-Gill-Match-Logs" xr:uid="{0DE87308-F001-4B3B-AF3F-99AA97589CB0}"/>
    <hyperlink ref="B356" r:id="rId1304" display="https://fbref.com/en/players/37337aea/Santiago-Gimenez" xr:uid="{1A0BB048-3B49-4B7D-ACAD-5110C5C16896}"/>
    <hyperlink ref="D356" r:id="rId1305" display="https://fbref.com/en/squads/b009a548/Mexico-Men-Stats" xr:uid="{BF128273-E9BA-4CF0-BEC7-52681FA91C90}"/>
    <hyperlink ref="F356" r:id="rId1306" display="https://fbref.com/en/squads/dc56fe14/Milan-Stats" xr:uid="{0EF66BE8-7292-4FFE-AA8E-53F19F694C6E}"/>
    <hyperlink ref="Y356" r:id="rId1307" display="https://fbref.com/en/players/37337aea/matchlogs/2026/summary/Santiago-Gimenez-Match-Logs" xr:uid="{DBF4337C-60FA-4D25-B031-518F0A7E0BA8}"/>
    <hyperlink ref="B357" r:id="rId1308" display="https://fbref.com/en/players/2d496ca3/Anibal-Godoy" xr:uid="{8C3A3DC3-8347-4F66-B5B5-F0649B35599B}"/>
    <hyperlink ref="D357" r:id="rId1309" display="https://fbref.com/en/squads/6061a82d/Panama-Men-Stats" xr:uid="{AFA8D20A-1268-4E39-B8AF-A2C99F5C9EDD}"/>
    <hyperlink ref="F357" r:id="rId1310" display="https://fbref.com/en/squads/91b092e1/San-Diego-FC-Stats" xr:uid="{4D4E8CD2-31C0-4C9C-B94E-EF1508AEED23}"/>
    <hyperlink ref="Y357" r:id="rId1311" display="https://fbref.com/en/players/2d496ca3/matchlogs/2026/summary/Anibal-Godoy-Match-Logs" xr:uid="{C917BFB7-BFBB-4F1F-BD4B-D14E8E3742D8}"/>
    <hyperlink ref="B358" r:id="rId1312" display="https://fbref.com/en/players/76a82373/Andres-Gomez" xr:uid="{2743DBE4-8226-4F27-8FAA-9B8DE87F391A}"/>
    <hyperlink ref="D358" r:id="rId1313" display="https://fbref.com/en/squads/ab73cfe5/Colombia-Men-Stats" xr:uid="{53B261CA-C2D1-4460-A516-D9755965D785}"/>
    <hyperlink ref="F358" r:id="rId1314" display="https://fbref.com/en/squads/83f55dbe/Vasco-da-Gama-Stats" xr:uid="{F76774A9-A2F4-4394-B43D-A1A1277A42BB}"/>
    <hyperlink ref="Y358" r:id="rId1315" display="https://fbref.com/en/players/76a82373/matchlogs/2026/summary/Andres-Gomez-Match-Logs" xr:uid="{01629D35-259C-41ED-80AF-70F02EB68434}"/>
    <hyperlink ref="B359" r:id="rId1316" display="https://fbref.com/en/players/916728da/Diego-Gomez" xr:uid="{B0491297-2B7C-409B-9C12-2BF7D771B183}"/>
    <hyperlink ref="D359" r:id="rId1317" display="https://fbref.com/en/squads/d2043442/Paraguay-Men-Stats" xr:uid="{F2A59B20-D0DB-4366-8EAA-A740D4CC962F}"/>
    <hyperlink ref="F359" r:id="rId1318" display="https://fbref.com/en/squads/d07537b9/Brighton-and-Hove-Albion-Stats" xr:uid="{AB2FD6CF-7009-4E08-9A02-349F0C3DA4D6}"/>
    <hyperlink ref="Y359" r:id="rId1319" display="https://fbref.com/en/players/916728da/matchlogs/2026/summary/Diego-Gomez-Match-Logs" xr:uid="{4D8899E9-75DC-4D50-A7B8-5868AE67670A}"/>
    <hyperlink ref="B360" r:id="rId1320" display="https://fbref.com/en/players/d5ce52a5/Gustavo-Gomez" xr:uid="{F88EF948-0066-4DD1-9CAA-8947B4AED2A3}"/>
    <hyperlink ref="D360" r:id="rId1321" display="https://fbref.com/en/squads/d2043442/Paraguay-Men-Stats" xr:uid="{BC62F511-4AE9-4946-94E9-303E1A21FB17}"/>
    <hyperlink ref="F360" r:id="rId1322" display="https://fbref.com/en/squads/abdce579/Palmeiras-Stats" xr:uid="{7AFAE57F-F6E0-4BB6-8B32-7F3BA41D8B0C}"/>
    <hyperlink ref="Y360" r:id="rId1323" display="https://fbref.com/en/players/d5ce52a5/matchlogs/2026/summary/Gustavo-Gomez-Match-Logs" xr:uid="{135BFD09-0407-4223-B119-4495DBE63433}"/>
    <hyperlink ref="B361" r:id="rId1324" display="https://fbref.com/en/players/1278bc9a/Armando-Gonzalez" xr:uid="{DB0861A4-7785-4E0F-8B33-D2E657B726F9}"/>
    <hyperlink ref="D361" r:id="rId1325" display="https://fbref.com/en/squads/b009a548/Mexico-Men-Stats" xr:uid="{90776537-B7D2-4801-B8B7-C6B7AE5F11D5}"/>
    <hyperlink ref="F361" r:id="rId1326" display="https://fbref.com/en/squads/c02b0f7a/2025-2026/Guadalajara-Stats" xr:uid="{46807EF2-D649-422E-A292-F7429C59EFE0}"/>
    <hyperlink ref="Y361" r:id="rId1327" display="https://fbref.com/en/players/1278bc9a/matchlogs/2026/summary/Armando-Gonzalez-Match-Logs" xr:uid="{0EBD7D73-F8E4-4023-B2A1-191B080CC0F6}"/>
    <hyperlink ref="B362" r:id="rId1328" display="https://fbref.com/en/players/2374aaca/Nicolas-Gonzalez" xr:uid="{FDDF6A56-74DC-44A3-A8AD-BFFE8487FE0E}"/>
    <hyperlink ref="D362" r:id="rId1329" display="https://fbref.com/en/squads/f9fddd6e/Argentina-Men-Stats" xr:uid="{FAF998EB-1972-447C-9459-900CCBE7E47B}"/>
    <hyperlink ref="F362" r:id="rId1330" display="https://fbref.com/en/squads/db3b9613/Atletico-Madrid-Stats" xr:uid="{870442F4-4053-42CB-97D6-2D9EFBCA9518}"/>
    <hyperlink ref="Y362" r:id="rId1331" display="https://fbref.com/en/players/2374aaca/matchlogs/2026/summary/Nicolas-Gonzalez-Match-Logs" xr:uid="{0E4E2FC4-1280-41B0-8B00-8480A7BFBA3F}"/>
    <hyperlink ref="B363" r:id="rId1332" display="https://fbref.com/en/players/2bd83368/Anthony-Gordon" xr:uid="{BF9453A9-EE41-4B38-884B-E0E137AB642C}"/>
    <hyperlink ref="D363" r:id="rId1333" display="https://fbref.com/en/squads/1862c019/England-Men-Stats" xr:uid="{2F73F88F-B0F5-43E4-83AD-A393D2160B00}"/>
    <hyperlink ref="F363" r:id="rId1334" display="https://fbref.com/en/squads/206d90db/Barcelona-Stats" xr:uid="{B305E564-19D1-4DC7-8A86-96C57AE7CF8F}"/>
    <hyperlink ref="Y363" r:id="rId1335" display="https://fbref.com/en/players/2bd83368/matchlogs/2026/summary/Anthony-Gordon-Match-Logs" xr:uid="{71715B72-7A2C-4608-BF78-730CE8C17509}"/>
    <hyperlink ref="B364" r:id="rId1336" display="https://fbref.com/en/players/cc86b9a3/Leon-Goretzka" xr:uid="{EDA70386-F03A-4C53-AB00-7F0BAD96943E}"/>
    <hyperlink ref="D364" r:id="rId1337" display="https://fbref.com/en/squads/c1e40422/Germany-Men-Stats" xr:uid="{3E8CE047-1DF3-4AEA-89E0-54D74F241BBF}"/>
    <hyperlink ref="F364" r:id="rId1338" display="https://fbref.com/en/squads/054efa67/Bayern-Munich-Stats" xr:uid="{870C3A0F-3280-485D-B469-25EFF6493EA9}"/>
    <hyperlink ref="Y364" r:id="rId1339" display="https://fbref.com/en/players/cc86b9a3/matchlogs/2026/summary/Leon-Goretzka-Match-Logs" xr:uid="{D91E0900-8E9C-4DD9-9F2F-B2B4ED4B4D2E}"/>
    <hyperlink ref="B365" r:id="rId1340" display="https://fbref.com/en/players/52d1a4c6/Kenji-Gorre" xr:uid="{159CAD56-A711-494E-8A98-CCD6D1F78395}"/>
    <hyperlink ref="D365" r:id="rId1341" display="https://fbref.com/en/squads/e0f5893a/Curacao-Men-Stats" xr:uid="{0DDC10BF-B4AC-4BD1-A0EE-FBE35749EAA3}"/>
    <hyperlink ref="Y365" r:id="rId1342" display="https://fbref.com/en/players/52d1a4c6/matchlogs/2026/summary/Kenji-Gorre-Match-Logs" xr:uid="{F2138DB4-2730-4931-BF7D-93A009F176CF}"/>
    <hyperlink ref="B366" r:id="rId1343" display="https://fbref.com/en/players/82a2ca86/Keisuke-Goto" xr:uid="{0B01A0C8-C027-4A3A-9570-89EC05505EA4}"/>
    <hyperlink ref="D366" r:id="rId1344" display="https://fbref.com/en/squads/ffcf1690/Japan-Men-Stats" xr:uid="{DB0EBCC7-4AA7-4525-BC25-DED9C4B11DF8}"/>
    <hyperlink ref="F366" r:id="rId1345" display="https://fbref.com/en/squads/80328a1e/Sint-Truiden-Stats" xr:uid="{DBB3AEFD-D009-49F9-A17D-A303E985CA22}"/>
    <hyperlink ref="Y366" r:id="rId1346" display="https://fbref.com/en/players/82a2ca86/matchlogs/2026/summary/Keisuke-Goto-Match-Logs" xr:uid="{C1566AA7-6F6D-44AD-880F-93D67A7E30FF}"/>
    <hyperlink ref="B368" r:id="rId1347" display="https://fbref.com/en/players/aad56ca3/Amine-Gouiri" xr:uid="{9F637B12-3DD0-4514-A76C-60567378C026}"/>
    <hyperlink ref="D368" r:id="rId1348" display="https://fbref.com/en/squads/1e2dba57/Algeria-Men-Stats" xr:uid="{0B2F2F49-262D-4254-AA38-0D42B6987DD6}"/>
    <hyperlink ref="F368" r:id="rId1349" display="https://fbref.com/en/squads/5725cc7b/Marseille-Stats" xr:uid="{76C51836-2B04-46A3-9EBC-3678948D9EFC}"/>
    <hyperlink ref="Y368" r:id="rId1350" display="https://fbref.com/en/players/aad56ca3/matchlogs/2026/summary/Amine-Gouiri-Match-Logs" xr:uid="{3602E95C-8C54-49F6-9CEF-69BFF7872EF4}"/>
    <hyperlink ref="B369" r:id="rId1351" display="https://fbref.com/en/players/b8e740fb/Ryan-Gravenberch" xr:uid="{0970339A-BA26-45EA-B442-864E5FAB42C9}"/>
    <hyperlink ref="D369" r:id="rId1352" display="https://fbref.com/en/squads/5bb5024a/Netherlands-Men-Stats" xr:uid="{4BB7B26F-1E57-4890-B275-D64A29C3B3A2}"/>
    <hyperlink ref="F369" r:id="rId1353" display="https://fbref.com/en/squads/822bd0ba/Liverpool-Stats" xr:uid="{15A59894-2D2D-4712-97E8-D074CD4DF3B4}"/>
    <hyperlink ref="Y369" r:id="rId1354" display="https://fbref.com/en/players/b8e740fb/matchlogs/2026/summary/Ryan-Gravenberch-Match-Logs" xr:uid="{72EFEDEF-5F94-4722-8BE5-6A8CE109A48F}"/>
    <hyperlink ref="B370" r:id="rId1355" display="https://fbref.com/en/players/8e235926/Michael-Gregoritsch" xr:uid="{47B098CA-A7B7-4537-9745-C24D139035C6}"/>
    <hyperlink ref="D370" r:id="rId1356" display="https://fbref.com/en/squads/d5121f10/Austria-Men-Stats" xr:uid="{7BB170CA-9D9E-44C3-8911-84996FDEDBCC}"/>
    <hyperlink ref="F370" r:id="rId1357" display="https://fbref.com/en/squads/0cdc4311/Augsburg-Stats" xr:uid="{795BF97E-36D4-4BA0-A7DB-541E4CB096A4}"/>
    <hyperlink ref="Y370" r:id="rId1358" display="https://fbref.com/en/players/8e235926/matchlogs/2026/summary/Michael-Gregoritsch-Match-Logs" xr:uid="{F1C12712-5803-4D67-8EFE-9743ED4AE99E}"/>
    <hyperlink ref="B371" r:id="rId1359" display="https://fbref.com/en/players/ffbbc83b/Florian-Grillitsch" xr:uid="{79FC56C5-9FFA-4C74-9AE6-BBAFA45C800D}"/>
    <hyperlink ref="D371" r:id="rId1360" display="https://fbref.com/en/squads/d5121f10/Austria-Men-Stats" xr:uid="{CF7384DC-E0EA-4202-9EE7-DD7E3BB3D355}"/>
    <hyperlink ref="F371" r:id="rId1361" display="https://fbref.com/en/squads/69d84c29/2025-2026/Braga-Stats" xr:uid="{EF29931D-DDAB-4260-9146-8EFF79C4852B}"/>
    <hyperlink ref="Y371" r:id="rId1362" display="https://fbref.com/en/players/ffbbc83b/matchlogs/2026/summary/Florian-Grillitsch-Match-Logs" xr:uid="{BE555CA4-8858-48FB-AA1C-FC1ED58B120E}"/>
    <hyperlink ref="B372" r:id="rId1363" display="https://fbref.com/en/players/8aec0537/Pascal-Gross" xr:uid="{98CC39A4-AE58-4BA1-8E6F-F9A2173900B7}"/>
    <hyperlink ref="D372" r:id="rId1364" display="https://fbref.com/en/squads/c1e40422/Germany-Men-Stats" xr:uid="{E23C4523-7221-429E-8E25-3A3FF4ECE368}"/>
    <hyperlink ref="F372" r:id="rId1365" display="https://fbref.com/en/squads/d07537b9/Brighton-and-Hove-Albion-Stats" xr:uid="{B98916B4-0138-4B2A-92E3-DB0A9CF9137D}"/>
    <hyperlink ref="Y372" r:id="rId1366" display="https://fbref.com/en/players/8aec0537/matchlogs/2026/summary/Pascal-Gross-Match-Logs" xr:uid="{6492C4BD-85D5-447D-8B83-2D076EA8AB56}"/>
    <hyperlink ref="B373" r:id="rId1367" display="https://fbref.com/en/players/d5d22a58/Gabriel-Gudmundsson" xr:uid="{41B59757-221E-4382-AA0A-A0403E485511}"/>
    <hyperlink ref="D373" r:id="rId1368" display="https://fbref.com/en/squads/296f69e7/Sweden-Men-Stats" xr:uid="{15FA90AA-FB84-46F4-AF0D-5E89CFDB7C98}"/>
    <hyperlink ref="F373" r:id="rId1369" display="https://fbref.com/en/squads/5bfb9659/Leeds-United-Stats" xr:uid="{A1E46599-135A-41A5-8536-03EECE12A2DD}"/>
    <hyperlink ref="Y373" r:id="rId1370" display="https://fbref.com/en/players/d5d22a58/matchlogs/2026/summary/Gabriel-Gudmundsson-Match-Logs" xr:uid="{3DDE5A38-0F65-41F0-87FD-3119EDEC54FB}"/>
    <hyperlink ref="B374" r:id="rId1371" display="https://fbref.com/en/players/ccfa8e5e/Cho-Gue-sung" xr:uid="{599E2D79-54C7-4204-B131-BAFD56F4C13B}"/>
    <hyperlink ref="D374" r:id="rId1372" display="https://fbref.com/en/squads/473f0fbf/Korea-Republic-Men-Stats" xr:uid="{F1B08862-B1E2-4B5E-A6EB-EE0874BA984D}"/>
    <hyperlink ref="F374" r:id="rId1373" display="https://fbref.com/en/squads/3c4fb635/2025-2026/Midtjylland-Stats" xr:uid="{DED3E022-0435-4858-AA75-4C5407B7BC28}"/>
    <hyperlink ref="Y374" r:id="rId1374" display="https://fbref.com/en/players/ccfa8e5e/matchlogs/2026/summary/Cho-Gue-sung-Match-Logs" xr:uid="{4A308581-6970-4FFB-876A-8F144EF332A4}"/>
    <hyperlink ref="B375" r:id="rId1375" display="https://fbref.com/en/players/d0706b27/Marc-Guehi" xr:uid="{D2689D72-0882-4D74-84CC-26CCEDFBD55E}"/>
    <hyperlink ref="D375" r:id="rId1376" display="https://fbref.com/en/squads/1862c019/England-Men-Stats" xr:uid="{B4F9264C-7E79-44F2-907C-2974946AE60F}"/>
    <hyperlink ref="F375" r:id="rId1377" display="https://fbref.com/en/squads/b8fd03ef/Manchester-City-Stats" xr:uid="{E33B6D82-CCC6-42C3-A72E-DC56A07B0246}"/>
    <hyperlink ref="Y375" r:id="rId1378" display="https://fbref.com/en/players/d0706b27/matchlogs/2026/summary/Marc-Guehi-Match-Logs" xr:uid="{87F05C69-ECBB-4D68-8291-F8CC68B336B0}"/>
    <hyperlink ref="B376" r:id="rId1379" display="https://fbref.com/en/players/b73f17f8/Evann-Guessand" xr:uid="{2F35D493-2811-434C-9104-D2290DD90A6C}"/>
    <hyperlink ref="D376" r:id="rId1380" display="https://fbref.com/en/squads/24772b12/Cote-dIvoire-Men-Stats" xr:uid="{5C29F81A-9A41-4F7A-BCA7-5084756620EA}"/>
    <hyperlink ref="F376" r:id="rId1381" display="https://fbref.com/en/squads/47c64c55/Crystal-Palace-Stats" xr:uid="{0E4839D5-2DA0-4A7B-B4D0-BCEBFD752F3E}"/>
    <hyperlink ref="Y376" r:id="rId1382" display="https://fbref.com/en/players/b73f17f8/matchlogs/2026/summary/Evann-Guessand-Match-Logs" xr:uid="{183A2C5E-3285-4808-9D50-AEDF5590C5F6}"/>
    <hyperlink ref="B377" r:id="rId1383" display="https://fbref.com/en/players/72c812f3/Idrissa-Gueye" xr:uid="{47FD33E2-7AA2-4496-A2BA-135FAC293489}"/>
    <hyperlink ref="D377" r:id="rId1384" display="https://fbref.com/en/squads/9ab5c684/Senegal-Men-Stats" xr:uid="{2EF1E5D3-CF99-487D-A715-3776CDF876B6}"/>
    <hyperlink ref="F377" r:id="rId1385" display="https://fbref.com/en/squads/d3fd31cc/Everton-Stats" xr:uid="{993B0FF0-BE33-491A-B233-A35F46747DD1}"/>
    <hyperlink ref="Y377" r:id="rId1386" display="https://fbref.com/en/players/72c812f3/matchlogs/2026/summary/Idrissa-Gueye-Match-Logs" xr:uid="{8FE4BAE0-7FF5-4FF7-9AC0-C0C29A04987C}"/>
    <hyperlink ref="B378" r:id="rId1387" display="https://fbref.com/en/players/7155e3e1/Pape-Gueye" xr:uid="{5F82CA1F-F3D9-408C-80AB-D0536D2451FF}"/>
    <hyperlink ref="D378" r:id="rId1388" display="https://fbref.com/en/squads/9ab5c684/Senegal-Men-Stats" xr:uid="{AB34BC03-C432-4BFF-83B3-B37F34BEDB9A}"/>
    <hyperlink ref="F378" r:id="rId1389" display="https://fbref.com/en/squads/2a8183b3/Villarreal-Stats" xr:uid="{21EA4F55-FB9F-491E-93C8-7405F8C9311B}"/>
    <hyperlink ref="Y378" r:id="rId1390" display="https://fbref.com/en/players/7155e3e1/matchlogs/2026/summary/Pape-Gueye-Match-Logs" xr:uid="{D1647970-4C70-4881-88E9-8F3830CAE1D4}"/>
    <hyperlink ref="B379" r:id="rId1391" display="https://fbref.com/en/players/82518f62/Bruno-Guimaraes" xr:uid="{B30F2ACF-4F2D-471D-AB0A-845DF4730FFC}"/>
    <hyperlink ref="D379" r:id="rId1392" display="https://fbref.com/en/squads/304635c3/Brazil-Men-Stats" xr:uid="{0D93AD62-5C33-4094-8068-B9A53DDB70FF}"/>
    <hyperlink ref="F379" r:id="rId1393" display="https://fbref.com/en/squads/b2b47a98/Newcastle-United-Stats" xr:uid="{8E31A43D-1D7E-46B0-89F5-B721CFCE5C70}"/>
    <hyperlink ref="Y379" r:id="rId1394" display="https://fbref.com/en/players/82518f62/matchlogs/2026/summary/Bruno-Guimaraes-Match-Logs" xr:uid="{F0AC71F3-33EF-4D38-8868-CC6824A675AF}"/>
    <hyperlink ref="B380" r:id="rId1395" display="https://fbref.com/en/players/f0fb443e/Deniz-Gul" xr:uid="{D9E8DAA1-BA3F-4E03-A4D8-358E3FAE2BF1}"/>
    <hyperlink ref="D380" r:id="rId1396" display="https://fbref.com/en/squads/ac6bcf92/Turkiye-Men-Stats" xr:uid="{F8898547-3821-4657-A2DE-4AC1E763B8D1}"/>
    <hyperlink ref="F380" r:id="rId1397" display="https://fbref.com/en/squads/5e876ee6/Porto-Stats" xr:uid="{8AB527E5-C707-4B46-8112-3699C6ED87C2}"/>
    <hyperlink ref="Y380" r:id="rId1398" display="https://fbref.com/en/players/f0fb443e/matchlogs/2026/summary/Deniz-Gul-Match-Logs" xr:uid="{CF8E1F22-D28E-4F53-8F07-2D58696E8073}"/>
    <hyperlink ref="B381" r:id="rId1399" display="https://fbref.com/en/players/3741ca58/Arda-Guler" xr:uid="{F901BFE9-FC65-4FC1-8D57-2E2AB72F57BE}"/>
    <hyperlink ref="D381" r:id="rId1400" display="https://fbref.com/en/squads/ac6bcf92/Turkiye-Men-Stats" xr:uid="{B74F506B-4740-4F8E-94F1-5E490DCA3A85}"/>
    <hyperlink ref="F381" r:id="rId1401" display="https://fbref.com/en/squads/53a2f082/Real-Madrid-Stats" xr:uid="{37D5D509-CC86-4EDD-8AE7-7691B779854E}"/>
    <hyperlink ref="Y381" r:id="rId1402" display="https://fbref.com/en/players/3741ca58/matchlogs/2026/summary/Arda-Guler-Match-Logs" xr:uid="{F17E18F2-5F31-40C5-AB0D-A4A65849F02D}"/>
    <hyperlink ref="B382" r:id="rId1403" display="https://fbref.com/en/players/e082af5b/Angus-Gunn" xr:uid="{FD6455BD-647B-4A1A-8062-3DC7A7A9BD1C}"/>
    <hyperlink ref="D382" r:id="rId1404" display="https://fbref.com/en/squads/602d3994/Scotland-Men-Stats" xr:uid="{244C4EFD-CC39-4289-9339-36A08F74FC92}"/>
    <hyperlink ref="F382" r:id="rId1405" display="https://fbref.com/en/squads/e4a775cb/Nottingham-Forest-Stats" xr:uid="{7CC9F789-659C-46D9-A49B-FAE5BAA4978F}"/>
    <hyperlink ref="Y382" r:id="rId1406" display="https://fbref.com/en/players/e082af5b/matchlogs/2026/summary/Angus-Gunn-Match-Logs" xr:uid="{4A618047-AF6A-49F6-AD88-D9860DB97081}"/>
    <hyperlink ref="B383" r:id="rId1407" display="https://fbref.com/en/players/d56b9520/Malo-Gusto" xr:uid="{187ED433-E3A2-4A95-B56A-9BB50DED3313}"/>
    <hyperlink ref="D383" r:id="rId1408" display="https://fbref.com/en/squads/b1b36dcd/France-Men-Stats" xr:uid="{8148A599-68DD-428D-9F98-174EC7F3E8B4}"/>
    <hyperlink ref="F383" r:id="rId1409" display="https://fbref.com/en/squads/cff3d9bb/Chelsea-Stats" xr:uid="{766EF0EE-4765-456B-A46A-695BA4A01B64}"/>
    <hyperlink ref="Y383" r:id="rId1410" display="https://fbref.com/en/players/d56b9520/matchlogs/2026/summary/Malo-Gusto-Match-Logs" xr:uid="{2A8C4314-B411-4961-8C7D-B919BF170322}"/>
    <hyperlink ref="B384" r:id="rId1411" display="https://fbref.com/en/players/d88f31db/Brian-Gutierrez" xr:uid="{DF644E82-304F-4901-A99B-178942D0E278}"/>
    <hyperlink ref="D384" r:id="rId1412" display="https://fbref.com/en/squads/b009a548/Mexico-Men-Stats" xr:uid="{B80A16BC-8722-4D22-831E-583811718B6B}"/>
    <hyperlink ref="F384" r:id="rId1413" display="https://fbref.com/en/squads/c02b0f7a/2025-2026/Guadalajara-Stats" xr:uid="{B665568F-F98C-4351-9FD1-5E800D2069CB}"/>
    <hyperlink ref="Y384" r:id="rId1414" display="https://fbref.com/en/players/d88f31db/matchlogs/2026/summary/Brian-Gutierrez-Match-Logs" xr:uid="{8E187865-7C8B-4EB3-B9A6-CD86F456F865}"/>
    <hyperlink ref="B385" r:id="rId1415" display="https://fbref.com/en/players/56f6d192/Jorge-Gutierrez" xr:uid="{5032A98B-A00B-4A46-A17E-19957CE7541D}"/>
    <hyperlink ref="D385" r:id="rId1416" display="https://fbref.com/en/squads/6061a82d/Panama-Men-Stats" xr:uid="{D0C408DB-F54A-4BFB-81FC-AA82901C7861}"/>
    <hyperlink ref="F385" r:id="rId1417" display="https://fbref.com/en/squads/0f8ef17f/Deportivo-La-Guaira-Stats" xr:uid="{4278DC83-DC6F-4FB9-A965-6E43A408E877}"/>
    <hyperlink ref="Y385" r:id="rId1418" display="https://fbref.com/en/players/56f6d192/matchlogs/2026/summary/Jorge-Gutierrez-Match-Logs" xr:uid="{66FBC43D-BB75-4A21-8B3C-D74437BA8EF8}"/>
    <hyperlink ref="B386" r:id="rId1419" display="https://fbref.com/en/players/5ad50391/Josko-Gvardiol" xr:uid="{36CA5EC4-FEF1-422D-A187-0B5B7A23AA96}"/>
    <hyperlink ref="D386" r:id="rId1420" display="https://fbref.com/en/squads/7b08e376/Croatia-Men-Stats" xr:uid="{78C67DBA-6D98-4BAA-9164-0BB81D967230}"/>
    <hyperlink ref="F386" r:id="rId1421" display="https://fbref.com/en/squads/b8fd03ef/Manchester-City-Stats" xr:uid="{313E6181-8012-4D34-BEAE-91A4865C4120}"/>
    <hyperlink ref="Y386" r:id="rId1422" display="https://fbref.com/en/players/5ad50391/matchlogs/2026/summary/Josko-Gvardiol-Match-Logs" xr:uid="{9ADE7C06-8709-4A19-8E34-E3434D0B7F5F}"/>
    <hyperlink ref="B387" r:id="rId1423" display="https://fbref.com/en/players/4d5a9185/Viktor-Gyokeres" xr:uid="{35C09B82-4604-4DD5-A045-558B2B23E5F4}"/>
    <hyperlink ref="D387" r:id="rId1424" display="https://fbref.com/en/squads/296f69e7/Sweden-Men-Stats" xr:uid="{57771F5E-275E-4CF1-BC4F-CE863F444405}"/>
    <hyperlink ref="F387" r:id="rId1425" display="https://fbref.com/en/squads/18bb7c10/Arsenal-Stats" xr:uid="{12240425-E73B-406F-9DE2-80D91AB0819C}"/>
    <hyperlink ref="Y387" r:id="rId1426" display="https://fbref.com/en/players/4d5a9185/matchlogs/2026/summary/Viktor-Gyokeres-Match-Logs" xr:uid="{570A1A7F-DDD9-48ED-BBCB-CDF4D344FDAF}"/>
    <hyperlink ref="B388" r:id="rId1427" display="https://fbref.com/en/players/0c492054/Aziz-Ganiyev" xr:uid="{07945410-6959-41BF-AF5E-8ADEE7568198}"/>
    <hyperlink ref="D388" r:id="rId1428" display="https://fbref.com/en/squads/cd389e75/Uzbekistan-Men-Stats" xr:uid="{4C75EFD4-9E57-46F8-B9F3-8C2A30E3BC3D}"/>
    <hyperlink ref="Y388" r:id="rId1429" display="https://fbref.com/en/players/0c492054/matchlogs/2026/summary/Aziz-Ganiyev-Match-Logs" xr:uid="{CB137189-C67A-482B-BE9E-645318DD0FDA}"/>
    <hyperlink ref="B389" r:id="rId1430" display="https://fbref.com/en/players/1f44ac21/Erling-Haaland" xr:uid="{DE9C9437-2BAE-4597-96BE-049E49133B14}"/>
    <hyperlink ref="D389" r:id="rId1431" display="https://fbref.com/en/squads/599eba19/Norway-Men-Stats" xr:uid="{36506F29-D6A0-46B2-B8E2-8D84027098B1}"/>
    <hyperlink ref="F389" r:id="rId1432" display="https://fbref.com/en/squads/b8fd03ef/Manchester-City-Stats" xr:uid="{2269220E-595B-4B17-8145-611179751A2E}"/>
    <hyperlink ref="Y389" r:id="rId1433" display="https://fbref.com/en/players/1f44ac21/matchlogs/2026/summary/Erling-Haaland-Match-Logs" xr:uid="{21F19384-DAC1-42FE-BF43-FAC962B2E2D6}"/>
    <hyperlink ref="B390" r:id="rId1434" display="https://fbref.com/en/players/85660a5d/Ihsan-Haddad" xr:uid="{F18AE29B-6B00-4E00-B9DD-7D367426BFF4}"/>
    <hyperlink ref="D390" r:id="rId1435" display="https://fbref.com/en/squads/3e22f0fa/Jordan-Men-Stats" xr:uid="{1BBBD197-72F4-417B-9FEE-9B19996EA485}"/>
    <hyperlink ref="Y390" r:id="rId1436" display="https://fbref.com/en/players/85660a5d/matchlogs/2026/summary/Ihsan-Haddad-Match-Logs" xr:uid="{08B7035A-5FB0-41A2-8B82-2D498B11EDA1}"/>
    <hyperlink ref="B391" r:id="rId1437" display="https://fbref.com/en/players/7bc7eef2/Anis-Hadj-Moussa" xr:uid="{519728D0-E729-41AD-A719-DA2EBED9A99E}"/>
    <hyperlink ref="D391" r:id="rId1438" display="https://fbref.com/en/squads/1e2dba57/Algeria-Men-Stats" xr:uid="{58D653F0-EB84-4498-A4E6-323009469507}"/>
    <hyperlink ref="F391" r:id="rId1439" display="https://fbref.com/en/squads/fb4ca611/Feyenoord-Stats" xr:uid="{C3C76DA8-253C-4494-A48E-79CA2CBBAEBB}"/>
    <hyperlink ref="Y391" r:id="rId1440" display="https://fbref.com/en/players/7bc7eef2/matchlogs/2026/summary/Anis-Hadj-Moussa-Match-Logs" xr:uid="{56722DD6-C499-4118-8DA2-2918861B51CB}"/>
    <hyperlink ref="B392" r:id="rId1441" display="https://fbref.com/en/players/576817b7/Jaouen-Hadjam" xr:uid="{85E4BF21-E73F-40D6-89C1-D7FD3EC398D9}"/>
    <hyperlink ref="D392" r:id="rId1442" display="https://fbref.com/en/squads/1e2dba57/Algeria-Men-Stats" xr:uid="{829A80F1-7D37-4282-95C1-3F4C134B4EE5}"/>
    <hyperlink ref="F392" r:id="rId1443" display="https://fbref.com/en/squads/4b682260/2025-2026/Young-Boys-Stats" xr:uid="{8D47ACE1-8EE4-496A-9B14-92D786AF797F}"/>
    <hyperlink ref="Y392" r:id="rId1444" display="https://fbref.com/en/players/576817b7/matchlogs/2026/summary/Jaouen-Hadjam-Match-Logs" xr:uid="{1ED3190F-B7F9-4BBF-9BAF-E3927290A6B2}"/>
    <hyperlink ref="B394" r:id="rId1445" display="https://fbref.com/en/players/e8213ed3/Amir-Hadziahmetovic" xr:uid="{CD4C9705-E05C-45F0-AF53-81EF2D444384}"/>
    <hyperlink ref="D394" r:id="rId1446" display="https://fbref.com/en/squads/6c5ef1c3/Bosnia-and-Herzegovina-Men-Stats" xr:uid="{8BA158BD-9784-4710-9A35-F9C3A204579D}"/>
    <hyperlink ref="F394" r:id="rId1447" display="https://fbref.com/en/squads/bd8769d1/Hull-City-Stats" xr:uid="{19B04C15-06A4-4B2B-B4C9-907910E313A6}"/>
    <hyperlink ref="Y394" r:id="rId1448" display="https://fbref.com/en/players/e8213ed3/matchlogs/2026/summary/Amir-Hadziahmetovic-Match-Logs" xr:uid="{BEBED92A-3C3D-45E3-9C8D-370CD929C16A}"/>
    <hyperlink ref="B395" r:id="rId1449" display="https://fbref.com/en/players/82cfae2a/Dennis-Hadzikadunic" xr:uid="{92681B36-AB5F-4B23-B0BB-7732FB6EEBED}"/>
    <hyperlink ref="D395" r:id="rId1450" display="https://fbref.com/en/squads/6c5ef1c3/Bosnia-and-Herzegovina-Men-Stats" xr:uid="{EED4C1A2-B68B-4045-B46F-82AEE24FCDFD}"/>
    <hyperlink ref="F395" r:id="rId1451" display="https://fbref.com/en/squads/8ff9e3b3/Sampdoria-Stats" xr:uid="{513AD6DE-FD73-46D1-8DA5-037D493DF016}"/>
    <hyperlink ref="Y395" r:id="rId1452" display="https://fbref.com/en/players/82cfae2a/matchlogs/2026/summary/Dennis-Hadzikadunic-Match-Logs" xr:uid="{E588A712-D761-47F7-A025-4B5197C31E0D}"/>
    <hyperlink ref="B396" r:id="rId1453" display="https://fbref.com/en/players/d2debf23/Karim-Hafez" xr:uid="{DB4DBADA-1376-43AC-A2B1-A26064B0FFBE}"/>
    <hyperlink ref="D396" r:id="rId1454" display="https://fbref.com/en/squads/b8889750/Egypt-Men-Stats" xr:uid="{C30CD48B-BD5E-4690-9EC2-765B944716D4}"/>
    <hyperlink ref="Y396" r:id="rId1455" display="https://fbref.com/en/players/d2debf23/matchlogs/2026/summary/Karim-Hafez-Match-Logs" xr:uid="{8B793FD5-0A5C-4D08-B735-9FF11C8EF97A}"/>
    <hyperlink ref="B397" r:id="rId1456" display="https://fbref.com/en/players/b060e3b8/Ehsan-Hajsafi" xr:uid="{3E68A8BC-2342-4B6B-AAD0-0531DFE2F078}"/>
    <hyperlink ref="D397" r:id="rId1457" display="https://fbref.com/en/squads/6a08f71e/IR-Iran-Men-Stats" xr:uid="{5C07A06C-5146-4478-B32B-41AA952CD6DE}"/>
    <hyperlink ref="F397" r:id="rId1458" display="https://fbref.com/en/squads/e39cf61a/Sepahan-Stats" xr:uid="{D39ABB07-3835-4848-9D09-D05AAE596FBA}"/>
    <hyperlink ref="Y397" r:id="rId1459" display="https://fbref.com/en/players/b060e3b8/matchlogs/2026/summary/Ehsan-Hajsafi-Match-Logs" xr:uid="{76873FDE-DEC2-49D5-A751-480B3BF80427}"/>
    <hyperlink ref="B398" r:id="rId1460" display="https://fbref.com/en/players/e42d61c7/Achraf-Hakimi" xr:uid="{E21535BE-A50C-4E3A-B444-DDF08388D046}"/>
    <hyperlink ref="D398" r:id="rId1461" display="https://fbref.com/en/squads/af41ccda/Morocco-Men-Stats" xr:uid="{AA3ACD9A-9AC9-44DC-8308-4FA5E1A7261B}"/>
    <hyperlink ref="F398" r:id="rId1462" display="https://fbref.com/en/squads/e2d8892c/Paris-Saint-Germain-Stats" xr:uid="{0CAC645E-6CD0-4E53-AC59-6597A4361E23}"/>
    <hyperlink ref="Y398" r:id="rId1463" display="https://fbref.com/en/players/e42d61c7/matchlogs/2026/summary/Achraf-Hakimi-Match-Logs" xr:uid="{0F284C48-531F-41BB-A84E-E77611E42D07}"/>
    <hyperlink ref="B399" r:id="rId1464" display="https://fbref.com/en/players/e17c2cec/Redouane-Halhal" xr:uid="{7915B500-72FA-48F2-8DF0-4474AB5A0FFC}"/>
    <hyperlink ref="D399" r:id="rId1465" display="https://fbref.com/en/squads/af41ccda/Morocco-Men-Stats" xr:uid="{7C0672F4-1AA5-4918-96EE-0C6D363FC267}"/>
    <hyperlink ref="F399" r:id="rId1466" display="https://fbref.com/en/squads/09f00144/Mechelen-Stats" xr:uid="{DC5C08CC-2A9D-42C8-ACF4-A41D19E53045}"/>
    <hyperlink ref="Y399" r:id="rId1467" display="https://fbref.com/en/players/e17c2cec/matchlogs/2026/summary/Redouane-Halhal-Match-Logs" xr:uid="{9F6E429C-C4F8-4716-9F03-5E2A88D96BBB}"/>
    <hyperlink ref="B400" r:id="rId1468" display="https://fbref.com/en/players/8450467d/Ali-Al-Hamadi" xr:uid="{6D00251B-156D-4275-BC1F-495C589B7DBE}"/>
    <hyperlink ref="D400" r:id="rId1469" display="https://fbref.com/en/squads/ec843efd/Iraq-Men-Stats" xr:uid="{06D7CC13-5E4E-462E-B620-73A06CD2C57B}"/>
    <hyperlink ref="F400" r:id="rId1470" display="https://fbref.com/en/squads/b74092de/Ipswich-Town-Stats" xr:uid="{85527B77-009C-4857-A14E-B1F6C6CD0E2E}"/>
    <hyperlink ref="Y400" r:id="rId1471" display="https://fbref.com/en/players/8450467d/matchlogs/2026/summary/Ali-Al-Hamadi-Match-Logs" xr:uid="{A1A96F82-894F-42C0-8D17-6B76AA2E37EC}"/>
    <hyperlink ref="B401" r:id="rId1472" display="https://fbref.com/en/players/cc4b5436/Abdullah-Al-Hamdan" xr:uid="{BFF76D1F-FC9F-4CD3-99A3-81FB48D5AED9}"/>
    <hyperlink ref="D401" r:id="rId1473" display="https://fbref.com/en/squads/6e84edac/Saudi-Arabia-Men-Stats" xr:uid="{D2241D6B-34F3-4C0F-81CE-F0537F7F12EE}"/>
    <hyperlink ref="F401" r:id="rId1474" display="https://fbref.com/en/squads/6baef27f/Al-Nassr-Stats" xr:uid="{37ACA2D7-D38F-4128-922A-8AED1E962765}"/>
    <hyperlink ref="Y401" r:id="rId1475" display="https://fbref.com/en/players/cc4b5436/matchlogs/2026/summary/Abdullah-Al-Hamdan-Match-Logs" xr:uid="{2603D3E4-4467-4DCC-B816-3047E64930E4}"/>
    <hyperlink ref="B402" r:id="rId1476" display="https://fbref.com/en/players/2a5e8f82/Mohamed-Amine-Ben-Hamida" xr:uid="{C6B6CF3C-0F65-495F-86C5-A055171A4969}"/>
    <hyperlink ref="D402" r:id="rId1477" display="https://fbref.com/en/squads/a7c7562a/Tunisia-Men-Stats" xr:uid="{629B3C52-1FA4-47AA-8696-7DB2997F213E}"/>
    <hyperlink ref="Y402" r:id="rId1478" display="https://fbref.com/en/players/2a5e8f82/matchlogs/2026/summary/Mohamed-Amine-Ben-Hamida-Match-Logs" xr:uid="{B671BB9D-1879-4C3B-820B-59A06FBED65B}"/>
    <hyperlink ref="B403" r:id="rId1479" display="https://fbref.com/en/players/03f63e77/Odiljon-Hamrobekov" xr:uid="{905B81CA-9099-4267-8638-F23CD8285FBC}"/>
    <hyperlink ref="D403" r:id="rId1480" display="https://fbref.com/en/squads/cd389e75/Uzbekistan-Men-Stats" xr:uid="{B036959B-D3C3-4855-9B80-39312D0F6C4A}"/>
    <hyperlink ref="F403" r:id="rId1481" display="https://fbref.com/en/squads/0230c3aa/Tractor-Stats" xr:uid="{48C028B8-FF3B-4587-AB5A-220DF67CED78}"/>
    <hyperlink ref="Y403" r:id="rId1482" display="https://fbref.com/en/players/03f63e77/matchlogs/2026/summary/Odiljon-Hamrobekov-Match-Logs" xr:uid="{8A149FA1-3B4D-4657-A6F8-BD7B4965CCF1}"/>
    <hyperlink ref="B404" r:id="rId1483" display="https://fbref.com/en/players/071f2dd3/Lee-Han-beom" xr:uid="{22D33828-825D-4167-8ED0-9E1924EE4055}"/>
    <hyperlink ref="D404" r:id="rId1484" display="https://fbref.com/en/squads/473f0fbf/Korea-Republic-Men-Stats" xr:uid="{4AF9BA2C-20AC-4BD4-B0F2-3C55EA72D418}"/>
    <hyperlink ref="F404" r:id="rId1485" display="https://fbref.com/en/squads/3c4fb635/2025-2026/Midtjylland-Stats" xr:uid="{1C0F605E-98E1-439A-84AC-89702369B3DC}"/>
    <hyperlink ref="Y404" r:id="rId1486" display="https://fbref.com/en/players/071f2dd3/matchlogs/2026/summary/Lee-Han-beom-Match-Logs" xr:uid="{D4350078-22DF-4380-807A-3B72214752A0}"/>
    <hyperlink ref="B405" r:id="rId1487" display="https://fbref.com/en/players/e9254eec/Grant-Hanley" xr:uid="{8BAB59EA-0D0E-4040-BE8C-56A2C57F3628}"/>
    <hyperlink ref="D405" r:id="rId1488" display="https://fbref.com/en/squads/602d3994/Scotland-Men-Stats" xr:uid="{E0D24DFD-A9FB-489D-BD59-2A3D3AF11EE3}"/>
    <hyperlink ref="F405" r:id="rId1489" display="https://fbref.com/en/squads/f3aacc58/2025-2026/Hibernian-Stats" xr:uid="{E2873DCE-5A0E-448B-AD0A-6054D7549370}"/>
    <hyperlink ref="Y405" r:id="rId1490" display="https://fbref.com/en/players/e9254eec/matchlogs/2026/summary/Grant-Hanley-Match-Logs" xr:uid="{31B55278-ED33-4412-9E9C-F974EABC20C8}"/>
    <hyperlink ref="B406" r:id="rId1491" display="https://fbref.com/en/players/70bad10b/Sontje-Hansen" xr:uid="{F98AA572-EF06-47CA-A355-BCA9B8975BF9}"/>
    <hyperlink ref="D406" r:id="rId1492" display="https://fbref.com/en/squads/e0f5893a/Curacao-Men-Stats" xr:uid="{054E550B-EEDC-44B7-B898-33B6872509FE}"/>
    <hyperlink ref="F406" r:id="rId1493" display="https://fbref.com/en/squads/7f59c601/Middlesbrough-Stats" xr:uid="{DF8A9565-8265-45D6-86A7-DB71230BEB0F}"/>
    <hyperlink ref="Y406" r:id="rId1494" display="https://fbref.com/en/players/70bad10b/matchlogs/2026/summary/Sontje-Hansen-Match-Logs" xr:uid="{229BEC36-10C2-407E-8D9C-08D80BDED892}"/>
    <hyperlink ref="B407" r:id="rId1495" display="https://fbref.com/en/players/9bcf1513/Mohamed-Hany" xr:uid="{E4D0070D-A0EF-49B6-81C6-B17CBF968FC6}"/>
    <hyperlink ref="D407" r:id="rId1496" display="https://fbref.com/en/squads/b8889750/Egypt-Men-Stats" xr:uid="{4FEE65AE-AF42-4D86-8EE5-C3E0FFE51536}"/>
    <hyperlink ref="Y407" r:id="rId1497" display="https://fbref.com/en/players/9bcf1513/matchlogs/2026/summary/Mohamed-Hany-Match-Logs" xr:uid="{FAAB0EB7-D095-46F3-A47B-BDDA27E396C3}"/>
    <hyperlink ref="B408" r:id="rId1498" display="https://fbref.com/en/players/1d88554c/Moteb-Al-Harbi" xr:uid="{4365960B-FA04-4068-8CBD-D456B2158B92}"/>
    <hyperlink ref="D408" r:id="rId1499" display="https://fbref.com/en/squads/6e84edac/Saudi-Arabia-Men-Stats" xr:uid="{9661FC73-C3DA-466B-819B-E019F20B6CDB}"/>
    <hyperlink ref="F408" r:id="rId1500" display="https://fbref.com/en/squads/972e2539/Al-Hilal-Stats" xr:uid="{1C26652F-4836-4068-B172-B804C616BC4C}"/>
    <hyperlink ref="Y408" r:id="rId1501" display="https://fbref.com/en/players/1d88554c/matchlogs/2026/summary/Moteb-Al-Harbi-Match-Logs" xr:uid="{15E2AB34-1BE9-40A6-805E-43CA9FC3639A}"/>
    <hyperlink ref="B409" r:id="rId1502" display="https://fbref.com/en/players/3a9b682b/Saleh-Hardani" xr:uid="{1A1631E5-BD29-42BB-A8FC-D806BD79E519}"/>
    <hyperlink ref="D409" r:id="rId1503" display="https://fbref.com/en/squads/6a08f71e/IR-Iran-Men-Stats" xr:uid="{FBC900EA-41A8-403F-BE47-41C18689B53E}"/>
    <hyperlink ref="F409" r:id="rId1504" display="https://fbref.com/en/squads/fe550dbf/Esteghlal-Stats" xr:uid="{C9286F3B-A8A9-453C-92E2-818E0DDA5367}"/>
    <hyperlink ref="Y409" r:id="rId1505" display="https://fbref.com/en/players/3a9b682b/matchlogs/2026/summary/Saleh-Hardani-Match-Logs" xr:uid="{1D7D48C2-27B5-421F-9FEA-320EF7B05F0F}"/>
    <hyperlink ref="B410" r:id="rId1506" display="https://fbref.com/en/players/3f18600c/Carlos-Harvey" xr:uid="{CAB3A551-532B-4440-92FE-F87C65355E71}"/>
    <hyperlink ref="D410" r:id="rId1507" display="https://fbref.com/en/squads/6061a82d/Panama-Men-Stats" xr:uid="{1133BE8C-7B1B-47B2-AFD0-44B2DACFF50E}"/>
    <hyperlink ref="F410" r:id="rId1508" display="https://fbref.com/en/squads/99ea75a6/Minnesota-United-Stats" xr:uid="{01F63906-2078-4777-82AF-25C2E494BF47}"/>
    <hyperlink ref="Y410" r:id="rId1509" display="https://fbref.com/en/players/3f18600c/matchlogs/2026/summary/Carlos-Harvey-Match-Logs" xr:uid="{B6D87815-CF93-4A58-857C-D1C061A87089}"/>
    <hyperlink ref="B411" r:id="rId1510" display="https://fbref.com/en/players/f8416e89/Akam-Hashim" xr:uid="{B51C4119-3CF3-41B6-BA44-14F209088EF6}"/>
    <hyperlink ref="D411" r:id="rId1511" display="https://fbref.com/en/squads/ec843efd/Iraq-Men-Stats" xr:uid="{56D65E58-C6B9-4294-A5EC-322B449FE3AA}"/>
    <hyperlink ref="Y411" r:id="rId1512" display="https://fbref.com/en/players/f8416e89/matchlogs/2026/summary/Akam-Hashim-Match-Logs" xr:uid="{5DBE7A4C-48AB-429B-955D-912215532AC3}"/>
    <hyperlink ref="B412" r:id="rId1513" display="https://fbref.com/en/players/e0979e74/Haissem-Hassan" xr:uid="{655EFCD8-A15F-41B9-9E58-C3C800AAA907}"/>
    <hyperlink ref="D412" r:id="rId1514" display="https://fbref.com/en/squads/b8889750/Egypt-Men-Stats" xr:uid="{D1D00241-FA03-40C1-B312-AF24EFA60B15}"/>
    <hyperlink ref="F412" r:id="rId1515" display="https://fbref.com/en/squads/ab358912/Oviedo-Stats" xr:uid="{EE272086-7347-4D17-BF49-EEED017E95EE}"/>
    <hyperlink ref="Y412" r:id="rId1516" display="https://fbref.com/en/players/e0979e74/matchlogs/2026/summary/Haissem-Hassan-Match-Logs" xr:uid="{6FE10C5A-9F08-4432-B043-ECF56E25F767}"/>
    <hyperlink ref="B413" r:id="rId1517" display="https://fbref.com/en/players/87351c2e/Jalal-Hassan" xr:uid="{A46E71D5-37D4-4F2F-86E1-4ADE37955944}"/>
    <hyperlink ref="D413" r:id="rId1518" display="https://fbref.com/en/squads/ec843efd/Iraq-Men-Stats" xr:uid="{8928E1F9-7CAF-487C-B4C7-AF9119CAA61F}"/>
    <hyperlink ref="Y413" r:id="rId1519" display="https://fbref.com/en/players/87351c2e/matchlogs/2026/summary/Jalal-Hassan-Match-Logs" xr:uid="{846A36DF-54D8-47A6-AC23-DEE026CC72CF}"/>
    <hyperlink ref="B414" r:id="rId1520" display="https://fbref.com/en/players/c5065ef8/Abdulaziz-Hatem" xr:uid="{D7321F77-F226-4277-B057-FC6DCD8FDAA9}"/>
    <hyperlink ref="D414" r:id="rId1521" display="https://fbref.com/en/squads/9b696ed1/Qatar-Men-Stats" xr:uid="{86DA4900-FC57-4465-B335-CB42D078AE26}"/>
    <hyperlink ref="Y414" r:id="rId1522" display="https://fbref.com/en/players/c5065ef8/matchlogs/2026/summary/Abdulaziz-Hatem-Match-Logs" xr:uid="{C568EB9E-632D-4975-8161-BB931DDD9B4D}"/>
    <hyperlink ref="B415" r:id="rId1523" display="https://fbref.com/en/players/bde35051/Jorrel-Hato" xr:uid="{1DA3E154-55EE-46F2-ADA2-C8D2021B9249}"/>
    <hyperlink ref="D415" r:id="rId1524" display="https://fbref.com/en/squads/5bb5024a/Netherlands-Men-Stats" xr:uid="{5F70B63B-CF6E-4EA4-B74B-8E78466B374F}"/>
    <hyperlink ref="F415" r:id="rId1525" display="https://fbref.com/en/squads/cff3d9bb/Chelsea-Stats" xr:uid="{D45AD222-D45A-45D5-9534-51A126C0998E}"/>
    <hyperlink ref="Y415" r:id="rId1526" display="https://fbref.com/en/players/bde35051/matchlogs/2026/summary/Jorrel-Hato-Match-Logs" xr:uid="{6712A852-AEB6-4481-B733-51423DE5A323}"/>
    <hyperlink ref="B416" r:id="rId1527" display="https://fbref.com/en/players/fed7cb61/Kai-Havertz" xr:uid="{37A2EAA7-F891-4665-B1F4-82EC9D8A27E9}"/>
    <hyperlink ref="D416" r:id="rId1528" display="https://fbref.com/en/squads/c1e40422/Germany-Men-Stats" xr:uid="{96E61FC1-30E4-4E4F-9BBA-99156FC76568}"/>
    <hyperlink ref="F416" r:id="rId1529" display="https://fbref.com/en/squads/18bb7c10/Arsenal-Stats" xr:uid="{CE3320C8-C641-4643-93D4-108B2983CA53}"/>
    <hyperlink ref="Y416" r:id="rId1530" display="https://fbref.com/en/players/fed7cb61/matchlogs/2026/summary/Kai-Havertz-Match-Logs" xr:uid="{CAB1948C-8ACC-4E11-83AD-040508562F4E}"/>
    <hyperlink ref="B417" r:id="rId1531" display="https://fbref.com/en/players/41bd6c64/Hassan-Al-Haydos" xr:uid="{665495B2-7EFC-4415-98CF-17B8402764A7}"/>
    <hyperlink ref="D417" r:id="rId1532" display="https://fbref.com/en/squads/9b696ed1/Qatar-Men-Stats" xr:uid="{AA6C3F3C-82AE-4F86-B9E8-C43E0049ADAA}"/>
    <hyperlink ref="Y417" r:id="rId1533" display="https://fbref.com/en/players/41bd6c64/matchlogs/2026/summary/Hassan-Al-Haydos-Match-Logs" xr:uid="{6EE3AE41-CD98-4552-A41A-74C3A4B13AE8}"/>
    <hyperlink ref="B418" r:id="rId1534" display="https://fbref.com/en/players/4fd08daa/Jan-Paul-van-Hecke" xr:uid="{D780DAB7-DA21-4E14-9062-F7C24028B001}"/>
    <hyperlink ref="D418" r:id="rId1535" display="https://fbref.com/en/squads/5bb5024a/Netherlands-Men-Stats" xr:uid="{83DC3EA1-B313-4A01-B351-D84E90B94923}"/>
    <hyperlink ref="F418" r:id="rId1536" display="https://fbref.com/en/squads/d07537b9/Brighton-and-Hove-Albion-Stats" xr:uid="{54D23295-E4BF-41CD-9885-C3EB048975B9}"/>
    <hyperlink ref="Y418" r:id="rId1537" display="https://fbref.com/en/players/4fd08daa/matchlogs/2026/summary/Jan-Paul-van-Hecke-Match-Logs" xr:uid="{A799C4C9-282A-47FF-AA1D-579CF9329864}"/>
    <hyperlink ref="B420" r:id="rId1538" display="https://fbref.com/en/players/169fd162/Hwang-Hee-chan" xr:uid="{A54CDC1A-2C9A-4F01-A07E-A45E16B17D91}"/>
    <hyperlink ref="D420" r:id="rId1539" display="https://fbref.com/en/squads/473f0fbf/Korea-Republic-Men-Stats" xr:uid="{A64859FD-E137-404E-A94A-1D00E1D236D8}"/>
    <hyperlink ref="F420" r:id="rId1540" display="https://fbref.com/en/squads/8cec06e1/Wolverhampton-Wanderers-Stats" xr:uid="{6FA40E03-1784-4BB4-9284-A05733295CF1}"/>
    <hyperlink ref="Y420" r:id="rId1541" display="https://fbref.com/en/players/169fd162/matchlogs/2026/summary/Hwang-Hee-chan-Match-Logs" xr:uid="{447A3538-38FF-407C-959D-FC191D1F415D}"/>
    <hyperlink ref="B421" r:id="rId1542" display="https://fbref.com/en/players/834fea76/Torbjorn-Heggem" xr:uid="{82A6B1D8-BD99-4850-9D83-D63A4115EF31}"/>
    <hyperlink ref="D421" r:id="rId1543" display="https://fbref.com/en/squads/599eba19/Norway-Men-Stats" xr:uid="{2F919522-104F-412A-8542-4A6AC46D7CC1}"/>
    <hyperlink ref="F421" r:id="rId1544" display="https://fbref.com/en/squads/1d8099f8/Bologna-Stats" xr:uid="{335C705F-CCC8-43D8-ACA7-D305D14123FA}"/>
    <hyperlink ref="Y421" r:id="rId1545" display="https://fbref.com/en/players/834fea76/matchlogs/2026/summary/Torbjorn-Heggem-Match-Logs" xr:uid="{51BCD6E4-89BF-4171-8B4A-0BC7F53A6036}"/>
    <hyperlink ref="B422" r:id="rId1546" display="https://fbref.com/en/players/6d258576/Alaa-Al-Hejji" xr:uid="{F3978B65-4BFB-4D72-B434-1B92C0AAE93F}"/>
    <hyperlink ref="D422" r:id="rId1547" display="https://fbref.com/en/squads/6e84edac/Saudi-Arabia-Men-Stats" xr:uid="{95B4568E-3D8B-4B59-9417-D0EA0A1618D5}"/>
    <hyperlink ref="F422" r:id="rId1548" display="https://fbref.com/en/squads/4d3e97db/Neom-Stats" xr:uid="{ED7EA638-884E-4ED3-9E19-6C6ECFA7B5EF}"/>
    <hyperlink ref="Y422" r:id="rId1549" display="https://fbref.com/en/players/6d258576/matchlogs/2026/summary/Alaa-Al-Hejji-Match-Logs" xr:uid="{ABF71CB5-B51F-4FBB-AE73-83DC97BD7BC9}"/>
    <hyperlink ref="B423" r:id="rId1550" display="https://fbref.com/en/players/935e6b8f/Jordan-Henderson" xr:uid="{5DF4C12B-8278-4AE2-A09F-37271131ACB0}"/>
    <hyperlink ref="D423" r:id="rId1551" display="https://fbref.com/en/squads/1862c019/England-Men-Stats" xr:uid="{B10FD3F1-38C5-4BDC-8234-5161BB8CE68B}"/>
    <hyperlink ref="F423" r:id="rId1552" display="https://fbref.com/en/squads/cd051869/Brentford-Stats" xr:uid="{DFEF1426-336E-42EB-A738-05B78A3B08C7}"/>
    <hyperlink ref="Y423" r:id="rId1553" display="https://fbref.com/en/players/935e6b8f/matchlogs/2026/summary/Jordan-Henderson-Match-Logs" xr:uid="{F1F061DE-3A55-4813-96A4-FCE0780EB929}"/>
    <hyperlink ref="B424" r:id="rId1554" display="https://fbref.com/en/players/ffed43e3/Jack-Hendry" xr:uid="{7B0D19AA-B1E4-41FB-9175-2B39CE024D74}"/>
    <hyperlink ref="D424" r:id="rId1555" display="https://fbref.com/en/squads/602d3994/Scotland-Men-Stats" xr:uid="{0DF372F0-C848-4BF8-A562-F1D646CD1A7F}"/>
    <hyperlink ref="F424" r:id="rId1556" display="https://fbref.com/en/squads/11be4c0a/Al-Ettifaq-Stats" xr:uid="{3C7E72C0-30C2-46F3-8C10-5AEEBD548741}"/>
    <hyperlink ref="Y424" r:id="rId1557" display="https://fbref.com/en/players/ffed43e3/matchlogs/2026/summary/Jack-Hendry-Match-Logs" xr:uid="{925D5330-5D18-44F6-B371-153572AB132F}"/>
    <hyperlink ref="B425" r:id="rId1558" display="https://fbref.com/en/players/8059806f/Luiz-Henrique" xr:uid="{C5C58ADD-8526-42CB-8E12-39EBBEC57942}"/>
    <hyperlink ref="D425" r:id="rId1559" display="https://fbref.com/en/squads/304635c3/Brazil-Men-Stats" xr:uid="{338D0889-245C-4363-9816-A5EE55AFB9B4}"/>
    <hyperlink ref="F425" r:id="rId1560" display="https://fbref.com/en/squads/98ce363d/2025-2026/Zenit-Stats" xr:uid="{7AEE4139-60D7-48AE-8AE3-5C3FD7EBEA87}"/>
    <hyperlink ref="Y425" r:id="rId1561" display="https://fbref.com/en/players/8059806f/matchlogs/2026/summary/Luiz-Henrique-Match-Logs" xr:uid="{CF70E475-CA08-4C71-B264-1C362C7BB3D5}"/>
    <hyperlink ref="B426" r:id="rId1562" display="https://fbref.com/en/players/d4c9725f/Theo-Hernandez" xr:uid="{01323056-B65C-44B7-9A55-0B0567EC39B2}"/>
    <hyperlink ref="D426" r:id="rId1563" display="https://fbref.com/en/squads/b1b36dcd/France-Men-Stats" xr:uid="{92162D52-798A-4B55-96C5-87FD368890A8}"/>
    <hyperlink ref="F426" r:id="rId1564" display="https://fbref.com/en/squads/972e2539/Al-Hilal-Stats" xr:uid="{FC454E7C-562F-4301-9C0D-624395E3AA2C}"/>
    <hyperlink ref="Y426" r:id="rId1565" display="https://fbref.com/en/players/d4c9725f/matchlogs/2026/summary/Theo-Hernandez-Match-Logs" xr:uid="{1DF66F4C-A857-4CAE-9F6C-3A465D2227AB}"/>
    <hyperlink ref="B427" r:id="rId1566" display="https://fbref.com/en/players/6f808c85/Lucas-Herrington" xr:uid="{689D6102-391B-4473-A2EE-30188E326147}"/>
    <hyperlink ref="D427" r:id="rId1567" display="https://fbref.com/en/squads/b90bf4f9/Australia-Men-Stats" xr:uid="{F8A4FF89-6898-436A-8278-2177182A5131}"/>
    <hyperlink ref="F427" r:id="rId1568" display="https://fbref.com/en/squads/415b4465/Colorado-Rapids-Stats" xr:uid="{2F4B5FF1-26D4-4160-B96B-28122D0635BE}"/>
    <hyperlink ref="Y427" r:id="rId1569" display="https://fbref.com/en/players/6f808c85/matchlogs/2026/summary/Lucas-Herrington-Match-Logs" xr:uid="{6B87439D-0303-441A-B81F-2F935C3FD784}"/>
    <hyperlink ref="B428" r:id="rId1570" display="https://fbref.com/en/players/92e7e919/Son-Heung-min" xr:uid="{C6D716D1-76CA-4B90-B6CF-F54A60FB6002}"/>
    <hyperlink ref="D428" r:id="rId1571" display="https://fbref.com/en/squads/473f0fbf/Korea-Republic-Men-Stats" xr:uid="{556ED905-76FA-4AF9-9EA9-C57D2E2C9AD5}"/>
    <hyperlink ref="F428" r:id="rId1572" display="https://fbref.com/en/squads/81d817a3/Los-Angeles-FC-Stats" xr:uid="{C97FAC1A-3083-4779-B6CB-1F60494A1E55}"/>
    <hyperlink ref="Y428" r:id="rId1573" display="https://fbref.com/en/players/92e7e919/matchlogs/2026/summary/Son-Heung-min-Match-Logs" xr:uid="{DA16DBE5-886B-4C49-9B80-03E6FA2B2EBF}"/>
    <hyperlink ref="B429" r:id="rId1574" display="https://fbref.com/en/players/1780bb4a/Aaron-Hickey" xr:uid="{341A523D-81BC-4A30-954B-39EBAA835674}"/>
    <hyperlink ref="D429" r:id="rId1575" display="https://fbref.com/en/squads/602d3994/Scotland-Men-Stats" xr:uid="{1ECE05D7-DB62-4B3C-AE44-272DCE918333}"/>
    <hyperlink ref="F429" r:id="rId1576" display="https://fbref.com/en/squads/cd051869/Brentford-Stats" xr:uid="{1477036C-8487-42E7-97DE-148B6D9C09DD}"/>
    <hyperlink ref="Y429" r:id="rId1577" display="https://fbref.com/en/players/1780bb4a/matchlogs/2026/summary/Aaron-Hickey-Match-Logs" xr:uid="{0602FACE-C2C2-4CF0-840A-3D0013099E4E}"/>
    <hyperlink ref="B430" r:id="rId1578" display="https://fbref.com/en/players/12806697/Isak-Hien" xr:uid="{69E3EF49-083C-455F-9D39-67DEA0767716}"/>
    <hyperlink ref="D430" r:id="rId1579" display="https://fbref.com/en/squads/296f69e7/Sweden-Men-Stats" xr:uid="{65AA0905-BF35-4B33-8174-7DFA515C39C2}"/>
    <hyperlink ref="F430" r:id="rId1580" display="https://fbref.com/en/squads/922493f3/Atalanta-Stats" xr:uid="{FA9BB3CC-33AA-4769-A828-0D61CA38850A}"/>
    <hyperlink ref="Y430" r:id="rId1581" display="https://fbref.com/en/players/12806697/matchlogs/2026/summary/Isak-Hien-Match-Logs" xr:uid="{DE0DFE74-C691-47F7-8B51-30D71149962F}"/>
    <hyperlink ref="B431" r:id="rId1582" display="https://fbref.com/en/players/0c7a48f8/Piero-Hincapie" xr:uid="{09DAC56F-1E1C-4D61-9DA1-E53322CF2608}"/>
    <hyperlink ref="D431" r:id="rId1583" display="https://fbref.com/en/squads/123acaf8/Ecuador-Men-Stats" xr:uid="{0AB55672-C4D7-4391-862C-85AD348659BA}"/>
    <hyperlink ref="F431" r:id="rId1584" display="https://fbref.com/en/squads/18bb7c10/Arsenal-Stats" xr:uid="{4B78B27B-AE3F-4EEE-9FA3-A16B2B79A14E}"/>
    <hyperlink ref="Y431" r:id="rId1585" display="https://fbref.com/en/players/0c7a48f8/matchlogs/2026/summary/Piero-Hincapie-Match-Logs" xr:uid="{0D6D09C7-D03D-4C92-AEF9-88D472E370DB}"/>
    <hyperlink ref="B432" r:id="rId1586" display="https://fbref.com/en/players/5521f419/Adam-Hlozek" xr:uid="{5CDEA946-4DB7-4F8F-A1D6-F945019C3939}"/>
    <hyperlink ref="D432" r:id="rId1587" display="https://fbref.com/en/squads/2740937c/Czechia-Men-Stats" xr:uid="{51F2736E-EBE5-48A7-B7E9-709CA9D347E3}"/>
    <hyperlink ref="F432" r:id="rId1588" display="https://fbref.com/en/squads/033ea6b8/Hoffenheim-Stats" xr:uid="{2E809EF7-7E0A-4FC8-BF22-AC97E27DD545}"/>
    <hyperlink ref="Y432" r:id="rId1589" display="https://fbref.com/en/players/5521f419/matchlogs/2026/summary/Adam-Hlozek-Match-Logs" xr:uid="{67AF87B0-E721-46B2-866E-24E33DD84912}"/>
    <hyperlink ref="B433" r:id="rId1590" display="https://fbref.com/en/players/e03c2d97/Tomas-Holes" xr:uid="{B1D44DE2-C26F-49BB-90C5-3D15409CE945}"/>
    <hyperlink ref="D433" r:id="rId1591" display="https://fbref.com/en/squads/2740937c/Czechia-Men-Stats" xr:uid="{294E06AB-7796-43DD-82AD-9567F077474F}"/>
    <hyperlink ref="F433" r:id="rId1592" display="https://fbref.com/en/squads/111cbfb1/2025-2026/Slavia-Prague-Stats" xr:uid="{A8F96196-A9A7-4861-835C-63FCD568E323}"/>
    <hyperlink ref="Y433" r:id="rId1593" display="https://fbref.com/en/players/e03c2d97/matchlogs/2026/summary/Tomas-Holes-Match-Logs" xr:uid="{6525413A-9A60-4444-A2CD-1122C8C1BEF2}"/>
    <hyperlink ref="B434" r:id="rId1594" display="https://fbref.com/en/players/47270f0c/Amirhossein-Hosseinzadeh" xr:uid="{659DB6B3-94FF-43D8-81DA-DA0B0D04D044}"/>
    <hyperlink ref="D434" r:id="rId1595" display="https://fbref.com/en/squads/6a08f71e/IR-Iran-Men-Stats" xr:uid="{5BB675E5-C1DC-4B07-AF42-DAD36D027C34}"/>
    <hyperlink ref="F434" r:id="rId1596" display="https://fbref.com/en/squads/0230c3aa/Tractor-Stats" xr:uid="{47D99F08-38BB-448C-A57E-1147BCA4B919}"/>
    <hyperlink ref="Y434" r:id="rId1597" display="https://fbref.com/en/players/47270f0c/matchlogs/2026/summary/Amirhossein-Hosseinzadeh-Match-Logs" xr:uid="{E8214F06-431A-4FD4-B786-82CEFF404602}"/>
    <hyperlink ref="B435" r:id="rId1598" display="https://fbref.com/en/players/95d5aea2/Robin-Hranac" xr:uid="{41E0F582-028F-40B1-93B9-26F2313FBCB0}"/>
    <hyperlink ref="D435" r:id="rId1599" display="https://fbref.com/en/squads/2740937c/Czechia-Men-Stats" xr:uid="{81FC5CFE-32D0-4C5A-9BC4-BB2BEE5D0AF5}"/>
    <hyperlink ref="F435" r:id="rId1600" display="https://fbref.com/en/squads/033ea6b8/Hoffenheim-Stats" xr:uid="{454DCB1C-2301-43E0-B7CD-CAE2C8BAE092}"/>
    <hyperlink ref="Y435" r:id="rId1601" display="https://fbref.com/en/players/95d5aea2/matchlogs/2026/summary/Robin-Hranac-Match-Logs" xr:uid="{36CB5C9C-0420-47D6-B0D2-C220C8C3928C}"/>
    <hyperlink ref="B436" r:id="rId1602" display="https://fbref.com/en/players/1f2d714c/Ajdin-Hrustic" xr:uid="{F404AED2-DFB0-45BD-AE61-59E384719BB2}"/>
    <hyperlink ref="D436" r:id="rId1603" display="https://fbref.com/en/squads/b90bf4f9/Australia-Men-Stats" xr:uid="{80DFB091-27EB-44D3-A25E-ADDC1E224DF4}"/>
    <hyperlink ref="F436" r:id="rId1604" display="https://fbref.com/en/squads/c882b88e/Heracles-Almelo-Stats" xr:uid="{090A4C8A-3CD1-47CE-BDBD-137FB590EDFE}"/>
    <hyperlink ref="Y436" r:id="rId1605" display="https://fbref.com/en/players/1f2d714c/matchlogs/2026/summary/Ajdin-Hrustic-Match-Logs" xr:uid="{85A7C304-5082-436F-943A-E8E4BE9F60C5}"/>
    <hyperlink ref="B437" r:id="rId1606" display="https://fbref.com/en/players/de2f44ce/Cesar-Huerta" xr:uid="{C81B81C6-819F-4E39-A6A1-61B594F68DEF}"/>
    <hyperlink ref="D437" r:id="rId1607" display="https://fbref.com/en/squads/b009a548/Mexico-Men-Stats" xr:uid="{DB09377C-F1EE-458A-88A7-4065439E139A}"/>
    <hyperlink ref="F437" r:id="rId1608" display="https://fbref.com/en/squads/08ad393c/2025-2026/Anderlecht-Stats" xr:uid="{1F45D4E3-C5FB-4AA0-9615-22581E1AF14F}"/>
    <hyperlink ref="Y437" r:id="rId1609" display="https://fbref.com/en/players/de2f44ce/matchlogs/2026/summary/Cesar-Huerta-Match-Logs" xr:uid="{DF880D5B-CB20-4443-A9EE-C99799A0C6DA}"/>
    <hyperlink ref="B438" r:id="rId1610" display="https://fbref.com/en/players/c164fda2/Al-Hashmi-Al-Hussain" xr:uid="{541CD3B0-A1A4-40C1-8725-72FE6FBCA9F5}"/>
    <hyperlink ref="D438" r:id="rId1611" display="https://fbref.com/en/squads/9b696ed1/Qatar-Men-Stats" xr:uid="{4AE2088D-D60B-43D7-8B2A-FCA34466E4FA}"/>
    <hyperlink ref="Y438" r:id="rId1612" display="https://fbref.com/en/players/c164fda2/matchlogs/2026/summary/Al-Hashmi-Al-Hussain-Match-Logs" xr:uid="{46E991C8-1B8E-4B04-B2CC-4346AE059435}"/>
    <hyperlink ref="B439" r:id="rId1613" display="https://fbref.com/en/players/8b574de7/Ayman-Hussein" xr:uid="{1E72AB3B-4D0D-4EFA-9858-5061BB8BD9AC}"/>
    <hyperlink ref="D439" r:id="rId1614" display="https://fbref.com/en/squads/ec843efd/Iraq-Men-Stats" xr:uid="{EF65C94B-834B-48F2-B47B-035B18D6DBA0}"/>
    <hyperlink ref="Y439" r:id="rId1615" display="https://fbref.com/en/players/8b574de7/matchlogs/2026/summary/Ayman-Hussein-Match-Logs" xr:uid="{9C17221D-9C68-4BF2-8163-64E68A111A91}"/>
    <hyperlink ref="B440" r:id="rId1616" display="https://fbref.com/en/players/d25422fb/Oh-Hyeon-gyu" xr:uid="{87B29C8D-731A-4DF3-92CC-C31770D9891E}"/>
    <hyperlink ref="D440" r:id="rId1617" display="https://fbref.com/en/squads/473f0fbf/Korea-Republic-Men-Stats" xr:uid="{3EC0A874-E616-4644-A983-1D73379AA986}"/>
    <hyperlink ref="F440" r:id="rId1618" display="https://fbref.com/en/squads/0f9294bd/2025-2026/Besiktas-Stats" xr:uid="{28F0B806-9B4E-48B4-9E83-12D5BAC79CF7}"/>
    <hyperlink ref="Y440" r:id="rId1619" display="https://fbref.com/en/players/d25422fb/matchlogs/2026/summary/Oh-Hyeon-gyu-Match-Logs" xr:uid="{4BB40A9B-3392-4216-9754-D3C9C70F9625}"/>
    <hyperlink ref="B441" r:id="rId1620" display="https://fbref.com/en/players/f4cda99f/Yang-Hyun-jun" xr:uid="{BFC91FE1-49E2-47D6-82EB-3101E9A4C97D}"/>
    <hyperlink ref="D441" r:id="rId1621" display="https://fbref.com/en/squads/473f0fbf/Korea-Republic-Men-Stats" xr:uid="{8B46976B-F860-496A-ABA1-946CBF9B7884}"/>
    <hyperlink ref="F441" r:id="rId1622" display="https://fbref.com/en/squads/b81aa4fa/Celtic-Stats" xr:uid="{91AD30A3-6716-4052-A3E2-C2907EC9DA37}"/>
    <hyperlink ref="Y441" r:id="rId1623" display="https://fbref.com/en/players/f4cda99f/matchlogs/2026/summary/Yang-Hyun-jun-Match-Logs" xr:uid="{9856B013-65D5-4C0A-86C0-F8E6B6293BE2}"/>
    <hyperlink ref="B442" r:id="rId1624" display="https://fbref.com/en/players/82efe6fa/Roger-Ibanez" xr:uid="{4CCABC6B-BAB9-4A7A-A0DB-1E49E4DC199B}"/>
    <hyperlink ref="D442" r:id="rId1625" display="https://fbref.com/en/squads/304635c3/Brazil-Men-Stats" xr:uid="{4E2FACF2-F3F4-4F96-AD71-2976432A0E23}"/>
    <hyperlink ref="F442" r:id="rId1626" display="https://fbref.com/en/squads/cb45d9cb/Al-Ahli-Stats" xr:uid="{54474C43-EBD6-40B8-B97E-9D0E8409A63A}"/>
    <hyperlink ref="Y442" r:id="rId1627" display="https://fbref.com/en/players/82efe6fa/matchlogs/2026/summary/Roger-Ibanez-Match-Logs" xr:uid="{58C07E5E-626E-4827-88C7-76EAF26249A8}"/>
    <hyperlink ref="B443" r:id="rId1628" display="https://fbref.com/en/players/0b89ad1b/Yasser-Ibrahim" xr:uid="{5C226F5F-AC9B-4C80-96F8-8E3024F26D8D}"/>
    <hyperlink ref="D443" r:id="rId1629" display="https://fbref.com/en/squads/b8889750/Egypt-Men-Stats" xr:uid="{ECAB9F4C-2741-4440-A930-EC1C6A94A6E8}"/>
    <hyperlink ref="Y443" r:id="rId1630" display="https://fbref.com/en/players/0b89ad1b/matchlogs/2026/summary/Yasser-Ibrahim-Match-Logs" xr:uid="{39918156-788E-41E1-A569-42AE1C7FDC66}"/>
    <hyperlink ref="B444" r:id="rId1631" display="https://fbref.com/en/players/75645f0e/Borja-Iglesias" xr:uid="{CE8CA59F-59D5-4D5A-951C-01A84654CE0E}"/>
    <hyperlink ref="D444" r:id="rId1632" display="https://fbref.com/en/squads/b561dd30/Spain-Men-Stats" xr:uid="{78CBD5BB-3584-44D8-A9AF-948C99C59F2D}"/>
    <hyperlink ref="F444" r:id="rId1633" display="https://fbref.com/en/squads/f25da7fb/Celta-Vigo-Stats" xr:uid="{46F17D01-AFA8-48C7-B75B-9D3CB904FA6E}"/>
    <hyperlink ref="Y444" r:id="rId1634" display="https://fbref.com/en/players/75645f0e/matchlogs/2026/summary/Borja-Iglesias-Match-Logs" xr:uid="{7E215FA9-1604-4C39-9004-211A8E8E68F4}"/>
    <hyperlink ref="B446" r:id="rId1635" display="https://fbref.com/en/players/92fa5d28/Hwang-In-beom" xr:uid="{552EAC0D-61F5-4257-BCE2-4E2BACD485F7}"/>
    <hyperlink ref="D446" r:id="rId1636" display="https://fbref.com/en/squads/473f0fbf/Korea-Republic-Men-Stats" xr:uid="{29A1E021-A766-4865-8C9F-A575C54E5213}"/>
    <hyperlink ref="F446" r:id="rId1637" display="https://fbref.com/en/squads/fb4ca611/Feyenoord-Stats" xr:uid="{2F9BE796-94A2-41FB-A2D5-56AB8BD9A6B4}"/>
    <hyperlink ref="Y446" r:id="rId1638" display="https://fbref.com/en/players/92fa5d28/matchlogs/2026/summary/Hwang-In-beom-Match-Logs" xr:uid="{ECDF7B3A-5197-4DEC-A742-6637B1EEFACD}"/>
    <hyperlink ref="B447" r:id="rId1639" display="https://fbref.com/en/players/62709ee4/Christ-Inao-Oulai" xr:uid="{3E297C7A-14A3-4CA9-89DA-051864E66C2E}"/>
    <hyperlink ref="D447" r:id="rId1640" display="https://fbref.com/en/squads/24772b12/Cote-dIvoire-Men-Stats" xr:uid="{B077D958-1598-488A-A701-550C4072CC59}"/>
    <hyperlink ref="F447" r:id="rId1641" display="https://fbref.com/en/squads/c8ad3091/Trabzonspor-Stats" xr:uid="{434FEE60-A1BC-4E87-AE34-8E1E4E592645}"/>
    <hyperlink ref="Y447" r:id="rId1642" display="https://fbref.com/en/players/62709ee4/matchlogs/2026/summary/Christ-Inao-Oulai-Match-Logs" xr:uid="{FEF5F724-EB27-4BAD-82D9-7F81C12AC8B0}"/>
    <hyperlink ref="B448" r:id="rId1643" display="https://fbref.com/en/players/6fa3c28e/Zidane-Iqbal" xr:uid="{EC790A1C-C3B3-4092-9EE5-39FE8E8933BB}"/>
    <hyperlink ref="D448" r:id="rId1644" display="https://fbref.com/en/squads/ec843efd/Iraq-Men-Stats" xr:uid="{FF9938E0-C626-4084-AEA3-003DA1DE5732}"/>
    <hyperlink ref="F448" r:id="rId1645" display="https://fbref.com/en/squads/2a428619/Utrecht-Stats" xr:uid="{C4C2B85A-0E54-4F1B-9C7F-7896D04BF577}"/>
    <hyperlink ref="Y448" r:id="rId1646" display="https://fbref.com/en/players/6fa3c28e/matchlogs/2026/summary/Zidane-Iqbal-Match-Logs" xr:uid="{514F91F2-69C8-4D82-BC9B-43DA493109BC}"/>
    <hyperlink ref="B449" r:id="rId1647" display="https://fbref.com/en/players/4ac730b2/Nestory-Irankunda" xr:uid="{7F4FE841-FBDF-4625-B1DA-6E24FAA912F4}"/>
    <hyperlink ref="D449" r:id="rId1648" display="https://fbref.com/en/squads/b90bf4f9/Australia-Men-Stats" xr:uid="{C8AB848B-780A-4550-88CE-37408490CE15}"/>
    <hyperlink ref="F449" r:id="rId1649" display="https://fbref.com/en/squads/2abfe087/Watford-Stats" xr:uid="{F7422820-99E1-4F7D-A9B1-D50A3766B50A}"/>
    <hyperlink ref="Y449" r:id="rId1650" display="https://fbref.com/en/players/4ac730b2/matchlogs/2026/summary/Nestory-Irankunda-Match-Logs" xr:uid="{C548BB96-1C45-4872-96DA-FB22953A5B5C}"/>
    <hyperlink ref="B450" r:id="rId1651" display="https://fbref.com/en/players/4637747c/Jackson-Irvine" xr:uid="{2BB5C8C1-2E4D-4DAC-8FEB-0D9939FF86CC}"/>
    <hyperlink ref="D450" r:id="rId1652" display="https://fbref.com/en/squads/b90bf4f9/Australia-Men-Stats" xr:uid="{E652AF0C-1145-4A61-8D01-870497C16B91}"/>
    <hyperlink ref="F450" r:id="rId1653" display="https://fbref.com/en/squads/54864664/St-Pauli-Stats" xr:uid="{EEB7DB5E-F8F0-4AF6-9CEF-4A719F3D5B37}"/>
    <hyperlink ref="Y450" r:id="rId1654" display="https://fbref.com/en/players/4637747c/matchlogs/2026/summary/Jackson-Irvine-Match-Logs" xr:uid="{8D59C64E-C051-4EA0-A586-C7FFE1F370AC}"/>
    <hyperlink ref="B451" r:id="rId1655" display="https://fbref.com/en/players/8e92be30/Alexander-Isak" xr:uid="{8B5850C4-1369-4A50-B1F5-F5076DB9AC69}"/>
    <hyperlink ref="D451" r:id="rId1656" display="https://fbref.com/en/squads/296f69e7/Sweden-Men-Stats" xr:uid="{FC0A720A-1449-4394-898A-E506F2729693}"/>
    <hyperlink ref="F451" r:id="rId1657" display="https://fbref.com/en/squads/822bd0ba/Liverpool-Stats" xr:uid="{553C5423-AD01-4353-8E27-4E1EE3ADE524}"/>
    <hyperlink ref="Y451" r:id="rId1658" display="https://fbref.com/en/players/8e92be30/matchlogs/2026/summary/Alexander-Isak-Match-Logs" xr:uid="{0CA53AFC-CEA0-45A3-9C96-36E3F25A119F}"/>
    <hyperlink ref="B452" r:id="rId1659" display="https://fbref.com/en/players/a671316d/Wilson-Isidor" xr:uid="{B072D019-E179-4EFC-8919-69BF2A3C795F}"/>
    <hyperlink ref="D452" r:id="rId1660" display="https://fbref.com/en/squads/61828292/Haiti-Men-Stats" xr:uid="{B0785E2D-50FE-457C-838E-DDBF82AE5E3A}"/>
    <hyperlink ref="F452" r:id="rId1661" display="https://fbref.com/en/squads/8ef52968/Sunderland-Stats" xr:uid="{15828A2C-1C36-4B78-85F1-65C666BA958C}"/>
    <hyperlink ref="Y452" r:id="rId1662" display="https://fbref.com/en/players/a671316d/matchlogs/2026/summary/Wilson-Isidor-Match-Logs" xr:uid="{EE9E28DD-BB58-497F-A87A-B6D9B936F762}"/>
    <hyperlink ref="B453" r:id="rId1663" display="https://fbref.com/en/players/3b8abe7c/Jamshid-Iskanderov" xr:uid="{7461E01A-9185-49EE-9998-B6D2DE017027}"/>
    <hyperlink ref="D453" r:id="rId1664" display="https://fbref.com/en/squads/cd389e75/Uzbekistan-Men-Stats" xr:uid="{19DDC6BC-99F5-45AF-857F-05350C7F9BF4}"/>
    <hyperlink ref="Y453" r:id="rId1665" display="https://fbref.com/en/players/3b8abe7c/matchlogs/2026/summary/Jamshid-Iskanderov-Match-Logs" xr:uid="{0DFEB1FC-AD2F-4EB9-8E42-6317DCEEEFD2}"/>
    <hyperlink ref="B454" r:id="rId1666" display="https://fbref.com/en/players/c65effaa/Zaid-Ismail" xr:uid="{A02F7785-4B45-47CD-833A-2A72172717AB}"/>
    <hyperlink ref="D454" r:id="rId1667" display="https://fbref.com/en/squads/ec843efd/Iraq-Men-Stats" xr:uid="{C2B4BACB-8D57-4BC2-8B29-D1D63C0B67C9}"/>
    <hyperlink ref="Y454" r:id="rId1668" display="https://fbref.com/en/players/c65effaa/matchlogs/2026/summary/Zaid-Ismail-Match-Logs" xr:uid="{E64DB0CB-7088-49D9-84F8-D76FAFEBC3F0}"/>
    <hyperlink ref="B455" r:id="rId1669" display="https://fbref.com/en/players/97d545ae/Ko-Itakura" xr:uid="{C87E8DDE-BCF3-4112-B484-985A907B30CE}"/>
    <hyperlink ref="D455" r:id="rId1670" display="https://fbref.com/en/squads/ffcf1690/Japan-Men-Stats" xr:uid="{06F8055C-8DBA-47F9-B203-4A9D964CD9BB}"/>
    <hyperlink ref="F455" r:id="rId1671" display="https://fbref.com/en/squads/19c3f8c4/2025-2026/Ajax-Stats" xr:uid="{5940EF2B-73E3-4C57-B9EC-12F248A4B3F5}"/>
    <hyperlink ref="Y455" r:id="rId1672" display="https://fbref.com/en/players/97d545ae/matchlogs/2026/summary/Ko-Itakura-Match-Logs" xr:uid="{7E585049-BE65-48EA-B383-0F2FE30FBE93}"/>
    <hyperlink ref="B456" r:id="rId1673" display="https://fbref.com/en/players/2eb0ee9a/Jacob-Italiano" xr:uid="{933F807F-9A25-42AE-B128-71D15CD45ED3}"/>
    <hyperlink ref="D456" r:id="rId1674" display="https://fbref.com/en/squads/b90bf4f9/Australia-Men-Stats" xr:uid="{8A279DCC-F41C-449D-93E6-183F36A48805}"/>
    <hyperlink ref="F456" r:id="rId1675" display="https://fbref.com/en/squads/5750fe3b/Grazer-AK-Stats" xr:uid="{ACFF4087-4E46-4126-A516-4D0FE7A375FD}"/>
    <hyperlink ref="Y456" r:id="rId1676" display="https://fbref.com/en/players/2eb0ee9a/matchlogs/2026/summary/Jacob-Italiano-Match-Logs" xr:uid="{5DBEFF56-9E44-47B1-8C44-DBB2AD6F4C43}"/>
    <hyperlink ref="B457" r:id="rId1677" display="https://fbref.com/en/players/204dded0/Hiroki-Ito" xr:uid="{D85F3443-B163-491A-9CBC-C8D9C7B8CB58}"/>
    <hyperlink ref="D457" r:id="rId1678" display="https://fbref.com/en/squads/ffcf1690/Japan-Men-Stats" xr:uid="{609D8AC5-A609-4FD1-864C-B1935DF7BA9A}"/>
    <hyperlink ref="F457" r:id="rId1679" display="https://fbref.com/en/squads/054efa67/Bayern-Munich-Stats" xr:uid="{CE410FA6-4ACC-465B-B3C9-3D0075BEDAAA}"/>
    <hyperlink ref="Y457" r:id="rId1680" display="https://fbref.com/en/players/204dded0/matchlogs/2026/summary/Hiroki-Ito-Match-Logs" xr:uid="{A908E485-B7D0-4445-9E60-1C22B7B0CCE9}"/>
    <hyperlink ref="B458" r:id="rId1681" display="https://fbref.com/en/players/dbd3a428/Junya-Ito" xr:uid="{77433961-0F7C-4562-90E8-871D223D7C80}"/>
    <hyperlink ref="D458" r:id="rId1682" display="https://fbref.com/en/squads/ffcf1690/Japan-Men-Stats" xr:uid="{24824417-8DF0-4240-BA6D-2B7FE9D6D805}"/>
    <hyperlink ref="F458" r:id="rId1683" display="https://fbref.com/en/squads/1e972a99/Genk-Stats" xr:uid="{307EBD3D-36B0-48BF-B0CD-87EFD416A9AD}"/>
    <hyperlink ref="Y458" r:id="rId1684" display="https://fbref.com/en/players/dbd3a428/matchlogs/2026/summary/Junya-Ito-Match-Logs" xr:uid="{445B6F34-7787-4B52-8E87-DD8A5629411E}"/>
    <hyperlink ref="B459" r:id="rId1685" display="https://fbref.com/en/players/ef233486/Cedric-Itten" xr:uid="{ACE02E54-67F5-47C1-BA1D-9A1D3B68EC68}"/>
    <hyperlink ref="D459" r:id="rId1686" display="https://fbref.com/en/squads/81021a70/Switzerland-Men-Stats" xr:uid="{1CDBDEB5-0805-4110-843E-D476949A0BF6}"/>
    <hyperlink ref="F459" r:id="rId1687" display="https://fbref.com/en/squads/b1278397/Dusseldorf-Stats" xr:uid="{10E1015E-2B2A-45F4-9A76-CCBB34893DBE}"/>
    <hyperlink ref="Y459" r:id="rId1688" display="https://fbref.com/en/players/ef233486/matchlogs/2026/summary/Cedric-Itten-Match-Logs" xr:uid="{3B73810D-99C1-450C-8221-10A07F196C82}"/>
    <hyperlink ref="B460" r:id="rId1689" display="https://fbref.com/en/players/9c36ed83/Nicolas-Jackson" xr:uid="{794489B3-DBBB-4C04-9534-910F5488719E}"/>
    <hyperlink ref="D460" r:id="rId1690" display="https://fbref.com/en/squads/9ab5c684/Senegal-Men-Stats" xr:uid="{62378046-D678-4E88-B0C4-BB4F1883837D}"/>
    <hyperlink ref="F460" r:id="rId1691" display="https://fbref.com/en/squads/054efa67/Bayern-Munich-Stats" xr:uid="{96CE4682-BB7E-4DA4-B952-AF954BC8B537}"/>
    <hyperlink ref="Y460" r:id="rId1692" display="https://fbref.com/en/players/9c36ed83/matchlogs/2026/summary/Nicolas-Jackson-Match-Logs" xr:uid="{20D06E31-2069-4B3C-80E0-A98078D9271C}"/>
    <hyperlink ref="B461" r:id="rId1693" display="https://fbref.com/en/players/34b0387f/Lee-Jae-sung" xr:uid="{18AD06A9-5D85-42D3-B706-E1556F8916FD}"/>
    <hyperlink ref="D461" r:id="rId1694" display="https://fbref.com/en/squads/473f0fbf/Korea-Republic-Men-Stats" xr:uid="{332375CD-8015-45BB-A7DC-AB8E8538DFD5}"/>
    <hyperlink ref="F461" r:id="rId1695" display="https://fbref.com/en/squads/a224b06a/Mainz-05-Stats" xr:uid="{A3AF2989-6875-44D0-9A41-AA9D8C778993}"/>
    <hyperlink ref="Y461" r:id="rId1696" display="https://fbref.com/en/players/34b0387f/matchlogs/2026/summary/Lee-Jae-sung-Match-Logs" xr:uid="{3CD31FD3-E80B-4A9C-ACB3-C7AB060AC7EA}"/>
    <hyperlink ref="B462" r:id="rId1697" display="https://fbref.com/en/players/08452314/Alireza-Jahanbakhsh" xr:uid="{8BE9F34E-7274-44DC-BF3A-5AE89F7BD627}"/>
    <hyperlink ref="D462" r:id="rId1698" display="https://fbref.com/en/squads/6a08f71e/IR-Iran-Men-Stats" xr:uid="{D4C5FE3B-A1E4-4717-883F-4BD2DD2E3806}"/>
    <hyperlink ref="F462" r:id="rId1699" display="https://fbref.com/en/squads/868afa3f/Dender-Stats" xr:uid="{D35987D3-1CA3-4F40-A007-C7119FBF4A1F}"/>
    <hyperlink ref="Y462" r:id="rId1700" display="https://fbref.com/en/players/08452314/matchlogs/2026/summary/Alireza-Jahanbakhsh-Match-Logs" xr:uid="{A8617E6F-FFC9-4003-AF18-ECF9953C4A2A}"/>
    <hyperlink ref="B463" r:id="rId1701" display="https://fbref.com/en/players/a0415710/Ismail-Jakobs" xr:uid="{72DD062C-0CE3-4C4C-969E-D8B42751D9A4}"/>
    <hyperlink ref="D463" r:id="rId1702" display="https://fbref.com/en/squads/9ab5c684/Senegal-Men-Stats" xr:uid="{36ED6403-3147-4908-950D-302BD406A1DC}"/>
    <hyperlink ref="F463" r:id="rId1703" display="https://fbref.com/en/squads/ecd11ca2/Galatasaray-Stats" xr:uid="{6B9492C2-1632-47E4-B40E-0121F86AECB2}"/>
    <hyperlink ref="Y463" r:id="rId1704" display="https://fbref.com/en/players/a0415710/matchlogs/2026/summary/Ismail-Jakobs-Match-Logs" xr:uid="{26060699-E567-43DE-9620-84A1400D39DA}"/>
    <hyperlink ref="B464" r:id="rId1705" display="https://fbref.com/en/players/1265a93a/Reece-James" xr:uid="{3D227DB7-84DA-495D-96A1-3DAB69568548}"/>
    <hyperlink ref="D464" r:id="rId1706" display="https://fbref.com/en/squads/1862c019/England-Men-Stats" xr:uid="{E9FCF5C8-153C-41B0-881D-5EDA3CE073A9}"/>
    <hyperlink ref="F464" r:id="rId1707" display="https://fbref.com/en/squads/cff3d9bb/Chelsea-Stats" xr:uid="{8D42B3C7-D110-4389-BBA6-A1D3ACD7FCF5}"/>
    <hyperlink ref="Y464" r:id="rId1708" display="https://fbref.com/en/players/1265a93a/matchlogs/2026/summary/Reece-James-Match-Logs" xr:uid="{177AA609-73CB-45E8-9B91-BFD0A1B7516C}"/>
    <hyperlink ref="B465" r:id="rId1709" display="https://fbref.com/en/players/32d4f1e1/Amer-Jamous" xr:uid="{E285A9DC-6618-432B-B1FD-D8156F7162D8}"/>
    <hyperlink ref="D465" r:id="rId1710" display="https://fbref.com/en/squads/3e22f0fa/Jordan-Men-Stats" xr:uid="{5BBB7BF1-7CEE-4828-B208-F25E1B7942F0}"/>
    <hyperlink ref="Y465" r:id="rId1711" display="https://fbref.com/en/players/32d4f1e1/matchlogs/2026/summary/Amer-Jamous-Match-Logs" xr:uid="{E055F144-137A-4E21-960F-8135878FFD6F}"/>
    <hyperlink ref="B466" r:id="rId1712" display="https://fbref.com/en/players/a400da8e/Luca-Jaquez" xr:uid="{21F92CFD-7F23-4AA1-8B80-E1F7E0BCFB66}"/>
    <hyperlink ref="D466" r:id="rId1713" display="https://fbref.com/en/squads/81021a70/Switzerland-Men-Stats" xr:uid="{49D93607-D991-48BC-BA84-6AC54ECC2E87}"/>
    <hyperlink ref="F466" r:id="rId1714" display="https://fbref.com/en/squads/598bc722/Stuttgart-Stats" xr:uid="{4EB86270-2675-4894-9AA8-4B09E20801BA}"/>
    <hyperlink ref="Y466" r:id="rId1715" display="https://fbref.com/en/players/a400da8e/matchlogs/2026/summary/Luca-Jaquez-Match-Logs" xr:uid="{EAF950DF-D599-443D-A743-FBEEDE2FB2EF}"/>
    <hyperlink ref="B467" r:id="rId1716" display="https://fbref.com/en/players/889588db/Ardon-Jashari" xr:uid="{172A59FB-0AFD-416E-BC4C-2158A39F56C3}"/>
    <hyperlink ref="D467" r:id="rId1717" display="https://fbref.com/en/squads/81021a70/Switzerland-Men-Stats" xr:uid="{F812FA1F-55FD-47E4-99B6-D7364761C98B}"/>
    <hyperlink ref="F467" r:id="rId1718" display="https://fbref.com/en/squads/dc56fe14/Milan-Stats" xr:uid="{A9138381-274C-429D-90B1-1E7D802E32CE}"/>
    <hyperlink ref="Y467" r:id="rId1719" display="https://fbref.com/en/players/889588db/matchlogs/2026/summary/Ardon-Jashari-Match-Logs" xr:uid="{D03E86B6-7DDA-478D-BE8E-DDD903732C6D}"/>
    <hyperlink ref="B468" r:id="rId1720" display="https://fbref.com/en/players/1a927a6f/Ali-Jasim" xr:uid="{A81F62A3-F97A-4A6D-81DD-8C572FA0FAB3}"/>
    <hyperlink ref="D468" r:id="rId1721" display="https://fbref.com/en/squads/ec843efd/Iraq-Men-Stats" xr:uid="{B84139C1-2F63-46C5-8C2A-185F6F60916B}"/>
    <hyperlink ref="F468" r:id="rId1722" display="https://fbref.com/en/squads/a138bc7e/Al-Najma-Stats" xr:uid="{2F53111C-6759-43B1-9AAA-F3EE331D94E3}"/>
    <hyperlink ref="Y468" r:id="rId1723" display="https://fbref.com/en/players/1a927a6f/matchlogs/2026/summary/Ali-Jasim-Match-Logs" xr:uid="{ACF51BF1-0789-4958-A4A2-06D9A85DFD26}"/>
    <hyperlink ref="B469" r:id="rId1724" display="https://fbref.com/en/players/59fcbd6d/Danley-Jean-Jacques" xr:uid="{12781763-DD23-4F55-B48A-49FACC4026F7}"/>
    <hyperlink ref="D469" r:id="rId1725" display="https://fbref.com/en/squads/61828292/Haiti-Men-Stats" xr:uid="{F174F06B-90D3-4A0D-B2F4-B0CDA5E72F94}"/>
    <hyperlink ref="F469" r:id="rId1726" display="https://fbref.com/en/squads/46024eeb/Philadelphia-Union-Stats" xr:uid="{24239711-5149-45B3-9BD6-76938C9858D5}"/>
    <hyperlink ref="Y469" r:id="rId1727" display="https://fbref.com/en/players/59fcbd6d/matchlogs/2026/summary/Danley-Jean-Jacques-Match-Logs" xr:uid="{E5DE4E4C-3851-494E-9855-0CC3AE661C8B}"/>
    <hyperlink ref="B470" r:id="rId1728" display="https://fbref.com/en/players/3a049da1/Eom-Ji-sung" xr:uid="{1EC94BD4-5F1A-47B5-81E6-9B9E7A2145F8}"/>
    <hyperlink ref="D470" r:id="rId1729" display="https://fbref.com/en/squads/473f0fbf/Korea-Republic-Men-Stats" xr:uid="{D88437A3-4A85-4D7B-B45E-DEF326DB9E9A}"/>
    <hyperlink ref="F470" r:id="rId1730" display="https://fbref.com/en/squads/fb10988f/Swansea-City-Stats" xr:uid="{A0ACF23E-EEF3-4188-98C4-9F0FF31E5F35}"/>
    <hyperlink ref="Y470" r:id="rId1731" display="https://fbref.com/en/players/3a049da1/matchlogs/2026/summary/Eom-Ji-sung-Match-Logs" xr:uid="{D22F5F93-C78E-4778-ADBD-B17900D737F5}"/>
    <hyperlink ref="B472" r:id="rId1732" display="https://fbref.com/en/players/b561db50/Raul-Jimenez" xr:uid="{DAE9C7CF-F8D0-4C8D-8DBE-7C84D54FD964}"/>
    <hyperlink ref="D472" r:id="rId1733" display="https://fbref.com/en/squads/b009a548/Mexico-Men-Stats" xr:uid="{2464E612-1457-444F-846F-007E2759CE97}"/>
    <hyperlink ref="F472" r:id="rId1734" display="https://fbref.com/en/squads/fd962109/Fulham-Stats" xr:uid="{E5E9EAC7-9DA3-439D-867C-58034D64ACA2}"/>
    <hyperlink ref="Y472" r:id="rId1735" display="https://fbref.com/en/players/b561db50/matchlogs/2026/summary/Raul-Jimenez-Match-Logs" xr:uid="{5B6EA84B-1C3D-4ADD-8226-F914A605FBEB}"/>
    <hyperlink ref="B473" r:id="rId1736" display="https://fbref.com/en/players/7c0479b1/Kim-Jin-gyu" xr:uid="{1837212B-76B1-4B1F-9653-251B528B7EC4}"/>
    <hyperlink ref="D473" r:id="rId1737" display="https://fbref.com/en/squads/473f0fbf/Korea-Republic-Men-Stats" xr:uid="{4A4C1A38-2927-4EE3-A4DE-AA1C87E0F32E}"/>
    <hyperlink ref="F473" r:id="rId1738" display="https://fbref.com/en/squads/ae23a242/Jeonbuk-Hyundai-Motors-Stats" xr:uid="{F5D7E3DE-40C6-49AF-8233-5D648CB16C79}"/>
    <hyperlink ref="Y473" r:id="rId1739" display="https://fbref.com/en/players/7c0479b1/matchlogs/2026/summary/Kim-Jin-gyu-Match-Logs" xr:uid="{D514240C-7496-4C7D-99C6-05B8F754E9F2}"/>
    <hyperlink ref="B474" r:id="rId1740" display="https://fbref.com/en/players/3316967a/Park-Jinseob" xr:uid="{AF10EDB7-087D-499C-9BA5-E5902442DF79}"/>
    <hyperlink ref="D474" r:id="rId1741" display="https://fbref.com/en/squads/473f0fbf/Korea-Republic-Men-Stats" xr:uid="{A5AE8E71-17FF-496D-A580-711E0D300EE9}"/>
    <hyperlink ref="F474" r:id="rId1742" display="https://fbref.com/en/squads/8d9bcfa3/Zhejiang-Professional-Stats" xr:uid="{CC80082E-B713-4860-9DC0-407D75ADB76E}"/>
    <hyperlink ref="Y474" r:id="rId1743" display="https://fbref.com/en/players/3316967a/matchlogs/2026/summary/Park-Jinseob-Match-Logs" xr:uid="{F7C7E903-74A0-42C5-BD26-21CEAFCF5301}"/>
    <hyperlink ref="B475" r:id="rId1744" display="https://fbref.com/en/players/3c181746/Ruslanbek-Jiyanov" xr:uid="{32914E7F-5759-4C1C-AFC5-F3F2B72C3243}"/>
    <hyperlink ref="D475" r:id="rId1745" display="https://fbref.com/en/squads/cd389e75/Uzbekistan-Men-Stats" xr:uid="{08FF3E4C-2F17-4E09-9C99-36A192527681}"/>
    <hyperlink ref="Y475" r:id="rId1746" display="https://fbref.com/en/players/3c181746/matchlogs/2026/summary/Ruslanbek-Jiyanov-Match-Logs" xr:uid="{53AD12A0-15BA-4007-AE8F-229524EE6185}"/>
    <hyperlink ref="B476" r:id="rId1747" display="https://fbref.com/en/players/4fb17e20/Alistair-Johnston" xr:uid="{4651CF91-9D6E-4A5F-B537-27F2E5B64ADA}"/>
    <hyperlink ref="D476" r:id="rId1748" display="https://fbref.com/en/squads/9c6d90a0/Canada-Men-Stats" xr:uid="{5DB51FA6-FCA8-4E4C-875F-E8A596B2F3A9}"/>
    <hyperlink ref="F476" r:id="rId1749" display="https://fbref.com/en/squads/b81aa4fa/Celtic-Stats" xr:uid="{9379612F-7F21-49BE-A171-F00AE487D7A0}"/>
    <hyperlink ref="Y476" r:id="rId1750" display="https://fbref.com/en/players/4fb17e20/matchlogs/2026/summary/Alistair-Johnston-Match-Logs" xr:uid="{CFB9E3B5-6FEB-453A-98B3-BBBFB27E8F9A}"/>
    <hyperlink ref="B477" r:id="rId1751" display="https://fbref.com/en/players/1bacc518/Frenkie-de-Jong" xr:uid="{9D811ADC-1ED6-450B-B5D3-E99A4562A5E8}"/>
    <hyperlink ref="D477" r:id="rId1752" display="https://fbref.com/en/squads/5bb5024a/Netherlands-Men-Stats" xr:uid="{64387C66-DF53-4962-81F9-7ED704C02875}"/>
    <hyperlink ref="F477" r:id="rId1753" display="https://fbref.com/en/squads/206d90db/Barcelona-Stats" xr:uid="{D3C96885-6127-452E-A193-52DEC4A396F0}"/>
    <hyperlink ref="Y477" r:id="rId1754" display="https://fbref.com/en/players/1bacc518/matchlogs/2026/summary/Frenkie-de-Jong-Match-Logs" xr:uid="{BFD5C3D0-D5B8-4DF2-944E-E5E22B8ED427}"/>
    <hyperlink ref="B478" r:id="rId1755" display="https://fbref.com/en/players/d1828392/Lenny-Joseph" xr:uid="{870E8E90-395C-4337-9CC5-CD176E56F827}"/>
    <hyperlink ref="D478" r:id="rId1756" display="https://fbref.com/en/squads/61828292/Haiti-Men-Stats" xr:uid="{D2C509FF-47BF-4C11-B53E-97B96608ED9C}"/>
    <hyperlink ref="F478" r:id="rId1757" display="https://fbref.com/en/squads/6611f992/2025-2026/Ferencvaros-Stats" xr:uid="{814730AB-FF5A-4A87-BFB2-5D146CC26A85}"/>
    <hyperlink ref="Y478" r:id="rId1758" display="https://fbref.com/en/players/d1828392/matchlogs/2026/summary/Lenny-Joseph-Match-Logs" xr:uid="{EA393ED3-EEB2-495F-A4FC-F5134CD93425}"/>
    <hyperlink ref="B479" r:id="rId1759" display="https://fbref.com/en/players/620764f4/Edmilson-Junior" xr:uid="{692FC5F6-0331-4BC0-906D-242F3573E485}"/>
    <hyperlink ref="D479" r:id="rId1760" display="https://fbref.com/en/squads/9b696ed1/Qatar-Men-Stats" xr:uid="{CB592741-277C-4793-B998-015F8A13F1D4}"/>
    <hyperlink ref="Y479" r:id="rId1761" display="https://fbref.com/en/players/620764f4/matchlogs/2026/summary/Edmilson-Junior-Match-Logs" xr:uid="{1F1A621A-AFFF-4FD6-B489-788806BAF0FC}"/>
    <hyperlink ref="B480" r:id="rId1762" display="https://fbref.com/en/players/7111d552/Vinicius-Junior" xr:uid="{DA7BC7F7-97BD-4920-92BC-4CDAC93606F4}"/>
    <hyperlink ref="D480" r:id="rId1763" display="https://fbref.com/en/squads/304635c3/Brazil-Men-Stats" xr:uid="{CF23F98F-9D91-426A-A89E-BC1126540CCB}"/>
    <hyperlink ref="F480" r:id="rId1764" display="https://fbref.com/en/squads/53a2f082/Real-Madrid-Stats" xr:uid="{DA4929D1-4D72-4741-9FD5-EE80C889017D}"/>
    <hyperlink ref="Y480" r:id="rId1765" display="https://fbref.com/en/players/7111d552/matchlogs/2026/summary/Vinicius-Junior-Match-Logs" xr:uid="{32E529FA-6045-46B8-80C2-28A2DD47769B}"/>
    <hyperlink ref="B481" r:id="rId1766" display="https://fbref.com/en/players/0c295d6e/Elijah-Just" xr:uid="{1E5CBF93-0978-474F-AAB5-D7B0417212C6}"/>
    <hyperlink ref="D481" r:id="rId1767" display="https://fbref.com/en/squads/259855f0/New-Zealand-Men-Stats" xr:uid="{463B3172-48EE-4864-8206-C62D52C73F0F}"/>
    <hyperlink ref="F481" r:id="rId1768" display="https://fbref.com/en/squads/9d04848a/2025-2026/Motherwell-Stats" xr:uid="{E57870B5-2B77-4C7A-A19C-A56324399E90}"/>
    <hyperlink ref="Y481" r:id="rId1769" display="https://fbref.com/en/players/0c295d6e/matchlogs/2026/summary/Elijah-Just-Match-Logs" xr:uid="{2C6673C4-A38B-4DE4-A702-BCD1551E26B9}"/>
    <hyperlink ref="B482" r:id="rId1770" display="https://fbref.com/en/players/62592fc1/Musab-Al-Juwayr" xr:uid="{9458135F-02D9-474A-83E8-DCC5B1B0F2E3}"/>
    <hyperlink ref="D482" r:id="rId1771" display="https://fbref.com/en/squads/6e84edac/Saudi-Arabia-Men-Stats" xr:uid="{60B43DFF-0B87-425C-9F9D-DD62EB556BD7}"/>
    <hyperlink ref="F482" r:id="rId1772" display="https://fbref.com/en/squads/a23dde6d/Al-Qadsiah-Stats" xr:uid="{8C2196EF-2FD8-41C8-8A6D-8971735E6545}"/>
    <hyperlink ref="Y482" r:id="rId1773" display="https://fbref.com/en/players/62592fc1/matchlogs/2026/summary/Musab-Al-Juwayr-Match-Logs" xr:uid="{906076CF-0397-46DE-8CF2-01485DF62E11}"/>
    <hyperlink ref="B483" r:id="rId1774" display="https://fbref.com/en/players/b1bfd1d4/Ayoub-El-Kaabi" xr:uid="{E7BF5C65-1518-4C68-9DB2-261CE601F502}"/>
    <hyperlink ref="D483" r:id="rId1775" display="https://fbref.com/en/squads/af41ccda/Morocco-Men-Stats" xr:uid="{2D1A2CF6-05DF-4885-8236-7C31E5A6D21A}"/>
    <hyperlink ref="F483" r:id="rId1776" display="https://fbref.com/en/squads/2fdb4aef/Olympiacos-Stats" xr:uid="{29EDCE89-0405-44CB-8623-BBE59BF11566}"/>
    <hyperlink ref="Y483" r:id="rId1777" display="https://fbref.com/en/players/b1bfd1d4/matchlogs/2026/summary/Ayoub-El-Kaabi-Match-Logs" xr:uid="{D5F72CAA-1F31-45BD-9B97-DCE66E199608}"/>
    <hyperlink ref="B484" r:id="rId1778" display="https://fbref.com/en/players/2d61d13a/Ozan-Kabak" xr:uid="{AE0D01D8-80FA-463F-A799-412ACB56247E}"/>
    <hyperlink ref="D484" r:id="rId1779" display="https://fbref.com/en/squads/ac6bcf92/Turkiye-Men-Stats" xr:uid="{722B16BB-F484-4303-8A6E-6DC63C03C9AF}"/>
    <hyperlink ref="F484" r:id="rId1780" display="https://fbref.com/en/squads/033ea6b8/Hoffenheim-Stats" xr:uid="{C9EDA484-E09C-4AA9-8B33-D59F459E0115}"/>
    <hyperlink ref="Y484" r:id="rId1781" display="https://fbref.com/en/players/2d61d13a/matchlogs/2026/summary/Ozan-Kabak-Match-Logs" xr:uid="{31E31FA1-B7AA-4232-98B8-4E07AE5BBE52}"/>
    <hyperlink ref="B485" r:id="rId1782" display="https://fbref.com/en/players/66c52a77/Ferdi-Kadioglu" xr:uid="{15346E92-A5A2-4740-9A4D-C387CD95D253}"/>
    <hyperlink ref="D485" r:id="rId1783" display="https://fbref.com/en/squads/ac6bcf92/Turkiye-Men-Stats" xr:uid="{F6686802-398E-4351-AACE-297BBD831557}"/>
    <hyperlink ref="F485" r:id="rId1784" display="https://fbref.com/en/squads/d07537b9/Brighton-and-Hove-Albion-Stats" xr:uid="{0EF95326-38EF-4355-8C72-2E74DA97F557}"/>
    <hyperlink ref="Y485" r:id="rId1785" display="https://fbref.com/en/players/66c52a77/matchlogs/2026/summary/Ferdi-Kadioglu-Match-Logs" xr:uid="{5024845E-139B-4560-974A-80C656FBDD2B}"/>
    <hyperlink ref="B486" r:id="rId1786" display="https://fbref.com/en/players/cb01ad74/Kaku" xr:uid="{6468F7EE-F59C-4DE8-B03F-73ACF2441933}"/>
    <hyperlink ref="D486" r:id="rId1787" display="https://fbref.com/en/squads/d2043442/Paraguay-Men-Stats" xr:uid="{6123237A-55E1-413A-AF4E-0DAF047124E5}"/>
    <hyperlink ref="Y486" r:id="rId1788" display="https://fbref.com/en/players/cb01ad74/matchlogs/2026/summary/Kaku-Match-Logs" xr:uid="{D1057822-CB63-4837-82F1-35402DEC8396}"/>
    <hyperlink ref="B487" r:id="rId1789" display="https://fbref.com/en/players/15f24fe7/Sasa-Kalajdzic" xr:uid="{0D2B8F82-8604-4C31-89B5-4DD750973332}"/>
    <hyperlink ref="D487" r:id="rId1790" display="https://fbref.com/en/squads/d5121f10/Austria-Men-Stats" xr:uid="{F385EAD8-E17F-4034-9776-1DAD6BADE979}"/>
    <hyperlink ref="F487" r:id="rId1791" display="https://fbref.com/en/squads/d20821dd/LASK-Stats" xr:uid="{CFBE54F0-43FB-4643-912C-3B772E747C61}"/>
    <hyperlink ref="Y487" r:id="rId1792" display="https://fbref.com/en/players/15f24fe7/matchlogs/2026/summary/Sasa-Kalajdzic-Match-Logs" xr:uid="{2F5549D6-A10C-4AAB-AFCD-C6BAF6EAD211}"/>
    <hyperlink ref="B488" r:id="rId1793" display="https://fbref.com/en/players/dd211559/Gedeon-Kalulu" xr:uid="{BCFEBF93-A3B4-45A7-B6CB-3EBB8AFBE967}"/>
    <hyperlink ref="D488" r:id="rId1794" display="https://fbref.com/en/squads/9be9f315/Congo-DR-Men-Stats" xr:uid="{3EA5732D-38E3-4ABA-8379-C8297E9F30EE}"/>
    <hyperlink ref="Y488" r:id="rId1795" display="https://fbref.com/en/players/dd211559/matchlogs/2026/summary/Gedeon-Kalulu-Match-Logs" xr:uid="{0646B92A-189C-4A09-9ADA-E9404274AAAA}"/>
    <hyperlink ref="B489" r:id="rId1796" display="https://fbref.com/en/players/15b287da/Daichi-Kamada" xr:uid="{91461B9B-84CC-4F52-8D76-1B9A008CA6CC}"/>
    <hyperlink ref="D489" r:id="rId1797" display="https://fbref.com/en/squads/ffcf1690/Japan-Men-Stats" xr:uid="{52CAE562-219F-460E-BF82-68C3EC107F3A}"/>
    <hyperlink ref="F489" r:id="rId1798" display="https://fbref.com/en/squads/47c64c55/Crystal-Palace-Stats" xr:uid="{3DED8F84-A703-42D3-A107-FC75BAE001C1}"/>
    <hyperlink ref="Y489" r:id="rId1799" display="https://fbref.com/en/players/15b287da/matchlogs/2026/summary/Daichi-Kamada-Match-Logs" xr:uid="{A11D2DF0-3441-48B7-B7E5-C5B3C7E5D6EC}"/>
    <hyperlink ref="B490" r:id="rId1800" display="https://fbref.com/en/players/24353c25/Hossein-Kanaanizadegan" xr:uid="{BD32C510-C28C-4FE2-BE3D-38C9E9888A21}"/>
    <hyperlink ref="D490" r:id="rId1801" display="https://fbref.com/en/squads/6a08f71e/IR-Iran-Men-Stats" xr:uid="{D3547970-B315-482F-A9B4-CB980162515A}"/>
    <hyperlink ref="F490" r:id="rId1802" display="https://fbref.com/en/squads/95f42e44/Persepolis-Stats" xr:uid="{AC4FF96A-BB84-4AF6-BBF4-59B056CB07FE}"/>
    <hyperlink ref="Y490" r:id="rId1803" display="https://fbref.com/en/players/24353c25/matchlogs/2026/summary/Hossein-Kanaanizadegan-Match-Logs" xr:uid="{C402BACD-CD7D-4C5A-906D-5203A65A2CDF}"/>
    <hyperlink ref="B491" r:id="rId1804" display="https://fbref.com/en/players/21a66f6a/Harry-Kane" xr:uid="{E78B2F79-48A6-4A0A-A3E1-90F90EECBB27}"/>
    <hyperlink ref="D491" r:id="rId1805" display="https://fbref.com/en/squads/1862c019/England-Men-Stats" xr:uid="{49366935-31DA-4601-9A0D-54D2920D42B1}"/>
    <hyperlink ref="F491" r:id="rId1806" display="https://fbref.com/en/squads/054efa67/Bayern-Munich-Stats" xr:uid="{F248A135-0410-4BD1-A9D4-3420D2B082EE}"/>
    <hyperlink ref="Y491" r:id="rId1807" display="https://fbref.com/en/players/21a66f6a/matchlogs/2026/summary/Harry-Kane-Match-Logs" xr:uid="{1B2C4593-AFED-4E7F-A1A0-EE27FFB0E738}"/>
    <hyperlink ref="B492" r:id="rId1808" display="https://fbref.com/en/players/8455ad90/Lee-Kang-in" xr:uid="{B3B30966-E277-4461-87F3-375A1B2161D0}"/>
    <hyperlink ref="D492" r:id="rId1809" display="https://fbref.com/en/squads/473f0fbf/Korea-Republic-Men-Stats" xr:uid="{2437E2C0-808F-4FD2-804B-323BF6E4C790}"/>
    <hyperlink ref="F492" r:id="rId1810" display="https://fbref.com/en/squads/e2d8892c/Paris-Saint-Germain-Stats" xr:uid="{DAA80DF6-1FC1-4326-9FDE-B467DCBCEA38}"/>
    <hyperlink ref="Y492" r:id="rId1811" display="https://fbref.com/en/players/8455ad90/matchlogs/2026/summary/Lee-Kang-in-Match-Logs" xr:uid="{941B5D06-A5A2-41B6-8CFB-DE7052B5F3AD}"/>
    <hyperlink ref="B493" r:id="rId1812" display="https://fbref.com/en/players/74ccf212/Mohamed-Kanno" xr:uid="{4E24A11A-F0FD-43E6-8D30-7BB789B58CCE}"/>
    <hyperlink ref="D493" r:id="rId1813" display="https://fbref.com/en/squads/6e84edac/Saudi-Arabia-Men-Stats" xr:uid="{5B084271-7DA8-45B0-999B-4F037C58BDAE}"/>
    <hyperlink ref="F493" r:id="rId1814" display="https://fbref.com/en/squads/972e2539/Al-Hilal-Stats" xr:uid="{E0DFC12E-8678-4C3C-A1DD-ECC70F987174}"/>
    <hyperlink ref="Y493" r:id="rId1815" display="https://fbref.com/en/players/74ccf212/matchlogs/2026/summary/Mohamed-Kanno-Match-Logs" xr:uid="{AE2CC3EF-E388-427C-8E18-5A4CF2945DDA}"/>
    <hyperlink ref="B494" r:id="rId1816" display="https://fbref.com/en/players/3f3c941a/Steve-Kapuadi" xr:uid="{49C432B6-8903-4B4D-B172-CA5A14D3738C}"/>
    <hyperlink ref="D494" r:id="rId1817" display="https://fbref.com/en/squads/9be9f315/Congo-DR-Men-Stats" xr:uid="{CECF032C-D011-4DD4-BF84-71C78BE69536}"/>
    <hyperlink ref="F494" r:id="rId1818" display="https://fbref.com/en/squads/2232debd/2025-2026/Widzew-Lodz-Stats" xr:uid="{AA7281D8-8D89-49F7-AFFB-4AD918B14C1E}"/>
    <hyperlink ref="Y494" r:id="rId1819" display="https://fbref.com/en/players/3f3c941a/matchlogs/2026/summary/Steve-Kapuadi-Match-Logs" xr:uid="{F0E09077-E73C-4C87-80FE-54F98D26FB3B}"/>
    <hyperlink ref="B495" r:id="rId1820" display="https://fbref.com/en/players/74cdaeba/Bekhruz-Karimov" xr:uid="{CED6C551-80E7-4499-922D-307D985FFD9A}"/>
    <hyperlink ref="D495" r:id="rId1821" display="https://fbref.com/en/squads/cd389e75/Uzbekistan-Men-Stats" xr:uid="{7B9CF642-A316-4F15-B655-4580F1DF8328}"/>
    <hyperlink ref="Y495" r:id="rId1822" display="https://fbref.com/en/players/74cdaeba/matchlogs/2026/summary/Bekhruz-Karimov-Match-Logs" xr:uid="{FDB0F5D3-A7E8-4408-922F-18001E236EDB}"/>
    <hyperlink ref="B496" r:id="rId1823" display="https://fbref.com/en/players/e0a1f4eb/Jesper-Karlstrom" xr:uid="{D297716A-D6CF-48A1-A62C-A3174A76A9C3}"/>
    <hyperlink ref="D496" r:id="rId1824" display="https://fbref.com/en/squads/296f69e7/Sweden-Men-Stats" xr:uid="{F85EE336-5E1E-4081-B3BB-08070C8E23C8}"/>
    <hyperlink ref="F496" r:id="rId1825" display="https://fbref.com/en/squads/04eea015/Udinese-Stats" xr:uid="{7D969CE7-D8D2-44DD-9D57-D220700BBE32}"/>
    <hyperlink ref="Y496" r:id="rId1826" display="https://fbref.com/en/players/e0a1f4eb/matchlogs/2026/summary/Jesper-Karlstrom-Match-Logs" xr:uid="{1996A77F-1C48-45D8-8FA3-9AF9850587FD}"/>
    <hyperlink ref="B498" r:id="rId1827" display="https://fbref.com/en/players/0c142e14/Gervane-Kastaneer" xr:uid="{699A1712-0154-46D1-A1BA-8C5724F5030B}"/>
    <hyperlink ref="D498" r:id="rId1828" display="https://fbref.com/en/squads/e0f5893a/Curacao-Men-Stats" xr:uid="{CB5C09FA-40CE-481A-AE9E-ACD1E825BBA1}"/>
    <hyperlink ref="Y498" r:id="rId1829" display="https://fbref.com/en/players/0c142e14/matchlogs/2026/summary/Gervane-Kastaneer-Match-Logs" xr:uid="{5F061F88-4E19-45C1-9DCE-2CA2D41EF3A0}"/>
    <hyperlink ref="B499" r:id="rId1830" display="https://fbref.com/en/players/35bd124a/Nikola-Katic" xr:uid="{5AC06973-D9D0-4F84-9C36-F25119D64CD3}"/>
    <hyperlink ref="D499" r:id="rId1831" display="https://fbref.com/en/squads/6c5ef1c3/Bosnia-and-Herzegovina-Men-Stats" xr:uid="{B76568B8-20BF-4A44-8021-5775F2BC1676}"/>
    <hyperlink ref="F499" r:id="rId1832" display="https://fbref.com/en/squads/c539e393/Schalke-04-Stats" xr:uid="{A2D4AC85-AD63-471A-BE33-B29C557CF6F3}"/>
    <hyperlink ref="Y499" r:id="rId1833" display="https://fbref.com/en/players/35bd124a/matchlogs/2026/summary/Nikola-Katic-Match-Logs" xr:uid="{DC2A179E-9335-4CE7-913E-E2B36D1432D3}"/>
    <hyperlink ref="B500" r:id="rId1834" display="https://fbref.com/en/players/f99b71de/Edo-Kayembe" xr:uid="{D2920D19-1CAB-4B63-8D87-2D70120A88A1}"/>
    <hyperlink ref="D500" r:id="rId1835" display="https://fbref.com/en/squads/9be9f315/Congo-DR-Men-Stats" xr:uid="{96470277-2CE9-49FE-8E90-3A24230BBF66}"/>
    <hyperlink ref="F500" r:id="rId1836" display="https://fbref.com/en/squads/2abfe087/Watford-Stats" xr:uid="{656F290D-D683-46B4-8E3F-F40FDBBED038}"/>
    <hyperlink ref="Y500" r:id="rId1837" display="https://fbref.com/en/players/f99b71de/matchlogs/2026/summary/Edo-Kayembe-Match-Logs" xr:uid="{6D93E6CD-E82E-4EC0-8AD8-ACF671933154}"/>
    <hyperlink ref="B501" r:id="rId1838" display="https://fbref.com/en/players/4657faba/Joris-Kayembe" xr:uid="{24F91B6D-5A3B-4B22-9B35-6A118221868A}"/>
    <hyperlink ref="D501" r:id="rId1839" display="https://fbref.com/en/squads/9be9f315/Congo-DR-Men-Stats" xr:uid="{7796A9A7-E94A-41C9-BB00-5BB3D66E3F4C}"/>
    <hyperlink ref="F501" r:id="rId1840" display="https://fbref.com/en/squads/1e972a99/Genk-Stats" xr:uid="{7E0AD160-2BB8-46A9-A56E-2942EDC68590}"/>
    <hyperlink ref="Y501" r:id="rId1841" display="https://fbref.com/en/players/4657faba/matchlogs/2026/summary/Joris-Kayembe-Match-Logs" xr:uid="{C361E098-32BA-4462-9A34-41D6E4D09D05}"/>
    <hyperlink ref="B502" r:id="rId1842" display="https://fbref.com/en/players/05e19d6a/Franck-Kessie" xr:uid="{CEACC5C3-43A9-46DD-ABAC-6AC203DA5D5E}"/>
    <hyperlink ref="D502" r:id="rId1843" display="https://fbref.com/en/squads/24772b12/Cote-dIvoire-Men-Stats" xr:uid="{00928EDD-F462-4BA4-B9AF-9BC4998AE230}"/>
    <hyperlink ref="F502" r:id="rId1844" display="https://fbref.com/en/squads/cb45d9cb/Al-Ahli-Stats" xr:uid="{49671F37-22AA-4747-B5F0-DDFE62964C9A}"/>
    <hyperlink ref="Y502" r:id="rId1845" display="https://fbref.com/en/players/05e19d6a/matchlogs/2026/summary/Franck-Kessie-Match-Logs" xr:uid="{387D8F00-15D9-4047-8193-688DB1F2F546}"/>
    <hyperlink ref="B503" r:id="rId1846" display="https://fbref.com/en/players/ab47ae1c/Abdullah-Al-Khaibari" xr:uid="{888772FD-8101-4D38-820E-524B265A28A6}"/>
    <hyperlink ref="D503" r:id="rId1847" display="https://fbref.com/en/squads/6e84edac/Saudi-Arabia-Men-Stats" xr:uid="{4C03F5C9-20A9-407F-A6FC-A21450EAB534}"/>
    <hyperlink ref="F503" r:id="rId1848" display="https://fbref.com/en/squads/6baef27f/Al-Nassr-Stats" xr:uid="{2D4D2403-F679-477E-9EBF-E23C13A4E936}"/>
    <hyperlink ref="Y503" r:id="rId1849" display="https://fbref.com/en/players/ab47ae1c/matchlogs/2026/summary/Abdullah-Al-Khaibari-Match-Logs" xr:uid="{D0F10FFE-1043-438D-8AFE-CC932E210173}"/>
    <hyperlink ref="B504" r:id="rId1850" display="https://fbref.com/en/players/0aed29f1/Shoja-Khalilzadeh" xr:uid="{A4D4305F-6423-4FE2-B3F6-EDB9E30FFA75}"/>
    <hyperlink ref="D504" r:id="rId1851" display="https://fbref.com/en/squads/6a08f71e/IR-Iran-Men-Stats" xr:uid="{B3C23D30-50ED-4273-94FB-D176E88775CB}"/>
    <hyperlink ref="F504" r:id="rId1852" display="https://fbref.com/en/squads/0230c3aa/Tractor-Stats" xr:uid="{D5A339BB-98E0-450A-98DE-8EBB6A0A0C20}"/>
    <hyperlink ref="Y504" r:id="rId1853" display="https://fbref.com/en/players/0aed29f1/matchlogs/2026/summary/Shoja-Khalilzadeh-Match-Logs" xr:uid="{7AD25759-D0A3-44DD-B0D9-5CA4ACC7DB37}"/>
    <hyperlink ref="B505" r:id="rId1854" display="https://fbref.com/en/players/d2dd2ffb/Dostonbek-Khamdamov" xr:uid="{BD9413B9-D47C-4C47-A552-D8FF7FDD2FE4}"/>
    <hyperlink ref="D505" r:id="rId1855" display="https://fbref.com/en/squads/cd389e75/Uzbekistan-Men-Stats" xr:uid="{D7D90A9F-2F1A-4504-B90C-2535982A71D2}"/>
    <hyperlink ref="Y505" r:id="rId1856" display="https://fbref.com/en/players/d2dd2ffb/matchlogs/2026/summary/Dostonbek-Khamdamov-Match-Logs" xr:uid="{DFD6BA0C-4151-4BA2-A7D6-989C18A06841}"/>
    <hyperlink ref="B506" r:id="rId1857" display="https://fbref.com/en/players/f7042636/Bilal-El-Khannouss" xr:uid="{BA1EB287-7674-4B2B-8539-731F0760E70B}"/>
    <hyperlink ref="D506" r:id="rId1858" display="https://fbref.com/en/squads/af41ccda/Morocco-Men-Stats" xr:uid="{19363FA7-0C01-4CDC-A696-25341147B955}"/>
    <hyperlink ref="F506" r:id="rId1859" display="https://fbref.com/en/squads/598bc722/Stuttgart-Stats" xr:uid="{0B7A212B-FB18-4286-849C-5FBFE7E7C276}"/>
    <hyperlink ref="Y506" r:id="rId1860" display="https://fbref.com/en/players/f7042636/matchlogs/2026/summary/Bilal-El-Khannouss-Match-Logs" xr:uid="{B2755620-C016-4E75-8486-17602CD591F3}"/>
    <hyperlink ref="B507" r:id="rId1861" display="https://fbref.com/en/players/59e4b92e/Rani-Khedira" xr:uid="{97EE8485-2A9B-4982-BECC-93BEF23CBA97}"/>
    <hyperlink ref="D507" r:id="rId1862" display="https://fbref.com/en/squads/a7c7562a/Tunisia-Men-Stats" xr:uid="{6A5209EE-0577-4F97-B9EC-CAAC2E5FA81A}"/>
    <hyperlink ref="F507" r:id="rId1863" display="https://fbref.com/en/squads/7a41008f/Union-Berlin-Stats" xr:uid="{E680D916-22C4-42AB-A1A4-7EA0BED5714C}"/>
    <hyperlink ref="Y507" r:id="rId1864" display="https://fbref.com/en/players/59e4b92e/matchlogs/2026/summary/Rani-Khedira-Match-Logs" xr:uid="{4F94A2F1-75F7-45FD-A346-E08169BDC019}"/>
    <hyperlink ref="B508" r:id="rId1865" display="https://fbref.com/en/players/7be5ad52/Boualem-Khoukhi" xr:uid="{75F59164-882E-4106-84C7-F932FBAEEC1B}"/>
    <hyperlink ref="D508" r:id="rId1866" display="https://fbref.com/en/squads/9b696ed1/Qatar-Men-Stats" xr:uid="{904AD2AF-3E4C-4960-95AA-E19C7AAE84EE}"/>
    <hyperlink ref="Y508" r:id="rId1867" display="https://fbref.com/en/players/7be5ad52/matchlogs/2026/summary/Boualem-Khoukhi-Match-Logs" xr:uid="{86159EA4-6717-4691-8064-8EF5B31B04C8}"/>
    <hyperlink ref="B509" r:id="rId1868" display="https://fbref.com/en/players/d17ce930/Abdukodir-Khusanov" xr:uid="{54AEFB2B-CB6A-45B6-BA0C-687F584A7D76}"/>
    <hyperlink ref="D509" r:id="rId1869" display="https://fbref.com/en/squads/cd389e75/Uzbekistan-Men-Stats" xr:uid="{AE795320-A019-4F18-8A05-4D0425FCEB04}"/>
    <hyperlink ref="F509" r:id="rId1870" display="https://fbref.com/en/squads/b8fd03ef/Manchester-City-Stats" xr:uid="{74C3BB9C-4A62-4474-ACED-D2A8DDAB2BE5}"/>
    <hyperlink ref="Y509" r:id="rId1871" display="https://fbref.com/en/players/d17ce930/matchlogs/2026/summary/Abdukodir-Khusanov-Match-Logs" xr:uid="{F61E6FE7-CB0B-41BC-B047-D4673804C0A5}"/>
    <hyperlink ref="B510" r:id="rId1872" display="https://fbref.com/en/players/49296448/Joshua-Kimmich" xr:uid="{8BF7C03B-CDD8-4E47-8AFE-3D80C3FBE9AD}"/>
    <hyperlink ref="D510" r:id="rId1873" display="https://fbref.com/en/squads/c1e40422/Germany-Men-Stats" xr:uid="{1D7A4D2D-D032-426A-BCA2-8D46DB34AF7C}"/>
    <hyperlink ref="F510" r:id="rId1874" display="https://fbref.com/en/squads/054efa67/Bayern-Munich-Stats" xr:uid="{A26AEE9A-F8D5-4260-8099-3584F8E2309B}"/>
    <hyperlink ref="Y510" r:id="rId1875" display="https://fbref.com/en/players/49296448/matchlogs/2026/summary/Joshua-Kimmich-Match-Logs" xr:uid="{6118F3AB-364F-42F9-9501-A060671F12A4}"/>
    <hyperlink ref="B511" r:id="rId1876" display="https://fbref.com/en/players/4c3a6744/Justin-Kluivert" xr:uid="{4EAF7D12-A203-4BE0-85E3-BDD66C6771DE}"/>
    <hyperlink ref="D511" r:id="rId1877" display="https://fbref.com/en/squads/5bb5024a/Netherlands-Men-Stats" xr:uid="{8445013A-F07A-4361-AC5D-4B17CB066E51}"/>
    <hyperlink ref="F511" r:id="rId1878" display="https://fbref.com/en/squads/4ba7cbea/Bournemouth-Stats" xr:uid="{ED664B67-2168-43C2-A5BA-4F93AC22C14C}"/>
    <hyperlink ref="Y511" r:id="rId1879" display="https://fbref.com/en/players/4c3a6744/matchlogs/2026/summary/Justin-Kluivert-Match-Logs" xr:uid="{E603C0DE-A44F-4AEE-9591-03995EF9A48C}"/>
    <hyperlink ref="B512" r:id="rId1880" display="https://fbref.com/en/players/cd59b9df/Gregor-Kobel" xr:uid="{834DAAA3-708A-4FA7-B5CE-5E3AE4F90B01}"/>
    <hyperlink ref="D512" r:id="rId1881" display="https://fbref.com/en/squads/81021a70/Switzerland-Men-Stats" xr:uid="{FB4BBD6A-F5CB-496F-9C46-6D99C7740D4B}"/>
    <hyperlink ref="F512" r:id="rId1882" display="https://fbref.com/en/squads/add600ae/Dortmund-Stats" xr:uid="{42E8C262-B051-41BC-A134-52731018095A}"/>
    <hyperlink ref="Y512" r:id="rId1883" display="https://fbref.com/en/players/cd59b9df/matchlogs/2026/summary/Gregor-Kobel-Match-Logs" xr:uid="{560F8313-E31C-41CF-863A-4C521D49971E}"/>
    <hyperlink ref="B513" r:id="rId1884" display="https://fbref.com/en/players/9bf914b4/Orkun-Kokcu" xr:uid="{E3A7C903-AEFD-43E7-8BC9-7824A777DDDF}"/>
    <hyperlink ref="D513" r:id="rId1885" display="https://fbref.com/en/squads/ac6bcf92/Turkiye-Men-Stats" xr:uid="{154F8D1E-E1B7-4576-8D13-C0F914768B2F}"/>
    <hyperlink ref="F513" r:id="rId1886" display="https://fbref.com/en/squads/0f9294bd/2025-2026/Besiktas-Stats" xr:uid="{2F6E38A0-B8B5-4369-BB4A-83B1B7B7C333}"/>
    <hyperlink ref="Y513" r:id="rId1887" display="https://fbref.com/en/players/9bf914b4/matchlogs/2026/summary/Orkun-Kokcu-Match-Logs" xr:uid="{0CAC9059-F5EE-4F7F-819F-CE6B81C61D4B}"/>
    <hyperlink ref="B514" r:id="rId1888" display="https://fbref.com/en/players/3935e52e/Sead-Kolasinac" xr:uid="{802CDB10-4811-42A8-9BB5-A394E781B63A}"/>
    <hyperlink ref="D514" r:id="rId1889" display="https://fbref.com/en/squads/6c5ef1c3/Bosnia-and-Herzegovina-Men-Stats" xr:uid="{3CAED8D0-5386-4D76-B329-6B47120D3A26}"/>
    <hyperlink ref="F514" r:id="rId1890" display="https://fbref.com/en/squads/922493f3/Atalanta-Stats" xr:uid="{4A14594B-514F-4436-A442-8B32584E3B71}"/>
    <hyperlink ref="Y514" r:id="rId1891" display="https://fbref.com/en/players/3935e52e/matchlogs/2026/summary/Sead-Kolasinac-Match-Logs" xr:uid="{1005497B-CE92-4508-AEA5-233264A4B1CA}"/>
    <hyperlink ref="B515" r:id="rId1892" display="https://fbref.com/en/players/6b2c894b/Ghislain-Konan" xr:uid="{B942A507-E883-4326-9E37-921733D63C93}"/>
    <hyperlink ref="D515" r:id="rId1893" display="https://fbref.com/en/squads/24772b12/Cote-dIvoire-Men-Stats" xr:uid="{0A26F63D-6B29-4F83-8532-15372B4B6F33}"/>
    <hyperlink ref="F515" r:id="rId1894" display="https://fbref.com/en/squads/6a329209/Gil-Vicente-FC-Stats" xr:uid="{BAFD2022-6B21-40EE-8036-CF48FD7D21AA}"/>
    <hyperlink ref="Y515" r:id="rId1895" display="https://fbref.com/en/players/6b2c894b/matchlogs/2026/summary/Ghislain-Konan-Match-Logs" xr:uid="{B760F46F-D702-4568-AC51-9BBCCFA45109}"/>
    <hyperlink ref="B516" r:id="rId1896" display="https://fbref.com/en/players/5ed9b537/Ibrahima-Konate" xr:uid="{6E0A2BF1-5780-4675-BE4C-A28489958500}"/>
    <hyperlink ref="D516" r:id="rId1897" display="https://fbref.com/en/squads/b1b36dcd/France-Men-Stats" xr:uid="{689C0608-1948-4AFC-B5A9-48372B7783C3}"/>
    <hyperlink ref="F516" r:id="rId1898" display="https://fbref.com/en/squads/822bd0ba/Liverpool-Stats" xr:uid="{F41B8008-F00B-4CD0-975D-7323F11CA019}"/>
    <hyperlink ref="Y516" r:id="rId1899" display="https://fbref.com/en/players/5ed9b537/matchlogs/2026/summary/Ibrahima-Konate-Match-Logs" xr:uid="{AF99405E-174D-4F4E-A356-9B3B59B6BD3F}"/>
    <hyperlink ref="B517" r:id="rId1900" display="https://fbref.com/en/players/e0220b70/Ismael-Kone" xr:uid="{EB5E5D6A-8751-4364-B50F-95BBB6ADD799}"/>
    <hyperlink ref="D517" r:id="rId1901" display="https://fbref.com/en/squads/9c6d90a0/Canada-Men-Stats" xr:uid="{B9E0EC67-5CE9-480B-94D6-ABBE76F1A523}"/>
    <hyperlink ref="F517" r:id="rId1902" display="https://fbref.com/en/squads/e2befd26/Sassuolo-Stats" xr:uid="{F559F65F-BE14-4A3E-97E8-DE0DE6FC8DD6}"/>
    <hyperlink ref="Y517" r:id="rId1903" display="https://fbref.com/en/players/e0220b70/matchlogs/2026/summary/Ismael-Kone-Match-Logs" xr:uid="{389F981A-ABC6-444D-8857-4CCD80F6AAE2}"/>
    <hyperlink ref="B518" r:id="rId1904" display="https://fbref.com/en/players/86574238/Manu-Kone" xr:uid="{5975C1A0-0836-4D94-88AB-E7EFFE442488}"/>
    <hyperlink ref="D518" r:id="rId1905" display="https://fbref.com/en/squads/b1b36dcd/France-Men-Stats" xr:uid="{840A9E1F-37CA-476A-ADFE-8C68FD38B162}"/>
    <hyperlink ref="F518" r:id="rId1906" display="https://fbref.com/en/squads/cf74a709/Roma-Stats" xr:uid="{942C5166-CE56-464C-94ED-C9A4AFB361D4}"/>
    <hyperlink ref="Y518" r:id="rId1907" display="https://fbref.com/en/players/86574238/matchlogs/2026/summary/Manu-Kone-Match-Logs" xr:uid="{070C7DE5-254C-4A9D-97F7-F75BCA4007B8}"/>
    <hyperlink ref="B519" r:id="rId1908" display="https://fbref.com/en/players/0313a347/Ezri-Konsa" xr:uid="{15A650C0-8150-42B6-9C5B-34C7CC70B76F}"/>
    <hyperlink ref="D519" r:id="rId1909" display="https://fbref.com/en/squads/1862c019/England-Men-Stats" xr:uid="{B7B0B5F5-8629-44B6-939B-A0247AEF8266}"/>
    <hyperlink ref="F519" r:id="rId1910" display="https://fbref.com/en/squads/8602292d/Aston-Villa-Stats" xr:uid="{D32F6C50-8FC4-44E0-86B4-CC445AE53CED}"/>
    <hyperlink ref="Y519" r:id="rId1911" display="https://fbref.com/en/players/0313a347/matchlogs/2026/summary/Ezri-Konsa-Match-Logs" xr:uid="{16B0699F-6A95-4D68-8743-35387CEBECC4}"/>
    <hyperlink ref="B520" r:id="rId1912" display="https://fbref.com/en/players/a26fb8aa/Teun-Koopmeiners" xr:uid="{9659D7B4-C3EC-4725-AF5A-4BDB0E52D559}"/>
    <hyperlink ref="D520" r:id="rId1913" display="https://fbref.com/en/squads/5bb5024a/Netherlands-Men-Stats" xr:uid="{412A5DA6-C43C-485C-9AD8-F21AAE719698}"/>
    <hyperlink ref="F520" r:id="rId1914" display="https://fbref.com/en/squads/e0652b02/Juventus-Stats" xr:uid="{39A483CA-F927-4A1E-8889-F7933897652E}"/>
    <hyperlink ref="Y520" r:id="rId1915" display="https://fbref.com/en/players/a26fb8aa/matchlogs/2026/summary/Teun-Koopmeiners-Match-Logs" xr:uid="{DBF667F0-5E61-4FEB-86C3-1C08DBB2FA9A}"/>
    <hyperlink ref="B521" r:id="rId1916" display="https://fbref.com/en/players/1f3afdcb/Odilon-Kossounou" xr:uid="{4BA7364C-F37F-4DFF-AF5D-F5F9A6FA5341}"/>
    <hyperlink ref="D521" r:id="rId1917" display="https://fbref.com/en/squads/24772b12/Cote-dIvoire-Men-Stats" xr:uid="{CC9CAACA-7CA4-4143-9A80-55CF8791427E}"/>
    <hyperlink ref="F521" r:id="rId1918" display="https://fbref.com/en/squads/922493f3/Atalanta-Stats" xr:uid="{03232AB9-7EEB-4D05-B2DA-8861B9636FB0}"/>
    <hyperlink ref="Y521" r:id="rId1919" display="https://fbref.com/en/players/1f3afdcb/matchlogs/2026/summary/Odilon-Kossounou-Match-Logs" xr:uid="{5D0B1DF9-B029-4B4A-9C85-380DB425D16C}"/>
    <hyperlink ref="B522" r:id="rId1920" display="https://fbref.com/en/players/da974c7b/Kalidou-Koulibaly" xr:uid="{BF1BDC7A-A751-4E32-BE6A-3B0D9B088344}"/>
    <hyperlink ref="D522" r:id="rId1921" display="https://fbref.com/en/squads/9ab5c684/Senegal-Men-Stats" xr:uid="{2DDA6EB5-9DA8-4174-86D2-C6C02BCE7591}"/>
    <hyperlink ref="F522" r:id="rId1922" display="https://fbref.com/en/squads/972e2539/Al-Hilal-Stats" xr:uid="{3DE75D37-5FFF-4A50-BC76-307B23B8106D}"/>
    <hyperlink ref="Y522" r:id="rId1923" display="https://fbref.com/en/players/da974c7b/matchlogs/2026/summary/Kalidou-Koulibaly-Match-Logs" xr:uid="{150502BE-EE6B-42E5-8163-F2FA072CAFAB}"/>
    <hyperlink ref="B524" r:id="rId1924" display="https://fbref.com/en/players/4d1666ff/Jules-Kounde" xr:uid="{E7D0EF59-207C-44D2-9E67-9FC80BA88F0E}"/>
    <hyperlink ref="D524" r:id="rId1925" display="https://fbref.com/en/squads/b1b36dcd/France-Men-Stats" xr:uid="{2CE37C1D-3E21-49CF-8A9B-B5A53F639C9A}"/>
    <hyperlink ref="F524" r:id="rId1926" display="https://fbref.com/en/squads/206d90db/Barcelona-Stats" xr:uid="{CEE2AF97-4AD8-4C43-8B06-91F249C79632}"/>
    <hyperlink ref="Y524" r:id="rId1927" display="https://fbref.com/en/players/4d1666ff/matchlogs/2026/summary/Jules-Kounde-Match-Logs" xr:uid="{1BF1C109-2337-441C-9619-BCBC4417819B}"/>
    <hyperlink ref="B525" r:id="rId1928" display="https://fbref.com/en/players/79c0821a/Mateo-Kovacic" xr:uid="{B2728EAF-BD9F-460F-BF1F-E355FA8E3DA0}"/>
    <hyperlink ref="D525" r:id="rId1929" display="https://fbref.com/en/squads/7b08e376/Croatia-Men-Stats" xr:uid="{F5AE5964-0F0B-41FD-8C89-DECA2A08A9E4}"/>
    <hyperlink ref="F525" r:id="rId1930" display="https://fbref.com/en/squads/b8fd03ef/Manchester-City-Stats" xr:uid="{36C95580-7BD2-4366-AD83-CC4993C1AE9D}"/>
    <hyperlink ref="Y525" r:id="rId1931" display="https://fbref.com/en/players/79c0821a/matchlogs/2026/summary/Mateo-Kovacic-Match-Logs" xr:uid="{7D1A26B5-8DF6-4D37-9067-B0DAC5D8786C}"/>
    <hyperlink ref="B526" r:id="rId1932" display="https://fbref.com/en/players/bc67a0e1/Matej-Kovar" xr:uid="{DAA0AC21-3F75-46FC-8677-3E6B37EE39FC}"/>
    <hyperlink ref="D526" r:id="rId1933" display="https://fbref.com/en/squads/2740937c/Czechia-Men-Stats" xr:uid="{B62E415C-E5B2-4894-9532-2D3D6C232E4F}"/>
    <hyperlink ref="F526" r:id="rId1934" display="https://fbref.com/en/squads/e334d850/PSV-Eindhoven-Stats" xr:uid="{DA8D42E6-F993-432E-98A9-F5123CDEB737}"/>
    <hyperlink ref="Y526" r:id="rId1935" display="https://fbref.com/en/players/bc67a0e1/matchlogs/2026/summary/Matej-Kovar-Match-Logs" xr:uid="{9F6C0253-E0E3-441D-983D-E1224258B0AF}"/>
    <hyperlink ref="B527" r:id="rId1936" display="https://fbref.com/en/players/603cb947/Andrej-Kramaric" xr:uid="{B103DF37-7526-41A9-A7FE-E0F31EF54388}"/>
    <hyperlink ref="D527" r:id="rId1937" display="https://fbref.com/en/squads/7b08e376/Croatia-Men-Stats" xr:uid="{72D687FC-FB5B-4A8D-8D60-3EF382FE21BA}"/>
    <hyperlink ref="F527" r:id="rId1938" display="https://fbref.com/en/squads/033ea6b8/Hoffenheim-Stats" xr:uid="{0D628430-75A9-4064-851A-321A3598430A}"/>
    <hyperlink ref="Y527" r:id="rId1939" display="https://fbref.com/en/players/603cb947/matchlogs/2026/summary/Andrej-Kramaric-Match-Logs" xr:uid="{143DECAA-8510-4478-90CB-9C77F57C668D}"/>
    <hyperlink ref="B528" r:id="rId1940" display="https://fbref.com/en/players/5b5c2228/Ladislav-Krejci" xr:uid="{A84CEE75-CE75-4ADD-BF71-89D78A564FD9}"/>
    <hyperlink ref="D528" r:id="rId1941" display="https://fbref.com/en/squads/2740937c/Czechia-Men-Stats" xr:uid="{96CE7D37-FD2F-415A-BFA0-DF83ED9DF17C}"/>
    <hyperlink ref="F528" r:id="rId1942" display="https://fbref.com/en/squads/8cec06e1/Wolverhampton-Wanderers-Stats" xr:uid="{BDAAA6C5-18A7-4A21-AFD2-3CA4173F4ADC}"/>
    <hyperlink ref="Y528" r:id="rId1943" display="https://fbref.com/en/players/5b5c2228/matchlogs/2026/summary/Ladislav-Krejci-Match-Logs" xr:uid="{2ED86BE6-BA4A-436E-9084-D53133940571}"/>
    <hyperlink ref="B529" r:id="rId1944" display="https://fbref.com/en/players/16aa3654/Takefusa-Kubo" xr:uid="{CF2F8227-8AB6-4674-BB25-5BD8AE2DF826}"/>
    <hyperlink ref="D529" r:id="rId1945" display="https://fbref.com/en/squads/ffcf1690/Japan-Men-Stats" xr:uid="{36FE3535-BA44-45CA-986B-2C1AEBCE6D9A}"/>
    <hyperlink ref="F529" r:id="rId1946" display="https://fbref.com/en/squads/e31d1cd9/Real-Sociedad-Stats" xr:uid="{B6EAC18A-8D31-4276-939F-6B9B9E5A5818}"/>
    <hyperlink ref="Y529" r:id="rId1947" display="https://fbref.com/en/players/16aa3654/matchlogs/2026/summary/Takefusa-Kubo-Match-Logs" xr:uid="{F8E2B1C7-FA22-4436-9FC7-9B9346E7225E}"/>
    <hyperlink ref="B530" r:id="rId1948" display="https://fbref.com/en/players/42c94967/Brandley-Kuwas" xr:uid="{6131C0DE-32F3-4930-8CA7-FC7E69302407}"/>
    <hyperlink ref="D530" r:id="rId1949" display="https://fbref.com/en/squads/e0f5893a/Curacao-Men-Stats" xr:uid="{4207A51A-A2A0-428A-9AFC-81F852247E27}"/>
    <hyperlink ref="F530" r:id="rId1950" display="https://fbref.com/en/squads/8783f4ee/Volendam-Stats" xr:uid="{05F61C43-CBE0-49BF-84B7-F0131BBE02D3}"/>
    <hyperlink ref="Y530" r:id="rId1951" display="https://fbref.com/en/players/42c94967/matchlogs/2026/summary/Brandley-Kuwas-Match-Logs" xr:uid="{E588A7E2-9EB4-4039-A923-0EDC8BC16D31}"/>
    <hyperlink ref="B531" r:id="rId1952" display="https://fbref.com/en/players/36bdd145/Prince-Kwabena-Adu" xr:uid="{2E5BF725-989D-48B3-A3E1-7C8122B4F08E}"/>
    <hyperlink ref="D531" r:id="rId1953" display="https://fbref.com/en/squads/9349828d/Ghana-Men-Stats" xr:uid="{D12FD638-DCCE-4DC5-841B-2E5579C6DC07}"/>
    <hyperlink ref="F531" r:id="rId1954" display="https://fbref.com/en/squads/02cd81bf/2025-2026/Viktoria-Plzen-Stats" xr:uid="{EB234B1F-D7A7-44E3-A6CC-A803129275B9}"/>
    <hyperlink ref="Y531" r:id="rId1955" display="https://fbref.com/en/players/36bdd145/matchlogs/2026/summary/Prince-Kwabena-Adu-Match-Logs" xr:uid="{784A0ACD-CA5C-4454-95A2-CF10B080A36A}"/>
    <hyperlink ref="B532" r:id="rId1956" display="https://fbref.com/en/players/277c49ed/Maxence-Lacroix" xr:uid="{F2B57265-C665-4008-BB78-6447244821AD}"/>
    <hyperlink ref="D532" r:id="rId1957" display="https://fbref.com/en/squads/b1b36dcd/France-Men-Stats" xr:uid="{1589166B-8F85-4288-A229-C2F26CA926DF}"/>
    <hyperlink ref="F532" r:id="rId1958" display="https://fbref.com/en/squads/47c64c55/Crystal-Palace-Stats" xr:uid="{5BE40675-B9A8-41F8-A528-CD45D413F261}"/>
    <hyperlink ref="Y532" r:id="rId1959" display="https://fbref.com/en/players/277c49ed/matchlogs/2026/summary/Maxence-Lacroix-Match-Logs" xr:uid="{BA7C3BFB-4859-4D05-A0A2-BB131612DDF4}"/>
    <hyperlink ref="B533" r:id="rId1960" display="https://fbref.com/en/players/9e39fa2d/Gustaf-Lagerbielke" xr:uid="{AB89FA9D-FA9E-430B-8EF0-442DD8E436F7}"/>
    <hyperlink ref="D533" r:id="rId1961" display="https://fbref.com/en/squads/296f69e7/Sweden-Men-Stats" xr:uid="{830ABCB5-4C5A-4731-A63A-DC4023654096}"/>
    <hyperlink ref="F533" r:id="rId1962" display="https://fbref.com/en/squads/69d84c29/2025-2026/Braga-Stats" xr:uid="{73E2177C-C3EA-4117-85A1-ED82A5A28D2F}"/>
    <hyperlink ref="Y533" r:id="rId1963" display="https://fbref.com/en/players/9e39fa2d/matchlogs/2026/summary/Gustaf-Lagerbielke-Match-Logs" xr:uid="{F3C6522F-AA9C-46FC-99DE-8BBEB003D67E}"/>
    <hyperlink ref="B534" r:id="rId1964" display="https://fbref.com/en/players/c1b7847c/Konrad-Laimer" xr:uid="{9A11963C-E67D-43BB-B036-25E75DDBD67B}"/>
    <hyperlink ref="D534" r:id="rId1965" display="https://fbref.com/en/squads/d5121f10/Austria-Men-Stats" xr:uid="{F5108E3E-CF5D-4711-888B-510760B32597}"/>
    <hyperlink ref="F534" r:id="rId1966" display="https://fbref.com/en/squads/054efa67/Bayern-Munich-Stats" xr:uid="{15C70088-3E0D-4380-BCCF-7BDB2E7297B9}"/>
    <hyperlink ref="Y534" r:id="rId1967" display="https://fbref.com/en/players/c1b7847c/matchlogs/2026/summary/Konrad-Laimer-Match-Logs" xr:uid="{F2BCB235-3A2B-484D-A0F8-14541A131424}"/>
    <hyperlink ref="B535" r:id="rId1968" display="https://fbref.com/en/players/46f7ab4f/Ali-Lajami" xr:uid="{366B6CF8-1291-4756-A2C7-DDFF46536BA3}"/>
    <hyperlink ref="D535" r:id="rId1969" display="https://fbref.com/en/squads/6e84edac/Saudi-Arabia-Men-Stats" xr:uid="{12AE184F-C248-400D-AB73-A368C59F4FFA}"/>
    <hyperlink ref="F535" r:id="rId1970" display="https://fbref.com/en/squads/972e2539/Al-Hilal-Stats" xr:uid="{041EA87E-9BFC-4C42-BC52-099AAF653E73}"/>
    <hyperlink ref="Y535" r:id="rId1971" display="https://fbref.com/en/players/46f7ab4f/matchlogs/2026/summary/Ali-Lajami-Match-Logs" xr:uid="{98E359DD-2EB1-451B-BAAB-4DA880DDD1F7}"/>
    <hyperlink ref="B536" r:id="rId1972" display="https://fbref.com/en/players/8e6d2fcd/Senne-Lammens" xr:uid="{54CBF8AA-F454-4BEF-9598-60859D861781}"/>
    <hyperlink ref="D536" r:id="rId1973" display="https://fbref.com/en/squads/361422b9/Belgium-Men-Stats" xr:uid="{0B86ED39-5ACA-48AB-A5DE-D3D45EE91D94}"/>
    <hyperlink ref="F536" r:id="rId1974" display="https://fbref.com/en/squads/19538871/Manchester-United-Stats" xr:uid="{9EE94438-FAFB-4096-8F90-38E1CE8E729B}"/>
    <hyperlink ref="Y536" r:id="rId1975" display="https://fbref.com/en/players/8e6d2fcd/matchlogs/2026/summary/Senne-Lammens-Match-Logs" xr:uid="{FA562C7F-5C94-40C2-A85B-394394FAE71E}"/>
    <hyperlink ref="B537" r:id="rId1976" display="https://fbref.com/en/players/8e034340/Noa-Lang" xr:uid="{F84DA508-7803-4B8C-AF86-6EE37B784F26}"/>
    <hyperlink ref="D537" r:id="rId1977" display="https://fbref.com/en/squads/5bb5024a/Netherlands-Men-Stats" xr:uid="{56EF246B-D871-46F4-A34C-0FE933C49B4B}"/>
    <hyperlink ref="F537" r:id="rId1978" display="https://fbref.com/en/squads/ecd11ca2/Galatasaray-Stats" xr:uid="{CF5CEA12-87FA-4334-B271-7AEF79673761}"/>
    <hyperlink ref="Y537" r:id="rId1979" display="https://fbref.com/en/players/8e034340/matchlogs/2026/summary/Noa-Lang-Match-Logs" xr:uid="{FB5CCE0E-3597-4312-B3FC-5B94A844EB57}"/>
    <hyperlink ref="B538" r:id="rId1980" display="https://fbref.com/en/players/107e4890/Sondre-Langas" xr:uid="{421866C0-301A-450F-B23F-BFB5A7236464}"/>
    <hyperlink ref="D538" r:id="rId1981" display="https://fbref.com/en/squads/599eba19/Norway-Men-Stats" xr:uid="{05C5C5C0-1C67-46AD-8251-47A56D5751E5}"/>
    <hyperlink ref="F538" r:id="rId1982" display="https://fbref.com/en/squads/26ab47ee/Derby-County-Stats" xr:uid="{BF48BE3B-D002-474F-8B86-ACA114BB0D7A}"/>
    <hyperlink ref="Y538" r:id="rId1983" display="https://fbref.com/en/players/107e4890/matchlogs/2026/summary/Sondre-Langas-Match-Logs" xr:uid="{E70B4787-F806-48F0-89D4-8092D7ADCBCA}"/>
    <hyperlink ref="B539" r:id="rId1984" display="https://fbref.com/en/players/119b9a8e/Aymeric-Laporte" xr:uid="{46A604A4-EC38-4C7F-A2CA-484ADF8F8B9F}"/>
    <hyperlink ref="D539" r:id="rId1985" display="https://fbref.com/en/squads/b561dd30/Spain-Men-Stats" xr:uid="{EBB7DEE7-C9C5-4DF6-9060-EC92149494E5}"/>
    <hyperlink ref="F539" r:id="rId1986" display="https://fbref.com/en/squads/2b390eca/Athletic-Club-Stats" xr:uid="{324C4EA5-43D3-47E0-B87B-893E2CF8A052}"/>
    <hyperlink ref="Y539" r:id="rId1987" display="https://fbref.com/en/players/119b9a8e/matchlogs/2026/summary/Aymeric-Laporte-Match-Logs" xr:uid="{07051B4B-2593-4289-8CD2-F9B022200415}"/>
    <hyperlink ref="B540" r:id="rId1988" display="https://fbref.com/en/players/e7af9060/Cyle-Larin" xr:uid="{60D1F0F1-5394-4AB3-A3FD-CF693361EF60}"/>
    <hyperlink ref="D540" r:id="rId1989" display="https://fbref.com/en/squads/9c6d90a0/Canada-Men-Stats" xr:uid="{989EB801-4FEF-4269-A868-433F38DDDEB8}"/>
    <hyperlink ref="F540" r:id="rId1990" display="https://fbref.com/en/squads/2aa12281/Mallorca-Stats" xr:uid="{81C60684-BCC7-42A3-8346-A106F9744D53}"/>
    <hyperlink ref="Y540" r:id="rId1991" display="https://fbref.com/en/players/e7af9060/matchlogs/2026/summary/Cyle-Larin-Match-Logs" xr:uid="{9D41D841-DDA2-4306-BCE6-6BFE040FF1F1}"/>
    <hyperlink ref="B541" r:id="rId1992" display="https://fbref.com/en/players/276fdbe4/Richie-Laryea" xr:uid="{CA58C8FC-6223-48F2-922B-99777D2C2E67}"/>
    <hyperlink ref="D541" r:id="rId1993" display="https://fbref.com/en/squads/9c6d90a0/Canada-Men-Stats" xr:uid="{CAAC9840-E023-4F27-AE87-053524492749}"/>
    <hyperlink ref="F541" r:id="rId1994" display="https://fbref.com/en/squads/130f43fa/Toronto-FC-Stats" xr:uid="{7C893EEA-8E36-4351-AEBC-5972BFA8ED03}"/>
    <hyperlink ref="Y541" r:id="rId1995" display="https://fbref.com/en/players/276fdbe4/matchlogs/2026/summary/Richie-Laryea-Match-Logs" xr:uid="{79246CAE-8148-4C81-A24F-4779D9CC5C5E}"/>
    <hyperlink ref="B542" r:id="rId1996" display="https://fbref.com/en/players/8c041c7d/Mohanad-Lasheen" xr:uid="{1116C139-51D7-4A55-9185-A6D6B042D324}"/>
    <hyperlink ref="D542" r:id="rId1997" display="https://fbref.com/en/squads/b8889750/Egypt-Men-Stats" xr:uid="{CCC62095-BFCA-40DA-A7DA-D83A1D1A24B1}"/>
    <hyperlink ref="Y542" r:id="rId1998" display="https://fbref.com/en/players/8c041c7d/matchlogs/2026/summary/Mohanad-Lasheen-Match-Logs" xr:uid="{23654B40-218B-42EF-B709-ED57479E45F4}"/>
    <hyperlink ref="B543" r:id="rId1999" display="https://fbref.com/en/players/c078667a/Issa-Laye" xr:uid="{EAD9EA4B-00CD-469D-9D27-A606A42039AE}"/>
    <hyperlink ref="D543" r:id="rId2000" display="https://fbref.com/en/squads/9b696ed1/Qatar-Men-Stats" xr:uid="{F7680233-D7EF-4D11-B866-85C04F7D048F}"/>
    <hyperlink ref="Y543" r:id="rId2001" display="https://fbref.com/en/players/c078667a/matchlogs/2026/summary/Issa-Laye-Match-Logs" xr:uid="{C92813D9-AE44-4EE3-BFF4-1C97772CAEA4}"/>
    <hyperlink ref="B544" r:id="rId2002" display="https://fbref.com/en/players/20730eae/Rafael-Leao" xr:uid="{2DD1802C-6537-4CBE-90F2-C609997890A2}"/>
    <hyperlink ref="D544" r:id="rId2003" display="https://fbref.com/en/squads/4a1b4ea8/Portugal-Men-Stats" xr:uid="{12804C80-316B-43D0-9C05-ADCB7B76F61B}"/>
    <hyperlink ref="F544" r:id="rId2004" display="https://fbref.com/en/squads/dc56fe14/Milan-Stats" xr:uid="{A53F57C0-A669-4970-86D2-4F8108292784}"/>
    <hyperlink ref="Y544" r:id="rId2005" display="https://fbref.com/en/players/20730eae/matchlogs/2026/summary/Rafael-Leao-Match-Logs" xr:uid="{7800CE69-0115-4810-979D-ADF57C5818AA}"/>
    <hyperlink ref="B545" r:id="rId2006" display="https://fbref.com/en/players/b93b7882/Mathew-Leckie" xr:uid="{69A32A57-34A2-4F56-88B4-AF053CAD14D1}"/>
    <hyperlink ref="D545" r:id="rId2007" display="https://fbref.com/en/squads/b90bf4f9/Australia-Men-Stats" xr:uid="{B1244A22-7672-4982-AF39-77E713FE6B27}"/>
    <hyperlink ref="F545" r:id="rId2008" display="https://fbref.com/en/squads/31553c94/Melbourne-City-Stats" xr:uid="{E9BFA51B-5259-4599-8634-363615E3CFF8}"/>
    <hyperlink ref="Y545" r:id="rId2009" display="https://fbref.com/en/players/b93b7882/matchlogs/2026/summary/Mathew-Leckie-Match-Logs" xr:uid="{118B9E88-A41D-4CD1-A9C1-2A45C781C15C}"/>
    <hyperlink ref="B546" r:id="rId2010" display="https://fbref.com/en/players/9b5ce51a/Jefferson-Lerma" xr:uid="{915130D4-0F99-4405-BD00-7C4A34F4A83A}"/>
    <hyperlink ref="D546" r:id="rId2011" display="https://fbref.com/en/squads/ab73cfe5/Colombia-Men-Stats" xr:uid="{4DE57712-60CF-420F-ACD5-B4661C24608F}"/>
    <hyperlink ref="F546" r:id="rId2012" display="https://fbref.com/en/squads/47c64c55/Crystal-Palace-Stats" xr:uid="{A88AAF3C-5457-4AF8-98CE-5CCD962EF5EA}"/>
    <hyperlink ref="Y546" r:id="rId2013" display="https://fbref.com/en/players/9b5ce51a/matchlogs/2026/summary/Jefferson-Lerma-Match-Logs" xr:uid="{2BFDBC3E-4751-4357-9A50-24BB70E042FF}"/>
    <hyperlink ref="B547" r:id="rId2014" display="https://fbref.com/en/players/13fe7b69/Jamie-Leweling" xr:uid="{162F6D5C-1BBE-4716-A7F5-A8F67ACD1B33}"/>
    <hyperlink ref="D547" r:id="rId2015" display="https://fbref.com/en/squads/c1e40422/Germany-Men-Stats" xr:uid="{D48D99F8-D592-426B-B1E2-96701125FD2C}"/>
    <hyperlink ref="F547" r:id="rId2016" display="https://fbref.com/en/squads/598bc722/Stuttgart-Stats" xr:uid="{66D6539B-2CB9-48ED-87B2-FAFBAC31ABB7}"/>
    <hyperlink ref="Y547" r:id="rId2017" display="https://fbref.com/en/players/13fe7b69/matchlogs/2026/summary/Jamie-Leweling-Match-Logs" xr:uid="{D7CB0AA5-6B73-4883-B62E-14F089C331AF}"/>
    <hyperlink ref="B548" r:id="rId2018" display="https://fbref.com/en/players/302527b2/Philipp-Lienhart" xr:uid="{990F7310-B237-4436-A95D-5A5863612CB6}"/>
    <hyperlink ref="D548" r:id="rId2019" display="https://fbref.com/en/squads/d5121f10/Austria-Men-Stats" xr:uid="{D0F83D90-5BEE-4F42-BA54-66DC00AE332D}"/>
    <hyperlink ref="F548" r:id="rId2020" display="https://fbref.com/en/squads/a486e511/Freiburg-Stats" xr:uid="{097BE678-FFB4-498C-9297-8504459A2E73}"/>
    <hyperlink ref="Y548" r:id="rId2021" display="https://fbref.com/en/players/302527b2/matchlogs/2026/summary/Philipp-Lienhart-Match-Logs" xr:uid="{EB153A4F-50F6-4E7B-BBBB-A70EDC1BF674}"/>
    <hyperlink ref="B550" r:id="rId2022" display="https://fbref.com/en/players/f5deef4c/Victor-Lindelof" xr:uid="{A0464BA1-830B-47B0-A085-BAAAEB32A424}"/>
    <hyperlink ref="D550" r:id="rId2023" display="https://fbref.com/en/squads/296f69e7/Sweden-Men-Stats" xr:uid="{80D2DF05-C235-4DC0-973A-90606B490DD1}"/>
    <hyperlink ref="F550" r:id="rId2024" display="https://fbref.com/en/squads/8602292d/Aston-Villa-Stats" xr:uid="{3402DA44-DEB2-40E6-AFB4-812F941962DA}"/>
    <hyperlink ref="Y550" r:id="rId2025" display="https://fbref.com/en/players/f5deef4c/matchlogs/2026/summary/Victor-Lindelof-Match-Logs" xr:uid="{C0F6477B-FEBD-46F6-AFCB-F99158984AE1}"/>
    <hyperlink ref="B551" r:id="rId2026" display="https://fbref.com/en/players/7b2c24ed/Erik-Lira" xr:uid="{D9D95486-06F8-4168-8758-ECA36C3EDAD8}"/>
    <hyperlink ref="D551" r:id="rId2027" display="https://fbref.com/en/squads/b009a548/Mexico-Men-Stats" xr:uid="{5C87E478-8386-4587-9C20-B2531C71C161}"/>
    <hyperlink ref="F551" r:id="rId2028" display="https://fbref.com/en/squads/632f1838/2025-2026/Cruz-Azul-Stats" xr:uid="{711B39F5-F331-4FE4-B10E-F95DBF598205}"/>
    <hyperlink ref="Y551" r:id="rId2029" display="https://fbref.com/en/players/7b2c24ed/matchlogs/2026/summary/Erik-Lira-Match-Logs" xr:uid="{3C035B38-C0A6-4BA0-9303-C62833A08F43}"/>
    <hyperlink ref="B552" r:id="rId2030" display="https://fbref.com/en/players/58f077c0/Dominik-Livakovic" xr:uid="{A088A205-FA08-4941-860A-627ACFE1585F}"/>
    <hyperlink ref="D552" r:id="rId2031" display="https://fbref.com/en/squads/7b08e376/Croatia-Men-Stats" xr:uid="{4B03C78A-BB1B-4A09-8D04-0388FDB554E4}"/>
    <hyperlink ref="F552" r:id="rId2032" display="https://fbref.com/en/squads/edd0d381/2025-2026/Dinamo-Zagreb-Stats" xr:uid="{CA7F366D-3F8D-46E9-A4F2-6183C065A38B}"/>
    <hyperlink ref="Y552" r:id="rId2033" display="https://fbref.com/en/players/58f077c0/matchlogs/2026/summary/Dominik-Livakovic-Match-Logs" xr:uid="{A18FB56B-1D07-49DD-BFEC-8D9DB8244549}"/>
    <hyperlink ref="B553" r:id="rId2034" display="https://fbref.com/en/players/c115db1e/Dailon-Livramento" xr:uid="{BF480986-A3DA-495B-979F-6C0254943355}"/>
    <hyperlink ref="D553" r:id="rId2035" display="https://fbref.com/en/squads/31fa6fa6/Cabo-Verde-Men-Stats" xr:uid="{0B731843-4AC6-482B-A8CC-B763F90B029A}"/>
    <hyperlink ref="F553" r:id="rId2036" display="https://fbref.com/en/squads/b20a2b76/Casa-Pia-Stats" xr:uid="{E1D70C8B-5BE5-4A55-A5EF-6F342FB70B26}"/>
    <hyperlink ref="Y553" r:id="rId2037" display="https://fbref.com/en/players/c115db1e/matchlogs/2026/summary/Dailon-Livramento-Match-Logs" xr:uid="{90A87B6E-D492-49BA-A6DF-733E1B4B327D}"/>
    <hyperlink ref="B554" r:id="rId2038" display="https://fbref.com/en/players/02c15616/Marcos-Llorente" xr:uid="{1A132F79-F442-4E29-83DE-5EFEB77E8B08}"/>
    <hyperlink ref="D554" r:id="rId2039" display="https://fbref.com/en/squads/b561dd30/Spain-Men-Stats" xr:uid="{8371A517-FAE6-4954-A16E-A47AA8DF1C8D}"/>
    <hyperlink ref="F554" r:id="rId2040" display="https://fbref.com/en/squads/db3b9613/Atletico-Madrid-Stats" xr:uid="{08ACFC08-E95E-410F-BEFB-D5C594DCE706}"/>
    <hyperlink ref="Y554" r:id="rId2041" display="https://fbref.com/en/players/02c15616/matchlogs/2026/summary/Marcos-Llorente-Match-Logs" xr:uid="{40B35905-4CA6-4FBC-ADC5-D02BB3DA945E}"/>
    <hyperlink ref="B555" r:id="rId2042" display="https://fbref.com/en/players/d7553721/Giovani-Lo-Celso" xr:uid="{C9AA1333-08F4-4487-A1D1-DC7CE758B3D5}"/>
    <hyperlink ref="D555" r:id="rId2043" display="https://fbref.com/en/squads/f9fddd6e/Argentina-Men-Stats" xr:uid="{B4213D2F-BC07-4C2A-9DC3-B85901AC7E92}"/>
    <hyperlink ref="F555" r:id="rId2044" display="https://fbref.com/en/squads/fc536746/Real-Betis-Stats" xr:uid="{EAF0570E-98CC-406C-A756-42F314FCBCB7}"/>
    <hyperlink ref="Y555" r:id="rId2045" display="https://fbref.com/en/players/d7553721/matchlogs/2026/summary/Giovani-Lo-Celso-Match-Logs" xr:uid="{91B7C90B-411F-40ED-9474-C9E3CE94C8F4}"/>
    <hyperlink ref="B556" r:id="rId2046" display="https://fbref.com/en/players/6cc47ae1/Jurgen-Locadia" xr:uid="{BAA72D06-83F9-4FAE-ACB5-25DFF0BA70C0}"/>
    <hyperlink ref="D556" r:id="rId2047" display="https://fbref.com/en/squads/e0f5893a/Curacao-Men-Stats" xr:uid="{B9CC3E74-43B0-4ADD-B56C-6B5E24B19C41}"/>
    <hyperlink ref="F556" r:id="rId2048" display="https://fbref.com/en/squads/a0a57b76/Miami-FC-Stats" xr:uid="{05E9F61C-F60D-4987-A8FD-CE0F905E6C74}"/>
    <hyperlink ref="Y556" r:id="rId2049" display="https://fbref.com/en/players/6cc47ae1/matchlogs/2026/summary/Jurgen-Locadia-Match-Logs" xr:uid="{41AD509D-E20E-420F-9149-3B879F6BE8EF}"/>
    <hyperlink ref="B557" r:id="rId2050" display="https://fbref.com/en/players/31d68775/Azarias-Londono" xr:uid="{AA0F3E7A-4A2B-49C3-9DC0-D42C1DCBCB5B}"/>
    <hyperlink ref="D557" r:id="rId2051" display="https://fbref.com/en/squads/6061a82d/Panama-Men-Stats" xr:uid="{3BC205CD-BE30-4CAE-9FF8-44D8CDF545D9}"/>
    <hyperlink ref="F557" r:id="rId2052" display="https://fbref.com/en/squads/01f5194d/Universidad-Catolica-Stats" xr:uid="{116E5054-4B49-462A-ADCA-860C6BC341F9}"/>
    <hyperlink ref="Y557" r:id="rId2053" display="https://fbref.com/en/players/31d68775/matchlogs/2026/summary/Azarias-Londono-Match-Logs" xr:uid="{A1311430-F498-4C15-A8AF-EDB75EB4F916}"/>
    <hyperlink ref="B558" r:id="rId2054" display="https://fbref.com/en/players/20700569/Sidny-Lopes-Cabral" xr:uid="{CE3EA875-4841-400F-BDC0-3B5C99670AB9}"/>
    <hyperlink ref="D558" r:id="rId2055" display="https://fbref.com/en/squads/31fa6fa6/Cabo-Verde-Men-Stats" xr:uid="{47BC912A-D980-4D77-9BBB-7770ADBCFD96}"/>
    <hyperlink ref="F558" r:id="rId2056" display="https://fbref.com/en/squads/a77c513e/2025-2026/Benfica-Stats" xr:uid="{04611A2F-115F-4FEF-87E7-92716D4EFB50}"/>
    <hyperlink ref="Y558" r:id="rId2057" display="https://fbref.com/en/players/20700569/matchlogs/2026/summary/Sidny-Lopes-Cabral-Match-Logs" xr:uid="{C4A842CC-A13F-41DF-A1D2-6EDA228D9CAC}"/>
    <hyperlink ref="B559" r:id="rId2058" display="https://fbref.com/en/players/e1426a52/Flaco-Lopez" xr:uid="{FDE30047-260C-47D0-9B21-C864A6E9F738}"/>
    <hyperlink ref="D559" r:id="rId2059" display="https://fbref.com/en/squads/f9fddd6e/Argentina-Men-Stats" xr:uid="{EAAD4F12-9167-4939-9E5A-22CC51021E55}"/>
    <hyperlink ref="F559" r:id="rId2060" display="https://fbref.com/en/squads/abdce579/Palmeiras-Stats" xr:uid="{D4AC19A2-977A-42A2-BE6E-BA884DEBDB6D}"/>
    <hyperlink ref="Y559" r:id="rId2061" display="https://fbref.com/en/players/e1426a52/matchlogs/2026/summary/Flaco-Lopez-Match-Logs" xr:uid="{7FFB2B6B-248A-4A23-A6D7-EDAC2C8A071F}"/>
    <hyperlink ref="B560" r:id="rId2062" display="https://fbref.com/en/players/30a09cb5/Derrick-Luckassen" xr:uid="{00C0B6E9-8131-4851-BEE6-0BE3F15CE200}"/>
    <hyperlink ref="D560" r:id="rId2063" display="https://fbref.com/en/squads/9349828d/Ghana-Men-Stats" xr:uid="{A872C21F-005F-4D54-99C8-FC6762E2CFF7}"/>
    <hyperlink ref="Y560" r:id="rId2064" display="https://fbref.com/en/players/30a09cb5/matchlogs/2026/summary/Derrick-Luckassen-Match-Logs" xr:uid="{F0561D70-A2D6-4B60-BD59-DE712F3CA3F9}"/>
    <hyperlink ref="B561" r:id="rId2065" display="https://fbref.com/en/players/80490d7f/Jhon-Lucumi" xr:uid="{2714ED7C-D557-4215-A3FA-907646E862BA}"/>
    <hyperlink ref="D561" r:id="rId2066" display="https://fbref.com/en/squads/ab73cfe5/Colombia-Men-Stats" xr:uid="{7505A618-37B5-4C98-8F51-16A09DC97C10}"/>
    <hyperlink ref="F561" r:id="rId2067" display="https://fbref.com/en/squads/1d8099f8/Bologna-Stats" xr:uid="{F1D51AD0-49B1-406C-AB0E-67E261E3584A}"/>
    <hyperlink ref="Y561" r:id="rId2068" display="https://fbref.com/en/players/80490d7f/matchlogs/2026/summary/Jhon-Lucumi-Match-Logs" xr:uid="{28E89061-0C46-491A-B03F-C140787F673C}"/>
    <hyperlink ref="B562" r:id="rId2069" display="https://fbref.com/en/players/b333b014/Jose-Luis-Rodriguez" xr:uid="{994035FD-4D88-4D86-94BE-99C16DDB1936}"/>
    <hyperlink ref="D562" r:id="rId2070" display="https://fbref.com/en/squads/6061a82d/Panama-Men-Stats" xr:uid="{44C7FA1A-F641-44F5-93D8-6FEE09884A2E}"/>
    <hyperlink ref="F562" r:id="rId2071" display="https://fbref.com/en/squads/29bff345/2025-2026/FC-Juarez-Stats" xr:uid="{51DD2A88-FBBD-482C-BF67-4EA81BE778E6}"/>
    <hyperlink ref="Y562" r:id="rId2072" display="https://fbref.com/en/players/b333b014/matchlogs/2026/summary/Jose-Luis-Rodriguez-Match-Logs" xr:uid="{2A280F02-8CA8-437B-B143-99CDDA8533DC}"/>
    <hyperlink ref="B563" r:id="rId2073" display="https://fbref.com/en/players/5eae500a/Romelu-Lukaku" xr:uid="{A47B7F1A-0E87-4A5B-A323-5108DA9D86A3}"/>
    <hyperlink ref="D563" r:id="rId2074" display="https://fbref.com/en/squads/361422b9/Belgium-Men-Stats" xr:uid="{10696119-773D-477E-86BC-0E08A20B5D02}"/>
    <hyperlink ref="F563" r:id="rId2075" display="https://fbref.com/en/squads/d48ad4ff/Napoli-Stats" xr:uid="{AD2B2CC4-5226-4B94-99A3-3CDF6B805CAF}"/>
    <hyperlink ref="Y563" r:id="rId2076" display="https://fbref.com/en/players/5eae500a/matchlogs/2026/summary/Romelu-Lukaku-Match-Logs" xr:uid="{8927CCD2-FC62-46D2-83F3-8333DFF827E8}"/>
    <hyperlink ref="B564" r:id="rId2077" display="https://fbref.com/en/players/0c61c77c/Dodi-Lukebakio" xr:uid="{2E575E25-67CF-45C5-9187-86A3A068A279}"/>
    <hyperlink ref="D564" r:id="rId2078" display="https://fbref.com/en/squads/361422b9/Belgium-Men-Stats" xr:uid="{AE0DC5E9-C64C-4939-8812-2A945CAC9272}"/>
    <hyperlink ref="F564" r:id="rId2079" display="https://fbref.com/en/squads/a77c513e/2025-2026/Benfica-Stats" xr:uid="{B02B3F8A-131D-41C4-A4D8-69E91720227E}"/>
    <hyperlink ref="Y564" r:id="rId2080" display="https://fbref.com/en/players/0c61c77c/matchlogs/2026/summary/Dodi-Lukebakio-Match-Logs" xr:uid="{89846625-7004-479B-B357-5A631A73E016}"/>
    <hyperlink ref="B565" r:id="rId2081" display="https://fbref.com/en/players/a2056e82/Jovo-Lukic" xr:uid="{3815F8E9-2A67-4B6F-A36C-3333CA8E52A3}"/>
    <hyperlink ref="D565" r:id="rId2082" display="https://fbref.com/en/squads/6c5ef1c3/Bosnia-and-Herzegovina-Men-Stats" xr:uid="{C6726218-40D7-46EE-939E-38707FF65FDC}"/>
    <hyperlink ref="F565" r:id="rId2083" display="https://fbref.com/en/squads/aba482e2/2025-2026/Universitatea-Cluj-Stats" xr:uid="{A44A87B4-9696-42D9-943A-53E82D498878}"/>
    <hyperlink ref="Y565" r:id="rId2084" display="https://fbref.com/en/players/a2056e82/matchlogs/2026/summary/Jovo-Lukic-Match-Logs" xr:uid="{0A7DFEB9-9702-4456-A1DA-C6854B99D04C}"/>
    <hyperlink ref="B566" r:id="rId2085" display="https://fbref.com/en/players/922da988/Awer-Mabil" xr:uid="{0C972C6E-87B2-4212-89AB-EA9B5627C687}"/>
    <hyperlink ref="D566" r:id="rId2086" display="https://fbref.com/en/squads/b90bf4f9/Australia-Men-Stats" xr:uid="{F702C0BF-1F1F-4D25-8D5D-8847BAC9EB99}"/>
    <hyperlink ref="F566" r:id="rId2087" display="https://fbref.com/en/squads/9eef2995/Castellon-Stats" xr:uid="{FC599C3F-A96D-4B83-B856-E47BEE358847}"/>
    <hyperlink ref="Y566" r:id="rId2088" display="https://fbref.com/en/players/922da988/matchlogs/2026/summary/Awer-Mabil-Match-Logs" xr:uid="{52474076-08E3-4103-AD4B-AED908FBCF50}"/>
    <hyperlink ref="B567" r:id="rId2089" display="https://fbref.com/en/players/83d074ff/Alexis-Mac-Allister" xr:uid="{3F0D61D3-C69A-4CD7-947F-7D6B7B4F7888}"/>
    <hyperlink ref="D567" r:id="rId2090" display="https://fbref.com/en/squads/f9fddd6e/Argentina-Men-Stats" xr:uid="{F15A0877-5941-48EB-8345-9EF6911BAB46}"/>
    <hyperlink ref="F567" r:id="rId2091" display="https://fbref.com/en/squads/822bd0ba/Liverpool-Stats" xr:uid="{C665F2C9-1FB9-437A-87BD-1156D605A3EE}"/>
    <hyperlink ref="Y567" r:id="rId2092" display="https://fbref.com/en/players/83d074ff/matchlogs/2026/summary/Alexis-Mac-Allister-Match-Logs" xr:uid="{2C4488A7-E82D-4957-8BFC-475BCD2E5BC0}"/>
    <hyperlink ref="B568" r:id="rId2093" display="https://fbref.com/en/players/b3f8bdef/Deiver-Machado" xr:uid="{13409BCB-59A8-4111-9029-371AE5217A70}"/>
    <hyperlink ref="D568" r:id="rId2094" display="https://fbref.com/en/squads/ab73cfe5/Colombia-Men-Stats" xr:uid="{9C1BCDE7-8E2D-4F5D-B656-74BE6C4FD837}"/>
    <hyperlink ref="F568" r:id="rId2095" display="https://fbref.com/en/squads/d7a486cd/Nantes-Stats" xr:uid="{8ADED3A2-5228-4BE3-AC46-70B83DCF1690}"/>
    <hyperlink ref="Y568" r:id="rId2096" display="https://fbref.com/en/players/b3f8bdef/matchlogs/2026/summary/Deiver-Machado-Match-Logs" xr:uid="{D2D16A67-086B-471E-9982-5E50E7E1C0C2}"/>
    <hyperlink ref="B569" r:id="rId2097" display="https://fbref.com/en/players/964dde35/Shuto-Machino" xr:uid="{7E75D8E5-B2E1-4926-A7B6-569DB1DED2FF}"/>
    <hyperlink ref="D569" r:id="rId2098" display="https://fbref.com/en/squads/ffcf1690/Japan-Men-Stats" xr:uid="{06C2A4E6-6192-4779-9E32-256A413489A5}"/>
    <hyperlink ref="F569" r:id="rId2099" display="https://fbref.com/en/squads/32f3ee20/Monchengladbach-Stats" xr:uid="{106D5922-B4E6-4CE5-8FBC-60EB80951D7D}"/>
    <hyperlink ref="Y569" r:id="rId2100" display="https://fbref.com/en/players/964dde35/matchlogs/2026/summary/Shuto-Machino-Match-Logs" xr:uid="{46E7673A-02DB-4081-9F40-B5275093D22F}"/>
    <hyperlink ref="B570" r:id="rId2101" display="https://fbref.com/en/players/2b1d2ada/Assim-Madibo" xr:uid="{2D247060-0E2A-4937-B044-3944D15E8529}"/>
    <hyperlink ref="D570" r:id="rId2102" display="https://fbref.com/en/squads/9b696ed1/Qatar-Men-Stats" xr:uid="{14DEAC16-E2DB-4DED-843B-A5F78B03444A}"/>
    <hyperlink ref="Y570" r:id="rId2103" display="https://fbref.com/en/players/2b1d2ada/matchlogs/2026/summary/Assim-Madibo-Match-Logs" xr:uid="{E82F5483-E0CC-49D5-8820-0D54D3663D98}"/>
    <hyperlink ref="B571" r:id="rId2104" display="https://fbref.com/en/players/bf34eebd/Noni-Madueke" xr:uid="{688F0ED6-F0A5-4346-A226-268543A84EC3}"/>
    <hyperlink ref="D571" r:id="rId2105" display="https://fbref.com/en/squads/1862c019/England-Men-Stats" xr:uid="{913113C5-1AD2-4204-A62B-0873609A93ED}"/>
    <hyperlink ref="F571" r:id="rId2106" display="https://fbref.com/en/squads/18bb7c10/Arsenal-Stats" xr:uid="{88A9526E-DDD2-4F7C-BA7E-4FA2E5586BCC}"/>
    <hyperlink ref="Y571" r:id="rId2107" display="https://fbref.com/en/players/bf34eebd/matchlogs/2026/summary/Noni-Madueke-Match-Logs" xr:uid="{B21A628A-EC73-4F8D-AA2E-F36623CA1FF4}"/>
    <hyperlink ref="B572" r:id="rId2108" display="https://fbref.com/en/players/395451fc/Daizen-Maeda" xr:uid="{15519465-3734-4B4D-B7DF-CE647AC9166A}"/>
    <hyperlink ref="D572" r:id="rId2109" display="https://fbref.com/en/squads/ffcf1690/Japan-Men-Stats" xr:uid="{611E435D-EF01-42E7-9BCC-81DD1CADFAA5}"/>
    <hyperlink ref="F572" r:id="rId2110" display="https://fbref.com/en/squads/b81aa4fa/Celtic-Stats" xr:uid="{D0FA49E6-56AB-4E3C-B688-888BB40CE877}"/>
    <hyperlink ref="Y572" r:id="rId2111" display="https://fbref.com/en/players/395451fc/matchlogs/2026/summary/Daizen-Maeda-Match-Logs" xr:uid="{F84432EA-C10F-4E1F-BB9E-98DF7312939B}"/>
    <hyperlink ref="B573" r:id="rId2112" display="https://fbref.com/en/players/67ac5bb8/Gabriel-Magalhaes" xr:uid="{A5C97011-EF71-47DF-98DE-09A973A3AAB6}"/>
    <hyperlink ref="D573" r:id="rId2113" display="https://fbref.com/en/squads/304635c3/Brazil-Men-Stats" xr:uid="{D46CF8E2-406A-4681-9939-59E6540B6003}"/>
    <hyperlink ref="F573" r:id="rId2114" display="https://fbref.com/en/squads/18bb7c10/Arsenal-Stats" xr:uid="{83161173-0DEE-4D2D-B93D-9098E2C0B74C}"/>
    <hyperlink ref="Y573" r:id="rId2115" display="https://fbref.com/en/players/67ac5bb8/matchlogs/2026/summary/Gabriel-Magalhaes-Match-Logs" xr:uid="{355D4994-BF9B-4952-B886-F4C461074239}"/>
    <hyperlink ref="B574" r:id="rId2116" display="https://fbref.com/en/players/86e34165/Ermin-Mahmic" xr:uid="{BEEBF0FE-A910-4C21-846A-FF2836532D51}"/>
    <hyperlink ref="D574" r:id="rId2117" display="https://fbref.com/en/squads/6c5ef1c3/Bosnia-and-Herzegovina-Men-Stats" xr:uid="{DDD1EB57-A8C7-4FDA-9FAF-170E479F5E49}"/>
    <hyperlink ref="F574" r:id="rId2118" display="https://fbref.com/en/squads/2c9bebcd/2025-2026/Slovan-Liberec-Stats" xr:uid="{111BA54A-F816-4CEA-81CD-2469468C9AFF}"/>
    <hyperlink ref="Y574" r:id="rId2119" display="https://fbref.com/en/players/86e34165/matchlogs/2026/summary/Ermin-Mahmic-Match-Logs" xr:uid="{C7281888-F8A9-4F26-AC47-4123F9C964D9}"/>
    <hyperlink ref="B576" r:id="rId2120" display="https://fbref.com/en/players/081048c2/Hadj-Mahmoud" xr:uid="{9AD7271F-AD43-4370-90D1-06FAC97BEE7A}"/>
    <hyperlink ref="D576" r:id="rId2121" display="https://fbref.com/en/squads/a7c7562a/Tunisia-Men-Stats" xr:uid="{C8A01C29-A01E-45B6-82D4-F7B9458ED89E}"/>
    <hyperlink ref="F576" r:id="rId2122" display="https://fbref.com/en/squads/4dcf77da/2025-2026/Lugano-Stats" xr:uid="{C15A463D-BE9D-4529-A47F-138A95B0B73F}"/>
    <hyperlink ref="Y576" r:id="rId2123" display="https://fbref.com/en/players/081048c2/matchlogs/2026/summary/Hadj-Mahmoud-Match-Logs" xr:uid="{A75D8A7E-4DC1-4BE1-B47B-BDAA90E50E4C}"/>
    <hyperlink ref="B577" r:id="rId2124" display="https://fbref.com/en/players/892d5bb1/Riyad-Mahrez" xr:uid="{35674DF0-7748-4750-B6A7-CDA16EE3AB43}"/>
    <hyperlink ref="D577" r:id="rId2125" display="https://fbref.com/en/squads/1e2dba57/Algeria-Men-Stats" xr:uid="{90AE0131-6185-4FFB-B387-8DD38C0843DB}"/>
    <hyperlink ref="F577" r:id="rId2126" display="https://fbref.com/en/squads/cb45d9cb/Al-Ahli-Stats" xr:uid="{E4D7A7DC-66EF-4B25-953B-C000E696BD6C}"/>
    <hyperlink ref="Y577" r:id="rId2127" display="https://fbref.com/en/players/892d5bb1/matchlogs/2026/summary/Riyad-Mahrez-Match-Logs" xr:uid="{31ECF56A-7C51-4C1B-9D68-2F44A61FE846}"/>
    <hyperlink ref="B578" r:id="rId2128" display="https://fbref.com/en/players/4d0d5020/Alexandro-Maidana" xr:uid="{EA97457A-8E2A-4294-8D51-93F10099FD9E}"/>
    <hyperlink ref="D578" r:id="rId2129" display="https://fbref.com/en/squads/d2043442/Paraguay-Men-Stats" xr:uid="{F9CFAA8D-54E7-4589-B244-20CE6AFC9A57}"/>
    <hyperlink ref="F578" r:id="rId2130" display="https://fbref.com/en/squads/ceda2145/Talleres-Cordoba-Stats" xr:uid="{701F7F17-5EA4-44F8-A407-BBEBB23A4F82}"/>
    <hyperlink ref="Y578" r:id="rId2131" display="https://fbref.com/en/players/4d0d5020/matchlogs/2026/summary/Alexandro-Maidana-Match-Logs" xr:uid="{7E4F8437-A4A6-4BA1-BFBA-D0452776A09E}"/>
    <hyperlink ref="B579" r:id="rId2132" display="https://fbref.com/en/players/fcb38f57/Mike-Maignan" xr:uid="{A579F118-B041-4502-86A4-797D6304B73A}"/>
    <hyperlink ref="D579" r:id="rId2133" display="https://fbref.com/en/squads/b1b36dcd/France-Men-Stats" xr:uid="{8CD1E753-FB9E-4EAE-B4A8-6B5849E9D357}"/>
    <hyperlink ref="F579" r:id="rId2134" display="https://fbref.com/en/squads/dc56fe14/Milan-Stats" xr:uid="{3E36AFD7-9CA2-41F2-A76F-29E5A65224C5}"/>
    <hyperlink ref="Y579" r:id="rId2135" display="https://fbref.com/en/players/fcb38f57/matchlogs/2026/summary/Mike-Maignan-Match-Logs" xr:uid="{4409FB41-D637-4730-A0E2-8C19807E25AB}"/>
    <hyperlink ref="B580" r:id="rId2136" display="https://fbref.com/en/players/4d76d03b/Evidence-Makgopa" xr:uid="{D905BD0D-D2F6-4F4F-AB6B-F38AA6356DCD}"/>
    <hyperlink ref="D580" r:id="rId2137" display="https://fbref.com/en/squads/506f1741/South-Africa-Men-Stats" xr:uid="{79E38C98-AB26-42D8-A55D-76BBBA9A5961}"/>
    <hyperlink ref="F580" r:id="rId2138" display="https://fbref.com/en/squads/b8a68959/Orlando-Pirates-Stats" xr:uid="{FC3161EE-74ED-4A2A-B7B3-C061B74EA427}"/>
    <hyperlink ref="Y580" r:id="rId2139" display="https://fbref.com/en/players/4d76d03b/matchlogs/2026/summary/Evidence-Makgopa-Match-Logs" xr:uid="{236C24D9-2666-49D4-AC5C-2F6F52B81DA5}"/>
    <hyperlink ref="B581" r:id="rId2140" display="https://fbref.com/en/players/f95ac2b6/Ahmed-Maknzi" xr:uid="{227C906C-60C7-4EBF-A3E8-40D7D5DE2E7A}"/>
    <hyperlink ref="D581" r:id="rId2141" display="https://fbref.com/en/squads/ec843efd/Iraq-Men-Stats" xr:uid="{1864BD9D-9E8C-436F-B4E1-9B8844F21F43}"/>
    <hyperlink ref="Y581" r:id="rId2142" display="https://fbref.com/en/players/f95ac2b6/matchlogs/2026/summary/Ahmed-Maknzi-Match-Logs" xr:uid="{E5873617-CE08-4541-BE1A-505736720C0E}"/>
    <hyperlink ref="B582" r:id="rId2143" display="https://fbref.com/en/players/116c35df/Donyell-Malen" xr:uid="{BBA1BD17-1A48-4CB9-85C5-14E238D9E5B0}"/>
    <hyperlink ref="D582" r:id="rId2144" display="https://fbref.com/en/squads/5bb5024a/Netherlands-Men-Stats" xr:uid="{6DAFD40D-D68C-4711-92B8-6669BD555F69}"/>
    <hyperlink ref="F582" r:id="rId2145" display="https://fbref.com/en/squads/cf74a709/Roma-Stats" xr:uid="{859621BA-AE3F-42BB-966D-DCFD29CAB754}"/>
    <hyperlink ref="Y582" r:id="rId2146" display="https://fbref.com/en/players/116c35df/matchlogs/2026/summary/Donyell-Malen-Match-Logs" xr:uid="{EA71A4DC-FE05-4D30-A77F-630610EC1BFB}"/>
    <hyperlink ref="B583" r:id="rId2147" display="https://fbref.com/en/players/de57cd45/Arjan-Malic" xr:uid="{666FEA01-F49F-49BF-B00A-72E88023839F}"/>
    <hyperlink ref="D583" r:id="rId2148" display="https://fbref.com/en/squads/6c5ef1c3/Bosnia-and-Herzegovina-Men-Stats" xr:uid="{B147E1C1-0915-47A9-9F21-CC29E851CFF1}"/>
    <hyperlink ref="F583" r:id="rId2149" display="https://fbref.com/en/squads/3f4fe568/2025-2026/Sturm-Graz-Stats" xr:uid="{E08C12E4-03E0-4659-80A7-8FC9861871AD}"/>
    <hyperlink ref="Y583" r:id="rId2150" display="https://fbref.com/en/players/de57cd45/matchlogs/2026/summary/Arjan-Malic-Match-Logs" xr:uid="{17B09F09-A58D-4CB1-9D7B-216FED51AF4E}"/>
    <hyperlink ref="B584" r:id="rId2151" display="https://fbref.com/en/players/1e20b706/Mohamed-Manai" xr:uid="{BF883874-AA34-438B-88C3-122ACDF64EEF}"/>
    <hyperlink ref="D584" r:id="rId2152" display="https://fbref.com/en/squads/9b696ed1/Qatar-Men-Stats" xr:uid="{A1F36997-24B5-4FF3-B909-0B876ADD8D91}"/>
    <hyperlink ref="Y584" r:id="rId2153" display="https://fbref.com/en/players/1e20b706/matchlogs/2026/summary/Mohamed-Manai-Match-Logs" xr:uid="{D4396596-B22B-403C-A7B5-56764CE4459B}"/>
    <hyperlink ref="B585" r:id="rId2154" display="https://fbref.com/en/players/fbd6378b/Aissa-Mandi" xr:uid="{686C86D8-28AE-472B-8BD5-95BAB8111EE3}"/>
    <hyperlink ref="D585" r:id="rId2155" display="https://fbref.com/en/squads/1e2dba57/Algeria-Men-Stats" xr:uid="{DC06F17F-EDED-4495-9B6E-0952D0ACA7EC}"/>
    <hyperlink ref="F585" r:id="rId2156" display="https://fbref.com/en/squads/cb188c0c/Lille-Stats" xr:uid="{2544252C-C34A-44D8-B0FA-A5C3177AB279}"/>
    <hyperlink ref="Y585" r:id="rId2157" display="https://fbref.com/en/players/fbd6378b/matchlogs/2026/summary/Aissa-Mandi-Match-Logs" xr:uid="{DA45BA7F-DCA2-49F6-A8F3-D71FCE15ECEC}"/>
    <hyperlink ref="B586" r:id="rId2158" display="https://fbref.com/en/players/c691bfe2/Sadio-Mane" xr:uid="{1C7580A8-0004-4B25-9F13-545D357883EA}"/>
    <hyperlink ref="D586" r:id="rId2159" display="https://fbref.com/en/squads/9ab5c684/Senegal-Men-Stats" xr:uid="{664DA015-88C7-4C4F-BA5D-A6261D2ECA26}"/>
    <hyperlink ref="F586" r:id="rId2160" display="https://fbref.com/en/squads/6baef27f/Al-Nassr-Stats" xr:uid="{32C86F62-2A05-4B90-95B9-7CF3C7FF30BF}"/>
    <hyperlink ref="Y586" r:id="rId2161" display="https://fbref.com/en/players/c691bfe2/matchlogs/2026/summary/Sadio-Mane-Match-Logs" xr:uid="{77C7076C-A858-4515-A2DD-BE7D061B4E4B}"/>
    <hyperlink ref="B587" r:id="rId2162" display="https://fbref.com/en/players/f1d74479/Juan-Manuel-Sanabria" xr:uid="{87138A33-F2F0-450B-A070-DB1D0ED306E0}"/>
    <hyperlink ref="D587" r:id="rId2163" display="https://fbref.com/en/squads/870e020f/Uruguay-Men-Stats" xr:uid="{1F56642B-8899-4285-9768-2703BE1C9203}"/>
    <hyperlink ref="F587" r:id="rId2164" display="https://fbref.com/en/squads/5d274ee4/2025-2026/Atletico-San-Luis-Stats" xr:uid="{0FDAFB13-F2E3-4ADB-BE6F-35673A1AF274}"/>
    <hyperlink ref="Y587" r:id="rId2165" display="https://fbref.com/en/players/f1d74479/matchlogs/2026/summary/Juan-Manuel-Sanabria-Match-Logs" xr:uid="{E081E791-B405-4338-B39B-931BBEC14E4A}"/>
    <hyperlink ref="B588" r:id="rId2166" display="https://fbref.com/en/players/8fcf0e12/Johan-Manzambi" xr:uid="{962C3B1B-EC99-455B-8C11-3298BEA869F9}"/>
    <hyperlink ref="D588" r:id="rId2167" display="https://fbref.com/en/squads/81021a70/Switzerland-Men-Stats" xr:uid="{0A6EA54A-9538-41DC-A650-5D16BFB06999}"/>
    <hyperlink ref="F588" r:id="rId2168" display="https://fbref.com/en/squads/a486e511/Freiburg-Stats" xr:uid="{4F88DAF7-A6A8-4A71-B26C-DC8355D8E11E}"/>
    <hyperlink ref="Y588" r:id="rId2169" display="https://fbref.com/en/players/8fcf0e12/matchlogs/2026/summary/Johan-Manzambi-Match-Logs" xr:uid="{8D9B32EF-F977-4DDD-AA85-D5DA666D9925}"/>
    <hyperlink ref="B589" r:id="rId2170" display="https://fbref.com/en/players/1eedc1ea/Mahmoud-Al-Mardi" xr:uid="{E70A1798-502D-4249-8AE4-CAC68F3BD097}"/>
    <hyperlink ref="D589" r:id="rId2171" display="https://fbref.com/en/squads/3e22f0fa/Jordan-Men-Stats" xr:uid="{75EAC6CC-D22B-4767-BE15-9BF0849ED27B}"/>
    <hyperlink ref="Y589" r:id="rId2172" display="https://fbref.com/en/players/1eedc1ea/matchlogs/2026/summary/Mahmoud-Al-Mardi-Match-Logs" xr:uid="{AB8388A3-79DA-4D47-9C17-CAAC2620919A}"/>
    <hyperlink ref="B590" r:id="rId2173" display="https://fbref.com/en/players/be915a68/Jearl-Margaritha" xr:uid="{24970EC0-FB14-493C-AADE-ACD0EC3A05CE}"/>
    <hyperlink ref="D590" r:id="rId2174" display="https://fbref.com/en/squads/e0f5893a/Curacao-Men-Stats" xr:uid="{9D83E1B4-C713-48FB-811C-AA711F446439}"/>
    <hyperlink ref="F590" r:id="rId2175" display="https://fbref.com/en/squads/0217e4d8/Beveren-Stats" xr:uid="{3274854D-339F-46CF-9392-B2B7FFA6C57D}"/>
    <hyperlink ref="Y590" r:id="rId2176" display="https://fbref.com/en/players/be915a68/matchlogs/2026/summary/Jearl-Margaritha-Match-Logs" xr:uid="{E10F397C-8AF6-4A60-B58D-DC268531A52E}"/>
    <hyperlink ref="B591" r:id="rId2177" display="https://fbref.com/en/players/0e0102eb/Omar-Marmoush" xr:uid="{5D374CD9-D53F-4F63-9424-26B959DC2FF5}"/>
    <hyperlink ref="D591" r:id="rId2178" display="https://fbref.com/en/squads/b8889750/Egypt-Men-Stats" xr:uid="{3A969D6B-034C-437B-8408-341BE5FB8D4E}"/>
    <hyperlink ref="F591" r:id="rId2179" display="https://fbref.com/en/squads/b8fd03ef/Manchester-City-Stats" xr:uid="{8D4F6B73-74D3-4ABF-9C18-365732408D43}"/>
    <hyperlink ref="Y591" r:id="rId2180" display="https://fbref.com/en/players/0e0102eb/matchlogs/2026/summary/Omar-Marmoush-Match-Logs" xr:uid="{465512D0-8A19-4362-969A-8FC8B84DC958}"/>
    <hyperlink ref="B592" r:id="rId2181" display="https://fbref.com/en/players/d5f2f82b/Marquinhos" xr:uid="{81F9AFCF-EB5D-42EB-AD3A-D53EFC49E445}"/>
    <hyperlink ref="D592" r:id="rId2182" display="https://fbref.com/en/squads/304635c3/Brazil-Men-Stats" xr:uid="{55A6280C-BC0A-4545-A2D4-4B42367B8BC6}"/>
    <hyperlink ref="F592" r:id="rId2183" display="https://fbref.com/en/squads/e2d8892c/Paris-Saint-Germain-Stats" xr:uid="{2CECE9BA-C270-4D4B-9639-86F917467A67}"/>
    <hyperlink ref="Y592" r:id="rId2184" display="https://fbref.com/en/players/d5f2f82b/matchlogs/2026/summary/Marquinhos-Match-Logs" xr:uid="{5372DF1A-9081-408C-B11A-8FBF750F5214}"/>
    <hyperlink ref="B593" r:id="rId2185" display="https://fbref.com/en/players/48a5a5d6/Gabriel-Martinelli" xr:uid="{162DA7BF-3136-46E5-9843-86A6835BC9D1}"/>
    <hyperlink ref="D593" r:id="rId2186" display="https://fbref.com/en/squads/304635c3/Brazil-Men-Stats" xr:uid="{54B93A2D-64E9-440B-8458-1AF7217B8A92}"/>
    <hyperlink ref="F593" r:id="rId2187" display="https://fbref.com/en/squads/18bb7c10/Arsenal-Stats" xr:uid="{505AB1C4-AACA-411B-90D0-74BABCE5CA3A}"/>
    <hyperlink ref="Y593" r:id="rId2188" display="https://fbref.com/en/players/48a5a5d6/matchlogs/2026/summary/Gabriel-Martinelli-Match-Logs" xr:uid="{FE24F1C6-CE72-4553-8308-EF2EFDD34953}"/>
    <hyperlink ref="B594" r:id="rId2189" display="https://fbref.com/en/players/59146354/Guillermo-Martinez-Ayala" xr:uid="{58C05993-2E61-45B1-BCE8-D459A0CE7AF2}"/>
    <hyperlink ref="D594" r:id="rId2190" display="https://fbref.com/en/squads/b009a548/Mexico-Men-Stats" xr:uid="{65C0A50F-7D59-4CF5-85B8-14AFD457563B}"/>
    <hyperlink ref="F594" r:id="rId2191" display="https://fbref.com/en/squads/c9d59c6c/2025-2026/Pumas-UNAM-Stats" xr:uid="{CCC973CD-E40B-44FD-BF5F-F38F6C218354}"/>
    <hyperlink ref="Y594" r:id="rId2192" display="https://fbref.com/en/players/59146354/matchlogs/2026/summary/Guillermo-Martinez-Ayala-Match-Logs" xr:uid="{AFAAB6FB-EC98-4535-A42B-1E272393B1BC}"/>
    <hyperlink ref="B595" r:id="rId2193" display="https://fbref.com/en/players/fdb15495/Cristian-Martinez" xr:uid="{BB9C857F-34DB-4A1A-94F3-4504C7BB2D99}"/>
    <hyperlink ref="D595" r:id="rId2194" display="https://fbref.com/en/squads/6061a82d/Panama-Men-Stats" xr:uid="{C1699008-CCE6-4B3A-B79C-DA8A0BBFD53F}"/>
    <hyperlink ref="Y595" r:id="rId2195" display="https://fbref.com/en/players/fdb15495/matchlogs/2026/summary/Cristian-Martinez-Match-Logs" xr:uid="{B1C3DEED-A92D-4E92-82D8-41573CBB4351}"/>
    <hyperlink ref="B596" r:id="rId2196" display="https://fbref.com/en/players/7956236f/Emiliano-Martinez" xr:uid="{F6841833-4DA2-4AAD-B721-F35DEB46CC90}"/>
    <hyperlink ref="D596" r:id="rId2197" display="https://fbref.com/en/squads/f9fddd6e/Argentina-Men-Stats" xr:uid="{55601BD8-1FF2-4BB0-AC4E-CE977938644F}"/>
    <hyperlink ref="F596" r:id="rId2198" display="https://fbref.com/en/squads/8602292d/Aston-Villa-Stats" xr:uid="{C1148865-7853-45F5-9707-DF365AEA0F6A}"/>
    <hyperlink ref="Y596" r:id="rId2199" display="https://fbref.com/en/players/7956236f/matchlogs/2026/summary/Emiliano-Martinez-Match-Logs" xr:uid="{1A425A2F-0DF3-4169-857A-36CFF1B89ACD}"/>
    <hyperlink ref="B597" r:id="rId2200" display="https://fbref.com/en/players/f7036e1c/Lautaro-Martinez" xr:uid="{8B1A2874-2582-4931-8974-FACF690079BE}"/>
    <hyperlink ref="D597" r:id="rId2201" display="https://fbref.com/en/squads/f9fddd6e/Argentina-Men-Stats" xr:uid="{81E31901-1561-4460-9EF3-D07A9305EE72}"/>
    <hyperlink ref="F597" r:id="rId2202" display="https://fbref.com/en/squads/d609edc0/Internazionale-Stats" xr:uid="{4F83E425-D789-48D0-888E-42F41A96CC6B}"/>
    <hyperlink ref="Y597" r:id="rId2203" display="https://fbref.com/en/players/f7036e1c/matchlogs/2026/summary/Lautaro-Martinez-Match-Logs" xr:uid="{FE1FE0F8-E065-41DB-AC81-224E4C727C2F}"/>
    <hyperlink ref="B598" r:id="rId2204" display="https://fbref.com/en/players/bac46a10/Lisandro-Martinez" xr:uid="{E35015F0-D46F-42BB-9D5F-961EB7581E30}"/>
    <hyperlink ref="D598" r:id="rId2205" display="https://fbref.com/en/squads/f9fddd6e/Argentina-Men-Stats" xr:uid="{4E3DAE6A-B435-47C2-915E-2C3D7C70E74D}"/>
    <hyperlink ref="F598" r:id="rId2206" display="https://fbref.com/en/squads/19538871/Manchester-United-Stats" xr:uid="{98A028CA-BE36-4F7E-A4FF-51C280FACDAE}"/>
    <hyperlink ref="Y598" r:id="rId2207" display="https://fbref.com/en/players/bac46a10/matchlogs/2026/summary/Lisandro-Martinez-Match-Logs" xr:uid="{6203C5C6-E0EF-4738-813C-89A5239AED52}"/>
    <hyperlink ref="B599" r:id="rId2208" display="https://fbref.com/en/players/498d45f7/Thapelo-Maseko" xr:uid="{0B84DC8A-1D84-44F1-B706-29060644AF0C}"/>
    <hyperlink ref="D599" r:id="rId2209" display="https://fbref.com/en/squads/506f1741/South-Africa-Men-Stats" xr:uid="{FD1FB717-2F06-4342-9235-800173FA0F7C}"/>
    <hyperlink ref="Y599" r:id="rId2210" display="https://fbref.com/en/players/498d45f7/matchlogs/2026/summary/Thapelo-Maseko-Match-Logs" xr:uid="{89FEA502-105C-4D52-B244-94EBFD73B12E}"/>
    <hyperlink ref="B600" r:id="rId2211" display="https://fbref.com/en/players/c88f913e/Hazem-Mastouri" xr:uid="{AD0DD910-E6D5-4632-A75E-8E88281BAF5D}"/>
    <hyperlink ref="D600" r:id="rId2212" display="https://fbref.com/en/squads/a7c7562a/Tunisia-Men-Stats" xr:uid="{EED8BFBC-9529-4E5C-BBD1-0AAA392BB7AA}"/>
    <hyperlink ref="F600" r:id="rId2213" display="https://fbref.com/en/squads/f7823485/2025-2026/Dynamo-Makhachkala-Stats" xr:uid="{0BBC930B-3642-485F-B972-3A8EC529C59F}"/>
    <hyperlink ref="Y600" r:id="rId2214" display="https://fbref.com/en/players/c88f913e/matchlogs/2026/summary/Hazem-Mastouri-Match-Logs" xr:uid="{546EA3DA-4813-48B9-99BB-A6F9EC56CF2A}"/>
    <hyperlink ref="B602" r:id="rId2215" display="https://fbref.com/en/players/57df7a11/Arthur-Masuaku" xr:uid="{500330D0-3173-465C-917A-0018B2C3EEA0}"/>
    <hyperlink ref="D602" r:id="rId2216" display="https://fbref.com/en/squads/9be9f315/Congo-DR-Men-Stats" xr:uid="{98AE0A34-9642-4648-A9BE-4BA8357AFEF5}"/>
    <hyperlink ref="F602" r:id="rId2217" display="https://fbref.com/en/squads/fd4e0f7d/Lens-Stats" xr:uid="{A78C0AA0-B3B8-4F1A-8A51-E105D91E5C3D}"/>
    <hyperlink ref="Y602" r:id="rId2218" display="https://fbref.com/en/players/57df7a11/matchlogs/2026/summary/Arthur-Masuaku-Match-Logs" xr:uid="{AE1E3841-5BEA-4ED9-8AB6-D4724F5774EC}"/>
    <hyperlink ref="B603" r:id="rId2219" display="https://fbref.com/en/players/948e1292/Igor-Matanovic" xr:uid="{68871C1A-F6AD-4973-A011-C0F48514466E}"/>
    <hyperlink ref="D603" r:id="rId2220" display="https://fbref.com/en/squads/7b08e376/Croatia-Men-Stats" xr:uid="{C0F75C96-7E81-47D0-8AA9-0EDF7BFC18F7}"/>
    <hyperlink ref="F603" r:id="rId2221" display="https://fbref.com/en/squads/a486e511/Freiburg-Stats" xr:uid="{3AFA4496-F5D2-4324-96F1-02F1A9AACAE7}"/>
    <hyperlink ref="Y603" r:id="rId2222" display="https://fbref.com/en/players/948e1292/matchlogs/2026/summary/Igor-Matanovic-Match-Logs" xr:uid="{B37B9213-C844-4627-904D-4E52F638CFBE}"/>
    <hyperlink ref="B604" r:id="rId2223" display="https://fbref.com/en/players/feb5d972/Pape-Matar-Sarr" xr:uid="{5DE78747-8AD8-415E-BEAF-08E9C5754E67}"/>
    <hyperlink ref="D604" r:id="rId2224" display="https://fbref.com/en/squads/9ab5c684/Senegal-Men-Stats" xr:uid="{097942F8-15FD-422E-AC54-7A5C0CA63572}"/>
    <hyperlink ref="F604" r:id="rId2225" display="https://fbref.com/en/squads/361ca564/Tottenham-Hotspur-Stats" xr:uid="{91BDE863-1AE7-4867-AA01-4E0C558FCFE3}"/>
    <hyperlink ref="Y604" r:id="rId2226" display="https://fbref.com/en/players/feb5d972/matchlogs/2026/summary/Pape-Matar-Sarr-Match-Logs" xr:uid="{39EC4CB3-C224-46CA-A952-B32029D412C1}"/>
    <hyperlink ref="B605" r:id="rId2227" display="https://fbref.com/en/players/50e6dc35/Jean-Philippe-Mateta" xr:uid="{AB11DD3A-FE4C-4452-84D5-7B7B585606A6}"/>
    <hyperlink ref="D605" r:id="rId2228" display="https://fbref.com/en/squads/b1b36dcd/France-Men-Stats" xr:uid="{DC5AA3CD-EF31-4D5A-8865-C9733DB1AB37}"/>
    <hyperlink ref="F605" r:id="rId2229" display="https://fbref.com/en/squads/47c64c55/Crystal-Palace-Stats" xr:uid="{C4D82E7F-D4C8-49FA-A870-E7610FFB8BEA}"/>
    <hyperlink ref="Y605" r:id="rId2230" display="https://fbref.com/en/players/50e6dc35/matchlogs/2026/summary/Jean-Philippe-Mateta-Match-Logs" xr:uid="{CFC9F1EB-5FF4-46E3-AD1B-A2991A1B3C9D}"/>
    <hyperlink ref="B606" r:id="rId2231" display="https://fbref.com/en/players/bf4cbc22/Mauricio" xr:uid="{91AAB01C-44ED-4E44-9C12-538AD43E7089}"/>
    <hyperlink ref="D606" r:id="rId2232" display="https://fbref.com/en/squads/d2043442/Paraguay-Men-Stats" xr:uid="{61587641-8AF1-447E-B7A0-25CC026CFDFC}"/>
    <hyperlink ref="F606" r:id="rId2233" display="https://fbref.com/en/squads/abdce579/Palmeiras-Stats" xr:uid="{30D46AFD-7005-460D-8E9B-65EF8F2B23B0}"/>
    <hyperlink ref="Y606" r:id="rId2234" display="https://fbref.com/en/players/bf4cbc22/matchlogs/2026/summary/Mauricio-Match-Logs" xr:uid="{2960253B-4137-493C-AD1A-0B363DB764AD}"/>
    <hyperlink ref="B607" r:id="rId2235" display="https://fbref.com/en/players/0d113a00/Fiston-Mayele" xr:uid="{7AF6FA36-34E0-489B-8DFF-B1E64E4E7BDD}"/>
    <hyperlink ref="D607" r:id="rId2236" display="https://fbref.com/en/squads/9be9f315/Congo-DR-Men-Stats" xr:uid="{821860AC-D00A-4284-A133-53972893B674}"/>
    <hyperlink ref="Y607" r:id="rId2237" display="https://fbref.com/en/players/0d113a00/matchlogs/2026/summary/Fiston-Mayele-Match-Logs" xr:uid="{E1A7066F-3000-43F0-8081-062A1888C14B}"/>
    <hyperlink ref="B608" r:id="rId2238" display="https://fbref.com/en/players/89b3bc5e/Ibrahim-Maza" xr:uid="{F74D8D88-34CF-4C89-8400-B23EF881E2C4}"/>
    <hyperlink ref="D608" r:id="rId2239" display="https://fbref.com/en/squads/1e2dba57/Algeria-Men-Stats" xr:uid="{862D3068-FAAB-4D18-BE44-646A4A50A18E}"/>
    <hyperlink ref="F608" r:id="rId2240" display="https://fbref.com/en/squads/c7a9f859/Leverkusen-Stats" xr:uid="{783D51D5-9FF2-49FF-B964-F7923C7E211F}"/>
    <hyperlink ref="Y608" r:id="rId2241" display="https://fbref.com/en/players/89b3bc5e/matchlogs/2026/summary/Ibrahim-Maza-Match-Logs" xr:uid="{DEC0589B-3759-4B5C-A7C6-547E3DF28524}"/>
    <hyperlink ref="B609" r:id="rId2242" display="https://fbref.com/en/players/b74277a0/Noussair-Mazraoui" xr:uid="{BA3115F0-E4EF-4CEC-95E9-9F8E2BBBB545}"/>
    <hyperlink ref="D609" r:id="rId2243" display="https://fbref.com/en/squads/af41ccda/Morocco-Men-Stats" xr:uid="{1B8B3BF2-3073-42AB-A363-4EAF6F0F81CA}"/>
    <hyperlink ref="F609" r:id="rId2244" display="https://fbref.com/en/squads/19538871/Manchester-United-Stats" xr:uid="{D5B68270-45A4-4104-A299-FA81D221CBC0}"/>
    <hyperlink ref="Y609" r:id="rId2245" display="https://fbref.com/en/players/b74277a0/matchlogs/2026/summary/Noussair-Mazraoui-Match-Logs" xr:uid="{9DAB65BD-78C1-4C41-88A3-B2D45A3036DE}"/>
    <hyperlink ref="B610" r:id="rId2246" display="https://fbref.com/en/players/42fd9c7f/Kylian-Mbappe" xr:uid="{F2923E47-B006-4304-B1E6-863CE1CEF25B}"/>
    <hyperlink ref="D610" r:id="rId2247" display="https://fbref.com/en/squads/b1b36dcd/France-Men-Stats" xr:uid="{421B8044-B4AD-4319-8AB7-38E0609B8624}"/>
    <hyperlink ref="F610" r:id="rId2248" display="https://fbref.com/en/squads/53a2f082/Real-Madrid-Stats" xr:uid="{64E01DC0-0A3C-4D38-BF67-E259931E35E8}"/>
    <hyperlink ref="Y610" r:id="rId2249" display="https://fbref.com/en/players/42fd9c7f/matchlogs/2026/summary/Kylian-Mbappe-Match-Logs" xr:uid="{C46BF293-0092-4575-BF40-588033AF7C58}"/>
    <hyperlink ref="B611" r:id="rId2250" display="https://fbref.com/en/players/f6272be9/Thalente-Mbatha" xr:uid="{93E6EBDD-5A35-4D81-953B-55FE75399B38}"/>
    <hyperlink ref="D611" r:id="rId2251" display="https://fbref.com/en/squads/506f1741/South-Africa-Men-Stats" xr:uid="{E8192308-BBB8-49E8-BE5D-28C43153A9F6}"/>
    <hyperlink ref="F611" r:id="rId2252" display="https://fbref.com/en/squads/b8a68959/Orlando-Pirates-Stats" xr:uid="{307FA1CC-B025-4DB1-9049-9EB293F319B7}"/>
    <hyperlink ref="Y611" r:id="rId2253" display="https://fbref.com/en/players/f6272be9/matchlogs/2026/summary/Thalente-Mbatha-Match-Logs" xr:uid="{21F53061-8BEF-466D-AD10-1FF1741A642B}"/>
    <hyperlink ref="B612" r:id="rId2254" display="https://fbref.com/en/players/201b4ee4/Ibrahim-Mbaye" xr:uid="{0E0D3EF2-542C-4946-9686-CBD760DF455F}"/>
    <hyperlink ref="D612" r:id="rId2255" display="https://fbref.com/en/squads/9ab5c684/Senegal-Men-Stats" xr:uid="{6F4858A2-8AEC-480D-9128-C05AD8999342}"/>
    <hyperlink ref="F612" r:id="rId2256" display="https://fbref.com/en/squads/e2d8892c/Paris-Saint-Germain-Stats" xr:uid="{60B24E78-0C0C-477E-87A8-49E7D7760251}"/>
    <hyperlink ref="Y612" r:id="rId2257" display="https://fbref.com/en/players/201b4ee4/matchlogs/2026/summary/Ibrahim-Mbaye-Match-Logs" xr:uid="{90DCB47A-D721-49CF-97F7-8E9A703C5284}"/>
    <hyperlink ref="B613" r:id="rId2258" display="https://fbref.com/en/players/e76cb9cc/Chancel-Mbemba" xr:uid="{04465E9E-FF19-469B-9694-D816F1D22EBE}"/>
    <hyperlink ref="D613" r:id="rId2259" display="https://fbref.com/en/squads/9be9f315/Congo-DR-Men-Stats" xr:uid="{FA8014EC-49EA-48D8-A343-007C62F0BA4C}"/>
    <hyperlink ref="F613" r:id="rId2260" display="https://fbref.com/en/squads/cb188c0c/Lille-Stats" xr:uid="{84CDB926-AF71-4600-B4EC-A13F2B9D98D4}"/>
    <hyperlink ref="Y613" r:id="rId2261" display="https://fbref.com/en/players/e76cb9cc/matchlogs/2026/summary/Chancel-Mbemba-Match-Logs" xr:uid="{84EA1FC7-2476-46B2-A991-4CD6CBE2E57E}"/>
    <hyperlink ref="B614" r:id="rId2262" display="https://fbref.com/en/players/13398d42/Mbekezeli-Mbokazi" xr:uid="{FFEAA0EB-3703-42D4-B914-B12181246E64}"/>
    <hyperlink ref="D614" r:id="rId2263" display="https://fbref.com/en/squads/506f1741/South-Africa-Men-Stats" xr:uid="{07EABC69-C3B4-4526-87E1-9EB8EDD93B04}"/>
    <hyperlink ref="F614" r:id="rId2264" display="https://fbref.com/en/squads/f9940243/Chicago-Fire-Stats" xr:uid="{E3CBB2A8-0D56-47DB-AFDF-00F569E97EC1}"/>
    <hyperlink ref="Y614" r:id="rId2265" display="https://fbref.com/en/players/13398d42/matchlogs/2026/summary/Mbekezeli-Mbokazi-Match-Logs" xr:uid="{42023475-A13E-48EA-85B9-6B242EEA045B}"/>
    <hyperlink ref="B615" r:id="rId2266" display="https://fbref.com/en/players/46750e9c/Nathanael-Mbuku" xr:uid="{B320B2DB-7918-483A-A35E-8D89E995F99B}"/>
    <hyperlink ref="D615" r:id="rId2267" display="https://fbref.com/en/squads/9be9f315/Congo-DR-Men-Stats" xr:uid="{CCAB4E28-6802-47E8-8F1A-357B54396155}"/>
    <hyperlink ref="F615" r:id="rId2268" display="https://fbref.com/en/squads/281b0e73/Montpellier-Stats" xr:uid="{13274B26-DEF4-4A2E-9997-D1051DFC5DD9}"/>
    <hyperlink ref="Y615" r:id="rId2269" display="https://fbref.com/en/players/46750e9c/matchlogs/2026/summary/Nathanael-Mbuku-Match-Logs" xr:uid="{98C7AFA1-36A6-4467-A26A-07B81518C8AF}"/>
    <hyperlink ref="B616" r:id="rId2270" display="https://fbref.com/en/players/3fc42049/Callum-McCowatt" xr:uid="{DDB77B84-F737-4681-9B43-778BC48B5A08}"/>
    <hyperlink ref="D616" r:id="rId2271" display="https://fbref.com/en/squads/259855f0/New-Zealand-Men-Stats" xr:uid="{330EB27A-EC0D-45AF-973B-D6EEEAAAD71B}"/>
    <hyperlink ref="F616" r:id="rId2272" display="https://fbref.com/en/squads/b0dd06cd/2025-2026/Silkeborg-Stats" xr:uid="{CD6A16B9-9572-4BF4-84F4-644E62DC207F}"/>
    <hyperlink ref="Y616" r:id="rId2273" display="https://fbref.com/en/players/3fc42049/matchlogs/2026/summary/Callum-McCowatt-Match-Logs" xr:uid="{9060FEA1-A97E-400A-B483-E19F5FEE46FA}"/>
    <hyperlink ref="B617" r:id="rId2274" display="https://fbref.com/en/players/90f91999/John-McGinn" xr:uid="{028CB447-F282-41EF-9822-0626D7ED60C0}"/>
    <hyperlink ref="D617" r:id="rId2275" display="https://fbref.com/en/squads/602d3994/Scotland-Men-Stats" xr:uid="{627ED7D5-0B37-4357-9742-6B021D93A7C3}"/>
    <hyperlink ref="F617" r:id="rId2276" display="https://fbref.com/en/squads/8602292d/Aston-Villa-Stats" xr:uid="{B21D2458-D7C2-46EE-9C64-6DEAF043224D}"/>
    <hyperlink ref="Y617" r:id="rId2277" display="https://fbref.com/en/players/90f91999/matchlogs/2026/summary/John-McGinn-Match-Logs" xr:uid="{FA900080-1C50-48CA-B8A5-388E9BF81B1C}"/>
    <hyperlink ref="B618" r:id="rId2278" display="https://fbref.com/en/players/4e5a4cbc/Scott-McKenna" xr:uid="{B8A48658-AC5D-4BB3-A934-6D94D685F1F4}"/>
    <hyperlink ref="D618" r:id="rId2279" display="https://fbref.com/en/squads/602d3994/Scotland-Men-Stats" xr:uid="{6E46E1D1-F37E-4720-8E71-4264B21121F5}"/>
    <hyperlink ref="F618" r:id="rId2280" display="https://fbref.com/en/squads/edd0d381/2025-2026/Dinamo-Zagreb-Stats" xr:uid="{116E93BD-FA40-4BE7-B7D0-060FDC5A550E}"/>
    <hyperlink ref="Y618" r:id="rId2281" display="https://fbref.com/en/players/4e5a4cbc/matchlogs/2026/summary/Scott-McKenna-Match-Logs" xr:uid="{1E8A75F8-1FAF-4C66-A531-44F35855D7AA}"/>
    <hyperlink ref="B619" r:id="rId2282" display="https://fbref.com/en/players/01c3aff5/Weston-McKennie" xr:uid="{6928D024-1B04-40DE-BDEE-006DC4A47561}"/>
    <hyperlink ref="D619" r:id="rId2283" display="https://fbref.com/en/squads/0f66725b/United-States-Men-Stats" xr:uid="{3102F8CD-5248-4014-93A4-4BC1A7750602}"/>
    <hyperlink ref="F619" r:id="rId2284" display="https://fbref.com/en/squads/e0652b02/Juventus-Stats" xr:uid="{B76B528D-F80C-4D7B-B8D3-8ADE969A1274}"/>
    <hyperlink ref="Y619" r:id="rId2285" display="https://fbref.com/en/players/01c3aff5/matchlogs/2026/summary/Weston-McKennie-Match-Logs" xr:uid="{5DF6E8B0-C1AA-4ADB-ADCB-870E9D668F94}"/>
    <hyperlink ref="B620" r:id="rId2286" display="https://fbref.com/en/players/a5f5d094/Mark-McKenzie" xr:uid="{89952593-2A72-4618-88AB-8C08BCD95061}"/>
    <hyperlink ref="D620" r:id="rId2287" display="https://fbref.com/en/squads/0f66725b/United-States-Men-Stats" xr:uid="{A25A7C3A-6F70-45BA-9588-D186B35C04ED}"/>
    <hyperlink ref="F620" r:id="rId2288" display="https://fbref.com/en/squads/3f8c4b5f/Toulouse-Stats" xr:uid="{8D9730A6-243A-4A63-B94F-D9E7D283982B}"/>
    <hyperlink ref="Y620" r:id="rId2289" display="https://fbref.com/en/players/a5f5d094/matchlogs/2026/summary/Mark-McKenzie-Match-Logs" xr:uid="{6D15A20A-C5F0-4879-947A-BB72EA8625D9}"/>
    <hyperlink ref="B621" r:id="rId2290" display="https://fbref.com/en/players/471f16b3/Kenny-McLean" xr:uid="{8F3ED765-F42B-4168-B936-35D95CBBD217}"/>
    <hyperlink ref="D621" r:id="rId2291" display="https://fbref.com/en/squads/602d3994/Scotland-Men-Stats" xr:uid="{6DB76AC1-7BF5-40FC-9C81-18A46E14C8EC}"/>
    <hyperlink ref="F621" r:id="rId2292" display="https://fbref.com/en/squads/1c781004/Norwich-City-Stats" xr:uid="{E07B14CF-ABEC-4D26-999A-C3BD9A55726D}"/>
    <hyperlink ref="Y621" r:id="rId2293" display="https://fbref.com/en/players/471f16b3/matchlogs/2026/summary/Kenny-McLean-Match-Logs" xr:uid="{34258B67-4FEC-457F-A504-EDFAB19EDB39}"/>
    <hyperlink ref="B622" r:id="rId2294" display="https://fbref.com/en/players/d93c2511/Scott-McTominay" xr:uid="{3FB94118-D221-43DF-926D-1F19C8913D52}"/>
    <hyperlink ref="D622" r:id="rId2295" display="https://fbref.com/en/squads/602d3994/Scotland-Men-Stats" xr:uid="{D8D88AF8-99DE-4D0F-8492-2F8A04254494}"/>
    <hyperlink ref="F622" r:id="rId2296" display="https://fbref.com/en/squads/d48ad4ff/Napoli-Stats" xr:uid="{ACBF7FD6-1FA1-4324-A5BE-2DCC9CC45B8B}"/>
    <hyperlink ref="Y622" r:id="rId2297" display="https://fbref.com/en/players/d93c2511/matchlogs/2026/summary/Scott-McTominay-Match-Logs" xr:uid="{AACA926A-EA8B-43A9-856C-843694820AC0}"/>
    <hyperlink ref="B623" r:id="rId2298" display="https://fbref.com/en/players/0a6dbbf7/Brandon-Mechele" xr:uid="{F7A8790A-CC5A-495C-B376-5D6F6C8D8720}"/>
    <hyperlink ref="D623" r:id="rId2299" display="https://fbref.com/en/squads/361422b9/Belgium-Men-Stats" xr:uid="{9FB73974-7906-4914-8AB5-851286CD408E}"/>
    <hyperlink ref="F623" r:id="rId2300" display="https://fbref.com/en/squads/f1e6c5f1/Club-Brugge-Stats" xr:uid="{F13E817D-EF90-42A2-8238-AE4AF9CA34EC}"/>
    <hyperlink ref="Y623" r:id="rId2301" display="https://fbref.com/en/players/0a6dbbf7/matchlogs/2026/summary/Brandon-Mechele-Match-Logs" xr:uid="{DB1CFAD8-EBFA-4233-ACA6-1067E109259D}"/>
    <hyperlink ref="B624" r:id="rId2302" display="https://fbref.com/en/players/6f5ec8bb/Facundo-Medina" xr:uid="{60B21C4D-ADD0-4497-9F8C-C4C0D1FB329A}"/>
    <hyperlink ref="D624" r:id="rId2303" display="https://fbref.com/en/squads/f9fddd6e/Argentina-Men-Stats" xr:uid="{B2DD280F-B60D-449A-9F83-B4B49589A21E}"/>
    <hyperlink ref="F624" r:id="rId2304" display="https://fbref.com/en/squads/5725cc7b/Marseille-Stats" xr:uid="{3ECC4FB2-3FE5-4511-B4C7-92E21B1F8E98}"/>
    <hyperlink ref="Y624" r:id="rId2305" display="https://fbref.com/en/players/6f5ec8bb/matchlogs/2026/summary/Facundo-Medina-Match-Logs" xr:uid="{585E2E2E-02C8-4994-9B73-5A7E067B36D8}"/>
    <hyperlink ref="B625" r:id="rId2306" display="https://fbref.com/en/players/1fe8ecf7/Yaimar-Medina" xr:uid="{30D7EB5C-D4C5-4EDB-B2FD-EBB89F246DA3}"/>
    <hyperlink ref="D625" r:id="rId2307" display="https://fbref.com/en/squads/123acaf8/Ecuador-Men-Stats" xr:uid="{BB119016-3489-478E-9AF5-20C8B706815A}"/>
    <hyperlink ref="F625" r:id="rId2308" display="https://fbref.com/en/squads/1e972a99/Genk-Stats" xr:uid="{C9863615-E2C9-4EB4-9769-7E4F80ADB9D0}"/>
    <hyperlink ref="Y625" r:id="rId2309" display="https://fbref.com/en/players/1fe8ecf7/matchlogs/2026/summary/Yaimar-Medina-Match-Logs" xr:uid="{E82773E7-73EA-416C-89E5-8B6B1FD242D9}"/>
    <hyperlink ref="B626" r:id="rId2310" display="https://fbref.com/en/players/ca22ccb0/Hannibal-Mejbri" xr:uid="{AB899E1A-F293-42CD-B548-7348F4BDB20B}"/>
    <hyperlink ref="D626" r:id="rId2311" display="https://fbref.com/en/squads/a7c7562a/Tunisia-Men-Stats" xr:uid="{607D3C05-B8D2-444B-B112-6C71C20EEAB7}"/>
    <hyperlink ref="F626" r:id="rId2312" display="https://fbref.com/en/squads/943e8050/Burnley-Stats" xr:uid="{1ECD007D-3C70-47E6-A028-D640A46CD4A1}"/>
    <hyperlink ref="Y626" r:id="rId2313" display="https://fbref.com/en/players/ca22ccb0/matchlogs/2026/summary/Hannibal-Mejbri-Match-Logs" xr:uid="{C957C423-BC00-448A-988F-00DD0AEFB8A1}"/>
    <hyperlink ref="B628" r:id="rId2314" display="https://fbref.com/en/players/918c187c/Amar-Memic" xr:uid="{86AB8712-1F18-4C16-99F2-1874384106FD}"/>
    <hyperlink ref="D628" r:id="rId2315" display="https://fbref.com/en/squads/6c5ef1c3/Bosnia-and-Herzegovina-Men-Stats" xr:uid="{AB8257A7-6478-40D4-A557-2A12A1466BDF}"/>
    <hyperlink ref="F628" r:id="rId2316" display="https://fbref.com/en/squads/02cd81bf/2025-2026/Viktoria-Plzen-Stats" xr:uid="{8121D8ED-2D61-4807-90A7-D487B60BC61B}"/>
    <hyperlink ref="Y628" r:id="rId2317" display="https://fbref.com/en/players/918c187c/matchlogs/2026/summary/Amar-Memic-Match-Logs" xr:uid="{B02FB477-4D7E-43A8-92BD-209A04249BCF}"/>
    <hyperlink ref="B629" r:id="rId2318" display="https://fbref.com/en/players/8f696594/Memphis" xr:uid="{AD84A85E-F07B-4006-BC78-64A1294478CA}"/>
    <hyperlink ref="D629" r:id="rId2319" display="https://fbref.com/en/squads/5bb5024a/Netherlands-Men-Stats" xr:uid="{EF7E2826-3B30-49C0-85EB-E58F53F1A73F}"/>
    <hyperlink ref="F629" r:id="rId2320" display="https://fbref.com/en/squads/bf4acd28/Corinthians-Stats" xr:uid="{E6E54900-CBDF-4D42-94FD-44224C6CD1F4}"/>
    <hyperlink ref="Y629" r:id="rId2321" display="https://fbref.com/en/players/8f696594/matchlogs/2026/summary/Memphis-Match-Logs" xr:uid="{7E9959E5-6BE4-4F9E-BBB4-260550904A80}"/>
    <hyperlink ref="B630" r:id="rId2322" display="https://fbref.com/en/players/8738a7a1/Sultan-Mendash" xr:uid="{B35F22E5-4A3D-4B6B-BF4A-6D0B92AC860B}"/>
    <hyperlink ref="D630" r:id="rId2323" display="https://fbref.com/en/squads/6e84edac/Saudi-Arabia-Men-Stats" xr:uid="{564F8EF2-9960-498E-8B83-154D1C884F63}"/>
    <hyperlink ref="F630" r:id="rId2324" display="https://fbref.com/en/squads/972e2539/Al-Hilal-Stats" xr:uid="{BD2ABCE7-C493-499D-AF54-D54426BAB94E}"/>
    <hyperlink ref="Y630" r:id="rId2325" display="https://fbref.com/en/players/8738a7a1/matchlogs/2026/summary/Sultan-Mendash-Match-Logs" xr:uid="{1CC67CFA-5449-4735-9D13-17AD2A375054}"/>
    <hyperlink ref="B631" r:id="rId2326" display="https://fbref.com/en/players/5169f27f/Lucas-Mendes" xr:uid="{F01ED91E-C6C4-4BA9-BFDB-AC2D8B481199}"/>
    <hyperlink ref="D631" r:id="rId2327" display="https://fbref.com/en/squads/9b696ed1/Qatar-Men-Stats" xr:uid="{2E5CD978-3194-4949-A8B9-AE6AA23E5D1E}"/>
    <hyperlink ref="Y631" r:id="rId2328" display="https://fbref.com/en/players/5169f27f/matchlogs/2026/summary/Lucas-Mendes-Match-Logs" xr:uid="{BF3855F8-718E-4040-9ACE-F5FB2AA5729A}"/>
    <hyperlink ref="B632" r:id="rId2329" display="https://fbref.com/en/players/f20e4cc9/Nuno-Mendes" xr:uid="{60940DDC-09B8-45FE-92EE-B13516082C7C}"/>
    <hyperlink ref="D632" r:id="rId2330" display="https://fbref.com/en/squads/4a1b4ea8/Portugal-Men-Stats" xr:uid="{DDCFC5A3-EB40-404F-B18A-FD4FB2B774F9}"/>
    <hyperlink ref="F632" r:id="rId2331" display="https://fbref.com/en/squads/e2d8892c/Paris-Saint-Germain-Stats" xr:uid="{D739D503-6ED2-4A24-A339-CDBD3232A0B7}"/>
    <hyperlink ref="Y632" r:id="rId2332" display="https://fbref.com/en/players/f20e4cc9/matchlogs/2026/summary/Nuno-Mendes-Match-Logs" xr:uid="{A012A8DD-F4D1-4719-95F9-D77F68B43A82}"/>
    <hyperlink ref="B633" r:id="rId2333" display="https://fbref.com/en/players/ba6e01ab/Ryan-Mendes" xr:uid="{D8FCF797-CA34-4A55-B433-0377218CFCE4}"/>
    <hyperlink ref="D633" r:id="rId2334" display="https://fbref.com/en/squads/31fa6fa6/Cabo-Verde-Men-Stats" xr:uid="{DD83755E-5D56-4DD2-A9AF-380FA5F33DAB}"/>
    <hyperlink ref="Y633" r:id="rId2335" display="https://fbref.com/en/players/ba6e01ab/matchlogs/2026/summary/Ryan-Mendes-Match-Logs" xr:uid="{B0D0D72E-0AE8-4DEC-9CD7-3441F6E055CD}"/>
    <hyperlink ref="B634" r:id="rId2336" display="https://fbref.com/en/players/33887998/Edouard-Mendy" xr:uid="{ACC06AF8-6741-4474-BDFE-442B8AAD607F}"/>
    <hyperlink ref="D634" r:id="rId2337" display="https://fbref.com/en/squads/9ab5c684/Senegal-Men-Stats" xr:uid="{A9BBE424-BCB5-403A-8960-3B3FA0904AA2}"/>
    <hyperlink ref="F634" r:id="rId2338" display="https://fbref.com/en/squads/cb45d9cb/Al-Ahli-Stats" xr:uid="{C131ECCE-71B4-4039-9F4A-A3D47CB260B6}"/>
    <hyperlink ref="Y634" r:id="rId2339" display="https://fbref.com/en/players/33887998/matchlogs/2026/summary/Edouard-Mendy-Match-Logs" xr:uid="{51235E1E-6751-4876-B32A-6A2A29474CDB}"/>
    <hyperlink ref="B635" r:id="rId2340" display="https://fbref.com/en/players/9bdd8118/Gideon-Mensah" xr:uid="{8CFBE446-B6A8-49E1-B705-055652E5B83F}"/>
    <hyperlink ref="D635" r:id="rId2341" display="https://fbref.com/en/squads/9349828d/Ghana-Men-Stats" xr:uid="{A6D739E8-FF8B-46F6-B976-C77A5F159C96}"/>
    <hyperlink ref="F635" r:id="rId2342" display="https://fbref.com/en/squads/5ae09109/Auxerre-Stats" xr:uid="{B3D39B02-9388-430E-9230-78070B4A8105}"/>
    <hyperlink ref="Y635" r:id="rId2343" display="https://fbref.com/en/players/9bdd8118/matchlogs/2026/summary/Gideon-Mensah-Match-Logs" xr:uid="{9D30FFB7-4851-42CA-A60F-6BFC61D57F81}"/>
    <hyperlink ref="B636" r:id="rId2344" display="https://fbref.com/en/players/d080ed5e/Mikel-Merino" xr:uid="{9C17CFC2-F98A-4CEA-93A0-F7FDD9D7340A}"/>
    <hyperlink ref="D636" r:id="rId2345" display="https://fbref.com/en/squads/b561dd30/Spain-Men-Stats" xr:uid="{5DF1DB7F-D5A7-4771-BDE7-4DEF0B61B8AF}"/>
    <hyperlink ref="F636" r:id="rId2346" display="https://fbref.com/en/squads/18bb7c10/Arsenal-Stats" xr:uid="{BDF44401-07E2-4D76-BFD6-041896A09EE0}"/>
    <hyperlink ref="Y636" r:id="rId2347" display="https://fbref.com/en/players/d080ed5e/matchlogs/2026/summary/Mikel-Merino-Match-Logs" xr:uid="{B45C5742-5C17-4C55-9558-DB3137599CBE}"/>
    <hyperlink ref="B637" r:id="rId2348" display="https://fbref.com/en/players/d70ce98e/Lionel-Messi" xr:uid="{AD075D37-DE5F-4085-BBBF-A8B1349FB7E6}"/>
    <hyperlink ref="D637" r:id="rId2349" display="https://fbref.com/en/squads/f9fddd6e/Argentina-Men-Stats" xr:uid="{57CC4D21-F6A6-4E37-BCA8-FE7F3EBBAA07}"/>
    <hyperlink ref="F637" r:id="rId2350" display="https://fbref.com/en/squads/cb8b86a2/Inter-Miami-Stats" xr:uid="{F09DCC38-6BD4-4AB4-9169-E78A9D7172F9}"/>
    <hyperlink ref="Y637" r:id="rId2351" display="https://fbref.com/en/players/d70ce98e/matchlogs/2026/summary/Lionel-Messi-Match-Logs" xr:uid="{6A25EE19-E2E2-4294-B09E-5BFD71E5C756}"/>
    <hyperlink ref="B638" r:id="rId2352" display="https://fbref.com/en/players/73ce4d7d/Connor-Metcalfe" xr:uid="{DFEEDF12-0385-4DAC-910D-0723A179A133}"/>
    <hyperlink ref="D638" r:id="rId2353" display="https://fbref.com/en/squads/b90bf4f9/Australia-Men-Stats" xr:uid="{223A2B0A-8E0B-40B6-A844-61F0D7FCAFE3}"/>
    <hyperlink ref="F638" r:id="rId2354" display="https://fbref.com/en/squads/54864664/St-Pauli-Stats" xr:uid="{43F5EC8B-0736-4B64-9732-1A38D4938212}"/>
    <hyperlink ref="Y638" r:id="rId2355" display="https://fbref.com/en/players/73ce4d7d/matchlogs/2026/summary/Connor-Metcalfe-Match-Logs" xr:uid="{9DA098E5-73BC-4C25-8B43-86717374A302}"/>
    <hyperlink ref="B639" r:id="rId2356" display="https://fbref.com/en/players/e162b013/Thomas-Meunier" xr:uid="{E3186D28-A8AF-4D62-8C38-F514352A35E5}"/>
    <hyperlink ref="D639" r:id="rId2357" display="https://fbref.com/en/squads/361422b9/Belgium-Men-Stats" xr:uid="{4DD889C4-69D9-4051-9E82-AC25D03674B6}"/>
    <hyperlink ref="F639" r:id="rId2358" display="https://fbref.com/en/squads/cb188c0c/Lille-Stats" xr:uid="{F7F9DA86-9991-45BD-9AE7-57ADED47F960}"/>
    <hyperlink ref="Y639" r:id="rId2359" display="https://fbref.com/en/players/e162b013/matchlogs/2026/summary/Thomas-Meunier-Match-Logs" xr:uid="{B133EF60-530A-4470-8B95-CAEDA267622B}"/>
    <hyperlink ref="B640" r:id="rId2360" display="https://fbref.com/en/players/983515f8/Liam-Millar" xr:uid="{AA26340B-AB89-499C-A548-C490C80F2D3C}"/>
    <hyperlink ref="D640" r:id="rId2361" display="https://fbref.com/en/squads/9c6d90a0/Canada-Men-Stats" xr:uid="{3D6153DC-24E2-4D2D-9BDE-8BA25572FE62}"/>
    <hyperlink ref="F640" r:id="rId2362" display="https://fbref.com/en/squads/bd8769d1/Hull-City-Stats" xr:uid="{64CD82A6-DC1A-491F-9063-FFFAE668A5D5}"/>
    <hyperlink ref="Y640" r:id="rId2363" display="https://fbref.com/en/players/983515f8/matchlogs/2026/summary/Liam-Millar-Match-Logs" xr:uid="{879DCA39-7EDC-4E53-80F9-BBD202C5BB2A}"/>
    <hyperlink ref="B641" r:id="rId2364" display="https://fbref.com/en/players/e0f8151c/Kim-Min-jae" xr:uid="{C97EDF12-A228-4877-A59F-8D578CDA92F7}"/>
    <hyperlink ref="D641" r:id="rId2365" display="https://fbref.com/en/squads/473f0fbf/Korea-Republic-Men-Stats" xr:uid="{C71C0F66-7D36-4016-875C-94E19B5E2E30}"/>
    <hyperlink ref="F641" r:id="rId2366" display="https://fbref.com/en/squads/054efa67/Bayern-Munich-Stats" xr:uid="{25D79265-A9A4-4245-9267-750231C8D2DD}"/>
    <hyperlink ref="Y641" r:id="rId2367" display="https://fbref.com/en/players/e0f8151c/matchlogs/2026/summary/Kim-Min-jae-Match-Logs" xr:uid="{6618DD80-79FF-4481-971E-BA3336F4567C}"/>
    <hyperlink ref="B642" r:id="rId2368" display="https://fbref.com/en/players/6d5701f2/Yerry-Mina" xr:uid="{EE808785-75FB-456F-A515-F27583F93CA0}"/>
    <hyperlink ref="D642" r:id="rId2369" display="https://fbref.com/en/squads/ab73cfe5/Colombia-Men-Stats" xr:uid="{EA69778C-AF8D-4F56-9ACA-2AD211AC991B}"/>
    <hyperlink ref="F642" r:id="rId2370" display="https://fbref.com/en/squads/c4260e09/Cagliari-Stats" xr:uid="{68EF145D-8987-42C4-8270-58C060249BCE}"/>
    <hyperlink ref="Y642" r:id="rId2371" display="https://fbref.com/en/players/6d5701f2/matchlogs/2026/summary/Yerry-Mina-Match-Logs" xr:uid="{3AFA7B2D-67C2-4C1F-AF46-DF75D6CE7320}"/>
    <hyperlink ref="B643" r:id="rId2372" display="https://fbref.com/en/players/9cfd5b00/Alan-Minda" xr:uid="{5F54075F-F374-4004-A2E0-DDD7C1C861D9}"/>
    <hyperlink ref="D643" r:id="rId2373" display="https://fbref.com/en/squads/123acaf8/Ecuador-Men-Stats" xr:uid="{D2A7D8FA-501E-4063-815A-DB78EC85E88D}"/>
    <hyperlink ref="F643" r:id="rId2374" display="https://fbref.com/en/squads/422bb734/Atletico-Mineiro-Stats" xr:uid="{845F9954-A9FC-4C94-9D5B-27A238C94210}"/>
    <hyperlink ref="Y643" r:id="rId2375" display="https://fbref.com/en/players/9cfd5b00/matchlogs/2026/summary/Alan-Minda-Match-Logs" xr:uid="{B70AF9F4-5E9B-472A-8B45-59B35282E04D}"/>
    <hyperlink ref="B644" r:id="rId2376" display="https://fbref.com/en/players/bb1f97f2/Aubrey-Modiba" xr:uid="{CA0F1F7B-60A4-4E94-8577-25C295B6F9B5}"/>
    <hyperlink ref="D644" r:id="rId2377" display="https://fbref.com/en/squads/506f1741/South-Africa-Men-Stats" xr:uid="{00039C83-3D36-480A-B27C-94C47DAD4CDA}"/>
    <hyperlink ref="F644" r:id="rId2378" display="https://fbref.com/en/squads/97d80fef/Mamelodi-Sundowns-Stats" xr:uid="{D9406868-6F83-480A-99EF-DD0BC245DFE2}"/>
    <hyperlink ref="Y644" r:id="rId2379" display="https://fbref.com/en/players/bb1f97f2/matchlogs/2026/summary/Aubrey-Modiba-Match-Logs" xr:uid="{EF6FCED1-C784-4B2F-A500-2D542297F6FD}"/>
    <hyperlink ref="B645" r:id="rId2380" display="https://fbref.com/en/players/6025fab1/Luka-Modric" xr:uid="{519705F6-3355-4CAE-B34A-F271DBC87E1C}"/>
    <hyperlink ref="D645" r:id="rId2381" display="https://fbref.com/en/squads/7b08e376/Croatia-Men-Stats" xr:uid="{8274090A-6E6C-4C77-AB69-6446BBA5B177}"/>
    <hyperlink ref="F645" r:id="rId2382" display="https://fbref.com/en/squads/dc56fe14/Milan-Stats" xr:uid="{30A56CA4-911A-4183-B84A-76278C4524CF}"/>
    <hyperlink ref="Y645" r:id="rId2383" display="https://fbref.com/en/players/6025fab1/matchlogs/2026/summary/Luka-Modric-Match-Logs" xr:uid="{3F5B6652-0891-49FE-AAD8-746A497F7C9D}"/>
    <hyperlink ref="B646" r:id="rId2384" display="https://fbref.com/en/players/25c3fb97/Relebohile-Mofokeng" xr:uid="{DA97452B-8579-4FBB-9901-AC73D334766E}"/>
    <hyperlink ref="D646" r:id="rId2385" display="https://fbref.com/en/squads/506f1741/South-Africa-Men-Stats" xr:uid="{59D5B3AB-D7B3-40CF-89BD-90555CEB2C65}"/>
    <hyperlink ref="F646" r:id="rId2386" display="https://fbref.com/en/squads/b8a68959/Orlando-Pirates-Stats" xr:uid="{BCE31278-8B30-42D5-A3FB-036EB212D03C}"/>
    <hyperlink ref="Y646" r:id="rId2387" display="https://fbref.com/en/players/25c3fb97/matchlogs/2026/summary/Relebohile-Mofokeng-Match-Logs" xr:uid="{3B69AFDA-C048-4545-A668-2FB0F58DFDA5}"/>
    <hyperlink ref="B647" r:id="rId2388" display="https://fbref.com/en/players/92f69be8/Shahriar-Moghanlou" xr:uid="{FFC7D12F-BD40-43FD-BF10-586EEB9D8D96}"/>
    <hyperlink ref="D647" r:id="rId2389" display="https://fbref.com/en/squads/6a08f71e/IR-Iran-Men-Stats" xr:uid="{F38A4E7E-0DA7-422A-BA75-4FB91BE821CA}"/>
    <hyperlink ref="Y647" r:id="rId2390" display="https://fbref.com/en/players/92f69be8/matchlogs/2026/summary/Shahriar-Moghanlou-Match-Logs" xr:uid="{78B5BAC9-A2E7-444E-953B-FFDECE133AD6}"/>
    <hyperlink ref="B648" r:id="rId2391" display="https://fbref.com/en/players/740a0e28/Milad-Mohammadi" xr:uid="{5270E5EA-5544-4885-B68F-9FFAB45577B2}"/>
    <hyperlink ref="D648" r:id="rId2392" display="https://fbref.com/en/squads/6a08f71e/IR-Iran-Men-Stats" xr:uid="{B6A33C3A-9154-43E3-BD87-9C2DC6D4460B}"/>
    <hyperlink ref="F648" r:id="rId2393" display="https://fbref.com/en/squads/95f42e44/Persepolis-Stats" xr:uid="{B7B16329-F95F-415A-A794-1FF523ECB343}"/>
    <hyperlink ref="Y648" r:id="rId2394" display="https://fbref.com/en/players/740a0e28/matchlogs/2026/summary/Milad-Mohammadi-Match-Logs" xr:uid="{64AB1DA7-4FF3-4CAA-902D-110C53C171F9}"/>
    <hyperlink ref="B649" r:id="rId2395" display="https://fbref.com/en/players/7b6b53c3/Mohammad-Mohebi" xr:uid="{EEBF9BC9-4035-4DCB-BB78-EFD45B73526B}"/>
    <hyperlink ref="D649" r:id="rId2396" display="https://fbref.com/en/squads/6a08f71e/IR-Iran-Men-Stats" xr:uid="{B08CC838-4767-45EE-B925-76D50D541600}"/>
    <hyperlink ref="F649" r:id="rId2397" display="https://fbref.com/en/squads/d60423ef/2025-2026/Rostov-Stats" xr:uid="{826C071B-FBE6-49D1-99F3-33D17A1FAD81}"/>
    <hyperlink ref="Y649" r:id="rId2398" display="https://fbref.com/en/players/7b6b53c3/matchlogs/2026/summary/Mohammad-Mohebi-Match-Logs" xr:uid="{7AB9AA08-FE85-4D84-9610-383040A94CC8}"/>
    <hyperlink ref="B650" r:id="rId2399" display="https://fbref.com/en/players/608f2092/Johan-Mojica" xr:uid="{23DDC56C-B10C-400A-8616-C7DF73E6EB25}"/>
    <hyperlink ref="D650" r:id="rId2400" display="https://fbref.com/en/squads/ab73cfe5/Colombia-Men-Stats" xr:uid="{FEB23D75-D5EF-4239-A335-CCF2AB832FDF}"/>
    <hyperlink ref="F650" r:id="rId2401" display="https://fbref.com/en/squads/2aa12281/Mallorca-Stats" xr:uid="{1D30AA8A-D779-4FF0-A3DF-DBCF0184FF6E}"/>
    <hyperlink ref="Y650" r:id="rId2402" display="https://fbref.com/en/players/608f2092/matchlogs/2026/summary/Johan-Mojica-Match-Logs" xr:uid="{63E32B9F-01B9-420D-BB1A-53A2E4398FF3}"/>
    <hyperlink ref="B651" r:id="rId2403" display="https://fbref.com/en/players/00029b1e/Teboho-Mokoena" xr:uid="{F68012F6-9AD0-4723-8911-7BCF2888ABDE}"/>
    <hyperlink ref="D651" r:id="rId2404" display="https://fbref.com/en/squads/506f1741/South-Africa-Men-Stats" xr:uid="{2120B992-6A48-48AA-8AB9-87E628ED8356}"/>
    <hyperlink ref="F651" r:id="rId2405" display="https://fbref.com/en/squads/97d80fef/Mamelodi-Sundowns-Stats" xr:uid="{54C0C760-88AF-43EB-A35F-283D0FC894F8}"/>
    <hyperlink ref="Y651" r:id="rId2406" display="https://fbref.com/en/players/00029b1e/matchlogs/2026/summary/Teboho-Mokoena-Match-Logs" xr:uid="{48387613-9372-45CB-BA4E-6E96853C4BF3}"/>
    <hyperlink ref="B652" r:id="rId2407" display="https://fbref.com/en/players/23610943/Nahuel-Molina" xr:uid="{E062EB2B-5C47-4627-9FE0-FD691A5911C5}"/>
    <hyperlink ref="D652" r:id="rId2408" display="https://fbref.com/en/squads/f9fddd6e/Argentina-Men-Stats" xr:uid="{671B8121-8CED-4821-A350-1E1C2A4B65F0}"/>
    <hyperlink ref="F652" r:id="rId2409" display="https://fbref.com/en/squads/db3b9613/Atletico-Madrid-Stats" xr:uid="{1A93C294-4082-49E5-B53D-1DD1C9F5C348}"/>
    <hyperlink ref="Y652" r:id="rId2410" display="https://fbref.com/en/players/23610943/matchlogs/2026/summary/Nahuel-Molina-Match-Logs" xr:uid="{AABE723E-FB72-4C65-A5AD-6DAA47426343}"/>
    <hyperlink ref="B654" r:id="rId2411" display="https://fbref.com/en/players/d384bddd/Jamiro-Monteiro" xr:uid="{0CA57A1E-F200-4715-9D6F-19272BB539CD}"/>
    <hyperlink ref="D654" r:id="rId2412" display="https://fbref.com/en/squads/31fa6fa6/Cabo-Verde-Men-Stats" xr:uid="{16347025-C194-4FF4-875E-69CAB9BD7C6F}"/>
    <hyperlink ref="F654" r:id="rId2413" display="https://fbref.com/en/squads/e3db180b/Zwolle-Stats" xr:uid="{F006A760-19D0-4D04-83C2-9886A07BA3AB}"/>
    <hyperlink ref="Y654" r:id="rId2414" display="https://fbref.com/en/players/d384bddd/matchlogs/2026/summary/Jamiro-Monteiro-Match-Logs" xr:uid="{B4674E9C-BBF9-478D-BBFA-3E8BCE721AFC}"/>
    <hyperlink ref="B655" r:id="rId2415" display="https://fbref.com/en/players/28e957d7/Cesar-Montes" xr:uid="{3F0F5229-B7F5-428D-86D0-6B8EB742FBCB}"/>
    <hyperlink ref="D655" r:id="rId2416" display="https://fbref.com/en/squads/b009a548/Mexico-Men-Stats" xr:uid="{CAF48146-53AF-482C-BDDA-6DD6BBBC8D11}"/>
    <hyperlink ref="F655" r:id="rId2417" display="https://fbref.com/en/squads/5a8dc328/2025-2026/Lokomotiv-Moscow-Stats" xr:uid="{7E4C1F82-9354-447F-B8AE-BF098960E366}"/>
    <hyperlink ref="Y655" r:id="rId2418" display="https://fbref.com/en/players/28e957d7/matchlogs/2026/summary/Cesar-Montes-Match-Logs" xr:uid="{EFFA8B6B-E856-4F7F-9C63-454ECFE3D825}"/>
    <hyperlink ref="B656" r:id="rId2419" display="https://fbref.com/en/players/374d5158/Gonzalo-Montiel" xr:uid="{EA06FFB9-C859-4D9D-AEB2-693769903432}"/>
    <hyperlink ref="D656" r:id="rId2420" display="https://fbref.com/en/squads/f9fddd6e/Argentina-Men-Stats" xr:uid="{CB768B05-3B85-43FF-BBE8-173448DA788E}"/>
    <hyperlink ref="F656" r:id="rId2421" display="https://fbref.com/en/squads/ef99c78c/River-Plate-Stats" xr:uid="{F17973E6-0808-4F94-BD0D-681CA0B266C5}"/>
    <hyperlink ref="Y656" r:id="rId2422" display="https://fbref.com/en/players/374d5158/matchlogs/2026/summary/Gonzalo-Montiel-Match-Logs" xr:uid="{52B97344-8956-4A75-9C1D-DF3946CD0595}"/>
    <hyperlink ref="B657" r:id="rId2423" display="https://fbref.com/en/players/6bce7dd8/Kim-Moon-hwan" xr:uid="{13BB16D9-49D5-4861-AE23-EF3F5F9C0050}"/>
    <hyperlink ref="D657" r:id="rId2424" display="https://fbref.com/en/squads/473f0fbf/Korea-Republic-Men-Stats" xr:uid="{3C0D9F6F-C3C2-455E-A982-AA9512DEF066}"/>
    <hyperlink ref="F657" r:id="rId2425" display="https://fbref.com/en/squads/2075253c/Daejeon-Hana-Citizen-Stats" xr:uid="{BC242117-BB20-4D7E-88DD-309723ED862D}"/>
    <hyperlink ref="Y657" r:id="rId2426" display="https://fbref.com/en/players/6bce7dd8/matchlogs/2026/summary/Kim-Moon-hwan-Match-Logs" xr:uid="{1D2837AE-BCEC-4747-A8F5-5403E6E0CD58}"/>
    <hyperlink ref="B658" r:id="rId2427" display="https://fbref.com/en/players/69c9ffe8/Gilberto-Mora" xr:uid="{38FD3606-947C-49F7-8188-3E2C7D664792}"/>
    <hyperlink ref="D658" r:id="rId2428" display="https://fbref.com/en/squads/b009a548/Mexico-Men-Stats" xr:uid="{DA997CA4-9948-4829-BDE5-41AD7016126C}"/>
    <hyperlink ref="F658" r:id="rId2429" display="https://fbref.com/en/squads/a42ddf2f/2025-2026/Tijuana-Stats" xr:uid="{887BB45E-86C8-483C-B577-437EE72DE1B9}"/>
    <hyperlink ref="Y658" r:id="rId2430" display="https://fbref.com/en/players/69c9ffe8/matchlogs/2026/summary/Gilberto-Mora-Match-Logs" xr:uid="{EA1B85CC-5C80-411B-98CF-061E4CD58A27}"/>
    <hyperlink ref="B659" r:id="rId2431" display="https://fbref.com/en/players/12de1b0d/Diego-Moreira" xr:uid="{704B8144-3BAD-42DD-BD34-B53DC5CEB458}"/>
    <hyperlink ref="D659" r:id="rId2432" display="https://fbref.com/en/squads/361422b9/Belgium-Men-Stats" xr:uid="{B4302C86-73D0-4BEC-AB9E-03576B67E45C}"/>
    <hyperlink ref="F659" r:id="rId2433" display="https://fbref.com/en/squads/c0d3eab4/Strasbourg-Stats" xr:uid="{38325674-C084-4909-9E8B-C3084E620ECF}"/>
    <hyperlink ref="Y659" r:id="rId2434" display="https://fbref.com/en/players/12de1b0d/matchlogs/2026/summary/Diego-Moreira-Match-Logs" xr:uid="{F430931A-5D0A-4368-B675-5DCDD2B11AAA}"/>
    <hyperlink ref="B660" r:id="rId2435" display="https://fbref.com/en/players/f10983ae/Steven-Moreira" xr:uid="{7FC66B03-7FE3-4DFD-ADF1-70FA50D06071}"/>
    <hyperlink ref="D660" r:id="rId2436" display="https://fbref.com/en/squads/31fa6fa6/Cabo-Verde-Men-Stats" xr:uid="{56A51B2F-2886-4A32-ACB8-B13DC4C4D796}"/>
    <hyperlink ref="F660" r:id="rId2437" display="https://fbref.com/en/squads/529ba333/Columbus-Crew-Stats" xr:uid="{27A6280B-DD50-4024-AB21-374FC235E25B}"/>
    <hyperlink ref="Y660" r:id="rId2438" display="https://fbref.com/en/players/f10983ae/matchlogs/2026/summary/Steven-Moreira-Match-Logs" xr:uid="{321770DB-2DC5-4C07-B219-1AB47CB8872D}"/>
    <hyperlink ref="B661" r:id="rId2439" display="https://fbref.com/en/players/546d38f9/Tshepang-Moremi" xr:uid="{73ACDDBF-4D5E-49BB-8E42-1A0F11FF849B}"/>
    <hyperlink ref="D661" r:id="rId2440" display="https://fbref.com/en/squads/506f1741/South-Africa-Men-Stats" xr:uid="{1142EEE2-3408-4488-9942-1F82E094B3EE}"/>
    <hyperlink ref="F661" r:id="rId2441" display="https://fbref.com/en/squads/b8a68959/Orlando-Pirates-Stats" xr:uid="{B0DD6941-20A8-40C2-95D0-8385FAC593A3}"/>
    <hyperlink ref="Y661" r:id="rId2442" display="https://fbref.com/en/players/546d38f9/matchlogs/2026/summary/Tshepang-Moremi-Match-Logs" xr:uid="{AE2041C2-A011-47F8-8356-2613E74B06E1}"/>
    <hyperlink ref="B662" r:id="rId2443" display="https://fbref.com/en/players/ea34d827/Orlando-Mosquera" xr:uid="{E8489CF8-9962-43AD-8941-19AD65C9F7D3}"/>
    <hyperlink ref="D662" r:id="rId2444" display="https://fbref.com/en/squads/6061a82d/Panama-Men-Stats" xr:uid="{0F176EE7-7104-4CF8-A942-19512B627B90}"/>
    <hyperlink ref="F662" r:id="rId2445" display="https://fbref.com/en/squads/9cc24b7e/Al-Fayha-Stats" xr:uid="{0BF0E404-211D-493B-B7AE-DF1BED7AE16E}"/>
    <hyperlink ref="Y662" r:id="rId2446" display="https://fbref.com/en/players/ea34d827/matchlogs/2026/summary/Orlando-Mosquera-Match-Logs" xr:uid="{9F20E2AE-2562-46F8-9322-4FF0E142E314}"/>
    <hyperlink ref="B663" r:id="rId2447" display="https://fbref.com/en/players/1a03d055/Samir-El-Mourabet" xr:uid="{5221339E-65D5-42BA-BE9F-D4B8F34ED5DD}"/>
    <hyperlink ref="D663" r:id="rId2448" display="https://fbref.com/en/squads/af41ccda/Morocco-Men-Stats" xr:uid="{AA77B950-B35D-4394-815D-CC33EBF63DCF}"/>
    <hyperlink ref="F663" r:id="rId2449" display="https://fbref.com/en/squads/c0d3eab4/Strasbourg-Stats" xr:uid="{45EC1364-A45E-4142-9178-32ED3589D03A}"/>
    <hyperlink ref="Y663" r:id="rId2450" display="https://fbref.com/en/players/1a03d055/matchlogs/2026/summary/Samir-El-Mourabet-Match-Logs" xr:uid="{7D05E600-B4AD-4449-B8C6-2A26C77D480F}"/>
    <hyperlink ref="B664" r:id="rId2451" display="https://fbref.com/en/players/af0c835b/Samuel-Moutoussamy" xr:uid="{6FA5DB15-254C-48DD-AE30-913817654D3D}"/>
    <hyperlink ref="D664" r:id="rId2452" display="https://fbref.com/en/squads/9be9f315/Congo-DR-Men-Stats" xr:uid="{574E8393-2025-4AD9-80FE-613B11F883EA}"/>
    <hyperlink ref="F664" r:id="rId2453" display="https://fbref.com/en/squads/c9607f44/Atromitos-Stats" xr:uid="{71B96455-48F2-47DE-9D93-10BE136A2D29}"/>
    <hyperlink ref="Y664" r:id="rId2454" display="https://fbref.com/en/players/af0c835b/matchlogs/2026/summary/Samuel-Moutoussamy-Match-Logs" xr:uid="{25EE9A8F-D3D2-448A-A07E-BE8D9F77CEA4}"/>
    <hyperlink ref="B665" r:id="rId2455" display="https://fbref.com/en/players/114cb95b/Akmal-Mozgovoy" xr:uid="{31EEF170-21F8-4817-A2DD-517FE3245B66}"/>
    <hyperlink ref="D665" r:id="rId2456" display="https://fbref.com/en/squads/cd389e75/Uzbekistan-Men-Stats" xr:uid="{12563241-EEE8-4DE0-B411-AEAC62ED9D16}"/>
    <hyperlink ref="Y665" r:id="rId2457" display="https://fbref.com/en/players/114cb95b/matchlogs/2026/summary/Akmal-Mozgovoy-Match-Logs" xr:uid="{5CE3CB6E-0987-445D-81C7-361BD66675D9}"/>
    <hyperlink ref="B666" r:id="rId2458" display="https://fbref.com/en/players/5c6b0637/Lionel-Mpasi" xr:uid="{3E7A050D-9214-4B6E-96B3-CC45ADE6E127}"/>
    <hyperlink ref="D666" r:id="rId2459" display="https://fbref.com/en/squads/9be9f315/Congo-DR-Men-Stats" xr:uid="{FFF48035-FE5F-43B7-8C29-A143709C7F1F}"/>
    <hyperlink ref="F666" r:id="rId2460" display="https://fbref.com/en/squads/5c2737db/Le-Havre-Stats" xr:uid="{5A6762B8-6E38-4F6F-98F7-06B289F575F3}"/>
    <hyperlink ref="Y666" r:id="rId2461" display="https://fbref.com/en/players/5c6b0637/matchlogs/2026/summary/Lionel-Mpasi-Match-Logs" xr:uid="{6504FD66-A759-4F4C-9D57-4D70262049E1}"/>
    <hyperlink ref="B667" r:id="rId2462" display="https://fbref.com/en/players/75388f92/Khuliso-Mudau" xr:uid="{1B6C2495-815C-4AC3-8640-75C1360BC911}"/>
    <hyperlink ref="D667" r:id="rId2463" display="https://fbref.com/en/squads/506f1741/South-Africa-Men-Stats" xr:uid="{FA9FFCDF-9283-453B-8BE3-82B41A4CC80C}"/>
    <hyperlink ref="F667" r:id="rId2464" display="https://fbref.com/en/squads/97d80fef/Mamelodi-Sundowns-Stats" xr:uid="{A84F439C-EEF8-4205-A0AE-B0885F4EFEDF}"/>
    <hyperlink ref="Y667" r:id="rId2465" display="https://fbref.com/en/players/75388f92/matchlogs/2026/summary/Khuliso-Mudau-Match-Logs" xr:uid="{9219A221-CF8D-4C67-A3B8-24DC8FB9C4F7}"/>
    <hyperlink ref="B668" r:id="rId2466" display="https://fbref.com/en/players/426dda23/Tarik-Muharemovic" xr:uid="{B51BE19C-49CC-4294-A1B2-74FFAF9C1240}"/>
    <hyperlink ref="D668" r:id="rId2467" display="https://fbref.com/en/squads/6c5ef1c3/Bosnia-and-Herzegovina-Men-Stats" xr:uid="{3315CCA2-FB29-4C68-9D70-E53F8D7113A6}"/>
    <hyperlink ref="F668" r:id="rId2468" display="https://fbref.com/en/squads/e2befd26/Sassuolo-Stats" xr:uid="{90970EAD-EF50-4A60-8CFA-9252CE3E838B}"/>
    <hyperlink ref="Y668" r:id="rId2469" display="https://fbref.com/en/players/426dda23/matchlogs/2026/summary/Tarik-Muharemovic-Match-Logs" xr:uid="{0F2F6D25-F587-4E1D-BBAB-FD28C0368E63}"/>
    <hyperlink ref="B669" r:id="rId2470" display="https://fbref.com/en/players/844c6a91/Miro-Muheim" xr:uid="{7393CA37-F569-4B48-8826-6948FCD525BA}"/>
    <hyperlink ref="D669" r:id="rId2471" display="https://fbref.com/en/squads/81021a70/Switzerland-Men-Stats" xr:uid="{40705CD8-D12C-40E5-90E6-8AE84D0A6E5F}"/>
    <hyperlink ref="F669" r:id="rId2472" display="https://fbref.com/en/squads/26790c6a/Hamburger-SV-Stats" xr:uid="{82EFB395-101A-498D-A666-704738B771F2}"/>
    <hyperlink ref="Y669" r:id="rId2473" display="https://fbref.com/en/players/844c6a91/matchlogs/2026/summary/Miro-Muheim-Match-Logs" xr:uid="{F85C5056-B279-4182-8D94-61122E4F77F4}"/>
    <hyperlink ref="B670" r:id="rId2474" display="https://fbref.com/en/players/bb461b8a/NgalAyel-Mukau" xr:uid="{E242876D-E4D4-441E-94A0-C22FA6756B13}"/>
    <hyperlink ref="D670" r:id="rId2475" display="https://fbref.com/en/squads/9be9f315/Congo-DR-Men-Stats" xr:uid="{323D4442-3749-41B3-9FC0-0CE949D2E59B}"/>
    <hyperlink ref="F670" r:id="rId2476" display="https://fbref.com/en/squads/cb188c0c/Lille-Stats" xr:uid="{D3DD0601-964E-4C7B-A987-7BB9352A58F9}"/>
    <hyperlink ref="Y670" r:id="rId2477" display="https://fbref.com/en/players/bb461b8a/matchlogs/2026/summary/NgalAyel-Mukau-Match-Logs" xr:uid="{D2F54B20-C390-4A24-A6E9-EA33FDF4FAA6}"/>
    <hyperlink ref="B671" r:id="rId2478" display="https://fbref.com/en/players/1295552e/Mert-Muldur" xr:uid="{E178484A-200D-4D9B-91A0-D2B9434B797C}"/>
    <hyperlink ref="D671" r:id="rId2479" display="https://fbref.com/en/squads/ac6bcf92/Turkiye-Men-Stats" xr:uid="{81488ECC-ED02-49D1-A65E-BBF96F1D5675}"/>
    <hyperlink ref="F671" r:id="rId2480" display="https://fbref.com/en/squads/ae1e2d7d/2025-2026/Fenerbahce-Stats" xr:uid="{7D1AA6CE-B669-4002-822B-A058927A1D4E}"/>
    <hyperlink ref="Y671" r:id="rId2481" display="https://fbref.com/en/players/1295552e/matchlogs/2026/summary/Mert-Muldur-Match-Logs" xr:uid="{2996DFD1-B082-40A4-9473-AB52BA700E11}"/>
    <hyperlink ref="B672" r:id="rId2482" display="https://fbref.com/en/players/778ef829/Daniel-Munoz" xr:uid="{43086B5F-5EFD-44A1-8B14-D05B2809454E}"/>
    <hyperlink ref="D672" r:id="rId2483" display="https://fbref.com/en/squads/ab73cfe5/Colombia-Men-Stats" xr:uid="{0AD75847-4AA8-4C48-B73C-C3D63AE2A38E}"/>
    <hyperlink ref="F672" r:id="rId2484" display="https://fbref.com/en/squads/47c64c55/Crystal-Palace-Stats" xr:uid="{C699AFAA-7BD0-4B07-B0BB-F01A23222D56}"/>
    <hyperlink ref="Y672" r:id="rId2485" display="https://fbref.com/en/players/778ef829/matchlogs/2026/summary/Daniel-Munoz-Match-Logs" xr:uid="{AE2EEE1E-15FD-4C80-9ECA-A8E125123DCC}"/>
    <hyperlink ref="B673" r:id="rId2486" display="https://fbref.com/en/players/4567a0b4/Petar-Musa" xr:uid="{5A7A48AD-DB31-44BD-AEB7-B0B8F03D48EB}"/>
    <hyperlink ref="D673" r:id="rId2487" display="https://fbref.com/en/squads/7b08e376/Croatia-Men-Stats" xr:uid="{BD0C4F0E-5A0D-4719-8DE6-417ACDF4C91F}"/>
    <hyperlink ref="F673" r:id="rId2488" display="https://fbref.com/en/squads/15cf8f40/FC-Dallas-Stats" xr:uid="{8299845A-A113-4ED7-91C2-20370308908C}"/>
    <hyperlink ref="Y673" r:id="rId2489" display="https://fbref.com/en/players/4567a0b4/matchlogs/2026/summary/Petar-Musa-Match-Logs" xr:uid="{D03EA82F-8A34-4054-BF9F-10743DBF1333}"/>
    <hyperlink ref="B674" r:id="rId2490" display="https://fbref.com/en/players/2c0558b8/Jamal-Musiala" xr:uid="{B01C84F1-9131-48CA-92E6-0B0A5DA7122D}"/>
    <hyperlink ref="D674" r:id="rId2491" display="https://fbref.com/en/squads/c1e40422/Germany-Men-Stats" xr:uid="{E0D0FC76-0DB7-49ED-8C02-ED4AE3329DF2}"/>
    <hyperlink ref="F674" r:id="rId2492" display="https://fbref.com/en/squads/054efa67/Bayern-Munich-Stats" xr:uid="{CCE38DF0-CC34-4EAC-A2DB-CC0CF50641D3}"/>
    <hyperlink ref="Y674" r:id="rId2493" display="https://fbref.com/en/players/2c0558b8/matchlogs/2026/summary/Jamal-Musiala-Match-Logs" xr:uid="{741ECDC5-1395-493C-9F9F-A0B31966B185}"/>
    <hyperlink ref="B675" r:id="rId2494" display="https://fbref.com/en/players/a2abe631/Fernando-Muslera" xr:uid="{9361ABC5-0A72-42F4-AEF3-0663303B3D3C}"/>
    <hyperlink ref="D675" r:id="rId2495" display="https://fbref.com/en/squads/870e020f/Uruguay-Men-Stats" xr:uid="{BF7D9AC1-0811-4B1C-BF2A-E1378214E684}"/>
    <hyperlink ref="F675" r:id="rId2496" display="https://fbref.com/en/squads/ecd11ca2/Galatasaray-Stats" xr:uid="{5DCF905A-1C32-4C07-9C68-B2D7639EDA14}"/>
    <hyperlink ref="Y675" r:id="rId2497" display="https://fbref.com/en/players/a2abe631/matchlogs/2026/summary/Fernando-Muslera-Match-Logs" xr:uid="{9EBC5347-4F09-4436-86B8-C663CCA76127}"/>
    <hyperlink ref="B676" r:id="rId2498" display="https://fbref.com/en/players/2ff76adc/Phillipp-Mwene" xr:uid="{9A924AEA-BE9C-435A-B2E0-DE8FE0C5D6BA}"/>
    <hyperlink ref="D676" r:id="rId2499" display="https://fbref.com/en/squads/d5121f10/Austria-Men-Stats" xr:uid="{00DCEA05-95CF-4154-99D1-772957D291C1}"/>
    <hyperlink ref="F676" r:id="rId2500" display="https://fbref.com/en/squads/a224b06a/Mainz-05-Stats" xr:uid="{86F4621B-026E-4DED-8D8F-C6CF7B160969}"/>
    <hyperlink ref="Y676" r:id="rId2501" display="https://fbref.com/en/players/2ff76adc/matchlogs/2026/summary/Phillipp-Mwene-Match-Logs" xr:uid="{105BC21B-2C29-4731-BAA5-85DCB826483C}"/>
    <hyperlink ref="B677" r:id="rId2502" display="https://fbref.com/en/players/9affc5f2/David-Moller-Wolfe" xr:uid="{D9BB0B79-A651-4683-B145-C9734BDFC848}"/>
    <hyperlink ref="D677" r:id="rId2503" display="https://fbref.com/en/squads/599eba19/Norway-Men-Stats" xr:uid="{897D7743-A298-4C6E-8388-003E7FC95175}"/>
    <hyperlink ref="F677" r:id="rId2504" display="https://fbref.com/en/squads/8cec06e1/Wolverhampton-Wanderers-Stats" xr:uid="{C5336F6C-0898-474A-A108-47999BD6DCEF}"/>
    <hyperlink ref="Y677" r:id="rId2505" display="https://fbref.com/en/players/9affc5f2/matchlogs/2026/summary/David-Moller-Wolfe-Match-Logs" xr:uid="{31C3BA37-8E83-493D-8701-72B5927EA0E5}"/>
    <hyperlink ref="B678" r:id="rId2506" display="https://fbref.com/en/players/4b6960d2/Yuto-Nagatomo" xr:uid="{C1C163BC-5554-41E1-A44F-05DB783B3EE0}"/>
    <hyperlink ref="D678" r:id="rId2507" display="https://fbref.com/en/squads/ffcf1690/Japan-Men-Stats" xr:uid="{714F856B-A6D8-474E-A653-2E8BC5589DEA}"/>
    <hyperlink ref="F678" r:id="rId2508" display="https://fbref.com/en/squads/967b10be/2026/FC-Tokyo-Stats" xr:uid="{85717D14-C466-4D96-A2CA-B41FC9C4C34D}"/>
    <hyperlink ref="Y678" r:id="rId2509" display="https://fbref.com/en/players/4b6960d2/matchlogs/2026/summary/Yuto-Nagatomo-Match-Logs" xr:uid="{590AA4E4-BCD0-4E99-9F4E-D8678FDFC1E5}"/>
    <hyperlink ref="B680" r:id="rId2510" display="https://fbref.com/en/players/d97af612/Keito-Nakamura" xr:uid="{7BF7628C-490B-4F11-B4EF-9E67A809F443}"/>
    <hyperlink ref="D680" r:id="rId2511" display="https://fbref.com/en/squads/ffcf1690/Japan-Men-Stats" xr:uid="{ECFF3479-38B6-4C7C-B8E2-03CA43DF8887}"/>
    <hyperlink ref="F680" r:id="rId2512" display="https://fbref.com/en/squads/7fdd64e0/Reims-Stats" xr:uid="{747F45DA-CD1B-4562-A90B-11CF657C84DF}"/>
    <hyperlink ref="Y680" r:id="rId2513" display="https://fbref.com/en/players/d97af612/matchlogs/2026/summary/Keito-Nakamura-Match-Logs" xr:uid="{A1DF009D-0418-44C9-8343-88DB92C41FA7}"/>
    <hyperlink ref="B681" r:id="rId2514" display="https://fbref.com/en/players/aaab3072/Abdallah-Nasib" xr:uid="{5B0856A5-3F17-42ED-AF1A-368FBB275F4C}"/>
    <hyperlink ref="D681" r:id="rId2515" display="https://fbref.com/en/squads/3e22f0fa/Jordan-Men-Stats" xr:uid="{9F7C4351-2BE9-49EA-89F7-6B293AE8EDFE}"/>
    <hyperlink ref="Y681" r:id="rId2516" display="https://fbref.com/en/players/aaab3072/matchlogs/2026/summary/Abdallah-Nasib-Match-Logs" xr:uid="{29D255C1-4F9D-4DB2-9FAE-82B234FA36FE}"/>
    <hyperlink ref="B682" r:id="rId2517" display="https://fbref.com/en/players/aeb0c7f7/Sherzod-Nasrullaev" xr:uid="{2BFBEF82-284E-45A4-B78E-A65A3E4A33C8}"/>
    <hyperlink ref="D682" r:id="rId2518" display="https://fbref.com/en/squads/cd389e75/Uzbekistan-Men-Stats" xr:uid="{FA0607FC-0AEA-4428-A01E-3321BCE6ECB6}"/>
    <hyperlink ref="Y682" r:id="rId2519" display="https://fbref.com/en/players/aeb0c7f7/matchlogs/2026/summary/Sherzod-Nasrullaev-Match-Logs" xr:uid="{91C00795-A4AA-4B98-AF78-23AE6AA87409}"/>
    <hyperlink ref="B683" r:id="rId2520" display="https://fbref.com/en/players/20e87a42/Duckens-Nazon" xr:uid="{54D2982E-434F-409A-BFBF-DC5A5C815636}"/>
    <hyperlink ref="D683" r:id="rId2521" display="https://fbref.com/en/squads/61828292/Haiti-Men-Stats" xr:uid="{98D3398A-CF45-4EB9-9102-305A7A003FAA}"/>
    <hyperlink ref="F683" r:id="rId2522" display="https://fbref.com/en/squads/fe550dbf/Esteghlal-Stats" xr:uid="{7583C79A-930F-497E-96CB-EA1476C97C57}"/>
    <hyperlink ref="Y683" r:id="rId2523" display="https://fbref.com/en/players/20e87a42/matchlogs/2026/summary/Duckens-Nazon-Match-Logs" xr:uid="{3E085AE1-681D-4EDF-8B87-6FA8C4FA2361}"/>
    <hyperlink ref="B684" r:id="rId2524" display="https://fbref.com/en/players/5ed97752/Iliman-Ndiaye" xr:uid="{152EEEE6-008F-4E9D-B2AB-DC1C5FBF4083}"/>
    <hyperlink ref="D684" r:id="rId2525" display="https://fbref.com/en/squads/9ab5c684/Senegal-Men-Stats" xr:uid="{4BCD2F94-A3F6-413D-9BE6-0418D8E25423}"/>
    <hyperlink ref="F684" r:id="rId2526" display="https://fbref.com/en/squads/d3fd31cc/Everton-Stats" xr:uid="{B882B7E2-52A6-4411-BACF-B05EF620852E}"/>
    <hyperlink ref="Y684" r:id="rId2527" display="https://fbref.com/en/players/5ed97752/matchlogs/2026/summary/Iliman-Ndiaye-Match-Logs" xr:uid="{81293AA1-80E9-42BE-BFAB-43C59E850DAE}"/>
    <hyperlink ref="B685" r:id="rId2528" display="https://fbref.com/en/players/8e697a8f/Dan-Ndoye" xr:uid="{ADB49A88-066F-42CC-8491-11BAFDB02E25}"/>
    <hyperlink ref="D685" r:id="rId2529" display="https://fbref.com/en/squads/81021a70/Switzerland-Men-Stats" xr:uid="{7DFD0DB5-2140-43F6-8351-BE18DF01840B}"/>
    <hyperlink ref="F685" r:id="rId2530" display="https://fbref.com/en/squads/e4a775cb/Nottingham-Forest-Stats" xr:uid="{4E0A0C48-1CE8-4928-AF8F-70CEB9410402}"/>
    <hyperlink ref="Y685" r:id="rId2531" display="https://fbref.com/en/players/8e697a8f/matchlogs/2026/summary/Dan-Ndoye-Match-Logs" xr:uid="{A152485F-99FB-4D43-9573-86939D9F41C3}"/>
    <hyperlink ref="B686" r:id="rId2532" display="https://fbref.com/en/players/92305a81/Jayden-Nelson" xr:uid="{D0DD7CB7-1ED5-4603-8663-DA8F3B629966}"/>
    <hyperlink ref="D686" r:id="rId2533" display="https://fbref.com/en/squads/9c6d90a0/Canada-Men-Stats" xr:uid="{24269521-A8B9-4E09-AF34-2E8E01267246}"/>
    <hyperlink ref="F686" r:id="rId2534" display="https://fbref.com/en/squads/b918956d/Austin-FC-Stats" xr:uid="{73938999-F40A-4D4C-862A-F1422345E31E}"/>
    <hyperlink ref="Y686" r:id="rId2535" display="https://fbref.com/en/players/92305a81/matchlogs/2026/summary/Jayden-Nelson-Match-Logs" xr:uid="{6C71BD7E-6C75-47A0-B977-BE76C3547BD6}"/>
    <hyperlink ref="B687" r:id="rId2536" display="https://fbref.com/en/players/19a221f7/Ali-Nemati" xr:uid="{0CAA9594-29B3-4071-AC4A-5A37DCEF9E64}"/>
    <hyperlink ref="D687" r:id="rId2537" display="https://fbref.com/en/squads/6a08f71e/IR-Iran-Men-Stats" xr:uid="{79CCD7F8-C902-4287-86C8-C31FBDB99AA9}"/>
    <hyperlink ref="F687" r:id="rId2538" display="https://fbref.com/en/squads/aa3eb1d3/Foolad-Stats" xr:uid="{07729A77-8E98-42D6-BF94-216065169D93}"/>
    <hyperlink ref="Y687" r:id="rId2539" display="https://fbref.com/en/players/19a221f7/matchlogs/2026/summary/Ali-Nemati-Match-Logs" xr:uid="{9D6B9B61-FA69-4A5D-B1D7-6F72BEEF3009}"/>
    <hyperlink ref="B688" r:id="rId2540" display="https://fbref.com/en/players/25e45f2a/Abduvohid-Nematov" xr:uid="{BB3E4F04-D27B-4585-ACC2-1E2BDF7218CF}"/>
    <hyperlink ref="D688" r:id="rId2541" display="https://fbref.com/en/squads/cd389e75/Uzbekistan-Men-Stats" xr:uid="{80FC651F-977D-4EB6-AD32-0BBEEF68C4C8}"/>
    <hyperlink ref="Y688" r:id="rId2542" display="https://fbref.com/en/players/25e45f2a/matchlogs/2026/summary/Abduvohid-Nematov-Match-Logs" xr:uid="{13D34B0A-9CF7-4251-8675-B477AEE0AAD7}"/>
    <hyperlink ref="B689" r:id="rId2543" display="https://fbref.com/en/players/7ba2eaa9/Pedro-Neto" xr:uid="{BCD232AE-F82E-4A0B-B4BA-ABE31BDBF11C}"/>
    <hyperlink ref="D689" r:id="rId2544" display="https://fbref.com/en/squads/4a1b4ea8/Portugal-Men-Stats" xr:uid="{669BD5B8-858D-483A-9709-EA0D7D0A38F2}"/>
    <hyperlink ref="F689" r:id="rId2545" display="https://fbref.com/en/squads/cff3d9bb/Chelsea-Stats" xr:uid="{704DA59D-13FC-49E0-A6F6-B72E052AD9B2}"/>
    <hyperlink ref="Y689" r:id="rId2546" display="https://fbref.com/en/players/7ba2eaa9/matchlogs/2026/summary/Pedro-Neto-Match-Logs" xr:uid="{57086573-4FD7-4A0B-ABA0-DE1598C51D52}"/>
    <hyperlink ref="B690" r:id="rId2547" display="https://fbref.com/en/players/8778c910/Manuel-Neuer" xr:uid="{15C71E71-B149-4DF1-9A3F-5700FA3732C2}"/>
    <hyperlink ref="D690" r:id="rId2548" display="https://fbref.com/en/squads/c1e40422/Germany-Men-Stats" xr:uid="{0BD6A2EF-11D7-4EEE-B527-EE24F0517493}"/>
    <hyperlink ref="F690" r:id="rId2549" display="https://fbref.com/en/squads/054efa67/Bayern-Munich-Stats" xr:uid="{77B2B9C7-383B-48D8-9758-A9A895AC2E67}"/>
    <hyperlink ref="Y690" r:id="rId2550" display="https://fbref.com/en/players/8778c910/matchlogs/2026/summary/Manuel-Neuer-Match-Logs" xr:uid="{AD15A085-E449-411F-BBB5-AC9C3DF0E2D2}"/>
    <hyperlink ref="B691" r:id="rId2551" display="https://fbref.com/en/players/c2a15a27/Joao-Neves" xr:uid="{636ECE34-C6A3-4582-986D-5B313C1EB0AE}"/>
    <hyperlink ref="D691" r:id="rId2552" display="https://fbref.com/en/squads/4a1b4ea8/Portugal-Men-Stats" xr:uid="{2A83144C-A3DB-4D02-A167-7C2F6679E06A}"/>
    <hyperlink ref="F691" r:id="rId2553" display="https://fbref.com/en/squads/e2d8892c/Paris-Saint-Germain-Stats" xr:uid="{F8ABEA36-2B50-4B5E-92A0-C8043D0B9790}"/>
    <hyperlink ref="Y691" r:id="rId2554" display="https://fbref.com/en/players/c2a15a27/matchlogs/2026/summary/Joao-Neves-Match-Logs" xr:uid="{D7F2C21B-90BE-4F47-903A-B28CD7FD7488}"/>
    <hyperlink ref="B692" r:id="rId2555" display="https://fbref.com/en/players/44bfb6c5/Ruben-Neves" xr:uid="{9494065B-4165-441E-BF34-F59B7BC6BD85}"/>
    <hyperlink ref="D692" r:id="rId2556" display="https://fbref.com/en/squads/4a1b4ea8/Portugal-Men-Stats" xr:uid="{8DB43D5E-D440-4ADE-8CAE-06E87DA19A0C}"/>
    <hyperlink ref="F692" r:id="rId2557" display="https://fbref.com/en/squads/972e2539/Al-Hilal-Stats" xr:uid="{DD62CC72-0858-437C-B399-5ECB626A667A}"/>
    <hyperlink ref="Y692" r:id="rId2558" display="https://fbref.com/en/players/44bfb6c5/matchlogs/2026/summary/Ruben-Neves-Match-Logs" xr:uid="{510003B7-A099-49C0-A685-0391F80A95E4}"/>
    <hyperlink ref="B693" r:id="rId2559" display="https://fbref.com/en/players/69384e5d/Neymar" xr:uid="{A8EA259B-A4E9-4082-85E5-B20102893442}"/>
    <hyperlink ref="D693" r:id="rId2560" display="https://fbref.com/en/squads/304635c3/Brazil-Men-Stats" xr:uid="{4D5B36DD-6F72-4F26-8918-1062C0E5FA55}"/>
    <hyperlink ref="F693" r:id="rId2561" display="https://fbref.com/en/squads/712c528f/Santos-Stats" xr:uid="{5498CB22-A579-4CA2-94B2-348BF2B9031F}"/>
    <hyperlink ref="Y693" r:id="rId2562" display="https://fbref.com/en/players/69384e5d/matchlogs/2026/summary/Neymar-Match-Logs" xr:uid="{DF45970A-2E52-4EB6-8658-78B679421EFF}"/>
    <hyperlink ref="B694" r:id="rId2563" display="https://fbref.com/en/players/eb7abf2e/Nathan-Ngoy" xr:uid="{EA7D24B6-1DAE-41D0-A864-665C422D6C2A}"/>
    <hyperlink ref="D694" r:id="rId2564" display="https://fbref.com/en/squads/361422b9/Belgium-Men-Stats" xr:uid="{0FE9CBA9-25C1-4896-81D1-3BF5ADD10315}"/>
    <hyperlink ref="F694" r:id="rId2565" display="https://fbref.com/en/squads/cb188c0c/Lille-Stats" xr:uid="{F572B8A2-236C-4B8C-AE4E-C5D07D376639}"/>
    <hyperlink ref="Y694" r:id="rId2566" display="https://fbref.com/en/players/eb7abf2e/matchlogs/2026/summary/Nathan-Ngoy-Match-Logs" xr:uid="{2B3BDDF2-C55D-419F-B184-E040703606FE}"/>
    <hyperlink ref="B695" r:id="rId2567" display="https://fbref.com/en/players/00242715/Moussa-Niakhate" xr:uid="{9C86567C-4D04-44D3-B3D8-D16C07F3F642}"/>
    <hyperlink ref="D695" r:id="rId2568" display="https://fbref.com/en/squads/9ab5c684/Senegal-Men-Stats" xr:uid="{5F2DE331-4B32-431F-9D1C-2BCCD9523932}"/>
    <hyperlink ref="F695" r:id="rId2569" display="https://fbref.com/en/squads/d53c0b06/Lyon-Stats" xr:uid="{B9AC03E8-A3F2-4615-B806-D27C9FD1815E}"/>
    <hyperlink ref="Y695" r:id="rId2570" display="https://fbref.com/en/players/00242715/matchlogs/2026/summary/Moussa-Niakhate-Match-Logs" xr:uid="{AE54DBF4-E020-4C7E-A4C6-84FB9186C868}"/>
    <hyperlink ref="B696" r:id="rId2571" display="https://fbref.com/en/players/a7d48b00/Gustaf-Nilsson" xr:uid="{B465AEC6-3152-4161-AED9-69B036B96F3D}"/>
    <hyperlink ref="D696" r:id="rId2572" display="https://fbref.com/en/squads/296f69e7/Sweden-Men-Stats" xr:uid="{D4731084-BE84-44EA-A6AD-972C620AE633}"/>
    <hyperlink ref="F696" r:id="rId2573" display="https://fbref.com/en/squads/f1e6c5f1/Club-Brugge-Stats" xr:uid="{E3ECF47D-F1C8-41AC-9389-E78511F240C2}"/>
    <hyperlink ref="Y696" r:id="rId2574" display="https://fbref.com/en/players/a7d48b00/matchlogs/2026/summary/Gustaf-Nilsson-Match-Logs" xr:uid="{C833A5CB-0F94-419C-99DB-5833DE2DB4F5}"/>
    <hyperlink ref="B697" r:id="rId2575" display="https://fbref.com/en/players/091c86e2/Felix-Nmecha" xr:uid="{0973429B-4445-4BDE-8436-E543D06D8CA1}"/>
    <hyperlink ref="D697" r:id="rId2576" display="https://fbref.com/en/squads/c1e40422/Germany-Men-Stats" xr:uid="{8A36A217-3A5D-403F-8E87-043B4B286AD5}"/>
    <hyperlink ref="F697" r:id="rId2577" display="https://fbref.com/en/squads/add600ae/Dortmund-Stats" xr:uid="{B01EB809-8FB7-4248-9508-739DB28C402C}"/>
    <hyperlink ref="Y697" r:id="rId2578" display="https://fbref.com/en/players/091c86e2/matchlogs/2026/summary/Felix-Nmecha-Match-Logs" xr:uid="{6A10CFFC-688B-4A64-B95A-9E3297367353}"/>
    <hyperlink ref="B698" r:id="rId2579" display="https://fbref.com/en/players/78549904/Kristoffer-Nordfeldt" xr:uid="{27648F6E-A094-40CF-B277-C1BDDDD599FA}"/>
    <hyperlink ref="D698" r:id="rId2580" display="https://fbref.com/en/squads/296f69e7/Sweden-Men-Stats" xr:uid="{420E8BFB-7365-465A-ABE9-C2743EA04062}"/>
    <hyperlink ref="F698" r:id="rId2581" display="https://fbref.com/en/squads/b0333581/AIK-Stockholm-Stats" xr:uid="{D059F313-62F1-4864-892F-55D4E35EA987}"/>
    <hyperlink ref="Y698" r:id="rId2582" display="https://fbref.com/en/players/78549904/matchlogs/2026/summary/Kristoffer-Nordfeldt-Match-Logs" xr:uid="{EE92F8FA-6B87-4446-972E-95FE488573AD}"/>
    <hyperlink ref="B699" r:id="rId2583" display="https://fbref.com/en/players/c3709bd2/Tyrese-Noslin" xr:uid="{74BF87B1-D0F4-4D6F-B179-B2E97302CC67}"/>
    <hyperlink ref="D699" r:id="rId2584" display="https://fbref.com/en/squads/e0f5893a/Curacao-Men-Stats" xr:uid="{4FD7F156-F8BB-4165-80F8-3E0412824ADF}"/>
    <hyperlink ref="F699" r:id="rId2585" display="https://fbref.com/en/squads/9babc1f9/Telstar-Stats" xr:uid="{341C9098-7E47-4F36-8236-73422F9B0EB5}"/>
    <hyperlink ref="Y699" r:id="rId2586" display="https://fbref.com/en/players/c3709bd2/matchlogs/2026/summary/Tyrese-Noslin-Match-Logs" xr:uid="{3FB96DDA-C646-4F7C-AF1F-D245226DFA5A}"/>
    <hyperlink ref="B700" r:id="rId2587" display="https://fbref.com/en/players/234a703c/Ernest-Nuamah" xr:uid="{B061E0AD-CB68-46C5-9BA4-7EA712587793}"/>
    <hyperlink ref="D700" r:id="rId2588" display="https://fbref.com/en/squads/9349828d/Ghana-Men-Stats" xr:uid="{7C6A1EB1-5E47-4D5C-8477-D306D513BD6A}"/>
    <hyperlink ref="F700" r:id="rId2589" display="https://fbref.com/en/squads/d53c0b06/Lyon-Stats" xr:uid="{2883BAA7-6F95-4497-A5FF-B66ADA18FE9E}"/>
    <hyperlink ref="Y700" r:id="rId2590" display="https://fbref.com/en/players/234a703c/matchlogs/2026/summary/Ernest-Nuamah-Match-Logs" xr:uid="{BC4E3335-16EB-4D2F-8163-09F077555933}"/>
    <hyperlink ref="B701" r:id="rId2591" display="https://fbref.com/en/players/e6af02e0/Matheus-Nunes" xr:uid="{ECEC2D5C-A1F8-4893-94FA-35A68CCFB278}"/>
    <hyperlink ref="D701" r:id="rId2592" display="https://fbref.com/en/squads/4a1b4ea8/Portugal-Men-Stats" xr:uid="{10FCA02F-463F-4E8F-8A30-93E8D846EEEB}"/>
    <hyperlink ref="F701" r:id="rId2593" display="https://fbref.com/en/squads/b8fd03ef/Manchester-City-Stats" xr:uid="{14D455CE-A6CC-493B-8678-72E9655EE250}"/>
    <hyperlink ref="Y701" r:id="rId2594" display="https://fbref.com/en/players/e6af02e0/matchlogs/2026/summary/Matheus-Nunes-Match-Logs" xr:uid="{EBE01B11-EDF3-4284-B862-B79D05860B82}"/>
    <hyperlink ref="B702" r:id="rId2595" display="https://fbref.com/en/players/4d77b365/Darwin-Nunez" xr:uid="{722D8BD5-5CB3-4806-80A9-B53AA811C804}"/>
    <hyperlink ref="D702" r:id="rId2596" display="https://fbref.com/en/squads/870e020f/Uruguay-Men-Stats" xr:uid="{4D67F9A4-C25C-442F-B7F3-2AFE06DFB6B4}"/>
    <hyperlink ref="F702" r:id="rId2597" display="https://fbref.com/en/squads/972e2539/Al-Hilal-Stats" xr:uid="{C2234347-19F5-4706-9A50-A129ABD81FC7}"/>
    <hyperlink ref="Y702" r:id="rId2598" display="https://fbref.com/en/players/4d77b365/matchlogs/2026/summary/Darwin-Nunez-Match-Logs" xr:uid="{3FF90773-A8A1-4907-A1D4-82ADCA030F5B}"/>
    <hyperlink ref="B703" r:id="rId2599" display="https://fbref.com/en/players/4ab12002/Antonio-Nusa" xr:uid="{F98FD5DE-0F84-4223-90F1-E931910A67C6}"/>
    <hyperlink ref="D703" r:id="rId2600" display="https://fbref.com/en/squads/599eba19/Norway-Men-Stats" xr:uid="{532B6195-3AEB-443D-A62B-78E6FC683BB5}"/>
    <hyperlink ref="F703" r:id="rId2601" display="https://fbref.com/en/squads/acbb6a5b/RB-Leipzig-Stats" xr:uid="{FC0186C3-A4F9-43C6-AED9-355F1C26370F}"/>
    <hyperlink ref="Y703" r:id="rId2602" display="https://fbref.com/en/players/4ab12002/matchlogs/2026/summary/Antonio-Nusa-Match-Logs" xr:uid="{00FD5036-3C4C-4033-B73D-8B0D73951A4A}"/>
    <hyperlink ref="B704" r:id="rId2603" display="https://fbref.com/en/players/d6ebf67f/Benjamin-Nygren" xr:uid="{EC7FDA01-C6B9-49BD-9ED7-AFF0BD1B48A6}"/>
    <hyperlink ref="D704" r:id="rId2604" display="https://fbref.com/en/squads/296f69e7/Sweden-Men-Stats" xr:uid="{8B819318-9F3A-42FB-AE74-BA82A006CE3C}"/>
    <hyperlink ref="F704" r:id="rId2605" display="https://fbref.com/en/squads/b81aa4fa/Celtic-Stats" xr:uid="{EE2DAC62-4A68-4DEC-A55C-BD11AF4853C2}"/>
    <hyperlink ref="Y704" r:id="rId2606" display="https://fbref.com/en/players/d6ebf67f/matchlogs/2026/summary/Benjamin-Nygren-Match-Logs" xr:uid="{17B5D006-9BC4-41B6-B50B-55452974F14B}"/>
    <hyperlink ref="B706" r:id="rId2607" display="https://fbref.com/en/players/bdedffac/Orjan-Nyland" xr:uid="{881C6C92-CC84-4AFA-B309-4F714EE53B23}"/>
    <hyperlink ref="D706" r:id="rId2608" display="https://fbref.com/en/squads/599eba19/Norway-Men-Stats" xr:uid="{D7A6F838-F1D3-4675-A81E-90ACC57EB947}"/>
    <hyperlink ref="F706" r:id="rId2609" display="https://fbref.com/en/squads/ad2be733/Sevilla-Stats" xr:uid="{39F31AA5-DCDB-4BF9-B69F-D2E8FD6E3AE1}"/>
    <hyperlink ref="Y706" r:id="rId2610" display="https://fbref.com/en/players/bdedffac/matchlogs/2026/summary/Orjan-Nyland-Match-Logs" xr:uid="{D119B995-0E07-4B16-AB10-8D58C0FFB177}"/>
    <hyperlink ref="B707" r:id="rId2611" display="https://fbref.com/en/players/c7aee75b/Aiden-ONeill" xr:uid="{38896827-5E37-4792-A023-206A75EBB651}"/>
    <hyperlink ref="D707" r:id="rId2612" display="https://fbref.com/en/squads/b90bf4f9/Australia-Men-Stats" xr:uid="{E63A7902-72E2-4ED2-8CAF-FC33ACB119B9}"/>
    <hyperlink ref="F707" r:id="rId2613" display="https://fbref.com/en/squads/64e81410/New-York-City-FC-Stats" xr:uid="{CA5F7641-92D0-4419-B135-1C3FC4D25C3C}"/>
    <hyperlink ref="Y707" r:id="rId2614" display="https://fbref.com/en/players/c7aee75b/matchlogs/2026/summary/Aiden-ONeill-Match-Logs" xr:uid="{30054005-B940-40C7-B06D-6C6CCF0ECD90}"/>
    <hyperlink ref="B708" r:id="rId2615" display="https://fbref.com/en/players/91ca4a16/Nico-OReilly" xr:uid="{3612D170-3212-46CF-8778-9DC629236EAC}"/>
    <hyperlink ref="D708" r:id="rId2616" display="https://fbref.com/en/squads/1862c019/England-Men-Stats" xr:uid="{0CFF15EA-DE57-4DDD-812B-A1144BD5FF91}"/>
    <hyperlink ref="F708" r:id="rId2617" display="https://fbref.com/en/squads/b8fd03ef/Manchester-City-Stats" xr:uid="{0D8AE1CE-4D8C-41F3-9458-CE6057876986}"/>
    <hyperlink ref="Y708" r:id="rId2618" display="https://fbref.com/en/players/91ca4a16/matchlogs/2026/summary/Nico-OReilly-Match-Logs" xr:uid="{88830C11-8A8F-45B6-9B46-4296521F7724}"/>
    <hyperlink ref="B709" r:id="rId2619" display="https://fbref.com/en/players/f494bf5f/Salim-Obaid" xr:uid="{8EC20731-8775-40B5-8918-A3EB8FC41E78}"/>
    <hyperlink ref="D709" r:id="rId2620" display="https://fbref.com/en/squads/3e22f0fa/Jordan-Men-Stats" xr:uid="{B3A52E85-376D-4A01-80F7-DC3DF4FF3A05}"/>
    <hyperlink ref="Y709" r:id="rId2621" display="https://fbref.com/en/players/f494bf5f/matchlogs/2026/summary/Salim-Obaid-Match-Logs" xr:uid="{01EA9856-218E-4CE5-91CB-96A3C33E6D3E}"/>
    <hyperlink ref="B710" r:id="rId2622" display="https://fbref.com/en/players/2ffa6348/Armando-Obispo" xr:uid="{A49FF28E-0F73-4F17-A889-955C4F492E54}"/>
    <hyperlink ref="D710" r:id="rId2623" display="https://fbref.com/en/squads/e0f5893a/Curacao-Men-Stats" xr:uid="{F0A8E63E-44F6-4FCB-AB06-F613406FA002}"/>
    <hyperlink ref="F710" r:id="rId2624" display="https://fbref.com/en/squads/e334d850/PSV-Eindhoven-Stats" xr:uid="{0CE05834-4256-46C9-8A11-75B52C26E236}"/>
    <hyperlink ref="Y710" r:id="rId2625" display="https://fbref.com/en/players/2ffa6348/matchlogs/2026/summary/Armando-Obispo-Match-Logs" xr:uid="{065E2031-D370-4A7E-BE2D-35EA24D8D385}"/>
    <hyperlink ref="B711" r:id="rId2626" display="https://fbref.com/en/players/1e9bde92/Guillermo-Ochoa" xr:uid="{10F6F2C6-69A7-427F-89AC-720F610611BB}"/>
    <hyperlink ref="D711" r:id="rId2627" display="https://fbref.com/en/squads/b009a548/Mexico-Men-Stats" xr:uid="{95FE9FA2-D31F-4B36-A608-4DC3C41E6AA6}"/>
    <hyperlink ref="Y711" r:id="rId2628" display="https://fbref.com/en/players/1e9bde92/matchlogs/2026/summary/Guillermo-Ochoa-Match-Logs" xr:uid="{F6802576-58E1-4BE4-9D1F-8445425AA02E}"/>
    <hyperlink ref="B712" r:id="rId2629" display="https://fbref.com/en/players/3d2e8955/Koki-Ogawa" xr:uid="{242D8FA9-EE6D-4D27-852D-4DD7AAF1048F}"/>
    <hyperlink ref="D712" r:id="rId2630" display="https://fbref.com/en/squads/ffcf1690/Japan-Men-Stats" xr:uid="{11327826-82DE-4E53-977C-C70FEFE39CC8}"/>
    <hyperlink ref="F712" r:id="rId2631" display="https://fbref.com/en/squads/fc629994/NEC-Nijmegen-Stats" xr:uid="{AD1F7C29-262D-4685-B366-41B386C7AA44}"/>
    <hyperlink ref="Y712" r:id="rId2632" display="https://fbref.com/en/players/3d2e8955/matchlogs/2026/summary/Koki-Ogawa-Match-Logs" xr:uid="{E093E95C-9483-475E-A1B5-96945B20AABF}"/>
    <hyperlink ref="B713" r:id="rId2633" display="https://fbref.com/en/players/60953af0/Braian-Ojeda" xr:uid="{869961FC-D577-4877-BA4B-D66E33E7E6F8}"/>
    <hyperlink ref="D713" r:id="rId2634" display="https://fbref.com/en/squads/d2043442/Paraguay-Men-Stats" xr:uid="{9A71622B-CAD2-4C66-85A6-E90CD7789A5F}"/>
    <hyperlink ref="F713" r:id="rId2635" display="https://fbref.com/en/squads/46ef01d0/Orlando-City-Stats" xr:uid="{BFD5348D-0388-432D-BBC8-60A866201B35}"/>
    <hyperlink ref="Y713" r:id="rId2636" display="https://fbref.com/en/players/60953af0/matchlogs/2026/summary/Braian-Ojeda-Match-Logs" xr:uid="{C3991220-E37E-4254-A882-04F2AFED3FA5}"/>
    <hyperlink ref="B714" r:id="rId2637" display="https://fbref.com/en/players/ca607d59/Noah-Okafor" xr:uid="{B25715E3-CB5B-4964-B0B8-6C00D60F5C82}"/>
    <hyperlink ref="D714" r:id="rId2638" display="https://fbref.com/en/squads/81021a70/Switzerland-Men-Stats" xr:uid="{A8BABCC1-23DF-44F7-9838-4B7F47F321BD}"/>
    <hyperlink ref="F714" r:id="rId2639" display="https://fbref.com/en/squads/5bfb9659/Leeds-United-Stats" xr:uid="{E019F567-BDB1-42FA-AB27-2686507F5503}"/>
    <hyperlink ref="Y714" r:id="rId2640" display="https://fbref.com/en/players/ca607d59/matchlogs/2026/summary/Noah-Okafor-Match-Logs" xr:uid="{4CD40C75-B4DD-4EF1-86AC-CC59F1D58555}"/>
    <hyperlink ref="B715" r:id="rId2641" display="https://fbref.com/en/players/3cb58055/Ime-Okon" xr:uid="{70F9B3B7-7CA5-4824-A1A4-B18950354ED2}"/>
    <hyperlink ref="D715" r:id="rId2642" display="https://fbref.com/en/squads/506f1741/South-Africa-Men-Stats" xr:uid="{B0D81117-4AD4-4B00-93EA-642D85AB5FB0}"/>
    <hyperlink ref="F715" r:id="rId2643" display="https://fbref.com/en/squads/60b5e41f/Hannover-96-Stats" xr:uid="{5C3403A2-03D7-42E0-9983-EA6304430D16}"/>
    <hyperlink ref="Y715" r:id="rId2644" display="https://fbref.com/en/players/3cb58055/matchlogs/2026/summary/Ime-Okon-Match-Logs" xr:uid="{3CD95024-5F0C-4957-AFB5-3BE4BE820123}"/>
    <hyperlink ref="B716" r:id="rId2645" display="https://fbref.com/en/players/ecd6464a/Paul-Okon-Engstler" xr:uid="{89C5F09C-7488-4BAA-8F6A-D344D2B71A0D}"/>
    <hyperlink ref="D716" r:id="rId2646" display="https://fbref.com/en/squads/b90bf4f9/Australia-Men-Stats" xr:uid="{B84D124C-9813-48C8-B0D4-F1A5E822797D}"/>
    <hyperlink ref="F716" r:id="rId2647" display="https://fbref.com/en/squads/2466c132/Sydney-FC-Stats" xr:uid="{C8FF3ADF-CA87-4CE2-B21C-ECB63E5363FB}"/>
    <hyperlink ref="Y716" r:id="rId2648" display="https://fbref.com/en/players/ecd6464a/matchlogs/2026/summary/Paul-Okon-Engstler-Match-Logs" xr:uid="{4B805365-25DC-4472-8C4C-9157B503F422}"/>
    <hyperlink ref="B717" r:id="rId2649" display="https://fbref.com/en/players/e14e818c/Ben-Old" xr:uid="{6605001B-6D9C-47DF-AE90-9A2406D4F10B}"/>
    <hyperlink ref="D717" r:id="rId2650" display="https://fbref.com/en/squads/259855f0/New-Zealand-Men-Stats" xr:uid="{A2F50142-B184-458C-A87D-2BB5A210F440}"/>
    <hyperlink ref="F717" r:id="rId2651" display="https://fbref.com/en/squads/d298ef2c/Saint-Etienne-Stats" xr:uid="{BC4B491B-AD68-4BC1-8D29-7BA5B3F2A4E4}"/>
    <hyperlink ref="Y717" r:id="rId2652" display="https://fbref.com/en/players/e14e818c/matchlogs/2026/summary/Ben-Old-Match-Logs" xr:uid="{B8797A5F-4AA7-4EAA-9450-A2FA54B73B4C}"/>
    <hyperlink ref="B718" r:id="rId2653" display="https://fbref.com/en/players/c4486bac/Michael-Olise" xr:uid="{1AAA273C-6788-4279-AF52-E9E125765015}"/>
    <hyperlink ref="D718" r:id="rId2654" display="https://fbref.com/en/squads/b1b36dcd/France-Men-Stats" xr:uid="{EE5B3529-F92F-4FB0-8E5E-8E320EFC0515}"/>
    <hyperlink ref="F718" r:id="rId2655" display="https://fbref.com/en/squads/054efa67/Bayern-Munich-Stats" xr:uid="{E1F9B961-565A-4568-AF13-43E9B741F7CE}"/>
    <hyperlink ref="Y718" r:id="rId2656" display="https://fbref.com/en/players/c4486bac/matchlogs/2026/summary/Michael-Olise-Match-Logs" xr:uid="{8D994F52-EBCE-4B5C-9BB3-FC2BD4D23233}"/>
    <hyperlink ref="B719" r:id="rId2657" display="https://fbref.com/en/players/41c12f75/Mathias-Olivera" xr:uid="{B8607515-D2AC-4906-966F-1E0BBB801C59}"/>
    <hyperlink ref="D719" r:id="rId2658" display="https://fbref.com/en/squads/870e020f/Uruguay-Men-Stats" xr:uid="{EA19CE33-4FD5-44D4-BFF7-E6B9269B4D60}"/>
    <hyperlink ref="F719" r:id="rId2659" display="https://fbref.com/en/squads/d48ad4ff/Napoli-Stats" xr:uid="{79B047F4-34DB-4613-987F-DF1ABBCFCF16}"/>
    <hyperlink ref="Y719" r:id="rId2660" display="https://fbref.com/en/players/41c12f75/matchlogs/2026/summary/Mathias-Olivera-Match-Logs" xr:uid="{D13BEFAF-8035-4207-A15E-7FABA94AA451}"/>
    <hyperlink ref="B720" r:id="rId2661" display="https://fbref.com/en/players/ae44e8e2/Dani-Olmo" xr:uid="{21D99F18-39F2-4FA4-93EC-15E9D387ADD6}"/>
    <hyperlink ref="D720" r:id="rId2662" display="https://fbref.com/en/squads/b561dd30/Spain-Men-Stats" xr:uid="{11D563EF-2E87-4AEB-846D-17850CF908FB}"/>
    <hyperlink ref="F720" r:id="rId2663" display="https://fbref.com/en/squads/206d90db/Barcelona-Stats" xr:uid="{9E298356-BEBF-4EC7-82A4-B58167DB44BD}"/>
    <hyperlink ref="Y720" r:id="rId2664" display="https://fbref.com/en/players/ae44e8e2/matchlogs/2026/summary/Dani-Olmo-Match-Logs" xr:uid="{53A5CD6D-B89D-4094-B1DA-84DA0301178F}"/>
    <hyperlink ref="B721" r:id="rId2665" display="https://fbref.com/en/players/950ef017/Tani-Oluwaseyi" xr:uid="{99A9746A-86C9-4760-AF62-D3E0C3C149C4}"/>
    <hyperlink ref="D721" r:id="rId2666" display="https://fbref.com/en/squads/9c6d90a0/Canada-Men-Stats" xr:uid="{AAB72F85-D5A6-4E97-B884-BF212C515AC6}"/>
    <hyperlink ref="F721" r:id="rId2667" display="https://fbref.com/en/squads/2a8183b3/Villarreal-Stats" xr:uid="{82B0CC16-B5CE-491D-AA4A-A7D0C2526646}"/>
    <hyperlink ref="Y721" r:id="rId2668" display="https://fbref.com/en/players/950ef017/matchlogs/2026/summary/Tani-Oluwaseyi-Match-Logs" xr:uid="{065685F1-D9D8-4401-A1CE-B9697D01B061}"/>
    <hyperlink ref="B722" r:id="rId2669" display="https://fbref.com/en/players/33c1d68d/Ali-Olwan" xr:uid="{BEAAACA5-F162-4455-9F77-26BB6A78B8F9}"/>
    <hyperlink ref="D722" r:id="rId2670" display="https://fbref.com/en/squads/3e22f0fa/Jordan-Men-Stats" xr:uid="{70C4E741-93D7-49B0-B3F3-66D19DA73CE8}"/>
    <hyperlink ref="Y722" r:id="rId2671" display="https://fbref.com/en/players/33c1d68d/matchlogs/2026/summary/Ali-Olwan-Match-Logs" xr:uid="{47E7397C-DEFF-4B00-B314-91E7D02F3EA3}"/>
    <hyperlink ref="B723" r:id="rId2672" display="https://fbref.com/en/players/828657ff/Amadou-Onana" xr:uid="{DC91F771-A560-4A07-A8A3-C9B4528CF8B6}"/>
    <hyperlink ref="D723" r:id="rId2673" display="https://fbref.com/en/squads/361422b9/Belgium-Men-Stats" xr:uid="{27F9F230-5B19-43A9-B074-7574EC493A31}"/>
    <hyperlink ref="F723" r:id="rId2674" display="https://fbref.com/en/squads/8602292d/Aston-Villa-Stats" xr:uid="{C5B73378-B51C-48DD-BD59-B5C504EF2311}"/>
    <hyperlink ref="Y723" r:id="rId2675" display="https://fbref.com/en/players/828657ff/matchlogs/2026/summary/Amadou-Onana-Match-Logs" xr:uid="{7C94F2F1-974C-4C01-BD2F-222796062BBE}"/>
    <hyperlink ref="B724" r:id="rId2676" display="https://fbref.com/en/players/914bb955/Christopher-Operi" xr:uid="{E3E82FAF-EBE2-4350-842C-3A2A82CE8236}"/>
    <hyperlink ref="D724" r:id="rId2677" display="https://fbref.com/en/squads/24772b12/Cote-dIvoire-Men-Stats" xr:uid="{B7703A23-AE2F-4024-84B6-6567094036AD}"/>
    <hyperlink ref="F724" r:id="rId2678" display="https://fbref.com/en/squads/bff39cf5/2025-2026/Istanbul-Basaksehir-Stats" xr:uid="{B746D459-9252-44AB-94B7-BA068716A01B}"/>
    <hyperlink ref="Y724" r:id="rId2679" display="https://fbref.com/en/players/914bb955/matchlogs/2026/summary/Christopher-Operi-Match-Logs" xr:uid="{5D4A03BA-87C8-463C-9351-24CECB6207E1}"/>
    <hyperlink ref="B725" r:id="rId2680" display="https://fbref.com/en/players/091d6ee5/Jerome-Opoku" xr:uid="{4683E1D5-4CBA-468A-9B58-0CDF9CB0BE1E}"/>
    <hyperlink ref="D725" r:id="rId2681" display="https://fbref.com/en/squads/9349828d/Ghana-Men-Stats" xr:uid="{CAE10040-9538-4C89-BCFC-ACEC788D0A8F}"/>
    <hyperlink ref="F725" r:id="rId2682" display="https://fbref.com/en/squads/bff39cf5/2025-2026/Istanbul-Basaksehir-Stats" xr:uid="{C2EC3376-1823-4420-9171-8015E8E8DD39}"/>
    <hyperlink ref="Y725" r:id="rId2683" display="https://fbref.com/en/players/091d6ee5/matchlogs/2026/summary/Jerome-Opoku-Match-Logs" xr:uid="{6B312022-17F1-461D-A4AA-27FCC1C0F8DB}"/>
    <hyperlink ref="B726" r:id="rId2684" display="https://fbref.com/en/players/2990a15c/Joel-Ordonez" xr:uid="{43F2EDF9-EAE2-4EED-974E-EE09CE2253B5}"/>
    <hyperlink ref="D726" r:id="rId2685" display="https://fbref.com/en/squads/123acaf8/Ecuador-Men-Stats" xr:uid="{0B851FA0-B5A1-456A-B73A-10E6DEEF8269}"/>
    <hyperlink ref="F726" r:id="rId2686" display="https://fbref.com/en/squads/f1e6c5f1/Club-Brugge-Stats" xr:uid="{7D7F27E7-C942-413F-B639-9DDCABBD3F08}"/>
    <hyperlink ref="Y726" r:id="rId2687" display="https://fbref.com/en/players/2990a15c/matchlogs/2026/summary/Joel-Ordonez-Match-Logs" xr:uid="{2A3A809B-A026-4B88-8630-9078F3539A44}"/>
    <hyperlink ref="B727" r:id="rId2688" display="https://fbref.com/en/players/70106ff6/Jonathan-Osorio" xr:uid="{20FC1FBB-A4A0-4D53-8CA3-3A06B5BD8ABE}"/>
    <hyperlink ref="D727" r:id="rId2689" display="https://fbref.com/en/squads/9c6d90a0/Canada-Men-Stats" xr:uid="{19D8442E-175A-477C-8779-A1C73EF22DF8}"/>
    <hyperlink ref="F727" r:id="rId2690" display="https://fbref.com/en/squads/130f43fa/Toronto-FC-Stats" xr:uid="{84EAEB98-DD9E-451C-8913-E28E69157F17}"/>
    <hyperlink ref="Y727" r:id="rId2691" display="https://fbref.com/en/players/70106ff6/matchlogs/2026/summary/Jonathan-Osorio-Match-Logs" xr:uid="{8E9AB698-33DA-4648-9274-EA88EF79CAB2}"/>
    <hyperlink ref="B728" r:id="rId2692" display="https://fbref.com/en/players/0d267745/Nicolas-Otamendi" xr:uid="{1FE02B5B-89DC-4B45-9B47-D2FF800F64BF}"/>
    <hyperlink ref="D728" r:id="rId2693" display="https://fbref.com/en/squads/f9fddd6e/Argentina-Men-Stats" xr:uid="{0A5768C6-8A71-4646-90E0-14E787248946}"/>
    <hyperlink ref="F728" r:id="rId2694" display="https://fbref.com/en/squads/a77c513e/2025-2026/Benfica-Stats" xr:uid="{29BC9453-9685-4B1D-8805-ED387753095A}"/>
    <hyperlink ref="Y728" r:id="rId2695" display="https://fbref.com/en/players/0d267745/matchlogs/2026/summary/Nicolas-Otamendi-Match-Logs" xr:uid="{1808BF94-C29A-4E88-B22D-0CC65624AA08}"/>
    <hyperlink ref="B729" r:id="rId2696" display="https://fbref.com/en/players/a3d79d3c/Zakaria-El-Ouahdi" xr:uid="{7C8E932D-6E3A-4E67-A5DE-A1397BA531AA}"/>
    <hyperlink ref="D729" r:id="rId2697" display="https://fbref.com/en/squads/af41ccda/Morocco-Men-Stats" xr:uid="{884DF9EC-914E-404F-AF5C-FBF1B264E3AE}"/>
    <hyperlink ref="F729" r:id="rId2698" display="https://fbref.com/en/squads/1e972a99/Genk-Stats" xr:uid="{0C55B342-A80E-4099-AF22-6294AC317B05}"/>
    <hyperlink ref="Y729" r:id="rId2699" display="https://fbref.com/en/players/a3d79d3c/matchlogs/2026/summary/Zakaria-El-Ouahdi-Match-Logs" xr:uid="{E4E61F2F-D722-4FA2-AB01-9F009A2C30A4}"/>
    <hyperlink ref="B730" r:id="rId2700" display="https://fbref.com/en/players/010e5bae/Ayoub-Al-Oui" xr:uid="{72FF3FDE-4495-4FC5-A1D9-C0A857AFBA84}"/>
    <hyperlink ref="D730" r:id="rId2701" display="https://fbref.com/en/squads/9b696ed1/Qatar-Men-Stats" xr:uid="{7BBD6B9B-5C84-4A2D-8BFF-C60D38B3AAF7}"/>
    <hyperlink ref="Y730" r:id="rId2702" display="https://fbref.com/en/players/010e5bae/matchlogs/2026/summary/Ayoub-Al-Oui-Match-Logs" xr:uid="{167BDF66-AB5D-43A2-BEBE-224740AA8EEF}"/>
    <hyperlink ref="B732" r:id="rId2703" display="https://fbref.com/en/players/83299cc0/Azzedine-Ounahi" xr:uid="{829583A2-B809-4700-9A99-09FD2B5D414C}"/>
    <hyperlink ref="D732" r:id="rId2704" display="https://fbref.com/en/squads/af41ccda/Morocco-Men-Stats" xr:uid="{AC8B011F-AC23-4A12-88D9-8668BE6EB73E}"/>
    <hyperlink ref="F732" r:id="rId2705" display="https://fbref.com/en/squads/9024a00a/Girona-Stats" xr:uid="{2CE4A77B-26FC-4908-83D2-3A0A1ECC4B2D}"/>
    <hyperlink ref="Y732" r:id="rId2706" display="https://fbref.com/en/players/83299cc0/matchlogs/2026/summary/Azzedine-Ounahi-Match-Logs" xr:uid="{BF3A1FB3-11DD-4CB6-B2DA-7DD388C3F77E}"/>
    <hyperlink ref="B733" r:id="rId2707" display="https://fbref.com/en/players/f2c060c6/Mohammed-Al-Owais" xr:uid="{003A0FCB-4D80-4234-8396-304063F4890E}"/>
    <hyperlink ref="D733" r:id="rId2708" display="https://fbref.com/en/squads/6e84edac/Saudi-Arabia-Men-Stats" xr:uid="{6E1EF33A-C04C-4F0B-9D9F-6DC2933CF947}"/>
    <hyperlink ref="F733" r:id="rId2709" display="https://fbref.com/en/squads/5a3659ef/2025-2026/Al-Ula-Stats" xr:uid="{247CAC41-1D14-4D6D-8321-58CE386E4FC6}"/>
    <hyperlink ref="Y733" r:id="rId2710" display="https://fbref.com/en/players/f2c060c6/matchlogs/2026/summary/Mohammed-Al-Owais-Match-Logs" xr:uid="{5D6113EF-E952-402D-BCF7-4BADD9AAB560}"/>
    <hyperlink ref="B734" r:id="rId2711" display="https://fbref.com/en/players/e2781082/Elisha-Owusu" xr:uid="{ACB5F9B1-80CF-48B6-B0C9-11C0BE5BF2E0}"/>
    <hyperlink ref="D734" r:id="rId2712" display="https://fbref.com/en/squads/9349828d/Ghana-Men-Stats" xr:uid="{FF6CB77D-A90F-4A4A-A867-FFB52D0D811D}"/>
    <hyperlink ref="F734" r:id="rId2713" display="https://fbref.com/en/squads/5ae09109/Auxerre-Stats" xr:uid="{11A74EAC-F19E-4363-95BA-21FD9DD73BC4}"/>
    <hyperlink ref="Y734" r:id="rId2714" display="https://fbref.com/en/players/e2781082/matchlogs/2026/summary/Elisha-Owusu-Match-Logs" xr:uid="{03B6894C-E909-412E-BC0E-EB53395B0FA3}"/>
    <hyperlink ref="B735" r:id="rId2715" display="https://fbref.com/en/players/8c3c640c/Mikel-Oyarzabal" xr:uid="{48B625A8-68F7-4906-B38B-769DA5D7307D}"/>
    <hyperlink ref="D735" r:id="rId2716" display="https://fbref.com/en/squads/b561dd30/Spain-Men-Stats" xr:uid="{F1683EC4-E2DB-48EA-8702-4DAEFA81F71C}"/>
    <hyperlink ref="F735" r:id="rId2717" display="https://fbref.com/en/squads/e31d1cd9/Real-Sociedad-Stats" xr:uid="{C533F779-95A4-4551-B432-266F6AC53F5E}"/>
    <hyperlink ref="Y735" r:id="rId2718" display="https://fbref.com/en/players/8c3c640c/matchlogs/2026/summary/Mikel-Oyarzabal-Match-Logs" xr:uid="{C84654E0-8135-4F6D-97CC-8261C839F21F}"/>
    <hyperlink ref="B736" r:id="rId2719" display="https://fbref.com/en/players/15413fa5/Salih-Ozcan" xr:uid="{53DD35CC-C8BB-4B88-A005-8DE9971D6F8C}"/>
    <hyperlink ref="D736" r:id="rId2720" display="https://fbref.com/en/squads/ac6bcf92/Turkiye-Men-Stats" xr:uid="{FBF79FD2-8DD2-45F4-AF7F-6D75C9270A89}"/>
    <hyperlink ref="F736" r:id="rId2721" display="https://fbref.com/en/squads/add600ae/Dortmund-Stats" xr:uid="{900E8627-291A-4919-9965-C4E285FCC31B}"/>
    <hyperlink ref="Y736" r:id="rId2722" display="https://fbref.com/en/players/15413fa5/matchlogs/2026/summary/Salih-Ozcan-Match-Logs" xr:uid="{13B65EE0-304C-4BF0-8ED8-CE2D472481A9}"/>
    <hyperlink ref="B737" r:id="rId2723" display="https://fbref.com/en/players/ecbe2839/Willian-Pacho" xr:uid="{EAF22EAF-864C-4441-A83C-8FE804BB88C1}"/>
    <hyperlink ref="D737" r:id="rId2724" display="https://fbref.com/en/squads/123acaf8/Ecuador-Men-Stats" xr:uid="{A5291481-FC4B-40D7-8510-75A7914D6F57}"/>
    <hyperlink ref="F737" r:id="rId2725" display="https://fbref.com/en/squads/e2d8892c/Paris-Saint-Germain-Stats" xr:uid="{60D95249-A556-453F-B782-667BB1E9F508}"/>
    <hyperlink ref="Y737" r:id="rId2726" display="https://fbref.com/en/players/ecbe2839/matchlogs/2026/summary/Willian-Pacho-Match-Logs" xr:uid="{49628993-34C6-49C7-A614-6EEEE1221091}"/>
    <hyperlink ref="B738" r:id="rId2727" display="https://fbref.com/en/players/f3bb9f59/Kendry-Paez" xr:uid="{D4DCD05E-C315-4C30-86F1-82659BDF1C52}"/>
    <hyperlink ref="D738" r:id="rId2728" display="https://fbref.com/en/squads/123acaf8/Ecuador-Men-Stats" xr:uid="{8FFA81D0-3E5D-4EEC-8700-7442DD12F444}"/>
    <hyperlink ref="F738" r:id="rId2729" display="https://fbref.com/en/squads/ef99c78c/River-Plate-Stats" xr:uid="{17B21D35-1509-4F5D-9AA5-898A3D2338BB}"/>
    <hyperlink ref="Y738" r:id="rId2730" display="https://fbref.com/en/players/f3bb9f59/matchlogs/2026/summary/Kendry-Paez-Match-Logs" xr:uid="{2BF7DD02-457E-40FA-994B-3E030EA1C10C}"/>
    <hyperlink ref="B739" r:id="rId2731" display="https://fbref.com/en/players/e82adcab/Exequiel-Palacios" xr:uid="{F3CF221E-0662-43DB-84B7-DE98671E27AF}"/>
    <hyperlink ref="D739" r:id="rId2732" display="https://fbref.com/en/squads/f9fddd6e/Argentina-Men-Stats" xr:uid="{2A3A8226-4BBD-4B25-8DC3-215356493ED0}"/>
    <hyperlink ref="F739" r:id="rId2733" display="https://fbref.com/en/squads/c7a9f859/Leverkusen-Stats" xr:uid="{6AD8B7E8-DF27-4C5D-8646-201A3E718665}"/>
    <hyperlink ref="Y739" r:id="rId2734" display="https://fbref.com/en/players/e82adcab/matchlogs/2026/summary/Exequiel-Palacios-Match-Logs" xr:uid="{F25BA49A-ED9E-4CA0-BA10-0AA4C13D475C}"/>
    <hyperlink ref="B740" r:id="rId2735" display="https://fbref.com/en/players/9b6f7fd5/Lucas-Paqueta" xr:uid="{7FE4708F-0D35-47C0-864E-B5B592F79832}"/>
    <hyperlink ref="D740" r:id="rId2736" display="https://fbref.com/en/squads/304635c3/Brazil-Men-Stats" xr:uid="{F7AED08D-0859-4B7D-913C-62B8DDF8DC50}"/>
    <hyperlink ref="F740" r:id="rId2737" display="https://fbref.com/en/squads/639950ae/Flamengo-Stats" xr:uid="{21258EDF-473F-4F04-A5AB-CE6663F6A8A5}"/>
    <hyperlink ref="Y740" r:id="rId2738" display="https://fbref.com/en/players/9b6f7fd5/matchlogs/2026/summary/Lucas-Paqueta-Match-Logs" xr:uid="{35341CCB-3F9E-4463-9367-36392D660D44}"/>
    <hyperlink ref="B741" r:id="rId2739" display="https://fbref.com/en/players/dff153a4/Leandro-Paredes" xr:uid="{C05E2E1C-B370-4E0E-9B4D-BB4CE050BCAF}"/>
    <hyperlink ref="D741" r:id="rId2740" display="https://fbref.com/en/squads/f9fddd6e/Argentina-Men-Stats" xr:uid="{1B9F7F4A-73E2-4B97-9E8C-D128906C80B1}"/>
    <hyperlink ref="F741" r:id="rId2741" display="https://fbref.com/en/squads/795ca75e/Boca-Juniors-Stats" xr:uid="{A78FEF8A-525E-4118-917C-67453E3D6F1F}"/>
    <hyperlink ref="Y741" r:id="rId2742" display="https://fbref.com/en/players/dff153a4/matchlogs/2026/summary/Leandro-Paredes-Match-Logs" xr:uid="{65055854-58A1-46F3-AE16-E4F8CC7DDC65}"/>
    <hyperlink ref="B742" r:id="rId2743" display="https://fbref.com/en/players/529f49ab/Thomas-Partey" xr:uid="{E89C3873-C44B-4391-A529-9608460EFB4E}"/>
    <hyperlink ref="D742" r:id="rId2744" display="https://fbref.com/en/squads/9349828d/Ghana-Men-Stats" xr:uid="{D23DD8CE-3E37-4F2C-A496-6A8DC08D97CE}"/>
    <hyperlink ref="F742" r:id="rId2745" display="https://fbref.com/en/squads/2a8183b3/Villarreal-Stats" xr:uid="{58997AF7-CC53-4F13-BBD0-22764FF54638}"/>
    <hyperlink ref="Y742" r:id="rId2746" display="https://fbref.com/en/players/529f49ab/matchlogs/2026/summary/Thomas-Partey-Match-Logs" xr:uid="{E8A730C0-332F-4271-A6D9-3870CA660EA3}"/>
    <hyperlink ref="B743" r:id="rId2747" display="https://fbref.com/en/players/1866b0f1/Marco-Pasalic" xr:uid="{D207CED4-34B6-4636-A59D-174397613C93}"/>
    <hyperlink ref="D743" r:id="rId2748" display="https://fbref.com/en/squads/7b08e376/Croatia-Men-Stats" xr:uid="{7FEC531B-187D-4D98-AB13-5D32BF07B49F}"/>
    <hyperlink ref="F743" r:id="rId2749" display="https://fbref.com/en/squads/46ef01d0/Orlando-City-Stats" xr:uid="{CA0FFDA6-5F55-48A3-A072-9928CD1F7CC0}"/>
    <hyperlink ref="Y743" r:id="rId2750" display="https://fbref.com/en/players/1866b0f1/matchlogs/2026/summary/Marco-Pasalic-Match-Logs" xr:uid="{7F6600C6-390B-45CE-B00C-C48322DFCC12}"/>
    <hyperlink ref="B744" r:id="rId2751" display="https://fbref.com/en/players/e599253a/Mario-Pasalic" xr:uid="{510C4B08-0372-43E5-8902-0DC25B2BAC48}"/>
    <hyperlink ref="D744" r:id="rId2752" display="https://fbref.com/en/squads/7b08e376/Croatia-Men-Stats" xr:uid="{A7C81707-D7CA-4D73-BAE1-B5669D7F498A}"/>
    <hyperlink ref="F744" r:id="rId2753" display="https://fbref.com/en/squads/922493f3/Atalanta-Stats" xr:uid="{78346A37-5E2B-423C-BBC9-A14D0EAA0D3F}"/>
    <hyperlink ref="Y744" r:id="rId2754" display="https://fbref.com/en/players/e599253a/matchlogs/2026/summary/Mario-Pasalic-Match-Logs" xr:uid="{25F3D37E-368D-41E1-BF15-BC4BBE8985FD}"/>
    <hyperlink ref="B745" r:id="rId2755" display="https://fbref.com/en/players/230f0471/Nathan-Patterson" xr:uid="{E58ACBBA-39D5-4667-9E5A-FFADDB53BEB3}"/>
    <hyperlink ref="D745" r:id="rId2756" display="https://fbref.com/en/squads/602d3994/Scotland-Men-Stats" xr:uid="{43763621-A187-4EF1-BBCA-179C5D8EC5A2}"/>
    <hyperlink ref="F745" r:id="rId2757" display="https://fbref.com/en/squads/d3fd31cc/Everton-Stats" xr:uid="{02B4FDF2-40FD-40DD-8375-7D5EFE52D323}"/>
    <hyperlink ref="Y745" r:id="rId2758" display="https://fbref.com/en/players/230f0471/matchlogs/2026/summary/Nathan-Patterson-Match-Logs" xr:uid="{007B1326-DA2A-4C81-9606-0520B2CFBCCC}"/>
    <hyperlink ref="B746" r:id="rId2759" display="https://fbref.com/en/players/afcac9da/Joao-Paulo-Fernandes" xr:uid="{B00845D6-98C3-4E13-9A7B-8BC8741AB5C7}"/>
    <hyperlink ref="D746" r:id="rId2760" display="https://fbref.com/en/squads/31fa6fa6/Cabo-Verde-Men-Stats" xr:uid="{6FC183A3-B0E4-4761-9430-E79CB21630A5}"/>
    <hyperlink ref="F746" r:id="rId2761" display="https://fbref.com/en/squads/aed59852/2025-2026/FCSB-Stats" xr:uid="{84777BDA-E788-4553-9C90-3D099B89FF3C}"/>
    <hyperlink ref="Y746" r:id="rId2762" display="https://fbref.com/en/players/afcac9da/matchlogs/2026/summary/Joao-Paulo-Fernandes-Match-Logs" xr:uid="{97EE2AC5-AAE0-471F-BC45-6DD516114BE4}"/>
    <hyperlink ref="B747" r:id="rId2763" display="https://fbref.com/en/players/2658c82f/Aleksandar-Pavlovic" xr:uid="{C69BD5F6-1F7E-4A60-B552-1E288DB47282}"/>
    <hyperlink ref="D747" r:id="rId2764" display="https://fbref.com/en/squads/c1e40422/Germany-Men-Stats" xr:uid="{0EE1B8D6-E014-4F13-8210-28669B856D6B}"/>
    <hyperlink ref="F747" r:id="rId2765" display="https://fbref.com/en/squads/054efa67/Bayern-Munich-Stats" xr:uid="{573735FB-4A40-4EAE-95E4-D26C8D897423}"/>
    <hyperlink ref="Y747" r:id="rId2766" display="https://fbref.com/en/players/2658c82f/matchlogs/2026/summary/Aleksandar-Pavlovic-Match-Logs" xr:uid="{BA4CE9AE-16B7-4550-9391-D5F53B0EC608}"/>
    <hyperlink ref="B748" r:id="rId2767" display="https://fbref.com/en/players/4e86877c/Tim-Payne" xr:uid="{64791F99-FD62-4435-86F6-91C9E34F1EF9}"/>
    <hyperlink ref="D748" r:id="rId2768" display="https://fbref.com/en/squads/259855f0/New-Zealand-Men-Stats" xr:uid="{F2220558-607A-4754-9EBB-8081DCDE8230}"/>
    <hyperlink ref="F748" r:id="rId2769" display="https://fbref.com/en/squads/81134e0b/Wellington-Phoenix-Stats" xr:uid="{5DDE525B-57C5-4131-8F44-54E18EEBC318}"/>
    <hyperlink ref="Y748" r:id="rId2770" display="https://fbref.com/en/players/4e86877c/matchlogs/2026/summary/Tim-Payne-Match-Logs" xr:uid="{33F89D17-5274-4FCF-94A3-AF71C5C919EA}"/>
    <hyperlink ref="B749" r:id="rId2771" display="https://fbref.com/en/players/01bb93d5/Nicolas-Paz" xr:uid="{98A69FD9-9310-433F-927A-C39411327568}"/>
    <hyperlink ref="D749" r:id="rId2772" display="https://fbref.com/en/squads/f9fddd6e/Argentina-Men-Stats" xr:uid="{0D4D05DA-5292-40B2-AB81-B63812A5F17A}"/>
    <hyperlink ref="F749" r:id="rId2773" display="https://fbref.com/en/squads/28c9c3cd/Como-Stats" xr:uid="{38967C74-D020-420C-88E0-A452A0C638A9}"/>
    <hyperlink ref="Y749" r:id="rId2774" display="https://fbref.com/en/players/01bb93d5/matchlogs/2026/summary/Nicolas-Paz-Match-Logs" xr:uid="{33077D02-47A0-4585-AAC5-52A7CFAC6A92}"/>
    <hyperlink ref="B750" r:id="rId2775" display="https://fbref.com/en/players/596cc50e/Marcus-Pedersen" xr:uid="{964DEB1A-ED74-4BFD-9B98-5F53BBDF079B}"/>
    <hyperlink ref="D750" r:id="rId2776" display="https://fbref.com/en/squads/599eba19/Norway-Men-Stats" xr:uid="{5F27EDEA-5B05-4894-9CE2-0CDACC7DB51A}"/>
    <hyperlink ref="F750" r:id="rId2777" display="https://fbref.com/en/squads/105360fe/Torino-Stats" xr:uid="{ABB0EB7A-4956-423D-AAAB-8121E8028593}"/>
    <hyperlink ref="Y750" r:id="rId2778" display="https://fbref.com/en/players/596cc50e/matchlogs/2026/summary/Marcus-Pedersen-Match-Logs" xr:uid="{8B7F1ABC-4098-4A35-AE27-AB94AD79CE30}"/>
    <hyperlink ref="B751" r:id="rId2779" display="https://fbref.com/en/players/0d9b2d31/Pedri" xr:uid="{FD82622A-8626-4A2E-9E1D-2FE7B74D0552}"/>
    <hyperlink ref="D751" r:id="rId2780" display="https://fbref.com/en/squads/b561dd30/Spain-Men-Stats" xr:uid="{3A0CEA43-3EEB-427A-A7AF-7552FB866368}"/>
    <hyperlink ref="F751" r:id="rId2781" display="https://fbref.com/en/squads/206d90db/Barcelona-Stats" xr:uid="{966D64B4-AD10-45EB-9CB4-E518F6FD3E0A}"/>
    <hyperlink ref="Y751" r:id="rId2782" display="https://fbref.com/en/players/0d9b2d31/matchlogs/2026/summary/Pedri-Match-Logs" xr:uid="{5CB40490-66DD-458E-B5CF-4F8D4DF7DA82}"/>
    <hyperlink ref="B752" r:id="rId2783" display="https://fbref.com/en/players/57e3f0c7/Nicolas-Pepe" xr:uid="{85D08886-F05E-4973-B93E-13D8B016D1EC}"/>
    <hyperlink ref="D752" r:id="rId2784" display="https://fbref.com/en/squads/24772b12/Cote-dIvoire-Men-Stats" xr:uid="{406EDD89-2BB0-4F55-B182-54A2D68D227C}"/>
    <hyperlink ref="F752" r:id="rId2785" display="https://fbref.com/en/squads/2a8183b3/Villarreal-Stats" xr:uid="{ADBF8F0C-6B0A-4324-9BF2-6734C9CC1F53}"/>
    <hyperlink ref="Y752" r:id="rId2786" display="https://fbref.com/en/players/57e3f0c7/matchlogs/2026/summary/Nicolas-Pepe-Match-Logs" xr:uid="{6E789E44-D7A6-41E2-85E5-7E43C6C9CF3C}"/>
    <hyperlink ref="B753" r:id="rId2787" display="https://fbref.com/en/players/a2b1ed42/Ricardo-Pepi" xr:uid="{7F16B27D-915E-412B-9E73-69EF405A4F9D}"/>
    <hyperlink ref="D753" r:id="rId2788" display="https://fbref.com/en/squads/0f66725b/United-States-Men-Stats" xr:uid="{46CB50E2-36BC-4758-8F31-7601BA2B8EFF}"/>
    <hyperlink ref="F753" r:id="rId2789" display="https://fbref.com/en/squads/e334d850/PSV-Eindhoven-Stats" xr:uid="{19378619-A443-41B0-898E-54C41D19B649}"/>
    <hyperlink ref="Y753" r:id="rId2790" display="https://fbref.com/en/players/a2b1ed42/matchlogs/2026/summary/Ricardo-Pepi-Match-Logs" xr:uid="{2DE4247A-4D93-41F0-8B29-FDFC8440381E}"/>
    <hyperlink ref="B754" r:id="rId2791" display="https://fbref.com/en/players/37a6fdb3/Kojo-Peprah-Oppong" xr:uid="{863E0009-A7AD-44AB-929C-618E6C0DD88C}"/>
    <hyperlink ref="D754" r:id="rId2792" display="https://fbref.com/en/squads/9349828d/Ghana-Men-Stats" xr:uid="{44E90B63-2B37-42E9-95B8-DC403D745685}"/>
    <hyperlink ref="F754" r:id="rId2793" display="https://fbref.com/en/squads/132ebc33/Nice-Stats" xr:uid="{A7218ED8-8C7E-46D5-A960-090498DE1BC0}"/>
    <hyperlink ref="Y754" r:id="rId2794" display="https://fbref.com/en/players/37a6fdb3/matchlogs/2026/summary/Kojo-Peprah-Oppong-Match-Logs" xr:uid="{2BEFE4B9-259D-4C2D-96BA-9F48032E58A6}"/>
    <hyperlink ref="B755" r:id="rId2795" display="https://fbref.com/en/players/6fe90922/Ivan-Perisic" xr:uid="{7D44CF3C-AF92-4CC3-B10F-9853393CFB6A}"/>
    <hyperlink ref="D755" r:id="rId2796" display="https://fbref.com/en/squads/7b08e376/Croatia-Men-Stats" xr:uid="{8166AB6F-D2B2-4F37-8921-E3C542EC9843}"/>
    <hyperlink ref="F755" r:id="rId2797" display="https://fbref.com/en/squads/e334d850/PSV-Eindhoven-Stats" xr:uid="{3DD66FB4-6E89-4F6A-B192-047E7A9CF35E}"/>
    <hyperlink ref="Y755" r:id="rId2798" display="https://fbref.com/en/players/6fe90922/matchlogs/2026/summary/Ivan-Perisic-Match-Logs" xr:uid="{17295EC5-B0B0-41C9-A0A8-4F1A9ED7894B}"/>
    <hyperlink ref="B756" r:id="rId2799" display="https://fbref.com/en/players/12c35abe/Jens-Petter-Hauge" xr:uid="{ED653F06-6AEA-4275-8D12-C7B2EFEB3CBD}"/>
    <hyperlink ref="D756" r:id="rId2800" display="https://fbref.com/en/squads/599eba19/Norway-Men-Stats" xr:uid="{4033FE02-32AE-413F-B1C6-F118925F087F}"/>
    <hyperlink ref="F756" r:id="rId2801" display="https://fbref.com/en/squads/d86248bd/BodoGlimt-Stats" xr:uid="{60611090-594F-4E5A-AD03-2F2CE660EE26}"/>
    <hyperlink ref="Y756" r:id="rId2802" display="https://fbref.com/en/players/12c35abe/matchlogs/2026/summary/Jens-Petter-Hauge-Match-Logs" xr:uid="{A9A00D3C-EB44-414B-8AA1-89F3DC0CBF26}"/>
    <hyperlink ref="B758" r:id="rId2803" display="https://fbref.com/en/players/f71ad8cb/Charles-Pickel" xr:uid="{E75324A3-0A3D-4146-8543-FAA9013D0930}"/>
    <hyperlink ref="D758" r:id="rId2804" display="https://fbref.com/en/squads/9be9f315/Congo-DR-Men-Stats" xr:uid="{68520556-15BE-4AD6-854D-264B642BD4A9}"/>
    <hyperlink ref="F758" r:id="rId2805" display="https://fbref.com/en/squads/a8661628/Espanyol-Stats" xr:uid="{A9E2F0FF-B392-4705-8921-410E6926D3DF}"/>
    <hyperlink ref="Y758" r:id="rId2806" display="https://fbref.com/en/players/f71ad8cb/matchlogs/2026/summary/Charles-Pickel-Match-Logs" xr:uid="{882C8E79-6679-4E88-957C-65693EA1F006}"/>
    <hyperlink ref="B759" r:id="rId2807" display="https://fbref.com/en/players/4806ec67/Jordan-Pickford" xr:uid="{7F8A8962-8BCA-4A01-B162-2F0CAFCD1B10}"/>
    <hyperlink ref="D759" r:id="rId2808" display="https://fbref.com/en/squads/1862c019/England-Men-Stats" xr:uid="{D6E53E48-AFE6-45A0-B9AC-71C79B16A662}"/>
    <hyperlink ref="F759" r:id="rId2809" display="https://fbref.com/en/squads/d3fd31cc/Everton-Stats" xr:uid="{639F85A1-84A5-474F-B545-7DC4FE2B78AD}"/>
    <hyperlink ref="Y759" r:id="rId2810" display="https://fbref.com/en/players/4806ec67/matchlogs/2026/summary/Jordan-Pickford-Match-Logs" xr:uid="{E5DA770B-E9A3-4FC1-B252-E94B2765796B}"/>
    <hyperlink ref="B760" r:id="rId2811" display="https://fbref.com/en/players/faef0f92/Pico" xr:uid="{E733B78A-B2F6-432D-8219-FBA7E0A2A2C3}"/>
    <hyperlink ref="D760" r:id="rId2812" display="https://fbref.com/en/squads/31fa6fa6/Cabo-Verde-Men-Stats" xr:uid="{A7137FFE-B90E-42D1-A4F5-1509F3015856}"/>
    <hyperlink ref="F760" r:id="rId2813" display="https://fbref.com/en/squads/f082c4f3/Shamrock-Rovers-Stats" xr:uid="{FC296285-0E89-495A-85E8-7BB7C1443627}"/>
    <hyperlink ref="Y760" r:id="rId2814" display="https://fbref.com/en/players/faef0f92/matchlogs/2026/summary/Pico-Match-Logs" xr:uid="{F4B85311-CE7D-444B-AE8C-E898EF768B34}"/>
    <hyperlink ref="B761" r:id="rId2815" display="https://fbref.com/en/players/307877be/Frantzdy-Pierrot" xr:uid="{BF79BE17-112A-4C78-91E6-5059372B730D}"/>
    <hyperlink ref="D761" r:id="rId2816" display="https://fbref.com/en/squads/61828292/Haiti-Men-Stats" xr:uid="{589F6AC0-0646-4167-B3CD-E7B64F082F16}"/>
    <hyperlink ref="F761" r:id="rId2817" display="https://fbref.com/en/squads/f622e63c/Rizespor-Stats" xr:uid="{C6325AA4-FBFF-4103-91D6-48DCCBCB6310}"/>
    <hyperlink ref="Y761" r:id="rId2818" display="https://fbref.com/en/players/307877be/matchlogs/2026/summary/Frantzdy-Pierrot-Match-Logs" xr:uid="{7CED8959-52CF-4EA7-AD55-ED28CC78AE85}"/>
    <hyperlink ref="B762" r:id="rId2819" display="https://fbref.com/en/players/296026ae/Kevin-Pina" xr:uid="{350B43A1-B03E-4A2A-9396-9A32A950EE82}"/>
    <hyperlink ref="D762" r:id="rId2820" display="https://fbref.com/en/squads/31fa6fa6/Cabo-Verde-Men-Stats" xr:uid="{0867FFC1-B6C2-48DB-8076-A486992B7C0A}"/>
    <hyperlink ref="F762" r:id="rId2821" display="https://fbref.com/en/squads/fa11a9cc/2025-2026/Krasnodar-Stats" xr:uid="{7E1379C3-918E-459D-A015-115B803FB733}"/>
    <hyperlink ref="Y762" r:id="rId2822" display="https://fbref.com/en/players/296026ae/matchlogs/2026/summary/Kevin-Pina-Match-Logs" xr:uid="{F53D9E29-8EBF-4574-A3D2-F12FEB396895}"/>
    <hyperlink ref="B763" r:id="rId2823" display="https://fbref.com/en/players/9bf22b95/Wagner-Pina" xr:uid="{501CC8AF-43B4-4316-AA80-16F54F7CD918}"/>
    <hyperlink ref="D763" r:id="rId2824" display="https://fbref.com/en/squads/31fa6fa6/Cabo-Verde-Men-Stats" xr:uid="{2D175B5C-5537-48A8-85ED-2222362A67FC}"/>
    <hyperlink ref="F763" r:id="rId2825" display="https://fbref.com/en/squads/c8ad3091/Trabzonspor-Stats" xr:uid="{26E4FA28-8D9A-4292-9522-D1E1A9E09D64}"/>
    <hyperlink ref="Y763" r:id="rId2826" display="https://fbref.com/en/players/9bf22b95/matchlogs/2026/summary/Wagner-Pina-Match-Logs" xr:uid="{2C18B8F5-BBA2-4F4C-A822-8625B211049F}"/>
    <hyperlink ref="B764" r:id="rId2827" display="https://fbref.com/en/players/411fabd7/Orbelin-Pineda" xr:uid="{F0B22AD5-C553-40E3-A2B5-A0DDFD9BC5CC}"/>
    <hyperlink ref="D764" r:id="rId2828" display="https://fbref.com/en/squads/b009a548/Mexico-Men-Stats" xr:uid="{08B93A6A-5B96-4FCF-90C3-C2FBA4C581FF}"/>
    <hyperlink ref="F764" r:id="rId2829" display="https://fbref.com/en/squads/d5348c80/AEK-Athens-Stats" xr:uid="{BABC8AFC-7182-49A3-BD36-755F144FA9EA}"/>
    <hyperlink ref="Y764" r:id="rId2830" display="https://fbref.com/en/players/411fabd7/matchlogs/2026/summary/Orbelin-Pineda-Match-Logs" xr:uid="{F707312F-AEEB-43E9-9A3C-ACBF45D33AD6}"/>
    <hyperlink ref="B765" r:id="rId2831" display="https://fbref.com/en/players/540ec57b/Yeremy-Pino" xr:uid="{A474EE43-8346-4466-AB1F-C74658A1972F}"/>
    <hyperlink ref="D765" r:id="rId2832" display="https://fbref.com/en/squads/b561dd30/Spain-Men-Stats" xr:uid="{D2786E08-EE1F-49BC-9363-4A15135DD061}"/>
    <hyperlink ref="F765" r:id="rId2833" display="https://fbref.com/en/squads/47c64c55/Crystal-Palace-Stats" xr:uid="{0DD8FE81-FA3A-4839-B710-C85222B577C3}"/>
    <hyperlink ref="Y765" r:id="rId2834" display="https://fbref.com/en/players/540ec57b/matchlogs/2026/summary/Yeremy-Pino-Match-Logs" xr:uid="{9C913AEC-2AC6-4394-9CED-3E84DFA42B39}"/>
    <hyperlink ref="B766" r:id="rId2835" display="https://fbref.com/en/players/e9fc7295/Isidro-Pitta" xr:uid="{6CEDAD74-246C-42D7-B558-BCE88E70EF6F}"/>
    <hyperlink ref="D766" r:id="rId2836" display="https://fbref.com/en/squads/d2043442/Paraguay-Men-Stats" xr:uid="{EF6CB49D-C9C9-412B-99C2-520E2B1FE48D}"/>
    <hyperlink ref="F766" r:id="rId2837" display="https://fbref.com/en/squads/f98930d1/Red-Bull-Bragantino-Stats" xr:uid="{9EA657D0-259F-41EF-BD1B-A2A0BA0ACD1C}"/>
    <hyperlink ref="Y766" r:id="rId2838" display="https://fbref.com/en/players/e9fc7295/matchlogs/2026/summary/Isidro-Pitta-Match-Logs" xr:uid="{9B5C00A2-5D70-4330-931F-E14CB772EA73}"/>
    <hyperlink ref="B767" r:id="rId2839" display="https://fbref.com/en/players/f1666a9d/Johny-Placide" xr:uid="{9AA3BD4E-843B-4802-9A76-EFA1CB488A5C}"/>
    <hyperlink ref="D767" r:id="rId2840" display="https://fbref.com/en/squads/61828292/Haiti-Men-Stats" xr:uid="{1319D861-6E3C-4F87-936B-54ADC9F60D33}"/>
    <hyperlink ref="F767" r:id="rId2841" display="https://fbref.com/en/squads/6283be2c/Bastia-Stats" xr:uid="{3A964F14-33AD-45C7-82B2-AE4C16F65090}"/>
    <hyperlink ref="Y767" r:id="rId2842" display="https://fbref.com/en/players/f1666a9d/matchlogs/2026/summary/Johny-Placide-Match-Logs" xr:uid="{786C2657-70F3-4B89-BE75-887363712C62}"/>
    <hyperlink ref="B768" r:id="rId2843" display="https://fbref.com/en/players/54bcdeb0/Gonzalo-Plata" xr:uid="{99D309BE-8B0D-4F9D-8FB7-8D582978C7B2}"/>
    <hyperlink ref="D768" r:id="rId2844" display="https://fbref.com/en/squads/123acaf8/Ecuador-Men-Stats" xr:uid="{6356ED59-4914-4C88-A174-38A54219047C}"/>
    <hyperlink ref="F768" r:id="rId2845" display="https://fbref.com/en/squads/639950ae/Flamengo-Stats" xr:uid="{6A2F4BDA-9F15-4548-B9B4-A9884DAF216E}"/>
    <hyperlink ref="Y768" r:id="rId2846" display="https://fbref.com/en/players/54bcdeb0/matchlogs/2026/summary/Gonzalo-Plata-Match-Logs" xr:uid="{E6F9E2E5-73FB-4D51-8A6F-E20A5C5FC269}"/>
    <hyperlink ref="B769" r:id="rId2847" display="https://fbref.com/en/players/2a6cd437/Marin-Pongracic" xr:uid="{CED4A877-8165-47DE-A79E-A4015D705BFA}"/>
    <hyperlink ref="D769" r:id="rId2848" display="https://fbref.com/en/squads/7b08e376/Croatia-Men-Stats" xr:uid="{C2639D9D-5ABF-4706-B96C-F1E3B871DE3F}"/>
    <hyperlink ref="F769" r:id="rId2849" display="https://fbref.com/en/squads/421387cf/Fiorentina-Stats" xr:uid="{C75E871A-9E18-424E-BC85-0D3270922BAE}"/>
    <hyperlink ref="Y769" r:id="rId2850" display="https://fbref.com/en/players/2a6cd437/matchlogs/2026/summary/Marin-Pongracic-Match-Logs" xr:uid="{82DA1031-CB1B-4554-B315-9EBA4F16ADCA}"/>
    <hyperlink ref="B770" r:id="rId2851" display="https://fbref.com/en/players/7d704e92/Jackson-Porozo" xr:uid="{124AE8EA-53AD-40EE-9092-E81C72E301E2}"/>
    <hyperlink ref="D770" r:id="rId2852" display="https://fbref.com/en/squads/123acaf8/Ecuador-Men-Stats" xr:uid="{2E254F19-077F-4CC9-A438-0D2AC306109E}"/>
    <hyperlink ref="F770" r:id="rId2853" display="https://fbref.com/en/squads/a42ddf2f/2025-2026/Tijuana-Stats" xr:uid="{16F20756-E576-4F59-89E6-4F320C8BAE3C}"/>
    <hyperlink ref="Y770" r:id="rId2854" display="https://fbref.com/en/players/7d704e92/matchlogs/2026/summary/Jackson-Porozo-Match-Logs" xr:uid="{F95B6571-B4E3-4C37-A455-45BC0D8B5A14}"/>
    <hyperlink ref="B771" r:id="rId2855" display="https://fbref.com/en/players/27d0a506/Pedro-Porro" xr:uid="{129DB421-7E29-4DDD-B126-FD3A4D8F8C20}"/>
    <hyperlink ref="D771" r:id="rId2856" display="https://fbref.com/en/squads/b561dd30/Spain-Men-Stats" xr:uid="{0EBB59DD-0886-484C-8F06-7EBA8CF45C5D}"/>
    <hyperlink ref="F771" r:id="rId2857" display="https://fbref.com/en/squads/361ca564/Tottenham-Hotspur-Stats" xr:uid="{FFD9FD03-469F-4E63-AA50-AA6C331859A9}"/>
    <hyperlink ref="Y771" r:id="rId2858" display="https://fbref.com/en/players/27d0a506/matchlogs/2026/summary/Pedro-Porro-Match-Logs" xr:uid="{A08B2E78-BA20-4C53-B6AB-AC959245E95A}"/>
    <hyperlink ref="B772" r:id="rId2859" display="https://fbref.com/en/players/7f609bfc/Stefan-Posch" xr:uid="{17459FD5-10E8-429C-A75E-B39A55C41FEC}"/>
    <hyperlink ref="D772" r:id="rId2860" display="https://fbref.com/en/squads/d5121f10/Austria-Men-Stats" xr:uid="{DEEF5D04-0DAE-4414-9E4D-B891C9C2DE4B}"/>
    <hyperlink ref="F772" r:id="rId2861" display="https://fbref.com/en/squads/a224b06a/Mainz-05-Stats" xr:uid="{99381DB8-C348-4667-AE62-064B38FCDC45}"/>
    <hyperlink ref="Y772" r:id="rId2862" display="https://fbref.com/en/players/7f609bfc/matchlogs/2026/summary/Stefan-Posch-Match-Logs" xr:uid="{D5AC4615-D05B-47DB-BB08-44F7894C6864}"/>
    <hyperlink ref="B773" r:id="rId2863" display="https://fbref.com/en/players/6637e6a7/Alexander-Prass" xr:uid="{93EA44AE-C6FE-42F0-A3C6-B8F7F44AAEA6}"/>
    <hyperlink ref="D773" r:id="rId2864" display="https://fbref.com/en/squads/d5121f10/Austria-Men-Stats" xr:uid="{88576939-6557-4D87-B4DD-0DB98C6E43DA}"/>
    <hyperlink ref="F773" r:id="rId2865" display="https://fbref.com/en/squads/033ea6b8/Hoffenheim-Stats" xr:uid="{64106439-6783-49E3-887B-B974C9F25975}"/>
    <hyperlink ref="Y773" r:id="rId2866" display="https://fbref.com/en/players/6637e6a7/matchlogs/2026/summary/Alexander-Prass-Match-Logs" xr:uid="{94638B4C-E7CE-45A2-BBE4-103675094660}"/>
    <hyperlink ref="B774" r:id="rId2867" display="https://fbref.com/en/players/eadc8e4f/Angelo-Preciado" xr:uid="{D1AEF7F1-C107-4C16-8D2F-E1A3EF06FDD6}"/>
    <hyperlink ref="D774" r:id="rId2868" display="https://fbref.com/en/squads/123acaf8/Ecuador-Men-Stats" xr:uid="{31D65505-0324-4400-A533-FAFD11B9C7E7}"/>
    <hyperlink ref="F774" r:id="rId2869" display="https://fbref.com/en/squads/422bb734/Atletico-Mineiro-Stats" xr:uid="{064C4B0C-E6B2-4B9F-9A76-93F9302E78CA}"/>
    <hyperlink ref="Y774" r:id="rId2870" display="https://fbref.com/en/players/eadc8e4f/matchlogs/2026/summary/Angelo-Preciado-Match-Logs" xr:uid="{EFCE262E-17C7-4210-9B49-F90E138057E0}"/>
    <hyperlink ref="B775" r:id="rId2871" display="https://fbref.com/en/players/26bab383/Ruben-Providence" xr:uid="{D5E0F509-36D7-497C-ADD0-4AE3AD54CF3D}"/>
    <hyperlink ref="D775" r:id="rId2872" display="https://fbref.com/en/squads/61828292/Haiti-Men-Stats" xr:uid="{707BA523-139F-411E-AC21-CA716A98BAC4}"/>
    <hyperlink ref="F775" r:id="rId2873" display="https://fbref.com/en/squads/2b41acb5/Almere-City-Stats" xr:uid="{99CF7DF4-C68E-4316-A3A8-8D6E32CB5673}"/>
    <hyperlink ref="Y775" r:id="rId2874" display="https://fbref.com/en/players/26bab383/matchlogs/2026/summary/Ruben-Providence-Match-Logs" xr:uid="{68F26812-D04D-4EF1-9F0B-37862A6498AF}"/>
    <hyperlink ref="B776" r:id="rId2875" display="https://fbref.com/en/players/8f21b7bd/Lukas-Provod" xr:uid="{C429D693-0F47-4C32-AD28-F5BCDFAFCA92}"/>
    <hyperlink ref="D776" r:id="rId2876" display="https://fbref.com/en/squads/2740937c/Czechia-Men-Stats" xr:uid="{9EAA6463-A798-4A0C-97FD-A23430994244}"/>
    <hyperlink ref="F776" r:id="rId2877" display="https://fbref.com/en/squads/111cbfb1/2025-2026/Slavia-Prague-Stats" xr:uid="{6DD62EB2-0845-4DD5-9A4C-CE50B3228451}"/>
    <hyperlink ref="Y776" r:id="rId2878" display="https://fbref.com/en/players/8f21b7bd/matchlogs/2026/summary/Lukas-Provod-Match-Logs" xr:uid="{4E232041-C649-4F49-85C4-71612D609B4C}"/>
    <hyperlink ref="B777" r:id="rId2879" display="https://fbref.com/en/players/365113c0/Marc-Pubill" xr:uid="{44015CB9-218F-4C67-94FE-9788E0DABF57}"/>
    <hyperlink ref="D777" r:id="rId2880" display="https://fbref.com/en/squads/b561dd30/Spain-Men-Stats" xr:uid="{DB6AED20-C706-4C54-9E55-3D841CA9E192}"/>
    <hyperlink ref="F777" r:id="rId2881" display="https://fbref.com/en/squads/db3b9613/Atletico-Madrid-Stats" xr:uid="{456F8AFE-8D50-41B4-B4B9-190B0F135E76}"/>
    <hyperlink ref="Y777" r:id="rId2882" display="https://fbref.com/en/players/365113c0/matchlogs/2026/summary/Marc-Pubill-Match-Logs" xr:uid="{01D948A3-DCD2-4642-AF4A-0BF68552D0FB}"/>
    <hyperlink ref="B778" r:id="rId2883" display="https://fbref.com/en/players/2c08cab0/Gustavo-Puerta" xr:uid="{398EE521-D6EB-4C90-9682-5ABCA36F4074}"/>
    <hyperlink ref="D778" r:id="rId2884" display="https://fbref.com/en/squads/ab73cfe5/Colombia-Men-Stats" xr:uid="{A7239799-5109-4582-9E59-91D20B88D81D}"/>
    <hyperlink ref="F778" r:id="rId2885" display="https://fbref.com/en/squads/dee3bbc8/Racing-Santander-Stats" xr:uid="{C88C180D-BA7E-48FF-88AA-EECC26FA5885}"/>
    <hyperlink ref="Y778" r:id="rId2886" display="https://fbref.com/en/players/2c08cab0/matchlogs/2026/summary/Gustavo-Puerta-Match-Logs" xr:uid="{9A4A5E96-D0F1-44B7-8E22-A0B09D545E00}"/>
    <hyperlink ref="B779" r:id="rId2887" display="https://fbref.com/en/players/1bf33a9a/Christian-Pulisic" xr:uid="{4E4F8078-F127-42B5-869B-18BE8FEFFF39}"/>
    <hyperlink ref="D779" r:id="rId2888" display="https://fbref.com/en/squads/0f66725b/United-States-Men-Stats" xr:uid="{2E9B4461-2928-404F-9FE3-D45B10B193A8}"/>
    <hyperlink ref="F779" r:id="rId2889" display="https://fbref.com/en/squads/dc56fe14/Milan-Stats" xr:uid="{8C57B1D9-E0B1-40A1-B0A6-FF14E4D0C27A}"/>
    <hyperlink ref="Y779" r:id="rId2890" display="https://fbref.com/en/players/1bf33a9a/matchlogs/2026/summary/Christian-Pulisic-Match-Logs" xr:uid="{D3B9996C-EEB8-44BF-B393-AC59961E1A06}"/>
    <hyperlink ref="B780" r:id="rId2891" display="https://fbref.com/en/players/27219ecb/Ahmed-Qasem" xr:uid="{340922AD-22A4-40E6-8A03-7B614070427D}"/>
    <hyperlink ref="D780" r:id="rId2892" display="https://fbref.com/en/squads/ec843efd/Iraq-Men-Stats" xr:uid="{25D78E50-7D12-424D-8490-AADDA0AD7159}"/>
    <hyperlink ref="F780" r:id="rId2893" display="https://fbref.com/en/squads/35f1b818/Nashville-SC-Stats" xr:uid="{85A2E097-191A-44E8-BB58-D208E5130EBC}"/>
    <hyperlink ref="Y780" r:id="rId2894" display="https://fbref.com/en/players/27219ecb/matchlogs/2026/summary/Ahmed-Qasem-Match-Logs" xr:uid="{AD01042D-ED5D-47CA-BF28-AEFF3B09CD76}"/>
    <hyperlink ref="B781" r:id="rId2895" display="https://fbref.com/en/players/4125cb98/Jarell-Quansah" xr:uid="{C15EC6DB-EB47-40C1-971B-2130DCC0CB2B}"/>
    <hyperlink ref="D781" r:id="rId2896" display="https://fbref.com/en/squads/1862c019/England-Men-Stats" xr:uid="{5129E6E1-4AF4-4934-8D29-93E32FBCCBB8}"/>
    <hyperlink ref="F781" r:id="rId2897" display="https://fbref.com/en/squads/c7a9f859/Leverkusen-Stats" xr:uid="{C7439DF0-92BF-46A8-8336-B4B7C456306F}"/>
    <hyperlink ref="Y781" r:id="rId2898" display="https://fbref.com/en/players/4125cb98/matchlogs/2026/summary/Jarell-Quansah-Match-Logs" xr:uid="{B8008555-58F2-4D69-A6DF-FA316CAE38D1}"/>
    <hyperlink ref="B782" r:id="rId2899" display="https://fbref.com/en/players/5535c728/Julian-Quinones" xr:uid="{2C85ADFE-DCB3-4804-AB7C-A13F937ACFF1}"/>
    <hyperlink ref="D782" r:id="rId2900" display="https://fbref.com/en/squads/b009a548/Mexico-Men-Stats" xr:uid="{C63D29C0-6A24-43E5-B0B1-EF87E6CB5BE2}"/>
    <hyperlink ref="F782" r:id="rId2901" display="https://fbref.com/en/squads/a23dde6d/Al-Qadsiah-Stats" xr:uid="{996CB445-BE01-45F4-88BF-658331F0367F}"/>
    <hyperlink ref="Y782" r:id="rId2902" display="https://fbref.com/en/players/5535c728/matchlogs/2026/summary/Julian-Quinones-Match-Logs" xr:uid="{650F7057-AF19-4C2B-BD22-5D53490CAA1B}"/>
    <hyperlink ref="B784" r:id="rId2903" display="https://fbref.com/en/players/5854ae43/Alberto-Quintero" xr:uid="{28B0C49E-FDC7-4281-A9FA-8BB9510D711B}"/>
    <hyperlink ref="D784" r:id="rId2904" display="https://fbref.com/en/squads/6061a82d/Panama-Men-Stats" xr:uid="{37CAFB20-5616-4D65-A6DC-214134E10F43}"/>
    <hyperlink ref="Y784" r:id="rId2905" display="https://fbref.com/en/players/5854ae43/matchlogs/2026/summary/Alberto-Quintero-Match-Logs" xr:uid="{FE7E44C8-3B8C-4F05-9844-82FBC82E5FA8}"/>
    <hyperlink ref="B785" r:id="rId2906" display="https://fbref.com/en/players/540d0b37/Juan-Quintero" xr:uid="{171750FB-8359-4C0D-B805-157858284D7F}"/>
    <hyperlink ref="D785" r:id="rId2907" display="https://fbref.com/en/squads/ab73cfe5/Colombia-Men-Stats" xr:uid="{144A6ED1-9B38-4393-AF2C-61D92FA0DB67}"/>
    <hyperlink ref="F785" r:id="rId2908" display="https://fbref.com/en/squads/ef99c78c/River-Plate-Stats" xr:uid="{11303D9C-75F4-4373-AACE-13D7C21022BB}"/>
    <hyperlink ref="Y785" r:id="rId2909" display="https://fbref.com/en/players/540d0b37/matchlogs/2026/summary/Juan-Quintero-Match-Logs" xr:uid="{DA477E2E-AFA3-4F22-8018-2EA9C785C663}"/>
    <hyperlink ref="B786" r:id="rId2910" display="https://fbref.com/en/players/e32afa36/Ramy-Rabia" xr:uid="{F43E8984-5268-4DA0-A501-A64ABC2623FE}"/>
    <hyperlink ref="D786" r:id="rId2911" display="https://fbref.com/en/squads/b8889750/Egypt-Men-Stats" xr:uid="{52DCB6E3-7FA0-4951-8699-D760FD56A89F}"/>
    <hyperlink ref="Y786" r:id="rId2912" display="https://fbref.com/en/players/e32afa36/matchlogs/2026/summary/Ramy-Rabia-Match-Logs" xr:uid="{BD8834AE-37F4-474D-BCA0-20D67075A917}"/>
    <hyperlink ref="B787" r:id="rId2913" display="https://fbref.com/en/players/8794e251/Adrien-Rabiot" xr:uid="{EACE1046-85FA-47A9-85BD-F2674AA12DBE}"/>
    <hyperlink ref="D787" r:id="rId2914" display="https://fbref.com/en/squads/b1b36dcd/France-Men-Stats" xr:uid="{98355D66-A2A9-40AB-A645-BE4B98372C82}"/>
    <hyperlink ref="F787" r:id="rId2915" display="https://fbref.com/en/squads/dc56fe14/Milan-Stats" xr:uid="{6A673F61-A8F5-4895-BA8D-2CD31406D262}"/>
    <hyperlink ref="Y787" r:id="rId2916" display="https://fbref.com/en/players/8794e251/matchlogs/2026/summary/Adrien-Rabiot-Match-Logs" xr:uid="{BC4B1F54-9CAE-4415-82F9-0A72EB2A4DEE}"/>
    <hyperlink ref="B788" r:id="rId2917" display="https://fbref.com/en/players/30e03a25/Stjepan-Radeljic" xr:uid="{FED876AB-2E41-4FBD-8D4B-B36D11AB7330}"/>
    <hyperlink ref="D788" r:id="rId2918" display="https://fbref.com/en/squads/6c5ef1c3/Bosnia-and-Herzegovina-Men-Stats" xr:uid="{30BECB2A-E648-469A-B839-ED7FADA0B299}"/>
    <hyperlink ref="F788" r:id="rId2919" display="https://fbref.com/en/squads/25dbe099/2025-2026/Rijeka-Stats" xr:uid="{976B1066-8F57-4159-B657-3F84C09DF05C}"/>
    <hyperlink ref="Y788" r:id="rId2920" display="https://fbref.com/en/players/30e03a25/matchlogs/2026/summary/Stjepan-Radeljic-Match-Logs" xr:uid="{8D092DF7-5C10-4462-B795-9FCDFA7EFB5C}"/>
    <hyperlink ref="B789" r:id="rId2921" display="https://fbref.com/en/players/f126a259/Soufiane-Rahimi" xr:uid="{61CEDFB6-FDDE-4953-90D6-C4D8EC5DB195}"/>
    <hyperlink ref="D789" r:id="rId2922" display="https://fbref.com/en/squads/af41ccda/Morocco-Men-Stats" xr:uid="{D416196C-4A07-4C67-B907-170BDCE52CDF}"/>
    <hyperlink ref="Y789" r:id="rId2923" display="https://fbref.com/en/players/f126a259/matchlogs/2026/summary/Soufiane-Rahimi-Match-Logs" xr:uid="{6D0A66E0-7336-4C69-936D-F968185B5C63}"/>
    <hyperlink ref="B790" r:id="rId2924" display="https://fbref.com/en/players/e4086af3/Abdul-Rahman-Baba" xr:uid="{72D1CDB1-82C5-476F-9FD7-C805F7B1B552}"/>
    <hyperlink ref="D790" r:id="rId2925" display="https://fbref.com/en/squads/9349828d/Ghana-Men-Stats" xr:uid="{C5746E42-B3C6-4AE7-95EB-3A3F32073B8E}"/>
    <hyperlink ref="F790" r:id="rId2926" display="https://fbref.com/en/squads/5a5e7874/2025-2026/PAOK-Stats" xr:uid="{3A225A51-27E1-433D-BA23-7EEF62B78324}"/>
    <hyperlink ref="Y790" r:id="rId2927" display="https://fbref.com/en/players/e4086af3/matchlogs/2026/summary/Abdul-Rahman-Baba-Match-Logs" xr:uid="{04FAB7E7-897C-4B7C-9307-B31D35186615}"/>
    <hyperlink ref="B791" r:id="rId2928" display="https://fbref.com/en/players/56208b05/Anthony-Ralston" xr:uid="{10FF1AE9-7305-48FA-8C4A-9EDADAE25BDB}"/>
    <hyperlink ref="D791" r:id="rId2929" display="https://fbref.com/en/squads/602d3994/Scotland-Men-Stats" xr:uid="{6202F898-4F5E-453A-A818-E2C4331F429B}"/>
    <hyperlink ref="F791" r:id="rId2930" display="https://fbref.com/en/squads/b81aa4fa/Celtic-Stats" xr:uid="{0D612FCF-5678-4184-AFBD-992C2C46BB6E}"/>
    <hyperlink ref="Y791" r:id="rId2931" display="https://fbref.com/en/players/56208b05/matchlogs/2026/summary/Anthony-Ralston-Match-Logs" xr:uid="{81A04734-48DC-4776-A471-64F74E834722}"/>
    <hyperlink ref="B792" r:id="rId2932" display="https://fbref.com/en/players/f63cda26/Goncalo-Ramos" xr:uid="{B12DF8FB-7B74-43DE-BFE7-CB2D207ABF04}"/>
    <hyperlink ref="D792" r:id="rId2933" display="https://fbref.com/en/squads/4a1b4ea8/Portugal-Men-Stats" xr:uid="{FF764CD8-2750-4864-8850-B51342263231}"/>
    <hyperlink ref="F792" r:id="rId2934" display="https://fbref.com/en/squads/e2d8892c/Paris-Saint-Germain-Stats" xr:uid="{5BA0CE9A-D9E1-46A0-BCCF-2CB5078F3894}"/>
    <hyperlink ref="Y792" r:id="rId2935" display="https://fbref.com/en/players/f63cda26/matchlogs/2026/summary/Goncalo-Ramos-Match-Logs" xr:uid="{177B056B-8172-4895-8621-6CE64C337DB8}"/>
    <hyperlink ref="B793" r:id="rId2936" display="https://fbref.com/en/players/30cda59f/Jiovany-Ramos" xr:uid="{2B0FF0AC-BF05-4D1D-93C6-AA9A132CC8AD}"/>
    <hyperlink ref="D793" r:id="rId2937" display="https://fbref.com/en/squads/6061a82d/Panama-Men-Stats" xr:uid="{28E215E1-069B-4F0E-B88D-4B16F9902B10}"/>
    <hyperlink ref="F793" r:id="rId2938" display="https://fbref.com/en/squads/a8535c0e/Academia-Puerto-Cabello-Stats" xr:uid="{84AD7A40-03B3-4E60-BDF0-029FD4ECE7FD}"/>
    <hyperlink ref="Y793" r:id="rId2939" display="https://fbref.com/en/players/30cda59f/matchlogs/2026/summary/Jiovany-Ramos-Match-Logs" xr:uid="{A8DC1EA2-996D-4C72-A02E-5FDCDB67BB27}"/>
    <hyperlink ref="B794" r:id="rId2940" display="https://fbref.com/en/players/513ec88e/Jesse-Randall" xr:uid="{1727FC38-93E6-4F8C-8A83-5D4DE0042CA9}"/>
    <hyperlink ref="D794" r:id="rId2941" display="https://fbref.com/en/squads/259855f0/New-Zealand-Men-Stats" xr:uid="{FE71A3B4-55AC-4FB7-BC4C-DD11033AE387}"/>
    <hyperlink ref="F794" r:id="rId2942" display="https://fbref.com/en/squads/4cb614ef/Auckland-FC-Stats" xr:uid="{0AFA37FC-5AC7-45B1-B817-95EA7F4EFAC6}"/>
    <hyperlink ref="Y794" r:id="rId2943" display="https://fbref.com/en/players/513ec88e/matchlogs/2026/summary/Jesse-Randall-Match-Logs" xr:uid="{7588D950-6A3A-434E-9164-4636288CBA40}"/>
    <hyperlink ref="B795" r:id="rId2944" display="https://fbref.com/en/players/15f733fb/Raul-Rangel" xr:uid="{EAD276C1-1216-450C-8522-884D2468C574}"/>
    <hyperlink ref="D795" r:id="rId2945" display="https://fbref.com/en/squads/b009a548/Mexico-Men-Stats" xr:uid="{ED28D25A-403F-4B96-A6D9-814EF01D9093}"/>
    <hyperlink ref="F795" r:id="rId2946" display="https://fbref.com/en/squads/c02b0f7a/2025-2026/Guadalajara-Stats" xr:uid="{347B949E-D2C8-4E93-A950-1275D274AB71}"/>
    <hyperlink ref="Y795" r:id="rId2947" display="https://fbref.com/en/players/15f733fb/matchlogs/2026/summary/Raul-Rangel-Match-Logs" xr:uid="{65E285B6-A2DD-4429-A9FB-D4AF037D3A16}"/>
    <hyperlink ref="B796" r:id="rId2948" display="https://fbref.com/en/players/3423f250/Raphinha" xr:uid="{55ED4032-D2D6-4416-998B-88249366B9ED}"/>
    <hyperlink ref="D796" r:id="rId2949" display="https://fbref.com/en/squads/304635c3/Brazil-Men-Stats" xr:uid="{9F4C7F22-69D0-4948-91EC-8D9C8F8B8923}"/>
    <hyperlink ref="F796" r:id="rId2950" display="https://fbref.com/en/squads/206d90db/Barcelona-Stats" xr:uid="{421BD2F3-AC00-484D-B402-6E60C7CCB9CA}"/>
    <hyperlink ref="Y796" r:id="rId2951" display="https://fbref.com/en/players/3423f250/matchlogs/2026/summary/Raphinha-Match-Logs" xr:uid="{247E0A82-74BC-463A-984A-303BA3B30D8B}"/>
    <hyperlink ref="B797" r:id="rId2952" display="https://fbref.com/en/players/feaa0ffd/Nizar-Al-Rashdan" xr:uid="{0D4F8E0C-69C1-4737-BD4C-0F74913202BE}"/>
    <hyperlink ref="D797" r:id="rId2953" display="https://fbref.com/en/squads/3e22f0fa/Jordan-Men-Stats" xr:uid="{1DC0DB92-C6EC-4EE8-8EBB-46A70DB32FD9}"/>
    <hyperlink ref="Y797" r:id="rId2954" display="https://fbref.com/en/players/feaa0ffd/matchlogs/2026/summary/Nizar-Al-Rashdan-Match-Logs" xr:uid="{9E3BC054-AA56-4FE6-8DE4-FE212CAD1B96}"/>
    <hyperlink ref="B798" r:id="rId2955" display="https://fbref.com/en/players/a1d5bd30/Marcus-Rashford" xr:uid="{BD81E268-6C48-4381-8A2F-0654ED935B75}"/>
    <hyperlink ref="D798" r:id="rId2956" display="https://fbref.com/en/squads/1862c019/England-Men-Stats" xr:uid="{184A416D-6FF3-4E9A-BF45-6C2A5A448B45}"/>
    <hyperlink ref="F798" r:id="rId2957" display="https://fbref.com/en/squads/206d90db/Barcelona-Stats" xr:uid="{C9A2F540-AE1C-4954-B4A9-96DC3745A8DC}"/>
    <hyperlink ref="Y798" r:id="rId2958" display="https://fbref.com/en/players/a1d5bd30/matchlogs/2026/summary/Marcus-Rashford-Match-Logs" xr:uid="{612CCAF9-AA65-4928-BE17-1557F93FC6B0}"/>
    <hyperlink ref="B799" r:id="rId2959" display="https://fbref.com/en/players/dba1f190/Nicolas-Raskin" xr:uid="{482D8EF5-9B77-445E-921D-F62A313F73A2}"/>
    <hyperlink ref="D799" r:id="rId2960" display="https://fbref.com/en/squads/361422b9/Belgium-Men-Stats" xr:uid="{77A76D86-B48D-4A6F-AA3E-75613AFD66A1}"/>
    <hyperlink ref="F799" r:id="rId2961" display="https://fbref.com/en/squads/86b7acd2/Rangers-Stats" xr:uid="{7A352615-83C2-4328-8E7B-9211F9DE1AF8}"/>
    <hyperlink ref="Y799" r:id="rId2962" display="https://fbref.com/en/players/dba1f190/matchlogs/2026/summary/Nicolas-Raskin-Match-Logs" xr:uid="{6FC28F92-5C3F-42F9-BD31-1C6EEDEC3F17}"/>
    <hyperlink ref="B800" r:id="rId2963" display="https://fbref.com/en/players/7d450ed3/David-Raum" xr:uid="{572E00D8-3342-4161-AFF4-29D6889F73C5}"/>
    <hyperlink ref="D800" r:id="rId2964" display="https://fbref.com/en/squads/c1e40422/Germany-Men-Stats" xr:uid="{B9617CA9-0BB1-439A-A0B6-4F57355A258D}"/>
    <hyperlink ref="F800" r:id="rId2965" display="https://fbref.com/en/squads/acbb6a5b/RB-Leipzig-Stats" xr:uid="{3A00C4B2-1D8E-4CCD-AA79-F92B8D7E6C36}"/>
    <hyperlink ref="Y800" r:id="rId2966" display="https://fbref.com/en/players/7d450ed3/matchlogs/2026/summary/David-Raum-Match-Logs" xr:uid="{861E26F8-6D86-46CA-8D43-3B46364B68D9}"/>
    <hyperlink ref="B801" r:id="rId2967" display="https://fbref.com/en/players/3bb06c86/Noor-Al-Rawabdeh" xr:uid="{E47DC475-AEBD-410D-8561-74F0460C8D4D}"/>
    <hyperlink ref="D801" r:id="rId2968" display="https://fbref.com/en/squads/3e22f0fa/Jordan-Men-Stats" xr:uid="{D597CB42-7754-469A-9B00-F339FFB3C547}"/>
    <hyperlink ref="Y801" r:id="rId2969" display="https://fbref.com/en/players/3bb06c86/matchlogs/2026/summary/Noor-Al-Rawabdeh-Match-Logs" xr:uid="{C2496021-CB87-4931-BE8A-E66B9D6A27B8}"/>
    <hyperlink ref="B802" r:id="rId2970" display="https://fbref.com/en/players/288647fc/Rayan" xr:uid="{8B258610-D543-47EC-B6D1-0A69166861CC}"/>
    <hyperlink ref="D802" r:id="rId2971" display="https://fbref.com/en/squads/304635c3/Brazil-Men-Stats" xr:uid="{981C944A-55F0-48E5-AFCF-5A56BA9B27D6}"/>
    <hyperlink ref="F802" r:id="rId2972" display="https://fbref.com/en/squads/4ba7cbea/Bournemouth-Stats" xr:uid="{A308476A-49E4-4950-92F3-6BE9E09BCC60}"/>
    <hyperlink ref="Y802" r:id="rId2973" display="https://fbref.com/en/players/288647fc/matchlogs/2026/summary/Rayan-Match-Logs" xr:uid="{86B14A08-2091-49F9-8234-DF64A815A57C}"/>
    <hyperlink ref="B803" r:id="rId2974" display="https://fbref.com/en/players/190b0d5e/Iqraam-Rayners" xr:uid="{120F836C-A600-46F7-8094-C6F7D0B07244}"/>
    <hyperlink ref="D803" r:id="rId2975" display="https://fbref.com/en/squads/506f1741/South-Africa-Men-Stats" xr:uid="{9C4D6B9B-D99F-4DE3-81D4-19B8313BD639}"/>
    <hyperlink ref="F803" r:id="rId2976" display="https://fbref.com/en/squads/97d80fef/Mamelodi-Sundowns-Stats" xr:uid="{7439450E-2EE9-4800-9C9E-44EF0A60140B}"/>
    <hyperlink ref="Y803" r:id="rId2977" display="https://fbref.com/en/players/190b0d5e/matchlogs/2026/summary/Iqraam-Rayners-Match-Logs" xr:uid="{CF301619-C2C0-44EB-BA38-8F0510599BD1}"/>
    <hyperlink ref="B804" r:id="rId2978" display="https://fbref.com/en/players/28b40c9c/Tim-Ream" xr:uid="{DCE18DF3-5940-4C5C-92C3-E16F20FDD631}"/>
    <hyperlink ref="D804" r:id="rId2979" display="https://fbref.com/en/squads/0f66725b/United-States-Men-Stats" xr:uid="{58F67D63-A5EC-4B49-B1D1-C28603D53F1D}"/>
    <hyperlink ref="F804" r:id="rId2980" display="https://fbref.com/en/squads/eb57545a/Charlotte-FC-Stats" xr:uid="{5EE9D7F4-1049-495B-BAEB-9D73E239A670}"/>
    <hyperlink ref="Y804" r:id="rId2981" display="https://fbref.com/en/players/28b40c9c/matchlogs/2026/summary/Tim-Ream-Match-Logs" xr:uid="{60426EE8-65C0-4F7C-9520-18C005643A7C}"/>
    <hyperlink ref="B805" r:id="rId2982" display="https://fbref.com/en/players/afb61630/Tijjani-Reijnders" xr:uid="{C917BA43-70C9-482B-81B6-A094180B4551}"/>
    <hyperlink ref="D805" r:id="rId2983" display="https://fbref.com/en/squads/5bb5024a/Netherlands-Men-Stats" xr:uid="{0F1BB4C0-3A5C-4E18-A085-741D8AB202BD}"/>
    <hyperlink ref="F805" r:id="rId2984" display="https://fbref.com/en/squads/b8fd03ef/Manchester-City-Stats" xr:uid="{3FD5A212-F9AC-4EEF-8FE7-4C3500702F90}"/>
    <hyperlink ref="Y805" r:id="rId2985" display="https://fbref.com/en/players/afb61630/matchlogs/2026/summary/Tijjani-Reijnders-Match-Logs" xr:uid="{950C4787-FC6A-4E86-B349-62A74271C3DE}"/>
    <hyperlink ref="B806" r:id="rId2986" display="https://fbref.com/en/players/e69e0f7b/Omar-Rekik" xr:uid="{CE4007BD-60E0-48A2-B416-75BEADF3A252}"/>
    <hyperlink ref="D806" r:id="rId2987" display="https://fbref.com/en/squads/a7c7562a/Tunisia-Men-Stats" xr:uid="{EAB79D69-3D8C-4B5C-8305-2C4CD35465BD}"/>
    <hyperlink ref="Y806" r:id="rId2988" display="https://fbref.com/en/players/e69e0f7b/matchlogs/2026/summary/Omar-Rekik-Match-Logs" xr:uid="{1946CBE6-F6BE-46FF-8D3F-74C50692E202}"/>
    <hyperlink ref="B807" r:id="rId2989" display="https://fbref.com/en/players/0db8bbc4/Israel-Reyes" xr:uid="{4345618C-7AC0-4277-9982-4C85A290216B}"/>
    <hyperlink ref="D807" r:id="rId2990" display="https://fbref.com/en/squads/b009a548/Mexico-Men-Stats" xr:uid="{E8EFA266-B35F-4405-8690-2DD4F3F22716}"/>
    <hyperlink ref="F807" r:id="rId2991" display="https://fbref.com/en/squads/18d3c3a3/2025-2026/America-Stats" xr:uid="{69B56398-B5BC-43E6-B586-9E8BA48A252A}"/>
    <hyperlink ref="Y807" r:id="rId2992" display="https://fbref.com/en/players/0db8bbc4/matchlogs/2026/summary/Israel-Reyes-Match-Logs" xr:uid="{CDA7EFB9-F02A-4F2E-A924-F28CFE2AB27C}"/>
    <hyperlink ref="B808" r:id="rId2993" display="https://fbref.com/en/players/7fa4e703/Gio-Reyna" xr:uid="{F54BCCBA-A1B3-4123-8113-9B4ED6EF82D2}"/>
    <hyperlink ref="D808" r:id="rId2994" display="https://fbref.com/en/squads/0f66725b/United-States-Men-Stats" xr:uid="{3E29B0C3-CE5C-49D9-B1E6-F0C772085D16}"/>
    <hyperlink ref="F808" r:id="rId2995" display="https://fbref.com/en/squads/32f3ee20/Monchengladbach-Stats" xr:uid="{1A3F2987-59EB-493D-922D-EF53E5B4DE52}"/>
    <hyperlink ref="Y808" r:id="rId2996" display="https://fbref.com/en/players/7fa4e703/matchlogs/2026/summary/Gio-Reyna-Match-Logs" xr:uid="{F606FF39-97AC-47F2-B499-72189C55CCBE}"/>
    <hyperlink ref="B810" r:id="rId2997" display="https://fbref.com/en/players/c0ae3446/Ramin-Rezaeian" xr:uid="{EA415796-FEBC-47B8-9516-8F80D8297916}"/>
    <hyperlink ref="D810" r:id="rId2998" display="https://fbref.com/en/squads/6a08f71e/IR-Iran-Men-Stats" xr:uid="{D1E37064-E913-4DCF-B67C-F6E9A2DC5477}"/>
    <hyperlink ref="F810" r:id="rId2999" display="https://fbref.com/en/squads/aa3eb1d3/Foolad-Stats" xr:uid="{A0D733B2-6E97-4B53-AC0C-ECA9418A981B}"/>
    <hyperlink ref="Y810" r:id="rId3000" display="https://fbref.com/en/players/c0ae3446/matchlogs/2026/summary/Ramin-Rezaeian-Match-Logs" xr:uid="{C0BD6040-DD2C-41BA-A4B3-2F9E1F6B50E8}"/>
    <hyperlink ref="B811" r:id="rId3001" display="https://fbref.com/en/players/b3b9b8b8/Chadi-Riad" xr:uid="{C7279B82-7C65-4EF0-A031-EE17A6B228A7}"/>
    <hyperlink ref="D811" r:id="rId3002" display="https://fbref.com/en/squads/af41ccda/Morocco-Men-Stats" xr:uid="{E27386A7-401A-4FC9-9130-343CEAD9EA2C}"/>
    <hyperlink ref="F811" r:id="rId3003" display="https://fbref.com/en/squads/47c64c55/Crystal-Palace-Stats" xr:uid="{8540ADD1-F1C6-49BA-A8B7-C18483FD8F80}"/>
    <hyperlink ref="Y811" r:id="rId3004" display="https://fbref.com/en/players/b3b9b8b8/matchlogs/2026/summary/Chadi-Riad-Match-Logs" xr:uid="{51BB5112-228B-43BF-967B-65B2BE7A36DF}"/>
    <hyperlink ref="B812" r:id="rId3005" display="https://fbref.com/en/players/1c7012b8/Declan-Rice" xr:uid="{391D10B5-66C9-42B7-AB40-A3AB0610678A}"/>
    <hyperlink ref="D812" r:id="rId3006" display="https://fbref.com/en/squads/1862c019/England-Men-Stats" xr:uid="{9D098BFA-542E-4866-8FDB-4461FC277244}"/>
    <hyperlink ref="F812" r:id="rId3007" display="https://fbref.com/en/squads/18bb7c10/Arsenal-Stats" xr:uid="{3269EBF7-2F54-40D5-8043-9885E6328E75}"/>
    <hyperlink ref="Y812" r:id="rId3008" display="https://fbref.com/en/players/1c7012b8/matchlogs/2026/summary/Declan-Rice-Match-Logs" xr:uid="{0BFC1585-1C17-4220-851A-A90021EEC34D}"/>
    <hyperlink ref="B813" r:id="rId3009" display="https://fbref.com/en/players/0a3d6d2b/Chris-Richards" xr:uid="{CB0EF5F6-DA4C-434C-A48F-E544470379AA}"/>
    <hyperlink ref="D813" r:id="rId3010" display="https://fbref.com/en/squads/0f66725b/United-States-Men-Stats" xr:uid="{5E17FD31-911C-47AE-9160-372D2EBB3C96}"/>
    <hyperlink ref="F813" r:id="rId3011" display="https://fbref.com/en/squads/47c64c55/Crystal-Palace-Stats" xr:uid="{07D9A193-F0AC-49FE-A2E2-09B2D4EC2430}"/>
    <hyperlink ref="Y813" r:id="rId3012" display="https://fbref.com/en/players/0a3d6d2b/matchlogs/2026/summary/Chris-Richards-Match-Logs" xr:uid="{F4F1B780-37FD-4C01-A54B-0CE94BA1D755}"/>
    <hyperlink ref="B814" r:id="rId3013" display="https://fbref.com/en/players/c2bd8585/Fabian-Rieder" xr:uid="{539249B3-22CB-4647-AFB5-109434C1FC3E}"/>
    <hyperlink ref="D814" r:id="rId3014" display="https://fbref.com/en/squads/81021a70/Switzerland-Men-Stats" xr:uid="{18B74365-3A89-4C73-95FF-73A1F21D1C09}"/>
    <hyperlink ref="F814" r:id="rId3015" display="https://fbref.com/en/squads/0cdc4311/Augsburg-Stats" xr:uid="{5CC8BF5D-16B0-4482-B87B-C3FFDBDBF9FF}"/>
    <hyperlink ref="Y814" r:id="rId3016" display="https://fbref.com/en/players/c2bd8585/matchlogs/2026/summary/Fabian-Rieder-Match-Logs" xr:uid="{3EC7717A-66FA-4709-8DF6-83C160CA4E89}"/>
    <hyperlink ref="B815" r:id="rId3017" display="https://fbref.com/en/players/72da065d/Richard-Rios" xr:uid="{93F9C422-2E0E-495B-89FA-73D0450E0FC2}"/>
    <hyperlink ref="D815" r:id="rId3018" display="https://fbref.com/en/squads/ab73cfe5/Colombia-Men-Stats" xr:uid="{46562EA3-CF4D-4F5F-81BD-35B16411A9AF}"/>
    <hyperlink ref="F815" r:id="rId3019" display="https://fbref.com/en/squads/a77c513e/2025-2026/Benfica-Stats" xr:uid="{9F8B5057-A664-49B7-A664-BF11328AD76D}"/>
    <hyperlink ref="Y815" r:id="rId3020" display="https://fbref.com/en/players/72da065d/matchlogs/2026/summary/Richard-Rios-Match-Logs" xr:uid="{49F9E938-3295-426C-937A-3A9D5428B5CC}"/>
    <hyperlink ref="B816" r:id="rId3021" display="https://fbref.com/en/players/8735fe66/Ro-Ro" xr:uid="{348DE4DF-A262-4D99-8253-DB7586A23360}"/>
    <hyperlink ref="D816" r:id="rId3022" display="https://fbref.com/en/squads/9b696ed1/Qatar-Men-Stats" xr:uid="{D745F126-EC45-4F18-A84B-75FED9069976}"/>
    <hyperlink ref="Y816" r:id="rId3023" display="https://fbref.com/en/players/8735fe66/matchlogs/2026/summary/Ro-Ro-Match-Logs" xr:uid="{EF3A22B6-30BE-4570-AB80-36BCC0516E3C}"/>
    <hyperlink ref="B817" r:id="rId3024" display="https://fbref.com/en/players/2e4f5f03/Andy-Robertson" xr:uid="{FBB98A0A-82B3-4839-870D-33B63AB973B3}"/>
    <hyperlink ref="D817" r:id="rId3025" display="https://fbref.com/en/squads/602d3994/Scotland-Men-Stats" xr:uid="{FDAABF6D-7BB3-4210-ABBB-E08023A46AE0}"/>
    <hyperlink ref="F817" r:id="rId3026" display="https://fbref.com/en/squads/822bd0ba/Liverpool-Stats" xr:uid="{6F548AE7-7C4F-4E89-8C4F-888428242C1A}"/>
    <hyperlink ref="Y817" r:id="rId3027" display="https://fbref.com/en/players/2e4f5f03/matchlogs/2026/summary/Andy-Robertson-Match-Logs" xr:uid="{14F8EB95-B4D9-45C1-BD62-B9D6DC1F9B59}"/>
    <hyperlink ref="B818" r:id="rId3028" display="https://fbref.com/en/players/289601e6/Antonee-Robinson" xr:uid="{57176E9B-BB5B-4286-B250-F24F4B56075B}"/>
    <hyperlink ref="D818" r:id="rId3029" display="https://fbref.com/en/squads/0f66725b/United-States-Men-Stats" xr:uid="{051E5B69-F3DE-44DD-8756-F3847CE9A431}"/>
    <hyperlink ref="F818" r:id="rId3030" display="https://fbref.com/en/squads/fd962109/Fulham-Stats" xr:uid="{DA90A994-0245-4D79-A04E-06728143E2EE}"/>
    <hyperlink ref="Y818" r:id="rId3031" display="https://fbref.com/en/players/289601e6/matchlogs/2026/summary/Antonee-Robinson-Match-Logs" xr:uid="{AAE09296-D35D-4E1B-9BA9-804BA4CC7B36}"/>
    <hyperlink ref="B819" r:id="rId3032" display="https://fbref.com/en/players/782a95d9/Miles-Robinson" xr:uid="{BFF207C9-8D6F-4DC6-8400-68D7860353C4}"/>
    <hyperlink ref="D819" r:id="rId3033" display="https://fbref.com/en/squads/0f66725b/United-States-Men-Stats" xr:uid="{8C7459E1-B171-477A-A172-850641E6527C}"/>
    <hyperlink ref="F819" r:id="rId3034" display="https://fbref.com/en/squads/e9ea41b2/FC-Cincinnati-Stats" xr:uid="{03B1FE6E-57AA-4A15-89B6-71CC7CEBFE6B}"/>
    <hyperlink ref="Y819" r:id="rId3035" display="https://fbref.com/en/players/782a95d9/matchlogs/2026/summary/Miles-Robinson-Match-Logs" xr:uid="{061F9B2A-A985-47D4-BC54-E01C5D3E942A}"/>
    <hyperlink ref="B820" r:id="rId3036" display="https://fbref.com/en/players/81b99b9e/Sergio-Rochet" xr:uid="{857EA524-1797-4E32-9FF3-7D202A8861E5}"/>
    <hyperlink ref="D820" r:id="rId3037" display="https://fbref.com/en/squads/870e020f/Uruguay-Men-Stats" xr:uid="{6ECE220B-A096-48F2-82C3-8CCE28B12BCE}"/>
    <hyperlink ref="F820" r:id="rId3038" display="https://fbref.com/en/squads/6f7e1f03/Internacional-Stats" xr:uid="{328F676A-5628-40AE-9EE6-90111FE7A3DD}"/>
    <hyperlink ref="Y820" r:id="rId3039" display="https://fbref.com/en/players/81b99b9e/matchlogs/2026/summary/Sergio-Rochet-Match-Logs" xr:uid="{F92E610D-0277-4F23-B7F2-8D78F93C02AF}"/>
    <hyperlink ref="B821" r:id="rId3040" display="https://fbref.com/en/players/6434f10d/Rodri" xr:uid="{B08695E5-080A-4234-8317-DCE2F14E4110}"/>
    <hyperlink ref="D821" r:id="rId3041" display="https://fbref.com/en/squads/b561dd30/Spain-Men-Stats" xr:uid="{D7DFFE93-5485-440A-B3AB-5378A7ACAE83}"/>
    <hyperlink ref="F821" r:id="rId3042" display="https://fbref.com/en/squads/b8fd03ef/Manchester-City-Stats" xr:uid="{D42639EB-5C87-4CF2-A436-822007DB515F}"/>
    <hyperlink ref="Y821" r:id="rId3043" display="https://fbref.com/en/players/6434f10d/matchlogs/2026/summary/Rodri-Match-Logs" xr:uid="{5CBBB7F1-34AD-49F9-BC47-5262EDEF6CD2}"/>
    <hyperlink ref="B822" r:id="rId3044" display="https://fbref.com/en/players/149895bf/Garry-Rodrigues" xr:uid="{98E7F57D-1EF4-4A96-82B2-5715F37E7523}"/>
    <hyperlink ref="D822" r:id="rId3045" display="https://fbref.com/en/squads/31fa6fa6/Cabo-Verde-Men-Stats" xr:uid="{C4B206BB-29F1-4B92-B6D8-67ED4878CEAF}"/>
    <hyperlink ref="Y822" r:id="rId3046" display="https://fbref.com/en/players/149895bf/matchlogs/2026/summary/Garry-Rodrigues-Match-Logs" xr:uid="{EA6BE08D-2BBC-4242-8934-D9D0047403F5}"/>
    <hyperlink ref="B823" r:id="rId3047" display="https://fbref.com/en/players/c86041d7/Brian-Rodriguez" xr:uid="{B78CA9DC-7F81-405A-B8AA-09CBC1A8F708}"/>
    <hyperlink ref="D823" r:id="rId3048" display="https://fbref.com/en/squads/870e020f/Uruguay-Men-Stats" xr:uid="{BADE5C3A-D507-4993-9AF0-E0BD87BDDEC9}"/>
    <hyperlink ref="F823" r:id="rId3049" display="https://fbref.com/en/squads/18d3c3a3/2025-2026/America-Stats" xr:uid="{EBE038A7-989C-41CF-9F23-95AD1CD0DB18}"/>
    <hyperlink ref="Y823" r:id="rId3050" display="https://fbref.com/en/players/c86041d7/matchlogs/2026/summary/Brian-Rodriguez-Match-Logs" xr:uid="{1FE353E0-1C4D-4D73-9F02-AE28B6C57CA3}"/>
    <hyperlink ref="B824" r:id="rId3051" display="https://fbref.com/en/players/715bf047/James-Rodriguez" xr:uid="{9EE91B3B-02F3-443F-AE91-4C0A4D1C9CCB}"/>
    <hyperlink ref="D824" r:id="rId3052" display="https://fbref.com/en/squads/ab73cfe5/Colombia-Men-Stats" xr:uid="{DA8EC8CB-0CE1-4483-A765-2680AD7307B6}"/>
    <hyperlink ref="F824" r:id="rId3053" display="https://fbref.com/en/squads/99ea75a6/Minnesota-United-Stats" xr:uid="{58C3473F-AE8D-4022-9C4C-4DC9718437BF}"/>
    <hyperlink ref="Y824" r:id="rId3054" display="https://fbref.com/en/players/715bf047/matchlogs/2026/summary/James-Rodriguez-Match-Logs" xr:uid="{2006E736-8248-4615-AF5C-70ABD8473A73}"/>
    <hyperlink ref="B825" r:id="rId3055" display="https://fbref.com/en/players/189fb038/Kevin-Rodriguez" xr:uid="{E349A20D-05FA-4D8B-B028-7F2803D7B6AD}"/>
    <hyperlink ref="D825" r:id="rId3056" display="https://fbref.com/en/squads/123acaf8/Ecuador-Men-Stats" xr:uid="{55D98072-2562-4137-A7EA-BB3C2F68DF27}"/>
    <hyperlink ref="F825" r:id="rId3057" display="https://fbref.com/en/squads/e14f61a5/Union-SG-Stats" xr:uid="{6D7C56F2-0E3E-47D6-9456-12579FCD9721}"/>
    <hyperlink ref="Y825" r:id="rId3058" display="https://fbref.com/en/players/189fb038/matchlogs/2026/summary/Kevin-Rodriguez-Match-Logs" xr:uid="{58D74408-FB44-47D9-AB63-CC7C8375E625}"/>
    <hyperlink ref="B826" r:id="rId3059" display="https://fbref.com/en/players/7f78ad23/Ricardo-Rodriguez" xr:uid="{8893AC0E-3B4A-4A5B-8352-FE3463E4D161}"/>
    <hyperlink ref="D826" r:id="rId3060" display="https://fbref.com/en/squads/81021a70/Switzerland-Men-Stats" xr:uid="{653D2AD8-F7F0-4387-87C4-1C3974BA8200}"/>
    <hyperlink ref="F826" r:id="rId3061" display="https://fbref.com/en/squads/fc536746/Real-Betis-Stats" xr:uid="{942829AB-7934-4EC3-BC2B-37821D08A8DD}"/>
    <hyperlink ref="Y826" r:id="rId3062" display="https://fbref.com/en/players/7f78ad23/matchlogs/2026/summary/Ricardo-Rodriguez-Match-Logs" xr:uid="{C7ADB71A-D49B-4A8C-AE55-E505207B10C7}"/>
    <hyperlink ref="B827" r:id="rId3063" display="https://fbref.com/en/players/59f97bc8/Tomas-Rodriguez" xr:uid="{AB5CEF37-224E-4A55-B1F4-45B99FFE51EC}"/>
    <hyperlink ref="D827" r:id="rId3064" display="https://fbref.com/en/squads/6061a82d/Panama-Men-Stats" xr:uid="{A61BED91-3F6C-48D6-84B8-55FE0EFA5B67}"/>
    <hyperlink ref="Y827" r:id="rId3065" display="https://fbref.com/en/players/59f97bc8/matchlogs/2026/summary/Tomas-Rodriguez-Match-Logs" xr:uid="{2BE75E93-1A6B-49C1-8C2F-99ECBAC54002}"/>
    <hyperlink ref="B828" r:id="rId3066" display="https://fbref.com/en/players/a646b710/Godfried-Roemeratoe" xr:uid="{A5ECD551-6E8F-4D30-B05E-36F9BA5A9242}"/>
    <hyperlink ref="D828" r:id="rId3067" display="https://fbref.com/en/squads/e0f5893a/Curacao-Men-Stats" xr:uid="{30F2B165-7443-4390-9BEA-14B091478E0C}"/>
    <hyperlink ref="F828" r:id="rId3068" display="https://fbref.com/en/squads/bb14adb3/RKC-Waalwijk-Stats" xr:uid="{A97E3ECC-1CD0-42E9-A81E-02828DDD40FB}"/>
    <hyperlink ref="Y828" r:id="rId3069" display="https://fbref.com/en/players/a646b710/matchlogs/2026/summary/Godfried-Roemeratoe-Match-Logs" xr:uid="{B6B6283A-5608-4337-AFB0-86E463EEBFEA}"/>
    <hyperlink ref="B829" r:id="rId3070" display="https://fbref.com/en/players/2e5915f1/Morgan-Rogers" xr:uid="{397F667D-E6AC-4B6A-A7C7-A3ECB844A713}"/>
    <hyperlink ref="D829" r:id="rId3071" display="https://fbref.com/en/squads/1862c019/England-Men-Stats" xr:uid="{01666BCB-5815-4BFB-B0C5-BB84C4788802}"/>
    <hyperlink ref="F829" r:id="rId3072" display="https://fbref.com/en/squads/8602292d/Aston-Villa-Stats" xr:uid="{22638EDA-6134-46C0-BDE6-BB7B884FCF30}"/>
    <hyperlink ref="Y829" r:id="rId3073" display="https://fbref.com/en/players/2e5915f1/matchlogs/2026/summary/Morgan-Rogers-Match-Logs" xr:uid="{3DE0C56E-786F-44A3-9BC1-ADDBCB264944}"/>
    <hyperlink ref="B830" r:id="rId3074" display="https://fbref.com/en/players/a3d94a58/Cristian-Romero" xr:uid="{E5722367-0A24-420B-9856-BEDCA1470BBE}"/>
    <hyperlink ref="D830" r:id="rId3075" display="https://fbref.com/en/squads/f9fddd6e/Argentina-Men-Stats" xr:uid="{79523694-A635-4026-9ADB-1C90E9BB2FAB}"/>
    <hyperlink ref="F830" r:id="rId3076" display="https://fbref.com/en/squads/361ca564/Tottenham-Hotspur-Stats" xr:uid="{76D3E933-1226-459E-9610-C40A3C0F007D}"/>
    <hyperlink ref="Y830" r:id="rId3077" display="https://fbref.com/en/players/a3d94a58/matchlogs/2026/summary/Cristian-Romero-Match-Logs" xr:uid="{00959F5F-F90B-451D-B040-F90B98A0F1D7}"/>
    <hyperlink ref="B831" r:id="rId3078" display="https://fbref.com/en/players/e590bb10/Luis-Romo" xr:uid="{6E089DBD-0312-4181-A1E4-08EA33F7EF78}"/>
    <hyperlink ref="D831" r:id="rId3079" display="https://fbref.com/en/squads/b009a548/Mexico-Men-Stats" xr:uid="{93012B15-E92D-479D-ABE8-0AB36C7683B2}"/>
    <hyperlink ref="F831" r:id="rId3080" display="https://fbref.com/en/squads/c02b0f7a/2025-2026/Guadalajara-Stats" xr:uid="{666AF3C3-3EB5-4D2E-8EF8-55713A356739}"/>
    <hyperlink ref="Y831" r:id="rId3081" display="https://fbref.com/en/players/e590bb10/matchlogs/2026/summary/Luis-Romo-Match-Logs" xr:uid="{8E0FA582-92A5-4DA2-8FE2-ECEB98EE6669}"/>
    <hyperlink ref="B832" r:id="rId3082" display="https://fbref.com/en/players/dea698d9/Cristiano-Ronaldo" xr:uid="{7C876685-E522-4CD6-916C-377E6FD77A77}"/>
    <hyperlink ref="D832" r:id="rId3083" display="https://fbref.com/en/squads/4a1b4ea8/Portugal-Men-Stats" xr:uid="{6E4CDA94-6313-42D7-AAE6-105B8476C649}"/>
    <hyperlink ref="F832" r:id="rId3084" display="https://fbref.com/en/squads/6baef27f/Al-Nassr-Stats" xr:uid="{C026D2BD-261A-4FCE-AD59-DF6248772ED2}"/>
    <hyperlink ref="Y832" r:id="rId3085" display="https://fbref.com/en/players/dea698d9/matchlogs/2026/summary/Cristiano-Ronaldo-Match-Logs" xr:uid="{4A1E21D6-C73C-4C12-9016-6BA7AA84237C}"/>
    <hyperlink ref="B833" r:id="rId3086" display="https://fbref.com/en/players/6b33d86b/Eloy-Room" xr:uid="{FFF2F293-03BC-4D44-888B-00FE5E704B85}"/>
    <hyperlink ref="D833" r:id="rId3087" display="https://fbref.com/en/squads/e0f5893a/Curacao-Men-Stats" xr:uid="{D3DBED8B-1BA7-4E76-8BCA-1D2B12323169}"/>
    <hyperlink ref="F833" r:id="rId3088" display="https://fbref.com/en/squads/a0a57b76/Miami-FC-Stats" xr:uid="{4AD686B9-3991-4D28-884E-DF1B90075053}"/>
    <hyperlink ref="Y833" r:id="rId3089" display="https://fbref.com/en/players/6b33d86b/matchlogs/2026/summary/Eloy-Room-Match-Logs" xr:uid="{A03C73E0-1084-4AAD-8F01-9D4620C930C0}"/>
    <hyperlink ref="B834" r:id="rId3090" display="https://fbref.com/en/players/2a1beb34/Marten-de-Roon" xr:uid="{D25BE375-33B7-4B1E-AD4C-A3CA0EAEDF8D}"/>
    <hyperlink ref="D834" r:id="rId3091" display="https://fbref.com/en/squads/5bb5024a/Netherlands-Men-Stats" xr:uid="{79DC690D-73CA-4339-8112-9ABDE890F13A}"/>
    <hyperlink ref="F834" r:id="rId3092" display="https://fbref.com/en/squads/922493f3/Atalanta-Stats" xr:uid="{DF68AE4F-647E-46F3-A285-376BC2F85C93}"/>
    <hyperlink ref="Y834" r:id="rId3093" display="https://fbref.com/en/players/2a1beb34/matchlogs/2026/summary/Marten-de-Roon-Match-Logs" xr:uid="{067FF351-A837-4516-B28A-21A58BA915F3}"/>
    <hyperlink ref="B836" r:id="rId3094" display="https://fbref.com/en/players/f3115445/Saed-Al-Rosan" xr:uid="{26678315-510E-4961-8FBC-F76AAD79D53F}"/>
    <hyperlink ref="D836" r:id="rId3095" display="https://fbref.com/en/squads/3e22f0fa/Jordan-Men-Stats" xr:uid="{369AC7D1-2754-4CFB-8F59-2290045A4085}"/>
    <hyperlink ref="Y836" r:id="rId3096" display="https://fbref.com/en/players/f3115445/matchlogs/2026/summary/Saed-Al-Rosan-Match-Logs" xr:uid="{8AFA1A3B-0054-4DA2-B49C-B3508C01C92D}"/>
    <hyperlink ref="B837" r:id="rId3097" display="https://fbref.com/en/players/18b896d6/Antonio-Rudiger" xr:uid="{4F0E99B2-5B6E-4195-BBF9-ADF5DAA4108A}"/>
    <hyperlink ref="D837" r:id="rId3098" display="https://fbref.com/en/squads/c1e40422/Germany-Men-Stats" xr:uid="{99813298-17AD-4BC8-93EB-9BA2B4421C5F}"/>
    <hyperlink ref="F837" r:id="rId3099" display="https://fbref.com/en/squads/53a2f082/Real-Madrid-Stats" xr:uid="{CDBE55FC-34BE-4F2D-8297-19548217D5D3}"/>
    <hyperlink ref="Y837" r:id="rId3100" display="https://fbref.com/en/players/18b896d6/matchlogs/2026/summary/Antonio-Rudiger-Match-Logs" xr:uid="{276F772B-B329-4193-B713-67302AC8C796}"/>
    <hyperlink ref="B838" r:id="rId3101" display="https://fbref.com/en/players/c0c7ff58/Fabian-Ruiz-Pena" xr:uid="{91E449BF-0E95-4BEE-9C23-34F519E2E272}"/>
    <hyperlink ref="D838" r:id="rId3102" display="https://fbref.com/en/squads/b561dd30/Spain-Men-Stats" xr:uid="{E2FA84DA-E952-4D31-AEBE-112C227258BC}"/>
    <hyperlink ref="F838" r:id="rId3103" display="https://fbref.com/en/squads/e2d8892c/Paris-Saint-Germain-Stats" xr:uid="{CBEBBFB6-DA1B-457F-938E-E676D77B7AE9}"/>
    <hyperlink ref="Y838" r:id="rId3104" display="https://fbref.com/en/players/c0c7ff58/matchlogs/2026/summary/Fabian-Ruiz-Pena-Match-Logs" xr:uid="{329C1C51-9214-4284-A13B-EE121CBF6EAC}"/>
    <hyperlink ref="B839" r:id="rId3105" display="https://fbref.com/en/players/4535e4bb/Mathew-Ryan" xr:uid="{E8EC41F1-AC5C-4552-B933-1102C31A565E}"/>
    <hyperlink ref="D839" r:id="rId3106" display="https://fbref.com/en/squads/b90bf4f9/Australia-Men-Stats" xr:uid="{31DB4E39-DEFC-4090-9853-02E6E11711AA}"/>
    <hyperlink ref="F839" r:id="rId3107" display="https://fbref.com/en/squads/9800b6a1/Levante-Stats" xr:uid="{BA9FF40D-3E89-49F1-871F-FB11D7640AFE}"/>
    <hyperlink ref="Y839" r:id="rId3108" display="https://fbref.com/en/players/4535e4bb/matchlogs/2026/summary/Mathew-Ryan-Match-Logs" xr:uid="{BA12A102-0C35-43CD-8D85-1DD31D323D80}"/>
    <hyperlink ref="B840" r:id="rId3109" display="https://fbref.com/en/players/009a4f60/Julian-Ryerson" xr:uid="{12765C9A-0245-495A-901B-8583FCC6CD21}"/>
    <hyperlink ref="D840" r:id="rId3110" display="https://fbref.com/en/squads/599eba19/Norway-Men-Stats" xr:uid="{E4F7A389-5861-4FFA-9D85-EE7C158A549A}"/>
    <hyperlink ref="F840" r:id="rId3111" display="https://fbref.com/en/squads/add600ae/Dortmund-Stats" xr:uid="{BE06DC96-791B-459C-AC9A-8E03ECA62683}"/>
    <hyperlink ref="Y840" r:id="rId3112" display="https://fbref.com/en/players/009a4f60/matchlogs/2026/summary/Julian-Ryerson-Match-Logs" xr:uid="{85331B4C-E2BC-44AA-AE6D-14FBEE9A64D2}"/>
    <hyperlink ref="B841" r:id="rId3113" display="https://fbref.com/en/players/78a2284f/Elias-Saad" xr:uid="{8C241FA4-ED0F-437C-9A32-22C92B10E340}"/>
    <hyperlink ref="D841" r:id="rId3114" display="https://fbref.com/en/squads/a7c7562a/Tunisia-Men-Stats" xr:uid="{584C7FC7-369B-4DBF-B358-CE0AE139DDE8}"/>
    <hyperlink ref="F841" r:id="rId3115" display="https://fbref.com/en/squads/60b5e41f/Hannover-96-Stats" xr:uid="{F1B50CE4-6032-4025-9263-DF17B7DDE136}"/>
    <hyperlink ref="Y841" r:id="rId3116" display="https://fbref.com/en/players/78a2284f/matchlogs/2026/summary/Elias-Saad-Match-Logs" xr:uid="{A98C73DD-4DBB-4A72-9FC9-2617E47EF94F}"/>
    <hyperlink ref="B842" r:id="rId3117" display="https://fbref.com/en/players/14f47102/Marwane-Saadane" xr:uid="{026A9A25-8B99-40A2-8A53-F58931A9B6BD}"/>
    <hyperlink ref="D842" r:id="rId3118" display="https://fbref.com/en/squads/af41ccda/Morocco-Men-Stats" xr:uid="{FD9ECD8C-CF9A-4A13-8401-6D2FB4ED1D2C}"/>
    <hyperlink ref="F842" r:id="rId3119" display="https://fbref.com/en/squads/769d9b07/Al-Fateh-Stats" xr:uid="{83CFC9D8-9A21-4388-91B4-E4AC1AD7FE53}"/>
    <hyperlink ref="Y842" r:id="rId3120" display="https://fbref.com/en/players/14f47102/matchlogs/2026/summary/Marwane-Saadane-Match-Logs" xr:uid="{CC72BCB5-3BC6-41EA-90D4-A9DEFABDA9A6}"/>
    <hyperlink ref="B843" r:id="rId3121" display="https://fbref.com/en/players/928dc5c9/Mustafa-Saadoon" xr:uid="{2CC1E4C4-D4B7-4A4E-94DB-BDEFFF6BD5F3}"/>
    <hyperlink ref="D843" r:id="rId3122" display="https://fbref.com/en/squads/ec843efd/Iraq-Men-Stats" xr:uid="{7D0F96C2-C429-4165-B807-0C9AD3200ACA}"/>
    <hyperlink ref="Y843" r:id="rId3123" display="https://fbref.com/en/players/928dc5c9/matchlogs/2026/summary/Mustafa-Saadoon-Match-Logs" xr:uid="{7DC74618-E710-4D35-9CE1-D4E8D434FDA3}"/>
    <hyperlink ref="B844" r:id="rId3124" display="https://fbref.com/en/players/632c42f5/Mahmoud-Saber" xr:uid="{E32BFF40-CCF8-44B3-AEFB-2D85998F1057}"/>
    <hyperlink ref="D844" r:id="rId3125" display="https://fbref.com/en/squads/b8889750/Egypt-Men-Stats" xr:uid="{C063EDC3-D861-4D1E-90EA-E3BF7BA1FD16}"/>
    <hyperlink ref="Y844" r:id="rId3126" display="https://fbref.com/en/players/632c42f5/matchlogs/2026/summary/Mahmoud-Saber-Match-Logs" xr:uid="{22A08DB3-0B2B-4D5F-9C0A-BAC304D27DA4}"/>
    <hyperlink ref="B845" r:id="rId3127" display="https://fbref.com/en/players/e280527c/Marcel-Sabitzer" xr:uid="{1C3C40BB-B05D-402E-89DC-EFF0590FBA47}"/>
    <hyperlink ref="D845" r:id="rId3128" display="https://fbref.com/en/squads/d5121f10/Austria-Men-Stats" xr:uid="{A35A91D0-8F21-410A-8231-E0CA4A5534D2}"/>
    <hyperlink ref="F845" r:id="rId3129" display="https://fbref.com/en/squads/add600ae/Dortmund-Stats" xr:uid="{D2F6FC00-0BC5-4567-BBB4-87539FFF12AB}"/>
    <hyperlink ref="Y845" r:id="rId3130" display="https://fbref.com/en/players/e280527c/matchlogs/2026/summary/Marcel-Sabitzer-Match-Logs" xr:uid="{A3ABBD1B-40EC-497D-9D51-C5799EA37B55}"/>
    <hyperlink ref="B846" r:id="rId3131" display="https://fbref.com/en/players/645481cc/Noah-Sadiki" xr:uid="{3ED926AC-D674-4608-BD31-B4567249D93B}"/>
    <hyperlink ref="D846" r:id="rId3132" display="https://fbref.com/en/squads/9be9f315/Congo-DR-Men-Stats" xr:uid="{371703E6-43A9-46C4-869A-8AF62C32146A}"/>
    <hyperlink ref="F846" r:id="rId3133" display="https://fbref.com/en/squads/8ef52968/Sunderland-Stats" xr:uid="{6BC72D78-ECFF-4EEB-AEEB-9EF036DDEF65}"/>
    <hyperlink ref="Y846" r:id="rId3134" display="https://fbref.com/en/players/645481cc/matchlogs/2026/summary/Noah-Sadiki-Match-Logs" xr:uid="{98063063-6A80-4186-8E83-0C4787F9300A}"/>
    <hyperlink ref="B847" r:id="rId3135" display="https://fbref.com/en/players/7c9fa389/Michal-Sadilek" xr:uid="{3A073992-D34C-40FC-A7EA-EB1C96CC366C}"/>
    <hyperlink ref="D847" r:id="rId3136" display="https://fbref.com/en/squads/2740937c/Czechia-Men-Stats" xr:uid="{BACF46B4-039D-4A2E-B2FC-D21BB155B906}"/>
    <hyperlink ref="F847" r:id="rId3137" display="https://fbref.com/en/squads/111cbfb1/2025-2026/Slavia-Prague-Stats" xr:uid="{84E1C54B-5F80-4B37-AD5B-AD57C0766ADF}"/>
    <hyperlink ref="Y847" r:id="rId3138" display="https://fbref.com/en/players/7c9fa389/matchlogs/2026/summary/Michal-Sadilek-Match-Logs" xr:uid="{560AEE07-1941-4BA1-ACFC-1E313F7932AC}"/>
    <hyperlink ref="B848" r:id="rId3139" display="https://fbref.com/en/players/ee251371/Alexis-Saelemaekers" xr:uid="{C22913D3-EA52-4FD9-A057-DCD4AA990660}"/>
    <hyperlink ref="D848" r:id="rId3140" display="https://fbref.com/en/squads/361422b9/Belgium-Men-Stats" xr:uid="{BD4BFC47-76D7-4825-AB17-FC5CFE617AA9}"/>
    <hyperlink ref="F848" r:id="rId3141" display="https://fbref.com/en/squads/dc56fe14/Milan-Stats" xr:uid="{B192A27D-E992-4EF5-992D-1B395DF37819}"/>
    <hyperlink ref="Y848" r:id="rId3142" display="https://fbref.com/en/players/ee251371/matchlogs/2026/summary/Alexis-Saelemaekers-Match-Logs" xr:uid="{3EEECDEE-13ED-46D7-80F5-F49C8817DB53}"/>
    <hyperlink ref="B849" r:id="rId3143" display="https://fbref.com/en/players/3ec9f005/Ismael-Saibari" xr:uid="{FDDEA9F3-6756-41C6-96B2-5CAB5BE94B0C}"/>
    <hyperlink ref="D849" r:id="rId3144" display="https://fbref.com/en/squads/af41ccda/Morocco-Men-Stats" xr:uid="{67B520F4-F0EC-4CBC-9DCA-A456EE6A8460}"/>
    <hyperlink ref="F849" r:id="rId3145" display="https://fbref.com/en/squads/e334d850/PSV-Eindhoven-Stats" xr:uid="{CF28506D-2BC1-4341-A7F0-E17B8ED39560}"/>
    <hyperlink ref="Y849" r:id="rId3146" display="https://fbref.com/en/players/3ec9f005/matchlogs/2026/summary/Ismael-Saibari-Match-Logs" xr:uid="{2CFF2878-338C-4813-B771-FD944DBA9286}"/>
    <hyperlink ref="B850" r:id="rId3147" display="https://fbref.com/en/players/bc7dc64d/Bukayo-Saka" xr:uid="{5954ECA7-2BBD-4327-BCF4-DB0FD1F1D7E8}"/>
    <hyperlink ref="D850" r:id="rId3148" display="https://fbref.com/en/squads/1862c019/England-Men-Stats" xr:uid="{1BB17839-8412-47D0-9495-AD78C6CAC961}"/>
    <hyperlink ref="F850" r:id="rId3149" display="https://fbref.com/en/squads/18bb7c10/Arsenal-Stats" xr:uid="{EF4D3DE0-20A1-4E3F-968B-CA9D1A15333C}"/>
    <hyperlink ref="Y850" r:id="rId3150" display="https://fbref.com/en/players/bc7dc64d/matchlogs/2026/summary/Bukayo-Saka-Match-Logs" xr:uid="{1DA0A3B4-FCB8-4FD3-9E92-28B3533A2F0C}"/>
    <hyperlink ref="B851" r:id="rId3151" display="https://fbref.com/en/players/e342ad68/Mohamed-Salah" xr:uid="{00E63C15-B5E0-4574-9DD0-E9BAED70EB38}"/>
    <hyperlink ref="D851" r:id="rId3152" display="https://fbref.com/en/squads/b8889750/Egypt-Men-Stats" xr:uid="{9866E544-7044-4303-A2FB-423A83F1DB87}"/>
    <hyperlink ref="F851" r:id="rId3153" display="https://fbref.com/en/squads/822bd0ba/Liverpool-Stats" xr:uid="{7BC0C64B-49DD-47A1-AF33-639428DDD3BB}"/>
    <hyperlink ref="Y851" r:id="rId3154" display="https://fbref.com/en/players/e342ad68/matchlogs/2026/summary/Mohamed-Salah-Match-Logs" xr:uid="{4BAE4B3F-2D6C-4B15-BF94-37EF8E3A9218}"/>
    <hyperlink ref="B852" r:id="rId3155" display="https://fbref.com/en/players/0d274394/Anass-Salah-Eddine" xr:uid="{CF8E8488-3F63-44C8-8B17-A40221573D33}"/>
    <hyperlink ref="D852" r:id="rId3156" display="https://fbref.com/en/squads/af41ccda/Morocco-Men-Stats" xr:uid="{DEDD96D4-C3BE-4E30-AA20-8F891DAF2B0C}"/>
    <hyperlink ref="F852" r:id="rId3157" display="https://fbref.com/en/squads/e334d850/PSV-Eindhoven-Stats" xr:uid="{8FE69409-1E48-4058-B6DE-AC87F48B061B}"/>
    <hyperlink ref="Y852" r:id="rId3158" display="https://fbref.com/en/players/0d274394/matchlogs/2026/summary/Anass-Salah-Eddine-Match-Logs" xr:uid="{FE155AC9-FE60-4CE7-B33E-8D6801D0BA30}"/>
    <hyperlink ref="B853" r:id="rId3159" display="https://fbref.com/en/players/44cfc681/Nathan-Saliba" xr:uid="{375E875A-C7EC-4B18-B266-C0D046E7AC57}"/>
    <hyperlink ref="D853" r:id="rId3160" display="https://fbref.com/en/squads/9c6d90a0/Canada-Men-Stats" xr:uid="{7B61FCE5-C407-4B59-8389-E597AB925AA7}"/>
    <hyperlink ref="F853" r:id="rId3161" display="https://fbref.com/en/squads/08ad393c/2025-2026/Anderlecht-Stats" xr:uid="{C1215ACF-F452-4204-998B-35C98C27997B}"/>
    <hyperlink ref="Y853" r:id="rId3162" display="https://fbref.com/en/players/44cfc681/matchlogs/2026/summary/Nathan-Saliba-Match-Logs" xr:uid="{C0698203-D7D2-40DE-AAB4-98BAFB8A5EBC}"/>
    <hyperlink ref="B854" r:id="rId3163" display="https://fbref.com/en/players/972aeb2a/William-Saliba" xr:uid="{32A5ED5C-4CAA-4994-AEDC-69C2DC6821DB}"/>
    <hyperlink ref="D854" r:id="rId3164" display="https://fbref.com/en/squads/b1b36dcd/France-Men-Stats" xr:uid="{DF42BB6A-95C6-40ED-83EB-B6A3BFA25425}"/>
    <hyperlink ref="F854" r:id="rId3165" display="https://fbref.com/en/squads/18bb7c10/Arsenal-Stats" xr:uid="{136E509F-EC0E-45DA-9F47-26663AD47929}"/>
    <hyperlink ref="Y854" r:id="rId3166" display="https://fbref.com/en/players/972aeb2a/matchlogs/2026/summary/William-Saliba-Match-Logs" xr:uid="{A3465786-947C-44C2-A3D1-6C1E47C71CBD}"/>
    <hyperlink ref="B855" r:id="rId3167" display="https://fbref.com/en/players/4b1d5a70/Shurandy-Sambo" xr:uid="{F06A0810-B4CC-46ED-BF21-24C4B4980862}"/>
    <hyperlink ref="D855" r:id="rId3168" display="https://fbref.com/en/squads/e0f5893a/Curacao-Men-Stats" xr:uid="{C71EDDEB-7503-47EF-B768-A93541A10C96}"/>
    <hyperlink ref="F855" r:id="rId3169" display="https://fbref.com/en/squads/146a68ce/Sparta-Rotterdam-Stats" xr:uid="{A876C849-231F-4FF4-8A30-950AF5EA01F7}"/>
    <hyperlink ref="Y855" r:id="rId3170" display="https://fbref.com/en/players/4b1d5a70/matchlogs/2026/summary/Shurandy-Sambo-Match-Logs" xr:uid="{C591344A-C4D6-4B9D-9F83-5D7030908B64}"/>
    <hyperlink ref="B856" r:id="rId3171" display="https://fbref.com/en/players/0a447501/Antonio-Sanabria" xr:uid="{F7263125-C924-419B-A8FB-00666BD32C43}"/>
    <hyperlink ref="D856" r:id="rId3172" display="https://fbref.com/en/squads/d2043442/Paraguay-Men-Stats" xr:uid="{538EDF5D-4396-4512-A94B-549E6087A88E}"/>
    <hyperlink ref="F856" r:id="rId3173" display="https://fbref.com/en/squads/9aad3a77/Cremonese-Stats" xr:uid="{728C7A25-E7F3-48C1-BE41-68B6283B4608}"/>
    <hyperlink ref="Y856" r:id="rId3174" display="https://fbref.com/en/players/0a447501/matchlogs/2026/summary/Antonio-Sanabria-Match-Logs" xr:uid="{2D51EA08-91B7-4EEB-A0A8-293AD54F1A4A}"/>
    <hyperlink ref="B857" r:id="rId3175" display="https://fbref.com/en/players/da7b447d/Davinson-Sanchez" xr:uid="{960B3C78-0291-4587-A2F0-7140A4FCF2A0}"/>
    <hyperlink ref="D857" r:id="rId3176" display="https://fbref.com/en/squads/ab73cfe5/Colombia-Men-Stats" xr:uid="{FCA12C10-6826-42D4-BD87-4709903D7D0A}"/>
    <hyperlink ref="F857" r:id="rId3177" display="https://fbref.com/en/squads/ecd11ca2/Galatasaray-Stats" xr:uid="{96DF3752-48D1-4C4D-8223-E657CF1BF6EA}"/>
    <hyperlink ref="Y857" r:id="rId3178" display="https://fbref.com/en/players/da7b447d/matchlogs/2026/summary/Davinson-Sanchez-Match-Logs" xr:uid="{BF6CBD39-B8D3-4A94-AA7C-235BDF466504}"/>
    <hyperlink ref="B858" r:id="rId3179" display="https://fbref.com/en/players/c8d1c3a5/Jorge-Sanchez" xr:uid="{A4726DE0-2E8D-482A-A20D-01D5156315E0}"/>
    <hyperlink ref="D858" r:id="rId3180" display="https://fbref.com/en/squads/b009a548/Mexico-Men-Stats" xr:uid="{84641BE6-2FE0-4BFC-A3E4-4FD2D21588F4}"/>
    <hyperlink ref="F858" r:id="rId3181" display="https://fbref.com/en/squads/5a5e7874/2025-2026/PAOK-Stats" xr:uid="{7FF6ECDB-5056-4CF3-A57B-841CA0AF5EC2}"/>
    <hyperlink ref="Y858" r:id="rId3182" display="https://fbref.com/en/players/c8d1c3a5/matchlogs/2026/summary/Jorge-Sanchez-Match-Logs" xr:uid="{07D78FF9-96D0-456B-B319-748821A9B6D9}"/>
    <hyperlink ref="B859" r:id="rId3183" display="https://fbref.com/en/players/0d82903c/Alex-Sandro" xr:uid="{86AE8645-60FD-4F83-8C22-005984542FA4}"/>
    <hyperlink ref="D859" r:id="rId3184" display="https://fbref.com/en/squads/304635c3/Brazil-Men-Stats" xr:uid="{E1952210-8C20-42C9-9837-65D2B46E2848}"/>
    <hyperlink ref="F859" r:id="rId3185" display="https://fbref.com/en/squads/639950ae/Flamengo-Stats" xr:uid="{6D8F72F9-53ED-4768-AA21-907C11DCD19A}"/>
    <hyperlink ref="Y859" r:id="rId3186" display="https://fbref.com/en/players/0d82903c/matchlogs/2026/summary/Alex-Sandro-Match-Logs" xr:uid="{5731DC96-7504-4B8A-A880-73E88B6CB417}"/>
    <hyperlink ref="B860" r:id="rId3187" display="https://fbref.com/en/players/2b114be3/Leroy-Sane" xr:uid="{E7547838-FB69-467B-A3C2-E74D7C623733}"/>
    <hyperlink ref="D860" r:id="rId3188" display="https://fbref.com/en/squads/c1e40422/Germany-Men-Stats" xr:uid="{E760227C-1751-42B7-86A7-82FAD25C021A}"/>
    <hyperlink ref="F860" r:id="rId3189" display="https://fbref.com/en/squads/ecd11ca2/Galatasaray-Stats" xr:uid="{920EA5A1-2759-43D9-B47C-C7E2AAD5F459}"/>
    <hyperlink ref="Y860" r:id="rId3190" display="https://fbref.com/en/players/2b114be3/matchlogs/2026/summary/Leroy-Sane-Match-Logs" xr:uid="{06753D09-5650-4D28-B0BD-33EC7D701C45}"/>
    <hyperlink ref="B862" r:id="rId3191" display="https://fbref.com/en/players/bced0375/Ibrahim-Sangare" xr:uid="{8C35D8DE-17F2-4C7A-AD46-29A49610346B}"/>
    <hyperlink ref="D862" r:id="rId3192" display="https://fbref.com/en/squads/24772b12/Cote-dIvoire-Men-Stats" xr:uid="{AAE9A7BE-8539-4E07-AE6E-CE959060411E}"/>
    <hyperlink ref="F862" r:id="rId3193" display="https://fbref.com/en/squads/e4a775cb/Nottingham-Forest-Stats" xr:uid="{8CFD05E7-EF23-4178-B206-E5CC5D4CB5EC}"/>
    <hyperlink ref="Y862" r:id="rId3194" display="https://fbref.com/en/players/bced0375/matchlogs/2026/summary/Ibrahim-Sangare-Match-Logs" xr:uid="{CE5D5C2D-984C-4423-9CC6-6BEB22F7AEB7}"/>
    <hyperlink ref="B863" r:id="rId3195" display="https://fbref.com/en/players/7a7a6361/Kaishu-Sano" xr:uid="{6E7A8379-5FD3-4C22-8460-81B28DC4C6E4}"/>
    <hyperlink ref="D863" r:id="rId3196" display="https://fbref.com/en/squads/ffcf1690/Japan-Men-Stats" xr:uid="{96EAD0D8-0F5C-4FCC-A9B9-05BDD5467784}"/>
    <hyperlink ref="F863" r:id="rId3197" display="https://fbref.com/en/squads/a224b06a/Mainz-05-Stats" xr:uid="{03856ECF-10FD-4424-808E-E9E0C94D8907}"/>
    <hyperlink ref="Y863" r:id="rId3198" display="https://fbref.com/en/players/7a7a6361/matchlogs/2026/summary/Kaishu-Sano-Match-Logs" xr:uid="{0D1BAE2A-869A-4F49-8A1F-45EE53566EED}"/>
    <hyperlink ref="B864" r:id="rId3199" display="https://fbref.com/en/players/a816dbfb/Danilo-Santos" xr:uid="{E164E862-AF48-49F3-B36A-D25EA858682C}"/>
    <hyperlink ref="D864" r:id="rId3200" display="https://fbref.com/en/squads/304635c3/Brazil-Men-Stats" xr:uid="{9380EBF9-E43C-4A22-89E4-CC94682A7EA9}"/>
    <hyperlink ref="F864" r:id="rId3201" display="https://fbref.com/en/squads/d9fdd9d9/Botafogo-RJ-Stats" xr:uid="{B0F8BA6D-58A9-42FB-8486-A2CF9F79BD20}"/>
    <hyperlink ref="Y864" r:id="rId3202" display="https://fbref.com/en/players/a816dbfb/matchlogs/2026/summary/Danilo-Santos-Match-Logs" xr:uid="{D5D603F3-6D8D-42D6-92A9-914AEB6C6209}"/>
    <hyperlink ref="B865" r:id="rId3203" display="https://fbref.com/en/players/c50e5bba/Douglas-Santos" xr:uid="{F52B245C-2C24-40ED-AB37-810DFEB1786E}"/>
    <hyperlink ref="D865" r:id="rId3204" display="https://fbref.com/en/squads/304635c3/Brazil-Men-Stats" xr:uid="{3F49B077-CE9E-417E-ABF9-E8360E5AFC40}"/>
    <hyperlink ref="F865" r:id="rId3205" display="https://fbref.com/en/squads/98ce363d/2025-2026/Zenit-Stats" xr:uid="{3ECBAA78-C490-4FFB-8102-A03D9ECA5229}"/>
    <hyperlink ref="Y865" r:id="rId3206" display="https://fbref.com/en/players/c50e5bba/matchlogs/2026/summary/Douglas-Santos-Match-Logs" xr:uid="{28222AEB-FC57-4449-8501-CBFE69EBBCC8}"/>
    <hyperlink ref="B866" r:id="rId3207" display="https://fbref.com/en/players/fa080d50/Bara-Sapoko-Ndiaye" xr:uid="{286052CD-BD4A-42AE-9832-EB479D26BD54}"/>
    <hyperlink ref="D866" r:id="rId3208" display="https://fbref.com/en/squads/9ab5c684/Senegal-Men-Stats" xr:uid="{61651A82-64C9-4151-9A18-613975F01D60}"/>
    <hyperlink ref="F866" r:id="rId3209" display="https://fbref.com/en/squads/054efa67/Bayern-Munich-Stats" xr:uid="{B8B2380D-576D-47FF-8EF3-FD1CA3364815}"/>
    <hyperlink ref="Y866" r:id="rId3210" display="https://fbref.com/en/players/fa080d50/matchlogs/2026/summary/Bara-Sapoko-Ndiaye-Match-Logs" xr:uid="{1E577484-1A67-4605-A1F4-CC4FB3104A98}"/>
    <hyperlink ref="B867" r:id="rId3211" display="https://fbref.com/en/players/bfdb33aa/Ismaila-Sarr" xr:uid="{190C213C-BA4B-44A6-8421-DC9539423177}"/>
    <hyperlink ref="D867" r:id="rId3212" display="https://fbref.com/en/squads/9ab5c684/Senegal-Men-Stats" xr:uid="{081FF7D1-B8C8-4605-8FD5-FF4B44EA576F}"/>
    <hyperlink ref="F867" r:id="rId3213" display="https://fbref.com/en/squads/47c64c55/Crystal-Palace-Stats" xr:uid="{40BDEB81-BFFB-499A-9034-2C12ABBEED06}"/>
    <hyperlink ref="Y867" r:id="rId3214" display="https://fbref.com/en/players/bfdb33aa/matchlogs/2026/summary/Ismaila-Sarr-Match-Logs" xr:uid="{7D819756-1924-4B5B-8987-885B77D62919}"/>
    <hyperlink ref="B868" r:id="rId3215" display="https://fbref.com/en/players/bad66fb5/Farrukh-Sayfiev" xr:uid="{B88F1F8B-1A54-4138-9B46-7C643E097DD9}"/>
    <hyperlink ref="D868" r:id="rId3216" display="https://fbref.com/en/squads/cd389e75/Uzbekistan-Men-Stats" xr:uid="{8032BC15-2BA6-4234-B82C-820EDFA3277A}"/>
    <hyperlink ref="Y868" r:id="rId3217" display="https://fbref.com/en/players/bad66fb5/matchlogs/2026/summary/Farrukh-Sayfiev-Match-Logs" xr:uid="{3B46F166-169D-4866-B6DF-78B3B5841631}"/>
    <hyperlink ref="B869" r:id="rId3218" display="https://fbref.com/en/players/bafbe06a/Amine-Sbai" xr:uid="{250770CC-4594-4847-B215-A3DDB1E09055}"/>
    <hyperlink ref="D869" r:id="rId3219" display="https://fbref.com/en/squads/af41ccda/Morocco-Men-Stats" xr:uid="{BAFA87DC-BA2B-467A-AB49-538258A96A67}"/>
    <hyperlink ref="F869" r:id="rId3220" display="https://fbref.com/en/squads/69236f98/Angers-Stats" xr:uid="{9CDC6C25-2D95-4AB9-9379-18FAAECC8145}"/>
    <hyperlink ref="Y869" r:id="rId3221" display="https://fbref.com/en/players/bafbe06a/matchlogs/2026/summary/Amine-Sbai-Match-Logs" xr:uid="{096FC40A-5466-4196-B1C2-38549A8ACFF3}"/>
    <hyperlink ref="B870" r:id="rId3222" display="https://fbref.com/en/players/236f02cd/Joe-Scally" xr:uid="{E4B43D44-9F23-4A87-9157-68D1274FF49F}"/>
    <hyperlink ref="D870" r:id="rId3223" display="https://fbref.com/en/squads/0f66725b/United-States-Men-Stats" xr:uid="{DEC0F075-FEBB-41B7-9ABC-080A68596253}"/>
    <hyperlink ref="F870" r:id="rId3224" display="https://fbref.com/en/squads/32f3ee20/Monchengladbach-Stats" xr:uid="{4EFDEE9D-73A8-4F25-9B9C-BE254517F9DC}"/>
    <hyperlink ref="Y870" r:id="rId3225" display="https://fbref.com/en/players/236f02cd/matchlogs/2026/summary/Joe-Scally-Match-Logs" xr:uid="{1A407CB0-8B11-4749-9F6F-D026F2C38803}"/>
    <hyperlink ref="B871" r:id="rId3226" display="https://fbref.com/en/players/5d4f7d61/Patrik-Schick" xr:uid="{19A090FB-2968-40E2-BE40-07929AFB626C}"/>
    <hyperlink ref="D871" r:id="rId3227" display="https://fbref.com/en/squads/2740937c/Czechia-Men-Stats" xr:uid="{96C99BFB-FDC1-439D-B08E-33F47A84D224}"/>
    <hyperlink ref="F871" r:id="rId3228" display="https://fbref.com/en/squads/c7a9f859/Leverkusen-Stats" xr:uid="{0087C478-1817-4F0E-AED5-4E0B8CAF8D2A}"/>
    <hyperlink ref="Y871" r:id="rId3229" display="https://fbref.com/en/players/5d4f7d61/matchlogs/2026/summary/Patrik-Schick-Match-Logs" xr:uid="{20EC47E5-0DE3-4B43-A715-5B2D7E3C8D56}"/>
    <hyperlink ref="B872" r:id="rId3230" display="https://fbref.com/en/players/a427724f/Andreas-Schjelderup" xr:uid="{0DB323D3-E59C-4C6D-8A12-F1938D48FAE0}"/>
    <hyperlink ref="D872" r:id="rId3231" display="https://fbref.com/en/squads/599eba19/Norway-Men-Stats" xr:uid="{E5B4B1F0-F246-449E-B285-13BB8936690A}"/>
    <hyperlink ref="F872" r:id="rId3232" display="https://fbref.com/en/squads/a77c513e/2025-2026/Benfica-Stats" xr:uid="{89DF1306-22DA-4BA1-97D7-55B26817519B}"/>
    <hyperlink ref="Y872" r:id="rId3233" display="https://fbref.com/en/players/a427724f/matchlogs/2026/summary/Andreas-Schjelderup-Match-Logs" xr:uid="{D8D0C4FC-C752-49B6-B0B8-D9121BF1A970}"/>
    <hyperlink ref="B873" r:id="rId3234" display="https://fbref.com/en/players/6fe5c35b/Alexander-Schlager" xr:uid="{9F780187-F7C8-49DA-B62C-2E74F70FD824}"/>
    <hyperlink ref="D873" r:id="rId3235" display="https://fbref.com/en/squads/d5121f10/Austria-Men-Stats" xr:uid="{181DC468-3BDF-452A-AFC0-9C95C93A74E2}"/>
    <hyperlink ref="F873" r:id="rId3236" display="https://fbref.com/en/squads/50f2a074/Red-Bull-Salzburg-Stats" xr:uid="{B6224D2E-6F93-4013-A573-7BE11E85E3EB}"/>
    <hyperlink ref="Y873" r:id="rId3237" display="https://fbref.com/en/players/6fe5c35b/matchlogs/2026/summary/Alexander-Schlager-Match-Logs" xr:uid="{A37F46B0-50C6-4BFC-9AD4-E0553E7B538B}"/>
    <hyperlink ref="B874" r:id="rId3238" display="https://fbref.com/en/players/8f056768/Xaver-Schlager" xr:uid="{DC430BA1-FAE9-4B0F-9BAE-C5EC009AFE5B}"/>
    <hyperlink ref="D874" r:id="rId3239" display="https://fbref.com/en/squads/d5121f10/Austria-Men-Stats" xr:uid="{C90385E6-78C0-449C-84E4-B04D3CCFB804}"/>
    <hyperlink ref="F874" r:id="rId3240" display="https://fbref.com/en/squads/acbb6a5b/RB-Leipzig-Stats" xr:uid="{38C7C8DA-9D02-41AB-BF0C-3510732F3D65}"/>
    <hyperlink ref="Y874" r:id="rId3241" display="https://fbref.com/en/players/8f056768/matchlogs/2026/summary/Xaver-Schlager-Match-Logs" xr:uid="{0732E57B-0E53-4E9C-A38A-126EEF0F92FA}"/>
    <hyperlink ref="B875" r:id="rId3242" display="https://fbref.com/en/players/34e12499/Nico-Schlotterbeck" xr:uid="{E659AC46-D3EC-424A-8621-CEA23E4EC8A0}"/>
    <hyperlink ref="D875" r:id="rId3243" display="https://fbref.com/en/squads/c1e40422/Germany-Men-Stats" xr:uid="{23560094-7668-4082-9FEC-B5868D192CE3}"/>
    <hyperlink ref="F875" r:id="rId3244" display="https://fbref.com/en/squads/add600ae/Dortmund-Stats" xr:uid="{D27DEE89-ADFA-4541-8431-819A349BD678}"/>
    <hyperlink ref="Y875" r:id="rId3245" display="https://fbref.com/en/players/34e12499/matchlogs/2026/summary/Nico-Schlotterbeck-Match-Logs" xr:uid="{E3A5CB21-E6D2-428A-A1E3-1D9EA136624F}"/>
    <hyperlink ref="B876" r:id="rId3246" display="https://fbref.com/en/players/220ace7e/Romano-Schmid" xr:uid="{1EF13728-4658-42CF-9E38-800281AC6241}"/>
    <hyperlink ref="D876" r:id="rId3247" display="https://fbref.com/en/squads/d5121f10/Austria-Men-Stats" xr:uid="{6E10D655-0BF1-430B-B17F-05A7735FDFD5}"/>
    <hyperlink ref="F876" r:id="rId3248" display="https://fbref.com/en/squads/62add3bf/Werder-Bremen-Stats" xr:uid="{3137B2BA-719D-410F-8213-A6CE6DA00695}"/>
    <hyperlink ref="Y876" r:id="rId3249" display="https://fbref.com/en/players/220ace7e/matchlogs/2026/summary/Romano-Schmid-Match-Logs" xr:uid="{B629320A-E495-4C0F-A318-EE99DCA1EAE0}"/>
    <hyperlink ref="B877" r:id="rId3250" display="https://fbref.com/en/players/cc014f7d/Kamogelo-Sebelebele" xr:uid="{C39D065A-5EB1-4DB4-9A79-9FC3B0C98372}"/>
    <hyperlink ref="D877" r:id="rId3251" display="https://fbref.com/en/squads/506f1741/South-Africa-Men-Stats" xr:uid="{87F40745-8CE5-4FF5-AC7B-CBC157C163A4}"/>
    <hyperlink ref="F877" r:id="rId3252" display="https://fbref.com/en/squads/b8a68959/Orlando-Pirates-Stats" xr:uid="{289771E3-C34E-452D-B33B-FB8005F96AE6}"/>
    <hyperlink ref="Y877" r:id="rId3253" display="https://fbref.com/en/players/cc014f7d/matchlogs/2026/summary/Kamogelo-Sebelebele-Match-Logs" xr:uid="{3DFFDF84-8321-4EAD-831E-E803BFBD4B7D}"/>
    <hyperlink ref="B878" r:id="rId3254" display="https://fbref.com/en/players/f07a0fe5/Abdoulaye-Seck" xr:uid="{5F209478-74D6-45DB-8AC9-307F680302BF}"/>
    <hyperlink ref="D878" r:id="rId3255" display="https://fbref.com/en/squads/9ab5c684/Senegal-Men-Stats" xr:uid="{4E72A56F-85A2-465F-87A3-7618AA0C3914}"/>
    <hyperlink ref="Y878" r:id="rId3256" display="https://fbref.com/en/players/f07a0fe5/matchlogs/2026/summary/Abdoulaye-Seck-Match-Logs" xr:uid="{43088345-922E-4B56-810C-2BE994CE852D}"/>
    <hyperlink ref="B879" r:id="rId3257" display="https://fbref.com/en/players/cea59f02/Alidu-Seidu" xr:uid="{4487A089-32A5-4556-846E-D25A62DEB1B4}"/>
    <hyperlink ref="D879" r:id="rId3258" display="https://fbref.com/en/squads/9349828d/Ghana-Men-Stats" xr:uid="{258C3D39-74AC-4AE1-83FA-13508A2CD434}"/>
    <hyperlink ref="F879" r:id="rId3259" display="https://fbref.com/en/squads/b3072e00/Rennes-Stats" xr:uid="{B34D30B6-0176-48EE-A8AC-4BA2FC2FC12C}"/>
    <hyperlink ref="Y879" r:id="rId3260" display="https://fbref.com/en/players/cea59f02/matchlogs/2026/summary/Alidu-Seidu-Match-Logs" xr:uid="{200EE81C-5DE8-463E-A8C1-E35B476CA622}"/>
    <hyperlink ref="B880" r:id="rId3261" display="https://fbref.com/en/players/28c6e925/Nicolas-Seiwald" xr:uid="{C2BDB3F6-75B4-46F0-8218-94191F95E073}"/>
    <hyperlink ref="D880" r:id="rId3262" display="https://fbref.com/en/squads/d5121f10/Austria-Men-Stats" xr:uid="{63942ADF-A203-42B1-93E7-29CD39F853CE}"/>
    <hyperlink ref="F880" r:id="rId3263" display="https://fbref.com/en/squads/acbb6a5b/RB-Leipzig-Stats" xr:uid="{BC72FBEB-BC90-4A3C-836D-7D1DBCB0F75A}"/>
    <hyperlink ref="Y880" r:id="rId3264" display="https://fbref.com/en/players/28c6e925/matchlogs/2026/summary/Nicolas-Seiwald-Match-Logs" xr:uid="{A36BCFE0-58D5-4E83-85BB-B35E32292CED}"/>
    <hyperlink ref="B881" r:id="rId3265" display="https://fbref.com/en/players/5c6a4059/Ayumu-Seko" xr:uid="{B90871E4-3CF3-4BEF-8BBC-BFCE1B45E00B}"/>
    <hyperlink ref="D881" r:id="rId3266" display="https://fbref.com/en/squads/ffcf1690/Japan-Men-Stats" xr:uid="{A0C40C3F-9189-4B89-8E3C-59EB5E1E82DA}"/>
    <hyperlink ref="F881" r:id="rId3267" display="https://fbref.com/en/squads/5c2737db/Le-Havre-Stats" xr:uid="{4B49CDCB-A361-435B-B755-DA06E1226649}"/>
    <hyperlink ref="Y881" r:id="rId3268" display="https://fbref.com/en/players/5c6a4059/matchlogs/2026/summary/Ayumu-Seko-Match-Logs" xr:uid="{F0207694-C499-41AA-B334-9E410D4C6EF0}"/>
    <hyperlink ref="B882" r:id="rId3269" display="https://fbref.com/en/players/05d89c1c/Egil-Selvik" xr:uid="{290E6344-4EF2-4E68-A21E-647FE559B06F}"/>
    <hyperlink ref="D882" r:id="rId3270" display="https://fbref.com/en/squads/599eba19/Norway-Men-Stats" xr:uid="{6127ECB6-FA4F-46CA-83FB-0576B026707D}"/>
    <hyperlink ref="F882" r:id="rId3271" display="https://fbref.com/en/squads/2abfe087/Watford-Stats" xr:uid="{9F507B5B-B72E-40F3-A748-B5749B8B68EB}"/>
    <hyperlink ref="Y882" r:id="rId3272" display="https://fbref.com/en/players/05d89c1c/matchlogs/2026/summary/Egil-Selvik-Match-Logs" xr:uid="{7211143D-820D-42DF-AA6B-D6FCCED96F08}"/>
    <hyperlink ref="B883" r:id="rId3273" display="https://fbref.com/en/players/1770bd68/Ken-Sema" xr:uid="{FCD57201-522A-499D-912F-D267E78F9E95}"/>
    <hyperlink ref="D883" r:id="rId3274" display="https://fbref.com/en/squads/296f69e7/Sweden-Men-Stats" xr:uid="{C80AE130-390B-4B5C-A76B-BF224FDEC0B6}"/>
    <hyperlink ref="Y883" r:id="rId3275" display="https://fbref.com/en/players/1770bd68/matchlogs/2026/summary/Ken-Sema-Match-Logs" xr:uid="{08BBC21C-8D4B-4BEE-8018-C5C1BFBA179E}"/>
    <hyperlink ref="B884" r:id="rId3276" display="https://fbref.com/en/players/d04b94db/Nelson-Semedo" xr:uid="{663A4B5F-9507-4DE2-ABF6-FB23A457E085}"/>
    <hyperlink ref="D884" r:id="rId3277" display="https://fbref.com/en/squads/4a1b4ea8/Portugal-Men-Stats" xr:uid="{1A214286-BDAA-4685-8E67-A092515D3B08}"/>
    <hyperlink ref="F884" r:id="rId3278" display="https://fbref.com/en/squads/ae1e2d7d/2025-2026/Fenerbahce-Stats" xr:uid="{C5D38550-4BA1-4FBE-96B0-B5A5DBD3344B}"/>
    <hyperlink ref="Y884" r:id="rId3279" display="https://fbref.com/en/players/d04b94db/matchlogs/2026/summary/Nelson-Semedo-Match-Logs" xr:uid="{87BB8FF8-0E50-475E-8C0A-53D5B7354F22}"/>
    <hyperlink ref="B885" r:id="rId3280" display="https://fbref.com/en/players/d1edc98f/Willy-Semedo" xr:uid="{1C48B9B9-17A7-4797-BCE2-0FBC2F40116F}"/>
    <hyperlink ref="D885" r:id="rId3281" display="https://fbref.com/en/squads/31fa6fa6/Cabo-Verde-Men-Stats" xr:uid="{F81B5B95-E314-4DC7-9DC0-CB4FF6CD0996}"/>
    <hyperlink ref="Y885" r:id="rId3282" display="https://fbref.com/en/players/d1edc98f/matchlogs/2026/summary/Willy-Semedo-Match-Logs" xr:uid="{49FC1428-CE94-496D-8486-0E0CA2FE7C70}"/>
    <hyperlink ref="B886" r:id="rId3283" display="https://fbref.com/en/players/efd2ec23/Antoine-Semenyo" xr:uid="{C101E06E-6661-4E52-B29A-A27495656722}"/>
    <hyperlink ref="D886" r:id="rId3284" display="https://fbref.com/en/squads/9349828d/Ghana-Men-Stats" xr:uid="{D21909C0-BA6D-4C00-9AE8-76B1C602887F}"/>
    <hyperlink ref="F886" r:id="rId3285" display="https://fbref.com/en/squads/b8fd03ef/Manchester-City-Stats" xr:uid="{E0669DAA-CDB9-47EF-AFB5-6D83C432A238}"/>
    <hyperlink ref="Y886" r:id="rId3286" display="https://fbref.com/en/players/efd2ec23/matchlogs/2026/summary/Antoine-Semenyo-Match-Logs" xr:uid="{E0C0AC3B-4AF9-4BED-8D91-7A7646F2C451}"/>
    <hyperlink ref="B888" r:id="rId3287" display="https://fbref.com/en/players/1d383c10/Marvin-Senaya" xr:uid="{FD735A5A-C693-497F-B431-16D1CD7EBC9A}"/>
    <hyperlink ref="D888" r:id="rId3288" display="https://fbref.com/en/squads/9349828d/Ghana-Men-Stats" xr:uid="{272EFBC7-4AFE-4149-A8EB-70BD657A6B1A}"/>
    <hyperlink ref="F888" r:id="rId3289" display="https://fbref.com/en/squads/5ae09109/Auxerre-Stats" xr:uid="{006C850B-A293-4C95-9181-435487916913}"/>
    <hyperlink ref="Y888" r:id="rId3290" display="https://fbref.com/en/players/1d383c10/matchlogs/2026/summary/Marvin-Senaya-Match-Logs" xr:uid="{E0B5A857-A446-4BCD-8006-599E9818F8AD}"/>
    <hyperlink ref="B889" r:id="rId3291" display="https://fbref.com/en/players/35141f4c/Marcos-Senesi" xr:uid="{F204411B-AEB0-44B8-BE9E-C234197D59C1}"/>
    <hyperlink ref="D889" r:id="rId3292" display="https://fbref.com/en/squads/f9fddd6e/Argentina-Men-Stats" xr:uid="{07B17DEC-6F04-44A2-A009-2B88919C1F8D}"/>
    <hyperlink ref="F889" r:id="rId3293" display="https://fbref.com/en/squads/4ba7cbea/Bournemouth-Stats" xr:uid="{79803645-6D4A-46A7-B43E-D7BB07297282}"/>
    <hyperlink ref="Y889" r:id="rId3294" display="https://fbref.com/en/players/35141f4c/matchlogs/2026/summary/Marcos-Senesi-Match-Logs" xr:uid="{9AC7C88D-61EC-491D-BD50-A1F7FABD6CAA}"/>
    <hyperlink ref="B890" r:id="rId3295" display="https://fbref.com/en/players/8df41977/Igor-Sergeev" xr:uid="{BD80BDD8-BC55-4507-B9F7-35E7BE9FD77D}"/>
    <hyperlink ref="D890" r:id="rId3296" display="https://fbref.com/en/squads/cd389e75/Uzbekistan-Men-Stats" xr:uid="{F7BD4CBB-CA2A-4B5F-9008-6ACA6AA94992}"/>
    <hyperlink ref="F890" r:id="rId3297" display="https://fbref.com/en/squads/95f42e44/Persepolis-Stats" xr:uid="{252CDF0C-31A3-4C25-B2D4-4F89A33184A1}"/>
    <hyperlink ref="Y890" r:id="rId3298" display="https://fbref.com/en/players/8df41977/matchlogs/2026/summary/Igor-Sergeev-Match-Logs" xr:uid="{3CD9E5E7-38F9-4327-B26E-1B0F487CD2DC}"/>
    <hyperlink ref="B891" r:id="rId3299" display="https://fbref.com/en/players/10efd0e1/Jean-Seri" xr:uid="{C94509F2-7CF7-4386-8AE3-0DE1B36EBBF8}"/>
    <hyperlink ref="D891" r:id="rId3300" display="https://fbref.com/en/squads/24772b12/Cote-dIvoire-Men-Stats" xr:uid="{CCCF4428-E3B5-4C46-B600-0EF587283762}"/>
    <hyperlink ref="Y891" r:id="rId3301" display="https://fbref.com/en/players/10efd0e1/matchlogs/2026/summary/Jean-Seri-Match-Logs" xr:uid="{C827F688-32BA-4620-9D98-5B4DD96C1BE0}"/>
    <hyperlink ref="B892" r:id="rId3302" display="https://fbref.com/en/players/eabaafa6/Kim-Seung-gyu" xr:uid="{D40B2A7D-B829-4ACC-9C1B-16B42CAA8B92}"/>
    <hyperlink ref="D892" r:id="rId3303" display="https://fbref.com/en/squads/473f0fbf/Korea-Republic-Men-Stats" xr:uid="{ECEFFF44-20F0-4377-991C-690D505589CA}"/>
    <hyperlink ref="F892" r:id="rId3304" display="https://fbref.com/en/squads/967b10be/2026/FC-Tokyo-Stats" xr:uid="{459BCED0-4D62-4B01-90E4-6F158A9778A0}"/>
    <hyperlink ref="Y892" r:id="rId3305" display="https://fbref.com/en/players/eabaafa6/matchlogs/2026/summary/Kim-Seung-gyu-Match-Logs" xr:uid="{A0925A9C-18E5-4E89-BC64-9852AD11979A}"/>
    <hyperlink ref="B893" r:id="rId3306" display="https://fbref.com/en/players/1e1bea09/Paik-Seung-ho" xr:uid="{5DCC450D-A2F3-49E2-A092-BA0B834AFCAC}"/>
    <hyperlink ref="D893" r:id="rId3307" display="https://fbref.com/en/squads/473f0fbf/Korea-Republic-Men-Stats" xr:uid="{EA0D68CE-E242-43AE-9417-0554B5ED0F1E}"/>
    <hyperlink ref="F893" r:id="rId3308" display="https://fbref.com/en/squads/ec79b7c2/Birmingham-City-Stats" xr:uid="{5A9DBF48-C96F-4B96-A93A-152591507AC0}"/>
    <hyperlink ref="Y893" r:id="rId3309" display="https://fbref.com/en/players/1e1bea09/matchlogs/2026/summary/Paik-Seung-ho-Match-Logs" xr:uid="{04B83BF6-FAF2-4866-A6EB-D1987C06C074}"/>
    <hyperlink ref="B894" r:id="rId3310" display="https://fbref.com/en/players/0beabf0a/Joaquin-Seys" xr:uid="{33FD3513-089B-47CE-9705-64240A65F6EB}"/>
    <hyperlink ref="D894" r:id="rId3311" display="https://fbref.com/en/squads/361422b9/Belgium-Men-Stats" xr:uid="{33D659F4-C5FF-4C50-871B-0A40D64EC826}"/>
    <hyperlink ref="F894" r:id="rId3312" display="https://fbref.com/en/squads/f1e6c5f1/Club-Brugge-Stats" xr:uid="{78F3440F-941E-47CB-8756-C5255995FFCA}"/>
    <hyperlink ref="Y894" r:id="rId3313" display="https://fbref.com/en/players/0beabf0a/matchlogs/2026/summary/Joaquin-Seys-Match-Logs" xr:uid="{D26A3BFD-FF02-458B-BE21-B9C69E6533A2}"/>
    <hyperlink ref="B895" r:id="rId3314" display="https://fbref.com/en/players/339a2561/Jacob-Shaffelburg" xr:uid="{E6196AF1-23CA-4499-88DC-88BECE4A7B14}"/>
    <hyperlink ref="D895" r:id="rId3315" display="https://fbref.com/en/squads/9c6d90a0/Canada-Men-Stats" xr:uid="{C1999FB1-7558-448B-A413-772BF5DA6CF8}"/>
    <hyperlink ref="F895" r:id="rId3316" display="https://fbref.com/en/squads/81d817a3/Los-Angeles-FC-Stats" xr:uid="{A64D83A4-2AC3-4575-A8AC-4BC2EEEA6C71}"/>
    <hyperlink ref="Y895" r:id="rId3317" display="https://fbref.com/en/players/339a2561/matchlogs/2026/summary/Jacob-Shaffelburg-Match-Logs" xr:uid="{09BD12C7-BF6C-4C98-935E-5BFFDB1E7E3B}"/>
    <hyperlink ref="B896" r:id="rId3318" display="https://fbref.com/en/players/dd65e243/Mohammed-Abu-Al-Shamat" xr:uid="{D3B75821-15A7-435C-8824-2B12B603F04F}"/>
    <hyperlink ref="D896" r:id="rId3319" display="https://fbref.com/en/squads/6e84edac/Saudi-Arabia-Men-Stats" xr:uid="{F1774DCE-DCD2-4951-A62A-EFBE0819130F}"/>
    <hyperlink ref="F896" r:id="rId3320" display="https://fbref.com/en/squads/a23dde6d/Al-Qadsiah-Stats" xr:uid="{391E6548-5996-464F-98B7-283B40E1D233}"/>
    <hyperlink ref="Y896" r:id="rId3321" display="https://fbref.com/en/players/dd65e243/matchlogs/2026/summary/Mohammed-Abu-Al-Shamat-Match-Logs" xr:uid="{7D278859-8361-4BBF-BF52-857A4336F8E7}"/>
    <hyperlink ref="B897" r:id="rId3322" display="https://fbref.com/en/players/63b1a176/Lawrence-Shankland" xr:uid="{99639C7D-8E92-4E06-92EE-BC3E0F4A0F25}"/>
    <hyperlink ref="D897" r:id="rId3323" display="https://fbref.com/en/squads/602d3994/Scotland-Men-Stats" xr:uid="{3D76F692-7F25-4CD8-970D-0A493D80C8A8}"/>
    <hyperlink ref="F897" r:id="rId3324" display="https://fbref.com/en/squads/7c77b0bc/2025-2026/Heart-of-Midlothian-Stats" xr:uid="{7EEA1392-9BCA-4CD6-AC1D-280423731110}"/>
    <hyperlink ref="Y897" r:id="rId3325" display="https://fbref.com/en/players/63b1a176/matchlogs/2026/summary/Lawrence-Shankland-Match-Logs" xr:uid="{C8DA4C23-0F98-4B3F-914F-202B82D89A56}"/>
    <hyperlink ref="B898" r:id="rId3326" display="https://fbref.com/en/players/67e2aed8/Sharara" xr:uid="{94153C7E-A7FF-44D2-BF0E-0DD0588382A8}"/>
    <hyperlink ref="D898" r:id="rId3327" display="https://fbref.com/en/squads/3e22f0fa/Jordan-Men-Stats" xr:uid="{C7CC2177-21AC-4333-8B48-AFBD9CEAC4FE}"/>
    <hyperlink ref="Y898" r:id="rId3328" display="https://fbref.com/en/players/67e2aed8/matchlogs/2026/summary/Sharara-Match-Logs" xr:uid="{00EB652D-B64C-4415-8779-CD09750CFD1C}"/>
    <hyperlink ref="B899" r:id="rId3329" display="https://fbref.com/en/players/ef301f96/Aimar-Sher" xr:uid="{6B2F9FFA-7FED-44EA-89A1-6754A747D11B}"/>
    <hyperlink ref="D899" r:id="rId3330" display="https://fbref.com/en/squads/ec843efd/Iraq-Men-Stats" xr:uid="{40AA80B7-E456-4233-A9A8-2E8D6046508E}"/>
    <hyperlink ref="F899" r:id="rId3331" display="https://fbref.com/en/squads/47b3e736/Sarpsborg-08-Stats" xr:uid="{F98A4C9B-D4A4-408C-9A95-7819FD8E8407}"/>
    <hyperlink ref="Y899" r:id="rId3332" display="https://fbref.com/en/players/ef301f96/matchlogs/2026/summary/Aimar-Sher-Match-Logs" xr:uid="{C9F8B9F4-FCBB-40CF-A173-F01EC173575F}"/>
    <hyperlink ref="B900" r:id="rId3333" display="https://fbref.com/en/players/6bc2fef7/Kento-Shiogai" xr:uid="{CC83D8C4-7AB0-42FB-A651-2F91F0D35E14}"/>
    <hyperlink ref="D900" r:id="rId3334" display="https://fbref.com/en/squads/ffcf1690/Japan-Men-Stats" xr:uid="{44F66BC3-3F73-44DD-B8B7-F387682E01F9}"/>
    <hyperlink ref="F900" r:id="rId3335" display="https://fbref.com/en/squads/4eaa11d7/Wolfsburg-Stats" xr:uid="{B54D72A1-58F6-4A19-8415-E400FD2A4675}"/>
    <hyperlink ref="Y900" r:id="rId3336" display="https://fbref.com/en/players/6bc2fef7/matchlogs/2026/summary/Kento-Shiogai-Match-Logs" xr:uid="{975E2D69-7052-45B6-A46E-12819C5136AF}"/>
    <hyperlink ref="B901" r:id="rId3337" display="https://fbref.com/en/players/0cb1d2ba/Mostafa-Shobeir" xr:uid="{BFDA4B31-B04F-4922-933C-E3B1B3AEDBFA}"/>
    <hyperlink ref="D901" r:id="rId3338" display="https://fbref.com/en/squads/b8889750/Egypt-Men-Stats" xr:uid="{F9725E20-68C6-4475-8A04-C085222EDC7A}"/>
    <hyperlink ref="Y901" r:id="rId3339" display="https://fbref.com/en/players/0cb1d2ba/matchlogs/2026/summary/Mostafa-Shobeir-Match-Logs" xr:uid="{39D82F51-13AE-46B3-BFD3-F23D15933F8F}"/>
    <hyperlink ref="B902" r:id="rId3340" display="https://fbref.com/en/players/57469b2d/Eldor-Shomurodov" xr:uid="{10959AB8-7376-48F8-81DE-C9219E0109BE}"/>
    <hyperlink ref="D902" r:id="rId3341" display="https://fbref.com/en/squads/cd389e75/Uzbekistan-Men-Stats" xr:uid="{CF60B2AC-3C51-4670-A9A4-D244FDF9F526}"/>
    <hyperlink ref="F902" r:id="rId3342" display="https://fbref.com/en/squads/bff39cf5/2025-2026/Istanbul-Basaksehir-Stats" xr:uid="{ACCACB74-8727-441E-958A-56FC902E7F39}"/>
    <hyperlink ref="Y902" r:id="rId3343" display="https://fbref.com/en/players/57469b2d/matchlogs/2026/summary/Eldor-Shomurodov-Match-Logs" xr:uid="{C9CD99EC-1A37-4BB2-8DE1-912CCF9A834A}"/>
    <hyperlink ref="B903" r:id="rId3344" display="https://fbref.com/en/players/62032a56/Otabek-Shukurov" xr:uid="{6F3D2FD1-D241-4C82-B8FA-8C565D041E9C}"/>
    <hyperlink ref="D903" r:id="rId3345" display="https://fbref.com/en/squads/cd389e75/Uzbekistan-Men-Stats" xr:uid="{9963C1FD-6536-41E7-B830-DE0C5052E3B4}"/>
    <hyperlink ref="Y903" r:id="rId3346" display="https://fbref.com/en/players/62032a56/matchlogs/2026/summary/Otabek-Shukurov-Match-Logs" xr:uid="{BF224829-5D3F-4E5F-8F6E-865F02A173D4}"/>
    <hyperlink ref="B904" r:id="rId3347" display="https://fbref.com/en/players/932f8e2b/Nkosinathi-Sibisi" xr:uid="{FE5FEF21-8408-4D0D-8876-1861D56C5996}"/>
    <hyperlink ref="D904" r:id="rId3348" display="https://fbref.com/en/squads/506f1741/South-Africa-Men-Stats" xr:uid="{6228F7B5-6525-4744-B5C9-6539F3883FFD}"/>
    <hyperlink ref="F904" r:id="rId3349" display="https://fbref.com/en/squads/b8a68959/Orlando-Pirates-Stats" xr:uid="{40B0875C-F756-4895-8051-974B501D04ED}"/>
    <hyperlink ref="Y904" r:id="rId3350" display="https://fbref.com/en/players/932f8e2b/matchlogs/2026/summary/Nkosinathi-Sibisi-Match-Logs" xr:uid="{1B7D3CC2-DCEA-4D71-874F-AA4E15436F0A}"/>
    <hyperlink ref="B905" r:id="rId3351" display="https://fbref.com/en/players/be834ad7/Kwasi-Sibo" xr:uid="{07224096-B957-4B99-B55B-E2FC1528F969}"/>
    <hyperlink ref="D905" r:id="rId3352" display="https://fbref.com/en/squads/9349828d/Ghana-Men-Stats" xr:uid="{5F3C60B6-06A8-40CD-A89D-BF4A58210523}"/>
    <hyperlink ref="F905" r:id="rId3353" display="https://fbref.com/en/squads/ab358912/Oviedo-Stats" xr:uid="{23E2FDCE-F095-4AD3-B50C-D6998D0BF22C}"/>
    <hyperlink ref="Y905" r:id="rId3354" display="https://fbref.com/en/players/be834ad7/matchlogs/2026/summary/Kwasi-Sibo-Match-Logs" xr:uid="{BC2F2CCF-4435-40F1-BB98-7EE97EC28857}"/>
    <hyperlink ref="B906" r:id="rId3355" display="https://fbref.com/en/players/5c56986b/Niko-Sigur" xr:uid="{61C2BCD5-6B20-4B0B-9DAA-669E6217DA35}"/>
    <hyperlink ref="D906" r:id="rId3356" display="https://fbref.com/en/squads/9c6d90a0/Canada-Men-Stats" xr:uid="{B3F75A90-5C7C-4A68-B0EA-32E89B7BB4C9}"/>
    <hyperlink ref="F906" r:id="rId3357" display="https://fbref.com/en/squads/6777e16d/2025-2026/Hajduk-Split-Stats" xr:uid="{E5327BBE-E49C-42B4-9123-8AC3DF7E9AA4}"/>
    <hyperlink ref="Y906" r:id="rId3358" display="https://fbref.com/en/players/5c56986b/matchlogs/2026/summary/Niko-Sigur-Match-Logs" xr:uid="{DA7F92D0-89D5-4C89-92D8-EFECAB61BEEA}"/>
    <hyperlink ref="B907" r:id="rId3359" display="https://fbref.com/en/players/3eb22ec9/Bernardo-Silva" xr:uid="{9778B96F-A384-43BC-8565-02E4EB9CF208}"/>
    <hyperlink ref="D907" r:id="rId3360" display="https://fbref.com/en/squads/4a1b4ea8/Portugal-Men-Stats" xr:uid="{00EF240E-8124-4221-A21F-EF8ECD9F1CEE}"/>
    <hyperlink ref="F907" r:id="rId3361" display="https://fbref.com/en/squads/b8fd03ef/Manchester-City-Stats" xr:uid="{C78CC6D0-6353-4DCF-89EB-AC7260F194C4}"/>
    <hyperlink ref="Y907" r:id="rId3362" display="https://fbref.com/en/players/3eb22ec9/matchlogs/2026/summary/Bernardo-Silva-Match-Logs" xr:uid="{B8FDCC36-61FB-4E3A-9D44-CA6963EAC903}"/>
    <hyperlink ref="B908" r:id="rId3363" display="https://fbref.com/en/players/a9202def/Ederson-Silva" xr:uid="{F3684F3D-D334-459B-A188-D1DB9C254E64}"/>
    <hyperlink ref="D908" r:id="rId3364" display="https://fbref.com/en/squads/304635c3/Brazil-Men-Stats" xr:uid="{7D8FA177-ED29-47EB-91AC-9BD47ADD7A40}"/>
    <hyperlink ref="F908" r:id="rId3365" display="https://fbref.com/en/squads/922493f3/Atalanta-Stats" xr:uid="{3E8A2D68-4854-4ACC-865E-7542AAE04A66}"/>
    <hyperlink ref="Y908" r:id="rId3366" display="https://fbref.com/en/players/a9202def/matchlogs/2026/summary/Ederson-Silva-Match-Logs" xr:uid="{B9DD384F-D56B-47CD-BA9D-9C492FB81832}"/>
    <hyperlink ref="B909" r:id="rId3367" display="https://fbref.com/en/players/a6536561/Giuliano-Simeone" xr:uid="{55E40129-87B4-4586-AC40-96B823F9EA1D}"/>
    <hyperlink ref="D909" r:id="rId3368" display="https://fbref.com/en/squads/f9fddd6e/Argentina-Men-Stats" xr:uid="{B03390FB-23C8-4108-9650-DF0A7490C4E2}"/>
    <hyperlink ref="F909" r:id="rId3369" display="https://fbref.com/en/squads/db3b9613/Atletico-Madrid-Stats" xr:uid="{4A99D21C-B285-4EAF-8E90-5E6E4676DB0B}"/>
    <hyperlink ref="Y909" r:id="rId3370" display="https://fbref.com/en/players/a6536561/matchlogs/2026/summary/Giuliano-Simeone-Match-Logs" xr:uid="{DE600465-8C38-462E-9FD2-365B529BF3C4}"/>
    <hyperlink ref="B910" r:id="rId3371" display="https://fbref.com/en/players/ffd8e8c5/Dominique-Simon" xr:uid="{38872FF1-57F1-47AB-95DE-14A0347E7DA1}"/>
    <hyperlink ref="D910" r:id="rId3372" display="https://fbref.com/en/squads/61828292/Haiti-Men-Stats" xr:uid="{AC4F84AE-25D4-42F3-A71E-956EFC6B0823}"/>
    <hyperlink ref="Y910" r:id="rId3373" display="https://fbref.com/en/players/ffd8e8c5/matchlogs/2026/summary/Dominique-Simon-Match-Logs" xr:uid="{BB2A1638-4FA7-4A0A-B5C6-71D6BE6A1A63}"/>
    <hyperlink ref="B911" r:id="rId3374" display="https://fbref.com/en/players/5dcf3e90/Unai-Simon" xr:uid="{CDC5C1E2-352A-4E43-8227-146315029CAE}"/>
    <hyperlink ref="D911" r:id="rId3375" display="https://fbref.com/en/squads/b561dd30/Spain-Men-Stats" xr:uid="{934172B3-D6AE-44B9-9F36-C6052E024AC8}"/>
    <hyperlink ref="F911" r:id="rId3376" display="https://fbref.com/en/squads/2b390eca/Athletic-Club-Stats" xr:uid="{310E6913-E3BC-4B31-BAD2-05247B94FED4}"/>
    <hyperlink ref="Y911" r:id="rId3377" display="https://fbref.com/en/players/5dcf3e90/matchlogs/2026/summary/Unai-Simon-Match-Logs" xr:uid="{CE9D0BFE-0F46-4839-AC33-E8D7C092CE13}"/>
    <hyperlink ref="B912" r:id="rId3378" display="https://fbref.com/en/players/4ba886c6/Sarpreet-Singh" xr:uid="{4760DCF2-EFA7-4C9F-AC11-5DC26367EA8D}"/>
    <hyperlink ref="D912" r:id="rId3379" display="https://fbref.com/en/squads/259855f0/New-Zealand-Men-Stats" xr:uid="{B51C8C40-A242-4831-BE87-2E783F8F410B}"/>
    <hyperlink ref="F912" r:id="rId3380" display="https://fbref.com/en/squads/81134e0b/Wellington-Phoenix-Stats" xr:uid="{543ADF9F-8C2E-440B-B30E-2E8277CA91E0}"/>
    <hyperlink ref="Y912" r:id="rId3381" display="https://fbref.com/en/players/4ba886c6/matchlogs/2026/summary/Sarpreet-Singh-Match-Logs" xr:uid="{01FC06D3-162C-4DE8-B435-3CA25B51765F}"/>
    <hyperlink ref="B914" r:id="rId3382" display="https://fbref.com/en/players/8b609c34/Wilfried-Singo" xr:uid="{465FFB6F-9972-4F2D-8E85-B4A5131FC2A2}"/>
    <hyperlink ref="D914" r:id="rId3383" display="https://fbref.com/en/squads/24772b12/Cote-dIvoire-Men-Stats" xr:uid="{9A31BD54-B7C2-490F-814E-2A8EE483AD67}"/>
    <hyperlink ref="F914" r:id="rId3384" display="https://fbref.com/en/squads/ecd11ca2/Galatasaray-Stats" xr:uid="{BB5F7F0E-86EA-42F5-961F-140DF1FEDD9E}"/>
    <hyperlink ref="Y914" r:id="rId3385" display="https://fbref.com/en/players/8b609c34/matchlogs/2026/summary/Wilfried-Singo-Match-Logs" xr:uid="{C062CD76-4D58-4E2D-BE40-4B6767837015}"/>
    <hyperlink ref="B915" r:id="rId3386" display="https://fbref.com/en/players/33bcd4b3/Sphephelo-Sithole" xr:uid="{3887BE17-145A-4306-AFC8-B7B99F0F352E}"/>
    <hyperlink ref="D915" r:id="rId3387" display="https://fbref.com/en/squads/506f1741/South-Africa-Men-Stats" xr:uid="{D38F3F08-72D7-45A3-9EDF-F98D16A78FFB}"/>
    <hyperlink ref="F915" r:id="rId3388" display="https://fbref.com/en/squads/e442fa76/Tondela-Stats" xr:uid="{0796E8B7-72EA-489B-82D0-FF456B791496}"/>
    <hyperlink ref="Y915" r:id="rId3389" display="https://fbref.com/en/players/33bcd4b3/matchlogs/2026/summary/Sphephelo-Sithole-Match-Logs" xr:uid="{5595B089-A289-493B-811F-656355FD1B68}"/>
    <hyperlink ref="B916" r:id="rId3390" display="https://fbref.com/en/players/c2211709/Ellyes-Skhiri" xr:uid="{749B5C79-EEBC-42A0-86A9-59E09D59FBE6}"/>
    <hyperlink ref="D916" r:id="rId3391" display="https://fbref.com/en/squads/a7c7562a/Tunisia-Men-Stats" xr:uid="{38A5C4FD-869F-4C75-ADA2-E25291CB3F8A}"/>
    <hyperlink ref="F916" r:id="rId3392" display="https://fbref.com/en/squads/f0ac8ee6/Eintracht-Frankfurt-Stats" xr:uid="{4BE5A116-C430-4BEB-97E2-BF27AB0B7D68}"/>
    <hyperlink ref="Y916" r:id="rId3393" display="https://fbref.com/en/players/c2211709/matchlogs/2026/summary/Ellyes-Skhiri-Match-Logs" xr:uid="{F84FCBF4-CCD9-418B-909C-D38172406744}"/>
    <hyperlink ref="B917" r:id="rId3394" display="https://fbref.com/en/players/765b7bfc/Alexandr-Sojka" xr:uid="{FB2F4BEA-6A66-4B2E-A12A-1D17B4BEB1DF}"/>
    <hyperlink ref="D917" r:id="rId3395" display="https://fbref.com/en/squads/2740937c/Czechia-Men-Stats" xr:uid="{7DF002BA-8F3C-4772-BB8B-A2E110A15CF4}"/>
    <hyperlink ref="F917" r:id="rId3396" display="https://fbref.com/en/squads/02cd81bf/2025-2026/Viktoria-Plzen-Stats" xr:uid="{E9B99F59-4DB0-4478-AAE6-5F53D1B07892}"/>
    <hyperlink ref="Y917" r:id="rId3397" display="https://fbref.com/en/players/765b7bfc/matchlogs/2026/summary/Alexandr-Sojka-Match-Logs" xr:uid="{18D4E3DD-0086-4D1C-8C3F-5DAC9DFA3175}"/>
    <hyperlink ref="B918" r:id="rId3398" display="https://fbref.com/en/players/2d3417a1/Ramon-Sosa" xr:uid="{4EDBFF48-F2A3-4591-A31E-7CA1E637281D}"/>
    <hyperlink ref="D918" r:id="rId3399" display="https://fbref.com/en/squads/d2043442/Paraguay-Men-Stats" xr:uid="{33F66D86-2E03-48A9-ADFE-20552DBB53FE}"/>
    <hyperlink ref="F918" r:id="rId3400" display="https://fbref.com/en/squads/abdce579/Palmeiras-Stats" xr:uid="{43F58021-B57E-48A6-AE7A-4A95AA37C03D}"/>
    <hyperlink ref="Y918" r:id="rId3401" display="https://fbref.com/en/players/2d3417a1/matchlogs/2026/summary/Ramon-Sosa-Match-Logs" xr:uid="{5E6D918C-6BDB-4E34-89AE-A81CF7E99717}"/>
    <hyperlink ref="B919" r:id="rId3402" display="https://fbref.com/en/players/6613c819/Tomas-Soucek" xr:uid="{46246032-3295-4B88-9E12-6B0C7612C67E}"/>
    <hyperlink ref="D919" r:id="rId3403" display="https://fbref.com/en/squads/2740937c/Czechia-Men-Stats" xr:uid="{8E74651D-E8E9-4C4E-9467-E6BAAB631230}"/>
    <hyperlink ref="F919" r:id="rId3404" display="https://fbref.com/en/squads/7c21e445/West-Ham-United-Stats" xr:uid="{02D4C4CF-AE3D-478A-A288-4765B0A494C8}"/>
    <hyperlink ref="Y919" r:id="rId3405" display="https://fbref.com/en/players/6613c819/matchlogs/2026/summary/Tomas-Soucek-Match-Logs" xr:uid="{AC4291A9-DA97-4CCE-A623-530F6763C673}"/>
    <hyperlink ref="B920" r:id="rId3406" display="https://fbref.com/en/players/0a6cb1b1/Harry-Souttar" xr:uid="{CE171F5F-80B3-4D30-918B-E43FE2595564}"/>
    <hyperlink ref="D920" r:id="rId3407" display="https://fbref.com/en/squads/b90bf4f9/Australia-Men-Stats" xr:uid="{03ADCCEE-219B-44C7-8E47-05BCC906C799}"/>
    <hyperlink ref="F920" r:id="rId3408" display="https://fbref.com/en/squads/a2d435b3/Leicester-City-Stats" xr:uid="{A39DC506-EA12-4B2A-805E-915D6F06B3F4}"/>
    <hyperlink ref="Y920" r:id="rId3409" display="https://fbref.com/en/players/0a6cb1b1/matchlogs/2026/summary/Harry-Souttar-Match-Logs" xr:uid="{7B11B924-427E-47BE-B4DB-B4B6DFAD9A6C}"/>
    <hyperlink ref="B921" r:id="rId3410" display="https://fbref.com/en/players/4c6facae/Djibril-Sow" xr:uid="{7C555475-5E7D-46D1-A659-AC7CB581DDCC}"/>
    <hyperlink ref="D921" r:id="rId3411" display="https://fbref.com/en/squads/81021a70/Switzerland-Men-Stats" xr:uid="{AF8E779A-3EF2-422C-A864-B2EAEFCD7379}"/>
    <hyperlink ref="F921" r:id="rId3412" display="https://fbref.com/en/squads/ad2be733/Sevilla-Stats" xr:uid="{5A17BBF8-7820-4B2D-98D6-383005847141}"/>
    <hyperlink ref="Y921" r:id="rId3413" display="https://fbref.com/en/players/4c6facae/matchlogs/2026/summary/Djibril-Sow-Match-Logs" xr:uid="{1B12E7C2-1E8F-4448-8670-1B176430DABE}"/>
    <hyperlink ref="B922" r:id="rId3414" display="https://fbref.com/en/players/21166ff4/Caglar-Soyuncu" xr:uid="{C9F7EA23-CB82-4919-B550-F1553E717414}"/>
    <hyperlink ref="D922" r:id="rId3415" display="https://fbref.com/en/squads/ac6bcf92/Turkiye-Men-Stats" xr:uid="{4B25F542-D90B-4DEC-A681-2D59CD5355E5}"/>
    <hyperlink ref="F922" r:id="rId3416" display="https://fbref.com/en/squads/ae1e2d7d/2025-2026/Fenerbahce-Stats" xr:uid="{CDD0B63D-292A-40AD-AA5C-45691B5377C6}"/>
    <hyperlink ref="Y922" r:id="rId3417" display="https://fbref.com/en/players/21166ff4/matchlogs/2026/summary/Caglar-Soyuncu-Match-Logs" xr:uid="{DCF72573-F502-4414-9385-C27792F80F91}"/>
    <hyperlink ref="B923" r:id="rId3418" display="https://fbref.com/en/players/9bc9a519/Djed-Spence" xr:uid="{82407185-4A40-4183-90FE-1D55E2057722}"/>
    <hyperlink ref="D923" r:id="rId3419" display="https://fbref.com/en/squads/1862c019/England-Men-Stats" xr:uid="{AC129722-4D29-4A85-A390-99139114130F}"/>
    <hyperlink ref="F923" r:id="rId3420" display="https://fbref.com/en/squads/361ca564/Tottenham-Hotspur-Stats" xr:uid="{BD6792DB-D8C2-49DD-A7C0-CBFE1FD3D6FD}"/>
    <hyperlink ref="Y923" r:id="rId3421" display="https://fbref.com/en/players/9bc9a519/matchlogs/2026/summary/Djed-Spence-Match-Logs" xr:uid="{970004CA-8864-4E3A-BDDB-B81AE25A1107}"/>
    <hyperlink ref="B924" r:id="rId3422" display="https://fbref.com/en/players/690d1049/Marko-Stamenic" xr:uid="{9DEB6F38-AC1B-497D-88D2-49C01E188D96}"/>
    <hyperlink ref="D924" r:id="rId3423" display="https://fbref.com/en/squads/259855f0/New-Zealand-Men-Stats" xr:uid="{D0F071AB-BF6E-4D32-BDAE-8C36E07BEBA2}"/>
    <hyperlink ref="F924" r:id="rId3424" display="https://fbref.com/en/squads/fb10988f/Swansea-City-Stats" xr:uid="{109B6A95-1253-4C55-8823-301823A8766A}"/>
    <hyperlink ref="Y924" r:id="rId3425" display="https://fbref.com/en/players/690d1049/matchlogs/2026/summary/Marko-Stamenic-Match-Logs" xr:uid="{6A309BA7-DBA5-4BA9-AD8A-5F14D959F927}"/>
    <hyperlink ref="B925" r:id="rId3426" display="https://fbref.com/en/players/7ed08d5c/Josip-Stanisic" xr:uid="{96427A75-66D9-498B-8F6D-75B2F50889DF}"/>
    <hyperlink ref="D925" r:id="rId3427" display="https://fbref.com/en/squads/7b08e376/Croatia-Men-Stats" xr:uid="{70F918BD-B87D-4502-8567-C2BDB98F73CC}"/>
    <hyperlink ref="F925" r:id="rId3428" display="https://fbref.com/en/squads/054efa67/Bayern-Munich-Stats" xr:uid="{1B213350-2A01-46F1-992B-AF605F627E36}"/>
    <hyperlink ref="Y925" r:id="rId3429" display="https://fbref.com/en/players/7ed08d5c/matchlogs/2026/summary/Josip-Stanisic-Match-Logs" xr:uid="{D9B10584-673A-416F-A229-FFACE8ACCA33}"/>
    <hyperlink ref="B926" r:id="rId3430" display="https://fbref.com/en/players/5cfec13d/Carl-Starfelt" xr:uid="{CE54B47F-4FC9-4099-B7CD-7D00AC3AE88B}"/>
    <hyperlink ref="D926" r:id="rId3431" display="https://fbref.com/en/squads/296f69e7/Sweden-Men-Stats" xr:uid="{769014A9-86DC-421D-B95E-7A31433C2742}"/>
    <hyperlink ref="F926" r:id="rId3432" display="https://fbref.com/en/squads/f25da7fb/Celta-Vigo-Stats" xr:uid="{24304A32-5067-4637-8526-8D9A43F50679}"/>
    <hyperlink ref="Y926" r:id="rId3433" display="https://fbref.com/en/players/5cfec13d/matchlogs/2026/summary/Carl-Starfelt-Match-Logs" xr:uid="{D5E6D302-1C9C-45F8-B5DB-A895DBE2B07D}"/>
    <hyperlink ref="B927" r:id="rId3434" display="https://fbref.com/en/players/18986367/Ross-Stewart" xr:uid="{B9F35D9A-6846-41BE-9018-CC7FB21C29A1}"/>
    <hyperlink ref="D927" r:id="rId3435" display="https://fbref.com/en/squads/602d3994/Scotland-Men-Stats" xr:uid="{E22B7610-878A-430E-9CC5-D9C45084DBF3}"/>
    <hyperlink ref="F927" r:id="rId3436" display="https://fbref.com/en/squads/33c895d4/Southampton-Stats" xr:uid="{37437F6E-4886-48C0-8DA0-9FCC230AC105}"/>
    <hyperlink ref="Y927" r:id="rId3437" display="https://fbref.com/en/players/18986367/matchlogs/2026/summary/Ross-Stewart-Match-Logs" xr:uid="{9EBDF909-C43B-4260-93EF-2838DD0C92A7}"/>
    <hyperlink ref="B928" r:id="rId3438" display="https://fbref.com/en/players/3b1ed320/Angelo-Stiller" xr:uid="{8C61136C-1250-4526-B7ED-5C00A07E705A}"/>
    <hyperlink ref="D928" r:id="rId3439" display="https://fbref.com/en/squads/c1e40422/Germany-Men-Stats" xr:uid="{DD0854B5-4DC4-46D1-89BF-427A62F136BC}"/>
    <hyperlink ref="F928" r:id="rId3440" display="https://fbref.com/en/squads/598bc722/Stuttgart-Stats" xr:uid="{5BAEF136-85F2-4BEF-B3FB-78AF5D169406}"/>
    <hyperlink ref="Y928" r:id="rId3441" display="https://fbref.com/en/players/3b1ed320/matchlogs/2026/summary/Angelo-Stiller-Match-Logs" xr:uid="{FB4529C4-2AB9-44A9-83AF-303378BB21AB}"/>
    <hyperlink ref="B929" r:id="rId3442" display="https://fbref.com/en/players/5eecec3d/John-Stones" xr:uid="{74D1DB76-F25F-4FF2-B01F-4D7871FDBAAF}"/>
    <hyperlink ref="D929" r:id="rId3443" display="https://fbref.com/en/squads/1862c019/England-Men-Stats" xr:uid="{BD2D3C2F-7577-4D29-A610-13B13492C0A7}"/>
    <hyperlink ref="F929" r:id="rId3444" display="https://fbref.com/en/squads/b8fd03ef/Manchester-City-Stats" xr:uid="{ED798240-BF70-4022-8033-3E483F0BF014}"/>
    <hyperlink ref="Y929" r:id="rId3445" display="https://fbref.com/en/players/5eecec3d/matchlogs/2026/summary/John-Stones-Match-Logs" xr:uid="{963FEFEF-4A24-4727-B548-FAC04AE095B3}"/>
    <hyperlink ref="B930" r:id="rId3446" display="https://fbref.com/en/players/f553b2b3/Jorgen-Strand-Larsen" xr:uid="{D000C8FC-DBF2-4CE6-8733-1A7E6CB8DAAC}"/>
    <hyperlink ref="D930" r:id="rId3447" display="https://fbref.com/en/squads/599eba19/Norway-Men-Stats" xr:uid="{85824A7A-A1BC-4F31-A123-4A15F0C36EA7}"/>
    <hyperlink ref="F930" r:id="rId3448" display="https://fbref.com/en/squads/47c64c55/Crystal-Palace-Stats" xr:uid="{69814631-9CB7-4959-A90D-F60859B77FF4}"/>
    <hyperlink ref="Y930" r:id="rId3449" display="https://fbref.com/en/players/f553b2b3/matchlogs/2026/summary/Jorgen-Strand-Larsen-Match-Logs" xr:uid="{80678B63-D2B1-47D0-8F11-6663235C6248}"/>
    <hyperlink ref="B931" r:id="rId3450" display="https://fbref.com/en/players/ff11bdec/Elliot-Stroud" xr:uid="{F0DFC481-2ED1-49C4-B9F8-89822CA4AD20}"/>
    <hyperlink ref="D931" r:id="rId3451" display="https://fbref.com/en/squads/296f69e7/Sweden-Men-Stats" xr:uid="{38828896-8B79-48B2-ABA3-043B10695DC5}"/>
    <hyperlink ref="F931" r:id="rId3452" display="https://fbref.com/en/squads/b1a7a7b9/Mjallby-Stats" xr:uid="{A11552B1-B158-4629-AFEF-7B52E9D57A92}"/>
    <hyperlink ref="Y931" r:id="rId3453" display="https://fbref.com/en/players/ff11bdec/matchlogs/2026/summary/Elliot-Stroud-Match-Logs" xr:uid="{3EDB4F80-816F-4384-9780-CA4BA63665A3}"/>
    <hyperlink ref="B932" r:id="rId3454" display="https://fbref.com/en/players/eeba07f8/Luis-Suarez" xr:uid="{C8B6B8EC-6F43-4C1F-8F50-A67C2C647A22}"/>
    <hyperlink ref="D932" r:id="rId3455" display="https://fbref.com/en/squads/ab73cfe5/Colombia-Men-Stats" xr:uid="{D576F0D0-A0E5-42CA-B1FF-06AD4E86F292}"/>
    <hyperlink ref="F932" r:id="rId3456" display="https://fbref.com/en/squads/13dc44fd/Sporting-CP-Stats" xr:uid="{B3E12C34-B53A-4FAA-8950-71B67670CA20}"/>
    <hyperlink ref="Y932" r:id="rId3457" display="https://fbref.com/en/players/eeba07f8/matchlogs/2026/summary/Luis-Suarez-Match-Logs" xr:uid="{C6EB0DA8-4886-41B8-B6C3-032AA455AAD0}"/>
    <hyperlink ref="B933" r:id="rId3458" display="https://fbref.com/en/players/1e1378e1/Luka-Sucic" xr:uid="{F3D48D6A-E13A-44C0-8AB8-FAEE0786D417}"/>
    <hyperlink ref="D933" r:id="rId3459" display="https://fbref.com/en/squads/7b08e376/Croatia-Men-Stats" xr:uid="{DEF43C32-4A67-4885-98F5-083FD182F337}"/>
    <hyperlink ref="F933" r:id="rId3460" display="https://fbref.com/en/squads/e31d1cd9/Real-Sociedad-Stats" xr:uid="{12FBFE85-2317-41CC-A039-45F97E02712D}"/>
    <hyperlink ref="Y933" r:id="rId3461" display="https://fbref.com/en/players/1e1378e1/matchlogs/2026/summary/Luka-Sucic-Match-Logs" xr:uid="{71B45B0F-F1E7-4A9F-8228-23F9B9F9814E}"/>
    <hyperlink ref="B934" r:id="rId3462" display="https://fbref.com/en/players/23fb46ea/Petar-Sucic" xr:uid="{BC394052-7247-40BA-BC8F-E836EBD9B6CD}"/>
    <hyperlink ref="D934" r:id="rId3463" display="https://fbref.com/en/squads/7b08e376/Croatia-Men-Stats" xr:uid="{1BA715F0-C892-4F0D-B44A-1879EB93651C}"/>
    <hyperlink ref="F934" r:id="rId3464" display="https://fbref.com/en/squads/d609edc0/Internazionale-Stats" xr:uid="{01F29945-A375-42B9-AFCA-62C41F0A1DC8}"/>
    <hyperlink ref="Y934" r:id="rId3465" display="https://fbref.com/en/players/23fb46ea/matchlogs/2026/summary/Petar-Sucic-Match-Logs" xr:uid="{AB2EDBBE-6E3A-46D1-9127-99CAC84C9BF5}"/>
    <hyperlink ref="B935" r:id="rId3466" display="https://fbref.com/en/players/580bcd18/Yukinari-Sugawara" xr:uid="{6FE8C399-EF83-437E-87B6-6498A0456A8B}"/>
    <hyperlink ref="D935" r:id="rId3467" display="https://fbref.com/en/squads/ffcf1690/Japan-Men-Stats" xr:uid="{E8A2CB65-E9B9-4322-8203-3820FD29BB83}"/>
    <hyperlink ref="F935" r:id="rId3468" display="https://fbref.com/en/squads/62add3bf/Werder-Bremen-Stats" xr:uid="{565B2354-8039-4828-A06F-F3A0E50D30A6}"/>
    <hyperlink ref="Y935" r:id="rId3469" display="https://fbref.com/en/players/580bcd18/matchlogs/2026/summary/Yukinari-Sugawara-Match-Logs" xr:uid="{271ED661-7FBD-4964-A6AD-DE6C780D65AB}"/>
    <hyperlink ref="B936" r:id="rId3470" display="https://fbref.com/en/players/928bec06/Rebin-Sulaka" xr:uid="{D80D1C4F-EF7A-485B-BEF2-E215B622FF91}"/>
    <hyperlink ref="D936" r:id="rId3471" display="https://fbref.com/en/squads/ec843efd/Iraq-Men-Stats" xr:uid="{F35CD94D-B35E-416A-9F6A-C81C3758AD8F}"/>
    <hyperlink ref="Y936" r:id="rId3472" display="https://fbref.com/en/players/928bec06/matchlogs/2026/summary/Rebin-Sulaka-Match-Logs" xr:uid="{3DF04DBD-21E8-4D4B-A412-178ED6C72918}"/>
    <hyperlink ref="B937" r:id="rId3473" display="https://fbref.com/en/players/e9b893af/Pavel-Sulc" xr:uid="{947A1129-2FEB-4DB0-859C-4BA8F61D78E2}"/>
    <hyperlink ref="D937" r:id="rId3474" display="https://fbref.com/en/squads/2740937c/Czechia-Men-Stats" xr:uid="{643E786E-F64F-4C19-B8F0-B209746F344F}"/>
    <hyperlink ref="F937" r:id="rId3475" display="https://fbref.com/en/squads/d53c0b06/Lyon-Stats" xr:uid="{7616551C-4155-4731-B5E6-20FA3B172D91}"/>
    <hyperlink ref="Y937" r:id="rId3476" display="https://fbref.com/en/players/e9b893af/matchlogs/2026/summary/Pavel-Sulc-Match-Logs" xr:uid="{79017944-D626-4039-B4A4-12BDBA9218D4}"/>
    <hyperlink ref="B938" r:id="rId3477" display="https://fbref.com/en/players/a62f8bf1/Kamaldeen-Sulemana" xr:uid="{A9E52E8B-609A-426B-B8BA-8740AAD8A55E}"/>
    <hyperlink ref="D938" r:id="rId3478" display="https://fbref.com/en/squads/9349828d/Ghana-Men-Stats" xr:uid="{BB3EAB3B-E307-4CC8-A966-C281CF6EFE9D}"/>
    <hyperlink ref="F938" r:id="rId3479" display="https://fbref.com/en/squads/1ebc1a5b/Atlanta-United-Stats" xr:uid="{8EDB079F-4523-458B-9B97-4BDE06DFA731}"/>
    <hyperlink ref="Y938" r:id="rId3480" display="https://fbref.com/en/players/a62f8bf1/matchlogs/2026/summary/Kamaldeen-Sulemana-Match-Logs" xr:uid="{B0F57719-51DD-46F0-A147-546CBDE70901}"/>
    <hyperlink ref="B940" r:id="rId3481" display="https://fbref.com/en/players/df04eb4b/Crysencio-Summerville" xr:uid="{70C1B044-122F-4A3C-B366-A54F02DEF7EE}"/>
    <hyperlink ref="D940" r:id="rId3482" display="https://fbref.com/en/squads/5bb5024a/Netherlands-Men-Stats" xr:uid="{2690204F-BE59-46D3-8AB1-3AD6486BA568}"/>
    <hyperlink ref="F940" r:id="rId3483" display="https://fbref.com/en/squads/7c21e445/West-Ham-United-Stats" xr:uid="{17E7C83E-99AD-4A43-8E64-895818E26E6B}"/>
    <hyperlink ref="Y940" r:id="rId3484" display="https://fbref.com/en/players/df04eb4b/matchlogs/2026/summary/Crysencio-Summerville-Match-Logs" xr:uid="{622F891F-8582-4E3D-82AC-FB0367149F84}"/>
    <hyperlink ref="B941" r:id="rId3485" display="https://fbref.com/en/players/e18098de/Ivan-Sunjic" xr:uid="{F4672051-0EB7-43C5-990C-05BD48EB4D32}"/>
    <hyperlink ref="D941" r:id="rId3486" display="https://fbref.com/en/squads/6c5ef1c3/Bosnia-and-Herzegovina-Men-Stats" xr:uid="{881CA27B-8248-4138-9DAE-E358000EDD47}"/>
    <hyperlink ref="Y941" r:id="rId3487" display="https://fbref.com/en/players/e18098de/matchlogs/2026/summary/Ivan-Sunjic-Match-Logs" xr:uid="{6FF20BBE-D616-4BDB-81FF-8821A0C27737}"/>
    <hyperlink ref="B942" r:id="rId3488" display="https://fbref.com/en/players/016e419b/Finn-Surman" xr:uid="{68DCC279-88A0-47A7-A96C-3F05942F8794}"/>
    <hyperlink ref="D942" r:id="rId3489" display="https://fbref.com/en/squads/259855f0/New-Zealand-Men-Stats" xr:uid="{C80E453C-B698-49C8-8D3C-47373B9E38D7}"/>
    <hyperlink ref="F942" r:id="rId3490" display="https://fbref.com/en/squads/d076914e/Portland-Timbers-Stats" xr:uid="{6B5C1572-E58A-437B-9818-0889D4EA8016}"/>
    <hyperlink ref="Y942" r:id="rId3491" display="https://fbref.com/en/players/016e419b/matchlogs/2026/summary/Finn-Surman-Match-Logs" xr:uid="{D5C35463-BFDB-4629-B10B-D75E3CBB7BA9}"/>
    <hyperlink ref="B943" r:id="rId3492" display="https://fbref.com/en/players/33a6a650/Josip-Sutalo" xr:uid="{31FF45D5-EB25-4282-A60D-03775010AAF8}"/>
    <hyperlink ref="D943" r:id="rId3493" display="https://fbref.com/en/squads/7b08e376/Croatia-Men-Stats" xr:uid="{14940CEE-4B8D-4454-AC5F-5F12C5D9B9FF}"/>
    <hyperlink ref="F943" r:id="rId3494" display="https://fbref.com/en/squads/19c3f8c4/2025-2026/Ajax-Stats" xr:uid="{FFA85B33-67C0-453A-AD72-D553106A60A1}"/>
    <hyperlink ref="Y943" r:id="rId3495" display="https://fbref.com/en/players/33a6a650/matchlogs/2026/summary/Josip-Sutalo-Match-Logs" xr:uid="{8787E600-8A2A-4E6E-BAD7-D7955D911C4C}"/>
    <hyperlink ref="B944" r:id="rId3496" display="https://fbref.com/en/players/77428b1e/Junnosuke-Suzuki" xr:uid="{BCF634B1-13A4-44ED-892A-DF9FA4E9ACE2}"/>
    <hyperlink ref="D944" r:id="rId3497" display="https://fbref.com/en/squads/ffcf1690/Japan-Men-Stats" xr:uid="{46014863-BF7F-4531-B4DE-F499D6A21637}"/>
    <hyperlink ref="F944" r:id="rId3498" display="https://fbref.com/en/squads/18050b20/2025-2026/FC-Copenhagen-Stats" xr:uid="{D1D36ABD-BF55-48D7-AF54-A802A2930806}"/>
    <hyperlink ref="Y944" r:id="rId3499" display="https://fbref.com/en/players/77428b1e/matchlogs/2026/summary/Junnosuke-Suzuki-Match-Logs" xr:uid="{727945AA-39B0-4BA8-8BE0-14C6886CA573}"/>
    <hyperlink ref="B945" r:id="rId3500" display="https://fbref.com/en/players/c25a7a2a/Yuito-Suzuki" xr:uid="{1DC21B09-73DA-44B0-A061-9D2A5A8EE135}"/>
    <hyperlink ref="D945" r:id="rId3501" display="https://fbref.com/en/squads/ffcf1690/Japan-Men-Stats" xr:uid="{2CEA1272-8D63-4AC2-8822-8F35853529CA}"/>
    <hyperlink ref="F945" r:id="rId3502" display="https://fbref.com/en/squads/a486e511/Freiburg-Stats" xr:uid="{45484E22-1653-4FBD-8CD0-3269D6D3BE8B}"/>
    <hyperlink ref="Y945" r:id="rId3503" display="https://fbref.com/en/players/c25a7a2a/matchlogs/2026/summary/Yuito-Suzuki-Match-Logs" xr:uid="{3043D5F6-8CBD-48DD-A1FB-22E80FBEF605}"/>
    <hyperlink ref="B946" r:id="rId3504" display="https://fbref.com/en/players/51e1f4f5/Zion-Suzuki" xr:uid="{BE806E62-F2E7-43EB-B9E8-0834B2D5BDCE}"/>
    <hyperlink ref="D946" r:id="rId3505" display="https://fbref.com/en/squads/ffcf1690/Japan-Men-Stats" xr:uid="{231DEADD-8E5F-457B-BA3F-A2B636F9B079}"/>
    <hyperlink ref="F946" r:id="rId3506" display="https://fbref.com/en/squads/eab4234c/Parma-Stats" xr:uid="{B0E870C5-0669-434E-97C8-C7D439609C74}"/>
    <hyperlink ref="Y946" r:id="rId3507" display="https://fbref.com/en/players/51e1f4f5/matchlogs/2026/summary/Zion-Suzuki-Match-Logs" xr:uid="{0FD43FF6-77CD-4C7C-8C11-6483513278B1}"/>
    <hyperlink ref="B947" r:id="rId3508" display="https://fbref.com/en/players/92d83c27/Mattias-Svanberg" xr:uid="{D0169D69-C8D4-4030-908F-5812B9E7E848}"/>
    <hyperlink ref="D947" r:id="rId3509" display="https://fbref.com/en/squads/296f69e7/Sweden-Men-Stats" xr:uid="{5C90F6E2-718D-49BD-8ADF-62847F8488CF}"/>
    <hyperlink ref="F947" r:id="rId3510" display="https://fbref.com/en/squads/4eaa11d7/Wolfsburg-Stats" xr:uid="{7508616C-7F28-461A-9847-3A1F3A815429}"/>
    <hyperlink ref="Y947" r:id="rId3511" display="https://fbref.com/en/players/92d83c27/matchlogs/2026/summary/Mattias-Svanberg-Match-Logs" xr:uid="{6385616A-EC48-404D-95F5-29FC22B67EF9}"/>
    <hyperlink ref="B948" r:id="rId3512" display="https://fbref.com/en/players/124c9382/Daniel-Svensson" xr:uid="{F2FC31DF-63D3-4F76-9C43-003DBD1B5EFC}"/>
    <hyperlink ref="D948" r:id="rId3513" display="https://fbref.com/en/squads/296f69e7/Sweden-Men-Stats" xr:uid="{2B515267-6832-4ABF-94AC-4F920B032CF4}"/>
    <hyperlink ref="F948" r:id="rId3514" display="https://fbref.com/en/squads/add600ae/Dortmund-Stats" xr:uid="{439590F5-B14E-468A-A95D-71E44D6ECCBB}"/>
    <hyperlink ref="Y948" r:id="rId3515" display="https://fbref.com/en/players/124c9382/matchlogs/2026/summary/Daniel-Svensson-Match-Logs" xr:uid="{2A0FDC8F-72F9-42FA-86D9-548B61C22969}"/>
    <hyperlink ref="B949" r:id="rId3516" display="https://fbref.com/en/players/e92cd3f7/Alexander-Sorloth" xr:uid="{AE9D0DC8-EE28-4309-BD80-ACEF4A046581}"/>
    <hyperlink ref="D949" r:id="rId3517" display="https://fbref.com/en/squads/599eba19/Norway-Men-Stats" xr:uid="{B692E5C7-0C32-4B67-A597-99CD95FE7425}"/>
    <hyperlink ref="F949" r:id="rId3518" display="https://fbref.com/en/squads/db3b9613/Atletico-Madrid-Stats" xr:uid="{AB057F83-9E74-49C4-ABDD-2F6317E4D6C6}"/>
    <hyperlink ref="Y949" r:id="rId3519" display="https://fbref.com/en/players/e92cd3f7/matchlogs/2026/summary/Alexander-Sorloth-Match-Logs" xr:uid="{28BE0C51-D9D1-412D-BF8F-6F6B677699BC}"/>
    <hyperlink ref="B950" r:id="rId3520" display="https://fbref.com/en/players/f15f8b2b/Musa-Al-Taamari" xr:uid="{71B1C7B7-B1FB-4F41-AD7A-628516CF72BB}"/>
    <hyperlink ref="D950" r:id="rId3521" display="https://fbref.com/en/squads/3e22f0fa/Jordan-Men-Stats" xr:uid="{7183A939-10B5-4846-ABCC-E946A1574EFB}"/>
    <hyperlink ref="F950" r:id="rId3522" display="https://fbref.com/en/squads/b3072e00/Rennes-Stats" xr:uid="{B6D28ED9-1F9D-4E9A-A07E-AA9FA8751F9D}"/>
    <hyperlink ref="Y950" r:id="rId3523" display="https://fbref.com/en/players/f15f8b2b/matchlogs/2026/summary/Musa-Al-Taamari-Match-Logs" xr:uid="{B752F54C-7E6C-41E4-A58B-EFEA1D3C2791}"/>
    <hyperlink ref="B951" r:id="rId3524" display="https://fbref.com/en/players/723b19c7/Haris-Tabakovic" xr:uid="{FDC5FA2D-6CFB-4A2D-916F-51B21B5C79A2}"/>
    <hyperlink ref="D951" r:id="rId3525" display="https://fbref.com/en/squads/6c5ef1c3/Bosnia-and-Herzegovina-Men-Stats" xr:uid="{62CE930D-7A7D-4D31-B84A-93C54B366D51}"/>
    <hyperlink ref="F951" r:id="rId3526" display="https://fbref.com/en/squads/c539e393/Schalke-04-Stats" xr:uid="{D5854DD4-6396-490E-821D-0BDFCE2853A5}"/>
    <hyperlink ref="Y951" r:id="rId3527" display="https://fbref.com/en/players/723b19c7/matchlogs/2026/summary/Haris-Tabakovic-Match-Logs" xr:uid="{26DD883E-7372-4F8F-84F0-6DAA61D66CC4}"/>
    <hyperlink ref="B952" r:id="rId3528" display="https://fbref.com/en/players/32257cce/Lee-Tae-seok" xr:uid="{8441CBD6-2641-46B0-934C-1F1C71AA4B58}"/>
    <hyperlink ref="D952" r:id="rId3529" display="https://fbref.com/en/squads/473f0fbf/Korea-Republic-Men-Stats" xr:uid="{19A24F02-F155-4D36-AFBA-732905540D56}"/>
    <hyperlink ref="F952" r:id="rId3530" display="https://fbref.com/en/squads/ee0bccc5/2025-2026/Austria-Wien-Stats" xr:uid="{876B7F0C-DBAB-49B8-A455-FB36526BE078}"/>
    <hyperlink ref="Y952" r:id="rId3531" display="https://fbref.com/en/players/32257cce/matchlogs/2026/summary/Lee-Tae-seok-Match-Logs" xr:uid="{A39D5A5B-F16D-4A95-A113-941085E4946F}"/>
    <hyperlink ref="B953" r:id="rId3532" display="https://fbref.com/en/players/f0661424/Nicolas-Tagliafico" xr:uid="{E36BE65B-E242-47DE-9E4B-55BE29BD6B1C}"/>
    <hyperlink ref="D953" r:id="rId3533" display="https://fbref.com/en/squads/f9fddd6e/Argentina-Men-Stats" xr:uid="{4EE5D5E1-4766-4983-9B78-AF042B87B502}"/>
    <hyperlink ref="F953" r:id="rId3534" display="https://fbref.com/en/squads/d53c0b06/Lyon-Stats" xr:uid="{911B0768-6CF2-478B-A506-48055EB369CD}"/>
    <hyperlink ref="Y953" r:id="rId3535" display="https://fbref.com/en/players/f0661424/matchlogs/2026/summary/Nicolas-Tagliafico-Match-Logs" xr:uid="{80334244-89F8-4476-A5CA-CA5B0845CAB8}"/>
    <hyperlink ref="B954" r:id="rId3536" display="https://fbref.com/en/players/bd142efb/Jonathan-Tah" xr:uid="{BB5084A3-0AF9-4C6E-8488-64D7478F2B66}"/>
    <hyperlink ref="D954" r:id="rId3537" display="https://fbref.com/en/squads/c1e40422/Germany-Men-Stats" xr:uid="{028686D2-0F74-4EF6-A833-951A22296037}"/>
    <hyperlink ref="F954" r:id="rId3538" display="https://fbref.com/en/squads/054efa67/Bayern-Munich-Stats" xr:uid="{053C4751-E6E5-4C58-89E1-9475965D0B39}"/>
    <hyperlink ref="Y954" r:id="rId3539" display="https://fbref.com/en/players/bd142efb/matchlogs/2026/summary/Jonathan-Tah-Match-Logs" xr:uid="{854C55D9-28CE-4555-8E60-606737460531}"/>
    <hyperlink ref="B955" r:id="rId3540" display="https://fbref.com/en/players/eb3022c3/Benjamin-Tahirovic" xr:uid="{DD891BB1-AC0C-4DB4-B6D1-6FA9A3C8A147}"/>
    <hyperlink ref="D955" r:id="rId3541" display="https://fbref.com/en/squads/6c5ef1c3/Bosnia-and-Herzegovina-Men-Stats" xr:uid="{1E540D99-9B4A-4B53-90ED-A5ACB33F1EAE}"/>
    <hyperlink ref="F955" r:id="rId3542" display="https://fbref.com/en/squads/ab75e049/2025-2026/Brondby-Stats" xr:uid="{DCE07006-5AFB-469C-9F98-7BD961C3B7BE}"/>
    <hyperlink ref="Y955" r:id="rId3543" display="https://fbref.com/en/players/eb3022c3/matchlogs/2026/summary/Benjamin-Tahirovic-Match-Logs" xr:uid="{EDA65D28-2C9E-4E0B-BEA5-E26AACC272DE}"/>
    <hyperlink ref="B956" r:id="rId3544" display="https://fbref.com/en/players/f3380f7e/Zaid-Tahseen" xr:uid="{4044F6E6-B8CD-4DF6-AA06-050DFB9CCAF3}"/>
    <hyperlink ref="D956" r:id="rId3545" display="https://fbref.com/en/squads/ec843efd/Iraq-Men-Stats" xr:uid="{FA254197-4945-46B6-A941-8DE65A7A4BC3}"/>
    <hyperlink ref="Y956" r:id="rId3546" display="https://fbref.com/en/players/f3380f7e/matchlogs/2026/summary/Zaid-Tahseen-Match-Logs" xr:uid="{833C66B8-8C7B-4EDF-861F-383755E8323D}"/>
    <hyperlink ref="B957" r:id="rId3547" display="https://fbref.com/en/players/47ce793b/Chemsdine-Talbi" xr:uid="{35403591-D33C-4973-8E6F-1E6E0C4CC2F0}"/>
    <hyperlink ref="D957" r:id="rId3548" display="https://fbref.com/en/squads/af41ccda/Morocco-Men-Stats" xr:uid="{CF41FB2B-01B2-4165-85B9-C9C509D83C90}"/>
    <hyperlink ref="F957" r:id="rId3549" display="https://fbref.com/en/squads/8ef52968/Sunderland-Stats" xr:uid="{1BD21FB3-FC9D-4800-81CE-D68779F54788}"/>
    <hyperlink ref="Y957" r:id="rId3550" display="https://fbref.com/en/players/47ce793b/matchlogs/2026/summary/Chemsdine-Talbi-Match-Logs" xr:uid="{CF03B48E-1FE6-4658-9875-07DA9980D52B}"/>
    <hyperlink ref="B958" r:id="rId3551" display="https://fbref.com/en/players/a4a44eb0/Montassar-Talbi" xr:uid="{AFE8CDB5-CCA9-466A-91ED-84B2F1FC7451}"/>
    <hyperlink ref="D958" r:id="rId3552" display="https://fbref.com/en/squads/a7c7562a/Tunisia-Men-Stats" xr:uid="{B972C784-DF12-4225-97FD-F39FD999A363}"/>
    <hyperlink ref="F958" r:id="rId3553" display="https://fbref.com/en/squads/d2c87802/Lorient-Stats" xr:uid="{8610F865-6EB6-4289-B08A-2BC923B4C3AC}"/>
    <hyperlink ref="Y958" r:id="rId3554" display="https://fbref.com/en/players/a4a44eb0/matchlogs/2026/summary/Montassar-Talbi-Match-Logs" xr:uid="{12C24767-9708-4ED6-BD69-D87329B008C1}"/>
    <hyperlink ref="B959" r:id="rId3555" display="https://fbref.com/en/players/6d78c320/Hassan-Al-Tambakti" xr:uid="{CA46A761-4502-4EBE-91DC-20CAB74C907C}"/>
    <hyperlink ref="D959" r:id="rId3556" display="https://fbref.com/en/squads/6e84edac/Saudi-Arabia-Men-Stats" xr:uid="{17DCC9EE-E0C6-49BE-965F-E308847D9849}"/>
    <hyperlink ref="F959" r:id="rId3557" display="https://fbref.com/en/squads/972e2539/Al-Hilal-Stats" xr:uid="{E82BDC1D-3083-4E82-B228-DF29EA0CCC98}"/>
    <hyperlink ref="Y959" r:id="rId3558" display="https://fbref.com/en/players/6d78c320/matchlogs/2026/summary/Hassan-Al-Tambakti-Match-Logs" xr:uid="{8B1F034C-52BA-40A2-BE28-DE76367099A8}"/>
    <hyperlink ref="B960" r:id="rId3559" display="https://fbref.com/en/players/1d36d6b6/Ao-Tanaka" xr:uid="{24C0B948-7574-49CF-919B-E664F3832BDB}"/>
    <hyperlink ref="D960" r:id="rId3560" display="https://fbref.com/en/squads/ffcf1690/Japan-Men-Stats" xr:uid="{CED422ED-6042-41AD-9D9E-132D8B1DE5A5}"/>
    <hyperlink ref="F960" r:id="rId3561" display="https://fbref.com/en/squads/5bfb9659/Leeds-United-Stats" xr:uid="{C42ABB3A-C4EB-4107-844C-48F7AE2B7C85}"/>
    <hyperlink ref="Y960" r:id="rId3562" display="https://fbref.com/en/players/1d36d6b6/matchlogs/2026/summary/Ao-Tanaka-Match-Logs" xr:uid="{B09BDA29-4B8F-4735-A9AC-E6FB15163077}"/>
    <hyperlink ref="B961" r:id="rId3563" display="https://fbref.com/en/players/828a9c47/Shogo-Taniguchi" xr:uid="{A64B8933-6E55-4B5F-8B08-97FD19274E13}"/>
    <hyperlink ref="D961" r:id="rId3564" display="https://fbref.com/en/squads/ffcf1690/Japan-Men-Stats" xr:uid="{3DF5E8E3-E04C-48EC-B5D3-1850849E6B85}"/>
    <hyperlink ref="F961" r:id="rId3565" display="https://fbref.com/en/squads/80328a1e/Sint-Truiden-Stats" xr:uid="{98849322-2003-49E5-B33F-A3C81F92F581}"/>
    <hyperlink ref="Y961" r:id="rId3566" display="https://fbref.com/en/players/828a9c47/matchlogs/2026/summary/Shogo-Taniguchi-Match-Logs" xr:uid="{18D7E57D-AF12-46AC-9216-E510A6B39372}"/>
    <hyperlink ref="B962" r:id="rId3567" display="https://fbref.com/en/players/4c2a5d34/Mehdi-Taremi" xr:uid="{4BC539C5-CCD3-4552-AF00-B43B58A73B9C}"/>
    <hyperlink ref="D962" r:id="rId3568" display="https://fbref.com/en/squads/6a08f71e/IR-Iran-Men-Stats" xr:uid="{5128DA0B-EF1A-45B3-BF98-D7808485F703}"/>
    <hyperlink ref="F962" r:id="rId3569" display="https://fbref.com/en/squads/2fdb4aef/Olympiacos-Stats" xr:uid="{738913D1-92B5-46C8-B58A-2FB48948C483}"/>
    <hyperlink ref="Y962" r:id="rId3570" display="https://fbref.com/en/players/4c2a5d34/matchlogs/2026/summary/Mehdi-Taremi-Match-Logs" xr:uid="{BE95CC1B-8F02-4886-9448-2CDDA2FFFCE1}"/>
    <hyperlink ref="B963" r:id="rId3571" display="https://fbref.com/en/players/4f255115/Aurelien-Tchouameni" xr:uid="{36A3E24F-76C7-4D43-A8CF-3F0B503DC01C}"/>
    <hyperlink ref="D963" r:id="rId3572" display="https://fbref.com/en/squads/b1b36dcd/France-Men-Stats" xr:uid="{C1799492-FD84-403F-94E6-A63ADA5DBC92}"/>
    <hyperlink ref="F963" r:id="rId3573" display="https://fbref.com/en/squads/53a2f082/Real-Madrid-Stats" xr:uid="{DCA67ED8-49CE-44B0-BEC0-A70B3B7918AB}"/>
    <hyperlink ref="Y963" r:id="rId3574" display="https://fbref.com/en/players/4f255115/matchlogs/2026/summary/Aurelien-Tchouameni-Match-Logs" xr:uid="{9010F181-5349-454E-9C24-F85A6DCF32CE}"/>
    <hyperlink ref="B964" r:id="rId3575" display="https://fbref.com/en/players/df8d6029/Arthur-Theate" xr:uid="{34484879-FB86-4A20-89EF-267798FE582A}"/>
    <hyperlink ref="D964" r:id="rId3576" display="https://fbref.com/en/squads/361422b9/Belgium-Men-Stats" xr:uid="{4652E713-B858-4038-A7AC-1B0A72D13B33}"/>
    <hyperlink ref="F964" r:id="rId3577" display="https://fbref.com/en/squads/f0ac8ee6/Eintracht-Frankfurt-Stats" xr:uid="{904D2A6C-16A6-4ACF-A36D-1F0BD3C9F033}"/>
    <hyperlink ref="Y964" r:id="rId3578" display="https://fbref.com/en/players/df8d6029/matchlogs/2026/summary/Arthur-Theate-Match-Logs" xr:uid="{36DAC974-07A6-4626-A3D8-A6E0EB9A34F3}"/>
    <hyperlink ref="B966" r:id="rId3579" display="https://fbref.com/en/players/dc45ac24/Igor-Thiago" xr:uid="{4CB0FB62-98E6-4EA0-8489-33C334A63DBB}"/>
    <hyperlink ref="D966" r:id="rId3580" display="https://fbref.com/en/squads/304635c3/Brazil-Men-Stats" xr:uid="{0C0E3D68-78FB-400C-BDEE-3BA3059E7A00}"/>
    <hyperlink ref="F966" r:id="rId3581" display="https://fbref.com/en/squads/cd051869/Brentford-Stats" xr:uid="{56B79456-B893-483D-8E2D-CA5547ECE84F}"/>
    <hyperlink ref="Y966" r:id="rId3582" display="https://fbref.com/en/players/dc45ac24/matchlogs/2026/summary/Igor-Thiago-Match-Logs" xr:uid="{0FB8F639-7354-42F8-927C-08DAC05E6779}"/>
    <hyperlink ref="B967" r:id="rId3583" display="https://fbref.com/en/players/ff5ea0bf/Malick-Thiaw" xr:uid="{2C78A66E-C396-45FF-9ECC-55CE38876E5F}"/>
    <hyperlink ref="D967" r:id="rId3584" display="https://fbref.com/en/squads/c1e40422/Germany-Men-Stats" xr:uid="{C0188374-69BB-45B5-B914-9D7BD823866D}"/>
    <hyperlink ref="F967" r:id="rId3585" display="https://fbref.com/en/squads/b2b47a98/Newcastle-United-Stats" xr:uid="{F3FDB121-2178-45A4-B68E-8342B4FAEF7A}"/>
    <hyperlink ref="Y967" r:id="rId3586" display="https://fbref.com/en/players/ff5ea0bf/matchlogs/2026/summary/Malick-Thiaw-Match-Logs" xr:uid="{AEB00A53-0AE3-4921-908F-E97FAF5FAB11}"/>
    <hyperlink ref="B968" r:id="rId3587" display="https://fbref.com/en/players/95efdac2/Ryan-Thomas" xr:uid="{D7B4FE70-0E1B-4943-9862-9EA408C4A064}"/>
    <hyperlink ref="D968" r:id="rId3588" display="https://fbref.com/en/squads/259855f0/New-Zealand-Men-Stats" xr:uid="{7DD25D39-4304-426A-9BC8-5FA4DB79DA53}"/>
    <hyperlink ref="F968" r:id="rId3589" display="https://fbref.com/en/squads/e3db180b/Zwolle-Stats" xr:uid="{1B332075-8953-4FFD-A17A-8BBCA74F76DC}"/>
    <hyperlink ref="Y968" r:id="rId3590" display="https://fbref.com/en/players/95efdac2/matchlogs/2026/summary/Ryan-Thomas-Match-Logs" xr:uid="{99EA1077-8E74-4C3D-B5F4-43DBA33D7B13}"/>
    <hyperlink ref="B969" r:id="rId3591" display="https://fbref.com/en/players/fb152f96/Brandon-Thomas-Asante" xr:uid="{2042607B-7540-4D37-B918-3561D599A5B9}"/>
    <hyperlink ref="D969" r:id="rId3592" display="https://fbref.com/en/squads/9349828d/Ghana-Men-Stats" xr:uid="{6AAF05A7-9992-4CC4-815C-D47375092D66}"/>
    <hyperlink ref="F969" r:id="rId3593" display="https://fbref.com/en/squads/f7e3dfe9/Coventry-City-Stats" xr:uid="{3E4A86B9-0385-46D3-9927-9EB3EC0ABE41}"/>
    <hyperlink ref="Y969" r:id="rId3594" display="https://fbref.com/en/players/fb152f96/matchlogs/2026/summary/Brandon-Thomas-Asante-Match-Logs" xr:uid="{66F98DB8-E1AD-43BD-BAF4-B4A3D4C82701}"/>
    <hyperlink ref="B970" r:id="rId3595" display="https://fbref.com/en/players/d1b49282/Morten-Thorsby" xr:uid="{17E38DB6-0D2C-475B-9A7B-DBA085632EC7}"/>
    <hyperlink ref="D970" r:id="rId3596" display="https://fbref.com/en/squads/599eba19/Norway-Men-Stats" xr:uid="{704FB5D8-ACE0-49F6-A2B8-4DC726BDB1E5}"/>
    <hyperlink ref="F970" r:id="rId3597" display="https://fbref.com/en/squads/9aad3a77/Cremonese-Stats" xr:uid="{25F13872-7CE5-4E9B-9944-F90B56BC7DE6}"/>
    <hyperlink ref="Y970" r:id="rId3598" display="https://fbref.com/en/players/d1b49282/matchlogs/2026/summary/Morten-Thorsby-Match-Logs" xr:uid="{FF55E97C-DFCD-4CAC-AF6C-8DAEF03FDFED}"/>
    <hyperlink ref="B971" r:id="rId3599" display="https://fbref.com/en/players/76ff8d0d/Kristian-Thorstvedt" xr:uid="{59BF523C-A55A-421F-B14B-94130601333E}"/>
    <hyperlink ref="D971" r:id="rId3600" display="https://fbref.com/en/squads/599eba19/Norway-Men-Stats" xr:uid="{07519DF1-AC9F-4AC9-9542-81ADF410A6BD}"/>
    <hyperlink ref="F971" r:id="rId3601" display="https://fbref.com/en/squads/e2befd26/Sassuolo-Stats" xr:uid="{C21504CB-E1EB-4FD8-9A27-CBF3634063FA}"/>
    <hyperlink ref="Y971" r:id="rId3602" display="https://fbref.com/en/players/76ff8d0d/matchlogs/2026/summary/Kristian-Thorstvedt-Match-Logs" xr:uid="{FEA253D8-21F0-4847-A182-71A03BB0C282}"/>
    <hyperlink ref="B972" r:id="rId3603" display="https://fbref.com/en/players/6f8cd6d0/Marcus-Thuram" xr:uid="{975DABC4-DF8E-4519-AD47-43CC05AB8DC0}"/>
    <hyperlink ref="D972" r:id="rId3604" display="https://fbref.com/en/squads/b1b36dcd/France-Men-Stats" xr:uid="{058767D1-6B40-4602-8CB0-9B6DD421AA29}"/>
    <hyperlink ref="F972" r:id="rId3605" display="https://fbref.com/en/squads/d609edc0/Internazionale-Stats" xr:uid="{9E4F140A-A276-4399-BFAD-A5E3CD15668B}"/>
    <hyperlink ref="Y972" r:id="rId3606" display="https://fbref.com/en/players/6f8cd6d0/matchlogs/2026/summary/Marcus-Thuram-Match-Logs" xr:uid="{E6D3FB47-CECF-4CA5-A8C8-5ABC39870187}"/>
    <hyperlink ref="B973" r:id="rId3607" display="https://fbref.com/en/players/56f7a928/Youri-Tielemans" xr:uid="{BED4A151-94FE-4F4D-A0FC-A9C1D298999A}"/>
    <hyperlink ref="D973" r:id="rId3608" display="https://fbref.com/en/squads/361422b9/Belgium-Men-Stats" xr:uid="{34340F29-4854-482B-BA25-FF7937EB0E65}"/>
    <hyperlink ref="F973" r:id="rId3609" display="https://fbref.com/en/squads/8602292d/Aston-Villa-Stats" xr:uid="{6B92A067-24A6-4350-9AE5-DE048896AB3C}"/>
    <hyperlink ref="Y973" r:id="rId3610" display="https://fbref.com/en/players/56f7a928/matchlogs/2026/summary/Youri-Tielemans-Match-Logs" xr:uid="{E3323FDA-7397-4AF7-8FF2-1D3DA00AED74}"/>
    <hyperlink ref="B974" r:id="rId3611" display="https://fbref.com/en/players/fce2302c/Kieran-Tierney" xr:uid="{EBDAEBB0-2351-4128-8D09-6CA7ED852D43}"/>
    <hyperlink ref="D974" r:id="rId3612" display="https://fbref.com/en/squads/602d3994/Scotland-Men-Stats" xr:uid="{72C67298-8AF7-4E11-9AC0-7AEC8357F570}"/>
    <hyperlink ref="F974" r:id="rId3613" display="https://fbref.com/en/squads/b81aa4fa/Celtic-Stats" xr:uid="{CCF0E474-6787-4C4E-9D20-30C8A5513D23}"/>
    <hyperlink ref="Y974" r:id="rId3614" display="https://fbref.com/en/players/fce2302c/matchlogs/2026/summary/Kieran-Tierney-Match-Logs" xr:uid="{AB05333F-AEF8-4ED0-AD9B-70E7C6B62ECD}"/>
    <hyperlink ref="B975" r:id="rId3615" display="https://fbref.com/en/players/6e44569a/Guus-Til" xr:uid="{9B868404-B538-45D4-816C-0BFA1EFCE318}"/>
    <hyperlink ref="D975" r:id="rId3616" display="https://fbref.com/en/squads/5bb5024a/Netherlands-Men-Stats" xr:uid="{D0AFFDA7-2B36-4873-B176-E290C29DC282}"/>
    <hyperlink ref="F975" r:id="rId3617" display="https://fbref.com/en/squads/e334d850/PSV-Eindhoven-Stats" xr:uid="{409C1DDE-6846-4D7C-A5A3-28AFACEC9D67}"/>
    <hyperlink ref="Y975" r:id="rId3618" display="https://fbref.com/en/players/6e44569a/matchlogs/2026/summary/Guus-Til-Match-Logs" xr:uid="{A51D8587-1716-46CC-88B9-CD9D66C5FBCA}"/>
    <hyperlink ref="B976" r:id="rId3619" display="https://fbref.com/en/players/a5420709/Malik-Tillman" xr:uid="{D5C5D7E1-B9E0-4463-B08E-C392C1C2FEDD}"/>
    <hyperlink ref="D976" r:id="rId3620" display="https://fbref.com/en/squads/0f66725b/United-States-Men-Stats" xr:uid="{97AA245D-45DB-42F4-B2F1-164E662E7FB6}"/>
    <hyperlink ref="F976" r:id="rId3621" display="https://fbref.com/en/squads/c7a9f859/Leverkusen-Stats" xr:uid="{EC84D55B-5531-4BA6-A877-FFC5582EBDDC}"/>
    <hyperlink ref="Y976" r:id="rId3622" display="https://fbref.com/en/players/a5420709/matchlogs/2026/summary/Malik-Tillman-Match-Logs" xr:uid="{9FCC645F-8F18-4458-B9A6-0C701D6CAD6B}"/>
    <hyperlink ref="B977" r:id="rId3623" display="https://fbref.com/en/players/803e7aca/Quinten-Timber" xr:uid="{871AD001-A71A-4CCF-8E0F-ABD978DE452F}"/>
    <hyperlink ref="D977" r:id="rId3624" display="https://fbref.com/en/squads/5bb5024a/Netherlands-Men-Stats" xr:uid="{48B57FCE-EAE2-4670-9DE8-DE210D243932}"/>
    <hyperlink ref="F977" r:id="rId3625" display="https://fbref.com/en/squads/5725cc7b/Marseille-Stats" xr:uid="{0F98664E-D1A1-4C51-A648-B73903927199}"/>
    <hyperlink ref="Y977" r:id="rId3626" display="https://fbref.com/en/players/803e7aca/matchlogs/2026/summary/Quinten-Timber-Match-Logs" xr:uid="{DF0EED61-A374-4A4A-8FD0-811061F01820}"/>
    <hyperlink ref="B978" r:id="rId3627" display="https://fbref.com/en/players/b3af9be1/Takehiro-Tomiyasu" xr:uid="{76550665-C066-472A-8DCF-F353AC2133A3}"/>
    <hyperlink ref="D978" r:id="rId3628" display="https://fbref.com/en/squads/ffcf1690/Japan-Men-Stats" xr:uid="{9E5A1CAE-103F-4025-9C0C-B67804153D1B}"/>
    <hyperlink ref="F978" r:id="rId3629" display="https://fbref.com/en/squads/19c3f8c4/2025-2026/Ajax-Stats" xr:uid="{72108A3B-7443-4D6C-BD5A-20A2EA24E32D}"/>
    <hyperlink ref="Y978" r:id="rId3630" display="https://fbref.com/en/players/b3af9be1/matchlogs/2026/summary/Takehiro-Tomiyasu-Match-Logs" xr:uid="{63D6F036-3B19-4E5E-83C8-3D1736B965AC}"/>
    <hyperlink ref="B979" r:id="rId3631" display="https://fbref.com/en/players/e09f279b/Ivan-Toney" xr:uid="{421A751B-1F7D-4037-8C65-C4414F4920B6}"/>
    <hyperlink ref="D979" r:id="rId3632" display="https://fbref.com/en/squads/1862c019/England-Men-Stats" xr:uid="{A6C15318-579A-4853-A8C2-4EBF376C152E}"/>
    <hyperlink ref="F979" r:id="rId3633" display="https://fbref.com/en/squads/cb45d9cb/Al-Ahli-Stats" xr:uid="{A0D178C5-F5C1-42BD-99F8-D33F5B23DE5F}"/>
    <hyperlink ref="Y979" r:id="rId3634" display="https://fbref.com/en/players/e09f279b/matchlogs/2026/summary/Ivan-Toney-Match-Logs" xr:uid="{A65D74E9-36E2-49BC-942F-263B2C45DA34}"/>
    <hyperlink ref="B980" r:id="rId3635" display="https://fbref.com/en/players/74567feb/Mehdi-Torabi" xr:uid="{D1D2D830-7631-41D4-9C3A-B03E6B414635}"/>
    <hyperlink ref="D980" r:id="rId3636" display="https://fbref.com/en/squads/6a08f71e/IR-Iran-Men-Stats" xr:uid="{801D216F-E915-4E60-8E9C-E29E00056C7A}"/>
    <hyperlink ref="F980" r:id="rId3637" display="https://fbref.com/en/squads/0230c3aa/Tractor-Stats" xr:uid="{DCEE6BDD-8677-47D3-80FB-885B22519E65}"/>
    <hyperlink ref="Y980" r:id="rId3638" display="https://fbref.com/en/players/74567feb/matchlogs/2026/summary/Mehdi-Torabi-Match-Logs" xr:uid="{C52EDBD8-694F-4449-AD33-B3DC06BB001E}"/>
    <hyperlink ref="B981" r:id="rId3639" display="https://fbref.com/en/players/c0a8860f/Felix-Torres-Caicedo" xr:uid="{B10CA0F3-9F88-4254-9D48-13B3793B00A3}"/>
    <hyperlink ref="D981" r:id="rId3640" display="https://fbref.com/en/squads/123acaf8/Ecuador-Men-Stats" xr:uid="{3C0670C9-ACDB-4BCC-8B61-6D47C9C2566B}"/>
    <hyperlink ref="F981" r:id="rId3641" display="https://fbref.com/en/squads/6f7e1f03/Internacional-Stats" xr:uid="{15162286-4A92-4192-8BD2-13173443CD45}"/>
    <hyperlink ref="Y981" r:id="rId3642" display="https://fbref.com/en/players/c0a8860f/matchlogs/2026/summary/Felix-Torres-Caicedo-Match-Logs" xr:uid="{476B9129-E792-41CA-9A7C-FCC76F6F85F7}"/>
    <hyperlink ref="B982" r:id="rId3643" display="https://fbref.com/en/players/9e1035f8/Ferran-Torres" xr:uid="{F0D9EBE7-0C20-4BD8-8BBA-458016F736A2}"/>
    <hyperlink ref="D982" r:id="rId3644" display="https://fbref.com/en/squads/b561dd30/Spain-Men-Stats" xr:uid="{EDA6DEDE-01F9-4650-B279-FE04CC395BA1}"/>
    <hyperlink ref="F982" r:id="rId3645" display="https://fbref.com/en/squads/206d90db/Barcelona-Stats" xr:uid="{75E5633F-1DB2-4C11-8122-994DDB566953}"/>
    <hyperlink ref="Y982" r:id="rId3646" display="https://fbref.com/en/players/9e1035f8/matchlogs/2026/summary/Ferran-Torres-Match-Logs" xr:uid="{6CB2DED0-FE28-4497-8B2B-812A9FF37FD8}"/>
    <hyperlink ref="B983" r:id="rId3647" display="https://fbref.com/en/players/584fee1f/Sebastian-Tounekti" xr:uid="{A44826F3-F6BD-487E-BD80-F526717CCCE6}"/>
    <hyperlink ref="D983" r:id="rId3648" display="https://fbref.com/en/squads/a7c7562a/Tunisia-Men-Stats" xr:uid="{3CF61A7C-2982-4DF5-A684-49403F14BA1B}"/>
    <hyperlink ref="F983" r:id="rId3649" display="https://fbref.com/en/squads/b81aa4fa/Celtic-Stats" xr:uid="{AC4B7227-82B2-48CB-B9F9-DE4002EDC4C1}"/>
    <hyperlink ref="Y983" r:id="rId3650" display="https://fbref.com/en/players/584fee1f/matchlogs/2026/summary/Sebastian-Tounekti-Match-Logs" xr:uid="{4EE193AB-701B-4FF8-9F58-44EC9054745E}"/>
    <hyperlink ref="B984" r:id="rId3651" display="https://fbref.com/en/players/93945a50/Bazoumana-Toure" xr:uid="{0BD2C7D3-526E-4527-9C12-EDFEE0ACB0EA}"/>
    <hyperlink ref="D984" r:id="rId3652" display="https://fbref.com/en/squads/24772b12/Cote-dIvoire-Men-Stats" xr:uid="{2DC5DE8B-AC82-4363-96A0-08F1843ED333}"/>
    <hyperlink ref="F984" r:id="rId3653" display="https://fbref.com/en/squads/033ea6b8/Hoffenheim-Stats" xr:uid="{34FAFDA4-A4E9-4C48-89A8-F7AD2A45B587}"/>
    <hyperlink ref="Y984" r:id="rId3654" display="https://fbref.com/en/players/93945a50/matchlogs/2026/summary/Bazoumana-Toure-Match-Logs" xr:uid="{848F6CC6-4630-4CB6-B9C4-A1D8B173E1CC}"/>
    <hyperlink ref="B985" r:id="rId3655" display="https://fbref.com/en/players/8ac64b4e/Mo-Toure" xr:uid="{4D7412DE-B5F3-4CD3-9295-E0FD635EFA6D}"/>
    <hyperlink ref="D985" r:id="rId3656" display="https://fbref.com/en/squads/b90bf4f9/Australia-Men-Stats" xr:uid="{DB80A997-E192-41E4-8BE6-3F7F07312BD7}"/>
    <hyperlink ref="F985" r:id="rId3657" display="https://fbref.com/en/squads/1c781004/Norwich-City-Stats" xr:uid="{A8CD99DC-44F4-4578-8BB3-C8BB624B31B1}"/>
    <hyperlink ref="Y985" r:id="rId3658" display="https://fbref.com/en/players/8ac64b4e/matchlogs/2026/summary/Mo-Toure-Match-Logs" xr:uid="{E1EDEE59-B844-4700-A22B-492403BB8D70}"/>
    <hyperlink ref="B986" r:id="rId3659" display="https://fbref.com/en/players/1ab3d134/Kai-Trewin" xr:uid="{2724E3EB-7F82-4A5C-ABB9-2DE51240DF0E}"/>
    <hyperlink ref="D986" r:id="rId3660" display="https://fbref.com/en/squads/b90bf4f9/Australia-Men-Stats" xr:uid="{81F7ED79-A149-41A5-99A8-042261CED3ED}"/>
    <hyperlink ref="F986" r:id="rId3661" display="https://fbref.com/en/squads/64e81410/New-York-City-FC-Stats" xr:uid="{5E428FBD-9603-480C-B467-0FD63969B595}"/>
    <hyperlink ref="Y986" r:id="rId3662" display="https://fbref.com/en/players/1ab3d134/matchlogs/2026/summary/Kai-Trewin-Match-Logs" xr:uid="{87FACBC3-A29F-446D-BEAC-0453DC6761AD}"/>
    <hyperlink ref="B987" r:id="rId3663" display="https://fbref.com/en/players/3ae14ed1/Trezeguet" xr:uid="{8AEE3BF4-C7D2-437C-A5CE-D1BCDBA8B0DE}"/>
    <hyperlink ref="D987" r:id="rId3664" display="https://fbref.com/en/squads/b8889750/Egypt-Men-Stats" xr:uid="{25630EA0-42B2-4AFE-AF3B-F965CFCC2D68}"/>
    <hyperlink ref="Y987" r:id="rId3665" display="https://fbref.com/en/players/3ae14ed1/matchlogs/2026/summary/Trezeguet-Match-Logs" xr:uid="{C45A6136-0196-4297-89F6-6260557BF7F1}"/>
    <hyperlink ref="B988" r:id="rId3666" display="https://fbref.com/en/players/77e39b04/Francisco-Trincao" xr:uid="{FF0B74E3-83FB-4366-B517-23231F4CAD42}"/>
    <hyperlink ref="D988" r:id="rId3667" display="https://fbref.com/en/squads/4a1b4ea8/Portugal-Men-Stats" xr:uid="{C233BD61-2D47-4610-B48F-04B9B5A2138C}"/>
    <hyperlink ref="F988" r:id="rId3668" display="https://fbref.com/en/squads/13dc44fd/Sporting-CP-Stats" xr:uid="{42D6B8C6-AD9C-44D7-8628-8EEBF76D18D2}"/>
    <hyperlink ref="Y988" r:id="rId3669" display="https://fbref.com/en/players/77e39b04/matchlogs/2026/summary/Francisco-Trincao-Match-Logs" xr:uid="{36E340AB-CE94-4E67-A876-CDEC34A27070}"/>
    <hyperlink ref="B989" r:id="rId3670" display="https://fbref.com/en/players/38ceb24a/Leandro-Trossard" xr:uid="{041462CA-CF73-4080-8976-3A18323DE5F7}"/>
    <hyperlink ref="D989" r:id="rId3671" display="https://fbref.com/en/squads/361422b9/Belgium-Men-Stats" xr:uid="{98D55E80-0EE1-4D1D-A09C-8854FC913468}"/>
    <hyperlink ref="F989" r:id="rId3672" display="https://fbref.com/en/squads/18bb7c10/Arsenal-Stats" xr:uid="{CD6B2A71-9559-4C7C-9677-53914ABD26B2}"/>
    <hyperlink ref="Y989" r:id="rId3673" display="https://fbref.com/en/players/38ceb24a/matchlogs/2026/summary/Leandro-Trossard-Match-Logs" xr:uid="{B1D860E4-2DFF-4BAF-90A5-266335E79E3A}"/>
    <hyperlink ref="B990" r:id="rId3674" display="https://fbref.com/en/players/cddf767b/Auston-Trusty" xr:uid="{2B9644B2-3D8F-4FBA-8C28-4DB7B29487D5}"/>
    <hyperlink ref="D990" r:id="rId3675" display="https://fbref.com/en/squads/0f66725b/United-States-Men-Stats" xr:uid="{7D684D7B-EB75-44E2-857B-8DA56356375D}"/>
    <hyperlink ref="F990" r:id="rId3676" display="https://fbref.com/en/squads/b81aa4fa/Celtic-Stats" xr:uid="{E94BE16D-5E40-427C-B1CE-70B0F9111B1B}"/>
    <hyperlink ref="Y990" r:id="rId3677" display="https://fbref.com/en/players/cddf767b/matchlogs/2026/summary/Auston-Trusty-Match-Logs" xr:uid="{F5DA9FD6-A315-466C-BCFE-615A1C302210}"/>
    <hyperlink ref="B992" r:id="rId3678" display="https://fbref.com/en/players/2baec6ce/Axel-Tuanzebe" xr:uid="{668C5D13-BD05-4B85-AF54-38B764C3C338}"/>
    <hyperlink ref="D992" r:id="rId3679" display="https://fbref.com/en/squads/9be9f315/Congo-DR-Men-Stats" xr:uid="{8F869FAB-1F31-443F-B4C5-2B2CE5A095BC}"/>
    <hyperlink ref="F992" r:id="rId3680" display="https://fbref.com/en/squads/943e8050/Burnley-Stats" xr:uid="{A50F8C06-7A33-4FE3-9948-59A02406F273}"/>
    <hyperlink ref="Y992" r:id="rId3681" display="https://fbref.com/en/players/2baec6ce/matchlogs/2026/summary/Axel-Tuanzebe-Match-Logs" xr:uid="{5864DCCC-8722-4953-93C9-C780A1EAD797}"/>
    <hyperlink ref="B993" r:id="rId3682" display="https://fbref.com/en/players/4a51ba65/Matt-Turner" xr:uid="{05CD5559-1F14-4194-B135-E7489283DD71}"/>
    <hyperlink ref="D993" r:id="rId3683" display="https://fbref.com/en/squads/0f66725b/United-States-Men-Stats" xr:uid="{F2057B03-21A4-4704-9B70-27A8A4C0AFFA}"/>
    <hyperlink ref="F993" r:id="rId3684" display="https://fbref.com/en/squads/3c079def/New-England-Revolution-Stats" xr:uid="{4F57D095-0C5B-400E-AC14-4C1C17F7ECEB}"/>
    <hyperlink ref="Y993" r:id="rId3685" display="https://fbref.com/en/players/4a51ba65/matchlogs/2026/summary/Matt-Turner-Match-Logs" xr:uid="{D1C9AD41-04D3-4F63-AC0E-CBEFC05393FB}"/>
    <hyperlink ref="B994" r:id="rId3686" display="https://fbref.com/en/players/c0295327/Ayase-Ueda" xr:uid="{D3CD9A05-14E9-4762-9ED9-5398A03D683E}"/>
    <hyperlink ref="D994" r:id="rId3687" display="https://fbref.com/en/squads/ffcf1690/Japan-Men-Stats" xr:uid="{6F41DBCA-E542-4DC8-8F3F-4FA41D225E9B}"/>
    <hyperlink ref="F994" r:id="rId3688" display="https://fbref.com/en/squads/fb4ca611/Feyenoord-Stats" xr:uid="{34C817D1-1CBE-4F46-BF22-F3FB6D47B998}"/>
    <hyperlink ref="Y994" r:id="rId3689" display="https://fbref.com/en/players/c0295327/matchlogs/2026/summary/Ayase-Ueda-Match-Logs" xr:uid="{43C5313D-BA59-44A0-86C5-E86B21B7A06A}"/>
    <hyperlink ref="B995" r:id="rId3690" display="https://fbref.com/en/players/c9817014/Manuel-Ugarte" xr:uid="{B93A648D-F6E4-42DC-AF72-E7F8CAA79504}"/>
    <hyperlink ref="D995" r:id="rId3691" display="https://fbref.com/en/squads/870e020f/Uruguay-Men-Stats" xr:uid="{6CB35397-7FED-491B-8E40-6AC03A1F0C74}"/>
    <hyperlink ref="F995" r:id="rId3692" display="https://fbref.com/en/squads/19538871/Manchester-United-Stats" xr:uid="{A7B3C77E-639D-41F7-90BE-ADB2E79209DD}"/>
    <hyperlink ref="Y995" r:id="rId3693" display="https://fbref.com/en/players/c9817014/matchlogs/2026/summary/Manuel-Ugarte-Match-Logs" xr:uid="{63DF66CA-1666-4581-A308-2E5FFEEE9EB6}"/>
    <hyperlink ref="B996" r:id="rId3694" display="https://fbref.com/en/players/dd549382/Deniz-Undav" xr:uid="{AEA01229-EFCF-4FC2-B35C-DCD4B9437D8C}"/>
    <hyperlink ref="D996" r:id="rId3695" display="https://fbref.com/en/squads/c1e40422/Germany-Men-Stats" xr:uid="{D649D2D5-F643-4AED-BB50-F21E664EA0E0}"/>
    <hyperlink ref="F996" r:id="rId3696" display="https://fbref.com/en/squads/598bc722/Stuttgart-Stats" xr:uid="{7973BD48-2093-4288-B54B-D1D62A6DCD86}"/>
    <hyperlink ref="Y996" r:id="rId3697" display="https://fbref.com/en/players/dd549382/matchlogs/2026/summary/Deniz-Undav-Match-Logs" xr:uid="{B6F6DB4B-6A45-45CD-B9C7-118767DE678D}"/>
    <hyperlink ref="B997" r:id="rId3698" display="https://fbref.com/en/players/d248cd8f/Dayot-Upamecano" xr:uid="{D446E2B4-EF54-4395-B33B-F7E2D2E1DA40}"/>
    <hyperlink ref="D997" r:id="rId3699" display="https://fbref.com/en/squads/b1b36dcd/France-Men-Stats" xr:uid="{657A4C62-8117-4597-8531-B9DA9EC433F1}"/>
    <hyperlink ref="F997" r:id="rId3700" display="https://fbref.com/en/squads/054efa67/Bayern-Munich-Stats" xr:uid="{DFB4B0F5-C391-4D11-AAA9-75BFEF7B0799}"/>
    <hyperlink ref="Y997" r:id="rId3701" display="https://fbref.com/en/players/d248cd8f/matchlogs/2026/summary/Dayot-Upamecano-Match-Logs" xr:uid="{5A84947D-5976-4E7C-96D1-6DBBFF75CD2C}"/>
    <hyperlink ref="B998" r:id="rId3702" display="https://fbref.com/en/players/71210bed/Jakhongir-Urozov" xr:uid="{ED97FFCA-BADC-4B64-994D-2135E3D59906}"/>
    <hyperlink ref="D998" r:id="rId3703" display="https://fbref.com/en/squads/cd389e75/Uzbekistan-Men-Stats" xr:uid="{BC6B5092-1ECB-4598-A9F2-085B7572B458}"/>
    <hyperlink ref="Y998" r:id="rId3704" display="https://fbref.com/en/players/71210bed/matchlogs/2026/summary/Jakhongir-Urozov-Match-Logs" xr:uid="{9445BC38-D681-41D0-9F6C-982F385FFC99}"/>
    <hyperlink ref="B999" r:id="rId3705" display="https://fbref.com/en/players/56521adf/Oston-Urunov" xr:uid="{A2650D8A-BB8D-4563-8F46-B3EF898ABCD0}"/>
    <hyperlink ref="D999" r:id="rId3706" display="https://fbref.com/en/squads/cd389e75/Uzbekistan-Men-Stats" xr:uid="{BCFBDFE0-6754-4F91-A92B-28BF439E155F}"/>
    <hyperlink ref="F999" r:id="rId3707" display="https://fbref.com/en/squads/95f42e44/Persepolis-Stats" xr:uid="{9B841C7E-8101-4491-B222-1130587A7B7C}"/>
    <hyperlink ref="Y999" r:id="rId3708" display="https://fbref.com/en/players/56521adf/matchlogs/2026/summary/Oston-Urunov-Match-Logs" xr:uid="{8EA52FC6-9578-4094-B0BD-9D57A9B7F3C0}"/>
    <hyperlink ref="B1000" r:id="rId3709" display="https://fbref.com/en/players/1d0b134a/Can-Uzun" xr:uid="{01FA2335-8082-450F-B0BD-84D9AA374787}"/>
    <hyperlink ref="D1000" r:id="rId3710" display="https://fbref.com/en/squads/ac6bcf92/Turkiye-Men-Stats" xr:uid="{77F132A8-1A42-43CC-8009-19E411B662DD}"/>
    <hyperlink ref="F1000" r:id="rId3711" display="https://fbref.com/en/squads/f0ac8ee6/Eintracht-Frankfurt-Stats" xr:uid="{5C4B74B7-25FD-4F16-B301-D55CCF30C34B}"/>
    <hyperlink ref="Y1000" r:id="rId3712" display="https://fbref.com/en/players/1d0b134a/matchlogs/2026/summary/Can-Uzun-Match-Logs" xr:uid="{7D85C32A-283C-49A4-AE5A-327C807A0127}"/>
    <hyperlink ref="B1001" r:id="rId3713" display="https://fbref.com/en/players/fb485406/Enner-Valencia" xr:uid="{8712D60E-EE70-458E-B800-1EB6AE536EE1}"/>
    <hyperlink ref="D1001" r:id="rId3714" display="https://fbref.com/en/squads/123acaf8/Ecuador-Men-Stats" xr:uid="{0B51124F-DEDD-4106-9B4B-A3D57D4C2F4D}"/>
    <hyperlink ref="F1001" r:id="rId3715" display="https://fbref.com/en/squads/1be8d2e3/2025-2026/Pachuca-Stats" xr:uid="{F610D2E5-AE21-4049-B043-0D08F3CAA1A2}"/>
    <hyperlink ref="Y1001" r:id="rId3716" display="https://fbref.com/en/players/fb485406/matchlogs/2026/summary/Enner-Valencia-Match-Logs" xr:uid="{CF070722-ED14-4B2F-9C42-D855683C46C9}"/>
    <hyperlink ref="B1002" r:id="rId3717" display="https://fbref.com/en/players/531a4aa8/Yan-Valery" xr:uid="{640C4CFF-C952-4D75-88FC-6562308DFD7D}"/>
    <hyperlink ref="D1002" r:id="rId3718" display="https://fbref.com/en/squads/a7c7562a/Tunisia-Men-Stats" xr:uid="{EB65E248-0166-4BDD-8933-3EEA81782EA2}"/>
    <hyperlink ref="F1002" r:id="rId3719" display="https://fbref.com/en/squads/4b682260/2025-2026/Young-Boys-Stats" xr:uid="{B90E5286-E938-42B7-B78B-CB2283E38827}"/>
    <hyperlink ref="Y1002" r:id="rId3720" display="https://fbref.com/en/players/531a4aa8/matchlogs/2026/summary/Yan-Valery-Match-Logs" xr:uid="{E7BCFECE-038A-4162-8587-39BCB8A2EDF7}"/>
    <hyperlink ref="B1003" r:id="rId3721" display="https://fbref.com/en/players/0959c2a2/Federico-Valverde" xr:uid="{48F79BA5-4FFC-4D56-904F-71EA50A81CB6}"/>
    <hyperlink ref="D1003" r:id="rId3722" display="https://fbref.com/en/squads/870e020f/Uruguay-Men-Stats" xr:uid="{C40BCFB1-2F8D-4490-AC92-8FC69305A1CE}"/>
    <hyperlink ref="F1003" r:id="rId3723" display="https://fbref.com/en/squads/53a2f082/Real-Madrid-Stats" xr:uid="{6012316D-0A62-4E03-BF8D-E63606D34CF1}"/>
    <hyperlink ref="Y1003" r:id="rId3724" display="https://fbref.com/en/players/0959c2a2/matchlogs/2026/summary/Federico-Valverde-Match-Logs" xr:uid="{55CEEDE3-EC76-475E-B5F2-A99031BCE26B}"/>
    <hyperlink ref="B1004" r:id="rId3725" display="https://fbref.com/en/players/e06683ca/Virgil-van-Dijk" xr:uid="{6E9E9685-8A44-46C8-B556-69B0204C397C}"/>
    <hyperlink ref="D1004" r:id="rId3726" display="https://fbref.com/en/squads/5bb5024a/Netherlands-Men-Stats" xr:uid="{095CBFEC-3AD7-43BC-AA0A-2B53D58C5385}"/>
    <hyperlink ref="F1004" r:id="rId3727" display="https://fbref.com/en/squads/822bd0ba/Liverpool-Stats" xr:uid="{981D1E41-CFD4-4C42-A12E-7406D088A269}"/>
    <hyperlink ref="Y1004" r:id="rId3728" display="https://fbref.com/en/players/e06683ca/matchlogs/2026/summary/Virgil-van-Dijk-Match-Logs" xr:uid="{9A57D75B-4FF4-40D8-9264-7773FCD3EB1E}"/>
    <hyperlink ref="B1005" r:id="rId3729" display="https://fbref.com/en/players/392a7aea/Hans-Vanaken" xr:uid="{8CCE1CC3-7C0A-4A24-8523-1B737B80E01A}"/>
    <hyperlink ref="D1005" r:id="rId3730" display="https://fbref.com/en/squads/361422b9/Belgium-Men-Stats" xr:uid="{BF1DB060-81B7-48AB-B3A4-D6C1943CD183}"/>
    <hyperlink ref="F1005" r:id="rId3731" display="https://fbref.com/en/squads/f1e6c5f1/Club-Brugge-Stats" xr:uid="{31E8718E-1249-49F7-AAE4-0CC90325A2E4}"/>
    <hyperlink ref="Y1005" r:id="rId3732" display="https://fbref.com/en/players/392a7aea/matchlogs/2026/summary/Hans-Vanaken-Match-Logs" xr:uid="{7B4AABDD-CC80-4EA6-A513-91E8EC4A6937}"/>
    <hyperlink ref="B1006" r:id="rId3733" display="https://fbref.com/en/players/5c961282/Guillermo-Varela" xr:uid="{20BF6647-11EF-4F43-BBD2-F00844F66B7B}"/>
    <hyperlink ref="D1006" r:id="rId3734" display="https://fbref.com/en/squads/870e020f/Uruguay-Men-Stats" xr:uid="{5153E24D-E8D5-4F75-A317-DB362B7A1972}"/>
    <hyperlink ref="F1006" r:id="rId3735" display="https://fbref.com/en/squads/639950ae/Flamengo-Stats" xr:uid="{16B1AF11-FC20-4D1E-8CB0-C6BCA78AC06B}"/>
    <hyperlink ref="Y1006" r:id="rId3736" display="https://fbref.com/en/players/5c961282/matchlogs/2026/summary/Guillermo-Varela-Match-Logs" xr:uid="{C6E85DB9-D1F8-47AA-A8C3-E4A37F410DA1}"/>
    <hyperlink ref="B1007" r:id="rId3737" display="https://fbref.com/en/players/91c99fec/Helio-Varela" xr:uid="{87774027-2BAA-4BB1-9E3D-38B5FDB736C0}"/>
    <hyperlink ref="D1007" r:id="rId3738" display="https://fbref.com/en/squads/31fa6fa6/Cabo-Verde-Men-Stats" xr:uid="{BC095E0D-1C78-470F-927E-D9C5DF0CB0BF}"/>
    <hyperlink ref="Y1007" r:id="rId3739" display="https://fbref.com/en/players/91c99fec/matchlogs/2026/summary/Helio-Varela-Match-Logs" xr:uid="{CAA2095E-190E-434C-B72B-A9A1FC9C609F}"/>
    <hyperlink ref="B1008" r:id="rId3740" display="https://fbref.com/en/players/004e3d0f/Camilo-Vargas" xr:uid="{3A5CA365-41F7-457A-B908-B1B80389EEBD}"/>
    <hyperlink ref="D1008" r:id="rId3741" display="https://fbref.com/en/squads/ab73cfe5/Colombia-Men-Stats" xr:uid="{ED98D1FC-F7DA-4B83-BAA3-081C64CA2350}"/>
    <hyperlink ref="F1008" r:id="rId3742" display="https://fbref.com/en/squads/7c76bc53/2025-2026/Atlas-Stats" xr:uid="{85898CFC-A384-44EA-A119-DE24C9200C83}"/>
    <hyperlink ref="Y1008" r:id="rId3743" display="https://fbref.com/en/players/004e3d0f/matchlogs/2026/summary/Camilo-Vargas-Match-Logs" xr:uid="{F47E576D-B960-4C84-BA1D-348CFBBC0EA6}"/>
    <hyperlink ref="B1009" r:id="rId3744" display="https://fbref.com/en/players/9cc1fde4/Obed-Vargas" xr:uid="{174F9064-DE25-4D76-A741-79D811696A89}"/>
    <hyperlink ref="D1009" r:id="rId3745" display="https://fbref.com/en/squads/b009a548/Mexico-Men-Stats" xr:uid="{BE425043-BDA0-4925-BE35-486E1818EA54}"/>
    <hyperlink ref="F1009" r:id="rId3746" display="https://fbref.com/en/squads/db3b9613/Atletico-Madrid-Stats" xr:uid="{2B863C31-878E-4880-8FC0-6F8F9FC3BC7C}"/>
    <hyperlink ref="Y1009" r:id="rId3747" display="https://fbref.com/en/players/9cc1fde4/matchlogs/2026/summary/Obed-Vargas-Match-Logs" xr:uid="{1AF785E5-21B7-4F3A-B328-4178AD46AFD0}"/>
    <hyperlink ref="B1010" r:id="rId3748" display="https://fbref.com/en/players/6ecbddf6/Ruben-Vargas" xr:uid="{8F9B4010-7914-4644-BF2A-A9FE84DA6985}"/>
    <hyperlink ref="D1010" r:id="rId3749" display="https://fbref.com/en/squads/81021a70/Switzerland-Men-Stats" xr:uid="{FC1EEEE6-5868-4FE0-80F4-630242AE85BA}"/>
    <hyperlink ref="F1010" r:id="rId3750" display="https://fbref.com/en/squads/ad2be733/Sevilla-Stats" xr:uid="{2E695947-4610-4A00-B909-D8727EE41796}"/>
    <hyperlink ref="Y1010" r:id="rId3751" display="https://fbref.com/en/players/6ecbddf6/matchlogs/2026/summary/Ruben-Vargas-Match-Logs" xr:uid="{6DFBF10B-E749-473F-91A5-B516907BD53C}"/>
    <hyperlink ref="B1011" r:id="rId3752" display="https://fbref.com/en/players/f038585f/Nikola-Vasilj" xr:uid="{F5EB05A8-653D-48CB-A7B2-9E8F06649339}"/>
    <hyperlink ref="D1011" r:id="rId3753" display="https://fbref.com/en/squads/6c5ef1c3/Bosnia-and-Herzegovina-Men-Stats" xr:uid="{B758D84C-0039-4908-BEDD-3E8CBA812008}"/>
    <hyperlink ref="F1011" r:id="rId3754" display="https://fbref.com/en/squads/54864664/St-Pauli-Stats" xr:uid="{21D0BE40-713A-4CB5-ABAF-316E70F158AB}"/>
    <hyperlink ref="Y1011" r:id="rId3755" display="https://fbref.com/en/players/f038585f/matchlogs/2026/summary/Nikola-Vasilj-Match-Logs" xr:uid="{51B9C38B-B295-4424-8466-6B1B8F80B103}"/>
    <hyperlink ref="B1012" r:id="rId3756" display="https://fbref.com/en/players/5eaed77a/Johan-Vasquez" xr:uid="{F8732936-F154-4862-861C-1D915B5A929C}"/>
    <hyperlink ref="D1012" r:id="rId3757" display="https://fbref.com/en/squads/b009a548/Mexico-Men-Stats" xr:uid="{5FB86645-15FA-4A93-AE08-2C3CC90EE00E}"/>
    <hyperlink ref="F1012" r:id="rId3758" display="https://fbref.com/en/squads/658bf2de/Genoa-Stats" xr:uid="{7B94D0E8-C1EC-4AD1-BC34-314D8BE445CC}"/>
    <hyperlink ref="Y1012" r:id="rId3759" display="https://fbref.com/en/players/5eaed77a/matchlogs/2026/summary/Johan-Vasquez-Match-Logs" xr:uid="{1C42632E-40D4-4681-99AF-F9A78F520E6D}"/>
    <hyperlink ref="B1013" r:id="rId3760" display="https://fbref.com/en/players/f40f4c38/Alexis-Vega" xr:uid="{B3A450EF-DD9C-48EB-BB6D-1B6893F2D8CA}"/>
    <hyperlink ref="D1013" r:id="rId3761" display="https://fbref.com/en/squads/b009a548/Mexico-Men-Stats" xr:uid="{EFB8D14B-FF87-40E2-BC7A-9B66629AF33C}"/>
    <hyperlink ref="F1013" r:id="rId3762" display="https://fbref.com/en/squads/44b88a4e/2025-2026/Toluca-Stats" xr:uid="{B327586A-8750-4D14-A88C-7ED6E52D9B33}"/>
    <hyperlink ref="Y1013" r:id="rId3763" display="https://fbref.com/en/players/f40f4c38/matchlogs/2026/summary/Alexis-Vega-Match-Logs" xr:uid="{E36D6DC5-2D8F-4784-A851-DEDFEA8FE15E}"/>
    <hyperlink ref="B1014" r:id="rId3764" display="https://fbref.com/en/players/fc8fcbd1/Renato-Veiga" xr:uid="{83A0A7E8-8112-4726-B6FB-57DD735CFB6D}"/>
    <hyperlink ref="D1014" r:id="rId3765" display="https://fbref.com/en/squads/4a1b4ea8/Portugal-Men-Stats" xr:uid="{13398079-9683-4C2C-9EE6-A15FA4E49209}"/>
    <hyperlink ref="F1014" r:id="rId3766" display="https://fbref.com/en/squads/2a8183b3/Villarreal-Stats" xr:uid="{ECA3F497-4359-4932-ABB7-0572488FB9F6}"/>
    <hyperlink ref="Y1014" r:id="rId3767" display="https://fbref.com/en/players/fc8fcbd1/matchlogs/2026/summary/Renato-Veiga-Match-Logs" xr:uid="{34C79AD0-D101-4B5B-B42D-93303E70A6AB}"/>
    <hyperlink ref="B1015" r:id="rId3768" display="https://fbref.com/en/players/b99b4cf5/Gustavo-Velasquez" xr:uid="{7205C82F-0891-4C2B-852E-5C27D3F9FE79}"/>
    <hyperlink ref="D1015" r:id="rId3769" display="https://fbref.com/en/squads/d2043442/Paraguay-Men-Stats" xr:uid="{2F36EDAB-248C-462C-9ECD-B82B269550A7}"/>
    <hyperlink ref="F1015" r:id="rId3770" display="https://fbref.com/en/squads/e4cd6f9a/Cerro-Porteno-Stats" xr:uid="{09958DAF-0B29-4E90-B34F-73E416BCA49F}"/>
    <hyperlink ref="Y1015" r:id="rId3771" display="https://fbref.com/en/players/b99b4cf5/matchlogs/2026/summary/Gustavo-Velasquez-Match-Logs" xr:uid="{F1E26C87-76D1-4EE8-B770-EB670DD236FC}"/>
    <hyperlink ref="B1016" r:id="rId3772" display="https://fbref.com/en/players/40cb6b33/Nishan-Velupillay" xr:uid="{BBB13A80-F4D8-426C-B373-93B9DA19CADE}"/>
    <hyperlink ref="D1016" r:id="rId3773" display="https://fbref.com/en/squads/b90bf4f9/Australia-Men-Stats" xr:uid="{692DA04E-1B0A-4116-83CB-FA94A3425EDA}"/>
    <hyperlink ref="F1016" r:id="rId3774" display="https://fbref.com/en/squads/fbcd7d37/Melbourne-Victory-Stats" xr:uid="{45DE85E1-E960-4D4E-8434-0D25CC09B8FD}"/>
    <hyperlink ref="Y1016" r:id="rId3775" display="https://fbref.com/en/players/40cb6b33/matchlogs/2026/summary/Nishan-Velupillay-Match-Logs" xr:uid="{CD80F97D-6B4A-442B-BE43-D684962F6EBF}"/>
    <hyperlink ref="B1018" r:id="rId3776" display="https://fbref.com/en/players/8fe2a392/Micky-van-de-Ven" xr:uid="{C3DA6270-25F6-4BBC-AF47-FED1147D836E}"/>
    <hyperlink ref="D1018" r:id="rId3777" display="https://fbref.com/en/squads/5bb5024a/Netherlands-Men-Stats" xr:uid="{6D72FA7E-DDEB-4BDF-87F5-C042A483320E}"/>
    <hyperlink ref="F1018" r:id="rId3778" display="https://fbref.com/en/squads/361ca564/Tottenham-Hotspur-Stats" xr:uid="{026720B8-FE4B-428D-B06D-581BE7D1D87E}"/>
    <hyperlink ref="Y1018" r:id="rId3779" display="https://fbref.com/en/players/8fe2a392/matchlogs/2026/summary/Micky-van-de-Ven-Match-Logs" xr:uid="{D1C9E3F2-9132-4EBF-BAA2-E9421444C350}"/>
    <hyperlink ref="B1019" r:id="rId3780" display="https://fbref.com/en/players/cf134113/Bart-Verbruggen" xr:uid="{4B5FB14E-6380-4F65-A4CB-3985D6F6D302}"/>
    <hyperlink ref="D1019" r:id="rId3781" display="https://fbref.com/en/squads/5bb5024a/Netherlands-Men-Stats" xr:uid="{6129929F-BE47-4AA3-9902-FCF3951322C7}"/>
    <hyperlink ref="F1019" r:id="rId3782" display="https://fbref.com/en/squads/d07537b9/Brighton-and-Hove-Albion-Stats" xr:uid="{17847E60-4514-4204-A213-AF6D2DD34CCB}"/>
    <hyperlink ref="Y1019" r:id="rId3783" display="https://fbref.com/en/players/cf134113/matchlogs/2026/summary/Bart-Verbruggen-Match-Logs" xr:uid="{77266B29-E2C3-4D44-BB41-EFAFBB90E39E}"/>
    <hyperlink ref="B1020" r:id="rId3784" display="https://fbref.com/en/players/08eb3b58/Matias-Vina" xr:uid="{6FEFACA6-2AC0-4468-9D6D-8121B7E6F23F}"/>
    <hyperlink ref="D1020" r:id="rId3785" display="https://fbref.com/en/squads/870e020f/Uruguay-Men-Stats" xr:uid="{C8C55696-E6FF-48E7-83CF-7F39F1B7B8B8}"/>
    <hyperlink ref="F1020" r:id="rId3786" display="https://fbref.com/en/squads/639950ae/Flamengo-Stats" xr:uid="{4D905B80-B223-4C89-A8CE-1EE834F40F36}"/>
    <hyperlink ref="Y1020" r:id="rId3787" display="https://fbref.com/en/players/08eb3b58/matchlogs/2026/summary/Matias-Vina-Match-Logs" xr:uid="{D500597F-B3A5-42BD-90C5-32CB49D0243A}"/>
    <hyperlink ref="B1021" r:id="rId3788" display="https://fbref.com/en/players/d30c7094/Federico-Vinas" xr:uid="{6CBBC0CE-F7FC-4CEC-8B9D-06A22E8EFA1C}"/>
    <hyperlink ref="D1021" r:id="rId3789" display="https://fbref.com/en/squads/870e020f/Uruguay-Men-Stats" xr:uid="{0842B778-5148-4A33-BFD7-8199E9C472D6}"/>
    <hyperlink ref="F1021" r:id="rId3790" display="https://fbref.com/en/squads/ab358912/Oviedo-Stats" xr:uid="{A87A48AF-4346-4A0D-BC15-2362B43089B1}"/>
    <hyperlink ref="Y1021" r:id="rId3791" display="https://fbref.com/en/players/d30c7094/matchlogs/2026/summary/Federico-Vinas-Match-Logs" xr:uid="{F01D1F0B-1F32-4E7A-B8A5-C03EA0DC0BC6}"/>
    <hyperlink ref="B1022" r:id="rId3792" display="https://fbref.com/en/players/d5aac0e9/Denis-Visinsky" xr:uid="{60E2F829-19BD-432C-B532-E30E6BA1BE9E}"/>
    <hyperlink ref="D1022" r:id="rId3793" display="https://fbref.com/en/squads/2740937c/Czechia-Men-Stats" xr:uid="{0B580310-A33B-4CB9-9575-A4B1BE4ADF81}"/>
    <hyperlink ref="F1022" r:id="rId3794" display="https://fbref.com/en/squads/02cd81bf/2025-2026/Viktoria-Plzen-Stats" xr:uid="{78059CD1-8220-4CDA-8A00-E58B0FCEAE60}"/>
    <hyperlink ref="Y1022" r:id="rId3795" display="https://fbref.com/en/players/d5aac0e9/matchlogs/2026/summary/Denis-Visinsky-Match-Logs" xr:uid="{397E383A-7999-45A9-BE65-401F0A3AD5DD}"/>
    <hyperlink ref="B1023" r:id="rId3796" display="https://fbref.com/en/players/9c146b36/Pedro-Vite" xr:uid="{F115B943-D333-44ED-9261-41F79E9C7DC9}"/>
    <hyperlink ref="D1023" r:id="rId3797" display="https://fbref.com/en/squads/123acaf8/Ecuador-Men-Stats" xr:uid="{B6E9E87A-456F-4135-8B28-59C4A87DDCBF}"/>
    <hyperlink ref="F1023" r:id="rId3798" display="https://fbref.com/en/squads/c9d59c6c/2025-2026/Pumas-UNAM-Stats" xr:uid="{9C559F23-62AB-4624-A888-195FC2355D1B}"/>
    <hyperlink ref="Y1023" r:id="rId3799" display="https://fbref.com/en/players/9c146b36/matchlogs/2026/summary/Pedro-Vite-Match-Logs" xr:uid="{B3FDD140-741A-43BE-87A2-906627F42944}"/>
    <hyperlink ref="B1024" r:id="rId3800" display="https://fbref.com/en/players/3b029691/Vitinha" xr:uid="{E8400BC9-848D-42DF-B0C2-5DD18F078CCE}"/>
    <hyperlink ref="D1024" r:id="rId3801" display="https://fbref.com/en/squads/4a1b4ea8/Portugal-Men-Stats" xr:uid="{EC107EBB-7428-4FC9-AFE1-18A57071943D}"/>
    <hyperlink ref="F1024" r:id="rId3802" display="https://fbref.com/en/squads/e2d8892c/Paris-Saint-Germain-Stats" xr:uid="{D0217DBD-77EF-41F1-8BAD-0466B727AE4F}"/>
    <hyperlink ref="Y1024" r:id="rId3803" display="https://fbref.com/en/players/3b029691/matchlogs/2026/summary/Vitinha-Match-Logs" xr:uid="{31731506-E41C-4A9B-803C-B6545586CC3D}"/>
    <hyperlink ref="B1025" r:id="rId3804" display="https://fbref.com/en/players/aa8e289e/Nikola-Vlasic" xr:uid="{2B048702-3F1A-4812-890A-554EC4F5CA04}"/>
    <hyperlink ref="D1025" r:id="rId3805" display="https://fbref.com/en/squads/7b08e376/Croatia-Men-Stats" xr:uid="{616494DF-8448-4A56-B834-3C8413B8ABC0}"/>
    <hyperlink ref="F1025" r:id="rId3806" display="https://fbref.com/en/squads/105360fe/Torino-Stats" xr:uid="{67B9D905-CE78-41CC-8BE2-FABC2841A929}"/>
    <hyperlink ref="Y1025" r:id="rId3807" display="https://fbref.com/en/players/aa8e289e/matchlogs/2026/summary/Nikola-Vlasic-Match-Logs" xr:uid="{4A1E5A05-F1AD-4168-8479-D53FFDE2B8E0}"/>
    <hyperlink ref="B1026" r:id="rId3808" display="https://fbref.com/en/players/72f87f25/Cristian-Volpato" xr:uid="{9982D5B8-95E8-4679-B342-635B5963BFD1}"/>
    <hyperlink ref="D1026" r:id="rId3809" display="https://fbref.com/en/squads/b90bf4f9/Australia-Men-Stats" xr:uid="{1ED06CFD-C1A9-40D0-B1F8-9AEDDD87F06F}"/>
    <hyperlink ref="F1026" r:id="rId3810" display="https://fbref.com/en/squads/e2befd26/Sassuolo-Stats" xr:uid="{5EDD53E8-CCB8-4751-A70C-7E90729DFD55}"/>
    <hyperlink ref="Y1026" r:id="rId3811" display="https://fbref.com/en/players/72f87f25/matchlogs/2026/summary/Cristian-Volpato-Match-Logs" xr:uid="{0D37B7AF-2073-45A3-A432-37A55A10468A}"/>
    <hyperlink ref="B1027" r:id="rId3812" display="https://fbref.com/en/players/dc04ac24/Vozinha" xr:uid="{DEFEBC8D-6B09-4793-B48D-F7B34B318851}"/>
    <hyperlink ref="D1027" r:id="rId3813" display="https://fbref.com/en/squads/31fa6fa6/Cabo-Verde-Men-Stats" xr:uid="{EF5D0042-2C50-48D5-A12D-F94D0901243C}"/>
    <hyperlink ref="Y1027" r:id="rId3814" display="https://fbref.com/en/players/dc04ac24/matchlogs/2026/summary/Vozinha-Match-Logs" xr:uid="{00461279-2D9B-499D-9C28-A4CFC35718BF}"/>
    <hyperlink ref="B1028" r:id="rId3815" display="https://fbref.com/en/players/90a63dda/Francis-de-Vries" xr:uid="{358DE8C2-579E-4F0D-A371-9614C0377E3A}"/>
    <hyperlink ref="D1028" r:id="rId3816" display="https://fbref.com/en/squads/259855f0/New-Zealand-Men-Stats" xr:uid="{EDF93775-0737-43A9-8130-09BE0AB0C415}"/>
    <hyperlink ref="F1028" r:id="rId3817" display="https://fbref.com/en/squads/4cb614ef/Auckland-FC-Stats" xr:uid="{BC5158C3-BA0C-4DFE-B43B-060EA631CAC8}"/>
    <hyperlink ref="Y1028" r:id="rId3818" display="https://fbref.com/en/players/90a63dda/matchlogs/2026/summary/Francis-de-Vries-Match-Logs" xr:uid="{3F826AAB-4B19-4D1A-A728-D234264C1F12}"/>
    <hyperlink ref="B1029" r:id="rId3819" display="https://fbref.com/en/players/fd6bdbce/Luka-Vuskovic" xr:uid="{71DE9E73-3F15-4A96-877E-3F6A3BD374E8}"/>
    <hyperlink ref="D1029" r:id="rId3820" display="https://fbref.com/en/squads/7b08e376/Croatia-Men-Stats" xr:uid="{9C902513-60B4-46EE-A1C7-CC9E92936F78}"/>
    <hyperlink ref="F1029" r:id="rId3821" display="https://fbref.com/en/squads/26790c6a/Hamburger-SV-Stats" xr:uid="{E4FCF943-5B2D-4F73-936E-055E09E32E6C}"/>
    <hyperlink ref="Y1029" r:id="rId3822" display="https://fbref.com/en/players/fd6bdbce/matchlogs/2026/summary/Luka-Vuskovic-Match-Logs" xr:uid="{B6A4329C-A87B-4BE5-9A4E-AE1DBEC08F6F}"/>
    <hyperlink ref="B1030" r:id="rId3823" display="https://fbref.com/en/players/0d7b6576/Elye-Wahi" xr:uid="{9125D2EF-9840-4BD7-B9DD-6C20E9A2A457}"/>
    <hyperlink ref="D1030" r:id="rId3824" display="https://fbref.com/en/squads/24772b12/Cote-dIvoire-Men-Stats" xr:uid="{F23C5E4E-A473-45B9-8955-1806139D04A6}"/>
    <hyperlink ref="F1030" r:id="rId3825" display="https://fbref.com/en/squads/132ebc33/Nice-Stats" xr:uid="{52FDBEB2-1E02-4434-A151-0A99E72DF5E0}"/>
    <hyperlink ref="Y1030" r:id="rId3826" display="https://fbref.com/en/players/0d7b6576/matchlogs/2026/summary/Elye-Wahi-Match-Logs" xr:uid="{95BB67EE-365F-4A97-B2F8-99AAC6A5048A}"/>
    <hyperlink ref="B1031" r:id="rId3827" display="https://fbref.com/en/players/9e525177/Aaron-Wan-Bissaka" xr:uid="{007448C5-6AF3-4719-AD5D-9718A2080C84}"/>
    <hyperlink ref="D1031" r:id="rId3828" display="https://fbref.com/en/squads/9be9f315/Congo-DR-Men-Stats" xr:uid="{2A0D3E6D-1CEE-4A58-B9F6-FA37E7D3F10A}"/>
    <hyperlink ref="F1031" r:id="rId3829" display="https://fbref.com/en/squads/7c21e445/West-Ham-United-Stats" xr:uid="{DFA2956F-58EF-410E-81CE-3968BFD13428}"/>
    <hyperlink ref="Y1031" r:id="rId3830" display="https://fbref.com/en/players/9e525177/matchlogs/2026/summary/Aaron-Wan-Bissaka-Match-Logs" xr:uid="{71845168-C14D-4496-97E3-F80383BA6937}"/>
    <hyperlink ref="B1032" r:id="rId3831" display="https://fbref.com/en/players/cb64672e/Paul-Wanner" xr:uid="{16A45A2E-C13F-43FA-B0C5-8D1D9828BB45}"/>
    <hyperlink ref="D1032" r:id="rId3832" display="https://fbref.com/en/squads/d5121f10/Austria-Men-Stats" xr:uid="{411B8AA7-83B9-4162-967F-E639E9A13C5A}"/>
    <hyperlink ref="F1032" r:id="rId3833" display="https://fbref.com/en/squads/e334d850/PSV-Eindhoven-Stats" xr:uid="{E1E5CE26-1673-429A-B4D6-4746084F87DD}"/>
    <hyperlink ref="Y1032" r:id="rId3834" display="https://fbref.com/en/players/cb64672e/matchlogs/2026/summary/Paul-Wanner-Match-Logs" xr:uid="{E5289B01-0D7C-4318-9255-4FBE3671D815}"/>
    <hyperlink ref="B1033" r:id="rId3835" display="https://fbref.com/en/players/d5f5955a/Tsuyoshi-Watanabe" xr:uid="{0CDA9CB6-FCB3-4C32-820E-863A08D286BB}"/>
    <hyperlink ref="D1033" r:id="rId3836" display="https://fbref.com/en/squads/ffcf1690/Japan-Men-Stats" xr:uid="{1CF0AADD-6447-4B06-8031-E583A6E23E4A}"/>
    <hyperlink ref="F1033" r:id="rId3837" display="https://fbref.com/en/squads/fb4ca611/Feyenoord-Stats" xr:uid="{AFCDF28B-5CF6-4BCB-BE5C-DD98D099A833}"/>
    <hyperlink ref="Y1033" r:id="rId3838" display="https://fbref.com/en/players/d5f5955a/matchlogs/2026/summary/Tsuyoshi-Watanabe-Match-Logs" xr:uid="{9049AD11-2D55-4EB0-9D3E-6FD516443D0E}"/>
    <hyperlink ref="B1034" r:id="rId3839" display="https://fbref.com/en/players/ddd5637f/Cecilio-Waterman" xr:uid="{AA36B16C-C5B5-4465-9372-4C0E0808AF6A}"/>
    <hyperlink ref="D1034" r:id="rId3840" display="https://fbref.com/en/squads/6061a82d/Panama-Men-Stats" xr:uid="{6A13DF87-FF77-436F-A97D-EA46C54A7B44}"/>
    <hyperlink ref="F1034" r:id="rId3841" display="https://fbref.com/en/squads/01b96636/Universidad-de-Concepcion-Stats" xr:uid="{DE420F6A-B502-4573-AF7D-F7E39A6C7837}"/>
    <hyperlink ref="Y1034" r:id="rId3842" display="https://fbref.com/en/players/ddd5637f/matchlogs/2026/summary/Cecilio-Waterman-Match-Logs" xr:uid="{08415099-EAE8-4771-87C6-3B27E38381A8}"/>
    <hyperlink ref="B1035" r:id="rId3843" display="https://fbref.com/en/players/aed3a70f/Ollie-Watkins" xr:uid="{C101C672-4D3F-4910-823B-DD9E206854D1}"/>
    <hyperlink ref="D1035" r:id="rId3844" display="https://fbref.com/en/squads/1862c019/England-Men-Stats" xr:uid="{1D4761D3-040B-458F-8CF8-9E6A728D9FC6}"/>
    <hyperlink ref="F1035" r:id="rId3845" display="https://fbref.com/en/squads/8602292d/Aston-Villa-Stats" xr:uid="{B0947290-5F23-4F49-9EA2-3F16E5589E3F}"/>
    <hyperlink ref="Y1035" r:id="rId3846" display="https://fbref.com/en/players/aed3a70f/matchlogs/2026/summary/Ollie-Watkins-Match-Logs" xr:uid="{55E05C04-4E05-4622-94E3-10A6B7072A18}"/>
    <hyperlink ref="B1036" r:id="rId3847" display="https://fbref.com/en/players/8eec784d/Timothy-Weah" xr:uid="{81B55E81-44FC-433D-9407-CF677137BF4D}"/>
    <hyperlink ref="D1036" r:id="rId3848" display="https://fbref.com/en/squads/0f66725b/United-States-Men-Stats" xr:uid="{035F3B89-AA19-4DF3-8B16-626309817D8B}"/>
    <hyperlink ref="F1036" r:id="rId3849" display="https://fbref.com/en/squads/5725cc7b/Marseille-Stats" xr:uid="{5BD8441B-ED39-4BBD-96B9-9639452CB68B}"/>
    <hyperlink ref="Y1036" r:id="rId3850" display="https://fbref.com/en/players/8eec784d/matchlogs/2026/summary/Timothy-Weah-Match-Logs" xr:uid="{4ECD6ADF-572A-4CCD-98DB-EE91DC430351}"/>
    <hyperlink ref="B1037" r:id="rId3851" display="https://fbref.com/en/players/c4e87b8b/Wout-Weghorst" xr:uid="{4BD30AC0-D338-4192-95B3-4B50EB70412C}"/>
    <hyperlink ref="D1037" r:id="rId3852" display="https://fbref.com/en/squads/5bb5024a/Netherlands-Men-Stats" xr:uid="{DEB0E7D0-9178-45C3-8AA8-A1B08127375C}"/>
    <hyperlink ref="F1037" r:id="rId3853" display="https://fbref.com/en/squads/19c3f8c4/2025-2026/Ajax-Stats" xr:uid="{6FEF4D36-A9DE-464D-B70C-500C4D6F08EE}"/>
    <hyperlink ref="Y1037" r:id="rId3854" display="https://fbref.com/en/players/c4e87b8b/matchlogs/2026/summary/Wout-Weghorst-Match-Logs" xr:uid="{AAE92F7C-FE4F-4B39-9E43-02BAAD4CCF18}"/>
    <hyperlink ref="B1038" r:id="rId3855" display="https://fbref.com/en/players/ac5120d8/Jacob-Widell-Zetterstrom" xr:uid="{159CB04C-3F91-492A-BB78-F326A290496B}"/>
    <hyperlink ref="D1038" r:id="rId3856" display="https://fbref.com/en/squads/296f69e7/Sweden-Men-Stats" xr:uid="{656CF0ED-F7F8-4E3C-992E-D1B7C709CA50}"/>
    <hyperlink ref="F1038" r:id="rId3857" display="https://fbref.com/en/squads/26ab47ee/Derby-County-Stats" xr:uid="{2304C1B8-6C25-4D2A-82E0-5A0DDBD02E00}"/>
    <hyperlink ref="Y1038" r:id="rId3858" display="https://fbref.com/en/players/ac5120d8/matchlogs/2026/summary/Jacob-Widell-Zetterstrom-Match-Logs" xr:uid="{03F20563-32CC-4506-B1E8-316831B6CDA6}"/>
    <hyperlink ref="B1039" r:id="rId3859" display="https://fbref.com/en/players/f68b64fc/Silvan-Widmer" xr:uid="{4200BBCF-1669-47F7-98AA-A1C2C078C440}"/>
    <hyperlink ref="D1039" r:id="rId3860" display="https://fbref.com/en/squads/81021a70/Switzerland-Men-Stats" xr:uid="{023B240C-0321-46EE-B94A-148B73F3595E}"/>
    <hyperlink ref="F1039" r:id="rId3861" display="https://fbref.com/en/squads/a224b06a/Mainz-05-Stats" xr:uid="{CFCC82F6-6192-411F-AE40-BB24F8B2B2CA}"/>
    <hyperlink ref="Y1039" r:id="rId3862" display="https://fbref.com/en/players/f68b64fc/matchlogs/2026/summary/Silvan-Widmer-Match-Logs" xr:uid="{B5E7F758-B3FF-4226-AB59-9E09DFE79615}"/>
    <hyperlink ref="B1040" r:id="rId3863" display="https://fbref.com/en/players/6a99e0b1/Inaki-Williams" xr:uid="{504FCF32-55C2-46F3-8903-62D8D754C308}"/>
    <hyperlink ref="D1040" r:id="rId3864" display="https://fbref.com/en/squads/9349828d/Ghana-Men-Stats" xr:uid="{4C925260-1ECB-48C9-99CC-7C1EFCD5BDA5}"/>
    <hyperlink ref="F1040" r:id="rId3865" display="https://fbref.com/en/squads/2b390eca/Athletic-Club-Stats" xr:uid="{743FB332-0609-4A11-AFEF-1F2AED19DA49}"/>
    <hyperlink ref="Y1040" r:id="rId3866" display="https://fbref.com/en/players/6a99e0b1/matchlogs/2026/summary/Inaki-Williams-Match-Logs" xr:uid="{7F1130EB-1C0E-435E-A9A8-01E17A74C08E}"/>
    <hyperlink ref="B1041" r:id="rId3867" display="https://fbref.com/en/players/afdc14d7/Nico-Williams" xr:uid="{44370CD4-701B-4A12-8B29-DCD07A5D31BB}"/>
    <hyperlink ref="D1041" r:id="rId3868" display="https://fbref.com/en/squads/b561dd30/Spain-Men-Stats" xr:uid="{AFED196F-48EC-4220-9F1F-B1D158695D4A}"/>
    <hyperlink ref="F1041" r:id="rId3869" display="https://fbref.com/en/squads/2b390eca/Athletic-Club-Stats" xr:uid="{86BB23BE-3B96-4D16-BA1E-83E6D74972DA}"/>
    <hyperlink ref="Y1041" r:id="rId3870" display="https://fbref.com/en/players/afdc14d7/matchlogs/2026/summary/Nico-Williams-Match-Logs" xr:uid="{4DD1943B-7D26-4A6A-9CAB-B615C6CBBC73}"/>
    <hyperlink ref="B1042" r:id="rId3871" display="https://fbref.com/en/players/a66cc153/Ronwen-Williams" xr:uid="{F957B67F-147F-4A30-A2C2-A5A505C73EDD}"/>
    <hyperlink ref="D1042" r:id="rId3872" display="https://fbref.com/en/squads/506f1741/South-Africa-Men-Stats" xr:uid="{D1E4A43F-68A7-4038-B6BA-A63CB41B1C72}"/>
    <hyperlink ref="F1042" r:id="rId3873" display="https://fbref.com/en/squads/97d80fef/Mamelodi-Sundowns-Stats" xr:uid="{FF9FB513-2910-4680-A382-B6D754BDBEA9}"/>
    <hyperlink ref="Y1042" r:id="rId3874" display="https://fbref.com/en/players/a66cc153/matchlogs/2026/summary/Ronwen-Williams-Match-Logs" xr:uid="{E2948D6C-26D4-48B5-8C1F-4D8ED68BE6E6}"/>
    <hyperlink ref="B1044" r:id="rId3875" display="https://fbref.com/en/players/cb11b429/Patrick-Wimmer" xr:uid="{6A3CE15F-107C-42F3-AC13-0712F95B5770}"/>
    <hyperlink ref="D1044" r:id="rId3876" display="https://fbref.com/en/squads/d5121f10/Austria-Men-Stats" xr:uid="{749A3694-A949-4BB7-B753-6CAC1B0B0731}"/>
    <hyperlink ref="F1044" r:id="rId3877" display="https://fbref.com/en/squads/4eaa11d7/Wolfsburg-Stats" xr:uid="{4A84E972-9812-4C4A-B85D-BA8496FED75D}"/>
    <hyperlink ref="Y1044" r:id="rId3878" display="https://fbref.com/en/players/cb11b429/matchlogs/2026/summary/Patrick-Wimmer-Match-Logs" xr:uid="{C1311040-ECDB-4D21-BDB3-B96BFF7A63C6}"/>
    <hyperlink ref="B1045" r:id="rId3879" display="https://fbref.com/en/players/e7fcf289/Florian-Wirtz" xr:uid="{E8F25B94-68DF-4007-BAA3-B642E0B4490F}"/>
    <hyperlink ref="D1045" r:id="rId3880" display="https://fbref.com/en/squads/c1e40422/Germany-Men-Stats" xr:uid="{A7771BB8-1A24-44C5-9723-7A48CF7350A1}"/>
    <hyperlink ref="F1045" r:id="rId3881" display="https://fbref.com/en/squads/822bd0ba/Liverpool-Stats" xr:uid="{88FBB581-41AF-421B-B4C1-8D4F2C7E02D6}"/>
    <hyperlink ref="Y1045" r:id="rId3882" display="https://fbref.com/en/players/e7fcf289/matchlogs/2026/summary/Florian-Wirtz-Match-Logs" xr:uid="{96C79091-9343-40EE-9756-412C9C5C146D}"/>
    <hyperlink ref="B1046" r:id="rId3883" display="https://fbref.com/en/players/2500cef9/Yoane-Wissa" xr:uid="{0B77CCA0-49F6-4D50-880F-942D043F883B}"/>
    <hyperlink ref="D1046" r:id="rId3884" display="https://fbref.com/en/squads/9be9f315/Congo-DR-Men-Stats" xr:uid="{507D9C98-5C79-49CC-8893-DD276AA9446B}"/>
    <hyperlink ref="F1046" r:id="rId3885" display="https://fbref.com/en/squads/b2b47a98/Newcastle-United-Stats" xr:uid="{670EB4DA-377B-4315-94A5-76DAC9E2ECFA}"/>
    <hyperlink ref="Y1046" r:id="rId3886" display="https://fbref.com/en/players/2500cef9/matchlogs/2026/summary/Yoane-Wissa-Match-Logs" xr:uid="{5A578AEB-32D8-4566-AD24-9AE3449B7448}"/>
    <hyperlink ref="B1047" r:id="rId3887" display="https://fbref.com/en/players/5dfc6ad5/Axel-Witsel" xr:uid="{2AEA4891-EC79-4647-957F-6A774307FB11}"/>
    <hyperlink ref="D1047" r:id="rId3888" display="https://fbref.com/en/squads/361422b9/Belgium-Men-Stats" xr:uid="{D4CE688E-53D4-47DF-85AA-31C38561BA91}"/>
    <hyperlink ref="F1047" r:id="rId3889" display="https://fbref.com/en/squads/9024a00a/Girona-Stats" xr:uid="{9B79CE98-EC40-4CB8-A008-54948521D948}"/>
    <hyperlink ref="Y1047" r:id="rId3890" display="https://fbref.com/en/players/5dfc6ad5/matchlogs/2026/summary/Axel-Witsel-Match-Logs" xr:uid="{2473719C-3423-4709-90AB-B6892E221C1C}"/>
    <hyperlink ref="B1048" r:id="rId3891" display="https://fbref.com/en/players/7ca196eb/Nick-Woltemade" xr:uid="{67A4F724-8426-400A-8DA8-C2AFE87BD416}"/>
    <hyperlink ref="D1048" r:id="rId3892" display="https://fbref.com/en/squads/c1e40422/Germany-Men-Stats" xr:uid="{7194C00F-EAB3-443E-9BF1-A91E0C97B258}"/>
    <hyperlink ref="F1048" r:id="rId3893" display="https://fbref.com/en/squads/b2b47a98/Newcastle-United-Stats" xr:uid="{415B66EF-6C0D-4AFB-9590-536B13D5B181}"/>
    <hyperlink ref="Y1048" r:id="rId3894" display="https://fbref.com/en/players/7ca196eb/matchlogs/2026/summary/Nick-Woltemade-Match-Logs" xr:uid="{648B3D9C-C423-4B24-8BDE-F7507B9F7208}"/>
    <hyperlink ref="B1049" r:id="rId3895" display="https://fbref.com/en/players/4e9a0555/Chris-Wood" xr:uid="{C9AF3ED2-EF42-4FD1-B75B-214FE70B3264}"/>
    <hyperlink ref="D1049" r:id="rId3896" display="https://fbref.com/en/squads/259855f0/New-Zealand-Men-Stats" xr:uid="{7F60B4F5-21D5-4286-88B4-EE42133611F7}"/>
    <hyperlink ref="F1049" r:id="rId3897" display="https://fbref.com/en/squads/e4a775cb/Nottingham-Forest-Stats" xr:uid="{FA258360-94EF-4E86-B509-352E210D6B50}"/>
    <hyperlink ref="Y1049" r:id="rId3898" display="https://fbref.com/en/players/4e9a0555/matchlogs/2026/summary/Chris-Wood-Match-Logs" xr:uid="{919CAAB1-D275-44D6-B731-813F5CBA1394}"/>
    <hyperlink ref="B1050" r:id="rId3899" display="https://fbref.com/en/players/91cd37b7/Haji-Wright" xr:uid="{DF02949C-EA0E-40BE-B190-CC3CC0CF18DF}"/>
    <hyperlink ref="D1050" r:id="rId3900" display="https://fbref.com/en/squads/0f66725b/United-States-Men-Stats" xr:uid="{26B386C9-E3AC-4BCB-B346-52A9ADB3A7E5}"/>
    <hyperlink ref="F1050" r:id="rId3901" display="https://fbref.com/en/squads/f7e3dfe9/Coventry-City-Stats" xr:uid="{9A379585-3452-4815-BA0C-FF4F73BEE2DE}"/>
    <hyperlink ref="Y1050" r:id="rId3902" display="https://fbref.com/en/players/91cd37b7/matchlogs/2026/summary/Haji-Wright-Match-Logs" xr:uid="{EC066B82-C5FE-46B0-A3EB-4E1322813202}"/>
    <hyperlink ref="B1051" r:id="rId3903" display="https://fbref.com/en/players/e61b8aee/Granit-Xhaka" xr:uid="{A3E31AE2-17E3-4B9D-9DC1-73E5D06F57E7}"/>
    <hyperlink ref="D1051" r:id="rId3904" display="https://fbref.com/en/squads/81021a70/Switzerland-Men-Stats" xr:uid="{6BB3BB7A-84C9-4428-A4BF-45E188AAB609}"/>
    <hyperlink ref="F1051" r:id="rId3905" display="https://fbref.com/en/squads/8ef52968/Sunderland-Stats" xr:uid="{DD1CF340-3B2A-4050-AA77-AADB7ECCFB8A}"/>
    <hyperlink ref="Y1051" r:id="rId3906" display="https://fbref.com/en/players/e61b8aee/matchlogs/2026/summary/Granit-Xhaka-Match-Logs" xr:uid="{38C5653A-03E0-4ACF-BEC6-A74A6D45335A}"/>
    <hyperlink ref="B1052" r:id="rId3907" display="https://fbref.com/en/players/18d3b8df/Kevin-Yakob" xr:uid="{706F4D56-EA65-437F-924A-21F1B141C265}"/>
    <hyperlink ref="D1052" r:id="rId3908" display="https://fbref.com/en/squads/ec843efd/Iraq-Men-Stats" xr:uid="{84775A8C-0F94-460A-9CD3-2B28BFD7B215}"/>
    <hyperlink ref="F1052" r:id="rId3909" display="https://fbref.com/en/squads/9ae196bd/2025-2026/AGF-Stats" xr:uid="{63860F73-AE8E-48E4-B454-33E7A3D776F8}"/>
    <hyperlink ref="Y1052" r:id="rId3910" display="https://fbref.com/en/players/18d3b8df/matchlogs/2026/summary/Kevin-Yakob-Match-Logs" xr:uid="{6E5233D2-C230-4B0C-8812-29795B8D5840}"/>
    <hyperlink ref="B1053" r:id="rId3911" display="https://fbref.com/en/players/82ec26c1/Lamine-Yamal" xr:uid="{B6E4EE1B-CFFE-4714-8D44-89F276C55B9A}"/>
    <hyperlink ref="D1053" r:id="rId3912" display="https://fbref.com/en/squads/b561dd30/Spain-Men-Stats" xr:uid="{15FC85D7-5770-4CEE-A4E5-E0DD2D45D04C}"/>
    <hyperlink ref="F1053" r:id="rId3913" display="https://fbref.com/en/squads/206d90db/Barcelona-Stats" xr:uid="{AB6D4ACD-2E02-4436-8039-3F9DE908073A}"/>
    <hyperlink ref="Y1053" r:id="rId3914" display="https://fbref.com/en/players/82ec26c1/matchlogs/2026/summary/Lamine-Yamal-Match-Logs" xr:uid="{C9A64532-ABCC-48CB-A24A-908561F1DC11}"/>
    <hyperlink ref="B1054" r:id="rId3915" display="https://fbref.com/en/players/6246aa55/Yannick" xr:uid="{4AAC5EEB-3EB0-4530-B318-201B41F8DB71}"/>
    <hyperlink ref="D1054" r:id="rId3916" display="https://fbref.com/en/squads/31fa6fa6/Cabo-Verde-Men-Stats" xr:uid="{992EE8E5-64A4-46F9-B78F-B7D4F6A9D34D}"/>
    <hyperlink ref="Y1054" r:id="rId3917" display="https://fbref.com/en/players/6246aa55/matchlogs/2026/summary/Yannick-Match-Logs" xr:uid="{D211049B-3DAE-4B6F-87C5-EB127D14C27E}"/>
    <hyperlink ref="B1055" r:id="rId3918" display="https://fbref.com/en/players/f5ccae19/Gessime-Yassine" xr:uid="{DAC34B87-CB8D-455E-BF60-5DB7410D6D6E}"/>
    <hyperlink ref="D1055" r:id="rId3919" display="https://fbref.com/en/squads/af41ccda/Morocco-Men-Stats" xr:uid="{699CE3B2-0198-4DCC-BC55-E37594A9234B}"/>
    <hyperlink ref="F1055" r:id="rId3920" display="https://fbref.com/en/squads/c0d3eab4/Strasbourg-Stats" xr:uid="{AED65D25-07CF-4DCB-8DF9-892F0317C0A1}"/>
    <hyperlink ref="Y1055" r:id="rId3921" display="https://fbref.com/en/players/f5ccae19/matchlogs/2026/summary/Gessime-Yassine-Match-Logs" xr:uid="{B9E1A6E2-38AC-40EC-98DA-F85F15027BD0}"/>
    <hyperlink ref="B1056" r:id="rId3922" display="https://fbref.com/en/players/8dfdc6c3/John-Yeboah" xr:uid="{1EFFC8A3-730F-41F4-BF67-A91DFFB3F1F7}"/>
    <hyperlink ref="D1056" r:id="rId3923" display="https://fbref.com/en/squads/123acaf8/Ecuador-Men-Stats" xr:uid="{0DA407D5-8728-4A34-A72B-5F6622EC1B11}"/>
    <hyperlink ref="F1056" r:id="rId3924" display="https://fbref.com/en/squads/af5d5982/Venezia-Stats" xr:uid="{37451C2F-9FAF-4ED8-ACA2-26B5DDA37C83}"/>
    <hyperlink ref="Y1056" r:id="rId3925" display="https://fbref.com/en/players/8dfdc6c3/matchlogs/2026/summary/John-Yeboah-Match-Logs" xr:uid="{11BD36C0-BBDB-4271-B4E3-C85AABF6397B}"/>
    <hyperlink ref="B1057" r:id="rId3926" display="https://fbref.com/en/players/1c215c70/Tete-Yengi" xr:uid="{A99E7251-041B-432E-B214-E8648BAB8CC0}"/>
    <hyperlink ref="D1057" r:id="rId3927" display="https://fbref.com/en/squads/b90bf4f9/Australia-Men-Stats" xr:uid="{1732B48A-6396-47A9-9ACA-66614652EB22}"/>
    <hyperlink ref="F1057" r:id="rId3928" display="https://fbref.com/en/squads/8867a809/2026/Machida-Zelvia-Stats" xr:uid="{52252762-6AF9-477B-BCF4-EA750C490871}"/>
    <hyperlink ref="Y1057" r:id="rId3929" display="https://fbref.com/en/players/1c215c70/matchlogs/2026/summary/Tete-Yengi-Match-Logs" xr:uid="{3126020B-9F50-4A5A-986E-30BFDC4F4474}"/>
    <hyperlink ref="B1058" r:id="rId3930" display="https://fbref.com/en/players/d8cda243/Kenan-Yildiz" xr:uid="{2C6837A6-82C4-4FB4-9D05-EF77D985F8A7}"/>
    <hyperlink ref="D1058" r:id="rId3931" display="https://fbref.com/en/squads/ac6bcf92/Turkiye-Men-Stats" xr:uid="{CC707BC2-8E96-48F4-9841-33487B99649F}"/>
    <hyperlink ref="F1058" r:id="rId3932" display="https://fbref.com/en/squads/e0652b02/Juventus-Stats" xr:uid="{979535E8-E348-4076-935A-EF64E0ED091B}"/>
    <hyperlink ref="Y1058" r:id="rId3933" display="https://fbref.com/en/players/d8cda243/matchlogs/2026/summary/Kenan-Yildiz-Match-Logs" xr:uid="{CE5946B6-4BE1-43F7-9885-42B9354BDF6C}"/>
    <hyperlink ref="B1059" r:id="rId3934" display="https://fbref.com/en/players/d40ce7b0/Caleb-Yirenkyi" xr:uid="{D14F280B-2BAD-4367-9EEB-A27CF5E9A33B}"/>
    <hyperlink ref="D1059" r:id="rId3935" display="https://fbref.com/en/squads/9349828d/Ghana-Men-Stats" xr:uid="{86AC5018-4883-4DA4-9ACD-6DBD835E4FB1}"/>
    <hyperlink ref="F1059" r:id="rId3936" display="https://fbref.com/en/squads/1850e3f9/2025-2026/Nordsjaelland-Stats" xr:uid="{5687986F-37D6-4C08-A4F0-F78037C8C2D9}"/>
    <hyperlink ref="Y1059" r:id="rId3937" display="https://fbref.com/en/players/d40ce7b0/matchlogs/2026/summary/Caleb-Yirenkyi-Match-Logs" xr:uid="{909F1A6C-2D83-458B-8564-0870E8209EBE}"/>
    <hyperlink ref="B1060" r:id="rId3938" display="https://fbref.com/en/players/8e577e1d/Seol-Young-woo" xr:uid="{0E1E3A05-9A27-43B4-9F0B-696273DB9F07}"/>
    <hyperlink ref="D1060" r:id="rId3939" display="https://fbref.com/en/squads/473f0fbf/Korea-Republic-Men-Stats" xr:uid="{AE04873A-DC68-4472-AD8E-98B86E2E0095}"/>
    <hyperlink ref="F1060" r:id="rId3940" display="https://fbref.com/en/squads/099c6eb5/2025-2026/Red-Star-Stats" xr:uid="{FABE4E04-B9FA-4A03-B953-44E41D7738D9}"/>
    <hyperlink ref="Y1060" r:id="rId3941" display="https://fbref.com/en/players/8e577e1d/matchlogs/2026/summary/Seol-Young-woo-Match-Logs" xr:uid="{2EC33905-E1A7-47E6-9440-55D3D448A3E3}"/>
    <hyperlink ref="B1061" r:id="rId3942" display="https://fbref.com/en/players/b798826e/Manaf-Younis" xr:uid="{4D0CD063-1731-4D80-B9A6-7212FB99CA68}"/>
    <hyperlink ref="D1061" r:id="rId3943" display="https://fbref.com/en/squads/ec843efd/Iraq-Men-Stats" xr:uid="{576BAAB5-6FAE-413F-87E1-36A1A246FDAD}"/>
    <hyperlink ref="Y1061" r:id="rId3944" display="https://fbref.com/en/players/b798826e/matchlogs/2026/summary/Manaf-Younis-Match-Logs" xr:uid="{3235AA54-B2C4-4E58-B820-3153B2F935C3}"/>
    <hyperlink ref="B1062" r:id="rId3945" display="https://fbref.com/en/players/fd069512/Aria-Yousefi" xr:uid="{F9784986-25B3-44CC-B97D-EE524CB95F90}"/>
    <hyperlink ref="D1062" r:id="rId3946" display="https://fbref.com/en/squads/6a08f71e/IR-Iran-Men-Stats" xr:uid="{34A34C48-D7DF-4900-9FC9-512DA3AD1A99}"/>
    <hyperlink ref="F1062" r:id="rId3947" display="https://fbref.com/en/squads/e39cf61a/Sepahan-Stats" xr:uid="{99962F9A-5D67-4A81-8472-223B229136DE}"/>
    <hyperlink ref="Y1062" r:id="rId3948" display="https://fbref.com/en/players/fd069512/matchlogs/2026/summary/Aria-Yousefi-Match-Logs" xr:uid="{AA171FD0-BCF8-462A-8772-1651A2D3C24C}"/>
    <hyperlink ref="B1063" r:id="rId3949" display="https://fbref.com/en/players/943fd50a/Ali-Yousif" xr:uid="{C2AE2F74-D345-4C5D-89DB-D6571C1DF857}"/>
    <hyperlink ref="D1063" r:id="rId3950" display="https://fbref.com/en/squads/ec843efd/Iraq-Men-Stats" xr:uid="{42A30C6A-79EE-4E10-8C3C-3AA62D40EC23}"/>
    <hyperlink ref="Y1063" r:id="rId3951" display="https://fbref.com/en/players/943fd50a/matchlogs/2026/summary/Ali-Yousif-Match-Logs" xr:uid="{352E7B7A-46ED-43BF-88C9-AA016FEDBAD6}"/>
    <hyperlink ref="B1064" r:id="rId3952" display="https://fbref.com/en/players/6c5af908/Ismail-Yuksek" xr:uid="{70F83A1C-A680-4804-AD04-A903523161BC}"/>
    <hyperlink ref="D1064" r:id="rId3953" display="https://fbref.com/en/squads/ac6bcf92/Turkiye-Men-Stats" xr:uid="{FC20A36C-CF8D-476C-B9B3-D44DC75CBF42}"/>
    <hyperlink ref="F1064" r:id="rId3954" display="https://fbref.com/en/squads/ae1e2d7d/2025-2026/Fenerbahce-Stats" xr:uid="{E91C6671-2E2E-45D4-8D11-71D6FD58D47C}"/>
    <hyperlink ref="Y1064" r:id="rId3955" display="https://fbref.com/en/players/6c5af908/matchlogs/2026/summary/Ismail-Yuksek-Match-Logs" xr:uid="{8D83771F-9986-42CE-81DA-5B56A8075180}"/>
    <hyperlink ref="B1065" r:id="rId3956" display="https://fbref.com/en/players/31caffaf/Utkir-Yusupov" xr:uid="{78920433-DB59-42B5-B0AD-86B657A5FB87}"/>
    <hyperlink ref="D1065" r:id="rId3957" display="https://fbref.com/en/squads/cd389e75/Uzbekistan-Men-Stats" xr:uid="{6E0567F3-9B47-4178-97F7-0EDC56F1F4D0}"/>
    <hyperlink ref="Y1065" r:id="rId3958" display="https://fbref.com/en/players/31caffaf/matchlogs/2026/summary/Utkir-Yusupov-Match-Logs" xr:uid="{BB79E740-B477-457E-82A4-9B09C033F77A}"/>
    <hyperlink ref="B1066" r:id="rId3959" display="https://fbref.com/en/players/6b9960cf/Warren-Zaire-Emery" xr:uid="{BE10587E-009A-402E-B840-139CB2FD29A5}"/>
    <hyperlink ref="D1066" r:id="rId3960" display="https://fbref.com/en/squads/b1b36dcd/France-Men-Stats" xr:uid="{6762FE27-0C12-408D-8A63-9A68886A75CA}"/>
    <hyperlink ref="F1066" r:id="rId3961" display="https://fbref.com/en/squads/e2d8892c/Paris-Saint-Germain-Stats" xr:uid="{DCC72C27-E775-48A8-9C16-59FAF4DF5F1C}"/>
    <hyperlink ref="Y1066" r:id="rId3962" display="https://fbref.com/en/players/6b9960cf/matchlogs/2026/summary/Warren-Zaire-Emery-Match-Logs" xr:uid="{EB3B1F14-4F30-418D-AFD5-ED04DF6F9008}"/>
    <hyperlink ref="B1067" r:id="rId3963" display="https://fbref.com/en/players/384d58d9/Denis-Zakaria" xr:uid="{284A19E2-98B6-487A-8E49-4EB3770C1CA4}"/>
    <hyperlink ref="D1067" r:id="rId3964" display="https://fbref.com/en/squads/81021a70/Switzerland-Men-Stats" xr:uid="{0B824C55-1525-4B24-863A-5B5A9651B322}"/>
    <hyperlink ref="F1067" r:id="rId3965" display="https://fbref.com/en/squads/fd6114db/Monaco-Stats" xr:uid="{0874EF0E-7AE2-4A74-85A2-D2666B46F7E2}"/>
    <hyperlink ref="Y1067" r:id="rId3966" display="https://fbref.com/en/players/384d58d9/matchlogs/2026/summary/Denis-Zakaria-Match-Logs" xr:uid="{03B48DC2-AB3B-42C8-B6EB-679676AE84F6}"/>
    <hyperlink ref="B1068" r:id="rId3967" display="https://fbref.com/en/players/bc647827/Jaroslav-Zeleny" xr:uid="{CC4092FC-E768-45B5-BB7A-8E6308C0609A}"/>
    <hyperlink ref="D1068" r:id="rId3968" display="https://fbref.com/en/squads/2740937c/Czechia-Men-Stats" xr:uid="{B69A584B-7856-439D-82F9-8D28AD276AB3}"/>
    <hyperlink ref="F1068" r:id="rId3969" display="https://fbref.com/en/squads/ecb862be/2025-2026/Sparta-Prague-Stats" xr:uid="{311393D6-F100-4EDD-82B6-2FA5B189BF3B}"/>
    <hyperlink ref="Y1068" r:id="rId3970" display="https://fbref.com/en/players/bc647827/matchlogs/2026/summary/Jaroslav-Zeleny-Match-Logs" xr:uid="{6585C81C-9F0E-4BF9-9CD7-C07A0DF263CA}"/>
    <hyperlink ref="B1070" r:id="rId3971" display="https://fbref.com/en/players/d717b80e/Alejandro-Zendejas" xr:uid="{3048FF3F-70FF-42FE-B11E-683DD044AF0E}"/>
    <hyperlink ref="D1070" r:id="rId3972" display="https://fbref.com/en/squads/0f66725b/United-States-Men-Stats" xr:uid="{4A7515F2-E8F2-4458-880A-3C20500359A0}"/>
    <hyperlink ref="F1070" r:id="rId3973" display="https://fbref.com/en/squads/18d3c3a3/2025-2026/America-Stats" xr:uid="{17AC9538-455C-4AF3-91EC-EF3DD58CA54E}"/>
    <hyperlink ref="Y1070" r:id="rId3974" display="https://fbref.com/en/players/d717b80e/matchlogs/2026/summary/Alejandro-Zendejas-Match-Logs" xr:uid="{652AC012-1FC6-4BDB-968B-B3D12C942DEB}"/>
    <hyperlink ref="B1071" r:id="rId3975" display="https://fbref.com/en/players/6be253bf/Besfort-Zeneli" xr:uid="{09DE16BE-7947-4DB6-90DF-81DCEB3C6FE5}"/>
    <hyperlink ref="D1071" r:id="rId3976" display="https://fbref.com/en/squads/296f69e7/Sweden-Men-Stats" xr:uid="{D8B8FDC2-5C26-4E3F-AD34-7F02F207548E}"/>
    <hyperlink ref="F1071" r:id="rId3977" display="https://fbref.com/en/squads/e14f61a5/Union-SG-Stats" xr:uid="{4ACE0C5B-93EA-4837-8605-89A58C30EB68}"/>
    <hyperlink ref="Y1071" r:id="rId3978" display="https://fbref.com/en/players/6be253bf/matchlogs/2026/summary/Besfort-Zeneli-Match-Logs" xr:uid="{C41E5EE0-760E-4D23-A7A6-15561B51880A}"/>
    <hyperlink ref="B1072" r:id="rId3979" display="https://fbref.com/en/players/c762b1a6/Ramiz-Zerrouki" xr:uid="{8F47495E-8276-4002-B5C9-87A6AF1B3625}"/>
    <hyperlink ref="D1072" r:id="rId3980" display="https://fbref.com/en/squads/1e2dba57/Algeria-Men-Stats" xr:uid="{D7CFE948-89B0-4310-8AB1-C0043434040E}"/>
    <hyperlink ref="F1072" r:id="rId3981" display="https://fbref.com/en/squads/a1f721d3/2025-2026/Twente-Stats" xr:uid="{26B7CEF0-F770-444F-A85C-DFA73E8C5D61}"/>
    <hyperlink ref="Y1072" r:id="rId3982" display="https://fbref.com/en/players/c762b1a6/matchlogs/2026/summary/Ramiz-Zerrouki-Match-Logs" xr:uid="{DDA8AC61-DEAB-40F1-AAA1-B96C3FED1BC2}"/>
    <hyperlink ref="B1073" r:id="rId3983" display="https://fbref.com/en/players/c818c4d9/Luca-Zidane" xr:uid="{CAB523AA-6883-4F2A-8432-1D6986590DCC}"/>
    <hyperlink ref="D1073" r:id="rId3984" display="https://fbref.com/en/squads/1e2dba57/Algeria-Men-Stats" xr:uid="{520CDC56-67A5-4FFC-AE6F-1195C70EB593}"/>
    <hyperlink ref="F1073" r:id="rId3985" display="https://fbref.com/en/squads/a0435291/Granada-Stats" xr:uid="{89824E76-DDB2-4A05-8796-5D9C2E84568D}"/>
    <hyperlink ref="Y1073" r:id="rId3986" display="https://fbref.com/en/players/c818c4d9/matchlogs/2026/summary/Luca-Zidane-Match-Logs" xr:uid="{D58A954C-8F16-4B29-91FA-C40910061334}"/>
    <hyperlink ref="B1074" r:id="rId3987" display="https://fbref.com/en/players/68ff8437/Mostafa-Ziko" xr:uid="{F6247D50-FAFA-461B-BCC1-E5D9DE5A41AD}"/>
    <hyperlink ref="D1074" r:id="rId3988" display="https://fbref.com/en/squads/b8889750/Egypt-Men-Stats" xr:uid="{2498FFBB-F3C0-4AFD-9257-993DB0B16A7D}"/>
    <hyperlink ref="Y1074" r:id="rId3989" display="https://fbref.com/en/players/68ff8437/matchlogs/2026/summary/Mostafa-Ziko-Match-Logs" xr:uid="{15D29D0D-FD14-4043-81E7-B59FCB7C530F}"/>
    <hyperlink ref="B1075" r:id="rId3990" display="https://fbref.com/en/players/acf7e795/David-Zima" xr:uid="{39BC4115-9323-4AB2-AC75-E2DECDBFAEAE}"/>
    <hyperlink ref="D1075" r:id="rId3991" display="https://fbref.com/en/squads/2740937c/Czechia-Men-Stats" xr:uid="{40CFC2F2-25AE-4914-8F53-AE83B0EF427B}"/>
    <hyperlink ref="F1075" r:id="rId3992" display="https://fbref.com/en/squads/111cbfb1/2025-2026/Slavia-Prague-Stats" xr:uid="{348F9325-A3E0-487D-9436-2DE9FA6BCDC4}"/>
    <hyperlink ref="Y1075" r:id="rId3993" display="https://fbref.com/en/players/acf7e795/matchlogs/2026/summary/David-Zima-Match-Logs" xr:uid="{AECB06EE-0356-4B3E-A36E-4518A1F48084}"/>
    <hyperlink ref="B1076" r:id="rId3994" display="https://fbref.com/en/players/c6415ba9/Zizo" xr:uid="{AD6C4BBC-A471-4FC3-9DC0-2F081A9529A6}"/>
    <hyperlink ref="D1076" r:id="rId3995" display="https://fbref.com/en/squads/b8889750/Egypt-Men-Stats" xr:uid="{D744B299-0068-4597-A0CB-5BAC6BC24A28}"/>
    <hyperlink ref="Y1076" r:id="rId3996" display="https://fbref.com/en/players/c6415ba9/matchlogs/2026/summary/Zizo-Match-Logs" xr:uid="{69A57866-6312-4C90-952E-147B0B86F9CC}"/>
    <hyperlink ref="B1077" r:id="rId3997" display="https://fbref.com/en/players/c6f21aa8/Themba-Zwane" xr:uid="{F6DC8277-53DD-4337-B7D6-6C202434EDC8}"/>
    <hyperlink ref="D1077" r:id="rId3998" display="https://fbref.com/en/squads/506f1741/South-Africa-Men-Stats" xr:uid="{5973BF05-B2C1-497A-9A15-1FA30FAA6F5B}"/>
    <hyperlink ref="F1077" r:id="rId3999" display="https://fbref.com/en/squads/97d80fef/Mamelodi-Sundowns-Stats" xr:uid="{D3B23196-90E3-4D18-87C9-8715D36BBFD4}"/>
    <hyperlink ref="Y1077" r:id="rId4000" display="https://fbref.com/en/players/c6f21aa8/matchlogs/2026/summary/Themba-Zwane-Match-Logs" xr:uid="{55A640DB-A199-4E95-93B7-BD939A131917}"/>
    <hyperlink ref="B1078" r:id="rId4001" display="https://fbref.com/en/players/79300479/Martin-Odegaard" xr:uid="{D67B1404-DB99-414E-AE9E-50C39E5C8F7C}"/>
    <hyperlink ref="D1078" r:id="rId4002" display="https://fbref.com/en/squads/599eba19/Norway-Men-Stats" xr:uid="{3481517E-F904-49B0-BB3D-BE0E5428FBC9}"/>
    <hyperlink ref="F1078" r:id="rId4003" display="https://fbref.com/en/squads/18bb7c10/Arsenal-Stats" xr:uid="{149EAF5A-0096-48DF-9566-D32321304588}"/>
    <hyperlink ref="Y1078" r:id="rId4004" display="https://fbref.com/en/players/79300479/matchlogs/2026/summary/Martin-Odegaard-Match-Logs" xr:uid="{28619765-5618-4799-A8C7-51A0E7D22C9C}"/>
    <hyperlink ref="B1079" r:id="rId4005" display="https://fbref.com/en/players/b35a7399/Leo-Ostigard" xr:uid="{1AAF719D-CE7B-4247-A00F-6933E740CFD4}"/>
    <hyperlink ref="D1079" r:id="rId4006" display="https://fbref.com/en/squads/599eba19/Norway-Men-Stats" xr:uid="{FC618069-9A93-441B-804A-DAAC6051588E}"/>
    <hyperlink ref="F1079" r:id="rId4007" display="https://fbref.com/en/squads/658bf2de/Genoa-Stats" xr:uid="{4A698E76-7FDD-4A37-B650-53EB61F1A42F}"/>
    <hyperlink ref="Y1079" r:id="rId4008" display="https://fbref.com/en/players/b35a7399/matchlogs/2026/summary/Leo-Ostigard-Match-Logs" xr:uid="{458F69ED-4452-45F3-92D8-0E0AC0D4B2BE}"/>
  </hyperlinks>
  <pageMargins left="0.7" right="0.7" top="0.75" bottom="0.75" header="0.3" footer="0.3"/>
  <pageSetup orientation="portrait" horizontalDpi="300" verticalDpi="300" r:id="rId400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7648-75ED-4AC6-8231-AF03D59AF5FC}">
  <sheetPr codeName="Sheet1"/>
  <dimension ref="A1:AA65"/>
  <sheetViews>
    <sheetView workbookViewId="0">
      <selection activeCell="A2" sqref="A2"/>
    </sheetView>
  </sheetViews>
  <sheetFormatPr defaultRowHeight="15.75" x14ac:dyDescent="0.25"/>
  <cols>
    <col min="2" max="2" width="15.125" bestFit="1" customWidth="1"/>
    <col min="4" max="4" width="19.75" bestFit="1" customWidth="1"/>
    <col min="6" max="6" width="21.75" bestFit="1" customWidth="1"/>
  </cols>
  <sheetData>
    <row r="1" spans="1:27" ht="16.5" thickBot="1" x14ac:dyDescent="0.3">
      <c r="A1" s="400" t="s">
        <v>334</v>
      </c>
      <c r="B1" s="400"/>
      <c r="C1" s="400"/>
      <c r="D1" s="401"/>
      <c r="E1" s="402" t="s">
        <v>335</v>
      </c>
      <c r="F1" s="400"/>
      <c r="G1" s="400"/>
      <c r="H1" s="400"/>
      <c r="I1" s="400"/>
      <c r="J1" s="400"/>
      <c r="K1" s="400"/>
      <c r="L1" s="400"/>
      <c r="M1" s="400"/>
      <c r="N1" s="401"/>
      <c r="O1" s="402" t="s">
        <v>364</v>
      </c>
      <c r="P1" s="400"/>
      <c r="Q1" s="400"/>
      <c r="R1" s="400"/>
      <c r="S1" s="403"/>
      <c r="T1" s="180"/>
      <c r="U1" s="178"/>
      <c r="V1" s="178"/>
      <c r="W1" s="178"/>
      <c r="X1" s="178"/>
      <c r="Y1" s="178"/>
      <c r="Z1" s="178"/>
      <c r="AA1" s="179"/>
    </row>
    <row r="2" spans="1:27" ht="16.5" thickBot="1" x14ac:dyDescent="0.3">
      <c r="A2" s="174" t="s">
        <v>173</v>
      </c>
      <c r="B2" s="317" t="s">
        <v>174</v>
      </c>
      <c r="C2" s="180" t="s">
        <v>175</v>
      </c>
      <c r="D2" s="180" t="s">
        <v>176</v>
      </c>
      <c r="E2" s="180" t="s">
        <v>177</v>
      </c>
      <c r="F2" s="180" t="s">
        <v>806</v>
      </c>
      <c r="G2" s="180" t="s">
        <v>178</v>
      </c>
      <c r="H2" s="193" t="s">
        <v>184</v>
      </c>
      <c r="I2" s="180" t="s">
        <v>185</v>
      </c>
      <c r="J2" s="180" t="s">
        <v>186</v>
      </c>
      <c r="K2" s="180" t="s">
        <v>187</v>
      </c>
      <c r="L2" s="193" t="s">
        <v>362</v>
      </c>
      <c r="M2" s="180" t="s">
        <v>365</v>
      </c>
      <c r="N2" s="180" t="s">
        <v>366</v>
      </c>
      <c r="O2" s="180" t="s">
        <v>367</v>
      </c>
      <c r="P2" s="180" t="s">
        <v>368</v>
      </c>
      <c r="Q2" s="180" t="s">
        <v>205</v>
      </c>
      <c r="R2" s="180" t="s">
        <v>206</v>
      </c>
      <c r="S2" s="180" t="s">
        <v>207</v>
      </c>
      <c r="T2" s="180" t="s">
        <v>369</v>
      </c>
      <c r="U2" s="180" t="s">
        <v>370</v>
      </c>
      <c r="V2" s="193" t="s">
        <v>192</v>
      </c>
      <c r="W2" s="180" t="s">
        <v>363</v>
      </c>
      <c r="X2" s="180" t="s">
        <v>371</v>
      </c>
      <c r="Y2" s="180" t="s">
        <v>372</v>
      </c>
      <c r="Z2" s="180" t="s">
        <v>368</v>
      </c>
      <c r="AA2" s="251" t="s">
        <v>179</v>
      </c>
    </row>
    <row r="3" spans="1:27" x14ac:dyDescent="0.25">
      <c r="A3" s="318">
        <v>1</v>
      </c>
      <c r="B3" s="169" t="s">
        <v>1391</v>
      </c>
      <c r="C3" s="175" t="s">
        <v>183</v>
      </c>
      <c r="D3" s="169" t="s">
        <v>1387</v>
      </c>
      <c r="E3" s="175" t="s">
        <v>2237</v>
      </c>
      <c r="F3" s="286" t="s">
        <v>1392</v>
      </c>
      <c r="G3" s="175">
        <v>1993</v>
      </c>
      <c r="H3" s="176">
        <v>3</v>
      </c>
      <c r="I3" s="177">
        <v>3</v>
      </c>
      <c r="J3" s="177">
        <v>270</v>
      </c>
      <c r="K3" s="177">
        <v>3</v>
      </c>
      <c r="L3" s="176">
        <v>8</v>
      </c>
      <c r="M3" s="177">
        <v>2.67</v>
      </c>
      <c r="N3" s="177">
        <v>16</v>
      </c>
      <c r="O3" s="177">
        <v>8</v>
      </c>
      <c r="P3" s="177">
        <v>50</v>
      </c>
      <c r="Q3" s="170">
        <v>0</v>
      </c>
      <c r="R3" s="170">
        <v>0</v>
      </c>
      <c r="S3" s="177">
        <v>3</v>
      </c>
      <c r="T3" s="170">
        <v>0</v>
      </c>
      <c r="U3" s="170">
        <v>0</v>
      </c>
      <c r="V3" s="176">
        <v>2</v>
      </c>
      <c r="W3" s="177">
        <v>2</v>
      </c>
      <c r="X3" s="170">
        <v>0</v>
      </c>
      <c r="Y3" s="170">
        <v>0</v>
      </c>
      <c r="Z3" s="170">
        <v>0</v>
      </c>
      <c r="AA3" s="173" t="s">
        <v>179</v>
      </c>
    </row>
    <row r="4" spans="1:27" x14ac:dyDescent="0.25">
      <c r="A4" s="318">
        <v>2</v>
      </c>
      <c r="B4" s="169" t="s">
        <v>974</v>
      </c>
      <c r="C4" s="175" t="s">
        <v>183</v>
      </c>
      <c r="D4" s="169" t="s">
        <v>972</v>
      </c>
      <c r="E4" s="175" t="s">
        <v>2238</v>
      </c>
      <c r="F4" s="286" t="s">
        <v>975</v>
      </c>
      <c r="G4" s="175">
        <v>2000</v>
      </c>
      <c r="H4" s="176">
        <v>3</v>
      </c>
      <c r="I4" s="177">
        <v>3</v>
      </c>
      <c r="J4" s="177">
        <v>270</v>
      </c>
      <c r="K4" s="177">
        <v>3</v>
      </c>
      <c r="L4" s="176">
        <v>10</v>
      </c>
      <c r="M4" s="177">
        <v>3.33</v>
      </c>
      <c r="N4" s="177">
        <v>22</v>
      </c>
      <c r="O4" s="177">
        <v>12</v>
      </c>
      <c r="P4" s="177">
        <v>54.5</v>
      </c>
      <c r="Q4" s="170">
        <v>0</v>
      </c>
      <c r="R4" s="177">
        <v>1</v>
      </c>
      <c r="S4" s="177">
        <v>2</v>
      </c>
      <c r="T4" s="170">
        <v>0</v>
      </c>
      <c r="U4" s="170">
        <v>0</v>
      </c>
      <c r="V4" s="176">
        <v>1</v>
      </c>
      <c r="W4" s="177">
        <v>1</v>
      </c>
      <c r="X4" s="170">
        <v>0</v>
      </c>
      <c r="Y4" s="170">
        <v>0</v>
      </c>
      <c r="Z4" s="170">
        <v>0</v>
      </c>
      <c r="AA4" s="173" t="s">
        <v>179</v>
      </c>
    </row>
    <row r="5" spans="1:27" x14ac:dyDescent="0.25">
      <c r="A5" s="318">
        <v>3</v>
      </c>
      <c r="B5" s="169" t="s">
        <v>226</v>
      </c>
      <c r="C5" s="175" t="s">
        <v>183</v>
      </c>
      <c r="D5" s="169" t="s">
        <v>989</v>
      </c>
      <c r="E5" s="175" t="s">
        <v>2261</v>
      </c>
      <c r="F5" s="169" t="s">
        <v>990</v>
      </c>
      <c r="G5" s="175">
        <v>1992</v>
      </c>
      <c r="H5" s="176">
        <v>5</v>
      </c>
      <c r="I5" s="177">
        <v>5</v>
      </c>
      <c r="J5" s="177">
        <v>450</v>
      </c>
      <c r="K5" s="177">
        <v>5</v>
      </c>
      <c r="L5" s="176">
        <v>4</v>
      </c>
      <c r="M5" s="177">
        <v>0.8</v>
      </c>
      <c r="N5" s="177">
        <v>18</v>
      </c>
      <c r="O5" s="177">
        <v>14</v>
      </c>
      <c r="P5" s="177">
        <v>77.8</v>
      </c>
      <c r="Q5" s="177">
        <v>3</v>
      </c>
      <c r="R5" s="177">
        <v>1</v>
      </c>
      <c r="S5" s="177">
        <v>1</v>
      </c>
      <c r="T5" s="177">
        <v>2</v>
      </c>
      <c r="U5" s="177">
        <v>40</v>
      </c>
      <c r="V5" s="171">
        <v>0</v>
      </c>
      <c r="W5" s="170">
        <v>0</v>
      </c>
      <c r="X5" s="170">
        <v>0</v>
      </c>
      <c r="Y5" s="170">
        <v>0</v>
      </c>
      <c r="Z5" s="170"/>
      <c r="AA5" s="173" t="s">
        <v>179</v>
      </c>
    </row>
    <row r="6" spans="1:27" x14ac:dyDescent="0.25">
      <c r="A6" s="318">
        <v>4</v>
      </c>
      <c r="B6" s="169" t="s">
        <v>1548</v>
      </c>
      <c r="C6" s="175" t="s">
        <v>183</v>
      </c>
      <c r="D6" s="169" t="s">
        <v>1534</v>
      </c>
      <c r="E6" s="175" t="s">
        <v>2286</v>
      </c>
      <c r="F6" s="286" t="s">
        <v>2032</v>
      </c>
      <c r="G6" s="175">
        <v>1992</v>
      </c>
      <c r="H6" s="176">
        <v>3</v>
      </c>
      <c r="I6" s="177">
        <v>2</v>
      </c>
      <c r="J6" s="177">
        <v>225</v>
      </c>
      <c r="K6" s="177">
        <v>2.5</v>
      </c>
      <c r="L6" s="176">
        <v>2</v>
      </c>
      <c r="M6" s="177">
        <v>0.8</v>
      </c>
      <c r="N6" s="177">
        <v>10</v>
      </c>
      <c r="O6" s="177">
        <v>8</v>
      </c>
      <c r="P6" s="177">
        <v>80</v>
      </c>
      <c r="Q6" s="170">
        <v>0</v>
      </c>
      <c r="R6" s="177">
        <v>1</v>
      </c>
      <c r="S6" s="177">
        <v>1</v>
      </c>
      <c r="T6" s="177">
        <v>2</v>
      </c>
      <c r="U6" s="177">
        <v>100</v>
      </c>
      <c r="V6" s="171">
        <v>0</v>
      </c>
      <c r="W6" s="170">
        <v>0</v>
      </c>
      <c r="X6" s="170">
        <v>0</v>
      </c>
      <c r="Y6" s="170">
        <v>0</v>
      </c>
      <c r="Z6" s="170"/>
      <c r="AA6" s="173" t="s">
        <v>179</v>
      </c>
    </row>
    <row r="7" spans="1:27" x14ac:dyDescent="0.25">
      <c r="A7" s="318">
        <v>5</v>
      </c>
      <c r="B7" s="169" t="s">
        <v>480</v>
      </c>
      <c r="C7" s="175" t="s">
        <v>183</v>
      </c>
      <c r="D7" s="169" t="s">
        <v>1534</v>
      </c>
      <c r="E7" s="175" t="s">
        <v>2027</v>
      </c>
      <c r="F7" s="169" t="s">
        <v>1551</v>
      </c>
      <c r="G7" s="175">
        <v>1996</v>
      </c>
      <c r="H7" s="176">
        <v>2</v>
      </c>
      <c r="I7" s="177">
        <v>2</v>
      </c>
      <c r="J7" s="177">
        <v>135</v>
      </c>
      <c r="K7" s="177">
        <v>1.5</v>
      </c>
      <c r="L7" s="176">
        <v>1</v>
      </c>
      <c r="M7" s="177">
        <v>0.67</v>
      </c>
      <c r="N7" s="177">
        <v>9</v>
      </c>
      <c r="O7" s="177">
        <v>8</v>
      </c>
      <c r="P7" s="177">
        <v>88.9</v>
      </c>
      <c r="Q7" s="177">
        <v>1</v>
      </c>
      <c r="R7" s="170">
        <v>0</v>
      </c>
      <c r="S7" s="177">
        <v>1</v>
      </c>
      <c r="T7" s="177">
        <v>1</v>
      </c>
      <c r="U7" s="177">
        <v>50</v>
      </c>
      <c r="V7" s="171">
        <v>0</v>
      </c>
      <c r="W7" s="170">
        <v>0</v>
      </c>
      <c r="X7" s="170">
        <v>0</v>
      </c>
      <c r="Y7" s="170">
        <v>0</v>
      </c>
      <c r="Z7" s="170"/>
      <c r="AA7" s="173" t="s">
        <v>179</v>
      </c>
    </row>
    <row r="8" spans="1:27" x14ac:dyDescent="0.25">
      <c r="A8" s="318">
        <v>6</v>
      </c>
      <c r="B8" s="169" t="s">
        <v>1828</v>
      </c>
      <c r="C8" s="175" t="s">
        <v>183</v>
      </c>
      <c r="D8" s="169" t="s">
        <v>1400</v>
      </c>
      <c r="E8" s="175" t="s">
        <v>2257</v>
      </c>
      <c r="F8" s="286" t="s">
        <v>1511</v>
      </c>
      <c r="G8" s="175">
        <v>1996</v>
      </c>
      <c r="H8" s="176">
        <v>2</v>
      </c>
      <c r="I8" s="177">
        <v>2</v>
      </c>
      <c r="J8" s="177">
        <v>135</v>
      </c>
      <c r="K8" s="177">
        <v>1.5</v>
      </c>
      <c r="L8" s="176">
        <v>4</v>
      </c>
      <c r="M8" s="177">
        <v>2.67</v>
      </c>
      <c r="N8" s="177">
        <v>7</v>
      </c>
      <c r="O8" s="177">
        <v>3</v>
      </c>
      <c r="P8" s="177">
        <v>42.9</v>
      </c>
      <c r="Q8" s="170">
        <v>0</v>
      </c>
      <c r="R8" s="170">
        <v>0</v>
      </c>
      <c r="S8" s="177">
        <v>2</v>
      </c>
      <c r="T8" s="170">
        <v>0</v>
      </c>
      <c r="U8" s="170">
        <v>0</v>
      </c>
      <c r="V8" s="171">
        <v>0</v>
      </c>
      <c r="W8" s="170">
        <v>0</v>
      </c>
      <c r="X8" s="170">
        <v>0</v>
      </c>
      <c r="Y8" s="170">
        <v>0</v>
      </c>
      <c r="Z8" s="170"/>
      <c r="AA8" s="173" t="s">
        <v>179</v>
      </c>
    </row>
    <row r="9" spans="1:27" x14ac:dyDescent="0.25">
      <c r="A9" s="318">
        <v>7</v>
      </c>
      <c r="B9" s="169" t="s">
        <v>997</v>
      </c>
      <c r="C9" s="175" t="s">
        <v>183</v>
      </c>
      <c r="D9" s="169" t="s">
        <v>998</v>
      </c>
      <c r="E9" s="175" t="s">
        <v>2310</v>
      </c>
      <c r="F9" s="169" t="s">
        <v>999</v>
      </c>
      <c r="G9" s="175">
        <v>2003</v>
      </c>
      <c r="H9" s="176">
        <v>4</v>
      </c>
      <c r="I9" s="177">
        <v>4</v>
      </c>
      <c r="J9" s="177">
        <v>388</v>
      </c>
      <c r="K9" s="177">
        <v>4.3</v>
      </c>
      <c r="L9" s="176">
        <v>3</v>
      </c>
      <c r="M9" s="177">
        <v>0.7</v>
      </c>
      <c r="N9" s="177">
        <v>17</v>
      </c>
      <c r="O9" s="177">
        <v>14</v>
      </c>
      <c r="P9" s="177">
        <v>82.4</v>
      </c>
      <c r="Q9" s="177">
        <v>1</v>
      </c>
      <c r="R9" s="177">
        <v>2</v>
      </c>
      <c r="S9" s="177">
        <v>1</v>
      </c>
      <c r="T9" s="177">
        <v>2</v>
      </c>
      <c r="U9" s="177">
        <v>50</v>
      </c>
      <c r="V9" s="171">
        <v>0</v>
      </c>
      <c r="W9" s="170">
        <v>0</v>
      </c>
      <c r="X9" s="170">
        <v>0</v>
      </c>
      <c r="Y9" s="170">
        <v>0</v>
      </c>
      <c r="Z9" s="170"/>
      <c r="AA9" s="173" t="s">
        <v>179</v>
      </c>
    </row>
    <row r="10" spans="1:27" x14ac:dyDescent="0.25">
      <c r="A10" s="318">
        <v>8</v>
      </c>
      <c r="B10" s="169" t="s">
        <v>286</v>
      </c>
      <c r="C10" s="175" t="s">
        <v>183</v>
      </c>
      <c r="D10" s="169" t="s">
        <v>1246</v>
      </c>
      <c r="E10" s="175" t="s">
        <v>2313</v>
      </c>
      <c r="F10" s="169" t="s">
        <v>1254</v>
      </c>
      <c r="G10" s="175">
        <v>1992</v>
      </c>
      <c r="H10" s="176">
        <v>3</v>
      </c>
      <c r="I10" s="177">
        <v>3</v>
      </c>
      <c r="J10" s="177">
        <v>270</v>
      </c>
      <c r="K10" s="177">
        <v>3</v>
      </c>
      <c r="L10" s="176">
        <v>3</v>
      </c>
      <c r="M10" s="177">
        <v>1</v>
      </c>
      <c r="N10" s="177">
        <v>18</v>
      </c>
      <c r="O10" s="177">
        <v>15</v>
      </c>
      <c r="P10" s="177">
        <v>83.3</v>
      </c>
      <c r="Q10" s="170">
        <v>0</v>
      </c>
      <c r="R10" s="177">
        <v>3</v>
      </c>
      <c r="S10" s="170">
        <v>0</v>
      </c>
      <c r="T10" s="177">
        <v>1</v>
      </c>
      <c r="U10" s="177">
        <v>33.299999999999997</v>
      </c>
      <c r="V10" s="171">
        <v>0</v>
      </c>
      <c r="W10" s="170">
        <v>0</v>
      </c>
      <c r="X10" s="170">
        <v>0</v>
      </c>
      <c r="Y10" s="170">
        <v>0</v>
      </c>
      <c r="Z10" s="170"/>
      <c r="AA10" s="173" t="s">
        <v>179</v>
      </c>
    </row>
    <row r="11" spans="1:27" x14ac:dyDescent="0.25">
      <c r="A11" s="318">
        <v>9</v>
      </c>
      <c r="B11" s="169" t="s">
        <v>1982</v>
      </c>
      <c r="C11" s="175" t="s">
        <v>183</v>
      </c>
      <c r="D11" s="169" t="s">
        <v>1395</v>
      </c>
      <c r="E11" s="175" t="s">
        <v>2320</v>
      </c>
      <c r="F11" s="286" t="s">
        <v>1983</v>
      </c>
      <c r="G11" s="175">
        <v>1994</v>
      </c>
      <c r="H11" s="176">
        <v>1</v>
      </c>
      <c r="I11" s="177">
        <v>1</v>
      </c>
      <c r="J11" s="177">
        <v>90</v>
      </c>
      <c r="K11" s="177">
        <v>1</v>
      </c>
      <c r="L11" s="176">
        <v>3</v>
      </c>
      <c r="M11" s="177">
        <v>3</v>
      </c>
      <c r="N11" s="177">
        <v>3</v>
      </c>
      <c r="O11" s="170">
        <v>0</v>
      </c>
      <c r="P11" s="170">
        <v>0</v>
      </c>
      <c r="Q11" s="170">
        <v>0</v>
      </c>
      <c r="R11" s="177">
        <v>1</v>
      </c>
      <c r="S11" s="170">
        <v>0</v>
      </c>
      <c r="T11" s="170">
        <v>0</v>
      </c>
      <c r="U11" s="170">
        <v>0</v>
      </c>
      <c r="V11" s="171">
        <v>0</v>
      </c>
      <c r="W11" s="170">
        <v>0</v>
      </c>
      <c r="X11" s="170">
        <v>0</v>
      </c>
      <c r="Y11" s="170">
        <v>0</v>
      </c>
      <c r="Z11" s="170"/>
      <c r="AA11" s="173" t="s">
        <v>179</v>
      </c>
    </row>
    <row r="12" spans="1:27" x14ac:dyDescent="0.25">
      <c r="A12" s="318">
        <v>10</v>
      </c>
      <c r="B12" s="169" t="s">
        <v>400</v>
      </c>
      <c r="C12" s="175" t="s">
        <v>183</v>
      </c>
      <c r="D12" s="169" t="s">
        <v>992</v>
      </c>
      <c r="E12" s="175" t="s">
        <v>2338</v>
      </c>
      <c r="F12" s="169" t="s">
        <v>1005</v>
      </c>
      <c r="G12" s="175">
        <v>1991</v>
      </c>
      <c r="H12" s="176">
        <v>6</v>
      </c>
      <c r="I12" s="177">
        <v>6</v>
      </c>
      <c r="J12" s="177">
        <v>570</v>
      </c>
      <c r="K12" s="177">
        <v>6.3</v>
      </c>
      <c r="L12" s="176">
        <v>6</v>
      </c>
      <c r="M12" s="177">
        <v>0.95</v>
      </c>
      <c r="N12" s="177">
        <v>20</v>
      </c>
      <c r="O12" s="177">
        <v>14</v>
      </c>
      <c r="P12" s="177">
        <v>70</v>
      </c>
      <c r="Q12" s="177">
        <v>3</v>
      </c>
      <c r="R12" s="177">
        <v>2</v>
      </c>
      <c r="S12" s="177">
        <v>1</v>
      </c>
      <c r="T12" s="177">
        <v>2</v>
      </c>
      <c r="U12" s="177">
        <v>33.299999999999997</v>
      </c>
      <c r="V12" s="176">
        <v>1</v>
      </c>
      <c r="W12" s="170">
        <v>0</v>
      </c>
      <c r="X12" s="177">
        <v>1</v>
      </c>
      <c r="Y12" s="170">
        <v>0</v>
      </c>
      <c r="Z12" s="177">
        <v>100</v>
      </c>
      <c r="AA12" s="173" t="s">
        <v>179</v>
      </c>
    </row>
    <row r="13" spans="1:27" x14ac:dyDescent="0.25">
      <c r="A13" s="318">
        <v>11</v>
      </c>
      <c r="B13" s="169" t="s">
        <v>788</v>
      </c>
      <c r="C13" s="175" t="s">
        <v>183</v>
      </c>
      <c r="D13" s="169" t="s">
        <v>654</v>
      </c>
      <c r="E13" s="175" t="s">
        <v>2353</v>
      </c>
      <c r="F13" s="169" t="s">
        <v>986</v>
      </c>
      <c r="G13" s="175">
        <v>1996</v>
      </c>
      <c r="H13" s="176">
        <v>3</v>
      </c>
      <c r="I13" s="177">
        <v>3</v>
      </c>
      <c r="J13" s="177">
        <v>270</v>
      </c>
      <c r="K13" s="177">
        <v>3</v>
      </c>
      <c r="L13" s="176">
        <v>5</v>
      </c>
      <c r="M13" s="177">
        <v>1.67</v>
      </c>
      <c r="N13" s="177">
        <v>13</v>
      </c>
      <c r="O13" s="177">
        <v>8</v>
      </c>
      <c r="P13" s="177">
        <v>61.5</v>
      </c>
      <c r="Q13" s="177">
        <v>1</v>
      </c>
      <c r="R13" s="170">
        <v>0</v>
      </c>
      <c r="S13" s="177">
        <v>2</v>
      </c>
      <c r="T13" s="170">
        <v>0</v>
      </c>
      <c r="U13" s="170">
        <v>0</v>
      </c>
      <c r="V13" s="171">
        <v>0</v>
      </c>
      <c r="W13" s="170">
        <v>0</v>
      </c>
      <c r="X13" s="170">
        <v>0</v>
      </c>
      <c r="Y13" s="170">
        <v>0</v>
      </c>
      <c r="Z13" s="170"/>
      <c r="AA13" s="173" t="s">
        <v>179</v>
      </c>
    </row>
    <row r="14" spans="1:27" x14ac:dyDescent="0.25">
      <c r="A14" s="318">
        <v>12</v>
      </c>
      <c r="B14" s="169" t="s">
        <v>1100</v>
      </c>
      <c r="C14" s="175" t="s">
        <v>183</v>
      </c>
      <c r="D14" s="169" t="s">
        <v>1101</v>
      </c>
      <c r="E14" s="175" t="s">
        <v>2277</v>
      </c>
      <c r="F14" s="286" t="s">
        <v>1102</v>
      </c>
      <c r="G14" s="175">
        <v>2001</v>
      </c>
      <c r="H14" s="176">
        <v>1</v>
      </c>
      <c r="I14" s="177">
        <v>1</v>
      </c>
      <c r="J14" s="177">
        <v>90</v>
      </c>
      <c r="K14" s="177">
        <v>1</v>
      </c>
      <c r="L14" s="176">
        <v>5</v>
      </c>
      <c r="M14" s="177">
        <v>5</v>
      </c>
      <c r="N14" s="177">
        <v>6</v>
      </c>
      <c r="O14" s="177">
        <v>1</v>
      </c>
      <c r="P14" s="177">
        <v>16.7</v>
      </c>
      <c r="Q14" s="170">
        <v>0</v>
      </c>
      <c r="R14" s="170">
        <v>0</v>
      </c>
      <c r="S14" s="177">
        <v>1</v>
      </c>
      <c r="T14" s="170">
        <v>0</v>
      </c>
      <c r="U14" s="170">
        <v>0</v>
      </c>
      <c r="V14" s="171">
        <v>0</v>
      </c>
      <c r="W14" s="170">
        <v>0</v>
      </c>
      <c r="X14" s="170">
        <v>0</v>
      </c>
      <c r="Y14" s="170">
        <v>0</v>
      </c>
      <c r="Z14" s="170"/>
      <c r="AA14" s="173" t="s">
        <v>179</v>
      </c>
    </row>
    <row r="15" spans="1:27" x14ac:dyDescent="0.25">
      <c r="A15" s="318">
        <v>13</v>
      </c>
      <c r="B15" s="169" t="s">
        <v>269</v>
      </c>
      <c r="C15" s="175" t="s">
        <v>183</v>
      </c>
      <c r="D15" s="169" t="s">
        <v>1545</v>
      </c>
      <c r="E15" s="175" t="s">
        <v>2382</v>
      </c>
      <c r="F15" s="169" t="s">
        <v>949</v>
      </c>
      <c r="G15" s="175">
        <v>1999</v>
      </c>
      <c r="H15" s="176">
        <v>5</v>
      </c>
      <c r="I15" s="177">
        <v>5</v>
      </c>
      <c r="J15" s="177">
        <v>450</v>
      </c>
      <c r="K15" s="177">
        <v>5</v>
      </c>
      <c r="L15" s="176">
        <v>3</v>
      </c>
      <c r="M15" s="177">
        <v>0.6</v>
      </c>
      <c r="N15" s="177">
        <v>22</v>
      </c>
      <c r="O15" s="177">
        <v>19</v>
      </c>
      <c r="P15" s="177">
        <v>86.4</v>
      </c>
      <c r="Q15" s="177">
        <v>2</v>
      </c>
      <c r="R15" s="177">
        <v>2</v>
      </c>
      <c r="S15" s="177">
        <v>1</v>
      </c>
      <c r="T15" s="177">
        <v>2</v>
      </c>
      <c r="U15" s="177">
        <v>40</v>
      </c>
      <c r="V15" s="171">
        <v>0</v>
      </c>
      <c r="W15" s="170">
        <v>0</v>
      </c>
      <c r="X15" s="170">
        <v>0</v>
      </c>
      <c r="Y15" s="170">
        <v>0</v>
      </c>
      <c r="Z15" s="170"/>
      <c r="AA15" s="173" t="s">
        <v>179</v>
      </c>
    </row>
    <row r="16" spans="1:27" x14ac:dyDescent="0.25">
      <c r="A16" s="318">
        <v>14</v>
      </c>
      <c r="B16" s="169" t="s">
        <v>50</v>
      </c>
      <c r="C16" s="175" t="s">
        <v>183</v>
      </c>
      <c r="D16" s="169" t="s">
        <v>1270</v>
      </c>
      <c r="E16" s="175" t="s">
        <v>2385</v>
      </c>
      <c r="F16" s="169" t="s">
        <v>1020</v>
      </c>
      <c r="G16" s="175">
        <v>1992</v>
      </c>
      <c r="H16" s="176">
        <v>6</v>
      </c>
      <c r="I16" s="177">
        <v>6</v>
      </c>
      <c r="J16" s="177">
        <v>550</v>
      </c>
      <c r="K16" s="177">
        <v>6.1</v>
      </c>
      <c r="L16" s="176">
        <v>6</v>
      </c>
      <c r="M16" s="177">
        <v>0.98</v>
      </c>
      <c r="N16" s="177">
        <v>20</v>
      </c>
      <c r="O16" s="177">
        <v>14</v>
      </c>
      <c r="P16" s="177">
        <v>70</v>
      </c>
      <c r="Q16" s="177">
        <v>3</v>
      </c>
      <c r="R16" s="177">
        <v>2</v>
      </c>
      <c r="S16" s="177">
        <v>1</v>
      </c>
      <c r="T16" s="177">
        <v>1</v>
      </c>
      <c r="U16" s="177">
        <v>16.7</v>
      </c>
      <c r="V16" s="171">
        <v>0</v>
      </c>
      <c r="W16" s="170">
        <v>0</v>
      </c>
      <c r="X16" s="170">
        <v>0</v>
      </c>
      <c r="Y16" s="170">
        <v>0</v>
      </c>
      <c r="Z16" s="170"/>
      <c r="AA16" s="173" t="s">
        <v>179</v>
      </c>
    </row>
    <row r="17" spans="1:27" x14ac:dyDescent="0.25">
      <c r="A17" s="318">
        <v>15</v>
      </c>
      <c r="B17" s="169" t="s">
        <v>764</v>
      </c>
      <c r="C17" s="175" t="s">
        <v>183</v>
      </c>
      <c r="D17" s="169" t="s">
        <v>887</v>
      </c>
      <c r="E17" s="175" t="s">
        <v>2386</v>
      </c>
      <c r="F17" s="169" t="s">
        <v>943</v>
      </c>
      <c r="G17" s="175">
        <v>1994</v>
      </c>
      <c r="H17" s="176">
        <v>5</v>
      </c>
      <c r="I17" s="177">
        <v>5</v>
      </c>
      <c r="J17" s="177">
        <v>450</v>
      </c>
      <c r="K17" s="177">
        <v>5</v>
      </c>
      <c r="L17" s="176">
        <v>6</v>
      </c>
      <c r="M17" s="177">
        <v>1.2</v>
      </c>
      <c r="N17" s="177">
        <v>12</v>
      </c>
      <c r="O17" s="177">
        <v>6</v>
      </c>
      <c r="P17" s="177">
        <v>50</v>
      </c>
      <c r="Q17" s="177">
        <v>2</v>
      </c>
      <c r="R17" s="177">
        <v>1</v>
      </c>
      <c r="S17" s="177">
        <v>2</v>
      </c>
      <c r="T17" s="177">
        <v>2</v>
      </c>
      <c r="U17" s="177">
        <v>40</v>
      </c>
      <c r="V17" s="171">
        <v>0</v>
      </c>
      <c r="W17" s="170">
        <v>0</v>
      </c>
      <c r="X17" s="170">
        <v>0</v>
      </c>
      <c r="Y17" s="170">
        <v>0</v>
      </c>
      <c r="Z17" s="170"/>
      <c r="AA17" s="173" t="s">
        <v>179</v>
      </c>
    </row>
    <row r="18" spans="1:27" x14ac:dyDescent="0.25">
      <c r="A18" s="318">
        <v>16</v>
      </c>
      <c r="B18" s="169" t="s">
        <v>1273</v>
      </c>
      <c r="C18" s="175" t="s">
        <v>183</v>
      </c>
      <c r="D18" s="169" t="s">
        <v>1256</v>
      </c>
      <c r="E18" s="175" t="s">
        <v>2177</v>
      </c>
      <c r="F18" s="169" t="s">
        <v>1274</v>
      </c>
      <c r="G18" s="175">
        <v>1993</v>
      </c>
      <c r="H18" s="176">
        <v>3</v>
      </c>
      <c r="I18" s="177">
        <v>3</v>
      </c>
      <c r="J18" s="177">
        <v>270</v>
      </c>
      <c r="K18" s="177">
        <v>3</v>
      </c>
      <c r="L18" s="176">
        <v>10</v>
      </c>
      <c r="M18" s="177">
        <v>3.33</v>
      </c>
      <c r="N18" s="177">
        <v>21</v>
      </c>
      <c r="O18" s="177">
        <v>11</v>
      </c>
      <c r="P18" s="177">
        <v>52.4</v>
      </c>
      <c r="Q18" s="170">
        <v>0</v>
      </c>
      <c r="R18" s="177">
        <v>1</v>
      </c>
      <c r="S18" s="177">
        <v>2</v>
      </c>
      <c r="T18" s="170">
        <v>0</v>
      </c>
      <c r="U18" s="170">
        <v>0</v>
      </c>
      <c r="V18" s="171">
        <v>0</v>
      </c>
      <c r="W18" s="170">
        <v>0</v>
      </c>
      <c r="X18" s="170">
        <v>0</v>
      </c>
      <c r="Y18" s="170">
        <v>0</v>
      </c>
      <c r="Z18" s="170"/>
      <c r="AA18" s="173" t="s">
        <v>179</v>
      </c>
    </row>
    <row r="19" spans="1:27" x14ac:dyDescent="0.25">
      <c r="A19" s="318">
        <v>17</v>
      </c>
      <c r="B19" s="169" t="s">
        <v>1759</v>
      </c>
      <c r="C19" s="175" t="s">
        <v>183</v>
      </c>
      <c r="D19" s="169" t="s">
        <v>1101</v>
      </c>
      <c r="E19" s="175" t="s">
        <v>1823</v>
      </c>
      <c r="F19" s="286" t="s">
        <v>1760</v>
      </c>
      <c r="G19" s="175">
        <v>1997</v>
      </c>
      <c r="H19" s="176">
        <v>2</v>
      </c>
      <c r="I19" s="177">
        <v>2</v>
      </c>
      <c r="J19" s="177">
        <v>180</v>
      </c>
      <c r="K19" s="177">
        <v>2</v>
      </c>
      <c r="L19" s="176">
        <v>7</v>
      </c>
      <c r="M19" s="177">
        <v>3.5</v>
      </c>
      <c r="N19" s="177">
        <v>12</v>
      </c>
      <c r="O19" s="177">
        <v>5</v>
      </c>
      <c r="P19" s="177">
        <v>41.7</v>
      </c>
      <c r="Q19" s="170">
        <v>0</v>
      </c>
      <c r="R19" s="170">
        <v>0</v>
      </c>
      <c r="S19" s="177">
        <v>2</v>
      </c>
      <c r="T19" s="170">
        <v>0</v>
      </c>
      <c r="U19" s="170">
        <v>0</v>
      </c>
      <c r="V19" s="171">
        <v>0</v>
      </c>
      <c r="W19" s="170">
        <v>0</v>
      </c>
      <c r="X19" s="170">
        <v>0</v>
      </c>
      <c r="Y19" s="170">
        <v>0</v>
      </c>
      <c r="Z19" s="170"/>
      <c r="AA19" s="173" t="s">
        <v>179</v>
      </c>
    </row>
    <row r="20" spans="1:27" x14ac:dyDescent="0.25">
      <c r="A20" s="318">
        <v>18</v>
      </c>
      <c r="B20" s="169" t="s">
        <v>1839</v>
      </c>
      <c r="C20" s="175" t="s">
        <v>183</v>
      </c>
      <c r="D20" s="169" t="s">
        <v>1438</v>
      </c>
      <c r="E20" s="175" t="s">
        <v>2412</v>
      </c>
      <c r="F20" s="169" t="s">
        <v>1621</v>
      </c>
      <c r="G20" s="175">
        <v>1993</v>
      </c>
      <c r="H20" s="176">
        <v>3</v>
      </c>
      <c r="I20" s="177">
        <v>2</v>
      </c>
      <c r="J20" s="177">
        <v>238</v>
      </c>
      <c r="K20" s="177">
        <v>2.6</v>
      </c>
      <c r="L20" s="176">
        <v>3</v>
      </c>
      <c r="M20" s="177">
        <v>1.1299999999999999</v>
      </c>
      <c r="N20" s="177">
        <v>7</v>
      </c>
      <c r="O20" s="177">
        <v>4</v>
      </c>
      <c r="P20" s="177">
        <v>57.1</v>
      </c>
      <c r="Q20" s="177">
        <v>1</v>
      </c>
      <c r="R20" s="170">
        <v>0</v>
      </c>
      <c r="S20" s="177">
        <v>1</v>
      </c>
      <c r="T20" s="177">
        <v>1</v>
      </c>
      <c r="U20" s="177">
        <v>50</v>
      </c>
      <c r="V20" s="176">
        <v>1</v>
      </c>
      <c r="W20" s="177">
        <v>1</v>
      </c>
      <c r="X20" s="170">
        <v>0</v>
      </c>
      <c r="Y20" s="170">
        <v>0</v>
      </c>
      <c r="Z20" s="170">
        <v>0</v>
      </c>
      <c r="AA20" s="173" t="s">
        <v>179</v>
      </c>
    </row>
    <row r="21" spans="1:27" x14ac:dyDescent="0.25">
      <c r="A21" s="318">
        <v>19</v>
      </c>
      <c r="B21" s="169" t="s">
        <v>763</v>
      </c>
      <c r="C21" s="175" t="s">
        <v>183</v>
      </c>
      <c r="D21" s="169" t="s">
        <v>1103</v>
      </c>
      <c r="E21" s="175" t="s">
        <v>2461</v>
      </c>
      <c r="F21" s="169" t="s">
        <v>1079</v>
      </c>
      <c r="G21" s="175">
        <v>2000</v>
      </c>
      <c r="H21" s="176">
        <v>4</v>
      </c>
      <c r="I21" s="177">
        <v>4</v>
      </c>
      <c r="J21" s="177">
        <v>360</v>
      </c>
      <c r="K21" s="177">
        <v>4</v>
      </c>
      <c r="L21" s="176">
        <v>4</v>
      </c>
      <c r="M21" s="177">
        <v>1</v>
      </c>
      <c r="N21" s="177">
        <v>13</v>
      </c>
      <c r="O21" s="177">
        <v>9</v>
      </c>
      <c r="P21" s="177">
        <v>69.2</v>
      </c>
      <c r="Q21" s="177">
        <v>2</v>
      </c>
      <c r="R21" s="170">
        <v>0</v>
      </c>
      <c r="S21" s="177">
        <v>2</v>
      </c>
      <c r="T21" s="177">
        <v>2</v>
      </c>
      <c r="U21" s="177">
        <v>50</v>
      </c>
      <c r="V21" s="171">
        <v>0</v>
      </c>
      <c r="W21" s="170">
        <v>0</v>
      </c>
      <c r="X21" s="170">
        <v>0</v>
      </c>
      <c r="Y21" s="170">
        <v>0</v>
      </c>
      <c r="Z21" s="170"/>
      <c r="AA21" s="173" t="s">
        <v>179</v>
      </c>
    </row>
    <row r="22" spans="1:27" x14ac:dyDescent="0.25">
      <c r="A22" s="318">
        <v>20</v>
      </c>
      <c r="B22" s="169" t="s">
        <v>760</v>
      </c>
      <c r="C22" s="175" t="s">
        <v>183</v>
      </c>
      <c r="D22" s="169" t="s">
        <v>885</v>
      </c>
      <c r="E22" s="175" t="s">
        <v>2169</v>
      </c>
      <c r="F22" s="169" t="s">
        <v>950</v>
      </c>
      <c r="G22" s="175">
        <v>1998</v>
      </c>
      <c r="H22" s="176">
        <v>4</v>
      </c>
      <c r="I22" s="177">
        <v>4</v>
      </c>
      <c r="J22" s="177">
        <v>360</v>
      </c>
      <c r="K22" s="177">
        <v>4</v>
      </c>
      <c r="L22" s="176">
        <v>5</v>
      </c>
      <c r="M22" s="177">
        <v>1.25</v>
      </c>
      <c r="N22" s="177">
        <v>13</v>
      </c>
      <c r="O22" s="177">
        <v>8</v>
      </c>
      <c r="P22" s="177">
        <v>61.5</v>
      </c>
      <c r="Q22" s="177">
        <v>3</v>
      </c>
      <c r="R22" s="170">
        <v>0</v>
      </c>
      <c r="S22" s="177">
        <v>1</v>
      </c>
      <c r="T22" s="177">
        <v>2</v>
      </c>
      <c r="U22" s="177">
        <v>50</v>
      </c>
      <c r="V22" s="171">
        <v>0</v>
      </c>
      <c r="W22" s="170">
        <v>0</v>
      </c>
      <c r="X22" s="170">
        <v>0</v>
      </c>
      <c r="Y22" s="170">
        <v>0</v>
      </c>
      <c r="Z22" s="170"/>
      <c r="AA22" s="173" t="s">
        <v>179</v>
      </c>
    </row>
    <row r="23" spans="1:27" x14ac:dyDescent="0.25">
      <c r="A23" s="318">
        <v>21</v>
      </c>
      <c r="B23" s="169" t="s">
        <v>343</v>
      </c>
      <c r="C23" s="175" t="s">
        <v>183</v>
      </c>
      <c r="D23" s="169" t="s">
        <v>1104</v>
      </c>
      <c r="E23" s="175" t="s">
        <v>2469</v>
      </c>
      <c r="F23" s="169" t="s">
        <v>1105</v>
      </c>
      <c r="G23" s="175">
        <v>1987</v>
      </c>
      <c r="H23" s="176">
        <v>4</v>
      </c>
      <c r="I23" s="177">
        <v>4</v>
      </c>
      <c r="J23" s="177">
        <v>360</v>
      </c>
      <c r="K23" s="177">
        <v>4</v>
      </c>
      <c r="L23" s="176">
        <v>4</v>
      </c>
      <c r="M23" s="177">
        <v>1</v>
      </c>
      <c r="N23" s="177">
        <v>13</v>
      </c>
      <c r="O23" s="177">
        <v>9</v>
      </c>
      <c r="P23" s="177">
        <v>69.2</v>
      </c>
      <c r="Q23" s="177">
        <v>1</v>
      </c>
      <c r="R23" s="177">
        <v>1</v>
      </c>
      <c r="S23" s="177">
        <v>2</v>
      </c>
      <c r="T23" s="177">
        <v>1</v>
      </c>
      <c r="U23" s="177">
        <v>25</v>
      </c>
      <c r="V23" s="171">
        <v>0</v>
      </c>
      <c r="W23" s="170">
        <v>0</v>
      </c>
      <c r="X23" s="170">
        <v>0</v>
      </c>
      <c r="Y23" s="170">
        <v>0</v>
      </c>
      <c r="Z23" s="170"/>
      <c r="AA23" s="173" t="s">
        <v>179</v>
      </c>
    </row>
    <row r="24" spans="1:27" x14ac:dyDescent="0.25">
      <c r="A24" s="318">
        <v>22</v>
      </c>
      <c r="B24" s="169" t="s">
        <v>910</v>
      </c>
      <c r="C24" s="175" t="s">
        <v>183</v>
      </c>
      <c r="D24" s="169" t="s">
        <v>890</v>
      </c>
      <c r="E24" s="175" t="s">
        <v>524</v>
      </c>
      <c r="F24" s="169" t="s">
        <v>952</v>
      </c>
      <c r="G24" s="175">
        <v>2000</v>
      </c>
      <c r="H24" s="176">
        <v>5</v>
      </c>
      <c r="I24" s="177">
        <v>5</v>
      </c>
      <c r="J24" s="177">
        <v>480</v>
      </c>
      <c r="K24" s="177">
        <v>5.3</v>
      </c>
      <c r="L24" s="176">
        <v>6</v>
      </c>
      <c r="M24" s="177">
        <v>1.1299999999999999</v>
      </c>
      <c r="N24" s="177">
        <v>29</v>
      </c>
      <c r="O24" s="177">
        <v>23</v>
      </c>
      <c r="P24" s="177">
        <v>79.3</v>
      </c>
      <c r="Q24" s="177">
        <v>1</v>
      </c>
      <c r="R24" s="177">
        <v>2</v>
      </c>
      <c r="S24" s="177">
        <v>2</v>
      </c>
      <c r="T24" s="177">
        <v>2</v>
      </c>
      <c r="U24" s="177">
        <v>40</v>
      </c>
      <c r="V24" s="176">
        <v>1</v>
      </c>
      <c r="W24" s="177">
        <v>1</v>
      </c>
      <c r="X24" s="170">
        <v>0</v>
      </c>
      <c r="Y24" s="170">
        <v>0</v>
      </c>
      <c r="Z24" s="170">
        <v>0</v>
      </c>
      <c r="AA24" s="173" t="s">
        <v>179</v>
      </c>
    </row>
    <row r="25" spans="1:27" x14ac:dyDescent="0.25">
      <c r="A25" s="318">
        <v>23</v>
      </c>
      <c r="B25" s="169" t="s">
        <v>571</v>
      </c>
      <c r="C25" s="175" t="s">
        <v>183</v>
      </c>
      <c r="D25" s="169" t="s">
        <v>633</v>
      </c>
      <c r="E25" s="175" t="s">
        <v>2492</v>
      </c>
      <c r="F25" s="169" t="s">
        <v>1458</v>
      </c>
      <c r="G25" s="175">
        <v>1996</v>
      </c>
      <c r="H25" s="176">
        <v>3</v>
      </c>
      <c r="I25" s="177">
        <v>3</v>
      </c>
      <c r="J25" s="177">
        <v>270</v>
      </c>
      <c r="K25" s="177">
        <v>3</v>
      </c>
      <c r="L25" s="176">
        <v>4</v>
      </c>
      <c r="M25" s="177">
        <v>1.33</v>
      </c>
      <c r="N25" s="177">
        <v>12</v>
      </c>
      <c r="O25" s="177">
        <v>8</v>
      </c>
      <c r="P25" s="177">
        <v>66.7</v>
      </c>
      <c r="Q25" s="177">
        <v>1</v>
      </c>
      <c r="R25" s="170">
        <v>0</v>
      </c>
      <c r="S25" s="177">
        <v>2</v>
      </c>
      <c r="T25" s="177">
        <v>1</v>
      </c>
      <c r="U25" s="177">
        <v>33.299999999999997</v>
      </c>
      <c r="V25" s="171">
        <v>0</v>
      </c>
      <c r="W25" s="170">
        <v>0</v>
      </c>
      <c r="X25" s="170">
        <v>0</v>
      </c>
      <c r="Y25" s="170">
        <v>0</v>
      </c>
      <c r="Z25" s="170"/>
      <c r="AA25" s="173" t="s">
        <v>179</v>
      </c>
    </row>
    <row r="26" spans="1:27" x14ac:dyDescent="0.25">
      <c r="A26" s="318">
        <v>24</v>
      </c>
      <c r="B26" s="169" t="s">
        <v>1465</v>
      </c>
      <c r="C26" s="175" t="s">
        <v>183</v>
      </c>
      <c r="D26" s="169" t="s">
        <v>1400</v>
      </c>
      <c r="E26" s="175" t="s">
        <v>2511</v>
      </c>
      <c r="F26" s="286" t="s">
        <v>1464</v>
      </c>
      <c r="G26" s="175">
        <v>1991</v>
      </c>
      <c r="H26" s="176">
        <v>2</v>
      </c>
      <c r="I26" s="177">
        <v>1</v>
      </c>
      <c r="J26" s="177">
        <v>135</v>
      </c>
      <c r="K26" s="177">
        <v>1.5</v>
      </c>
      <c r="L26" s="176">
        <v>8</v>
      </c>
      <c r="M26" s="177">
        <v>5.33</v>
      </c>
      <c r="N26" s="177">
        <v>16</v>
      </c>
      <c r="O26" s="177">
        <v>8</v>
      </c>
      <c r="P26" s="177">
        <v>50</v>
      </c>
      <c r="Q26" s="170">
        <v>0</v>
      </c>
      <c r="R26" s="170">
        <v>0</v>
      </c>
      <c r="S26" s="177">
        <v>1</v>
      </c>
      <c r="T26" s="170">
        <v>0</v>
      </c>
      <c r="U26" s="170">
        <v>0</v>
      </c>
      <c r="V26" s="171">
        <v>0</v>
      </c>
      <c r="W26" s="170">
        <v>0</v>
      </c>
      <c r="X26" s="170">
        <v>0</v>
      </c>
      <c r="Y26" s="170">
        <v>0</v>
      </c>
      <c r="Z26" s="170"/>
      <c r="AA26" s="173" t="s">
        <v>179</v>
      </c>
    </row>
    <row r="27" spans="1:27" ht="16.5" thickBot="1" x14ac:dyDescent="0.3">
      <c r="A27" s="318">
        <v>25</v>
      </c>
      <c r="B27" s="169" t="s">
        <v>789</v>
      </c>
      <c r="C27" s="175" t="s">
        <v>183</v>
      </c>
      <c r="D27" s="169" t="s">
        <v>635</v>
      </c>
      <c r="E27" s="175" t="s">
        <v>1854</v>
      </c>
      <c r="F27" s="169" t="s">
        <v>1058</v>
      </c>
      <c r="G27" s="175">
        <v>1997</v>
      </c>
      <c r="H27" s="176">
        <v>6</v>
      </c>
      <c r="I27" s="177">
        <v>6</v>
      </c>
      <c r="J27" s="177">
        <v>600</v>
      </c>
      <c r="K27" s="177">
        <v>6.7</v>
      </c>
      <c r="L27" s="176">
        <v>6</v>
      </c>
      <c r="M27" s="177">
        <v>0.9</v>
      </c>
      <c r="N27" s="177">
        <v>26</v>
      </c>
      <c r="O27" s="177">
        <v>20</v>
      </c>
      <c r="P27" s="177">
        <v>76.900000000000006</v>
      </c>
      <c r="Q27" s="177">
        <v>3</v>
      </c>
      <c r="R27" s="177">
        <v>2</v>
      </c>
      <c r="S27" s="177">
        <v>1</v>
      </c>
      <c r="T27" s="177">
        <v>2</v>
      </c>
      <c r="U27" s="177">
        <v>33.299999999999997</v>
      </c>
      <c r="V27" s="171">
        <v>0</v>
      </c>
      <c r="W27" s="170">
        <v>0</v>
      </c>
      <c r="X27" s="170">
        <v>0</v>
      </c>
      <c r="Y27" s="170">
        <v>0</v>
      </c>
      <c r="Z27" s="170"/>
      <c r="AA27" s="173" t="s">
        <v>179</v>
      </c>
    </row>
    <row r="28" spans="1:27" ht="16.5" thickBot="1" x14ac:dyDescent="0.3">
      <c r="A28" s="174" t="s">
        <v>173</v>
      </c>
      <c r="B28" s="315" t="s">
        <v>174</v>
      </c>
      <c r="C28" s="181" t="s">
        <v>175</v>
      </c>
      <c r="D28" s="181" t="s">
        <v>176</v>
      </c>
      <c r="E28" s="181" t="s">
        <v>177</v>
      </c>
      <c r="F28" s="181" t="s">
        <v>806</v>
      </c>
      <c r="G28" s="181" t="s">
        <v>178</v>
      </c>
      <c r="H28" s="182" t="s">
        <v>184</v>
      </c>
      <c r="I28" s="181" t="s">
        <v>185</v>
      </c>
      <c r="J28" s="181" t="s">
        <v>186</v>
      </c>
      <c r="K28" s="181" t="s">
        <v>187</v>
      </c>
      <c r="L28" s="182" t="s">
        <v>362</v>
      </c>
      <c r="M28" s="181" t="s">
        <v>365</v>
      </c>
      <c r="N28" s="181" t="s">
        <v>366</v>
      </c>
      <c r="O28" s="181" t="s">
        <v>367</v>
      </c>
      <c r="P28" s="181" t="s">
        <v>368</v>
      </c>
      <c r="Q28" s="181" t="s">
        <v>205</v>
      </c>
      <c r="R28" s="181" t="s">
        <v>206</v>
      </c>
      <c r="S28" s="181" t="s">
        <v>207</v>
      </c>
      <c r="T28" s="181" t="s">
        <v>369</v>
      </c>
      <c r="U28" s="181" t="s">
        <v>370</v>
      </c>
      <c r="V28" s="182" t="s">
        <v>192</v>
      </c>
      <c r="W28" s="181" t="s">
        <v>363</v>
      </c>
      <c r="X28" s="181" t="s">
        <v>371</v>
      </c>
      <c r="Y28" s="181" t="s">
        <v>372</v>
      </c>
      <c r="Z28" s="181" t="s">
        <v>368</v>
      </c>
      <c r="AA28" s="183" t="s">
        <v>179</v>
      </c>
    </row>
    <row r="29" spans="1:27" x14ac:dyDescent="0.25">
      <c r="A29" s="318">
        <v>26</v>
      </c>
      <c r="B29" s="169" t="s">
        <v>678</v>
      </c>
      <c r="C29" s="175" t="s">
        <v>183</v>
      </c>
      <c r="D29" s="169" t="s">
        <v>655</v>
      </c>
      <c r="E29" s="175" t="s">
        <v>1633</v>
      </c>
      <c r="F29" s="169" t="s">
        <v>843</v>
      </c>
      <c r="G29" s="175">
        <v>2000</v>
      </c>
      <c r="H29" s="176">
        <v>3</v>
      </c>
      <c r="I29" s="177">
        <v>3</v>
      </c>
      <c r="J29" s="177">
        <v>270</v>
      </c>
      <c r="K29" s="177">
        <v>3</v>
      </c>
      <c r="L29" s="176">
        <v>6</v>
      </c>
      <c r="M29" s="177">
        <v>2</v>
      </c>
      <c r="N29" s="177">
        <v>15</v>
      </c>
      <c r="O29" s="177">
        <v>9</v>
      </c>
      <c r="P29" s="177">
        <v>60</v>
      </c>
      <c r="Q29" s="170">
        <v>0</v>
      </c>
      <c r="R29" s="177">
        <v>1</v>
      </c>
      <c r="S29" s="177">
        <v>2</v>
      </c>
      <c r="T29" s="170">
        <v>0</v>
      </c>
      <c r="U29" s="170">
        <v>0</v>
      </c>
      <c r="V29" s="176">
        <v>1</v>
      </c>
      <c r="W29" s="177">
        <v>1</v>
      </c>
      <c r="X29" s="170">
        <v>0</v>
      </c>
      <c r="Y29" s="170">
        <v>0</v>
      </c>
      <c r="Z29" s="170">
        <v>0</v>
      </c>
      <c r="AA29" s="173" t="s">
        <v>179</v>
      </c>
    </row>
    <row r="30" spans="1:27" x14ac:dyDescent="0.25">
      <c r="A30" s="318">
        <v>27</v>
      </c>
      <c r="B30" s="169" t="s">
        <v>2113</v>
      </c>
      <c r="C30" s="175" t="s">
        <v>183</v>
      </c>
      <c r="D30" s="169" t="s">
        <v>1270</v>
      </c>
      <c r="E30" s="175" t="s">
        <v>1893</v>
      </c>
      <c r="F30" s="169" t="s">
        <v>1007</v>
      </c>
      <c r="G30" s="175">
        <v>2002</v>
      </c>
      <c r="H30" s="176">
        <v>1</v>
      </c>
      <c r="I30" s="170">
        <v>0</v>
      </c>
      <c r="J30" s="177">
        <v>20</v>
      </c>
      <c r="K30" s="177">
        <v>0.2</v>
      </c>
      <c r="L30" s="176">
        <v>1</v>
      </c>
      <c r="M30" s="177">
        <v>4.5</v>
      </c>
      <c r="N30" s="177">
        <v>3</v>
      </c>
      <c r="O30" s="177">
        <v>2</v>
      </c>
      <c r="P30" s="177">
        <v>66.7</v>
      </c>
      <c r="Q30" s="170">
        <v>0</v>
      </c>
      <c r="R30" s="170">
        <v>0</v>
      </c>
      <c r="S30" s="170">
        <v>0</v>
      </c>
      <c r="T30" s="170">
        <v>0</v>
      </c>
      <c r="U30" s="170"/>
      <c r="V30" s="171">
        <v>0</v>
      </c>
      <c r="W30" s="170">
        <v>0</v>
      </c>
      <c r="X30" s="170">
        <v>0</v>
      </c>
      <c r="Y30" s="170">
        <v>0</v>
      </c>
      <c r="Z30" s="170"/>
      <c r="AA30" s="173" t="s">
        <v>179</v>
      </c>
    </row>
    <row r="31" spans="1:27" x14ac:dyDescent="0.25">
      <c r="A31" s="318">
        <v>28</v>
      </c>
      <c r="B31" s="169" t="s">
        <v>267</v>
      </c>
      <c r="C31" s="175" t="s">
        <v>183</v>
      </c>
      <c r="D31" s="169" t="s">
        <v>1559</v>
      </c>
      <c r="E31" s="175" t="s">
        <v>2440</v>
      </c>
      <c r="F31" s="169" t="s">
        <v>1601</v>
      </c>
      <c r="G31" s="175">
        <v>1995</v>
      </c>
      <c r="H31" s="176">
        <v>4</v>
      </c>
      <c r="I31" s="177">
        <v>4</v>
      </c>
      <c r="J31" s="177">
        <v>360</v>
      </c>
      <c r="K31" s="177">
        <v>4</v>
      </c>
      <c r="L31" s="176">
        <v>7</v>
      </c>
      <c r="M31" s="177">
        <v>1.75</v>
      </c>
      <c r="N31" s="177">
        <v>17</v>
      </c>
      <c r="O31" s="177">
        <v>10</v>
      </c>
      <c r="P31" s="177">
        <v>58.8</v>
      </c>
      <c r="Q31" s="177">
        <v>2</v>
      </c>
      <c r="R31" s="170">
        <v>0</v>
      </c>
      <c r="S31" s="177">
        <v>2</v>
      </c>
      <c r="T31" s="177">
        <v>1</v>
      </c>
      <c r="U31" s="177">
        <v>25</v>
      </c>
      <c r="V31" s="176">
        <v>2</v>
      </c>
      <c r="W31" s="177">
        <v>2</v>
      </c>
      <c r="X31" s="170">
        <v>0</v>
      </c>
      <c r="Y31" s="170">
        <v>0</v>
      </c>
      <c r="Z31" s="170">
        <v>0</v>
      </c>
      <c r="AA31" s="173" t="s">
        <v>179</v>
      </c>
    </row>
    <row r="32" spans="1:27" x14ac:dyDescent="0.25">
      <c r="A32" s="318">
        <v>29</v>
      </c>
      <c r="B32" s="169" t="s">
        <v>558</v>
      </c>
      <c r="C32" s="175" t="s">
        <v>183</v>
      </c>
      <c r="D32" s="169" t="s">
        <v>1420</v>
      </c>
      <c r="E32" s="175" t="s">
        <v>2023</v>
      </c>
      <c r="F32" s="169" t="s">
        <v>962</v>
      </c>
      <c r="G32" s="175">
        <v>1995</v>
      </c>
      <c r="H32" s="176">
        <v>7</v>
      </c>
      <c r="I32" s="177">
        <v>7</v>
      </c>
      <c r="J32" s="177">
        <v>630</v>
      </c>
      <c r="K32" s="177">
        <v>7</v>
      </c>
      <c r="L32" s="176">
        <v>4</v>
      </c>
      <c r="M32" s="177">
        <v>0.56999999999999995</v>
      </c>
      <c r="N32" s="177">
        <v>12</v>
      </c>
      <c r="O32" s="177">
        <v>8</v>
      </c>
      <c r="P32" s="177">
        <v>66.7</v>
      </c>
      <c r="Q32" s="177">
        <v>6</v>
      </c>
      <c r="R32" s="170">
        <v>0</v>
      </c>
      <c r="S32" s="177">
        <v>1</v>
      </c>
      <c r="T32" s="177">
        <v>4</v>
      </c>
      <c r="U32" s="177">
        <v>57.1</v>
      </c>
      <c r="V32" s="176">
        <v>2</v>
      </c>
      <c r="W32" s="177">
        <v>1</v>
      </c>
      <c r="X32" s="177">
        <v>1</v>
      </c>
      <c r="Y32" s="170">
        <v>0</v>
      </c>
      <c r="Z32" s="177">
        <v>50</v>
      </c>
      <c r="AA32" s="173" t="s">
        <v>179</v>
      </c>
    </row>
    <row r="33" spans="1:27" x14ac:dyDescent="0.25">
      <c r="A33" s="318">
        <v>30</v>
      </c>
      <c r="B33" s="169" t="s">
        <v>421</v>
      </c>
      <c r="C33" s="175" t="s">
        <v>183</v>
      </c>
      <c r="D33" s="169" t="s">
        <v>1404</v>
      </c>
      <c r="E33" s="175" t="s">
        <v>2627</v>
      </c>
      <c r="F33" s="169" t="s">
        <v>1065</v>
      </c>
      <c r="G33" s="175">
        <v>1992</v>
      </c>
      <c r="H33" s="176">
        <v>7</v>
      </c>
      <c r="I33" s="177">
        <v>7</v>
      </c>
      <c r="J33" s="177">
        <v>690</v>
      </c>
      <c r="K33" s="177">
        <v>7.7</v>
      </c>
      <c r="L33" s="176">
        <v>7</v>
      </c>
      <c r="M33" s="177">
        <v>0.91</v>
      </c>
      <c r="N33" s="177">
        <v>16</v>
      </c>
      <c r="O33" s="177">
        <v>9</v>
      </c>
      <c r="P33" s="177">
        <v>56.3</v>
      </c>
      <c r="Q33" s="177">
        <v>7</v>
      </c>
      <c r="R33" s="170">
        <v>0</v>
      </c>
      <c r="S33" s="170">
        <v>0</v>
      </c>
      <c r="T33" s="177">
        <v>2</v>
      </c>
      <c r="U33" s="177">
        <v>28.6</v>
      </c>
      <c r="V33" s="171">
        <v>0</v>
      </c>
      <c r="W33" s="170">
        <v>0</v>
      </c>
      <c r="X33" s="170">
        <v>0</v>
      </c>
      <c r="Y33" s="170">
        <v>0</v>
      </c>
      <c r="Z33" s="170"/>
      <c r="AA33" s="173" t="s">
        <v>179</v>
      </c>
    </row>
    <row r="34" spans="1:27" x14ac:dyDescent="0.25">
      <c r="A34" s="318">
        <v>31</v>
      </c>
      <c r="B34" s="169" t="s">
        <v>1487</v>
      </c>
      <c r="C34" s="175" t="s">
        <v>183</v>
      </c>
      <c r="D34" s="169" t="s">
        <v>1438</v>
      </c>
      <c r="E34" s="175" t="s">
        <v>2651</v>
      </c>
      <c r="F34" s="169" t="s">
        <v>1019</v>
      </c>
      <c r="G34" s="175">
        <v>1992</v>
      </c>
      <c r="H34" s="176">
        <v>2</v>
      </c>
      <c r="I34" s="177">
        <v>2</v>
      </c>
      <c r="J34" s="177">
        <v>152</v>
      </c>
      <c r="K34" s="177">
        <v>1.7</v>
      </c>
      <c r="L34" s="176">
        <v>6</v>
      </c>
      <c r="M34" s="177">
        <v>3.55</v>
      </c>
      <c r="N34" s="177">
        <v>14</v>
      </c>
      <c r="O34" s="177">
        <v>8</v>
      </c>
      <c r="P34" s="177">
        <v>57.1</v>
      </c>
      <c r="Q34" s="170">
        <v>0</v>
      </c>
      <c r="R34" s="170">
        <v>0</v>
      </c>
      <c r="S34" s="177">
        <v>2</v>
      </c>
      <c r="T34" s="170">
        <v>0</v>
      </c>
      <c r="U34" s="170">
        <v>0</v>
      </c>
      <c r="V34" s="171">
        <v>0</v>
      </c>
      <c r="W34" s="170">
        <v>0</v>
      </c>
      <c r="X34" s="170">
        <v>0</v>
      </c>
      <c r="Y34" s="170">
        <v>0</v>
      </c>
      <c r="Z34" s="170"/>
      <c r="AA34" s="173" t="s">
        <v>179</v>
      </c>
    </row>
    <row r="35" spans="1:27" x14ac:dyDescent="0.25">
      <c r="A35" s="318">
        <v>32</v>
      </c>
      <c r="B35" s="169" t="s">
        <v>1615</v>
      </c>
      <c r="C35" s="175" t="s">
        <v>183</v>
      </c>
      <c r="D35" s="169" t="s">
        <v>1538</v>
      </c>
      <c r="E35" s="175" t="s">
        <v>1903</v>
      </c>
      <c r="F35" s="169" t="s">
        <v>1616</v>
      </c>
      <c r="G35" s="175">
        <v>1994</v>
      </c>
      <c r="H35" s="176">
        <v>3</v>
      </c>
      <c r="I35" s="177">
        <v>3</v>
      </c>
      <c r="J35" s="177">
        <v>270</v>
      </c>
      <c r="K35" s="177">
        <v>3</v>
      </c>
      <c r="L35" s="176">
        <v>4</v>
      </c>
      <c r="M35" s="177">
        <v>1.33</v>
      </c>
      <c r="N35" s="177">
        <v>11</v>
      </c>
      <c r="O35" s="177">
        <v>7</v>
      </c>
      <c r="P35" s="177">
        <v>63.6</v>
      </c>
      <c r="Q35" s="170">
        <v>0</v>
      </c>
      <c r="R35" s="170">
        <v>0</v>
      </c>
      <c r="S35" s="177">
        <v>3</v>
      </c>
      <c r="T35" s="170">
        <v>0</v>
      </c>
      <c r="U35" s="170">
        <v>0</v>
      </c>
      <c r="V35" s="171">
        <v>0</v>
      </c>
      <c r="W35" s="170">
        <v>0</v>
      </c>
      <c r="X35" s="170">
        <v>0</v>
      </c>
      <c r="Y35" s="170">
        <v>0</v>
      </c>
      <c r="Z35" s="170"/>
      <c r="AA35" s="173" t="s">
        <v>179</v>
      </c>
    </row>
    <row r="36" spans="1:27" x14ac:dyDescent="0.25">
      <c r="A36" s="318">
        <v>33</v>
      </c>
      <c r="B36" s="169" t="s">
        <v>1620</v>
      </c>
      <c r="C36" s="175" t="s">
        <v>183</v>
      </c>
      <c r="D36" s="169" t="s">
        <v>1553</v>
      </c>
      <c r="E36" s="175" t="s">
        <v>2672</v>
      </c>
      <c r="F36" s="169" t="s">
        <v>1621</v>
      </c>
      <c r="G36" s="175">
        <v>1994</v>
      </c>
      <c r="H36" s="176">
        <v>4</v>
      </c>
      <c r="I36" s="177">
        <v>4</v>
      </c>
      <c r="J36" s="177">
        <v>360</v>
      </c>
      <c r="K36" s="177">
        <v>4</v>
      </c>
      <c r="L36" s="176">
        <v>5</v>
      </c>
      <c r="M36" s="177">
        <v>1.25</v>
      </c>
      <c r="N36" s="177">
        <v>19</v>
      </c>
      <c r="O36" s="177">
        <v>14</v>
      </c>
      <c r="P36" s="177">
        <v>73.7</v>
      </c>
      <c r="Q36" s="177">
        <v>1</v>
      </c>
      <c r="R36" s="177">
        <v>1</v>
      </c>
      <c r="S36" s="177">
        <v>2</v>
      </c>
      <c r="T36" s="170">
        <v>0</v>
      </c>
      <c r="U36" s="170">
        <v>0</v>
      </c>
      <c r="V36" s="171">
        <v>0</v>
      </c>
      <c r="W36" s="170">
        <v>0</v>
      </c>
      <c r="X36" s="170">
        <v>0</v>
      </c>
      <c r="Y36" s="170">
        <v>0</v>
      </c>
      <c r="Z36" s="170"/>
      <c r="AA36" s="173" t="s">
        <v>179</v>
      </c>
    </row>
    <row r="37" spans="1:27" x14ac:dyDescent="0.25">
      <c r="A37" s="318">
        <v>34</v>
      </c>
      <c r="B37" s="169" t="s">
        <v>268</v>
      </c>
      <c r="C37" s="175" t="s">
        <v>183</v>
      </c>
      <c r="D37" s="169" t="s">
        <v>1244</v>
      </c>
      <c r="E37" s="175" t="s">
        <v>2678</v>
      </c>
      <c r="F37" s="169" t="s">
        <v>986</v>
      </c>
      <c r="G37" s="175">
        <v>1986</v>
      </c>
      <c r="H37" s="176">
        <v>3</v>
      </c>
      <c r="I37" s="177">
        <v>3</v>
      </c>
      <c r="J37" s="177">
        <v>225</v>
      </c>
      <c r="K37" s="177">
        <v>2.5</v>
      </c>
      <c r="L37" s="176">
        <v>4</v>
      </c>
      <c r="M37" s="177">
        <v>1.6</v>
      </c>
      <c r="N37" s="177">
        <v>8</v>
      </c>
      <c r="O37" s="177">
        <v>4</v>
      </c>
      <c r="P37" s="177">
        <v>50</v>
      </c>
      <c r="Q37" s="170">
        <v>0</v>
      </c>
      <c r="R37" s="177">
        <v>2</v>
      </c>
      <c r="S37" s="177">
        <v>1</v>
      </c>
      <c r="T37" s="170">
        <v>0</v>
      </c>
      <c r="U37" s="170">
        <v>0</v>
      </c>
      <c r="V37" s="171">
        <v>0</v>
      </c>
      <c r="W37" s="170">
        <v>0</v>
      </c>
      <c r="X37" s="170">
        <v>0</v>
      </c>
      <c r="Y37" s="170">
        <v>0</v>
      </c>
      <c r="Z37" s="170"/>
      <c r="AA37" s="173" t="s">
        <v>179</v>
      </c>
    </row>
    <row r="38" spans="1:27" x14ac:dyDescent="0.25">
      <c r="A38" s="318">
        <v>35</v>
      </c>
      <c r="B38" s="169" t="s">
        <v>1857</v>
      </c>
      <c r="C38" s="175" t="s">
        <v>183</v>
      </c>
      <c r="D38" s="169" t="s">
        <v>1531</v>
      </c>
      <c r="E38" s="175" t="s">
        <v>1378</v>
      </c>
      <c r="F38" s="286" t="s">
        <v>1626</v>
      </c>
      <c r="G38" s="175">
        <v>2001</v>
      </c>
      <c r="H38" s="176">
        <v>2</v>
      </c>
      <c r="I38" s="177">
        <v>2</v>
      </c>
      <c r="J38" s="177">
        <v>180</v>
      </c>
      <c r="K38" s="177">
        <v>2</v>
      </c>
      <c r="L38" s="176">
        <v>8</v>
      </c>
      <c r="M38" s="177">
        <v>4</v>
      </c>
      <c r="N38" s="177">
        <v>13</v>
      </c>
      <c r="O38" s="177">
        <v>5</v>
      </c>
      <c r="P38" s="177">
        <v>38.5</v>
      </c>
      <c r="Q38" s="170">
        <v>0</v>
      </c>
      <c r="R38" s="170">
        <v>0</v>
      </c>
      <c r="S38" s="177">
        <v>2</v>
      </c>
      <c r="T38" s="170">
        <v>0</v>
      </c>
      <c r="U38" s="170">
        <v>0</v>
      </c>
      <c r="V38" s="176">
        <v>1</v>
      </c>
      <c r="W38" s="177">
        <v>1</v>
      </c>
      <c r="X38" s="170">
        <v>0</v>
      </c>
      <c r="Y38" s="170">
        <v>0</v>
      </c>
      <c r="Z38" s="170">
        <v>0</v>
      </c>
      <c r="AA38" s="173" t="s">
        <v>179</v>
      </c>
    </row>
    <row r="39" spans="1:27" x14ac:dyDescent="0.25">
      <c r="A39" s="318">
        <v>36</v>
      </c>
      <c r="B39" s="169" t="s">
        <v>51</v>
      </c>
      <c r="C39" s="175" t="s">
        <v>183</v>
      </c>
      <c r="D39" s="169" t="s">
        <v>634</v>
      </c>
      <c r="E39" s="175" t="s">
        <v>2689</v>
      </c>
      <c r="F39" s="169" t="s">
        <v>850</v>
      </c>
      <c r="G39" s="175">
        <v>1986</v>
      </c>
      <c r="H39" s="176">
        <v>4</v>
      </c>
      <c r="I39" s="177">
        <v>4</v>
      </c>
      <c r="J39" s="177">
        <v>390</v>
      </c>
      <c r="K39" s="177">
        <v>4.3</v>
      </c>
      <c r="L39" s="176">
        <v>5</v>
      </c>
      <c r="M39" s="177">
        <v>1.1499999999999999</v>
      </c>
      <c r="N39" s="177">
        <v>10</v>
      </c>
      <c r="O39" s="177">
        <v>5</v>
      </c>
      <c r="P39" s="177">
        <v>50</v>
      </c>
      <c r="Q39" s="177">
        <v>2</v>
      </c>
      <c r="R39" s="177">
        <v>1</v>
      </c>
      <c r="S39" s="177">
        <v>1</v>
      </c>
      <c r="T39" s="170">
        <v>0</v>
      </c>
      <c r="U39" s="170">
        <v>0</v>
      </c>
      <c r="V39" s="171">
        <v>0</v>
      </c>
      <c r="W39" s="170">
        <v>0</v>
      </c>
      <c r="X39" s="170">
        <v>0</v>
      </c>
      <c r="Y39" s="170">
        <v>0</v>
      </c>
      <c r="Z39" s="170"/>
      <c r="AA39" s="173" t="s">
        <v>179</v>
      </c>
    </row>
    <row r="40" spans="1:27" x14ac:dyDescent="0.25">
      <c r="A40" s="318">
        <v>37</v>
      </c>
      <c r="B40" s="169" t="s">
        <v>769</v>
      </c>
      <c r="C40" s="175" t="s">
        <v>183</v>
      </c>
      <c r="D40" s="169" t="s">
        <v>787</v>
      </c>
      <c r="E40" s="175" t="s">
        <v>2695</v>
      </c>
      <c r="F40" s="169" t="s">
        <v>1106</v>
      </c>
      <c r="G40" s="175">
        <v>1989</v>
      </c>
      <c r="H40" s="176">
        <v>2</v>
      </c>
      <c r="I40" s="177">
        <v>2</v>
      </c>
      <c r="J40" s="177">
        <v>180</v>
      </c>
      <c r="K40" s="177">
        <v>2</v>
      </c>
      <c r="L40" s="176">
        <v>6</v>
      </c>
      <c r="M40" s="177">
        <v>3</v>
      </c>
      <c r="N40" s="177">
        <v>9</v>
      </c>
      <c r="O40" s="177">
        <v>3</v>
      </c>
      <c r="P40" s="177">
        <v>33.299999999999997</v>
      </c>
      <c r="Q40" s="177">
        <v>1</v>
      </c>
      <c r="R40" s="170">
        <v>0</v>
      </c>
      <c r="S40" s="177">
        <v>1</v>
      </c>
      <c r="T40" s="170">
        <v>0</v>
      </c>
      <c r="U40" s="170">
        <v>0</v>
      </c>
      <c r="V40" s="171">
        <v>0</v>
      </c>
      <c r="W40" s="170">
        <v>0</v>
      </c>
      <c r="X40" s="170">
        <v>0</v>
      </c>
      <c r="Y40" s="170">
        <v>0</v>
      </c>
      <c r="Z40" s="170"/>
      <c r="AA40" s="173" t="s">
        <v>179</v>
      </c>
    </row>
    <row r="41" spans="1:27" x14ac:dyDescent="0.25">
      <c r="A41" s="318">
        <v>38</v>
      </c>
      <c r="B41" s="169" t="s">
        <v>765</v>
      </c>
      <c r="C41" s="175" t="s">
        <v>183</v>
      </c>
      <c r="D41" s="169" t="s">
        <v>1397</v>
      </c>
      <c r="E41" s="175" t="s">
        <v>2700</v>
      </c>
      <c r="F41" s="169" t="s">
        <v>1096</v>
      </c>
      <c r="G41" s="175">
        <v>1990</v>
      </c>
      <c r="H41" s="176">
        <v>5</v>
      </c>
      <c r="I41" s="177">
        <v>5</v>
      </c>
      <c r="J41" s="177">
        <v>480</v>
      </c>
      <c r="K41" s="177">
        <v>5.3</v>
      </c>
      <c r="L41" s="176">
        <v>7</v>
      </c>
      <c r="M41" s="177">
        <v>1.31</v>
      </c>
      <c r="N41" s="177">
        <v>22</v>
      </c>
      <c r="O41" s="177">
        <v>15</v>
      </c>
      <c r="P41" s="177">
        <v>68.2</v>
      </c>
      <c r="Q41" s="177">
        <v>4</v>
      </c>
      <c r="R41" s="170">
        <v>0</v>
      </c>
      <c r="S41" s="177">
        <v>1</v>
      </c>
      <c r="T41" s="170">
        <v>0</v>
      </c>
      <c r="U41" s="170">
        <v>0</v>
      </c>
      <c r="V41" s="176">
        <v>2</v>
      </c>
      <c r="W41" s="177">
        <v>1</v>
      </c>
      <c r="X41" s="177">
        <v>1</v>
      </c>
      <c r="Y41" s="170">
        <v>0</v>
      </c>
      <c r="Z41" s="177">
        <v>50</v>
      </c>
      <c r="AA41" s="173" t="s">
        <v>179</v>
      </c>
    </row>
    <row r="42" spans="1:27" x14ac:dyDescent="0.25">
      <c r="A42" s="318">
        <v>39</v>
      </c>
      <c r="B42" s="169" t="s">
        <v>276</v>
      </c>
      <c r="C42" s="175" t="s">
        <v>183</v>
      </c>
      <c r="D42" s="169" t="s">
        <v>810</v>
      </c>
      <c r="E42" s="175" t="s">
        <v>2703</v>
      </c>
      <c r="F42" s="286" t="s">
        <v>1721</v>
      </c>
      <c r="G42" s="175">
        <v>1985</v>
      </c>
      <c r="H42" s="176">
        <v>1</v>
      </c>
      <c r="I42" s="170">
        <v>0</v>
      </c>
      <c r="J42" s="177">
        <v>13</v>
      </c>
      <c r="K42" s="177">
        <v>0.1</v>
      </c>
      <c r="L42" s="171">
        <v>0</v>
      </c>
      <c r="M42" s="170">
        <v>0</v>
      </c>
      <c r="N42" s="170">
        <v>0</v>
      </c>
      <c r="O42" s="170">
        <v>0</v>
      </c>
      <c r="P42" s="170"/>
      <c r="Q42" s="170">
        <v>0</v>
      </c>
      <c r="R42" s="170">
        <v>0</v>
      </c>
      <c r="S42" s="170">
        <v>0</v>
      </c>
      <c r="T42" s="177">
        <v>1</v>
      </c>
      <c r="U42" s="170"/>
      <c r="V42" s="171">
        <v>0</v>
      </c>
      <c r="W42" s="170">
        <v>0</v>
      </c>
      <c r="X42" s="170">
        <v>0</v>
      </c>
      <c r="Y42" s="170">
        <v>0</v>
      </c>
      <c r="Z42" s="170"/>
      <c r="AA42" s="173" t="s">
        <v>179</v>
      </c>
    </row>
    <row r="43" spans="1:27" x14ac:dyDescent="0.25">
      <c r="A43" s="318">
        <v>40</v>
      </c>
      <c r="B43" s="169" t="s">
        <v>432</v>
      </c>
      <c r="C43" s="175" t="s">
        <v>183</v>
      </c>
      <c r="D43" s="169" t="s">
        <v>1238</v>
      </c>
      <c r="E43" s="175" t="s">
        <v>2717</v>
      </c>
      <c r="F43" s="169" t="s">
        <v>1340</v>
      </c>
      <c r="G43" s="175">
        <v>1991</v>
      </c>
      <c r="H43" s="176">
        <v>3</v>
      </c>
      <c r="I43" s="177">
        <v>3</v>
      </c>
      <c r="J43" s="177">
        <v>270</v>
      </c>
      <c r="K43" s="177">
        <v>3</v>
      </c>
      <c r="L43" s="176">
        <v>5</v>
      </c>
      <c r="M43" s="177">
        <v>1.67</v>
      </c>
      <c r="N43" s="177">
        <v>21</v>
      </c>
      <c r="O43" s="177">
        <v>16</v>
      </c>
      <c r="P43" s="177">
        <v>76.2</v>
      </c>
      <c r="Q43" s="170">
        <v>0</v>
      </c>
      <c r="R43" s="177">
        <v>2</v>
      </c>
      <c r="S43" s="177">
        <v>1</v>
      </c>
      <c r="T43" s="177">
        <v>1</v>
      </c>
      <c r="U43" s="177">
        <v>33.299999999999997</v>
      </c>
      <c r="V43" s="171">
        <v>0</v>
      </c>
      <c r="W43" s="170">
        <v>0</v>
      </c>
      <c r="X43" s="170">
        <v>0</v>
      </c>
      <c r="Y43" s="170">
        <v>0</v>
      </c>
      <c r="Z43" s="170"/>
      <c r="AA43" s="173" t="s">
        <v>179</v>
      </c>
    </row>
    <row r="44" spans="1:27" x14ac:dyDescent="0.25">
      <c r="A44" s="318">
        <v>41</v>
      </c>
      <c r="B44" s="169" t="s">
        <v>45</v>
      </c>
      <c r="C44" s="175" t="s">
        <v>183</v>
      </c>
      <c r="D44" s="169" t="s">
        <v>1542</v>
      </c>
      <c r="E44" s="175" t="s">
        <v>2735</v>
      </c>
      <c r="F44" s="169" t="s">
        <v>1078</v>
      </c>
      <c r="G44" s="175">
        <v>1994</v>
      </c>
      <c r="H44" s="176">
        <v>7</v>
      </c>
      <c r="I44" s="177">
        <v>7</v>
      </c>
      <c r="J44" s="177">
        <v>660</v>
      </c>
      <c r="K44" s="177">
        <v>7.3</v>
      </c>
      <c r="L44" s="176">
        <v>8</v>
      </c>
      <c r="M44" s="177">
        <v>1.0900000000000001</v>
      </c>
      <c r="N44" s="177">
        <v>23</v>
      </c>
      <c r="O44" s="177">
        <v>15</v>
      </c>
      <c r="P44" s="177">
        <v>65.2</v>
      </c>
      <c r="Q44" s="177">
        <v>5</v>
      </c>
      <c r="R44" s="177">
        <v>1</v>
      </c>
      <c r="S44" s="177">
        <v>1</v>
      </c>
      <c r="T44" s="177">
        <v>2</v>
      </c>
      <c r="U44" s="177">
        <v>28.6</v>
      </c>
      <c r="V44" s="176">
        <v>1</v>
      </c>
      <c r="W44" s="177">
        <v>1</v>
      </c>
      <c r="X44" s="170">
        <v>0</v>
      </c>
      <c r="Y44" s="170">
        <v>0</v>
      </c>
      <c r="Z44" s="170">
        <v>0</v>
      </c>
      <c r="AA44" s="173" t="s">
        <v>179</v>
      </c>
    </row>
    <row r="45" spans="1:27" x14ac:dyDescent="0.25">
      <c r="A45" s="318">
        <v>42</v>
      </c>
      <c r="B45" s="169" t="s">
        <v>1080</v>
      </c>
      <c r="C45" s="175" t="s">
        <v>183</v>
      </c>
      <c r="D45" s="169" t="s">
        <v>979</v>
      </c>
      <c r="E45" s="175" t="s">
        <v>2742</v>
      </c>
      <c r="F45" s="169" t="s">
        <v>1081</v>
      </c>
      <c r="G45" s="175">
        <v>1988</v>
      </c>
      <c r="H45" s="176">
        <v>3</v>
      </c>
      <c r="I45" s="177">
        <v>3</v>
      </c>
      <c r="J45" s="177">
        <v>270</v>
      </c>
      <c r="K45" s="177">
        <v>3</v>
      </c>
      <c r="L45" s="176">
        <v>8</v>
      </c>
      <c r="M45" s="177">
        <v>2.67</v>
      </c>
      <c r="N45" s="177">
        <v>19</v>
      </c>
      <c r="O45" s="177">
        <v>11</v>
      </c>
      <c r="P45" s="177">
        <v>57.9</v>
      </c>
      <c r="Q45" s="170">
        <v>0</v>
      </c>
      <c r="R45" s="170">
        <v>0</v>
      </c>
      <c r="S45" s="177">
        <v>3</v>
      </c>
      <c r="T45" s="170">
        <v>0</v>
      </c>
      <c r="U45" s="170">
        <v>0</v>
      </c>
      <c r="V45" s="171">
        <v>0</v>
      </c>
      <c r="W45" s="170">
        <v>0</v>
      </c>
      <c r="X45" s="170">
        <v>0</v>
      </c>
      <c r="Y45" s="170">
        <v>0</v>
      </c>
      <c r="Z45" s="170"/>
      <c r="AA45" s="173" t="s">
        <v>179</v>
      </c>
    </row>
    <row r="46" spans="1:27" x14ac:dyDescent="0.25">
      <c r="A46" s="318">
        <v>43</v>
      </c>
      <c r="B46" s="169" t="s">
        <v>759</v>
      </c>
      <c r="C46" s="175" t="s">
        <v>183</v>
      </c>
      <c r="D46" s="169" t="s">
        <v>810</v>
      </c>
      <c r="E46" s="175" t="s">
        <v>2754</v>
      </c>
      <c r="F46" s="169" t="s">
        <v>811</v>
      </c>
      <c r="G46" s="175">
        <v>2000</v>
      </c>
      <c r="H46" s="176">
        <v>5</v>
      </c>
      <c r="I46" s="177">
        <v>5</v>
      </c>
      <c r="J46" s="177">
        <v>437</v>
      </c>
      <c r="K46" s="177">
        <v>4.9000000000000004</v>
      </c>
      <c r="L46" s="176">
        <v>3</v>
      </c>
      <c r="M46" s="177">
        <v>0.62</v>
      </c>
      <c r="N46" s="177">
        <v>11</v>
      </c>
      <c r="O46" s="177">
        <v>8</v>
      </c>
      <c r="P46" s="177">
        <v>72.7</v>
      </c>
      <c r="Q46" s="177">
        <v>4</v>
      </c>
      <c r="R46" s="170">
        <v>0</v>
      </c>
      <c r="S46" s="177">
        <v>1</v>
      </c>
      <c r="T46" s="177">
        <v>4</v>
      </c>
      <c r="U46" s="177">
        <v>80</v>
      </c>
      <c r="V46" s="176">
        <v>1</v>
      </c>
      <c r="W46" s="177">
        <v>1</v>
      </c>
      <c r="X46" s="170">
        <v>0</v>
      </c>
      <c r="Y46" s="170">
        <v>0</v>
      </c>
      <c r="Z46" s="170">
        <v>0</v>
      </c>
      <c r="AA46" s="173" t="s">
        <v>179</v>
      </c>
    </row>
    <row r="47" spans="1:27" x14ac:dyDescent="0.25">
      <c r="A47" s="318">
        <v>44</v>
      </c>
      <c r="B47" s="169" t="s">
        <v>481</v>
      </c>
      <c r="C47" s="175" t="s">
        <v>183</v>
      </c>
      <c r="D47" s="169" t="s">
        <v>1244</v>
      </c>
      <c r="E47" s="175" t="s">
        <v>2766</v>
      </c>
      <c r="F47" s="169" t="s">
        <v>1945</v>
      </c>
      <c r="G47" s="175">
        <v>1993</v>
      </c>
      <c r="H47" s="176">
        <v>1</v>
      </c>
      <c r="I47" s="170">
        <v>0</v>
      </c>
      <c r="J47" s="177">
        <v>45</v>
      </c>
      <c r="K47" s="177">
        <v>0.5</v>
      </c>
      <c r="L47" s="171">
        <v>0</v>
      </c>
      <c r="M47" s="170">
        <v>0</v>
      </c>
      <c r="N47" s="170">
        <v>0</v>
      </c>
      <c r="O47" s="170">
        <v>0</v>
      </c>
      <c r="P47" s="170"/>
      <c r="Q47" s="170">
        <v>0</v>
      </c>
      <c r="R47" s="170">
        <v>0</v>
      </c>
      <c r="S47" s="170">
        <v>0</v>
      </c>
      <c r="T47" s="170">
        <v>0</v>
      </c>
      <c r="U47" s="170"/>
      <c r="V47" s="171">
        <v>0</v>
      </c>
      <c r="W47" s="170">
        <v>0</v>
      </c>
      <c r="X47" s="170">
        <v>0</v>
      </c>
      <c r="Y47" s="170">
        <v>0</v>
      </c>
      <c r="Z47" s="170"/>
      <c r="AA47" s="173" t="s">
        <v>179</v>
      </c>
    </row>
    <row r="48" spans="1:27" x14ac:dyDescent="0.25">
      <c r="A48" s="318">
        <v>45</v>
      </c>
      <c r="B48" s="169" t="s">
        <v>1107</v>
      </c>
      <c r="C48" s="175" t="s">
        <v>183</v>
      </c>
      <c r="D48" s="169" t="s">
        <v>1108</v>
      </c>
      <c r="E48" s="175" t="s">
        <v>2115</v>
      </c>
      <c r="F48" s="169" t="s">
        <v>1109</v>
      </c>
      <c r="G48" s="175">
        <v>1989</v>
      </c>
      <c r="H48" s="176">
        <v>3</v>
      </c>
      <c r="I48" s="177">
        <v>3</v>
      </c>
      <c r="J48" s="177">
        <v>270</v>
      </c>
      <c r="K48" s="177">
        <v>3</v>
      </c>
      <c r="L48" s="176">
        <v>9</v>
      </c>
      <c r="M48" s="177">
        <v>3</v>
      </c>
      <c r="N48" s="177">
        <v>29</v>
      </c>
      <c r="O48" s="177">
        <v>20</v>
      </c>
      <c r="P48" s="177">
        <v>69</v>
      </c>
      <c r="Q48" s="170">
        <v>0</v>
      </c>
      <c r="R48" s="177">
        <v>1</v>
      </c>
      <c r="S48" s="177">
        <v>2</v>
      </c>
      <c r="T48" s="177">
        <v>1</v>
      </c>
      <c r="U48" s="177">
        <v>33.299999999999997</v>
      </c>
      <c r="V48" s="176">
        <v>1</v>
      </c>
      <c r="W48" s="177">
        <v>1</v>
      </c>
      <c r="X48" s="170">
        <v>0</v>
      </c>
      <c r="Y48" s="170">
        <v>0</v>
      </c>
      <c r="Z48" s="170">
        <v>0</v>
      </c>
      <c r="AA48" s="173" t="s">
        <v>179</v>
      </c>
    </row>
    <row r="49" spans="1:27" x14ac:dyDescent="0.25">
      <c r="A49" s="318">
        <v>46</v>
      </c>
      <c r="B49" s="169" t="s">
        <v>436</v>
      </c>
      <c r="C49" s="175" t="s">
        <v>183</v>
      </c>
      <c r="D49" s="169" t="s">
        <v>998</v>
      </c>
      <c r="E49" s="175" t="s">
        <v>2773</v>
      </c>
      <c r="F49" s="169" t="s">
        <v>2087</v>
      </c>
      <c r="G49" s="175">
        <v>1992</v>
      </c>
      <c r="H49" s="176">
        <v>1</v>
      </c>
      <c r="I49" s="170">
        <v>0</v>
      </c>
      <c r="J49" s="177">
        <v>2</v>
      </c>
      <c r="K49" s="170">
        <v>0</v>
      </c>
      <c r="L49" s="171">
        <v>0</v>
      </c>
      <c r="M49" s="170">
        <v>0</v>
      </c>
      <c r="N49" s="170">
        <v>0</v>
      </c>
      <c r="O49" s="170">
        <v>0</v>
      </c>
      <c r="P49" s="170"/>
      <c r="Q49" s="170">
        <v>0</v>
      </c>
      <c r="R49" s="170">
        <v>0</v>
      </c>
      <c r="S49" s="170">
        <v>0</v>
      </c>
      <c r="T49" s="170">
        <v>0</v>
      </c>
      <c r="U49" s="170"/>
      <c r="V49" s="171">
        <v>0</v>
      </c>
      <c r="W49" s="170">
        <v>0</v>
      </c>
      <c r="X49" s="170">
        <v>0</v>
      </c>
      <c r="Y49" s="170">
        <v>0</v>
      </c>
      <c r="Z49" s="170"/>
      <c r="AA49" s="173" t="s">
        <v>179</v>
      </c>
    </row>
    <row r="50" spans="1:27" x14ac:dyDescent="0.25">
      <c r="A50" s="318">
        <v>47</v>
      </c>
      <c r="B50" s="169" t="s">
        <v>1514</v>
      </c>
      <c r="C50" s="175" t="s">
        <v>183</v>
      </c>
      <c r="D50" s="169" t="s">
        <v>1398</v>
      </c>
      <c r="E50" s="175" t="s">
        <v>2130</v>
      </c>
      <c r="F50" s="169" t="s">
        <v>931</v>
      </c>
      <c r="G50" s="175">
        <v>1996</v>
      </c>
      <c r="H50" s="176">
        <v>4</v>
      </c>
      <c r="I50" s="177">
        <v>4</v>
      </c>
      <c r="J50" s="177">
        <v>360</v>
      </c>
      <c r="K50" s="177">
        <v>4</v>
      </c>
      <c r="L50" s="176">
        <v>9</v>
      </c>
      <c r="M50" s="177">
        <v>2.25</v>
      </c>
      <c r="N50" s="177">
        <v>22</v>
      </c>
      <c r="O50" s="177">
        <v>13</v>
      </c>
      <c r="P50" s="177">
        <v>59.1</v>
      </c>
      <c r="Q50" s="177">
        <v>1</v>
      </c>
      <c r="R50" s="177">
        <v>1</v>
      </c>
      <c r="S50" s="177">
        <v>2</v>
      </c>
      <c r="T50" s="170">
        <v>0</v>
      </c>
      <c r="U50" s="170">
        <v>0</v>
      </c>
      <c r="V50" s="176">
        <v>1</v>
      </c>
      <c r="W50" s="170">
        <v>0</v>
      </c>
      <c r="X50" s="170">
        <v>0</v>
      </c>
      <c r="Y50" s="177">
        <v>1</v>
      </c>
      <c r="Z50" s="170"/>
      <c r="AA50" s="173" t="s">
        <v>179</v>
      </c>
    </row>
    <row r="51" spans="1:27" x14ac:dyDescent="0.25">
      <c r="A51" s="318">
        <v>48</v>
      </c>
      <c r="B51" s="169" t="s">
        <v>1973</v>
      </c>
      <c r="C51" s="175" t="s">
        <v>183</v>
      </c>
      <c r="D51" s="169" t="s">
        <v>1397</v>
      </c>
      <c r="E51" s="175" t="s">
        <v>2800</v>
      </c>
      <c r="F51" s="169" t="s">
        <v>1048</v>
      </c>
      <c r="G51" s="175">
        <v>1997</v>
      </c>
      <c r="H51" s="176">
        <v>1</v>
      </c>
      <c r="I51" s="177">
        <v>1</v>
      </c>
      <c r="J51" s="177">
        <v>90</v>
      </c>
      <c r="K51" s="177">
        <v>1</v>
      </c>
      <c r="L51" s="176">
        <v>4</v>
      </c>
      <c r="M51" s="177">
        <v>4</v>
      </c>
      <c r="N51" s="177">
        <v>9</v>
      </c>
      <c r="O51" s="177">
        <v>5</v>
      </c>
      <c r="P51" s="177">
        <v>55.6</v>
      </c>
      <c r="Q51" s="170">
        <v>0</v>
      </c>
      <c r="R51" s="170">
        <v>0</v>
      </c>
      <c r="S51" s="177">
        <v>1</v>
      </c>
      <c r="T51" s="170">
        <v>0</v>
      </c>
      <c r="U51" s="170">
        <v>0</v>
      </c>
      <c r="V51" s="171">
        <v>0</v>
      </c>
      <c r="W51" s="170">
        <v>0</v>
      </c>
      <c r="X51" s="170">
        <v>0</v>
      </c>
      <c r="Y51" s="170">
        <v>0</v>
      </c>
      <c r="Z51" s="170"/>
      <c r="AA51" s="173" t="s">
        <v>179</v>
      </c>
    </row>
    <row r="52" spans="1:27" x14ac:dyDescent="0.25">
      <c r="A52" s="318">
        <v>49</v>
      </c>
      <c r="B52" s="169" t="s">
        <v>271</v>
      </c>
      <c r="C52" s="175" t="s">
        <v>183</v>
      </c>
      <c r="D52" s="169" t="s">
        <v>824</v>
      </c>
      <c r="E52" s="175" t="s">
        <v>2806</v>
      </c>
      <c r="F52" s="169" t="s">
        <v>866</v>
      </c>
      <c r="G52" s="175">
        <v>1990</v>
      </c>
      <c r="H52" s="176">
        <v>3</v>
      </c>
      <c r="I52" s="177">
        <v>3</v>
      </c>
      <c r="J52" s="177">
        <v>270</v>
      </c>
      <c r="K52" s="177">
        <v>3</v>
      </c>
      <c r="L52" s="176">
        <v>3</v>
      </c>
      <c r="M52" s="177">
        <v>1</v>
      </c>
      <c r="N52" s="177">
        <v>12</v>
      </c>
      <c r="O52" s="177">
        <v>9</v>
      </c>
      <c r="P52" s="177">
        <v>75</v>
      </c>
      <c r="Q52" s="177">
        <v>1</v>
      </c>
      <c r="R52" s="170">
        <v>0</v>
      </c>
      <c r="S52" s="177">
        <v>2</v>
      </c>
      <c r="T52" s="170">
        <v>0</v>
      </c>
      <c r="U52" s="170">
        <v>0</v>
      </c>
      <c r="V52" s="171">
        <v>0</v>
      </c>
      <c r="W52" s="170">
        <v>0</v>
      </c>
      <c r="X52" s="170">
        <v>0</v>
      </c>
      <c r="Y52" s="170">
        <v>0</v>
      </c>
      <c r="Z52" s="170"/>
      <c r="AA52" s="173" t="s">
        <v>179</v>
      </c>
    </row>
    <row r="53" spans="1:27" ht="16.5" thickBot="1" x14ac:dyDescent="0.3">
      <c r="A53" s="318">
        <v>50</v>
      </c>
      <c r="B53" s="169" t="s">
        <v>1357</v>
      </c>
      <c r="C53" s="175" t="s">
        <v>183</v>
      </c>
      <c r="D53" s="169" t="s">
        <v>1236</v>
      </c>
      <c r="E53" s="175" t="s">
        <v>2142</v>
      </c>
      <c r="F53" s="286" t="s">
        <v>1252</v>
      </c>
      <c r="G53" s="175">
        <v>2000</v>
      </c>
      <c r="H53" s="176">
        <v>5</v>
      </c>
      <c r="I53" s="177">
        <v>5</v>
      </c>
      <c r="J53" s="177">
        <v>480</v>
      </c>
      <c r="K53" s="177">
        <v>5.3</v>
      </c>
      <c r="L53" s="176">
        <v>7</v>
      </c>
      <c r="M53" s="177">
        <v>1.31</v>
      </c>
      <c r="N53" s="177">
        <v>19</v>
      </c>
      <c r="O53" s="177">
        <v>12</v>
      </c>
      <c r="P53" s="177">
        <v>63.2</v>
      </c>
      <c r="Q53" s="177">
        <v>1</v>
      </c>
      <c r="R53" s="177">
        <v>3</v>
      </c>
      <c r="S53" s="177">
        <v>1</v>
      </c>
      <c r="T53" s="170">
        <v>0</v>
      </c>
      <c r="U53" s="170">
        <v>0</v>
      </c>
      <c r="V53" s="176">
        <v>2</v>
      </c>
      <c r="W53" s="170">
        <v>0</v>
      </c>
      <c r="X53" s="177">
        <v>2</v>
      </c>
      <c r="Y53" s="170">
        <v>0</v>
      </c>
      <c r="Z53" s="177">
        <v>100</v>
      </c>
      <c r="AA53" s="173" t="s">
        <v>179</v>
      </c>
    </row>
    <row r="54" spans="1:27" ht="16.5" thickBot="1" x14ac:dyDescent="0.3">
      <c r="A54" s="174" t="s">
        <v>173</v>
      </c>
      <c r="B54" s="315" t="s">
        <v>174</v>
      </c>
      <c r="C54" s="181" t="s">
        <v>175</v>
      </c>
      <c r="D54" s="181" t="s">
        <v>176</v>
      </c>
      <c r="E54" s="181" t="s">
        <v>177</v>
      </c>
      <c r="F54" s="181" t="s">
        <v>806</v>
      </c>
      <c r="G54" s="181" t="s">
        <v>178</v>
      </c>
      <c r="H54" s="182" t="s">
        <v>184</v>
      </c>
      <c r="I54" s="181" t="s">
        <v>185</v>
      </c>
      <c r="J54" s="181" t="s">
        <v>186</v>
      </c>
      <c r="K54" s="181" t="s">
        <v>187</v>
      </c>
      <c r="L54" s="182" t="s">
        <v>362</v>
      </c>
      <c r="M54" s="181" t="s">
        <v>365</v>
      </c>
      <c r="N54" s="181" t="s">
        <v>366</v>
      </c>
      <c r="O54" s="181" t="s">
        <v>367</v>
      </c>
      <c r="P54" s="181" t="s">
        <v>368</v>
      </c>
      <c r="Q54" s="181" t="s">
        <v>205</v>
      </c>
      <c r="R54" s="181" t="s">
        <v>206</v>
      </c>
      <c r="S54" s="181" t="s">
        <v>207</v>
      </c>
      <c r="T54" s="181" t="s">
        <v>369</v>
      </c>
      <c r="U54" s="181" t="s">
        <v>370</v>
      </c>
      <c r="V54" s="182" t="s">
        <v>192</v>
      </c>
      <c r="W54" s="181" t="s">
        <v>363</v>
      </c>
      <c r="X54" s="181" t="s">
        <v>371</v>
      </c>
      <c r="Y54" s="181" t="s">
        <v>372</v>
      </c>
      <c r="Z54" s="181" t="s">
        <v>368</v>
      </c>
      <c r="AA54" s="183" t="s">
        <v>179</v>
      </c>
    </row>
    <row r="55" spans="1:27" x14ac:dyDescent="0.25">
      <c r="A55" s="318">
        <v>51</v>
      </c>
      <c r="B55" s="169" t="s">
        <v>469</v>
      </c>
      <c r="C55" s="175" t="s">
        <v>183</v>
      </c>
      <c r="D55" s="169" t="s">
        <v>1275</v>
      </c>
      <c r="E55" s="175" t="s">
        <v>2216</v>
      </c>
      <c r="F55" s="169" t="s">
        <v>1312</v>
      </c>
      <c r="G55" s="175">
        <v>1997</v>
      </c>
      <c r="H55" s="176">
        <v>7</v>
      </c>
      <c r="I55" s="177">
        <v>7</v>
      </c>
      <c r="J55" s="177">
        <v>630</v>
      </c>
      <c r="K55" s="177">
        <v>7</v>
      </c>
      <c r="L55" s="176">
        <v>1</v>
      </c>
      <c r="M55" s="177">
        <v>0.14000000000000001</v>
      </c>
      <c r="N55" s="177">
        <v>11</v>
      </c>
      <c r="O55" s="177">
        <v>9</v>
      </c>
      <c r="P55" s="177">
        <v>90.9</v>
      </c>
      <c r="Q55" s="177">
        <v>6</v>
      </c>
      <c r="R55" s="177">
        <v>1</v>
      </c>
      <c r="S55" s="170">
        <v>0</v>
      </c>
      <c r="T55" s="177">
        <v>6</v>
      </c>
      <c r="U55" s="177">
        <v>85.7</v>
      </c>
      <c r="V55" s="171">
        <v>0</v>
      </c>
      <c r="W55" s="170">
        <v>0</v>
      </c>
      <c r="X55" s="170">
        <v>0</v>
      </c>
      <c r="Y55" s="170">
        <v>0</v>
      </c>
      <c r="Z55" s="170"/>
      <c r="AA55" s="173" t="s">
        <v>179</v>
      </c>
    </row>
    <row r="56" spans="1:27" x14ac:dyDescent="0.25">
      <c r="A56" s="318">
        <v>52</v>
      </c>
      <c r="B56" s="169" t="s">
        <v>761</v>
      </c>
      <c r="C56" s="175" t="s">
        <v>183</v>
      </c>
      <c r="D56" s="169" t="s">
        <v>1110</v>
      </c>
      <c r="E56" s="175" t="s">
        <v>2834</v>
      </c>
      <c r="F56" s="169" t="s">
        <v>1011</v>
      </c>
      <c r="G56" s="175">
        <v>2002</v>
      </c>
      <c r="H56" s="176">
        <v>4</v>
      </c>
      <c r="I56" s="177">
        <v>4</v>
      </c>
      <c r="J56" s="177">
        <v>360</v>
      </c>
      <c r="K56" s="177">
        <v>4</v>
      </c>
      <c r="L56" s="176">
        <v>5</v>
      </c>
      <c r="M56" s="177">
        <v>1.25</v>
      </c>
      <c r="N56" s="177">
        <v>17</v>
      </c>
      <c r="O56" s="177">
        <v>12</v>
      </c>
      <c r="P56" s="177">
        <v>70.599999999999994</v>
      </c>
      <c r="Q56" s="177">
        <v>1</v>
      </c>
      <c r="R56" s="177">
        <v>2</v>
      </c>
      <c r="S56" s="177">
        <v>1</v>
      </c>
      <c r="T56" s="177">
        <v>1</v>
      </c>
      <c r="U56" s="177">
        <v>25</v>
      </c>
      <c r="V56" s="171">
        <v>0</v>
      </c>
      <c r="W56" s="170">
        <v>0</v>
      </c>
      <c r="X56" s="170">
        <v>0</v>
      </c>
      <c r="Y56" s="170">
        <v>0</v>
      </c>
      <c r="Z56" s="170"/>
      <c r="AA56" s="173" t="s">
        <v>179</v>
      </c>
    </row>
    <row r="57" spans="1:27" x14ac:dyDescent="0.25">
      <c r="A57" s="318">
        <v>53</v>
      </c>
      <c r="B57" s="169" t="s">
        <v>265</v>
      </c>
      <c r="C57" s="175" t="s">
        <v>183</v>
      </c>
      <c r="D57" s="169" t="s">
        <v>885</v>
      </c>
      <c r="E57" s="175" t="s">
        <v>1565</v>
      </c>
      <c r="F57" s="169" t="s">
        <v>1946</v>
      </c>
      <c r="G57" s="175">
        <v>1994</v>
      </c>
      <c r="H57" s="176">
        <v>1</v>
      </c>
      <c r="I57" s="177">
        <v>1</v>
      </c>
      <c r="J57" s="177">
        <v>90</v>
      </c>
      <c r="K57" s="177">
        <v>1</v>
      </c>
      <c r="L57" s="176">
        <v>3</v>
      </c>
      <c r="M57" s="177">
        <v>3</v>
      </c>
      <c r="N57" s="177">
        <v>3</v>
      </c>
      <c r="O57" s="170">
        <v>0</v>
      </c>
      <c r="P57" s="170">
        <v>0</v>
      </c>
      <c r="Q57" s="170">
        <v>0</v>
      </c>
      <c r="R57" s="170">
        <v>0</v>
      </c>
      <c r="S57" s="177">
        <v>1</v>
      </c>
      <c r="T57" s="170">
        <v>0</v>
      </c>
      <c r="U57" s="170">
        <v>0</v>
      </c>
      <c r="V57" s="171">
        <v>0</v>
      </c>
      <c r="W57" s="170">
        <v>0</v>
      </c>
      <c r="X57" s="170">
        <v>0</v>
      </c>
      <c r="Y57" s="170">
        <v>0</v>
      </c>
      <c r="Z57" s="170"/>
      <c r="AA57" s="173" t="s">
        <v>179</v>
      </c>
    </row>
    <row r="58" spans="1:27" x14ac:dyDescent="0.25">
      <c r="A58" s="318">
        <v>54</v>
      </c>
      <c r="B58" s="169" t="s">
        <v>767</v>
      </c>
      <c r="C58" s="175" t="s">
        <v>183</v>
      </c>
      <c r="D58" s="169" t="s">
        <v>1547</v>
      </c>
      <c r="E58" s="175" t="s">
        <v>2865</v>
      </c>
      <c r="F58" s="169" t="s">
        <v>1669</v>
      </c>
      <c r="G58" s="175">
        <v>1989</v>
      </c>
      <c r="H58" s="176">
        <v>5</v>
      </c>
      <c r="I58" s="177">
        <v>5</v>
      </c>
      <c r="J58" s="177">
        <v>480</v>
      </c>
      <c r="K58" s="177">
        <v>5.3</v>
      </c>
      <c r="L58" s="176">
        <v>1</v>
      </c>
      <c r="M58" s="177">
        <v>0.19</v>
      </c>
      <c r="N58" s="177">
        <v>7</v>
      </c>
      <c r="O58" s="177">
        <v>6</v>
      </c>
      <c r="P58" s="177">
        <v>85.7</v>
      </c>
      <c r="Q58" s="177">
        <v>3</v>
      </c>
      <c r="R58" s="177">
        <v>2</v>
      </c>
      <c r="S58" s="170">
        <v>0</v>
      </c>
      <c r="T58" s="177">
        <v>4</v>
      </c>
      <c r="U58" s="177">
        <v>80</v>
      </c>
      <c r="V58" s="171">
        <v>0</v>
      </c>
      <c r="W58" s="170">
        <v>0</v>
      </c>
      <c r="X58" s="170">
        <v>0</v>
      </c>
      <c r="Y58" s="170">
        <v>0</v>
      </c>
      <c r="Z58" s="170"/>
      <c r="AA58" s="173" t="s">
        <v>179</v>
      </c>
    </row>
    <row r="59" spans="1:27" x14ac:dyDescent="0.25">
      <c r="A59" s="318">
        <v>55</v>
      </c>
      <c r="B59" s="169" t="s">
        <v>766</v>
      </c>
      <c r="C59" s="175" t="s">
        <v>183</v>
      </c>
      <c r="D59" s="169" t="s">
        <v>2031</v>
      </c>
      <c r="E59" s="175" t="s">
        <v>2868</v>
      </c>
      <c r="F59" s="169" t="s">
        <v>968</v>
      </c>
      <c r="G59" s="175">
        <v>1995</v>
      </c>
      <c r="H59" s="176">
        <v>4</v>
      </c>
      <c r="I59" s="177">
        <v>4</v>
      </c>
      <c r="J59" s="177">
        <v>360</v>
      </c>
      <c r="K59" s="177">
        <v>4</v>
      </c>
      <c r="L59" s="176">
        <v>8</v>
      </c>
      <c r="M59" s="177">
        <v>2</v>
      </c>
      <c r="N59" s="177">
        <v>14</v>
      </c>
      <c r="O59" s="177">
        <v>6</v>
      </c>
      <c r="P59" s="177">
        <v>42.9</v>
      </c>
      <c r="Q59" s="177">
        <v>1</v>
      </c>
      <c r="R59" s="177">
        <v>1</v>
      </c>
      <c r="S59" s="177">
        <v>2</v>
      </c>
      <c r="T59" s="170">
        <v>0</v>
      </c>
      <c r="U59" s="170">
        <v>0</v>
      </c>
      <c r="V59" s="176">
        <v>1</v>
      </c>
      <c r="W59" s="177">
        <v>1</v>
      </c>
      <c r="X59" s="170">
        <v>0</v>
      </c>
      <c r="Y59" s="170">
        <v>0</v>
      </c>
      <c r="Z59" s="170">
        <v>0</v>
      </c>
      <c r="AA59" s="173" t="s">
        <v>179</v>
      </c>
    </row>
    <row r="60" spans="1:27" x14ac:dyDescent="0.25">
      <c r="A60" s="318">
        <v>56</v>
      </c>
      <c r="B60" s="169" t="s">
        <v>652</v>
      </c>
      <c r="C60" s="175" t="s">
        <v>183</v>
      </c>
      <c r="D60" s="169" t="s">
        <v>647</v>
      </c>
      <c r="E60" s="175" t="s">
        <v>2404</v>
      </c>
      <c r="F60" s="169" t="s">
        <v>953</v>
      </c>
      <c r="G60" s="175">
        <v>2002</v>
      </c>
      <c r="H60" s="176">
        <v>4</v>
      </c>
      <c r="I60" s="177">
        <v>4</v>
      </c>
      <c r="J60" s="177">
        <v>390</v>
      </c>
      <c r="K60" s="177">
        <v>4.3</v>
      </c>
      <c r="L60" s="176">
        <v>5</v>
      </c>
      <c r="M60" s="177">
        <v>1.1499999999999999</v>
      </c>
      <c r="N60" s="177">
        <v>21</v>
      </c>
      <c r="O60" s="177">
        <v>16</v>
      </c>
      <c r="P60" s="177">
        <v>76.2</v>
      </c>
      <c r="Q60" s="177">
        <v>2</v>
      </c>
      <c r="R60" s="177">
        <v>2</v>
      </c>
      <c r="S60" s="170">
        <v>0</v>
      </c>
      <c r="T60" s="170">
        <v>0</v>
      </c>
      <c r="U60" s="170">
        <v>0</v>
      </c>
      <c r="V60" s="171">
        <v>0</v>
      </c>
      <c r="W60" s="170">
        <v>0</v>
      </c>
      <c r="X60" s="170">
        <v>0</v>
      </c>
      <c r="Y60" s="170">
        <v>0</v>
      </c>
      <c r="Z60" s="170"/>
      <c r="AA60" s="173" t="s">
        <v>179</v>
      </c>
    </row>
    <row r="61" spans="1:27" x14ac:dyDescent="0.25">
      <c r="A61" s="318">
        <v>57</v>
      </c>
      <c r="B61" s="169" t="s">
        <v>1368</v>
      </c>
      <c r="C61" s="175" t="s">
        <v>183</v>
      </c>
      <c r="D61" s="169" t="s">
        <v>1683</v>
      </c>
      <c r="E61" s="175" t="s">
        <v>2875</v>
      </c>
      <c r="F61" s="286" t="s">
        <v>1369</v>
      </c>
      <c r="G61" s="175">
        <v>1986</v>
      </c>
      <c r="H61" s="176">
        <v>4</v>
      </c>
      <c r="I61" s="177">
        <v>4</v>
      </c>
      <c r="J61" s="177">
        <v>390</v>
      </c>
      <c r="K61" s="177">
        <v>4.3</v>
      </c>
      <c r="L61" s="176">
        <v>5</v>
      </c>
      <c r="M61" s="177">
        <v>1.1499999999999999</v>
      </c>
      <c r="N61" s="177">
        <v>23</v>
      </c>
      <c r="O61" s="177">
        <v>18</v>
      </c>
      <c r="P61" s="177">
        <v>78.3</v>
      </c>
      <c r="Q61" s="170">
        <v>0</v>
      </c>
      <c r="R61" s="177">
        <v>3</v>
      </c>
      <c r="S61" s="177">
        <v>1</v>
      </c>
      <c r="T61" s="177">
        <v>2</v>
      </c>
      <c r="U61" s="177">
        <v>50</v>
      </c>
      <c r="V61" s="171">
        <v>0</v>
      </c>
      <c r="W61" s="170">
        <v>0</v>
      </c>
      <c r="X61" s="170">
        <v>0</v>
      </c>
      <c r="Y61" s="170">
        <v>0</v>
      </c>
      <c r="Z61" s="170"/>
      <c r="AA61" s="173" t="s">
        <v>179</v>
      </c>
    </row>
    <row r="62" spans="1:27" x14ac:dyDescent="0.25">
      <c r="A62" s="318">
        <v>58</v>
      </c>
      <c r="B62" s="169" t="s">
        <v>1948</v>
      </c>
      <c r="C62" s="175" t="s">
        <v>183</v>
      </c>
      <c r="D62" s="169" t="s">
        <v>787</v>
      </c>
      <c r="E62" s="175" t="s">
        <v>2882</v>
      </c>
      <c r="F62" s="169" t="s">
        <v>1949</v>
      </c>
      <c r="G62" s="175">
        <v>1998</v>
      </c>
      <c r="H62" s="176">
        <v>2</v>
      </c>
      <c r="I62" s="177">
        <v>2</v>
      </c>
      <c r="J62" s="177">
        <v>180</v>
      </c>
      <c r="K62" s="177">
        <v>2</v>
      </c>
      <c r="L62" s="176">
        <v>4</v>
      </c>
      <c r="M62" s="177">
        <v>2</v>
      </c>
      <c r="N62" s="177">
        <v>15</v>
      </c>
      <c r="O62" s="177">
        <v>11</v>
      </c>
      <c r="P62" s="177">
        <v>73.3</v>
      </c>
      <c r="Q62" s="170">
        <v>0</v>
      </c>
      <c r="R62" s="177">
        <v>1</v>
      </c>
      <c r="S62" s="177">
        <v>1</v>
      </c>
      <c r="T62" s="170">
        <v>0</v>
      </c>
      <c r="U62" s="170">
        <v>0</v>
      </c>
      <c r="V62" s="171">
        <v>0</v>
      </c>
      <c r="W62" s="170">
        <v>0</v>
      </c>
      <c r="X62" s="170">
        <v>0</v>
      </c>
      <c r="Y62" s="170">
        <v>0</v>
      </c>
      <c r="Z62" s="170"/>
      <c r="AA62" s="173" t="s">
        <v>179</v>
      </c>
    </row>
    <row r="63" spans="1:27" x14ac:dyDescent="0.25">
      <c r="A63" s="318">
        <v>59</v>
      </c>
      <c r="B63" s="169" t="s">
        <v>762</v>
      </c>
      <c r="C63" s="175" t="s">
        <v>183</v>
      </c>
      <c r="D63" s="169" t="s">
        <v>808</v>
      </c>
      <c r="E63" s="175" t="s">
        <v>2053</v>
      </c>
      <c r="F63" s="169" t="s">
        <v>1393</v>
      </c>
      <c r="G63" s="175">
        <v>1992</v>
      </c>
      <c r="H63" s="176">
        <v>4</v>
      </c>
      <c r="I63" s="177">
        <v>4</v>
      </c>
      <c r="J63" s="177">
        <v>360</v>
      </c>
      <c r="K63" s="177">
        <v>4</v>
      </c>
      <c r="L63" s="176">
        <v>4</v>
      </c>
      <c r="M63" s="177">
        <v>1</v>
      </c>
      <c r="N63" s="177">
        <v>15</v>
      </c>
      <c r="O63" s="177">
        <v>11</v>
      </c>
      <c r="P63" s="177">
        <v>73.3</v>
      </c>
      <c r="Q63" s="177">
        <v>1</v>
      </c>
      <c r="R63" s="177">
        <v>1</v>
      </c>
      <c r="S63" s="177">
        <v>2</v>
      </c>
      <c r="T63" s="177">
        <v>1</v>
      </c>
      <c r="U63" s="177">
        <v>25</v>
      </c>
      <c r="V63" s="171">
        <v>0</v>
      </c>
      <c r="W63" s="170">
        <v>0</v>
      </c>
      <c r="X63" s="170">
        <v>0</v>
      </c>
      <c r="Y63" s="170">
        <v>0</v>
      </c>
      <c r="Z63" s="170"/>
      <c r="AA63" s="173" t="s">
        <v>179</v>
      </c>
    </row>
    <row r="64" spans="1:27" x14ac:dyDescent="0.25">
      <c r="A64" s="318">
        <v>60</v>
      </c>
      <c r="B64" s="169" t="s">
        <v>1676</v>
      </c>
      <c r="C64" s="175" t="s">
        <v>183</v>
      </c>
      <c r="D64" s="169" t="s">
        <v>1531</v>
      </c>
      <c r="E64" s="175" t="s">
        <v>2898</v>
      </c>
      <c r="F64" s="286" t="s">
        <v>1755</v>
      </c>
      <c r="G64" s="175">
        <v>1991</v>
      </c>
      <c r="H64" s="176">
        <v>1</v>
      </c>
      <c r="I64" s="177">
        <v>1</v>
      </c>
      <c r="J64" s="177">
        <v>90</v>
      </c>
      <c r="K64" s="177">
        <v>1</v>
      </c>
      <c r="L64" s="176">
        <v>3</v>
      </c>
      <c r="M64" s="177">
        <v>3</v>
      </c>
      <c r="N64" s="177">
        <v>4</v>
      </c>
      <c r="O64" s="177">
        <v>1</v>
      </c>
      <c r="P64" s="177">
        <v>25</v>
      </c>
      <c r="Q64" s="170">
        <v>0</v>
      </c>
      <c r="R64" s="170">
        <v>0</v>
      </c>
      <c r="S64" s="177">
        <v>1</v>
      </c>
      <c r="T64" s="170">
        <v>0</v>
      </c>
      <c r="U64" s="170">
        <v>0</v>
      </c>
      <c r="V64" s="171">
        <v>0</v>
      </c>
      <c r="W64" s="170">
        <v>0</v>
      </c>
      <c r="X64" s="170">
        <v>0</v>
      </c>
      <c r="Y64" s="170">
        <v>0</v>
      </c>
      <c r="Z64" s="170"/>
      <c r="AA64" s="173" t="s">
        <v>179</v>
      </c>
    </row>
    <row r="65" spans="1:27" x14ac:dyDescent="0.25">
      <c r="A65" s="404">
        <v>61</v>
      </c>
      <c r="B65" s="405" t="s">
        <v>1527</v>
      </c>
      <c r="C65" s="406" t="s">
        <v>183</v>
      </c>
      <c r="D65" s="405" t="s">
        <v>1395</v>
      </c>
      <c r="E65" s="406" t="s">
        <v>2902</v>
      </c>
      <c r="F65" s="405" t="s">
        <v>1528</v>
      </c>
      <c r="G65" s="406">
        <v>1998</v>
      </c>
      <c r="H65" s="407">
        <v>3</v>
      </c>
      <c r="I65" s="408">
        <v>3</v>
      </c>
      <c r="J65" s="408">
        <v>270</v>
      </c>
      <c r="K65" s="408">
        <v>3</v>
      </c>
      <c r="L65" s="407">
        <v>6</v>
      </c>
      <c r="M65" s="408">
        <v>2</v>
      </c>
      <c r="N65" s="408">
        <v>14</v>
      </c>
      <c r="O65" s="408">
        <v>8</v>
      </c>
      <c r="P65" s="408">
        <v>57.1</v>
      </c>
      <c r="Q65" s="408">
        <v>1</v>
      </c>
      <c r="R65" s="409">
        <v>0</v>
      </c>
      <c r="S65" s="408">
        <v>2</v>
      </c>
      <c r="T65" s="409">
        <v>0</v>
      </c>
      <c r="U65" s="409">
        <v>0</v>
      </c>
      <c r="V65" s="411">
        <v>0</v>
      </c>
      <c r="W65" s="409">
        <v>0</v>
      </c>
      <c r="X65" s="409">
        <v>0</v>
      </c>
      <c r="Y65" s="409">
        <v>0</v>
      </c>
      <c r="Z65" s="409"/>
      <c r="AA65" s="410" t="s">
        <v>179</v>
      </c>
    </row>
  </sheetData>
  <mergeCells count="3">
    <mergeCell ref="A1:D1"/>
    <mergeCell ref="E1:N1"/>
    <mergeCell ref="O1:S1"/>
  </mergeCells>
  <hyperlinks>
    <hyperlink ref="B3" r:id="rId1" display="https://fbref.com/en/players/5d11fc17/Yazeed-Abulaila" xr:uid="{84911F3F-DBDF-414D-97A1-BBF0057D00B3}"/>
    <hyperlink ref="D3" r:id="rId2" display="https://fbref.com/en/squads/3e22f0fa/Jordan-Men-Stats" xr:uid="{CB955E08-52F9-4175-8FEE-E1357D5D9F14}"/>
    <hyperlink ref="AA3" r:id="rId3" display="https://fbref.com/en/players/5d11fc17/matchlogs/2026/keeper/Yazeed-Abulaila-Match-Logs" xr:uid="{AC406A35-D58A-4770-8B65-69D22C918BBB}"/>
    <hyperlink ref="B4" r:id="rId4" display="https://fbref.com/en/players/27e7e545/Mahmoud-Abunada" xr:uid="{7CD40ADC-833B-46CB-A633-963483B99422}"/>
    <hyperlink ref="D4" r:id="rId5" display="https://fbref.com/en/squads/9b696ed1/Qatar-Men-Stats" xr:uid="{6870F661-177C-48C2-9D4D-3C6C2920BA0F}"/>
    <hyperlink ref="AA4" r:id="rId6" display="https://fbref.com/en/players/27e7e545/matchlogs/2026/keeper/Mahmoud-Abunada-Match-Logs" xr:uid="{E5032453-26D2-4524-B739-0299D9ED3B43}"/>
    <hyperlink ref="B5" r:id="rId7" display="https://fbref.com/en/players/7a2e46a8/Alisson" xr:uid="{24BC7C8B-8E9D-4186-8EEC-598C20C3FFB7}"/>
    <hyperlink ref="D5" r:id="rId8" display="https://fbref.com/en/squads/304635c3/Brazil-Men-Stats" xr:uid="{B05D7775-4300-47F2-9982-EA7F221301E4}"/>
    <hyperlink ref="F5" r:id="rId9" display="https://fbref.com/en/squads/822bd0ba/Liverpool-Stats" xr:uid="{0D4CD3C3-96D0-497A-B3BB-3CAD867E9EE4}"/>
    <hyperlink ref="AA5" r:id="rId10" display="https://fbref.com/en/players/7a2e46a8/matchlogs/2026/keeper/Alisson-Match-Logs" xr:uid="{F13C5E5D-FB9E-4AF3-A192-743FBCE13A3D}"/>
    <hyperlink ref="B6" r:id="rId11" display="https://fbref.com/en/players/4bb65492/Benjamin-Asare" xr:uid="{21051826-566A-454F-8767-E023B1CFD99F}"/>
    <hyperlink ref="D6" r:id="rId12" display="https://fbref.com/en/squads/9349828d/Ghana-Men-Stats" xr:uid="{3625898A-3D24-48D6-9958-A42ED53BF42D}"/>
    <hyperlink ref="AA6" r:id="rId13" display="https://fbref.com/en/players/4bb65492/matchlogs/2026/keeper/Benjamin-Asare-Match-Logs" xr:uid="{5FE72AE0-611C-4A0E-A0C4-903AEB796458}"/>
    <hyperlink ref="B7" r:id="rId14" display="https://fbref.com/en/players/a12402c3/Lawrence-Ati-Zigi" xr:uid="{F00F512D-C3A8-48D2-BCBF-971A896CC431}"/>
    <hyperlink ref="D7" r:id="rId15" display="https://fbref.com/en/squads/9349828d/Ghana-Men-Stats" xr:uid="{0C3E0E84-D2F9-4233-87E6-C23077FD4AFF}"/>
    <hyperlink ref="F7" r:id="rId16" display="https://fbref.com/en/squads/cdaf4e6d/2025-2026/St-Gallen-Stats" xr:uid="{E983530B-6BD8-464B-B600-8442F3A806AA}"/>
    <hyperlink ref="AA7" r:id="rId17" display="https://fbref.com/en/players/a12402c3/matchlogs/2026/keeper/Lawrence-Ati-Zigi-Match-Logs" xr:uid="{29C863E0-481B-40DB-BB72-C875ED3507B0}"/>
    <hyperlink ref="B8" r:id="rId18" display="https://fbref.com/en/players/3bf9e631/Ahmed-Basil" xr:uid="{17CF9E15-D67A-4C6A-BD5C-9BBD3B5E9861}"/>
    <hyperlink ref="D8" r:id="rId19" display="https://fbref.com/en/squads/ec843efd/Iraq-Men-Stats" xr:uid="{F27C9EA0-644D-48BD-8FF3-92CC602AD68D}"/>
    <hyperlink ref="AA8" r:id="rId20" display="https://fbref.com/en/players/3bf9e631/matchlogs/2026/keeper/Ahmed-Basil-Match-Logs" xr:uid="{15F6848F-456E-445C-B850-63D6832F2BAD}"/>
    <hyperlink ref="B9" r:id="rId21" display="https://fbref.com/en/players/3cc64624/Patrick-Beach" xr:uid="{E55994AB-0C3B-4691-93C4-389F47CF1A55}"/>
    <hyperlink ref="D9" r:id="rId22" display="https://fbref.com/en/squads/b90bf4f9/Australia-Men-Stats" xr:uid="{4CB90E22-8888-4773-A15E-AC17B95B3341}"/>
    <hyperlink ref="F9" r:id="rId23" display="https://fbref.com/en/squads/31553c94/Melbourne-City-Stats" xr:uid="{C496D209-0EA9-45AF-A7BA-914EB2865E81}"/>
    <hyperlink ref="AA9" r:id="rId24" display="https://fbref.com/en/players/3cc64624/matchlogs/2026/keeper/Patrick-Beach-Match-Logs" xr:uid="{B5C4C9BE-3994-4165-AEFA-7AF966E538C1}"/>
    <hyperlink ref="B10" r:id="rId25" display="https://fbref.com/en/players/6ca0b04a/Alireza-Beiranvand" xr:uid="{F918D621-2769-444E-9E09-DA9A41580321}"/>
    <hyperlink ref="D10" r:id="rId26" display="https://fbref.com/en/squads/6a08f71e/IR-Iran-Men-Stats" xr:uid="{153B005C-8944-4BAF-B0A8-C3B43DFF3E57}"/>
    <hyperlink ref="F10" r:id="rId27" display="https://fbref.com/en/squads/0230c3aa/Tractor-Stats" xr:uid="{72696E32-51FF-466A-815E-21BDEEC42B5A}"/>
    <hyperlink ref="AA10" r:id="rId28" display="https://fbref.com/en/players/6ca0b04a/matchlogs/2026/keeper/Alireza-Beiranvand-Match-Logs" xr:uid="{1A95EF75-68EA-48FD-8870-27D31ADBA5B8}"/>
    <hyperlink ref="B11" r:id="rId29" display="https://fbref.com/en/players/dcae580c/Oussama-Benbot" xr:uid="{8A4777F2-8506-4655-B455-A0CC836A00CD}"/>
    <hyperlink ref="D11" r:id="rId30" display="https://fbref.com/en/squads/1e2dba57/Algeria-Men-Stats" xr:uid="{18279D22-8D6C-4762-A935-2B5A1DE5EBB5}"/>
    <hyperlink ref="AA11" r:id="rId31" display="https://fbref.com/en/players/dcae580c/matchlogs/2026/keeper/Oussama-Benbot-Match-Logs" xr:uid="{B12BC72E-7DA1-4F7D-9703-82ECCA036963}"/>
    <hyperlink ref="B12" r:id="rId32" display="https://fbref.com/en/players/f6798fc3/Yassine-Bounou" xr:uid="{CCB1EBD2-A97A-4941-8209-EC8B030C1CD2}"/>
    <hyperlink ref="D12" r:id="rId33" display="https://fbref.com/en/squads/af41ccda/Morocco-Men-Stats" xr:uid="{4D25294D-C8FD-4903-8669-B9D62091C8BF}"/>
    <hyperlink ref="F12" r:id="rId34" display="https://fbref.com/en/squads/972e2539/Al-Hilal-Stats" xr:uid="{F54E0003-7D2C-4986-AB87-3C0E8719F8BE}"/>
    <hyperlink ref="AA12" r:id="rId35" display="https://fbref.com/en/players/f6798fc3/matchlogs/2026/keeper/Yassine-Bounou-Match-Logs" xr:uid="{2E2A96FA-C3A5-41CF-BEBA-DA2180D96509}"/>
    <hyperlink ref="B13" r:id="rId36" display="https://fbref.com/en/players/f63a8347/Ugurcan-Cakir" xr:uid="{F85BCD68-D5F6-4A49-8BEC-7471CF82B7F4}"/>
    <hyperlink ref="D13" r:id="rId37" display="https://fbref.com/en/squads/ac6bcf92/Turkiye-Men-Stats" xr:uid="{E0D8EA58-A7FB-4988-BFD8-116EE4144655}"/>
    <hyperlink ref="F13" r:id="rId38" display="https://fbref.com/en/squads/ecd11ca2/Galatasaray-Stats" xr:uid="{72F0217E-EF48-4830-84AB-0FF87ADC3F93}"/>
    <hyperlink ref="AA13" r:id="rId39" display="https://fbref.com/en/players/f63a8347/matchlogs/2026/keeper/Ugurcan-Cakir-Match-Logs" xr:uid="{CC4A2963-268D-4452-AF2C-402127BB1C08}"/>
    <hyperlink ref="B14" r:id="rId40" display="https://fbref.com/en/players/9627f87b/Mouhib-Chamakh" xr:uid="{E1F9CC27-3AC3-49E3-86FF-E7D4C701557B}"/>
    <hyperlink ref="D14" r:id="rId41" display="https://fbref.com/en/squads/a7c7562a/Tunisia-Men-Stats" xr:uid="{2BD0E0B4-976A-4266-8FFF-83DE979E312E}"/>
    <hyperlink ref="AA14" r:id="rId42" display="https://fbref.com/en/players/9627f87b/matchlogs/2026/keeper/Mouhib-Chamakh-Match-Logs" xr:uid="{07F85DCE-7F23-4EF6-904A-0B16F1CBBAC4}"/>
    <hyperlink ref="B15" r:id="rId43" display="https://fbref.com/en/players/93fffbcf/Diogo-Costa" xr:uid="{39694C9D-97C4-4B04-A33D-4EB8E448263B}"/>
    <hyperlink ref="D15" r:id="rId44" display="https://fbref.com/en/squads/4a1b4ea8/Portugal-Men-Stats" xr:uid="{B34A3AED-7973-439B-B3DD-665EEACB4DF1}"/>
    <hyperlink ref="F15" r:id="rId45" display="https://fbref.com/en/squads/5e876ee6/Porto-Stats" xr:uid="{F3660BFF-018F-40BA-9D55-C6AA5E6A72A9}"/>
    <hyperlink ref="AA15" r:id="rId46" display="https://fbref.com/en/players/93fffbcf/matchlogs/2026/keeper/Diogo-Costa-Match-Logs" xr:uid="{B110CFAC-2B3B-45F5-9E72-00CF5BB1F21C}"/>
    <hyperlink ref="B16" r:id="rId47" display="https://fbref.com/en/players/1840e36d/Thibaut-Courtois" xr:uid="{388EF79D-5039-428B-ADFF-C0C281F21601}"/>
    <hyperlink ref="D16" r:id="rId48" display="https://fbref.com/en/squads/361422b9/Belgium-Men-Stats" xr:uid="{0A049E66-D197-4AFC-9F0C-6386DFFD398B}"/>
    <hyperlink ref="F16" r:id="rId49" display="https://fbref.com/en/squads/53a2f082/Real-Madrid-Stats" xr:uid="{0E3F7594-A106-43F6-A3FA-4A9B78D751BD}"/>
    <hyperlink ref="AA16" r:id="rId50" display="https://fbref.com/en/players/1840e36d/matchlogs/2026/keeper/Thibaut-Courtois-Match-Logs" xr:uid="{EADFB2D4-1DAC-4B38-A416-5650481114F9}"/>
    <hyperlink ref="B17" r:id="rId51" display="https://fbref.com/en/players/ea42e480/Maxime-Crepeau" xr:uid="{56304C47-420E-4C21-8E1F-E89D8294F8F8}"/>
    <hyperlink ref="D17" r:id="rId52" display="https://fbref.com/en/squads/9c6d90a0/Canada-Men-Stats" xr:uid="{525020F3-5BC8-4DB4-B256-A8B8256FDD5B}"/>
    <hyperlink ref="F17" r:id="rId53" display="https://fbref.com/en/squads/46ef01d0/Orlando-City-Stats" xr:uid="{30DB38DB-0250-44A7-9D98-4B549882CFE9}"/>
    <hyperlink ref="AA17" r:id="rId54" display="https://fbref.com/en/players/ea42e480/matchlogs/2026/keeper/Maxime-Crepeau-Match-Logs" xr:uid="{321A1D2C-ADA4-4518-BCF9-D842AC738A5E}"/>
    <hyperlink ref="B18" r:id="rId55" display="https://fbref.com/en/players/fdf47077/Max-Crocombe" xr:uid="{FF874028-A4E6-4232-82BC-37C9F1E25288}"/>
    <hyperlink ref="D18" r:id="rId56" display="https://fbref.com/en/squads/259855f0/New-Zealand-Men-Stats" xr:uid="{ADF43BC0-B701-4E7D-84C6-CBD1C46F8B73}"/>
    <hyperlink ref="F18" r:id="rId57" display="https://fbref.com/en/squads/e3c537a1/Millwall-Stats" xr:uid="{8578B1AE-40E4-44A3-8DBB-71B7663B89C6}"/>
    <hyperlink ref="AA18" r:id="rId58" display="https://fbref.com/en/players/fdf47077/matchlogs/2026/keeper/Max-Crocombe-Match-Logs" xr:uid="{C6583996-7162-403C-ADB0-177EAFB22FA9}"/>
    <hyperlink ref="B19" r:id="rId59" display="https://fbref.com/en/players/8bf49030/Aymen-Dahmen" xr:uid="{C1618C18-DDCB-4F55-BDB6-BA58503DD7A0}"/>
    <hyperlink ref="D19" r:id="rId60" display="https://fbref.com/en/squads/a7c7562a/Tunisia-Men-Stats" xr:uid="{1939CD6A-10F4-4529-9A27-26B0B8EE1E93}"/>
    <hyperlink ref="AA19" r:id="rId61" display="https://fbref.com/en/players/8bf49030/matchlogs/2026/keeper/Aymen-Dahmen-Match-Logs" xr:uid="{A81542DA-781F-4B50-8806-B8F442087149}"/>
    <hyperlink ref="B20" r:id="rId62" display="https://fbref.com/en/players/f41a69e6/Mory-Diaw" xr:uid="{4ED2220A-6AF0-4110-96F9-7FCB77774BF8}"/>
    <hyperlink ref="D20" r:id="rId63" display="https://fbref.com/en/squads/9ab5c684/Senegal-Men-Stats" xr:uid="{00E843F1-9C58-4313-9DA3-F9B3031642AD}"/>
    <hyperlink ref="F20" r:id="rId64" display="https://fbref.com/en/squads/5c2737db/Le-Havre-Stats" xr:uid="{37132AF4-3C1F-4122-B8FA-E357236E230C}"/>
    <hyperlink ref="AA20" r:id="rId65" display="https://fbref.com/en/players/f41a69e6/matchlogs/2026/keeper/Mory-Diaw-Match-Logs" xr:uid="{FF217F78-B3F2-4C58-B60C-4949459A3A9F}"/>
    <hyperlink ref="B21" r:id="rId66" display="https://fbref.com/en/players/9d420dad/Yahia-Fofana" xr:uid="{B04D717F-3DBD-4048-9238-3DEB50C6627D}"/>
    <hyperlink ref="D21" r:id="rId67" display="https://fbref.com/en/squads/24772b12/Cote-dIvoire-Men-Stats" xr:uid="{30624F36-B0C5-4C72-840D-82DB01B7F1D0}"/>
    <hyperlink ref="F21" r:id="rId68" display="https://fbref.com/en/squads/f622e63c/Rizespor-Stats" xr:uid="{1618E777-83AD-411A-ABB8-277950D05FB1}"/>
    <hyperlink ref="AA21" r:id="rId69" display="https://fbref.com/en/players/9d420dad/matchlogs/2026/keeper/Yahia-Fofana-Match-Logs" xr:uid="{90F74F8D-ECC4-4262-9CF2-D202AE517C67}"/>
    <hyperlink ref="B22" r:id="rId70" display="https://fbref.com/en/players/2f49476c/Matt-Freese" xr:uid="{BEEB8764-19E2-44C3-AE67-13F706CDC516}"/>
    <hyperlink ref="D22" r:id="rId71" display="https://fbref.com/en/squads/0f66725b/United-States-Men-Stats" xr:uid="{F6D4BB88-CB8B-4A1C-B81D-6C48F044FA0E}"/>
    <hyperlink ref="F22" r:id="rId72" display="https://fbref.com/en/squads/64e81410/New-York-City-FC-Stats" xr:uid="{F5339E71-1E23-4107-A347-941159CE106C}"/>
    <hyperlink ref="AA22" r:id="rId73" display="https://fbref.com/en/players/2f49476c/matchlogs/2026/keeper/Matt-Freese-Match-Logs" xr:uid="{334CBC9C-09AA-41A6-9B35-C28C96C070AE}"/>
    <hyperlink ref="B23" r:id="rId74" display="https://fbref.com/en/players/89c136f6/Hernan-Galindez" xr:uid="{AB6C742A-8419-482F-8A4E-624150E07D2E}"/>
    <hyperlink ref="D23" r:id="rId75" display="https://fbref.com/en/squads/123acaf8/Ecuador-Men-Stats" xr:uid="{150C0DE0-707F-40A6-B5A5-677EDE6E7A66}"/>
    <hyperlink ref="F23" r:id="rId76" display="https://fbref.com/en/squads/1d3d37ae/Huracan-Stats" xr:uid="{16D43A1A-C107-47BE-B38E-71A0DF0BEB35}"/>
    <hyperlink ref="AA23" r:id="rId77" display="https://fbref.com/en/players/89c136f6/matchlogs/2026/keeper/Hernan-Galindez-Match-Logs" xr:uid="{5ACA72A3-ED25-415C-9AB7-82BC36E730C4}"/>
    <hyperlink ref="B24" r:id="rId78" display="https://fbref.com/en/players/0d425331/Orlando-Gill" xr:uid="{1172FF72-D009-471A-9AF3-2F9F9CD3CB8F}"/>
    <hyperlink ref="D24" r:id="rId79" display="https://fbref.com/en/squads/d2043442/Paraguay-Men-Stats" xr:uid="{0E2C2B9B-58CC-42BE-9605-9AACFF9A601C}"/>
    <hyperlink ref="F24" r:id="rId80" display="https://fbref.com/en/squads/3a980b79/San-Lorenzo-Stats" xr:uid="{1CD2EB88-642F-4999-884E-4B2559D17DF2}"/>
    <hyperlink ref="AA24" r:id="rId81" display="https://fbref.com/en/players/0d425331/matchlogs/2026/keeper/Orlando-Gill-Match-Logs" xr:uid="{225F0371-A938-444F-8CA1-F22448DC890E}"/>
    <hyperlink ref="B25" r:id="rId82" display="https://fbref.com/en/players/e082af5b/Angus-Gunn" xr:uid="{3E6449A9-F886-4C2A-9480-F2B5B701DB4B}"/>
    <hyperlink ref="D25" r:id="rId83" display="https://fbref.com/en/squads/602d3994/Scotland-Men-Stats" xr:uid="{2DFE03BF-54EA-4E78-A1B5-F3A5ACD5CD3E}"/>
    <hyperlink ref="F25" r:id="rId84" display="https://fbref.com/en/squads/e4a775cb/Nottingham-Forest-Stats" xr:uid="{4B5AFAEA-6361-4984-BC43-B2A6429E3C2D}"/>
    <hyperlink ref="AA25" r:id="rId85" display="https://fbref.com/en/players/e082af5b/matchlogs/2026/keeper/Angus-Gunn-Match-Logs" xr:uid="{8118F034-3AB2-4DDC-9272-5253A2219D0B}"/>
    <hyperlink ref="B26" r:id="rId86" display="https://fbref.com/en/players/87351c2e/Jalal-Hassan" xr:uid="{21F31044-2B59-41DF-B9B3-773E31AC449E}"/>
    <hyperlink ref="D26" r:id="rId87" display="https://fbref.com/en/squads/ec843efd/Iraq-Men-Stats" xr:uid="{7786CD82-681D-41F7-B864-B2DDB0509C2A}"/>
    <hyperlink ref="AA26" r:id="rId88" display="https://fbref.com/en/players/87351c2e/matchlogs/2026/keeper/Jalal-Hassan-Match-Logs" xr:uid="{758B43FE-A578-4C0E-91AC-5743B89CC139}"/>
    <hyperlink ref="B27" r:id="rId89" display="https://fbref.com/en/players/cd59b9df/Gregor-Kobel" xr:uid="{1EEB2BD4-3F26-4D2D-8392-2F016252BEEC}"/>
    <hyperlink ref="D27" r:id="rId90" display="https://fbref.com/en/squads/81021a70/Switzerland-Men-Stats" xr:uid="{E17DD583-6BB3-42FB-BD4A-6CD8A7ED6283}"/>
    <hyperlink ref="F27" r:id="rId91" display="https://fbref.com/en/squads/add600ae/Dortmund-Stats" xr:uid="{21DF53B9-520C-439F-8D4E-62417744EA98}"/>
    <hyperlink ref="AA27" r:id="rId92" display="https://fbref.com/en/players/cd59b9df/matchlogs/2026/keeper/Gregor-Kobel-Match-Logs" xr:uid="{A3DBEF86-EFED-4029-8781-5130685C8B2B}"/>
    <hyperlink ref="B29" r:id="rId93" display="https://fbref.com/en/players/bc67a0e1/Matej-Kovar" xr:uid="{5C38490B-ED63-4140-B1BF-8CB6E7E925A7}"/>
    <hyperlink ref="D29" r:id="rId94" display="https://fbref.com/en/squads/2740937c/Czechia-Men-Stats" xr:uid="{055DCDE5-BA78-4608-A116-D2657FEA534B}"/>
    <hyperlink ref="F29" r:id="rId95" display="https://fbref.com/en/squads/e334d850/PSV-Eindhoven-Stats" xr:uid="{11125B07-770F-498C-8E9C-F88CDC24339F}"/>
    <hyperlink ref="AA29" r:id="rId96" display="https://fbref.com/en/players/bc67a0e1/matchlogs/2026/keeper/Matej-Kovar-Match-Logs" xr:uid="{F69700B2-F4E6-42A3-AF7E-0ABFFAD9C064}"/>
    <hyperlink ref="B30" r:id="rId97" display="https://fbref.com/en/players/8e6d2fcd/Senne-Lammens" xr:uid="{5123542B-D408-4384-89B6-EB88B3B15312}"/>
    <hyperlink ref="D30" r:id="rId98" display="https://fbref.com/en/squads/361422b9/Belgium-Men-Stats" xr:uid="{68537CAF-E2F9-47E0-91E8-D8BD15F1EAA6}"/>
    <hyperlink ref="F30" r:id="rId99" display="https://fbref.com/en/squads/19538871/Manchester-United-Stats" xr:uid="{D444FCE2-B5A6-412F-8E81-943AB27B6C10}"/>
    <hyperlink ref="AA30" r:id="rId100" display="https://fbref.com/en/players/8e6d2fcd/matchlogs/2026/keeper/Senne-Lammens-Match-Logs" xr:uid="{16778BAA-886F-4B9F-8FF2-B056B75DE655}"/>
    <hyperlink ref="B31" r:id="rId101" display="https://fbref.com/en/players/58f077c0/Dominik-Livakovic" xr:uid="{979399B0-BA36-4B5B-9A7D-1266A2A4AD59}"/>
    <hyperlink ref="D31" r:id="rId102" display="https://fbref.com/en/squads/7b08e376/Croatia-Men-Stats" xr:uid="{4EA23C07-1E3F-4655-9716-065FA98E6D5D}"/>
    <hyperlink ref="F31" r:id="rId103" display="https://fbref.com/en/squads/edd0d381/2025-2026/Dinamo-Zagreb-Stats" xr:uid="{95C724C4-57BD-46F2-87AF-33B4B5C11DA8}"/>
    <hyperlink ref="AA31" r:id="rId104" display="https://fbref.com/en/players/58f077c0/matchlogs/2026/keeper/Dominik-Livakovic-Match-Logs" xr:uid="{55E363F7-36CA-46D5-AE97-08B3AE9CCC59}"/>
    <hyperlink ref="B32" r:id="rId105" display="https://fbref.com/en/players/fcb38f57/Mike-Maignan" xr:uid="{E9ECCE32-2730-436E-BB64-44825B63917E}"/>
    <hyperlink ref="D32" r:id="rId106" display="https://fbref.com/en/squads/b1b36dcd/France-Men-Stats" xr:uid="{DDDADA6F-9350-4289-A553-E36DC6F063CD}"/>
    <hyperlink ref="F32" r:id="rId107" display="https://fbref.com/en/squads/dc56fe14/Milan-Stats" xr:uid="{30595839-EB51-4625-812E-8AB3F3D396E2}"/>
    <hyperlink ref="AA32" r:id="rId108" display="https://fbref.com/en/players/fcb38f57/matchlogs/2026/keeper/Mike-Maignan-Match-Logs" xr:uid="{1A2CA544-63BB-4DC5-BA45-BD4D76E1FDFB}"/>
    <hyperlink ref="B33" r:id="rId109" display="https://fbref.com/en/players/7956236f/Emiliano-Martinez" xr:uid="{060D8D13-5891-4CC5-843A-AC8BCAE49917}"/>
    <hyperlink ref="D33" r:id="rId110" display="https://fbref.com/en/squads/f9fddd6e/Argentina-Men-Stats" xr:uid="{27C4F1B0-887E-43A8-AAD5-52E2D35134C3}"/>
    <hyperlink ref="F33" r:id="rId111" display="https://fbref.com/en/squads/8602292d/Aston-Villa-Stats" xr:uid="{D45AB675-5DD2-4403-9DD5-8A46519590ED}"/>
    <hyperlink ref="AA33" r:id="rId112" display="https://fbref.com/en/players/7956236f/matchlogs/2026/keeper/Emiliano-Martinez-Match-Logs" xr:uid="{5737FFF1-4690-40E5-9221-20F00BD3A543}"/>
    <hyperlink ref="B34" r:id="rId113" display="https://fbref.com/en/players/33887998/Edouard-Mendy" xr:uid="{F9C5C951-A0A2-432A-82E6-07580E3804EA}"/>
    <hyperlink ref="D34" r:id="rId114" display="https://fbref.com/en/squads/9ab5c684/Senegal-Men-Stats" xr:uid="{E1890D16-8AC8-4B41-A28A-D9507BECDEF9}"/>
    <hyperlink ref="F34" r:id="rId115" display="https://fbref.com/en/squads/cb45d9cb/Al-Ahli-Stats" xr:uid="{B8CAF9F1-49F0-4CB0-8D55-28952F18EED3}"/>
    <hyperlink ref="AA34" r:id="rId116" display="https://fbref.com/en/players/33887998/matchlogs/2026/keeper/Edouard-Mendy-Match-Logs" xr:uid="{05C6FE0F-5695-4D91-A129-4E5B54415A98}"/>
    <hyperlink ref="B35" r:id="rId117" display="https://fbref.com/en/players/ea34d827/Orlando-Mosquera" xr:uid="{641ADBBA-659C-49F4-8D39-5AF9AEBC171D}"/>
    <hyperlink ref="D35" r:id="rId118" display="https://fbref.com/en/squads/6061a82d/Panama-Men-Stats" xr:uid="{3443D24D-4F93-4A97-9AE1-001E7A0B17D3}"/>
    <hyperlink ref="F35" r:id="rId119" display="https://fbref.com/en/squads/9cc24b7e/Al-Fayha-Stats" xr:uid="{23F6BC09-607C-44C1-A0CA-BD8DE26F915B}"/>
    <hyperlink ref="AA35" r:id="rId120" display="https://fbref.com/en/players/ea34d827/matchlogs/2026/keeper/Orlando-Mosquera-Match-Logs" xr:uid="{87CBE254-FD39-4EC5-9F4E-CBF80E0A1132}"/>
    <hyperlink ref="B36" r:id="rId121" display="https://fbref.com/en/players/5c6b0637/Lionel-Mpasi" xr:uid="{B60CF0C1-B734-4374-B51E-897756F78499}"/>
    <hyperlink ref="D36" r:id="rId122" display="https://fbref.com/en/squads/9be9f315/Congo-DR-Men-Stats" xr:uid="{F3FF6991-D910-4104-A2D5-7CF85AF5DD28}"/>
    <hyperlink ref="F36" r:id="rId123" display="https://fbref.com/en/squads/5c2737db/Le-Havre-Stats" xr:uid="{A4FAAA2A-661E-4629-9D83-C5EF2B34DC43}"/>
    <hyperlink ref="AA36" r:id="rId124" display="https://fbref.com/en/players/5c6b0637/matchlogs/2026/keeper/Lionel-Mpasi-Match-Logs" xr:uid="{534B3F31-5CC1-40E9-B8AD-9AB177BCB78B}"/>
    <hyperlink ref="B37" r:id="rId125" display="https://fbref.com/en/players/a2abe631/Fernando-Muslera" xr:uid="{C3481519-E79E-4B21-AD27-1C54B7D697EB}"/>
    <hyperlink ref="D37" r:id="rId126" display="https://fbref.com/en/squads/870e020f/Uruguay-Men-Stats" xr:uid="{B8A70407-1D66-4084-AC55-985F0BE9B830}"/>
    <hyperlink ref="F37" r:id="rId127" display="https://fbref.com/en/squads/ecd11ca2/Galatasaray-Stats" xr:uid="{34E1FF3F-87CB-46B5-84BA-FE0A893B3651}"/>
    <hyperlink ref="AA37" r:id="rId128" display="https://fbref.com/en/players/a2abe631/matchlogs/2026/keeper/Fernando-Muslera-Match-Logs" xr:uid="{712EC792-A66D-40A4-958D-E39A6D47AEDD}"/>
    <hyperlink ref="B38" r:id="rId129" display="https://fbref.com/en/players/25e45f2a/Abduvohid-Nematov" xr:uid="{B9C9BC26-ACC6-4D1E-9408-1B1F7EAB3D2F}"/>
    <hyperlink ref="D38" r:id="rId130" display="https://fbref.com/en/squads/cd389e75/Uzbekistan-Men-Stats" xr:uid="{3A394A56-5847-410A-99F9-351CFBC5B17E}"/>
    <hyperlink ref="AA38" r:id="rId131" display="https://fbref.com/en/players/25e45f2a/matchlogs/2026/keeper/Abduvohid-Nematov-Match-Logs" xr:uid="{3DF7692F-A9D8-4AC4-9CCE-A620FD34D1BF}"/>
    <hyperlink ref="B39" r:id="rId132" display="https://fbref.com/en/players/8778c910/Manuel-Neuer" xr:uid="{A9F4E2EC-0B9A-4D6C-8E89-D80C72F7D05F}"/>
    <hyperlink ref="D39" r:id="rId133" display="https://fbref.com/en/squads/c1e40422/Germany-Men-Stats" xr:uid="{01A2AB27-D15A-4154-A19E-161682530000}"/>
    <hyperlink ref="F39" r:id="rId134" display="https://fbref.com/en/squads/054efa67/Bayern-Munich-Stats" xr:uid="{15BB1005-1D43-4A2A-BC47-FC61F347A78D}"/>
    <hyperlink ref="AA39" r:id="rId135" display="https://fbref.com/en/players/8778c910/matchlogs/2026/keeper/Manuel-Neuer-Match-Logs" xr:uid="{4916F66E-A281-44F1-8CFE-2BDA3E7D07F2}"/>
    <hyperlink ref="B40" r:id="rId136" display="https://fbref.com/en/players/78549904/Kristoffer-Nordfeldt" xr:uid="{EF3B3A31-3101-41B1-9038-62385E3C90FA}"/>
    <hyperlink ref="D40" r:id="rId137" display="https://fbref.com/en/squads/296f69e7/Sweden-Men-Stats" xr:uid="{C64574B9-F384-487D-9EE9-3E23A891BCBB}"/>
    <hyperlink ref="F40" r:id="rId138" display="https://fbref.com/en/squads/b0333581/AIK-Stockholm-Stats" xr:uid="{CA95E9B0-61EE-4515-81CB-E38FC2675340}"/>
    <hyperlink ref="AA40" r:id="rId139" display="https://fbref.com/en/players/78549904/matchlogs/2026/keeper/Kristoffer-Nordfeldt-Match-Logs" xr:uid="{FB877A5A-9063-43EA-B576-C51A7AFC7176}"/>
    <hyperlink ref="B41" r:id="rId140" display="https://fbref.com/en/players/bdedffac/Orjan-Nyland" xr:uid="{CD5DE3BB-3BA1-42D4-B55F-B44C66AC57FE}"/>
    <hyperlink ref="D41" r:id="rId141" display="https://fbref.com/en/squads/599eba19/Norway-Men-Stats" xr:uid="{F764B437-3C15-4B1F-8422-4A2CDEE952E3}"/>
    <hyperlink ref="F41" r:id="rId142" display="https://fbref.com/en/squads/ad2be733/Sevilla-Stats" xr:uid="{B89829E2-0DA3-4769-A46C-B088C93A470F}"/>
    <hyperlink ref="AA41" r:id="rId143" display="https://fbref.com/en/players/bdedffac/matchlogs/2026/keeper/Orjan-Nyland-Match-Logs" xr:uid="{A6AB03C3-5D1E-4886-90E6-E983F08D3A5A}"/>
    <hyperlink ref="B42" r:id="rId144" display="https://fbref.com/en/players/1e9bde92/Guillermo-Ochoa" xr:uid="{76FB98EA-6492-49D8-B1D6-01C7C63EC8F3}"/>
    <hyperlink ref="D42" r:id="rId145" display="https://fbref.com/en/squads/b009a548/Mexico-Men-Stats" xr:uid="{EB5A8739-CED3-46FD-8B21-A9EE695A0A46}"/>
    <hyperlink ref="AA42" r:id="rId146" display="https://fbref.com/en/players/1e9bde92/matchlogs/2026/keeper/Guillermo-Ochoa-Match-Logs" xr:uid="{D9E40516-A18F-4443-AC00-DAE24D8D972E}"/>
    <hyperlink ref="B43" r:id="rId147" display="https://fbref.com/en/players/f2c060c6/Mohammed-Al-Owais" xr:uid="{3F0E15CF-AF1E-4603-935F-32D1D7B6C404}"/>
    <hyperlink ref="D43" r:id="rId148" display="https://fbref.com/en/squads/6e84edac/Saudi-Arabia-Men-Stats" xr:uid="{1A144288-AEDB-4D62-A50E-ED8409341B73}"/>
    <hyperlink ref="F43" r:id="rId149" display="https://fbref.com/en/squads/5a3659ef/2025-2026/Al-Ula-Stats" xr:uid="{72295F12-D6FC-4985-9FE2-B4409DCC8490}"/>
    <hyperlink ref="AA43" r:id="rId150" display="https://fbref.com/en/players/f2c060c6/matchlogs/2026/keeper/Mohammed-Al-Owais-Match-Logs" xr:uid="{75BA1E73-938A-4702-9FCF-99C837D2CAF3}"/>
    <hyperlink ref="B44" r:id="rId151" display="https://fbref.com/en/players/4806ec67/Jordan-Pickford" xr:uid="{49F39D72-DF52-4DC5-B6E8-FE89318AC137}"/>
    <hyperlink ref="D44" r:id="rId152" display="https://fbref.com/en/squads/1862c019/England-Men-Stats" xr:uid="{F182DD20-378E-44E3-8774-B3F37B88A674}"/>
    <hyperlink ref="F44" r:id="rId153" display="https://fbref.com/en/squads/d3fd31cc/Everton-Stats" xr:uid="{2FE90220-1506-4EEE-A6E4-920EF44F6B1E}"/>
    <hyperlink ref="AA44" r:id="rId154" display="https://fbref.com/en/players/4806ec67/matchlogs/2026/keeper/Jordan-Pickford-Match-Logs" xr:uid="{DC1D427C-4646-4950-9A2F-E3B520511861}"/>
    <hyperlink ref="B45" r:id="rId155" display="https://fbref.com/en/players/f1666a9d/Johny-Placide" xr:uid="{662D3C04-0FE4-46D6-9648-5D736FBF1FAB}"/>
    <hyperlink ref="D45" r:id="rId156" display="https://fbref.com/en/squads/61828292/Haiti-Men-Stats" xr:uid="{B230076A-0004-4B3F-89F2-C744FC05DABF}"/>
    <hyperlink ref="F45" r:id="rId157" display="https://fbref.com/en/squads/6283be2c/Bastia-Stats" xr:uid="{1B7973E7-EF49-4419-B867-3B98B802810C}"/>
    <hyperlink ref="AA45" r:id="rId158" display="https://fbref.com/en/players/f1666a9d/matchlogs/2026/keeper/Johny-Placide-Match-Logs" xr:uid="{81103089-1F24-4BAA-A161-30AF636A58E5}"/>
    <hyperlink ref="B46" r:id="rId159" display="https://fbref.com/en/players/15f733fb/Raul-Rangel" xr:uid="{ACD910AB-E555-4BFB-A255-6A79C6D9E593}"/>
    <hyperlink ref="D46" r:id="rId160" display="https://fbref.com/en/squads/b009a548/Mexico-Men-Stats" xr:uid="{B872161E-1D7E-42DA-B58C-D0DE6414DD38}"/>
    <hyperlink ref="F46" r:id="rId161" display="https://fbref.com/en/squads/c02b0f7a/2025-2026/Guadalajara-Stats" xr:uid="{E775959F-95BF-4818-A634-8B8ABD283374}"/>
    <hyperlink ref="AA46" r:id="rId162" display="https://fbref.com/en/players/15f733fb/matchlogs/2026/keeper/Raul-Rangel-Match-Logs" xr:uid="{4A958345-8F7D-418D-92D6-9511C693BDC1}"/>
    <hyperlink ref="B47" r:id="rId163" display="https://fbref.com/en/players/81b99b9e/Sergio-Rochet" xr:uid="{62A95B0F-2D9A-4D6A-B177-09791E08850A}"/>
    <hyperlink ref="D47" r:id="rId164" display="https://fbref.com/en/squads/870e020f/Uruguay-Men-Stats" xr:uid="{61D363B1-1D0B-472D-99A3-DDF36F149645}"/>
    <hyperlink ref="F47" r:id="rId165" display="https://fbref.com/en/squads/6f7e1f03/Internacional-Stats" xr:uid="{20A77C7D-C6F5-468A-9513-73547C352B53}"/>
    <hyperlink ref="AA47" r:id="rId166" display="https://fbref.com/en/players/81b99b9e/matchlogs/2026/keeper/Sergio-Rochet-Match-Logs" xr:uid="{FD0A6796-2E2C-40A7-8904-F809D968DE7A}"/>
    <hyperlink ref="B48" r:id="rId167" display="https://fbref.com/en/players/6b33d86b/Eloy-Room" xr:uid="{BD70B62A-D6E2-4AED-BECD-5DFD9ECF5D00}"/>
    <hyperlink ref="D48" r:id="rId168" display="https://fbref.com/en/squads/e0f5893a/Curacao-Men-Stats" xr:uid="{F12CF37A-E617-4D64-B092-1E8BAADB398F}"/>
    <hyperlink ref="F48" r:id="rId169" display="https://fbref.com/en/squads/a0a57b76/Miami-FC-Stats" xr:uid="{AA5DF96A-FA0C-45AD-8872-95F626E6463A}"/>
    <hyperlink ref="AA48" r:id="rId170" display="https://fbref.com/en/players/6b33d86b/matchlogs/2026/keeper/Eloy-Room-Match-Logs" xr:uid="{F033B8BA-17A0-43F5-AB6C-7B1181F38C2F}"/>
    <hyperlink ref="B49" r:id="rId171" display="https://fbref.com/en/players/4535e4bb/Mathew-Ryan" xr:uid="{FF084A26-CE7E-4BE4-A07B-8DC9BEA0E5FC}"/>
    <hyperlink ref="D49" r:id="rId172" display="https://fbref.com/en/squads/b90bf4f9/Australia-Men-Stats" xr:uid="{05A03971-1F81-4460-9C23-ACE9A3E9A132}"/>
    <hyperlink ref="F49" r:id="rId173" display="https://fbref.com/en/squads/9800b6a1/Levante-Stats" xr:uid="{D92FE61E-933F-4C25-9245-EBBEF8D103B3}"/>
    <hyperlink ref="AA49" r:id="rId174" display="https://fbref.com/en/players/4535e4bb/matchlogs/2026/keeper/Mathew-Ryan-Match-Logs" xr:uid="{F44561AE-BF4C-45EF-B6D1-389481795D06}"/>
    <hyperlink ref="B50" r:id="rId175" display="https://fbref.com/en/players/6fe5c35b/Alexander-Schlager" xr:uid="{A173E18F-94C6-4F5D-9B18-EF36AA261497}"/>
    <hyperlink ref="D50" r:id="rId176" display="https://fbref.com/en/squads/d5121f10/Austria-Men-Stats" xr:uid="{80A7C3F6-C74B-49EE-83F2-6F7C8F1764D2}"/>
    <hyperlink ref="F50" r:id="rId177" display="https://fbref.com/en/squads/50f2a074/Red-Bull-Salzburg-Stats" xr:uid="{4CC75C37-8CC1-48B0-8BBA-6FAE0CFD2D33}"/>
    <hyperlink ref="AA50" r:id="rId178" display="https://fbref.com/en/players/6fe5c35b/matchlogs/2026/keeper/Alexander-Schlager-Match-Logs" xr:uid="{E21C2876-3170-471E-A2E0-4D35A28908AD}"/>
    <hyperlink ref="B51" r:id="rId179" display="https://fbref.com/en/players/05d89c1c/Egil-Selvik" xr:uid="{97185D78-1AF8-4416-AA31-56D66A536C93}"/>
    <hyperlink ref="D51" r:id="rId180" display="https://fbref.com/en/squads/599eba19/Norway-Men-Stats" xr:uid="{308F93DE-B7E6-4B63-8181-CCA96F39EA2A}"/>
    <hyperlink ref="F51" r:id="rId181" display="https://fbref.com/en/squads/2abfe087/Watford-Stats" xr:uid="{AD4333BF-4CC2-4298-9E4A-8936ABBCB92C}"/>
    <hyperlink ref="AA51" r:id="rId182" display="https://fbref.com/en/players/05d89c1c/matchlogs/2026/keeper/Egil-Selvik-Match-Logs" xr:uid="{478EA3B6-8426-45EF-A1C9-E11DA4140BB9}"/>
    <hyperlink ref="B52" r:id="rId183" display="https://fbref.com/en/players/eabaafa6/Kim-Seung-gyu" xr:uid="{0782B05A-6753-4DD8-9629-A68B466D5643}"/>
    <hyperlink ref="D52" r:id="rId184" display="https://fbref.com/en/squads/473f0fbf/Korea-Republic-Men-Stats" xr:uid="{39C923A4-1833-4A47-A01C-60E101F7B4F9}"/>
    <hyperlink ref="F52" r:id="rId185" display="https://fbref.com/en/squads/967b10be/2026/FC-Tokyo-Stats" xr:uid="{C3BFBA4F-61EE-4E18-AECF-9E0E10E6A9B4}"/>
    <hyperlink ref="AA52" r:id="rId186" display="https://fbref.com/en/players/eabaafa6/matchlogs/2026/keeper/Kim-Seung-gyu-Match-Logs" xr:uid="{BDCC5B79-A868-400F-9EB3-36F55FECEE77}"/>
    <hyperlink ref="B53" r:id="rId187" display="https://fbref.com/en/players/0cb1d2ba/Mostafa-Shobeir" xr:uid="{5FAF0E36-B96F-484F-9D30-CC801D73E985}"/>
    <hyperlink ref="D53" r:id="rId188" display="https://fbref.com/en/squads/b8889750/Egypt-Men-Stats" xr:uid="{F21D8868-421B-4832-94F7-3DF9B6E055FD}"/>
    <hyperlink ref="AA53" r:id="rId189" display="https://fbref.com/en/players/0cb1d2ba/matchlogs/2026/keeper/Mostafa-Shobeir-Match-Logs" xr:uid="{CB5B16B0-3ACC-4AB3-B40F-E1B98B2D7FB8}"/>
    <hyperlink ref="B55" r:id="rId190" display="https://fbref.com/en/players/5dcf3e90/Unai-Simon" xr:uid="{60467214-D6A9-44A3-B730-4B43ECF57E7B}"/>
    <hyperlink ref="D55" r:id="rId191" display="https://fbref.com/en/squads/b561dd30/Spain-Men-Stats" xr:uid="{A67370B9-B5B1-417F-BB54-6069D33E0070}"/>
    <hyperlink ref="F55" r:id="rId192" display="https://fbref.com/en/squads/2b390eca/Athletic-Club-Stats" xr:uid="{63546597-BC96-4053-B2E7-25C63DCFBA5A}"/>
    <hyperlink ref="AA55" r:id="rId193" display="https://fbref.com/en/players/5dcf3e90/matchlogs/2026/keeper/Unai-Simon-Match-Logs" xr:uid="{2B05B4FF-9A6B-4CBC-9A75-B7403F4EDF50}"/>
    <hyperlink ref="B56" r:id="rId194" display="https://fbref.com/en/players/51e1f4f5/Zion-Suzuki" xr:uid="{B49EC59E-95FB-407C-8AEA-32A2CB2721C0}"/>
    <hyperlink ref="D56" r:id="rId195" display="https://fbref.com/en/squads/ffcf1690/Japan-Men-Stats" xr:uid="{64F24C04-B93F-44E7-8E3B-D62D7C61C4E4}"/>
    <hyperlink ref="F56" r:id="rId196" display="https://fbref.com/en/squads/eab4234c/Parma-Stats" xr:uid="{CF3AE260-1F12-4F32-9A0F-B10B91FE7F20}"/>
    <hyperlink ref="AA56" r:id="rId197" display="https://fbref.com/en/players/51e1f4f5/matchlogs/2026/keeper/Zion-Suzuki-Match-Logs" xr:uid="{83CD8DBE-CE9C-4461-8C3A-1F8939972ABA}"/>
    <hyperlink ref="B57" r:id="rId198" display="https://fbref.com/en/players/4a51ba65/Matt-Turner" xr:uid="{C802E756-CB7E-4F07-A35C-41C2F5984E99}"/>
    <hyperlink ref="D57" r:id="rId199" display="https://fbref.com/en/squads/0f66725b/United-States-Men-Stats" xr:uid="{9EB31A60-4078-4A2B-ADEE-DEC20F937063}"/>
    <hyperlink ref="F57" r:id="rId200" display="https://fbref.com/en/squads/3c079def/New-England-Revolution-Stats" xr:uid="{E9C8EDD8-38C5-4E3D-8649-DC670B742FA1}"/>
    <hyperlink ref="AA57" r:id="rId201" display="https://fbref.com/en/players/4a51ba65/matchlogs/2026/keeper/Matt-Turner-Match-Logs" xr:uid="{F58224BC-65A6-4C33-9680-8F33A096DD40}"/>
    <hyperlink ref="B58" r:id="rId202" display="https://fbref.com/en/players/004e3d0f/Camilo-Vargas" xr:uid="{8CEE6962-7D90-4C0E-B6E7-5DB8BDB01A0E}"/>
    <hyperlink ref="D58" r:id="rId203" display="https://fbref.com/en/squads/ab73cfe5/Colombia-Men-Stats" xr:uid="{61C537E7-F57C-49A6-9D75-36186C8BD567}"/>
    <hyperlink ref="F58" r:id="rId204" display="https://fbref.com/en/squads/7c76bc53/2025-2026/Atlas-Stats" xr:uid="{1BB29A89-68B1-4D26-AD4F-623B6A15A371}"/>
    <hyperlink ref="AA58" r:id="rId205" display="https://fbref.com/en/players/004e3d0f/matchlogs/2026/keeper/Camilo-Vargas-Match-Logs" xr:uid="{B0E9453D-3C41-4E93-B967-022E405BA0D9}"/>
    <hyperlink ref="B59" r:id="rId206" display="https://fbref.com/en/players/f038585f/Nikola-Vasilj" xr:uid="{9A7001B6-A4C4-4C73-B7E6-4B59527011F5}"/>
    <hyperlink ref="D59" r:id="rId207" display="https://fbref.com/en/squads/6c5ef1c3/Bosnia-and-Herzegovina-Men-Stats" xr:uid="{C41BEB0E-9018-4880-A0E6-F20DBB4AFB9B}"/>
    <hyperlink ref="F59" r:id="rId208" display="https://fbref.com/en/squads/54864664/St-Pauli-Stats" xr:uid="{8E7FB083-2D99-4756-9D5D-6E2F9AE17D31}"/>
    <hyperlink ref="AA59" r:id="rId209" display="https://fbref.com/en/players/f038585f/matchlogs/2026/keeper/Nikola-Vasilj-Match-Logs" xr:uid="{5F427DC5-C917-4976-862C-7CCFF0976710}"/>
    <hyperlink ref="B60" r:id="rId210" display="https://fbref.com/en/players/cf134113/Bart-Verbruggen" xr:uid="{F0297AEB-5C3D-45DA-A83C-146EE9CEE0C6}"/>
    <hyperlink ref="D60" r:id="rId211" display="https://fbref.com/en/squads/5bb5024a/Netherlands-Men-Stats" xr:uid="{12FFA2FC-86E4-49A0-A460-80A0ED266484}"/>
    <hyperlink ref="F60" r:id="rId212" display="https://fbref.com/en/squads/d07537b9/Brighton-and-Hove-Albion-Stats" xr:uid="{7531A418-075D-4A03-AFBC-0D7652E5EBEA}"/>
    <hyperlink ref="AA60" r:id="rId213" display="https://fbref.com/en/players/cf134113/matchlogs/2026/keeper/Bart-Verbruggen-Match-Logs" xr:uid="{7AE51225-7405-4EAB-BB54-B18990F91AE0}"/>
    <hyperlink ref="B61" r:id="rId214" display="https://fbref.com/en/players/dc04ac24/Vozinha" xr:uid="{32560FF0-FCDA-43AC-A099-06299C40A0D7}"/>
    <hyperlink ref="D61" r:id="rId215" display="https://fbref.com/en/squads/31fa6fa6/Cabo-Verde-Men-Stats" xr:uid="{AA5F341B-7746-4EAA-B911-6F0B42D256CB}"/>
    <hyperlink ref="AA61" r:id="rId216" display="https://fbref.com/en/players/dc04ac24/matchlogs/2026/keeper/Vozinha-Match-Logs" xr:uid="{985FA62A-B250-4472-B23D-C6E83C58B94E}"/>
    <hyperlink ref="B62" r:id="rId217" display="https://fbref.com/en/players/ac5120d8/Jacob-Widell-Zetterstrom" xr:uid="{6420D504-6815-4C5E-BAA7-82625E8B2891}"/>
    <hyperlink ref="D62" r:id="rId218" display="https://fbref.com/en/squads/296f69e7/Sweden-Men-Stats" xr:uid="{025164FC-BD9B-4AEA-BC02-D2B3C906E948}"/>
    <hyperlink ref="F62" r:id="rId219" display="https://fbref.com/en/squads/26ab47ee/Derby-County-Stats" xr:uid="{1896D0E7-DB33-40C4-AA45-D45752E96C36}"/>
    <hyperlink ref="AA62" r:id="rId220" display="https://fbref.com/en/players/ac5120d8/matchlogs/2026/keeper/Jacob-Widell-Zetterstrom-Match-Logs" xr:uid="{CEFDD3D0-CE11-4F06-AACD-14E79908E01B}"/>
    <hyperlink ref="B63" r:id="rId221" display="https://fbref.com/en/players/a66cc153/Ronwen-Williams" xr:uid="{4F98BFC7-AD3D-4441-A3E9-488B50F23865}"/>
    <hyperlink ref="D63" r:id="rId222" display="https://fbref.com/en/squads/506f1741/South-Africa-Men-Stats" xr:uid="{0488FA70-8B99-4F34-8D1C-2BAF7317EC30}"/>
    <hyperlink ref="F63" r:id="rId223" display="https://fbref.com/en/squads/97d80fef/Mamelodi-Sundowns-Stats" xr:uid="{9112C87E-1981-4569-BE06-E91AA344649A}"/>
    <hyperlink ref="AA63" r:id="rId224" display="https://fbref.com/en/players/a66cc153/matchlogs/2026/keeper/Ronwen-Williams-Match-Logs" xr:uid="{462A9D41-28E0-4557-BDB8-8AA607A8CD3B}"/>
    <hyperlink ref="B64" r:id="rId225" display="https://fbref.com/en/players/31caffaf/Utkir-Yusupov" xr:uid="{1E0D5CC5-14AC-460D-AB86-F584E4D6EB6B}"/>
    <hyperlink ref="D64" r:id="rId226" display="https://fbref.com/en/squads/cd389e75/Uzbekistan-Men-Stats" xr:uid="{92C24801-B5A1-4C97-817C-C5C12C11B5E5}"/>
    <hyperlink ref="AA64" r:id="rId227" display="https://fbref.com/en/players/31caffaf/matchlogs/2026/keeper/Utkir-Yusupov-Match-Logs" xr:uid="{31B9512D-CC84-48AB-BC4B-839069C990D2}"/>
    <hyperlink ref="B65" r:id="rId228" display="https://fbref.com/en/players/c818c4d9/Luca-Zidane" xr:uid="{8128E389-9BE4-47A1-8BBF-76DB321E7543}"/>
    <hyperlink ref="D65" r:id="rId229" display="https://fbref.com/en/squads/1e2dba57/Algeria-Men-Stats" xr:uid="{C1D15146-7BDB-4648-8233-88AEBBF946FF}"/>
    <hyperlink ref="F65" r:id="rId230" display="https://fbref.com/en/squads/a0435291/Granada-Stats" xr:uid="{4FCEF30B-FCFA-4993-8851-DD51CC9D0B5B}"/>
    <hyperlink ref="AA65" r:id="rId231" display="https://fbref.com/en/players/c818c4d9/matchlogs/2026/keeper/Luca-Zidane-Match-Logs" xr:uid="{E88D0A2C-39A6-4BCD-A33B-0DF272767E8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EA25-5BE3-4A5C-97EE-D459CAACF590}">
  <dimension ref="A2:B32"/>
  <sheetViews>
    <sheetView workbookViewId="0">
      <selection activeCell="B26" sqref="B26"/>
    </sheetView>
  </sheetViews>
  <sheetFormatPr defaultRowHeight="15.75" x14ac:dyDescent="0.25"/>
  <cols>
    <col min="1" max="1" width="19" bestFit="1" customWidth="1"/>
  </cols>
  <sheetData>
    <row r="2" spans="1:2" x14ac:dyDescent="0.25">
      <c r="A2" s="198" t="s">
        <v>721</v>
      </c>
      <c r="B2" s="192">
        <v>1</v>
      </c>
    </row>
    <row r="3" spans="1:2" x14ac:dyDescent="0.25">
      <c r="A3" s="17" t="s">
        <v>225</v>
      </c>
      <c r="B3" s="192">
        <v>3</v>
      </c>
    </row>
    <row r="4" spans="1:2" x14ac:dyDescent="0.25">
      <c r="A4" s="265" t="s">
        <v>407</v>
      </c>
      <c r="B4" s="192">
        <v>1</v>
      </c>
    </row>
    <row r="5" spans="1:2" x14ac:dyDescent="0.25">
      <c r="A5" s="265" t="s">
        <v>645</v>
      </c>
      <c r="B5" s="192">
        <v>2</v>
      </c>
    </row>
    <row r="6" spans="1:2" x14ac:dyDescent="0.25">
      <c r="A6" s="278" t="s">
        <v>482</v>
      </c>
      <c r="B6" s="192">
        <v>1</v>
      </c>
    </row>
    <row r="7" spans="1:2" x14ac:dyDescent="0.25">
      <c r="A7" t="s">
        <v>303</v>
      </c>
      <c r="B7" s="399">
        <v>1</v>
      </c>
    </row>
    <row r="8" spans="1:2" x14ac:dyDescent="0.25">
      <c r="A8" s="17" t="s">
        <v>609</v>
      </c>
      <c r="B8" s="192">
        <v>1</v>
      </c>
    </row>
    <row r="9" spans="1:2" x14ac:dyDescent="0.25">
      <c r="A9" s="60" t="s">
        <v>298</v>
      </c>
      <c r="B9" s="192">
        <v>1</v>
      </c>
    </row>
    <row r="10" spans="1:2" x14ac:dyDescent="0.25">
      <c r="A10" s="17" t="s">
        <v>216</v>
      </c>
      <c r="B10" s="192"/>
    </row>
    <row r="11" spans="1:2" x14ac:dyDescent="0.25">
      <c r="A11" s="17" t="s">
        <v>307</v>
      </c>
      <c r="B11" s="192">
        <v>1</v>
      </c>
    </row>
    <row r="12" spans="1:2" x14ac:dyDescent="0.25">
      <c r="A12" t="s">
        <v>5</v>
      </c>
      <c r="B12" s="192">
        <v>2</v>
      </c>
    </row>
    <row r="13" spans="1:2" x14ac:dyDescent="0.25">
      <c r="A13" s="296" t="s">
        <v>42</v>
      </c>
      <c r="B13" s="192">
        <v>1</v>
      </c>
    </row>
    <row r="14" spans="1:2" x14ac:dyDescent="0.25">
      <c r="A14" s="265" t="s">
        <v>211</v>
      </c>
      <c r="B14" s="192">
        <v>2</v>
      </c>
    </row>
    <row r="15" spans="1:2" x14ac:dyDescent="0.25">
      <c r="A15" s="265" t="s">
        <v>425</v>
      </c>
      <c r="B15" s="192">
        <v>4</v>
      </c>
    </row>
    <row r="16" spans="1:2" x14ac:dyDescent="0.25">
      <c r="A16" s="265" t="s">
        <v>689</v>
      </c>
      <c r="B16" s="192">
        <v>4</v>
      </c>
    </row>
    <row r="17" spans="1:2" x14ac:dyDescent="0.25">
      <c r="A17" s="267" t="s">
        <v>697</v>
      </c>
      <c r="B17" s="192">
        <v>1</v>
      </c>
    </row>
    <row r="18" spans="1:2" x14ac:dyDescent="0.25">
      <c r="A18" s="265" t="s">
        <v>693</v>
      </c>
      <c r="B18" s="192">
        <v>1</v>
      </c>
    </row>
    <row r="19" spans="1:2" ht="16.5" thickBot="1" x14ac:dyDescent="0.3">
      <c r="A19" s="265" t="s">
        <v>707</v>
      </c>
      <c r="B19" s="192">
        <v>1</v>
      </c>
    </row>
    <row r="20" spans="1:2" ht="16.5" thickBot="1" x14ac:dyDescent="0.3">
      <c r="A20" s="346" t="s">
        <v>555</v>
      </c>
      <c r="B20" s="192">
        <v>1</v>
      </c>
    </row>
    <row r="21" spans="1:2" ht="16.5" thickBot="1" x14ac:dyDescent="0.3">
      <c r="A21" s="326" t="s">
        <v>733</v>
      </c>
      <c r="B21" s="192">
        <v>1</v>
      </c>
    </row>
    <row r="22" spans="1:2" ht="16.5" thickBot="1" x14ac:dyDescent="0.3">
      <c r="A22" s="344" t="s">
        <v>9</v>
      </c>
      <c r="B22" s="192">
        <v>1</v>
      </c>
    </row>
    <row r="23" spans="1:2" x14ac:dyDescent="0.25">
      <c r="A23" s="265" t="s">
        <v>213</v>
      </c>
      <c r="B23" s="192">
        <v>1</v>
      </c>
    </row>
    <row r="24" spans="1:2" x14ac:dyDescent="0.25">
      <c r="A24" s="278" t="s">
        <v>405</v>
      </c>
      <c r="B24" s="192">
        <v>1</v>
      </c>
    </row>
    <row r="25" spans="1:2" x14ac:dyDescent="0.25">
      <c r="A25" s="265" t="s">
        <v>422</v>
      </c>
      <c r="B25" s="192">
        <v>2</v>
      </c>
    </row>
    <row r="27" spans="1:2" x14ac:dyDescent="0.25">
      <c r="A27" s="192"/>
      <c r="B27" s="192"/>
    </row>
    <row r="28" spans="1:2" x14ac:dyDescent="0.25">
      <c r="A28" s="192"/>
      <c r="B28" s="192"/>
    </row>
    <row r="29" spans="1:2" x14ac:dyDescent="0.25">
      <c r="A29" s="192"/>
      <c r="B29" s="192"/>
    </row>
    <row r="30" spans="1:2" x14ac:dyDescent="0.25">
      <c r="A30" s="192"/>
      <c r="B30" s="192"/>
    </row>
    <row r="31" spans="1:2" x14ac:dyDescent="0.25">
      <c r="A31" s="192"/>
      <c r="B31" s="192"/>
    </row>
    <row r="32" spans="1:2" x14ac:dyDescent="0.25">
      <c r="A32" s="192"/>
      <c r="B32" s="192"/>
    </row>
  </sheetData>
  <conditionalFormatting sqref="A2:A4">
    <cfRule type="cellIs" priority="12" operator="equal">
      <formula>"Gareth Bale"</formula>
    </cfRule>
  </conditionalFormatting>
  <conditionalFormatting sqref="A8:A11">
    <cfRule type="cellIs" priority="13" operator="equal">
      <formula>"Gareth Bale"</formula>
    </cfRule>
  </conditionalFormatting>
  <conditionalFormatting sqref="A13:A19">
    <cfRule type="cellIs" priority="5" operator="equal">
      <formula>"Gareth Bale"</formula>
    </cfRule>
  </conditionalFormatting>
  <conditionalFormatting sqref="A23:A25">
    <cfRule type="cellIs" priority="1" operator="equal">
      <formula>"Gareth Bale"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797"/>
  <sheetViews>
    <sheetView topLeftCell="B1" zoomScale="85" zoomScaleNormal="85" workbookViewId="0">
      <selection activeCell="AA3" sqref="AA3"/>
    </sheetView>
  </sheetViews>
  <sheetFormatPr defaultRowHeight="15.75" x14ac:dyDescent="0.25"/>
  <cols>
    <col min="1" max="1" width="9" style="6"/>
    <col min="2" max="2" width="6.125" style="6" customWidth="1"/>
    <col min="3" max="3" width="14.625" style="6" bestFit="1" customWidth="1"/>
    <col min="4" max="4" width="14.625" style="6" customWidth="1"/>
    <col min="5" max="5" width="9" style="6"/>
    <col min="6" max="6" width="10" style="6" bestFit="1" customWidth="1"/>
    <col min="7" max="7" width="9" style="6"/>
    <col min="8" max="8" width="12.125" style="6" bestFit="1" customWidth="1"/>
    <col min="9" max="9" width="14.625" style="6" bestFit="1" customWidth="1"/>
    <col min="10" max="10" width="13.25" style="6" bestFit="1" customWidth="1"/>
    <col min="11" max="11" width="14.625" style="6" bestFit="1" customWidth="1"/>
    <col min="12" max="12" width="13" style="6" bestFit="1" customWidth="1"/>
    <col min="13" max="15" width="13" style="6" customWidth="1"/>
    <col min="17" max="17" width="14.625" style="6" bestFit="1" customWidth="1"/>
    <col min="18" max="18" width="13.5" style="6" bestFit="1" customWidth="1"/>
    <col min="19" max="19" width="14.625" style="6" bestFit="1" customWidth="1"/>
    <col min="20" max="20" width="10.75" style="6" bestFit="1" customWidth="1"/>
    <col min="21" max="21" width="14.625" style="6" customWidth="1"/>
    <col min="22" max="22" width="11.5" style="6" bestFit="1" customWidth="1"/>
    <col min="23" max="23" width="13.25" style="6" bestFit="1" customWidth="1"/>
    <col min="24" max="24" width="11.625" style="6" bestFit="1" customWidth="1"/>
    <col min="25" max="25" width="12.25" style="6" bestFit="1" customWidth="1"/>
    <col min="26" max="27" width="14.625" style="6" bestFit="1" customWidth="1"/>
    <col min="28" max="28" width="10.75" style="6" bestFit="1" customWidth="1"/>
    <col min="29" max="29" width="14.625" style="6" bestFit="1" customWidth="1"/>
    <col min="30" max="30" width="10" style="6" bestFit="1" customWidth="1"/>
    <col min="31" max="31" width="13" style="6" bestFit="1" customWidth="1"/>
    <col min="32" max="32" width="12.125" style="6" bestFit="1" customWidth="1"/>
    <col min="33" max="33" width="12" style="6" bestFit="1" customWidth="1"/>
    <col min="34" max="34" width="13.5" style="6" bestFit="1" customWidth="1"/>
    <col min="35" max="35" width="13" style="6" bestFit="1" customWidth="1"/>
    <col min="36" max="36" width="14.625" style="6" bestFit="1" customWidth="1"/>
    <col min="37" max="37" width="12" style="6" bestFit="1" customWidth="1"/>
    <col min="38" max="38" width="14.75" style="6" bestFit="1" customWidth="1"/>
    <col min="39" max="16384" width="9" style="6"/>
  </cols>
  <sheetData>
    <row r="2" spans="2:27" x14ac:dyDescent="0.25">
      <c r="F2" s="6" t="s">
        <v>197</v>
      </c>
      <c r="G2" s="6" t="s">
        <v>198</v>
      </c>
      <c r="H2" s="6" t="s">
        <v>199</v>
      </c>
      <c r="I2" s="6" t="s">
        <v>200</v>
      </c>
      <c r="J2" s="6" t="s">
        <v>201</v>
      </c>
      <c r="K2" s="6" t="s">
        <v>202</v>
      </c>
      <c r="L2" s="6" t="s">
        <v>203</v>
      </c>
      <c r="Y2" s="6" t="s">
        <v>208</v>
      </c>
      <c r="Z2" s="6" t="s">
        <v>209</v>
      </c>
      <c r="AA2" s="6" t="s">
        <v>210</v>
      </c>
    </row>
    <row r="3" spans="2:27" x14ac:dyDescent="0.25">
      <c r="B3" s="6" t="s">
        <v>132</v>
      </c>
      <c r="D3" s="5" t="s">
        <v>204</v>
      </c>
      <c r="F3" s="6">
        <f t="shared" ref="F3:L3" si="0">SUM(F4:F25)</f>
        <v>0</v>
      </c>
      <c r="G3" s="6">
        <f t="shared" si="0"/>
        <v>0</v>
      </c>
      <c r="H3" s="6">
        <f t="shared" si="0"/>
        <v>0</v>
      </c>
      <c r="I3" s="6">
        <f t="shared" si="0"/>
        <v>0</v>
      </c>
      <c r="J3" s="6">
        <f t="shared" si="0"/>
        <v>0</v>
      </c>
      <c r="K3" s="6">
        <f t="shared" si="0"/>
        <v>0</v>
      </c>
      <c r="L3" s="6">
        <f t="shared" si="0"/>
        <v>0</v>
      </c>
      <c r="Q3" s="6">
        <f>RANK(U3,$U$3:$U$35)</f>
        <v>33</v>
      </c>
      <c r="R3" s="6" t="s">
        <v>132</v>
      </c>
      <c r="S3" s="6">
        <f>VLOOKUP(R3,$B$3:$L$797,11,FALSE)</f>
        <v>0</v>
      </c>
      <c r="T3" s="6">
        <v>1E-8</v>
      </c>
      <c r="U3" s="15">
        <f>S3+T3</f>
        <v>1E-8</v>
      </c>
      <c r="Y3" s="6">
        <v>1</v>
      </c>
      <c r="Z3" s="6" t="str">
        <f>VLOOKUP(Y3,$Q$3:$S$35,2,FALSE)</f>
        <v>Peter Buzzi</v>
      </c>
      <c r="AA3" s="15">
        <f>VLOOKUP(Y3,$Q$3:$S$35,3,FALSE)</f>
        <v>32</v>
      </c>
    </row>
    <row r="4" spans="2:27" x14ac:dyDescent="0.25">
      <c r="C4" s="7" t="s">
        <v>5</v>
      </c>
      <c r="D4" s="13">
        <f>IFERROR(VLOOKUP($C4,'World Cup Players'!#REF!,3,FALSE),0)</f>
        <v>0</v>
      </c>
      <c r="E4" s="13"/>
      <c r="F4" s="13">
        <f>IFERROR(VLOOKUP($C4,'World Cup Players'!#REF!,8,FALSE),0)</f>
        <v>0</v>
      </c>
      <c r="G4" s="13">
        <f>IFERROR(VLOOKUP($C4,'World Cup Players'!#REF!,10,FALSE),0)</f>
        <v>0</v>
      </c>
      <c r="H4" s="13">
        <f>IFERROR(VLOOKUP($C4,'World Cup Players'!#REF!,11,FALSE),0)</f>
        <v>0</v>
      </c>
      <c r="I4" s="13"/>
      <c r="J4" s="13">
        <f>IFERROR(VLOOKUP($C4,#REF!,15,FALSE),0)</f>
        <v>0</v>
      </c>
      <c r="K4" s="13">
        <f>IFERROR(VLOOKUP($C4,#REF!,18,FALSE),0)</f>
        <v>0</v>
      </c>
      <c r="L4" s="13">
        <f>SUM((F4*0.0055)+G4+H4+I4+J4+K4)</f>
        <v>0</v>
      </c>
      <c r="Q4" s="6">
        <f>RANK(U4,$U$3:$U$35)</f>
        <v>32</v>
      </c>
      <c r="R4" s="6" t="s">
        <v>134</v>
      </c>
      <c r="S4" s="16">
        <v>1</v>
      </c>
      <c r="T4" s="6">
        <f>0.000000001+T3</f>
        <v>1.1000000000000001E-8</v>
      </c>
      <c r="U4" s="15">
        <f t="shared" ref="U4:U35" si="1">S4+T4</f>
        <v>1.000000011</v>
      </c>
      <c r="Y4" s="6">
        <v>2</v>
      </c>
      <c r="Z4" s="6" t="str">
        <f t="shared" ref="Z4:Z35" si="2">VLOOKUP(Y4,$Q$3:$S$35,2,FALSE)</f>
        <v>John Rice</v>
      </c>
      <c r="AA4" s="15">
        <f t="shared" ref="AA4:AA35" si="3">VLOOKUP(Y4,$Q$3:$S$35,3,FALSE)</f>
        <v>31</v>
      </c>
    </row>
    <row r="5" spans="2:27" x14ac:dyDescent="0.25">
      <c r="C5" s="7" t="s">
        <v>16</v>
      </c>
      <c r="D5" s="13">
        <f>IFERROR(VLOOKUP($C5,'World Cup Players'!#REF!,3,FALSE),0)</f>
        <v>0</v>
      </c>
      <c r="E5" s="13"/>
      <c r="F5" s="13">
        <f>IFERROR(VLOOKUP($C5,'World Cup Players'!#REF!,8,FALSE),0)</f>
        <v>0</v>
      </c>
      <c r="G5" s="13">
        <f>IFERROR(VLOOKUP($C5,'World Cup Players'!#REF!,10,FALSE),0)</f>
        <v>0</v>
      </c>
      <c r="H5" s="13">
        <f>IFERROR(VLOOKUP($C5,'World Cup Players'!#REF!,11,FALSE),0)</f>
        <v>0</v>
      </c>
      <c r="I5" s="13"/>
      <c r="J5" s="13">
        <f>IFERROR(VLOOKUP($C5,#REF!,15,FALSE),0)</f>
        <v>0</v>
      </c>
      <c r="K5" s="13">
        <f>IFERROR(VLOOKUP($C5,#REF!,18,FALSE),0)</f>
        <v>0</v>
      </c>
      <c r="L5" s="13">
        <f t="shared" ref="L5:L68" si="4">SUM((F5*0.0055)+G5+H5+I5+J5+K5)</f>
        <v>0</v>
      </c>
      <c r="Q5" s="6">
        <f>RANK(U5,$U$3:$U$35)</f>
        <v>31</v>
      </c>
      <c r="R5" s="6" t="s">
        <v>135</v>
      </c>
      <c r="S5" s="16">
        <v>2</v>
      </c>
      <c r="T5" s="6">
        <f t="shared" ref="T5:T35" si="5">0.000000001+T4</f>
        <v>1.2000000000000002E-8</v>
      </c>
      <c r="U5" s="15">
        <f t="shared" si="1"/>
        <v>2.0000000120000001</v>
      </c>
      <c r="Y5" s="6">
        <v>3</v>
      </c>
      <c r="Z5" s="6" t="str">
        <f t="shared" si="2"/>
        <v>Andrew Yablonovsky</v>
      </c>
      <c r="AA5" s="15">
        <f t="shared" si="3"/>
        <v>30</v>
      </c>
    </row>
    <row r="6" spans="2:27" x14ac:dyDescent="0.25">
      <c r="C6" s="7" t="s">
        <v>34</v>
      </c>
      <c r="D6" s="13">
        <f>IFERROR(VLOOKUP($C6,'World Cup Players'!#REF!,3,FALSE),0)</f>
        <v>0</v>
      </c>
      <c r="E6" s="13"/>
      <c r="F6" s="13">
        <f>IFERROR(VLOOKUP($C6,'World Cup Players'!#REF!,8,FALSE),0)</f>
        <v>0</v>
      </c>
      <c r="G6" s="13">
        <f>IFERROR(VLOOKUP($C6,'World Cup Players'!#REF!,10,FALSE),0)</f>
        <v>0</v>
      </c>
      <c r="H6" s="13">
        <f>IFERROR(VLOOKUP($C6,'World Cup Players'!#REF!,11,FALSE),0)</f>
        <v>0</v>
      </c>
      <c r="I6" s="13"/>
      <c r="J6" s="13">
        <f>IFERROR(VLOOKUP($C6,#REF!,15,FALSE),0)</f>
        <v>0</v>
      </c>
      <c r="K6" s="13">
        <f>IFERROR(VLOOKUP($C6,#REF!,18,FALSE),0)</f>
        <v>0</v>
      </c>
      <c r="L6" s="13">
        <f t="shared" si="4"/>
        <v>0</v>
      </c>
      <c r="Q6" s="6">
        <f t="shared" ref="Q6:Q35" si="6">RANK(U6,$U$3:$U$35)</f>
        <v>30</v>
      </c>
      <c r="R6" s="6" t="s">
        <v>147</v>
      </c>
      <c r="S6" s="16">
        <v>3</v>
      </c>
      <c r="T6" s="6">
        <f t="shared" si="5"/>
        <v>1.3000000000000002E-8</v>
      </c>
      <c r="U6" s="15">
        <f t="shared" si="1"/>
        <v>3.0000000130000002</v>
      </c>
      <c r="Y6" s="6">
        <v>4</v>
      </c>
      <c r="Z6" s="6" t="str">
        <f t="shared" si="2"/>
        <v>Yannik Spang</v>
      </c>
      <c r="AA6" s="15">
        <f t="shared" si="3"/>
        <v>29</v>
      </c>
    </row>
    <row r="7" spans="2:27" x14ac:dyDescent="0.25">
      <c r="C7" s="7" t="s">
        <v>23</v>
      </c>
      <c r="D7" s="13">
        <f>IFERROR(VLOOKUP($C7,'World Cup Players'!#REF!,3,FALSE),0)</f>
        <v>0</v>
      </c>
      <c r="E7" s="13"/>
      <c r="F7" s="13">
        <f>IFERROR(VLOOKUP($C7,'World Cup Players'!#REF!,8,FALSE),0)</f>
        <v>0</v>
      </c>
      <c r="G7" s="13">
        <f>IFERROR(VLOOKUP($C7,'World Cup Players'!#REF!,10,FALSE),0)</f>
        <v>0</v>
      </c>
      <c r="H7" s="13">
        <f>IFERROR(VLOOKUP($C7,'World Cup Players'!#REF!,11,FALSE),0)</f>
        <v>0</v>
      </c>
      <c r="I7" s="13"/>
      <c r="J7" s="13">
        <f>IFERROR(VLOOKUP($C7,#REF!,15,FALSE),0)</f>
        <v>0</v>
      </c>
      <c r="K7" s="13">
        <f>IFERROR(VLOOKUP($C7,#REF!,18,FALSE),0)</f>
        <v>0</v>
      </c>
      <c r="L7" s="13">
        <f t="shared" si="4"/>
        <v>0</v>
      </c>
      <c r="Q7" s="6">
        <f t="shared" si="6"/>
        <v>29</v>
      </c>
      <c r="R7" s="6" t="s">
        <v>138</v>
      </c>
      <c r="S7" s="16">
        <v>4</v>
      </c>
      <c r="T7" s="6">
        <f t="shared" si="5"/>
        <v>1.4000000000000003E-8</v>
      </c>
      <c r="U7" s="15">
        <f t="shared" si="1"/>
        <v>4.0000000140000003</v>
      </c>
      <c r="Y7" s="6">
        <v>5</v>
      </c>
      <c r="Z7" s="6" t="str">
        <f t="shared" si="2"/>
        <v>Andrew MacDonald</v>
      </c>
      <c r="AA7" s="15">
        <f t="shared" si="3"/>
        <v>28</v>
      </c>
    </row>
    <row r="8" spans="2:27" x14ac:dyDescent="0.25">
      <c r="C8" s="7" t="s">
        <v>31</v>
      </c>
      <c r="D8" s="13">
        <f>IFERROR(VLOOKUP($C8,'World Cup Players'!#REF!,3,FALSE),0)</f>
        <v>0</v>
      </c>
      <c r="E8" s="13"/>
      <c r="F8" s="13">
        <f>IFERROR(VLOOKUP($C8,'World Cup Players'!#REF!,8,FALSE),0)</f>
        <v>0</v>
      </c>
      <c r="G8" s="13">
        <f>IFERROR(VLOOKUP($C8,'World Cup Players'!#REF!,10,FALSE),0)</f>
        <v>0</v>
      </c>
      <c r="H8" s="13">
        <f>IFERROR(VLOOKUP($C8,'World Cup Players'!#REF!,11,FALSE),0)</f>
        <v>0</v>
      </c>
      <c r="I8" s="13"/>
      <c r="J8" s="13">
        <f>IFERROR(VLOOKUP($C8,#REF!,15,FALSE),0)</f>
        <v>0</v>
      </c>
      <c r="K8" s="13">
        <f>IFERROR(VLOOKUP($C8,#REF!,18,FALSE),0)</f>
        <v>0</v>
      </c>
      <c r="L8" s="13">
        <f t="shared" si="4"/>
        <v>0</v>
      </c>
      <c r="Q8" s="6">
        <f t="shared" si="6"/>
        <v>28</v>
      </c>
      <c r="R8" s="6" t="s">
        <v>151</v>
      </c>
      <c r="S8" s="16">
        <v>5</v>
      </c>
      <c r="T8" s="6">
        <f t="shared" si="5"/>
        <v>1.5000000000000002E-8</v>
      </c>
      <c r="U8" s="15">
        <f t="shared" si="1"/>
        <v>5.0000000150000004</v>
      </c>
      <c r="Y8" s="6">
        <v>6</v>
      </c>
      <c r="Z8" s="6" t="str">
        <f t="shared" si="2"/>
        <v>Christine Lalonde</v>
      </c>
      <c r="AA8" s="15">
        <f t="shared" si="3"/>
        <v>27</v>
      </c>
    </row>
    <row r="9" spans="2:27" x14ac:dyDescent="0.25">
      <c r="C9" s="9" t="s">
        <v>63</v>
      </c>
      <c r="D9" s="13">
        <f>IFERROR(VLOOKUP($C9,'World Cup Players'!#REF!,3,FALSE),0)</f>
        <v>0</v>
      </c>
      <c r="E9" s="13"/>
      <c r="F9" s="13">
        <f>IFERROR(VLOOKUP($C9,'World Cup Players'!#REF!,8,FALSE),0)</f>
        <v>0</v>
      </c>
      <c r="G9" s="13">
        <f>IFERROR(VLOOKUP($C9,'World Cup Players'!#REF!,10,FALSE),0)</f>
        <v>0</v>
      </c>
      <c r="H9" s="13">
        <f>IFERROR(VLOOKUP($C9,'World Cup Players'!#REF!,11,FALSE),0)</f>
        <v>0</v>
      </c>
      <c r="I9" s="13"/>
      <c r="J9" s="13">
        <f>IFERROR(VLOOKUP($C9,#REF!,15,FALSE),0)</f>
        <v>0</v>
      </c>
      <c r="K9" s="13">
        <f>IFERROR(VLOOKUP($C9,#REF!,18,FALSE),0)</f>
        <v>0</v>
      </c>
      <c r="L9" s="13">
        <f t="shared" si="4"/>
        <v>0</v>
      </c>
      <c r="Q9" s="6">
        <f t="shared" si="6"/>
        <v>27</v>
      </c>
      <c r="R9" s="6" t="s">
        <v>136</v>
      </c>
      <c r="S9" s="16">
        <v>6</v>
      </c>
      <c r="T9" s="6">
        <f t="shared" si="5"/>
        <v>1.6000000000000001E-8</v>
      </c>
      <c r="U9" s="15">
        <f t="shared" si="1"/>
        <v>6.0000000160000004</v>
      </c>
      <c r="Y9" s="6">
        <v>7</v>
      </c>
      <c r="Z9" s="6" t="str">
        <f t="shared" si="2"/>
        <v>Kenn Lalonde</v>
      </c>
      <c r="AA9" s="15">
        <f t="shared" si="3"/>
        <v>26</v>
      </c>
    </row>
    <row r="10" spans="2:27" x14ac:dyDescent="0.25">
      <c r="C10" s="9" t="s">
        <v>61</v>
      </c>
      <c r="D10" s="13">
        <f>IFERROR(VLOOKUP($C10,'World Cup Players'!#REF!,3,FALSE),0)</f>
        <v>0</v>
      </c>
      <c r="E10" s="13"/>
      <c r="F10" s="13">
        <f>IFERROR(VLOOKUP($C10,'World Cup Players'!#REF!,8,FALSE),0)</f>
        <v>0</v>
      </c>
      <c r="G10" s="13">
        <f>IFERROR(VLOOKUP($C10,'World Cup Players'!#REF!,10,FALSE),0)</f>
        <v>0</v>
      </c>
      <c r="H10" s="13">
        <f>IFERROR(VLOOKUP($C10,'World Cup Players'!#REF!,11,FALSE),0)</f>
        <v>0</v>
      </c>
      <c r="I10" s="13"/>
      <c r="J10" s="13">
        <f>IFERROR(VLOOKUP($C10,#REF!,15,FALSE),0)</f>
        <v>0</v>
      </c>
      <c r="K10" s="13">
        <f>IFERROR(VLOOKUP($C10,#REF!,18,FALSE),0)</f>
        <v>0</v>
      </c>
      <c r="L10" s="13">
        <f t="shared" si="4"/>
        <v>0</v>
      </c>
      <c r="Q10" s="6">
        <f t="shared" si="6"/>
        <v>26</v>
      </c>
      <c r="R10" s="6" t="s">
        <v>137</v>
      </c>
      <c r="S10" s="16">
        <v>7</v>
      </c>
      <c r="T10" s="6">
        <f t="shared" si="5"/>
        <v>1.7E-8</v>
      </c>
      <c r="U10" s="15">
        <f t="shared" si="1"/>
        <v>7.0000000169999996</v>
      </c>
      <c r="Y10" s="6">
        <v>8</v>
      </c>
      <c r="Z10" s="6" t="str">
        <f t="shared" si="2"/>
        <v>Ajay Maharaj</v>
      </c>
      <c r="AA10" s="15">
        <f t="shared" si="3"/>
        <v>25</v>
      </c>
    </row>
    <row r="11" spans="2:27" x14ac:dyDescent="0.25">
      <c r="C11" s="7" t="s">
        <v>55</v>
      </c>
      <c r="D11" s="13">
        <f>IFERROR(VLOOKUP($C11,'World Cup Players'!#REF!,3,FALSE),0)</f>
        <v>0</v>
      </c>
      <c r="E11" s="13"/>
      <c r="F11" s="13">
        <f>IFERROR(VLOOKUP($C11,'World Cup Players'!#REF!,8,FALSE),0)</f>
        <v>0</v>
      </c>
      <c r="G11" s="13">
        <f>IFERROR(VLOOKUP($C11,'World Cup Players'!#REF!,10,FALSE),0)</f>
        <v>0</v>
      </c>
      <c r="H11" s="13">
        <f>IFERROR(VLOOKUP($C11,'World Cup Players'!#REF!,11,FALSE),0)</f>
        <v>0</v>
      </c>
      <c r="I11" s="13"/>
      <c r="J11" s="13">
        <f>IFERROR(VLOOKUP($C11,#REF!,15,FALSE),0)</f>
        <v>0</v>
      </c>
      <c r="K11" s="13">
        <f>IFERROR(VLOOKUP($C11,#REF!,18,FALSE),0)</f>
        <v>0</v>
      </c>
      <c r="L11" s="13">
        <f t="shared" si="4"/>
        <v>0</v>
      </c>
      <c r="Q11" s="6">
        <f t="shared" si="6"/>
        <v>25</v>
      </c>
      <c r="R11" s="6" t="s">
        <v>149</v>
      </c>
      <c r="S11" s="16">
        <v>8</v>
      </c>
      <c r="T11" s="6">
        <f t="shared" si="5"/>
        <v>1.7999999999999999E-8</v>
      </c>
      <c r="U11" s="15">
        <f t="shared" si="1"/>
        <v>8.0000000179999997</v>
      </c>
      <c r="Y11" s="6">
        <v>9</v>
      </c>
      <c r="Z11" s="6" t="str">
        <f t="shared" si="2"/>
        <v>Leo Mastoras</v>
      </c>
      <c r="AA11" s="15">
        <f t="shared" si="3"/>
        <v>24</v>
      </c>
    </row>
    <row r="12" spans="2:27" x14ac:dyDescent="0.25">
      <c r="C12" s="9" t="s">
        <v>64</v>
      </c>
      <c r="D12" s="13">
        <f>IFERROR(VLOOKUP($C12,'World Cup Players'!#REF!,3,FALSE),0)</f>
        <v>0</v>
      </c>
      <c r="E12" s="13"/>
      <c r="F12" s="13">
        <f>IFERROR(VLOOKUP($C12,'World Cup Players'!#REF!,8,FALSE),0)</f>
        <v>0</v>
      </c>
      <c r="G12" s="13">
        <f>IFERROR(VLOOKUP($C12,'World Cup Players'!#REF!,10,FALSE),0)</f>
        <v>0</v>
      </c>
      <c r="H12" s="13">
        <f>IFERROR(VLOOKUP($C12,'World Cup Players'!#REF!,11,FALSE),0)</f>
        <v>0</v>
      </c>
      <c r="I12" s="13"/>
      <c r="J12" s="13">
        <f>IFERROR(VLOOKUP($C12,#REF!,15,FALSE),0)</f>
        <v>0</v>
      </c>
      <c r="K12" s="13">
        <f>IFERROR(VLOOKUP($C12,#REF!,18,FALSE),0)</f>
        <v>0</v>
      </c>
      <c r="L12" s="13">
        <f t="shared" si="4"/>
        <v>0</v>
      </c>
      <c r="Q12" s="6">
        <f t="shared" si="6"/>
        <v>24</v>
      </c>
      <c r="R12" s="6" t="s">
        <v>148</v>
      </c>
      <c r="S12" s="16">
        <v>9</v>
      </c>
      <c r="T12" s="6">
        <f t="shared" si="5"/>
        <v>1.8999999999999998E-8</v>
      </c>
      <c r="U12" s="15">
        <f t="shared" si="1"/>
        <v>9.0000000189999998</v>
      </c>
      <c r="Y12" s="6">
        <v>10</v>
      </c>
      <c r="Z12" s="6" t="str">
        <f t="shared" si="2"/>
        <v>Brian Ihnacak</v>
      </c>
      <c r="AA12" s="15">
        <f t="shared" si="3"/>
        <v>23</v>
      </c>
    </row>
    <row r="13" spans="2:27" x14ac:dyDescent="0.25">
      <c r="C13" s="9" t="s">
        <v>60</v>
      </c>
      <c r="D13" s="13">
        <f>IFERROR(VLOOKUP($C13,'World Cup Players'!#REF!,3,FALSE),0)</f>
        <v>0</v>
      </c>
      <c r="E13" s="13"/>
      <c r="F13" s="13">
        <f>IFERROR(VLOOKUP($C13,'World Cup Players'!#REF!,8,FALSE),0)</f>
        <v>0</v>
      </c>
      <c r="G13" s="13">
        <f>IFERROR(VLOOKUP($C13,'World Cup Players'!#REF!,10,FALSE),0)</f>
        <v>0</v>
      </c>
      <c r="H13" s="13">
        <f>IFERROR(VLOOKUP($C13,'World Cup Players'!#REF!,11,FALSE),0)</f>
        <v>0</v>
      </c>
      <c r="I13" s="13"/>
      <c r="J13" s="13">
        <f>IFERROR(VLOOKUP($C13,#REF!,15,FALSE),0)</f>
        <v>0</v>
      </c>
      <c r="K13" s="13">
        <f>IFERROR(VLOOKUP($C13,#REF!,18,FALSE),0)</f>
        <v>0</v>
      </c>
      <c r="L13" s="13">
        <f t="shared" si="4"/>
        <v>0</v>
      </c>
      <c r="Q13" s="6">
        <f t="shared" si="6"/>
        <v>23</v>
      </c>
      <c r="R13" s="6" t="s">
        <v>144</v>
      </c>
      <c r="S13" s="16">
        <v>10</v>
      </c>
      <c r="T13" s="6">
        <f t="shared" si="5"/>
        <v>1.9999999999999997E-8</v>
      </c>
      <c r="U13" s="15">
        <f t="shared" si="1"/>
        <v>10.00000002</v>
      </c>
      <c r="Y13" s="6">
        <v>11</v>
      </c>
      <c r="Z13" s="6" t="str">
        <f t="shared" si="2"/>
        <v>Jimmy McLernon</v>
      </c>
      <c r="AA13" s="15">
        <f t="shared" si="3"/>
        <v>22</v>
      </c>
    </row>
    <row r="14" spans="2:27" x14ac:dyDescent="0.25">
      <c r="C14" s="10" t="s">
        <v>99</v>
      </c>
      <c r="D14" s="13">
        <f>IFERROR(VLOOKUP($C14,'World Cup Players'!#REF!,3,FALSE),0)</f>
        <v>0</v>
      </c>
      <c r="E14" s="13"/>
      <c r="F14" s="13">
        <f>IFERROR(VLOOKUP($C14,'World Cup Players'!#REF!,8,FALSE),0)</f>
        <v>0</v>
      </c>
      <c r="G14" s="13">
        <f>IFERROR(VLOOKUP($C14,'World Cup Players'!#REF!,10,FALSE),0)</f>
        <v>0</v>
      </c>
      <c r="H14" s="13">
        <f>IFERROR(VLOOKUP($C14,'World Cup Players'!#REF!,11,FALSE),0)</f>
        <v>0</v>
      </c>
      <c r="I14" s="13"/>
      <c r="J14" s="13">
        <f>IFERROR(VLOOKUP($C14,#REF!,15,FALSE),0)</f>
        <v>0</v>
      </c>
      <c r="K14" s="13">
        <f>IFERROR(VLOOKUP($C14,#REF!,18,FALSE),0)</f>
        <v>0</v>
      </c>
      <c r="L14" s="13">
        <f t="shared" si="4"/>
        <v>0</v>
      </c>
      <c r="Q14" s="6">
        <f t="shared" si="6"/>
        <v>22</v>
      </c>
      <c r="R14" s="6" t="s">
        <v>143</v>
      </c>
      <c r="S14" s="16">
        <v>11</v>
      </c>
      <c r="T14" s="6">
        <f t="shared" si="5"/>
        <v>2.0999999999999996E-8</v>
      </c>
      <c r="U14" s="15">
        <f t="shared" si="1"/>
        <v>11.000000021</v>
      </c>
      <c r="Y14" s="6">
        <v>12</v>
      </c>
      <c r="Z14" s="6" t="str">
        <f t="shared" si="2"/>
        <v>Kathleen Mullrooney</v>
      </c>
      <c r="AA14" s="15">
        <f t="shared" si="3"/>
        <v>21</v>
      </c>
    </row>
    <row r="15" spans="2:27" x14ac:dyDescent="0.25">
      <c r="C15" s="8" t="s">
        <v>113</v>
      </c>
      <c r="D15" s="13">
        <f>IFERROR(VLOOKUP($C15,'World Cup Players'!#REF!,3,FALSE),0)</f>
        <v>0</v>
      </c>
      <c r="E15" s="13"/>
      <c r="F15" s="13">
        <f>IFERROR(VLOOKUP($C15,'World Cup Players'!#REF!,8,FALSE),0)</f>
        <v>0</v>
      </c>
      <c r="G15" s="13">
        <f>IFERROR(VLOOKUP($C15,'World Cup Players'!#REF!,10,FALSE),0)</f>
        <v>0</v>
      </c>
      <c r="H15" s="13">
        <f>IFERROR(VLOOKUP($C15,'World Cup Players'!#REF!,11,FALSE),0)</f>
        <v>0</v>
      </c>
      <c r="I15" s="13"/>
      <c r="J15" s="13">
        <f>IFERROR(VLOOKUP($C15,#REF!,15,FALSE),0)</f>
        <v>0</v>
      </c>
      <c r="K15" s="13">
        <f>IFERROR(VLOOKUP($C15,#REF!,18,FALSE),0)</f>
        <v>0</v>
      </c>
      <c r="L15" s="13">
        <f t="shared" si="4"/>
        <v>0</v>
      </c>
      <c r="Q15" s="6">
        <f t="shared" si="6"/>
        <v>21</v>
      </c>
      <c r="R15" s="6" t="s">
        <v>146</v>
      </c>
      <c r="S15" s="16">
        <v>12</v>
      </c>
      <c r="T15" s="6">
        <f t="shared" si="5"/>
        <v>2.1999999999999995E-8</v>
      </c>
      <c r="U15" s="15">
        <f t="shared" si="1"/>
        <v>12.000000022</v>
      </c>
      <c r="Y15" s="6">
        <v>13</v>
      </c>
      <c r="Z15" s="6" t="str">
        <f t="shared" si="2"/>
        <v>Mike Walsh</v>
      </c>
      <c r="AA15" s="15">
        <f t="shared" si="3"/>
        <v>20</v>
      </c>
    </row>
    <row r="16" spans="2:27" x14ac:dyDescent="0.25">
      <c r="C16" s="9" t="s">
        <v>58</v>
      </c>
      <c r="D16" s="13">
        <f>IFERROR(VLOOKUP($C16,'World Cup Players'!#REF!,3,FALSE),0)</f>
        <v>0</v>
      </c>
      <c r="E16" s="13"/>
      <c r="F16" s="13">
        <f>IFERROR(VLOOKUP($C16,'World Cup Players'!#REF!,8,FALSE),0)</f>
        <v>0</v>
      </c>
      <c r="G16" s="13">
        <f>IFERROR(VLOOKUP($C16,'World Cup Players'!#REF!,10,FALSE),0)</f>
        <v>0</v>
      </c>
      <c r="H16" s="13">
        <f>IFERROR(VLOOKUP($C16,'World Cup Players'!#REF!,11,FALSE),0)</f>
        <v>0</v>
      </c>
      <c r="I16" s="13"/>
      <c r="J16" s="13">
        <f>IFERROR(VLOOKUP($C16,#REF!,15,FALSE),0)</f>
        <v>0</v>
      </c>
      <c r="K16" s="13">
        <f>IFERROR(VLOOKUP($C16,#REF!,18,FALSE),0)</f>
        <v>0</v>
      </c>
      <c r="L16" s="13">
        <f t="shared" si="4"/>
        <v>0</v>
      </c>
      <c r="Q16" s="6">
        <f t="shared" si="6"/>
        <v>20</v>
      </c>
      <c r="R16" s="6" t="s">
        <v>145</v>
      </c>
      <c r="S16" s="16">
        <v>13</v>
      </c>
      <c r="T16" s="6">
        <f t="shared" si="5"/>
        <v>2.2999999999999994E-8</v>
      </c>
      <c r="U16" s="15">
        <f t="shared" si="1"/>
        <v>13.000000023</v>
      </c>
      <c r="Y16" s="6">
        <v>14</v>
      </c>
      <c r="Z16" s="6" t="str">
        <f t="shared" si="2"/>
        <v>James Paltser</v>
      </c>
      <c r="AA16" s="15">
        <f t="shared" si="3"/>
        <v>19</v>
      </c>
    </row>
    <row r="17" spans="2:27" x14ac:dyDescent="0.25">
      <c r="C17" s="7" t="s">
        <v>160</v>
      </c>
      <c r="D17" s="13">
        <f>IFERROR(VLOOKUP($C17,'World Cup Players'!#REF!,3,FALSE),0)</f>
        <v>0</v>
      </c>
      <c r="E17" s="13"/>
      <c r="F17" s="13">
        <f>IFERROR(VLOOKUP($C17,'World Cup Players'!#REF!,8,FALSE),0)</f>
        <v>0</v>
      </c>
      <c r="G17" s="13">
        <f>IFERROR(VLOOKUP($C17,'World Cup Players'!#REF!,10,FALSE),0)</f>
        <v>0</v>
      </c>
      <c r="H17" s="13">
        <f>IFERROR(VLOOKUP($C17,'World Cup Players'!#REF!,11,FALSE),0)</f>
        <v>0</v>
      </c>
      <c r="I17" s="13"/>
      <c r="J17" s="13">
        <f>IFERROR(VLOOKUP($C17,#REF!,15,FALSE),0)</f>
        <v>0</v>
      </c>
      <c r="K17" s="13">
        <f>IFERROR(VLOOKUP($C17,#REF!,18,FALSE),0)</f>
        <v>0</v>
      </c>
      <c r="L17" s="13">
        <f t="shared" si="4"/>
        <v>0</v>
      </c>
      <c r="Q17" s="6">
        <f t="shared" si="6"/>
        <v>19</v>
      </c>
      <c r="R17" s="6" t="s">
        <v>152</v>
      </c>
      <c r="S17" s="16">
        <v>14</v>
      </c>
      <c r="T17" s="6">
        <f t="shared" si="5"/>
        <v>2.3999999999999993E-8</v>
      </c>
      <c r="U17" s="15">
        <f t="shared" si="1"/>
        <v>14.000000024</v>
      </c>
      <c r="Y17" s="6">
        <v>15</v>
      </c>
      <c r="Z17" s="6" t="str">
        <f t="shared" si="2"/>
        <v>Steve Mastoras</v>
      </c>
      <c r="AA17" s="15">
        <f t="shared" si="3"/>
        <v>18</v>
      </c>
    </row>
    <row r="18" spans="2:27" x14ac:dyDescent="0.25">
      <c r="C18" s="10" t="s">
        <v>112</v>
      </c>
      <c r="D18" s="13">
        <f>IFERROR(VLOOKUP($C18,'World Cup Players'!#REF!,3,FALSE),0)</f>
        <v>0</v>
      </c>
      <c r="E18" s="13"/>
      <c r="F18" s="13">
        <f>IFERROR(VLOOKUP($C18,'World Cup Players'!#REF!,8,FALSE),0)</f>
        <v>0</v>
      </c>
      <c r="G18" s="13">
        <f>IFERROR(VLOOKUP($C18,'World Cup Players'!#REF!,10,FALSE),0)</f>
        <v>0</v>
      </c>
      <c r="H18" s="13">
        <f>IFERROR(VLOOKUP($C18,'World Cup Players'!#REF!,11,FALSE),0)</f>
        <v>0</v>
      </c>
      <c r="I18" s="13"/>
      <c r="J18" s="13">
        <f>IFERROR(VLOOKUP($C18,#REF!,15,FALSE),0)</f>
        <v>0</v>
      </c>
      <c r="K18" s="13">
        <f>IFERROR(VLOOKUP($C18,#REF!,18,FALSE),0)</f>
        <v>0</v>
      </c>
      <c r="L18" s="13">
        <f t="shared" si="4"/>
        <v>0</v>
      </c>
      <c r="Q18" s="6">
        <f t="shared" si="6"/>
        <v>18</v>
      </c>
      <c r="R18" s="6" t="s">
        <v>153</v>
      </c>
      <c r="S18" s="16">
        <v>15</v>
      </c>
      <c r="T18" s="6">
        <f t="shared" si="5"/>
        <v>2.4999999999999992E-8</v>
      </c>
      <c r="U18" s="15">
        <f t="shared" si="1"/>
        <v>15.000000025</v>
      </c>
      <c r="Y18" s="6">
        <v>16</v>
      </c>
      <c r="Z18" s="6" t="str">
        <f t="shared" si="2"/>
        <v>Tom Homewood</v>
      </c>
      <c r="AA18" s="15">
        <f t="shared" si="3"/>
        <v>17</v>
      </c>
    </row>
    <row r="19" spans="2:27" x14ac:dyDescent="0.25">
      <c r="C19" s="10" t="s">
        <v>107</v>
      </c>
      <c r="D19" s="13">
        <f>IFERROR(VLOOKUP($C19,'World Cup Players'!#REF!,3,FALSE),0)</f>
        <v>0</v>
      </c>
      <c r="E19" s="13"/>
      <c r="F19" s="13">
        <f>IFERROR(VLOOKUP($C19,'World Cup Players'!#REF!,8,FALSE),0)</f>
        <v>0</v>
      </c>
      <c r="G19" s="13">
        <f>IFERROR(VLOOKUP($C19,'World Cup Players'!#REF!,10,FALSE),0)</f>
        <v>0</v>
      </c>
      <c r="H19" s="13">
        <f>IFERROR(VLOOKUP($C19,'World Cup Players'!#REF!,11,FALSE),0)</f>
        <v>0</v>
      </c>
      <c r="I19" s="13"/>
      <c r="J19" s="13">
        <f>IFERROR(VLOOKUP($C19,#REF!,15,FALSE),0)</f>
        <v>0</v>
      </c>
      <c r="K19" s="13">
        <f>IFERROR(VLOOKUP($C19,#REF!,18,FALSE),0)</f>
        <v>0</v>
      </c>
      <c r="L19" s="13">
        <f t="shared" si="4"/>
        <v>0</v>
      </c>
      <c r="Q19" s="6">
        <f t="shared" si="6"/>
        <v>17</v>
      </c>
      <c r="R19" s="6" t="s">
        <v>139</v>
      </c>
      <c r="S19" s="16">
        <v>16</v>
      </c>
      <c r="T19" s="6">
        <f t="shared" si="5"/>
        <v>2.5999999999999991E-8</v>
      </c>
      <c r="U19" s="15">
        <f t="shared" si="1"/>
        <v>16.000000025999999</v>
      </c>
      <c r="Y19" s="6">
        <v>17</v>
      </c>
      <c r="Z19" s="6" t="str">
        <f t="shared" si="2"/>
        <v>Daniel Swift</v>
      </c>
      <c r="AA19" s="15">
        <f t="shared" si="3"/>
        <v>16</v>
      </c>
    </row>
    <row r="20" spans="2:27" x14ac:dyDescent="0.25">
      <c r="C20" s="10" t="s">
        <v>88</v>
      </c>
      <c r="D20" s="13">
        <f>IFERROR(VLOOKUP($C20,'World Cup Players'!#REF!,3,FALSE),0)</f>
        <v>0</v>
      </c>
      <c r="E20" s="13"/>
      <c r="F20" s="13">
        <f>IFERROR(VLOOKUP($C20,'World Cup Players'!#REF!,8,FALSE),0)</f>
        <v>0</v>
      </c>
      <c r="G20" s="13">
        <f>IFERROR(VLOOKUP($C20,'World Cup Players'!#REF!,10,FALSE),0)</f>
        <v>0</v>
      </c>
      <c r="H20" s="13">
        <f>IFERROR(VLOOKUP($C20,'World Cup Players'!#REF!,11,FALSE),0)</f>
        <v>0</v>
      </c>
      <c r="I20" s="13"/>
      <c r="J20" s="13">
        <f>IFERROR(VLOOKUP($C20,#REF!,15,FALSE),0)</f>
        <v>0</v>
      </c>
      <c r="K20" s="13">
        <f>IFERROR(VLOOKUP($C20,#REF!,18,FALSE),0)</f>
        <v>0</v>
      </c>
      <c r="L20" s="13">
        <f t="shared" si="4"/>
        <v>0</v>
      </c>
      <c r="Q20" s="6">
        <f t="shared" si="6"/>
        <v>16</v>
      </c>
      <c r="R20" s="6" t="s">
        <v>140</v>
      </c>
      <c r="S20" s="16">
        <v>17</v>
      </c>
      <c r="T20" s="6">
        <f t="shared" si="5"/>
        <v>2.699999999999999E-8</v>
      </c>
      <c r="U20" s="15">
        <f t="shared" si="1"/>
        <v>17.000000026999999</v>
      </c>
      <c r="Y20" s="6">
        <v>18</v>
      </c>
      <c r="Z20" s="6" t="str">
        <f t="shared" si="2"/>
        <v>Evan Toyne 2</v>
      </c>
      <c r="AA20" s="15">
        <f t="shared" si="3"/>
        <v>15</v>
      </c>
    </row>
    <row r="21" spans="2:27" x14ac:dyDescent="0.25">
      <c r="C21" s="10" t="s">
        <v>121</v>
      </c>
      <c r="D21" s="13">
        <f>IFERROR(VLOOKUP($C21,'World Cup Players'!#REF!,3,FALSE),0)</f>
        <v>0</v>
      </c>
      <c r="E21" s="13"/>
      <c r="F21" s="13">
        <f>IFERROR(VLOOKUP($C21,'World Cup Players'!#REF!,8,FALSE),0)</f>
        <v>0</v>
      </c>
      <c r="G21" s="13">
        <f>IFERROR(VLOOKUP($C21,'World Cup Players'!#REF!,10,FALSE),0)</f>
        <v>0</v>
      </c>
      <c r="H21" s="13">
        <f>IFERROR(VLOOKUP($C21,'World Cup Players'!#REF!,11,FALSE),0)</f>
        <v>0</v>
      </c>
      <c r="I21" s="13"/>
      <c r="J21" s="13">
        <f>IFERROR(VLOOKUP($C21,#REF!,15,FALSE),0)</f>
        <v>0</v>
      </c>
      <c r="K21" s="13">
        <f>IFERROR(VLOOKUP($C21,#REF!,18,FALSE),0)</f>
        <v>0</v>
      </c>
      <c r="L21" s="13">
        <f t="shared" si="4"/>
        <v>0</v>
      </c>
      <c r="Q21" s="6">
        <f t="shared" si="6"/>
        <v>15</v>
      </c>
      <c r="R21" s="6" t="s">
        <v>142</v>
      </c>
      <c r="S21" s="16">
        <v>18</v>
      </c>
      <c r="T21" s="6">
        <f t="shared" si="5"/>
        <v>2.7999999999999989E-8</v>
      </c>
      <c r="U21" s="15">
        <f t="shared" si="1"/>
        <v>18.000000027999999</v>
      </c>
      <c r="Y21" s="6">
        <v>19</v>
      </c>
      <c r="Z21" s="6" t="str">
        <f t="shared" si="2"/>
        <v>Evan Toyne</v>
      </c>
      <c r="AA21" s="15">
        <f t="shared" si="3"/>
        <v>14</v>
      </c>
    </row>
    <row r="22" spans="2:27" x14ac:dyDescent="0.25">
      <c r="C22" s="7" t="s">
        <v>45</v>
      </c>
      <c r="D22" s="13">
        <f>IFERROR(VLOOKUP($C22,'World Cup Players'!#REF!,3,FALSE),0)</f>
        <v>0</v>
      </c>
      <c r="E22" s="13"/>
      <c r="F22" s="13">
        <f>IFERROR(VLOOKUP($C22,'World Cup Players'!#REF!,8,FALSE),0)</f>
        <v>0</v>
      </c>
      <c r="G22" s="13">
        <f>IFERROR(VLOOKUP($C22,'World Cup Players'!#REF!,10,FALSE),0)</f>
        <v>0</v>
      </c>
      <c r="H22" s="13">
        <f>IFERROR(VLOOKUP($C22,'World Cup Players'!#REF!,11,FALSE),0)</f>
        <v>0</v>
      </c>
      <c r="I22" s="13"/>
      <c r="J22" s="13">
        <f>IFERROR(VLOOKUP($C22,#REF!,15,FALSE),0)</f>
        <v>0</v>
      </c>
      <c r="K22" s="13">
        <f>IFERROR(VLOOKUP($C22,#REF!,18,FALSE),0)</f>
        <v>0</v>
      </c>
      <c r="L22" s="13">
        <f t="shared" si="4"/>
        <v>0</v>
      </c>
      <c r="Q22" s="6">
        <f t="shared" si="6"/>
        <v>14</v>
      </c>
      <c r="R22" s="6" t="s">
        <v>150</v>
      </c>
      <c r="S22" s="16">
        <v>19</v>
      </c>
      <c r="T22" s="6">
        <f t="shared" si="5"/>
        <v>2.8999999999999988E-8</v>
      </c>
      <c r="U22" s="15">
        <f t="shared" si="1"/>
        <v>19.000000028999999</v>
      </c>
      <c r="Y22" s="6">
        <v>20</v>
      </c>
      <c r="Z22" s="6" t="str">
        <f t="shared" si="2"/>
        <v>Ivan Cajic</v>
      </c>
      <c r="AA22" s="15">
        <f t="shared" si="3"/>
        <v>13</v>
      </c>
    </row>
    <row r="23" spans="2:27" x14ac:dyDescent="0.25">
      <c r="C23" s="7" t="s">
        <v>52</v>
      </c>
      <c r="D23" s="13">
        <f>IFERROR(VLOOKUP($C23,'World Cup Players'!#REF!,3,FALSE),0)</f>
        <v>0</v>
      </c>
      <c r="E23" s="13"/>
      <c r="F23" s="13">
        <f>IFERROR(VLOOKUP($C23,'World Cup Players'!#REF!,8,FALSE),0)</f>
        <v>0</v>
      </c>
      <c r="G23" s="13">
        <f>IFERROR(VLOOKUP($C23,'World Cup Players'!#REF!,10,FALSE),0)</f>
        <v>0</v>
      </c>
      <c r="H23" s="13">
        <f>IFERROR(VLOOKUP($C23,'World Cup Players'!#REF!,11,FALSE),0)</f>
        <v>0</v>
      </c>
      <c r="I23" s="13"/>
      <c r="J23" s="13">
        <f>IFERROR(VLOOKUP($C23,#REF!,15,FALSE),0)</f>
        <v>0</v>
      </c>
      <c r="K23" s="13">
        <f>IFERROR(VLOOKUP($C23,#REF!,18,FALSE),0)</f>
        <v>0</v>
      </c>
      <c r="L23" s="13">
        <f t="shared" si="4"/>
        <v>0</v>
      </c>
      <c r="Q23" s="6">
        <f t="shared" si="6"/>
        <v>13</v>
      </c>
      <c r="R23" s="6" t="s">
        <v>157</v>
      </c>
      <c r="S23" s="16">
        <v>20</v>
      </c>
      <c r="T23" s="6">
        <f t="shared" si="5"/>
        <v>2.9999999999999991E-8</v>
      </c>
      <c r="U23" s="15">
        <f t="shared" si="1"/>
        <v>20.000000029999999</v>
      </c>
      <c r="Y23" s="6">
        <v>21</v>
      </c>
      <c r="Z23" s="6" t="str">
        <f t="shared" si="2"/>
        <v>Naveen Maharaj</v>
      </c>
      <c r="AA23" s="15">
        <f t="shared" si="3"/>
        <v>12</v>
      </c>
    </row>
    <row r="24" spans="2:27" x14ac:dyDescent="0.25">
      <c r="C24" s="7" t="s">
        <v>69</v>
      </c>
      <c r="D24" s="13">
        <f>IFERROR(VLOOKUP($C24,'World Cup Players'!#REF!,3,FALSE),0)</f>
        <v>0</v>
      </c>
      <c r="E24" s="13"/>
      <c r="F24" s="13">
        <f>IFERROR(VLOOKUP($C24,'World Cup Players'!#REF!,8,FALSE),0)</f>
        <v>0</v>
      </c>
      <c r="G24" s="13">
        <f>IFERROR(VLOOKUP($C24,'World Cup Players'!#REF!,10,FALSE),0)</f>
        <v>0</v>
      </c>
      <c r="H24" s="13">
        <f>IFERROR(VLOOKUP($C24,'World Cup Players'!#REF!,11,FALSE),0)</f>
        <v>0</v>
      </c>
      <c r="I24" s="13"/>
      <c r="J24" s="13">
        <f>IFERROR(VLOOKUP($C24,#REF!,15,FALSE),0)</f>
        <v>0</v>
      </c>
      <c r="K24" s="13">
        <f>IFERROR(VLOOKUP($C24,#REF!,18,FALSE),0)</f>
        <v>0</v>
      </c>
      <c r="L24" s="13">
        <f t="shared" si="4"/>
        <v>0</v>
      </c>
      <c r="Q24" s="6">
        <f t="shared" si="6"/>
        <v>12</v>
      </c>
      <c r="R24" s="6" t="s">
        <v>161</v>
      </c>
      <c r="S24" s="16">
        <v>21</v>
      </c>
      <c r="T24" s="6">
        <f t="shared" si="5"/>
        <v>3.0999999999999993E-8</v>
      </c>
      <c r="U24" s="15">
        <f t="shared" si="1"/>
        <v>21.000000030999999</v>
      </c>
      <c r="Y24" s="6">
        <v>22</v>
      </c>
      <c r="Z24" s="6" t="str">
        <f t="shared" si="2"/>
        <v>Vishen Maharaj</v>
      </c>
      <c r="AA24" s="15">
        <f t="shared" si="3"/>
        <v>11</v>
      </c>
    </row>
    <row r="25" spans="2:27" x14ac:dyDescent="0.25">
      <c r="C25" s="14" t="s">
        <v>133</v>
      </c>
      <c r="D25" s="13">
        <f>IFERROR(VLOOKUP($C25,'World Cup Players'!#REF!,3,FALSE),0)</f>
        <v>0</v>
      </c>
      <c r="E25" s="13"/>
      <c r="F25" s="13">
        <f>IFERROR(VLOOKUP($C25,'World Cup Players'!#REF!,8,FALSE),0)</f>
        <v>0</v>
      </c>
      <c r="G25" s="13">
        <f>IFERROR(VLOOKUP($C25,'World Cup Players'!#REF!,10,FALSE),0)</f>
        <v>0</v>
      </c>
      <c r="H25" s="13">
        <f>IFERROR(VLOOKUP($C25,'World Cup Players'!#REF!,11,FALSE),0)</f>
        <v>0</v>
      </c>
      <c r="I25" s="13"/>
      <c r="J25" s="13">
        <f>IFERROR(VLOOKUP($C25,#REF!,15,FALSE),0)</f>
        <v>0</v>
      </c>
      <c r="K25" s="13">
        <f>IFERROR(VLOOKUP($C25,#REF!,18,FALSE),0)</f>
        <v>0</v>
      </c>
      <c r="L25" s="13">
        <f t="shared" si="4"/>
        <v>0</v>
      </c>
      <c r="Q25" s="6">
        <f t="shared" si="6"/>
        <v>11</v>
      </c>
      <c r="R25" s="6" t="s">
        <v>169</v>
      </c>
      <c r="S25" s="16">
        <v>22</v>
      </c>
      <c r="T25" s="6">
        <f t="shared" si="5"/>
        <v>3.1999999999999995E-8</v>
      </c>
      <c r="U25" s="15">
        <f t="shared" si="1"/>
        <v>22.000000031999999</v>
      </c>
      <c r="Y25" s="6">
        <v>23</v>
      </c>
      <c r="Z25" s="6" t="str">
        <f t="shared" si="2"/>
        <v>Rod Akins</v>
      </c>
      <c r="AA25" s="15">
        <f t="shared" si="3"/>
        <v>10</v>
      </c>
    </row>
    <row r="26" spans="2:27" x14ac:dyDescent="0.25">
      <c r="D26" s="6">
        <f>IFERROR(VLOOKUP($C26,'World Cup Players'!#REF!,3,FALSE),0)</f>
        <v>0</v>
      </c>
      <c r="F26" s="6">
        <f>IFERROR(VLOOKUP($C26,'World Cup Players'!#REF!,8,FALSE),0)</f>
        <v>0</v>
      </c>
      <c r="G26" s="6">
        <f>IFERROR(VLOOKUP($C26,'World Cup Players'!#REF!,10,FALSE),0)</f>
        <v>0</v>
      </c>
      <c r="H26" s="6">
        <f>IFERROR(VLOOKUP($C26,'World Cup Players'!#REF!,11,FALSE),0)</f>
        <v>0</v>
      </c>
      <c r="J26" s="6">
        <f>IFERROR(VLOOKUP($C26,#REF!,15,FALSE),0)</f>
        <v>0</v>
      </c>
      <c r="K26" s="6">
        <f>IFERROR(VLOOKUP($C26,#REF!,18,FALSE),0)</f>
        <v>0</v>
      </c>
      <c r="L26" s="6">
        <f t="shared" si="4"/>
        <v>0</v>
      </c>
      <c r="Q26" s="6">
        <f t="shared" si="6"/>
        <v>10</v>
      </c>
      <c r="R26" s="6" t="s">
        <v>141</v>
      </c>
      <c r="S26" s="16">
        <v>23</v>
      </c>
      <c r="T26" s="6">
        <f t="shared" si="5"/>
        <v>3.2999999999999998E-8</v>
      </c>
      <c r="U26" s="15">
        <f t="shared" si="1"/>
        <v>23.000000032999999</v>
      </c>
      <c r="Y26" s="6">
        <v>24</v>
      </c>
      <c r="Z26" s="6" t="str">
        <f t="shared" si="2"/>
        <v>Bryan Woodman</v>
      </c>
      <c r="AA26" s="15">
        <f t="shared" si="3"/>
        <v>9</v>
      </c>
    </row>
    <row r="27" spans="2:27" x14ac:dyDescent="0.25">
      <c r="B27" s="6" t="s">
        <v>134</v>
      </c>
      <c r="D27" s="6">
        <f>IFERROR(VLOOKUP($C27,'World Cup Players'!#REF!,3,FALSE),0)</f>
        <v>0</v>
      </c>
      <c r="F27" s="6">
        <f>IFERROR(VLOOKUP($C27,'World Cup Players'!#REF!,8,FALSE),0)</f>
        <v>0</v>
      </c>
      <c r="G27" s="6">
        <f>IFERROR(VLOOKUP($C27,'World Cup Players'!#REF!,10,FALSE),0)</f>
        <v>0</v>
      </c>
      <c r="H27" s="6">
        <f>IFERROR(VLOOKUP($C27,'World Cup Players'!#REF!,11,FALSE),0)</f>
        <v>0</v>
      </c>
      <c r="J27" s="6">
        <f>IFERROR(VLOOKUP($C27,#REF!,15,FALSE),0)</f>
        <v>0</v>
      </c>
      <c r="K27" s="6">
        <f>IFERROR(VLOOKUP($C27,#REF!,18,FALSE),0)</f>
        <v>0</v>
      </c>
      <c r="L27" s="6">
        <f t="shared" si="4"/>
        <v>0</v>
      </c>
      <c r="Q27" s="6">
        <f t="shared" si="6"/>
        <v>9</v>
      </c>
      <c r="R27" s="6" t="s">
        <v>162</v>
      </c>
      <c r="S27" s="16">
        <v>24</v>
      </c>
      <c r="T27" s="6">
        <f t="shared" si="5"/>
        <v>3.4E-8</v>
      </c>
      <c r="U27" s="15">
        <f t="shared" si="1"/>
        <v>24.000000033999999</v>
      </c>
      <c r="Y27" s="6">
        <v>25</v>
      </c>
      <c r="Z27" s="6" t="str">
        <f t="shared" si="2"/>
        <v>Bob Reynolds</v>
      </c>
      <c r="AA27" s="15">
        <f t="shared" si="3"/>
        <v>8</v>
      </c>
    </row>
    <row r="28" spans="2:27" x14ac:dyDescent="0.25">
      <c r="C28" s="7" t="s">
        <v>53</v>
      </c>
      <c r="D28" s="13">
        <f>IFERROR(VLOOKUP($C28,'World Cup Players'!#REF!,3,FALSE),0)</f>
        <v>0</v>
      </c>
      <c r="E28" s="13"/>
      <c r="F28" s="13">
        <f>IFERROR(VLOOKUP($C28,'World Cup Players'!#REF!,8,FALSE),0)</f>
        <v>0</v>
      </c>
      <c r="G28" s="13">
        <f>IFERROR(VLOOKUP($C28,'World Cup Players'!#REF!,10,FALSE),0)</f>
        <v>0</v>
      </c>
      <c r="H28" s="13">
        <f>IFERROR(VLOOKUP($C28,'World Cup Players'!#REF!,11,FALSE),0)</f>
        <v>0</v>
      </c>
      <c r="I28" s="13"/>
      <c r="J28" s="13">
        <f>IFERROR(VLOOKUP($C28,#REF!,15,FALSE),0)</f>
        <v>0</v>
      </c>
      <c r="K28" s="13">
        <f>IFERROR(VLOOKUP($C28,#REF!,18,FALSE),0)</f>
        <v>0</v>
      </c>
      <c r="L28" s="13">
        <f t="shared" si="4"/>
        <v>0</v>
      </c>
      <c r="Q28" s="6">
        <f t="shared" si="6"/>
        <v>8</v>
      </c>
      <c r="R28" s="6" t="s">
        <v>163</v>
      </c>
      <c r="S28" s="16">
        <v>25</v>
      </c>
      <c r="T28" s="6">
        <f t="shared" si="5"/>
        <v>3.5000000000000002E-8</v>
      </c>
      <c r="U28" s="15">
        <f t="shared" si="1"/>
        <v>25.000000034999999</v>
      </c>
      <c r="Y28" s="6">
        <v>26</v>
      </c>
      <c r="Z28" s="6" t="str">
        <f t="shared" si="2"/>
        <v>Davide Di Julio</v>
      </c>
      <c r="AA28" s="15">
        <f t="shared" si="3"/>
        <v>7</v>
      </c>
    </row>
    <row r="29" spans="2:27" x14ac:dyDescent="0.25">
      <c r="C29" s="8" t="s">
        <v>17</v>
      </c>
      <c r="D29" s="13">
        <f>IFERROR(VLOOKUP($C29,'World Cup Players'!#REF!,3,FALSE),0)</f>
        <v>0</v>
      </c>
      <c r="E29" s="13"/>
      <c r="F29" s="13">
        <f>IFERROR(VLOOKUP($C29,'World Cup Players'!#REF!,8,FALSE),0)</f>
        <v>0</v>
      </c>
      <c r="G29" s="13">
        <f>IFERROR(VLOOKUP($C29,'World Cup Players'!#REF!,10,FALSE),0)</f>
        <v>0</v>
      </c>
      <c r="H29" s="13">
        <f>IFERROR(VLOOKUP($C29,'World Cup Players'!#REF!,11,FALSE),0)</f>
        <v>0</v>
      </c>
      <c r="I29" s="13"/>
      <c r="J29" s="13">
        <f>IFERROR(VLOOKUP($C29,#REF!,15,FALSE),0)</f>
        <v>0</v>
      </c>
      <c r="K29" s="13">
        <f>IFERROR(VLOOKUP($C29,#REF!,18,FALSE),0)</f>
        <v>0</v>
      </c>
      <c r="L29" s="13">
        <f t="shared" si="4"/>
        <v>0</v>
      </c>
      <c r="Q29" s="6">
        <f t="shared" si="6"/>
        <v>7</v>
      </c>
      <c r="R29" s="6" t="s">
        <v>164</v>
      </c>
      <c r="S29" s="16">
        <v>26</v>
      </c>
      <c r="T29" s="6">
        <f t="shared" si="5"/>
        <v>3.6000000000000005E-8</v>
      </c>
      <c r="U29" s="15">
        <f t="shared" si="1"/>
        <v>26.000000035999999</v>
      </c>
      <c r="Y29" s="6">
        <v>27</v>
      </c>
      <c r="Z29" s="6" t="str">
        <f t="shared" si="2"/>
        <v>Dante Di Julio</v>
      </c>
      <c r="AA29" s="15">
        <f t="shared" si="3"/>
        <v>6</v>
      </c>
    </row>
    <row r="30" spans="2:27" x14ac:dyDescent="0.25">
      <c r="C30" s="7" t="s">
        <v>37</v>
      </c>
      <c r="D30" s="13">
        <f>IFERROR(VLOOKUP($C30,'World Cup Players'!#REF!,3,FALSE),0)</f>
        <v>0</v>
      </c>
      <c r="E30" s="13"/>
      <c r="F30" s="13">
        <f>IFERROR(VLOOKUP($C30,'World Cup Players'!#REF!,8,FALSE),0)</f>
        <v>0</v>
      </c>
      <c r="G30" s="13">
        <f>IFERROR(VLOOKUP($C30,'World Cup Players'!#REF!,10,FALSE),0)</f>
        <v>0</v>
      </c>
      <c r="H30" s="13">
        <f>IFERROR(VLOOKUP($C30,'World Cup Players'!#REF!,11,FALSE),0)</f>
        <v>0</v>
      </c>
      <c r="I30" s="13"/>
      <c r="J30" s="13">
        <f>IFERROR(VLOOKUP($C30,#REF!,15,FALSE),0)</f>
        <v>0</v>
      </c>
      <c r="K30" s="13">
        <f>IFERROR(VLOOKUP($C30,#REF!,18,FALSE),0)</f>
        <v>0</v>
      </c>
      <c r="L30" s="13">
        <f t="shared" si="4"/>
        <v>0</v>
      </c>
      <c r="Q30" s="6">
        <f t="shared" si="6"/>
        <v>6</v>
      </c>
      <c r="R30" s="6" t="s">
        <v>165</v>
      </c>
      <c r="S30" s="16">
        <v>27</v>
      </c>
      <c r="T30" s="6">
        <f t="shared" si="5"/>
        <v>3.7000000000000007E-8</v>
      </c>
      <c r="U30" s="15">
        <f t="shared" si="1"/>
        <v>27.000000037</v>
      </c>
      <c r="Y30" s="6">
        <v>28</v>
      </c>
      <c r="Z30" s="6" t="str">
        <f t="shared" si="2"/>
        <v>Michael Formusa</v>
      </c>
      <c r="AA30" s="15">
        <f t="shared" si="3"/>
        <v>5</v>
      </c>
    </row>
    <row r="31" spans="2:27" x14ac:dyDescent="0.25">
      <c r="C31" s="7" t="s">
        <v>23</v>
      </c>
      <c r="D31" s="13">
        <f>IFERROR(VLOOKUP($C31,'World Cup Players'!#REF!,3,FALSE),0)</f>
        <v>0</v>
      </c>
      <c r="E31" s="13"/>
      <c r="F31" s="13">
        <f>IFERROR(VLOOKUP($C31,'World Cup Players'!#REF!,8,FALSE),0)</f>
        <v>0</v>
      </c>
      <c r="G31" s="13">
        <f>IFERROR(VLOOKUP($C31,'World Cup Players'!#REF!,10,FALSE),0)</f>
        <v>0</v>
      </c>
      <c r="H31" s="13">
        <f>IFERROR(VLOOKUP($C31,'World Cup Players'!#REF!,11,FALSE),0)</f>
        <v>0</v>
      </c>
      <c r="I31" s="13"/>
      <c r="J31" s="13">
        <f>IFERROR(VLOOKUP($C31,#REF!,15,FALSE),0)</f>
        <v>0</v>
      </c>
      <c r="K31" s="13">
        <f>IFERROR(VLOOKUP($C31,#REF!,18,FALSE),0)</f>
        <v>0</v>
      </c>
      <c r="L31" s="13">
        <f t="shared" si="4"/>
        <v>0</v>
      </c>
      <c r="Q31" s="6">
        <f t="shared" si="6"/>
        <v>5</v>
      </c>
      <c r="R31" s="6" t="s">
        <v>166</v>
      </c>
      <c r="S31" s="16">
        <v>28</v>
      </c>
      <c r="T31" s="6">
        <f t="shared" si="5"/>
        <v>3.8000000000000009E-8</v>
      </c>
      <c r="U31" s="15">
        <f t="shared" si="1"/>
        <v>28.000000038</v>
      </c>
      <c r="Y31" s="6">
        <v>29</v>
      </c>
      <c r="Z31" s="6" t="str">
        <f t="shared" si="2"/>
        <v>Maureen Mullrooney</v>
      </c>
      <c r="AA31" s="15">
        <f t="shared" si="3"/>
        <v>4</v>
      </c>
    </row>
    <row r="32" spans="2:27" x14ac:dyDescent="0.25">
      <c r="C32" s="7" t="s">
        <v>31</v>
      </c>
      <c r="D32" s="13">
        <f>IFERROR(VLOOKUP($C32,'World Cup Players'!#REF!,3,FALSE),0)</f>
        <v>0</v>
      </c>
      <c r="E32" s="13"/>
      <c r="F32" s="13">
        <f>IFERROR(VLOOKUP($C32,'World Cup Players'!#REF!,8,FALSE),0)</f>
        <v>0</v>
      </c>
      <c r="G32" s="13">
        <f>IFERROR(VLOOKUP($C32,'World Cup Players'!#REF!,10,FALSE),0)</f>
        <v>0</v>
      </c>
      <c r="H32" s="13">
        <f>IFERROR(VLOOKUP($C32,'World Cup Players'!#REF!,11,FALSE),0)</f>
        <v>0</v>
      </c>
      <c r="I32" s="13"/>
      <c r="J32" s="13">
        <f>IFERROR(VLOOKUP($C32,#REF!,15,FALSE),0)</f>
        <v>0</v>
      </c>
      <c r="K32" s="13">
        <f>IFERROR(VLOOKUP($C32,#REF!,18,FALSE),0)</f>
        <v>0</v>
      </c>
      <c r="L32" s="13">
        <f t="shared" si="4"/>
        <v>0</v>
      </c>
      <c r="Q32" s="6">
        <f t="shared" si="6"/>
        <v>4</v>
      </c>
      <c r="R32" s="6" t="s">
        <v>167</v>
      </c>
      <c r="S32" s="16">
        <v>29</v>
      </c>
      <c r="T32" s="6">
        <f t="shared" si="5"/>
        <v>3.9000000000000012E-8</v>
      </c>
      <c r="U32" s="15">
        <f t="shared" si="1"/>
        <v>29.000000039</v>
      </c>
      <c r="Y32" s="6">
        <v>30</v>
      </c>
      <c r="Z32" s="6" t="str">
        <f t="shared" si="2"/>
        <v>Tom Mullrooney</v>
      </c>
      <c r="AA32" s="15">
        <f t="shared" si="3"/>
        <v>3</v>
      </c>
    </row>
    <row r="33" spans="3:27" x14ac:dyDescent="0.25">
      <c r="C33" s="9" t="s">
        <v>43</v>
      </c>
      <c r="D33" s="13">
        <f>IFERROR(VLOOKUP($C33,'World Cup Players'!#REF!,3,FALSE),0)</f>
        <v>0</v>
      </c>
      <c r="E33" s="13"/>
      <c r="F33" s="13">
        <f>IFERROR(VLOOKUP($C33,'World Cup Players'!#REF!,8,FALSE),0)</f>
        <v>0</v>
      </c>
      <c r="G33" s="13">
        <f>IFERROR(VLOOKUP($C33,'World Cup Players'!#REF!,10,FALSE),0)</f>
        <v>0</v>
      </c>
      <c r="H33" s="13">
        <f>IFERROR(VLOOKUP($C33,'World Cup Players'!#REF!,11,FALSE),0)</f>
        <v>0</v>
      </c>
      <c r="I33" s="13"/>
      <c r="J33" s="13">
        <f>IFERROR(VLOOKUP($C33,#REF!,15,FALSE),0)</f>
        <v>0</v>
      </c>
      <c r="K33" s="13">
        <f>IFERROR(VLOOKUP($C33,#REF!,18,FALSE),0)</f>
        <v>0</v>
      </c>
      <c r="L33" s="13">
        <f t="shared" si="4"/>
        <v>0</v>
      </c>
      <c r="Q33" s="6">
        <f t="shared" si="6"/>
        <v>3</v>
      </c>
      <c r="R33" s="6" t="s">
        <v>168</v>
      </c>
      <c r="S33" s="16">
        <v>30</v>
      </c>
      <c r="T33" s="6">
        <f t="shared" si="5"/>
        <v>4.0000000000000014E-8</v>
      </c>
      <c r="U33" s="15">
        <f t="shared" si="1"/>
        <v>30.00000004</v>
      </c>
      <c r="Y33" s="6">
        <v>31</v>
      </c>
      <c r="Z33" s="6" t="str">
        <f t="shared" si="2"/>
        <v>Kevin Pickles</v>
      </c>
      <c r="AA33" s="15">
        <f t="shared" si="3"/>
        <v>2</v>
      </c>
    </row>
    <row r="34" spans="3:27" x14ac:dyDescent="0.25">
      <c r="C34" s="9" t="s">
        <v>61</v>
      </c>
      <c r="D34" s="13">
        <f>IFERROR(VLOOKUP($C34,'World Cup Players'!#REF!,3,FALSE),0)</f>
        <v>0</v>
      </c>
      <c r="E34" s="13"/>
      <c r="F34" s="13">
        <f>IFERROR(VLOOKUP($C34,'World Cup Players'!#REF!,8,FALSE),0)</f>
        <v>0</v>
      </c>
      <c r="G34" s="13">
        <f>IFERROR(VLOOKUP($C34,'World Cup Players'!#REF!,10,FALSE),0)</f>
        <v>0</v>
      </c>
      <c r="H34" s="13">
        <f>IFERROR(VLOOKUP($C34,'World Cup Players'!#REF!,11,FALSE),0)</f>
        <v>0</v>
      </c>
      <c r="I34" s="13"/>
      <c r="J34" s="13">
        <f>IFERROR(VLOOKUP($C34,#REF!,15,FALSE),0)</f>
        <v>0</v>
      </c>
      <c r="K34" s="13">
        <f>IFERROR(VLOOKUP($C34,#REF!,18,FALSE),0)</f>
        <v>0</v>
      </c>
      <c r="L34" s="13">
        <f t="shared" si="4"/>
        <v>0</v>
      </c>
      <c r="Q34" s="6">
        <f t="shared" si="6"/>
        <v>2</v>
      </c>
      <c r="R34" s="6" t="s">
        <v>170</v>
      </c>
      <c r="S34" s="16">
        <v>31</v>
      </c>
      <c r="T34" s="6">
        <f t="shared" si="5"/>
        <v>4.1000000000000016E-8</v>
      </c>
      <c r="U34" s="15">
        <f t="shared" si="1"/>
        <v>31.000000041</v>
      </c>
      <c r="Y34" s="6">
        <v>32</v>
      </c>
      <c r="Z34" s="6" t="str">
        <f t="shared" si="2"/>
        <v>Eleni Mastoras</v>
      </c>
      <c r="AA34" s="15">
        <f t="shared" si="3"/>
        <v>1</v>
      </c>
    </row>
    <row r="35" spans="3:27" x14ac:dyDescent="0.25">
      <c r="C35" s="7" t="s">
        <v>55</v>
      </c>
      <c r="D35" s="13">
        <f>IFERROR(VLOOKUP($C35,'World Cup Players'!#REF!,3,FALSE),0)</f>
        <v>0</v>
      </c>
      <c r="E35" s="13"/>
      <c r="F35" s="13">
        <f>IFERROR(VLOOKUP($C35,'World Cup Players'!#REF!,8,FALSE),0)</f>
        <v>0</v>
      </c>
      <c r="G35" s="13">
        <f>IFERROR(VLOOKUP($C35,'World Cup Players'!#REF!,10,FALSE),0)</f>
        <v>0</v>
      </c>
      <c r="H35" s="13">
        <f>IFERROR(VLOOKUP($C35,'World Cup Players'!#REF!,11,FALSE),0)</f>
        <v>0</v>
      </c>
      <c r="I35" s="13"/>
      <c r="J35" s="13">
        <f>IFERROR(VLOOKUP($C35,#REF!,15,FALSE),0)</f>
        <v>0</v>
      </c>
      <c r="K35" s="13">
        <f>IFERROR(VLOOKUP($C35,#REF!,18,FALSE),0)</f>
        <v>0</v>
      </c>
      <c r="L35" s="13">
        <f t="shared" si="4"/>
        <v>0</v>
      </c>
      <c r="Q35" s="6">
        <f t="shared" si="6"/>
        <v>1</v>
      </c>
      <c r="R35" s="6" t="s">
        <v>172</v>
      </c>
      <c r="S35" s="16">
        <v>32</v>
      </c>
      <c r="T35" s="6">
        <f t="shared" si="5"/>
        <v>4.2000000000000019E-8</v>
      </c>
      <c r="U35" s="15">
        <f t="shared" si="1"/>
        <v>32.000000042000003</v>
      </c>
      <c r="Y35" s="6">
        <v>33</v>
      </c>
      <c r="Z35" s="6" t="str">
        <f t="shared" si="2"/>
        <v>Sean Pickles</v>
      </c>
      <c r="AA35" s="15">
        <f t="shared" si="3"/>
        <v>0</v>
      </c>
    </row>
    <row r="36" spans="3:27" x14ac:dyDescent="0.25">
      <c r="C36" s="7" t="s">
        <v>68</v>
      </c>
      <c r="D36" s="13">
        <f>IFERROR(VLOOKUP($C36,'World Cup Players'!#REF!,3,FALSE),0)</f>
        <v>0</v>
      </c>
      <c r="E36" s="13"/>
      <c r="F36" s="13">
        <f>IFERROR(VLOOKUP($C36,'World Cup Players'!#REF!,8,FALSE),0)</f>
        <v>0</v>
      </c>
      <c r="G36" s="13">
        <f>IFERROR(VLOOKUP($C36,'World Cup Players'!#REF!,10,FALSE),0)</f>
        <v>0</v>
      </c>
      <c r="H36" s="13">
        <f>IFERROR(VLOOKUP($C36,'World Cup Players'!#REF!,11,FALSE),0)</f>
        <v>0</v>
      </c>
      <c r="I36" s="13"/>
      <c r="J36" s="13">
        <f>IFERROR(VLOOKUP($C36,#REF!,15,FALSE),0)</f>
        <v>0</v>
      </c>
      <c r="K36" s="13">
        <f>IFERROR(VLOOKUP($C36,#REF!,18,FALSE),0)</f>
        <v>0</v>
      </c>
      <c r="L36" s="13">
        <f t="shared" si="4"/>
        <v>0</v>
      </c>
    </row>
    <row r="37" spans="3:27" x14ac:dyDescent="0.25">
      <c r="C37" s="9" t="s">
        <v>60</v>
      </c>
      <c r="D37" s="13">
        <f>IFERROR(VLOOKUP($C37,'World Cup Players'!#REF!,3,FALSE),0)</f>
        <v>0</v>
      </c>
      <c r="E37" s="13"/>
      <c r="F37" s="13">
        <f>IFERROR(VLOOKUP($C37,'World Cup Players'!#REF!,8,FALSE),0)</f>
        <v>0</v>
      </c>
      <c r="G37" s="13">
        <f>IFERROR(VLOOKUP($C37,'World Cup Players'!#REF!,10,FALSE),0)</f>
        <v>0</v>
      </c>
      <c r="H37" s="13">
        <f>IFERROR(VLOOKUP($C37,'World Cup Players'!#REF!,11,FALSE),0)</f>
        <v>0</v>
      </c>
      <c r="I37" s="13"/>
      <c r="J37" s="13">
        <f>IFERROR(VLOOKUP($C37,#REF!,15,FALSE),0)</f>
        <v>0</v>
      </c>
      <c r="K37" s="13">
        <f>IFERROR(VLOOKUP($C37,#REF!,18,FALSE),0)</f>
        <v>0</v>
      </c>
      <c r="L37" s="13">
        <f t="shared" si="4"/>
        <v>0</v>
      </c>
    </row>
    <row r="38" spans="3:27" x14ac:dyDescent="0.25">
      <c r="C38" s="10" t="s">
        <v>99</v>
      </c>
      <c r="D38" s="13">
        <f>IFERROR(VLOOKUP($C38,'World Cup Players'!#REF!,3,FALSE),0)</f>
        <v>0</v>
      </c>
      <c r="E38" s="13"/>
      <c r="F38" s="13">
        <f>IFERROR(VLOOKUP($C38,'World Cup Players'!#REF!,8,FALSE),0)</f>
        <v>0</v>
      </c>
      <c r="G38" s="13">
        <f>IFERROR(VLOOKUP($C38,'World Cup Players'!#REF!,10,FALSE),0)</f>
        <v>0</v>
      </c>
      <c r="H38" s="13">
        <f>IFERROR(VLOOKUP($C38,'World Cup Players'!#REF!,11,FALSE),0)</f>
        <v>0</v>
      </c>
      <c r="I38" s="13"/>
      <c r="J38" s="13">
        <f>IFERROR(VLOOKUP($C38,#REF!,15,FALSE),0)</f>
        <v>0</v>
      </c>
      <c r="K38" s="13">
        <f>IFERROR(VLOOKUP($C38,#REF!,18,FALSE),0)</f>
        <v>0</v>
      </c>
      <c r="L38" s="13">
        <f t="shared" si="4"/>
        <v>0</v>
      </c>
    </row>
    <row r="39" spans="3:27" x14ac:dyDescent="0.25">
      <c r="C39" s="10" t="s">
        <v>96</v>
      </c>
      <c r="D39" s="13">
        <f>IFERROR(VLOOKUP($C39,'World Cup Players'!#REF!,3,FALSE),0)</f>
        <v>0</v>
      </c>
      <c r="E39" s="13"/>
      <c r="F39" s="13">
        <f>IFERROR(VLOOKUP($C39,'World Cup Players'!#REF!,8,FALSE),0)</f>
        <v>0</v>
      </c>
      <c r="G39" s="13">
        <f>IFERROR(VLOOKUP($C39,'World Cup Players'!#REF!,10,FALSE),0)</f>
        <v>0</v>
      </c>
      <c r="H39" s="13">
        <f>IFERROR(VLOOKUP($C39,'World Cup Players'!#REF!,11,FALSE),0)</f>
        <v>0</v>
      </c>
      <c r="I39" s="13"/>
      <c r="J39" s="13">
        <f>IFERROR(VLOOKUP($C39,#REF!,15,FALSE),0)</f>
        <v>0</v>
      </c>
      <c r="K39" s="13">
        <f>IFERROR(VLOOKUP($C39,#REF!,18,FALSE),0)</f>
        <v>0</v>
      </c>
      <c r="L39" s="13">
        <f t="shared" si="4"/>
        <v>0</v>
      </c>
    </row>
    <row r="40" spans="3:27" x14ac:dyDescent="0.25">
      <c r="C40" s="10" t="s">
        <v>119</v>
      </c>
      <c r="D40" s="13">
        <f>IFERROR(VLOOKUP($C40,'World Cup Players'!#REF!,3,FALSE),0)</f>
        <v>0</v>
      </c>
      <c r="E40" s="13"/>
      <c r="F40" s="13">
        <f>IFERROR(VLOOKUP($C40,'World Cup Players'!#REF!,8,FALSE),0)</f>
        <v>0</v>
      </c>
      <c r="G40" s="13">
        <f>IFERROR(VLOOKUP($C40,'World Cup Players'!#REF!,10,FALSE),0)</f>
        <v>0</v>
      </c>
      <c r="H40" s="13">
        <f>IFERROR(VLOOKUP($C40,'World Cup Players'!#REF!,11,FALSE),0)</f>
        <v>0</v>
      </c>
      <c r="I40" s="13"/>
      <c r="J40" s="13">
        <f>IFERROR(VLOOKUP($C40,#REF!,15,FALSE),0)</f>
        <v>0</v>
      </c>
      <c r="K40" s="13">
        <f>IFERROR(VLOOKUP($C40,#REF!,18,FALSE),0)</f>
        <v>0</v>
      </c>
      <c r="L40" s="13">
        <f t="shared" si="4"/>
        <v>0</v>
      </c>
    </row>
    <row r="41" spans="3:27" x14ac:dyDescent="0.25">
      <c r="C41" s="11" t="s">
        <v>124</v>
      </c>
      <c r="D41" s="13">
        <f>IFERROR(VLOOKUP($C41,'World Cup Players'!#REF!,3,FALSE),0)</f>
        <v>0</v>
      </c>
      <c r="E41" s="13"/>
      <c r="F41" s="13">
        <f>IFERROR(VLOOKUP($C41,'World Cup Players'!#REF!,8,FALSE),0)</f>
        <v>0</v>
      </c>
      <c r="G41" s="13">
        <f>IFERROR(VLOOKUP($C41,'World Cup Players'!#REF!,10,FALSE),0)</f>
        <v>0</v>
      </c>
      <c r="H41" s="13">
        <f>IFERROR(VLOOKUP($C41,'World Cup Players'!#REF!,11,FALSE),0)</f>
        <v>0</v>
      </c>
      <c r="I41" s="13"/>
      <c r="J41" s="13">
        <f>IFERROR(VLOOKUP($C41,#REF!,15,FALSE),0)</f>
        <v>0</v>
      </c>
      <c r="K41" s="13">
        <f>IFERROR(VLOOKUP($C41,#REF!,18,FALSE),0)</f>
        <v>0</v>
      </c>
      <c r="L41" s="13">
        <f t="shared" si="4"/>
        <v>0</v>
      </c>
    </row>
    <row r="42" spans="3:27" x14ac:dyDescent="0.25">
      <c r="C42" s="7" t="s">
        <v>36</v>
      </c>
      <c r="D42" s="13">
        <f>IFERROR(VLOOKUP($C42,'World Cup Players'!#REF!,3,FALSE),0)</f>
        <v>0</v>
      </c>
      <c r="E42" s="13"/>
      <c r="F42" s="13">
        <f>IFERROR(VLOOKUP($C42,'World Cup Players'!#REF!,8,FALSE),0)</f>
        <v>0</v>
      </c>
      <c r="G42" s="13">
        <f>IFERROR(VLOOKUP($C42,'World Cup Players'!#REF!,10,FALSE),0)</f>
        <v>0</v>
      </c>
      <c r="H42" s="13">
        <f>IFERROR(VLOOKUP($C42,'World Cup Players'!#REF!,11,FALSE),0)</f>
        <v>0</v>
      </c>
      <c r="I42" s="13"/>
      <c r="J42" s="13">
        <f>IFERROR(VLOOKUP($C42,#REF!,15,FALSE),0)</f>
        <v>0</v>
      </c>
      <c r="K42" s="13">
        <f>IFERROR(VLOOKUP($C42,#REF!,18,FALSE),0)</f>
        <v>0</v>
      </c>
      <c r="L42" s="13">
        <f t="shared" si="4"/>
        <v>0</v>
      </c>
    </row>
    <row r="43" spans="3:27" x14ac:dyDescent="0.25">
      <c r="C43" s="10" t="s">
        <v>107</v>
      </c>
      <c r="D43" s="13">
        <f>IFERROR(VLOOKUP($C43,'World Cup Players'!#REF!,3,FALSE),0)</f>
        <v>0</v>
      </c>
      <c r="E43" s="13"/>
      <c r="F43" s="13">
        <f>IFERROR(VLOOKUP($C43,'World Cup Players'!#REF!,8,FALSE),0)</f>
        <v>0</v>
      </c>
      <c r="G43" s="13">
        <f>IFERROR(VLOOKUP($C43,'World Cup Players'!#REF!,10,FALSE),0)</f>
        <v>0</v>
      </c>
      <c r="H43" s="13">
        <f>IFERROR(VLOOKUP($C43,'World Cup Players'!#REF!,11,FALSE),0)</f>
        <v>0</v>
      </c>
      <c r="I43" s="13"/>
      <c r="J43" s="13">
        <f>IFERROR(VLOOKUP($C43,#REF!,15,FALSE),0)</f>
        <v>0</v>
      </c>
      <c r="K43" s="13">
        <f>IFERROR(VLOOKUP($C43,#REF!,18,FALSE),0)</f>
        <v>0</v>
      </c>
      <c r="L43" s="13">
        <f t="shared" si="4"/>
        <v>0</v>
      </c>
    </row>
    <row r="44" spans="3:27" x14ac:dyDescent="0.25">
      <c r="C44" s="10" t="s">
        <v>108</v>
      </c>
      <c r="D44" s="13">
        <f>IFERROR(VLOOKUP($C44,'World Cup Players'!#REF!,3,FALSE),0)</f>
        <v>0</v>
      </c>
      <c r="E44" s="13"/>
      <c r="F44" s="13">
        <f>IFERROR(VLOOKUP($C44,'World Cup Players'!#REF!,8,FALSE),0)</f>
        <v>0</v>
      </c>
      <c r="G44" s="13">
        <f>IFERROR(VLOOKUP($C44,'World Cup Players'!#REF!,10,FALSE),0)</f>
        <v>0</v>
      </c>
      <c r="H44" s="13">
        <f>IFERROR(VLOOKUP($C44,'World Cup Players'!#REF!,11,FALSE),0)</f>
        <v>0</v>
      </c>
      <c r="I44" s="13"/>
      <c r="J44" s="13">
        <f>IFERROR(VLOOKUP($C44,#REF!,15,FALSE),0)</f>
        <v>0</v>
      </c>
      <c r="K44" s="13">
        <f>IFERROR(VLOOKUP($C44,#REF!,18,FALSE),0)</f>
        <v>0</v>
      </c>
      <c r="L44" s="13">
        <f t="shared" si="4"/>
        <v>0</v>
      </c>
    </row>
    <row r="45" spans="3:27" x14ac:dyDescent="0.25">
      <c r="C45" s="10" t="s">
        <v>98</v>
      </c>
      <c r="D45" s="13">
        <f>IFERROR(VLOOKUP($C45,'World Cup Players'!#REF!,3,FALSE),0)</f>
        <v>0</v>
      </c>
      <c r="E45" s="13"/>
      <c r="F45" s="13">
        <f>IFERROR(VLOOKUP($C45,'World Cup Players'!#REF!,8,FALSE),0)</f>
        <v>0</v>
      </c>
      <c r="G45" s="13">
        <f>IFERROR(VLOOKUP($C45,'World Cup Players'!#REF!,10,FALSE),0)</f>
        <v>0</v>
      </c>
      <c r="H45" s="13">
        <f>IFERROR(VLOOKUP($C45,'World Cup Players'!#REF!,11,FALSE),0)</f>
        <v>0</v>
      </c>
      <c r="I45" s="13"/>
      <c r="J45" s="13">
        <f>IFERROR(VLOOKUP($C45,#REF!,15,FALSE),0)</f>
        <v>0</v>
      </c>
      <c r="K45" s="13">
        <f>IFERROR(VLOOKUP($C45,#REF!,18,FALSE),0)</f>
        <v>0</v>
      </c>
      <c r="L45" s="13">
        <f t="shared" si="4"/>
        <v>0</v>
      </c>
    </row>
    <row r="46" spans="3:27" x14ac:dyDescent="0.25">
      <c r="C46" s="7" t="s">
        <v>45</v>
      </c>
      <c r="D46" s="13">
        <f>IFERROR(VLOOKUP($C46,'World Cup Players'!#REF!,3,FALSE),0)</f>
        <v>0</v>
      </c>
      <c r="E46" s="13"/>
      <c r="F46" s="13">
        <f>IFERROR(VLOOKUP($C46,'World Cup Players'!#REF!,8,FALSE),0)</f>
        <v>0</v>
      </c>
      <c r="G46" s="13">
        <f>IFERROR(VLOOKUP($C46,'World Cup Players'!#REF!,10,FALSE),0)</f>
        <v>0</v>
      </c>
      <c r="H46" s="13">
        <f>IFERROR(VLOOKUP($C46,'World Cup Players'!#REF!,11,FALSE),0)</f>
        <v>0</v>
      </c>
      <c r="I46" s="13"/>
      <c r="J46" s="13">
        <f>IFERROR(VLOOKUP($C46,#REF!,15,FALSE),0)</f>
        <v>0</v>
      </c>
      <c r="K46" s="13">
        <f>IFERROR(VLOOKUP($C46,#REF!,18,FALSE),0)</f>
        <v>0</v>
      </c>
      <c r="L46" s="13">
        <f t="shared" si="4"/>
        <v>0</v>
      </c>
    </row>
    <row r="47" spans="3:27" x14ac:dyDescent="0.25">
      <c r="C47" s="10" t="s">
        <v>97</v>
      </c>
      <c r="D47" s="13">
        <f>IFERROR(VLOOKUP($C47,'World Cup Players'!#REF!,3,FALSE),0)</f>
        <v>0</v>
      </c>
      <c r="E47" s="13"/>
      <c r="F47" s="13">
        <f>IFERROR(VLOOKUP($C47,'World Cup Players'!#REF!,8,FALSE),0)</f>
        <v>0</v>
      </c>
      <c r="G47" s="13">
        <f>IFERROR(VLOOKUP($C47,'World Cup Players'!#REF!,10,FALSE),0)</f>
        <v>0</v>
      </c>
      <c r="H47" s="13">
        <f>IFERROR(VLOOKUP($C47,'World Cup Players'!#REF!,11,FALSE),0)</f>
        <v>0</v>
      </c>
      <c r="I47" s="13"/>
      <c r="J47" s="13">
        <f>IFERROR(VLOOKUP($C47,#REF!,15,FALSE),0)</f>
        <v>0</v>
      </c>
      <c r="K47" s="13">
        <f>IFERROR(VLOOKUP($C47,#REF!,18,FALSE),0)</f>
        <v>0</v>
      </c>
      <c r="L47" s="13">
        <f t="shared" si="4"/>
        <v>0</v>
      </c>
    </row>
    <row r="48" spans="3:27" x14ac:dyDescent="0.25">
      <c r="C48" s="7" t="s">
        <v>69</v>
      </c>
      <c r="D48" s="13">
        <f>IFERROR(VLOOKUP($C48,'World Cup Players'!#REF!,3,FALSE),0)</f>
        <v>0</v>
      </c>
      <c r="E48" s="13"/>
      <c r="F48" s="13">
        <f>IFERROR(VLOOKUP($C48,'World Cup Players'!#REF!,8,FALSE),0)</f>
        <v>0</v>
      </c>
      <c r="G48" s="13">
        <f>IFERROR(VLOOKUP($C48,'World Cup Players'!#REF!,10,FALSE),0)</f>
        <v>0</v>
      </c>
      <c r="H48" s="13">
        <f>IFERROR(VLOOKUP($C48,'World Cup Players'!#REF!,11,FALSE),0)</f>
        <v>0</v>
      </c>
      <c r="I48" s="13"/>
      <c r="J48" s="13">
        <f>IFERROR(VLOOKUP($C48,#REF!,15,FALSE),0)</f>
        <v>0</v>
      </c>
      <c r="K48" s="13">
        <f>IFERROR(VLOOKUP($C48,#REF!,18,FALSE),0)</f>
        <v>0</v>
      </c>
      <c r="L48" s="13">
        <f t="shared" si="4"/>
        <v>0</v>
      </c>
    </row>
    <row r="49" spans="2:12" x14ac:dyDescent="0.25">
      <c r="C49" s="14" t="s">
        <v>158</v>
      </c>
      <c r="D49" s="13">
        <f>IFERROR(VLOOKUP($C49,'World Cup Players'!#REF!,3,FALSE),0)</f>
        <v>0</v>
      </c>
      <c r="E49" s="13"/>
      <c r="F49" s="13">
        <f>IFERROR(VLOOKUP($C49,'World Cup Players'!#REF!,8,FALSE),0)</f>
        <v>0</v>
      </c>
      <c r="G49" s="13">
        <f>IFERROR(VLOOKUP($C49,'World Cup Players'!#REF!,10,FALSE),0)</f>
        <v>0</v>
      </c>
      <c r="H49" s="13">
        <f>IFERROR(VLOOKUP($C49,'World Cup Players'!#REF!,11,FALSE),0)</f>
        <v>0</v>
      </c>
      <c r="I49" s="13"/>
      <c r="J49" s="13">
        <f>IFERROR(VLOOKUP($C49,#REF!,15,FALSE),0)</f>
        <v>0</v>
      </c>
      <c r="K49" s="13">
        <f>IFERROR(VLOOKUP($C49,#REF!,18,FALSE),0)</f>
        <v>0</v>
      </c>
      <c r="L49" s="13">
        <f t="shared" si="4"/>
        <v>0</v>
      </c>
    </row>
    <row r="50" spans="2:12" x14ac:dyDescent="0.25">
      <c r="D50" s="6">
        <f>IFERROR(VLOOKUP($C50,'World Cup Players'!#REF!,3,FALSE),0)</f>
        <v>0</v>
      </c>
      <c r="F50" s="6">
        <f>IFERROR(VLOOKUP($C50,'World Cup Players'!#REF!,8,FALSE),0)</f>
        <v>0</v>
      </c>
      <c r="G50" s="6">
        <f>IFERROR(VLOOKUP($C50,'World Cup Players'!#REF!,10,FALSE),0)</f>
        <v>0</v>
      </c>
      <c r="H50" s="6">
        <f>IFERROR(VLOOKUP($C50,'World Cup Players'!#REF!,11,FALSE),0)</f>
        <v>0</v>
      </c>
      <c r="J50" s="6">
        <f>IFERROR(VLOOKUP($C50,#REF!,15,FALSE),0)</f>
        <v>0</v>
      </c>
      <c r="K50" s="6">
        <f>IFERROR(VLOOKUP($C50,#REF!,18,FALSE),0)</f>
        <v>0</v>
      </c>
      <c r="L50" s="6">
        <f t="shared" si="4"/>
        <v>0</v>
      </c>
    </row>
    <row r="51" spans="2:12" x14ac:dyDescent="0.25">
      <c r="D51" s="6">
        <f>IFERROR(VLOOKUP($C51,'World Cup Players'!#REF!,3,FALSE),0)</f>
        <v>0</v>
      </c>
      <c r="F51" s="6">
        <f>IFERROR(VLOOKUP($C51,'World Cup Players'!#REF!,8,FALSE),0)</f>
        <v>0</v>
      </c>
      <c r="G51" s="6">
        <f>IFERROR(VLOOKUP($C51,'World Cup Players'!#REF!,10,FALSE),0)</f>
        <v>0</v>
      </c>
      <c r="H51" s="6">
        <f>IFERROR(VLOOKUP($C51,'World Cup Players'!#REF!,11,FALSE),0)</f>
        <v>0</v>
      </c>
      <c r="J51" s="6">
        <f>IFERROR(VLOOKUP($C51,#REF!,15,FALSE),0)</f>
        <v>0</v>
      </c>
      <c r="K51" s="6">
        <f>IFERROR(VLOOKUP($C51,#REF!,18,FALSE),0)</f>
        <v>0</v>
      </c>
      <c r="L51" s="6">
        <f t="shared" si="4"/>
        <v>0</v>
      </c>
    </row>
    <row r="52" spans="2:12" x14ac:dyDescent="0.25">
      <c r="B52" s="6" t="s">
        <v>135</v>
      </c>
      <c r="D52" s="6">
        <f>IFERROR(VLOOKUP($C52,'World Cup Players'!#REF!,3,FALSE),0)</f>
        <v>0</v>
      </c>
      <c r="F52" s="6">
        <f>IFERROR(VLOOKUP($C52,'World Cup Players'!#REF!,8,FALSE),0)</f>
        <v>0</v>
      </c>
      <c r="G52" s="6">
        <f>IFERROR(VLOOKUP($C52,'World Cup Players'!#REF!,10,FALSE),0)</f>
        <v>0</v>
      </c>
      <c r="H52" s="6">
        <f>IFERROR(VLOOKUP($C52,'World Cup Players'!#REF!,11,FALSE),0)</f>
        <v>0</v>
      </c>
      <c r="J52" s="6">
        <f>IFERROR(VLOOKUP($C52,#REF!,15,FALSE),0)</f>
        <v>0</v>
      </c>
      <c r="K52" s="6">
        <f>IFERROR(VLOOKUP($C52,#REF!,18,FALSE),0)</f>
        <v>0</v>
      </c>
      <c r="L52" s="6">
        <f t="shared" si="4"/>
        <v>0</v>
      </c>
    </row>
    <row r="53" spans="2:12" x14ac:dyDescent="0.25">
      <c r="C53" s="7" t="s">
        <v>5</v>
      </c>
      <c r="D53" s="13">
        <f>IFERROR(VLOOKUP($C53,'World Cup Players'!#REF!,3,FALSE),0)</f>
        <v>0</v>
      </c>
      <c r="E53" s="13"/>
      <c r="F53" s="13">
        <f>IFERROR(VLOOKUP($C53,'World Cup Players'!#REF!,8,FALSE),0)</f>
        <v>0</v>
      </c>
      <c r="G53" s="13">
        <f>IFERROR(VLOOKUP($C53,'World Cup Players'!#REF!,10,FALSE),0)</f>
        <v>0</v>
      </c>
      <c r="H53" s="13">
        <f>IFERROR(VLOOKUP($C53,'World Cup Players'!#REF!,11,FALSE),0)</f>
        <v>0</v>
      </c>
      <c r="I53" s="13"/>
      <c r="J53" s="13">
        <f>IFERROR(VLOOKUP($C53,#REF!,15,FALSE),0)</f>
        <v>0</v>
      </c>
      <c r="K53" s="13">
        <f>IFERROR(VLOOKUP($C53,#REF!,18,FALSE),0)</f>
        <v>0</v>
      </c>
      <c r="L53" s="13">
        <f t="shared" si="4"/>
        <v>0</v>
      </c>
    </row>
    <row r="54" spans="2:12" x14ac:dyDescent="0.25">
      <c r="C54" s="7" t="s">
        <v>16</v>
      </c>
      <c r="D54" s="13">
        <f>IFERROR(VLOOKUP($C54,'World Cup Players'!#REF!,3,FALSE),0)</f>
        <v>0</v>
      </c>
      <c r="E54" s="13"/>
      <c r="F54" s="13">
        <f>IFERROR(VLOOKUP($C54,'World Cup Players'!#REF!,8,FALSE),0)</f>
        <v>0</v>
      </c>
      <c r="G54" s="13">
        <f>IFERROR(VLOOKUP($C54,'World Cup Players'!#REF!,10,FALSE),0)</f>
        <v>0</v>
      </c>
      <c r="H54" s="13">
        <f>IFERROR(VLOOKUP($C54,'World Cup Players'!#REF!,11,FALSE),0)</f>
        <v>0</v>
      </c>
      <c r="I54" s="13"/>
      <c r="J54" s="13">
        <f>IFERROR(VLOOKUP($C54,#REF!,15,FALSE),0)</f>
        <v>0</v>
      </c>
      <c r="K54" s="13">
        <f>IFERROR(VLOOKUP($C54,#REF!,18,FALSE),0)</f>
        <v>0</v>
      </c>
      <c r="L54" s="13">
        <f t="shared" si="4"/>
        <v>0</v>
      </c>
    </row>
    <row r="55" spans="2:12" x14ac:dyDescent="0.25">
      <c r="C55" s="7" t="s">
        <v>21</v>
      </c>
      <c r="D55" s="13">
        <f>IFERROR(VLOOKUP($C55,'World Cup Players'!#REF!,3,FALSE),0)</f>
        <v>0</v>
      </c>
      <c r="E55" s="13"/>
      <c r="F55" s="13">
        <f>IFERROR(VLOOKUP($C55,'World Cup Players'!#REF!,8,FALSE),0)</f>
        <v>0</v>
      </c>
      <c r="G55" s="13">
        <f>IFERROR(VLOOKUP($C55,'World Cup Players'!#REF!,10,FALSE),0)</f>
        <v>0</v>
      </c>
      <c r="H55" s="13">
        <f>IFERROR(VLOOKUP($C55,'World Cup Players'!#REF!,11,FALSE),0)</f>
        <v>0</v>
      </c>
      <c r="I55" s="13"/>
      <c r="J55" s="13">
        <f>IFERROR(VLOOKUP($C55,#REF!,15,FALSE),0)</f>
        <v>0</v>
      </c>
      <c r="K55" s="13">
        <f>IFERROR(VLOOKUP($C55,#REF!,18,FALSE),0)</f>
        <v>0</v>
      </c>
      <c r="L55" s="13">
        <f t="shared" si="4"/>
        <v>0</v>
      </c>
    </row>
    <row r="56" spans="2:12" x14ac:dyDescent="0.25">
      <c r="C56" s="8" t="s">
        <v>27</v>
      </c>
      <c r="D56" s="13">
        <f>IFERROR(VLOOKUP($C56,'World Cup Players'!#REF!,3,FALSE),0)</f>
        <v>0</v>
      </c>
      <c r="E56" s="13"/>
      <c r="F56" s="13">
        <f>IFERROR(VLOOKUP($C56,'World Cup Players'!#REF!,8,FALSE),0)</f>
        <v>0</v>
      </c>
      <c r="G56" s="13">
        <f>IFERROR(VLOOKUP($C56,'World Cup Players'!#REF!,10,FALSE),0)</f>
        <v>0</v>
      </c>
      <c r="H56" s="13">
        <f>IFERROR(VLOOKUP($C56,'World Cup Players'!#REF!,11,FALSE),0)</f>
        <v>0</v>
      </c>
      <c r="I56" s="13"/>
      <c r="J56" s="13">
        <f>IFERROR(VLOOKUP($C56,#REF!,15,FALSE),0)</f>
        <v>0</v>
      </c>
      <c r="K56" s="13">
        <f>IFERROR(VLOOKUP($C56,#REF!,18,FALSE),0)</f>
        <v>0</v>
      </c>
      <c r="L56" s="13">
        <f t="shared" si="4"/>
        <v>0</v>
      </c>
    </row>
    <row r="57" spans="2:12" x14ac:dyDescent="0.25">
      <c r="C57" s="8" t="s">
        <v>35</v>
      </c>
      <c r="D57" s="13">
        <f>IFERROR(VLOOKUP($C57,'World Cup Players'!#REF!,3,FALSE),0)</f>
        <v>0</v>
      </c>
      <c r="E57" s="13"/>
      <c r="F57" s="13">
        <f>IFERROR(VLOOKUP($C57,'World Cup Players'!#REF!,8,FALSE),0)</f>
        <v>0</v>
      </c>
      <c r="G57" s="13">
        <f>IFERROR(VLOOKUP($C57,'World Cup Players'!#REF!,10,FALSE),0)</f>
        <v>0</v>
      </c>
      <c r="H57" s="13">
        <f>IFERROR(VLOOKUP($C57,'World Cup Players'!#REF!,11,FALSE),0)</f>
        <v>0</v>
      </c>
      <c r="I57" s="13"/>
      <c r="J57" s="13">
        <f>IFERROR(VLOOKUP($C57,#REF!,15,FALSE),0)</f>
        <v>0</v>
      </c>
      <c r="K57" s="13">
        <f>IFERROR(VLOOKUP($C57,#REF!,18,FALSE),0)</f>
        <v>0</v>
      </c>
      <c r="L57" s="13">
        <f t="shared" si="4"/>
        <v>0</v>
      </c>
    </row>
    <row r="58" spans="2:12" x14ac:dyDescent="0.25">
      <c r="C58" s="9" t="s">
        <v>43</v>
      </c>
      <c r="D58" s="13">
        <f>IFERROR(VLOOKUP($C58,'World Cup Players'!#REF!,3,FALSE),0)</f>
        <v>0</v>
      </c>
      <c r="E58" s="13"/>
      <c r="F58" s="13">
        <f>IFERROR(VLOOKUP($C58,'World Cup Players'!#REF!,8,FALSE),0)</f>
        <v>0</v>
      </c>
      <c r="G58" s="13">
        <f>IFERROR(VLOOKUP($C58,'World Cup Players'!#REF!,10,FALSE),0)</f>
        <v>0</v>
      </c>
      <c r="H58" s="13">
        <f>IFERROR(VLOOKUP($C58,'World Cup Players'!#REF!,11,FALSE),0)</f>
        <v>0</v>
      </c>
      <c r="I58" s="13"/>
      <c r="J58" s="13">
        <f>IFERROR(VLOOKUP($C58,#REF!,15,FALSE),0)</f>
        <v>0</v>
      </c>
      <c r="K58" s="13">
        <f>IFERROR(VLOOKUP($C58,#REF!,18,FALSE),0)</f>
        <v>0</v>
      </c>
      <c r="L58" s="13">
        <f t="shared" si="4"/>
        <v>0</v>
      </c>
    </row>
    <row r="59" spans="2:12" x14ac:dyDescent="0.25">
      <c r="C59" s="9" t="s">
        <v>61</v>
      </c>
      <c r="D59" s="13">
        <f>IFERROR(VLOOKUP($C59,'World Cup Players'!#REF!,3,FALSE),0)</f>
        <v>0</v>
      </c>
      <c r="E59" s="13"/>
      <c r="F59" s="13">
        <f>IFERROR(VLOOKUP($C59,'World Cup Players'!#REF!,8,FALSE),0)</f>
        <v>0</v>
      </c>
      <c r="G59" s="13">
        <f>IFERROR(VLOOKUP($C59,'World Cup Players'!#REF!,10,FALSE),0)</f>
        <v>0</v>
      </c>
      <c r="H59" s="13">
        <f>IFERROR(VLOOKUP($C59,'World Cup Players'!#REF!,11,FALSE),0)</f>
        <v>0</v>
      </c>
      <c r="I59" s="13"/>
      <c r="J59" s="13">
        <f>IFERROR(VLOOKUP($C59,#REF!,15,FALSE),0)</f>
        <v>0</v>
      </c>
      <c r="K59" s="13">
        <f>IFERROR(VLOOKUP($C59,#REF!,18,FALSE),0)</f>
        <v>0</v>
      </c>
      <c r="L59" s="13">
        <f t="shared" si="4"/>
        <v>0</v>
      </c>
    </row>
    <row r="60" spans="2:12" x14ac:dyDescent="0.25">
      <c r="C60" s="7" t="s">
        <v>47</v>
      </c>
      <c r="D60" s="13">
        <f>IFERROR(VLOOKUP($C60,'World Cup Players'!#REF!,3,FALSE),0)</f>
        <v>0</v>
      </c>
      <c r="E60" s="13"/>
      <c r="F60" s="13">
        <f>IFERROR(VLOOKUP($C60,'World Cup Players'!#REF!,8,FALSE),0)</f>
        <v>0</v>
      </c>
      <c r="G60" s="13">
        <f>IFERROR(VLOOKUP($C60,'World Cup Players'!#REF!,10,FALSE),0)</f>
        <v>0</v>
      </c>
      <c r="H60" s="13">
        <f>IFERROR(VLOOKUP($C60,'World Cup Players'!#REF!,11,FALSE),0)</f>
        <v>0</v>
      </c>
      <c r="I60" s="13"/>
      <c r="J60" s="13">
        <f>IFERROR(VLOOKUP($C60,#REF!,15,FALSE),0)</f>
        <v>0</v>
      </c>
      <c r="K60" s="13">
        <f>IFERROR(VLOOKUP($C60,#REF!,18,FALSE),0)</f>
        <v>0</v>
      </c>
      <c r="L60" s="13">
        <f t="shared" si="4"/>
        <v>0</v>
      </c>
    </row>
    <row r="61" spans="2:12" x14ac:dyDescent="0.25">
      <c r="C61" s="9" t="s">
        <v>57</v>
      </c>
      <c r="D61" s="13">
        <f>IFERROR(VLOOKUP($C61,'World Cup Players'!#REF!,3,FALSE),0)</f>
        <v>0</v>
      </c>
      <c r="E61" s="13"/>
      <c r="F61" s="13">
        <f>IFERROR(VLOOKUP($C61,'World Cup Players'!#REF!,8,FALSE),0)</f>
        <v>0</v>
      </c>
      <c r="G61" s="13">
        <f>IFERROR(VLOOKUP($C61,'World Cup Players'!#REF!,10,FALSE),0)</f>
        <v>0</v>
      </c>
      <c r="H61" s="13">
        <f>IFERROR(VLOOKUP($C61,'World Cup Players'!#REF!,11,FALSE),0)</f>
        <v>0</v>
      </c>
      <c r="I61" s="13"/>
      <c r="J61" s="13">
        <f>IFERROR(VLOOKUP($C61,#REF!,15,FALSE),0)</f>
        <v>0</v>
      </c>
      <c r="K61" s="13">
        <f>IFERROR(VLOOKUP($C61,#REF!,18,FALSE),0)</f>
        <v>0</v>
      </c>
      <c r="L61" s="13">
        <f t="shared" si="4"/>
        <v>0</v>
      </c>
    </row>
    <row r="62" spans="2:12" x14ac:dyDescent="0.25">
      <c r="C62" s="8" t="s">
        <v>41</v>
      </c>
      <c r="D62" s="13">
        <f>IFERROR(VLOOKUP($C62,'World Cup Players'!#REF!,3,FALSE),0)</f>
        <v>0</v>
      </c>
      <c r="E62" s="13"/>
      <c r="F62" s="13">
        <f>IFERROR(VLOOKUP($C62,'World Cup Players'!#REF!,8,FALSE),0)</f>
        <v>0</v>
      </c>
      <c r="G62" s="13">
        <f>IFERROR(VLOOKUP($C62,'World Cup Players'!#REF!,10,FALSE),0)</f>
        <v>0</v>
      </c>
      <c r="H62" s="13">
        <f>IFERROR(VLOOKUP($C62,'World Cup Players'!#REF!,11,FALSE),0)</f>
        <v>0</v>
      </c>
      <c r="I62" s="13"/>
      <c r="J62" s="13">
        <f>IFERROR(VLOOKUP($C62,#REF!,15,FALSE),0)</f>
        <v>0</v>
      </c>
      <c r="K62" s="13">
        <f>IFERROR(VLOOKUP($C62,#REF!,18,FALSE),0)</f>
        <v>0</v>
      </c>
      <c r="L62" s="13">
        <f t="shared" si="4"/>
        <v>0</v>
      </c>
    </row>
    <row r="63" spans="2:12" x14ac:dyDescent="0.25">
      <c r="C63" s="10" t="s">
        <v>117</v>
      </c>
      <c r="D63" s="13">
        <f>IFERROR(VLOOKUP($C63,'World Cup Players'!#REF!,3,FALSE),0)</f>
        <v>0</v>
      </c>
      <c r="E63" s="13"/>
      <c r="F63" s="13">
        <f>IFERROR(VLOOKUP($C63,'World Cup Players'!#REF!,8,FALSE),0)</f>
        <v>0</v>
      </c>
      <c r="G63" s="13">
        <f>IFERROR(VLOOKUP($C63,'World Cup Players'!#REF!,10,FALSE),0)</f>
        <v>0</v>
      </c>
      <c r="H63" s="13">
        <f>IFERROR(VLOOKUP($C63,'World Cup Players'!#REF!,11,FALSE),0)</f>
        <v>0</v>
      </c>
      <c r="I63" s="13"/>
      <c r="J63" s="13">
        <f>IFERROR(VLOOKUP($C63,#REF!,15,FALSE),0)</f>
        <v>0</v>
      </c>
      <c r="K63" s="13">
        <f>IFERROR(VLOOKUP($C63,#REF!,18,FALSE),0)</f>
        <v>0</v>
      </c>
      <c r="L63" s="13">
        <f t="shared" si="4"/>
        <v>0</v>
      </c>
    </row>
    <row r="64" spans="2:12" x14ac:dyDescent="0.25">
      <c r="C64" s="10" t="s">
        <v>95</v>
      </c>
      <c r="D64" s="13">
        <f>IFERROR(VLOOKUP($C64,'World Cup Players'!#REF!,3,FALSE),0)</f>
        <v>0</v>
      </c>
      <c r="E64" s="13"/>
      <c r="F64" s="13">
        <f>IFERROR(VLOOKUP($C64,'World Cup Players'!#REF!,8,FALSE),0)</f>
        <v>0</v>
      </c>
      <c r="G64" s="13">
        <f>IFERROR(VLOOKUP($C64,'World Cup Players'!#REF!,10,FALSE),0)</f>
        <v>0</v>
      </c>
      <c r="H64" s="13">
        <f>IFERROR(VLOOKUP($C64,'World Cup Players'!#REF!,11,FALSE),0)</f>
        <v>0</v>
      </c>
      <c r="I64" s="13"/>
      <c r="J64" s="13">
        <f>IFERROR(VLOOKUP($C64,#REF!,15,FALSE),0)</f>
        <v>0</v>
      </c>
      <c r="K64" s="13">
        <f>IFERROR(VLOOKUP($C64,#REF!,18,FALSE),0)</f>
        <v>0</v>
      </c>
      <c r="L64" s="13">
        <f t="shared" si="4"/>
        <v>0</v>
      </c>
    </row>
    <row r="65" spans="2:12" x14ac:dyDescent="0.25">
      <c r="C65" s="10" t="s">
        <v>104</v>
      </c>
      <c r="D65" s="13">
        <f>IFERROR(VLOOKUP($C65,'World Cup Players'!#REF!,3,FALSE),0)</f>
        <v>0</v>
      </c>
      <c r="E65" s="13"/>
      <c r="F65" s="13">
        <f>IFERROR(VLOOKUP($C65,'World Cup Players'!#REF!,8,FALSE),0)</f>
        <v>0</v>
      </c>
      <c r="G65" s="13">
        <f>IFERROR(VLOOKUP($C65,'World Cup Players'!#REF!,10,FALSE),0)</f>
        <v>0</v>
      </c>
      <c r="H65" s="13">
        <f>IFERROR(VLOOKUP($C65,'World Cup Players'!#REF!,11,FALSE),0)</f>
        <v>0</v>
      </c>
      <c r="I65" s="13"/>
      <c r="J65" s="13">
        <f>IFERROR(VLOOKUP($C65,#REF!,15,FALSE),0)</f>
        <v>0</v>
      </c>
      <c r="K65" s="13">
        <f>IFERROR(VLOOKUP($C65,#REF!,18,FALSE),0)</f>
        <v>0</v>
      </c>
      <c r="L65" s="13">
        <f t="shared" si="4"/>
        <v>0</v>
      </c>
    </row>
    <row r="66" spans="2:12" x14ac:dyDescent="0.25">
      <c r="C66" s="11" t="s">
        <v>124</v>
      </c>
      <c r="D66" s="13">
        <f>IFERROR(VLOOKUP($C66,'World Cup Players'!#REF!,3,FALSE),0)</f>
        <v>0</v>
      </c>
      <c r="E66" s="13"/>
      <c r="F66" s="13">
        <f>IFERROR(VLOOKUP($C66,'World Cup Players'!#REF!,8,FALSE),0)</f>
        <v>0</v>
      </c>
      <c r="G66" s="13">
        <f>IFERROR(VLOOKUP($C66,'World Cup Players'!#REF!,10,FALSE),0)</f>
        <v>0</v>
      </c>
      <c r="H66" s="13">
        <f>IFERROR(VLOOKUP($C66,'World Cup Players'!#REF!,11,FALSE),0)</f>
        <v>0</v>
      </c>
      <c r="I66" s="13"/>
      <c r="J66" s="13">
        <f>IFERROR(VLOOKUP($C66,#REF!,15,FALSE),0)</f>
        <v>0</v>
      </c>
      <c r="K66" s="13">
        <f>IFERROR(VLOOKUP($C66,#REF!,18,FALSE),0)</f>
        <v>0</v>
      </c>
      <c r="L66" s="13">
        <f t="shared" si="4"/>
        <v>0</v>
      </c>
    </row>
    <row r="67" spans="2:12" x14ac:dyDescent="0.25">
      <c r="C67" s="7" t="s">
        <v>74</v>
      </c>
      <c r="D67" s="13">
        <f>IFERROR(VLOOKUP($C67,'World Cup Players'!#REF!,3,FALSE),0)</f>
        <v>0</v>
      </c>
      <c r="E67" s="13"/>
      <c r="F67" s="13">
        <f>IFERROR(VLOOKUP($C67,'World Cup Players'!#REF!,8,FALSE),0)</f>
        <v>0</v>
      </c>
      <c r="G67" s="13">
        <f>IFERROR(VLOOKUP($C67,'World Cup Players'!#REF!,10,FALSE),0)</f>
        <v>0</v>
      </c>
      <c r="H67" s="13">
        <f>IFERROR(VLOOKUP($C67,'World Cup Players'!#REF!,11,FALSE),0)</f>
        <v>0</v>
      </c>
      <c r="I67" s="13"/>
      <c r="J67" s="13">
        <f>IFERROR(VLOOKUP($C67,#REF!,15,FALSE),0)</f>
        <v>0</v>
      </c>
      <c r="K67" s="13">
        <f>IFERROR(VLOOKUP($C67,#REF!,18,FALSE),0)</f>
        <v>0</v>
      </c>
      <c r="L67" s="13">
        <f t="shared" si="4"/>
        <v>0</v>
      </c>
    </row>
    <row r="68" spans="2:12" x14ac:dyDescent="0.25">
      <c r="C68" s="10" t="s">
        <v>105</v>
      </c>
      <c r="D68" s="13">
        <f>IFERROR(VLOOKUP($C68,'World Cup Players'!#REF!,3,FALSE),0)</f>
        <v>0</v>
      </c>
      <c r="E68" s="13"/>
      <c r="F68" s="13">
        <f>IFERROR(VLOOKUP($C68,'World Cup Players'!#REF!,8,FALSE),0)</f>
        <v>0</v>
      </c>
      <c r="G68" s="13">
        <f>IFERROR(VLOOKUP($C68,'World Cup Players'!#REF!,10,FALSE),0)</f>
        <v>0</v>
      </c>
      <c r="H68" s="13">
        <f>IFERROR(VLOOKUP($C68,'World Cup Players'!#REF!,11,FALSE),0)</f>
        <v>0</v>
      </c>
      <c r="I68" s="13"/>
      <c r="J68" s="13">
        <f>IFERROR(VLOOKUP($C68,#REF!,15,FALSE),0)</f>
        <v>0</v>
      </c>
      <c r="K68" s="13">
        <f>IFERROR(VLOOKUP($C68,#REF!,18,FALSE),0)</f>
        <v>0</v>
      </c>
      <c r="L68" s="13">
        <f t="shared" si="4"/>
        <v>0</v>
      </c>
    </row>
    <row r="69" spans="2:12" x14ac:dyDescent="0.25">
      <c r="C69" s="11" t="s">
        <v>123</v>
      </c>
      <c r="D69" s="13">
        <f>IFERROR(VLOOKUP($C69,'World Cup Players'!#REF!,3,FALSE),0)</f>
        <v>0</v>
      </c>
      <c r="E69" s="13"/>
      <c r="F69" s="13">
        <f>IFERROR(VLOOKUP($C69,'World Cup Players'!#REF!,8,FALSE),0)</f>
        <v>0</v>
      </c>
      <c r="G69" s="13">
        <f>IFERROR(VLOOKUP($C69,'World Cup Players'!#REF!,10,FALSE),0)</f>
        <v>0</v>
      </c>
      <c r="H69" s="13">
        <f>IFERROR(VLOOKUP($C69,'World Cup Players'!#REF!,11,FALSE),0)</f>
        <v>0</v>
      </c>
      <c r="I69" s="13"/>
      <c r="J69" s="13">
        <f>IFERROR(VLOOKUP($C69,#REF!,15,FALSE),0)</f>
        <v>0</v>
      </c>
      <c r="K69" s="13">
        <f>IFERROR(VLOOKUP($C69,#REF!,18,FALSE),0)</f>
        <v>0</v>
      </c>
      <c r="L69" s="13">
        <f t="shared" ref="L69:L132" si="7">SUM((F69*0.0055)+G69+H69+I69+J69+K69)</f>
        <v>0</v>
      </c>
    </row>
    <row r="70" spans="2:12" x14ac:dyDescent="0.25">
      <c r="C70" s="10" t="s">
        <v>121</v>
      </c>
      <c r="D70" s="13">
        <f>IFERROR(VLOOKUP($C70,'World Cup Players'!#REF!,3,FALSE),0)</f>
        <v>0</v>
      </c>
      <c r="E70" s="13"/>
      <c r="F70" s="13">
        <f>IFERROR(VLOOKUP($C70,'World Cup Players'!#REF!,8,FALSE),0)</f>
        <v>0</v>
      </c>
      <c r="G70" s="13">
        <f>IFERROR(VLOOKUP($C70,'World Cup Players'!#REF!,10,FALSE),0)</f>
        <v>0</v>
      </c>
      <c r="H70" s="13">
        <f>IFERROR(VLOOKUP($C70,'World Cup Players'!#REF!,11,FALSE),0)</f>
        <v>0</v>
      </c>
      <c r="I70" s="13"/>
      <c r="J70" s="13">
        <f>IFERROR(VLOOKUP($C70,#REF!,15,FALSE),0)</f>
        <v>0</v>
      </c>
      <c r="K70" s="13">
        <f>IFERROR(VLOOKUP($C70,#REF!,18,FALSE),0)</f>
        <v>0</v>
      </c>
      <c r="L70" s="13">
        <f t="shared" si="7"/>
        <v>0</v>
      </c>
    </row>
    <row r="71" spans="2:12" x14ac:dyDescent="0.25">
      <c r="C71" s="7" t="s">
        <v>45</v>
      </c>
      <c r="D71" s="13">
        <f>IFERROR(VLOOKUP($C71,'World Cup Players'!#REF!,3,FALSE),0)</f>
        <v>0</v>
      </c>
      <c r="E71" s="13"/>
      <c r="F71" s="13">
        <f>IFERROR(VLOOKUP($C71,'World Cup Players'!#REF!,8,FALSE),0)</f>
        <v>0</v>
      </c>
      <c r="G71" s="13">
        <f>IFERROR(VLOOKUP($C71,'World Cup Players'!#REF!,10,FALSE),0)</f>
        <v>0</v>
      </c>
      <c r="H71" s="13">
        <f>IFERROR(VLOOKUP($C71,'World Cup Players'!#REF!,11,FALSE),0)</f>
        <v>0</v>
      </c>
      <c r="I71" s="13"/>
      <c r="J71" s="13">
        <f>IFERROR(VLOOKUP($C71,#REF!,15,FALSE),0)</f>
        <v>0</v>
      </c>
      <c r="K71" s="13">
        <f>IFERROR(VLOOKUP($C71,#REF!,18,FALSE),0)</f>
        <v>0</v>
      </c>
      <c r="L71" s="13">
        <f t="shared" si="7"/>
        <v>0</v>
      </c>
    </row>
    <row r="72" spans="2:12" x14ac:dyDescent="0.25">
      <c r="C72" s="7" t="s">
        <v>130</v>
      </c>
      <c r="D72" s="13">
        <f>IFERROR(VLOOKUP($C72,'World Cup Players'!#REF!,3,FALSE),0)</f>
        <v>0</v>
      </c>
      <c r="E72" s="13"/>
      <c r="F72" s="13">
        <f>IFERROR(VLOOKUP($C72,'World Cup Players'!#REF!,8,FALSE),0)</f>
        <v>0</v>
      </c>
      <c r="G72" s="13">
        <f>IFERROR(VLOOKUP($C72,'World Cup Players'!#REF!,10,FALSE),0)</f>
        <v>0</v>
      </c>
      <c r="H72" s="13">
        <f>IFERROR(VLOOKUP($C72,'World Cup Players'!#REF!,11,FALSE),0)</f>
        <v>0</v>
      </c>
      <c r="I72" s="13"/>
      <c r="J72" s="13">
        <f>IFERROR(VLOOKUP($C72,#REF!,15,FALSE),0)</f>
        <v>0</v>
      </c>
      <c r="K72" s="13">
        <f>IFERROR(VLOOKUP($C72,#REF!,18,FALSE),0)</f>
        <v>0</v>
      </c>
      <c r="L72" s="13">
        <f t="shared" si="7"/>
        <v>0</v>
      </c>
    </row>
    <row r="73" spans="2:12" x14ac:dyDescent="0.25">
      <c r="C73" s="10" t="s">
        <v>94</v>
      </c>
      <c r="D73" s="13">
        <f>IFERROR(VLOOKUP($C73,'World Cup Players'!#REF!,3,FALSE),0)</f>
        <v>0</v>
      </c>
      <c r="E73" s="13"/>
      <c r="F73" s="13">
        <f>IFERROR(VLOOKUP($C73,'World Cup Players'!#REF!,8,FALSE),0)</f>
        <v>0</v>
      </c>
      <c r="G73" s="13">
        <f>IFERROR(VLOOKUP($C73,'World Cup Players'!#REF!,10,FALSE),0)</f>
        <v>0</v>
      </c>
      <c r="H73" s="13">
        <f>IFERROR(VLOOKUP($C73,'World Cup Players'!#REF!,11,FALSE),0)</f>
        <v>0</v>
      </c>
      <c r="I73" s="13"/>
      <c r="J73" s="13">
        <f>IFERROR(VLOOKUP($C73,#REF!,15,FALSE),0)</f>
        <v>0</v>
      </c>
      <c r="K73" s="13">
        <f>IFERROR(VLOOKUP($C73,#REF!,18,FALSE),0)</f>
        <v>0</v>
      </c>
      <c r="L73" s="13">
        <f t="shared" si="7"/>
        <v>0</v>
      </c>
    </row>
    <row r="74" spans="2:12" x14ac:dyDescent="0.25">
      <c r="C74" s="14" t="s">
        <v>133</v>
      </c>
      <c r="D74" s="13">
        <f>IFERROR(VLOOKUP($C74,'World Cup Players'!#REF!,3,FALSE),0)</f>
        <v>0</v>
      </c>
      <c r="E74" s="13"/>
      <c r="F74" s="13">
        <f>IFERROR(VLOOKUP($C74,'World Cup Players'!#REF!,8,FALSE),0)</f>
        <v>0</v>
      </c>
      <c r="G74" s="13">
        <f>IFERROR(VLOOKUP($C74,'World Cup Players'!#REF!,10,FALSE),0)</f>
        <v>0</v>
      </c>
      <c r="H74" s="13">
        <f>IFERROR(VLOOKUP($C74,'World Cup Players'!#REF!,11,FALSE),0)</f>
        <v>0</v>
      </c>
      <c r="I74" s="13"/>
      <c r="J74" s="13">
        <f>IFERROR(VLOOKUP($C74,#REF!,15,FALSE),0)</f>
        <v>0</v>
      </c>
      <c r="K74" s="13">
        <f>IFERROR(VLOOKUP($C74,#REF!,18,FALSE),0)</f>
        <v>0</v>
      </c>
      <c r="L74" s="13">
        <f t="shared" si="7"/>
        <v>0</v>
      </c>
    </row>
    <row r="75" spans="2:12" x14ac:dyDescent="0.25">
      <c r="D75" s="6">
        <f>IFERROR(VLOOKUP($C75,'World Cup Players'!#REF!,3,FALSE),0)</f>
        <v>0</v>
      </c>
      <c r="F75" s="6">
        <f>IFERROR(VLOOKUP($C75,'World Cup Players'!#REF!,8,FALSE),0)</f>
        <v>0</v>
      </c>
      <c r="G75" s="6">
        <f>IFERROR(VLOOKUP($C75,'World Cup Players'!#REF!,10,FALSE),0)</f>
        <v>0</v>
      </c>
      <c r="H75" s="6">
        <f>IFERROR(VLOOKUP($C75,'World Cup Players'!#REF!,11,FALSE),0)</f>
        <v>0</v>
      </c>
      <c r="J75" s="6">
        <f>IFERROR(VLOOKUP($C75,#REF!,15,FALSE),0)</f>
        <v>0</v>
      </c>
      <c r="K75" s="6">
        <f>IFERROR(VLOOKUP($C75,#REF!,18,FALSE),0)</f>
        <v>0</v>
      </c>
      <c r="L75" s="6">
        <f t="shared" si="7"/>
        <v>0</v>
      </c>
    </row>
    <row r="76" spans="2:12" x14ac:dyDescent="0.25">
      <c r="B76" s="6" t="s">
        <v>147</v>
      </c>
      <c r="D76" s="6">
        <f>IFERROR(VLOOKUP($C76,'World Cup Players'!#REF!,3,FALSE),0)</f>
        <v>0</v>
      </c>
      <c r="F76" s="6">
        <f>IFERROR(VLOOKUP($C76,'World Cup Players'!#REF!,8,FALSE),0)</f>
        <v>0</v>
      </c>
      <c r="G76" s="6">
        <f>IFERROR(VLOOKUP($C76,'World Cup Players'!#REF!,10,FALSE),0)</f>
        <v>0</v>
      </c>
      <c r="H76" s="6">
        <f>IFERROR(VLOOKUP($C76,'World Cup Players'!#REF!,11,FALSE),0)</f>
        <v>0</v>
      </c>
      <c r="J76" s="6">
        <f>IFERROR(VLOOKUP($C76,#REF!,15,FALSE),0)</f>
        <v>0</v>
      </c>
      <c r="K76" s="6">
        <f>IFERROR(VLOOKUP($C76,#REF!,18,FALSE),0)</f>
        <v>0</v>
      </c>
      <c r="L76" s="6">
        <f t="shared" si="7"/>
        <v>0</v>
      </c>
    </row>
    <row r="77" spans="2:12" x14ac:dyDescent="0.25">
      <c r="C77" s="7" t="s">
        <v>5</v>
      </c>
      <c r="D77" s="13">
        <f>IFERROR(VLOOKUP($C77,'World Cup Players'!#REF!,3,FALSE),0)</f>
        <v>0</v>
      </c>
      <c r="E77" s="13"/>
      <c r="F77" s="13">
        <f>IFERROR(VLOOKUP($C77,'World Cup Players'!#REF!,8,FALSE),0)</f>
        <v>0</v>
      </c>
      <c r="G77" s="13">
        <f>IFERROR(VLOOKUP($C77,'World Cup Players'!#REF!,10,FALSE),0)</f>
        <v>0</v>
      </c>
      <c r="H77" s="13">
        <f>IFERROR(VLOOKUP($C77,'World Cup Players'!#REF!,11,FALSE),0)</f>
        <v>0</v>
      </c>
      <c r="I77" s="13"/>
      <c r="J77" s="13">
        <f>IFERROR(VLOOKUP($C77,#REF!,15,FALSE),0)</f>
        <v>0</v>
      </c>
      <c r="K77" s="13">
        <f>IFERROR(VLOOKUP($C77,#REF!,18,FALSE),0)</f>
        <v>0</v>
      </c>
      <c r="L77" s="13">
        <f t="shared" si="7"/>
        <v>0</v>
      </c>
    </row>
    <row r="78" spans="2:12" x14ac:dyDescent="0.25">
      <c r="C78" s="7" t="s">
        <v>16</v>
      </c>
      <c r="D78" s="13">
        <f>IFERROR(VLOOKUP($C78,'World Cup Players'!#REF!,3,FALSE),0)</f>
        <v>0</v>
      </c>
      <c r="E78" s="13"/>
      <c r="F78" s="13">
        <f>IFERROR(VLOOKUP($C78,'World Cup Players'!#REF!,8,FALSE),0)</f>
        <v>0</v>
      </c>
      <c r="G78" s="13">
        <f>IFERROR(VLOOKUP($C78,'World Cup Players'!#REF!,10,FALSE),0)</f>
        <v>0</v>
      </c>
      <c r="H78" s="13">
        <f>IFERROR(VLOOKUP($C78,'World Cup Players'!#REF!,11,FALSE),0)</f>
        <v>0</v>
      </c>
      <c r="I78" s="13"/>
      <c r="J78" s="13">
        <f>IFERROR(VLOOKUP($C78,#REF!,15,FALSE),0)</f>
        <v>0</v>
      </c>
      <c r="K78" s="13">
        <f>IFERROR(VLOOKUP($C78,#REF!,18,FALSE),0)</f>
        <v>0</v>
      </c>
      <c r="L78" s="13">
        <f t="shared" si="7"/>
        <v>0</v>
      </c>
    </row>
    <row r="79" spans="2:12" x14ac:dyDescent="0.25">
      <c r="C79" s="7" t="s">
        <v>37</v>
      </c>
      <c r="D79" s="13">
        <f>IFERROR(VLOOKUP($C79,'World Cup Players'!#REF!,3,FALSE),0)</f>
        <v>0</v>
      </c>
      <c r="E79" s="13"/>
      <c r="F79" s="13">
        <f>IFERROR(VLOOKUP($C79,'World Cup Players'!#REF!,8,FALSE),0)</f>
        <v>0</v>
      </c>
      <c r="G79" s="13">
        <f>IFERROR(VLOOKUP($C79,'World Cup Players'!#REF!,10,FALSE),0)</f>
        <v>0</v>
      </c>
      <c r="H79" s="13">
        <f>IFERROR(VLOOKUP($C79,'World Cup Players'!#REF!,11,FALSE),0)</f>
        <v>0</v>
      </c>
      <c r="I79" s="13"/>
      <c r="J79" s="13">
        <f>IFERROR(VLOOKUP($C79,#REF!,15,FALSE),0)</f>
        <v>0</v>
      </c>
      <c r="K79" s="13">
        <f>IFERROR(VLOOKUP($C79,#REF!,18,FALSE),0)</f>
        <v>0</v>
      </c>
      <c r="L79" s="13">
        <f t="shared" si="7"/>
        <v>0</v>
      </c>
    </row>
    <row r="80" spans="2:12" x14ac:dyDescent="0.25">
      <c r="C80" s="7" t="s">
        <v>23</v>
      </c>
      <c r="D80" s="13">
        <f>IFERROR(VLOOKUP($C80,'World Cup Players'!#REF!,3,FALSE),0)</f>
        <v>0</v>
      </c>
      <c r="E80" s="13"/>
      <c r="F80" s="13">
        <f>IFERROR(VLOOKUP($C80,'World Cup Players'!#REF!,8,FALSE),0)</f>
        <v>0</v>
      </c>
      <c r="G80" s="13">
        <f>IFERROR(VLOOKUP($C80,'World Cup Players'!#REF!,10,FALSE),0)</f>
        <v>0</v>
      </c>
      <c r="H80" s="13">
        <f>IFERROR(VLOOKUP($C80,'World Cup Players'!#REF!,11,FALSE),0)</f>
        <v>0</v>
      </c>
      <c r="I80" s="13"/>
      <c r="J80" s="13">
        <f>IFERROR(VLOOKUP($C80,#REF!,15,FALSE),0)</f>
        <v>0</v>
      </c>
      <c r="K80" s="13">
        <f>IFERROR(VLOOKUP($C80,#REF!,18,FALSE),0)</f>
        <v>0</v>
      </c>
      <c r="L80" s="13">
        <f t="shared" si="7"/>
        <v>0</v>
      </c>
    </row>
    <row r="81" spans="3:12" x14ac:dyDescent="0.25">
      <c r="C81" s="7" t="s">
        <v>32</v>
      </c>
      <c r="D81" s="13">
        <f>IFERROR(VLOOKUP($C81,'World Cup Players'!#REF!,3,FALSE),0)</f>
        <v>0</v>
      </c>
      <c r="E81" s="13"/>
      <c r="F81" s="13">
        <f>IFERROR(VLOOKUP($C81,'World Cup Players'!#REF!,8,FALSE),0)</f>
        <v>0</v>
      </c>
      <c r="G81" s="13">
        <f>IFERROR(VLOOKUP($C81,'World Cup Players'!#REF!,10,FALSE),0)</f>
        <v>0</v>
      </c>
      <c r="H81" s="13">
        <f>IFERROR(VLOOKUP($C81,'World Cup Players'!#REF!,11,FALSE),0)</f>
        <v>0</v>
      </c>
      <c r="I81" s="13"/>
      <c r="J81" s="13">
        <f>IFERROR(VLOOKUP($C81,#REF!,15,FALSE),0)</f>
        <v>0</v>
      </c>
      <c r="K81" s="13">
        <f>IFERROR(VLOOKUP($C81,#REF!,18,FALSE),0)</f>
        <v>0</v>
      </c>
      <c r="L81" s="13">
        <f t="shared" si="7"/>
        <v>0</v>
      </c>
    </row>
    <row r="82" spans="3:12" x14ac:dyDescent="0.25">
      <c r="C82" s="9" t="s">
        <v>43</v>
      </c>
      <c r="D82" s="13">
        <f>IFERROR(VLOOKUP($C82,'World Cup Players'!#REF!,3,FALSE),0)</f>
        <v>0</v>
      </c>
      <c r="E82" s="13"/>
      <c r="F82" s="13">
        <f>IFERROR(VLOOKUP($C82,'World Cup Players'!#REF!,8,FALSE),0)</f>
        <v>0</v>
      </c>
      <c r="G82" s="13">
        <f>IFERROR(VLOOKUP($C82,'World Cup Players'!#REF!,10,FALSE),0)</f>
        <v>0</v>
      </c>
      <c r="H82" s="13">
        <f>IFERROR(VLOOKUP($C82,'World Cup Players'!#REF!,11,FALSE),0)</f>
        <v>0</v>
      </c>
      <c r="I82" s="13"/>
      <c r="J82" s="13">
        <f>IFERROR(VLOOKUP($C82,#REF!,15,FALSE),0)</f>
        <v>0</v>
      </c>
      <c r="K82" s="13">
        <f>IFERROR(VLOOKUP($C82,#REF!,18,FALSE),0)</f>
        <v>0</v>
      </c>
      <c r="L82" s="13">
        <f t="shared" si="7"/>
        <v>0</v>
      </c>
    </row>
    <row r="83" spans="3:12" x14ac:dyDescent="0.25">
      <c r="C83" s="10" t="s">
        <v>109</v>
      </c>
      <c r="D83" s="13">
        <f>IFERROR(VLOOKUP($C83,'World Cup Players'!#REF!,3,FALSE),0)</f>
        <v>0</v>
      </c>
      <c r="E83" s="13"/>
      <c r="F83" s="13">
        <f>IFERROR(VLOOKUP($C83,'World Cup Players'!#REF!,8,FALSE),0)</f>
        <v>0</v>
      </c>
      <c r="G83" s="13">
        <f>IFERROR(VLOOKUP($C83,'World Cup Players'!#REF!,10,FALSE),0)</f>
        <v>0</v>
      </c>
      <c r="H83" s="13">
        <f>IFERROR(VLOOKUP($C83,'World Cup Players'!#REF!,11,FALSE),0)</f>
        <v>0</v>
      </c>
      <c r="I83" s="13"/>
      <c r="J83" s="13">
        <f>IFERROR(VLOOKUP($C83,#REF!,15,FALSE),0)</f>
        <v>0</v>
      </c>
      <c r="K83" s="13">
        <f>IFERROR(VLOOKUP($C83,#REF!,18,FALSE),0)</f>
        <v>0</v>
      </c>
      <c r="L83" s="13">
        <f t="shared" si="7"/>
        <v>0</v>
      </c>
    </row>
    <row r="84" spans="3:12" x14ac:dyDescent="0.25">
      <c r="C84" s="7" t="s">
        <v>47</v>
      </c>
      <c r="D84" s="13">
        <f>IFERROR(VLOOKUP($C84,'World Cup Players'!#REF!,3,FALSE),0)</f>
        <v>0</v>
      </c>
      <c r="E84" s="13"/>
      <c r="F84" s="13">
        <f>IFERROR(VLOOKUP($C84,'World Cup Players'!#REF!,8,FALSE),0)</f>
        <v>0</v>
      </c>
      <c r="G84" s="13">
        <f>IFERROR(VLOOKUP($C84,'World Cup Players'!#REF!,10,FALSE),0)</f>
        <v>0</v>
      </c>
      <c r="H84" s="13">
        <f>IFERROR(VLOOKUP($C84,'World Cup Players'!#REF!,11,FALSE),0)</f>
        <v>0</v>
      </c>
      <c r="I84" s="13"/>
      <c r="J84" s="13">
        <f>IFERROR(VLOOKUP($C84,#REF!,15,FALSE),0)</f>
        <v>0</v>
      </c>
      <c r="K84" s="13">
        <f>IFERROR(VLOOKUP($C84,#REF!,18,FALSE),0)</f>
        <v>0</v>
      </c>
      <c r="L84" s="13">
        <f t="shared" si="7"/>
        <v>0</v>
      </c>
    </row>
    <row r="85" spans="3:12" x14ac:dyDescent="0.25">
      <c r="C85" s="9" t="s">
        <v>57</v>
      </c>
      <c r="D85" s="13">
        <f>IFERROR(VLOOKUP($C85,'World Cup Players'!#REF!,3,FALSE),0)</f>
        <v>0</v>
      </c>
      <c r="E85" s="13"/>
      <c r="F85" s="13">
        <f>IFERROR(VLOOKUP($C85,'World Cup Players'!#REF!,8,FALSE),0)</f>
        <v>0</v>
      </c>
      <c r="G85" s="13">
        <f>IFERROR(VLOOKUP($C85,'World Cup Players'!#REF!,10,FALSE),0)</f>
        <v>0</v>
      </c>
      <c r="H85" s="13">
        <f>IFERROR(VLOOKUP($C85,'World Cup Players'!#REF!,11,FALSE),0)</f>
        <v>0</v>
      </c>
      <c r="I85" s="13"/>
      <c r="J85" s="13">
        <f>IFERROR(VLOOKUP($C85,#REF!,15,FALSE),0)</f>
        <v>0</v>
      </c>
      <c r="K85" s="13">
        <f>IFERROR(VLOOKUP($C85,#REF!,18,FALSE),0)</f>
        <v>0</v>
      </c>
      <c r="L85" s="13">
        <f t="shared" si="7"/>
        <v>0</v>
      </c>
    </row>
    <row r="86" spans="3:12" x14ac:dyDescent="0.25">
      <c r="C86" s="8" t="s">
        <v>71</v>
      </c>
      <c r="D86" s="13">
        <f>IFERROR(VLOOKUP($C86,'World Cup Players'!#REF!,3,FALSE),0)</f>
        <v>0</v>
      </c>
      <c r="E86" s="13"/>
      <c r="F86" s="13">
        <f>IFERROR(VLOOKUP($C86,'World Cup Players'!#REF!,8,FALSE),0)</f>
        <v>0</v>
      </c>
      <c r="G86" s="13">
        <f>IFERROR(VLOOKUP($C86,'World Cup Players'!#REF!,10,FALSE),0)</f>
        <v>0</v>
      </c>
      <c r="H86" s="13">
        <f>IFERROR(VLOOKUP($C86,'World Cup Players'!#REF!,11,FALSE),0)</f>
        <v>0</v>
      </c>
      <c r="I86" s="13"/>
      <c r="J86" s="13">
        <f>IFERROR(VLOOKUP($C86,#REF!,15,FALSE),0)</f>
        <v>0</v>
      </c>
      <c r="K86" s="13">
        <f>IFERROR(VLOOKUP($C86,#REF!,18,FALSE),0)</f>
        <v>0</v>
      </c>
      <c r="L86" s="13">
        <f t="shared" si="7"/>
        <v>0</v>
      </c>
    </row>
    <row r="87" spans="3:12" x14ac:dyDescent="0.25">
      <c r="C87" s="10" t="s">
        <v>117</v>
      </c>
      <c r="D87" s="13">
        <f>IFERROR(VLOOKUP($C87,'World Cup Players'!#REF!,3,FALSE),0)</f>
        <v>0</v>
      </c>
      <c r="E87" s="13"/>
      <c r="F87" s="13">
        <f>IFERROR(VLOOKUP($C87,'World Cup Players'!#REF!,8,FALSE),0)</f>
        <v>0</v>
      </c>
      <c r="G87" s="13">
        <f>IFERROR(VLOOKUP($C87,'World Cup Players'!#REF!,10,FALSE),0)</f>
        <v>0</v>
      </c>
      <c r="H87" s="13">
        <f>IFERROR(VLOOKUP($C87,'World Cup Players'!#REF!,11,FALSE),0)</f>
        <v>0</v>
      </c>
      <c r="I87" s="13"/>
      <c r="J87" s="13">
        <f>IFERROR(VLOOKUP($C87,#REF!,15,FALSE),0)</f>
        <v>0</v>
      </c>
      <c r="K87" s="13">
        <f>IFERROR(VLOOKUP($C87,#REF!,18,FALSE),0)</f>
        <v>0</v>
      </c>
      <c r="L87" s="13">
        <f t="shared" si="7"/>
        <v>0</v>
      </c>
    </row>
    <row r="88" spans="3:12" x14ac:dyDescent="0.25">
      <c r="C88" s="10" t="s">
        <v>118</v>
      </c>
      <c r="D88" s="13">
        <f>IFERROR(VLOOKUP($C88,'World Cup Players'!#REF!,3,FALSE),0)</f>
        <v>0</v>
      </c>
      <c r="E88" s="13"/>
      <c r="F88" s="13">
        <f>IFERROR(VLOOKUP($C88,'World Cup Players'!#REF!,8,FALSE),0)</f>
        <v>0</v>
      </c>
      <c r="G88" s="13">
        <f>IFERROR(VLOOKUP($C88,'World Cup Players'!#REF!,10,FALSE),0)</f>
        <v>0</v>
      </c>
      <c r="H88" s="13">
        <f>IFERROR(VLOOKUP($C88,'World Cup Players'!#REF!,11,FALSE),0)</f>
        <v>0</v>
      </c>
      <c r="I88" s="13"/>
      <c r="J88" s="13">
        <f>IFERROR(VLOOKUP($C88,#REF!,15,FALSE),0)</f>
        <v>0</v>
      </c>
      <c r="K88" s="13">
        <f>IFERROR(VLOOKUP($C88,#REF!,18,FALSE),0)</f>
        <v>0</v>
      </c>
      <c r="L88" s="13">
        <f t="shared" si="7"/>
        <v>0</v>
      </c>
    </row>
    <row r="89" spans="3:12" x14ac:dyDescent="0.25">
      <c r="C89" s="10" t="s">
        <v>119</v>
      </c>
      <c r="D89" s="13">
        <f>IFERROR(VLOOKUP($C89,'World Cup Players'!#REF!,3,FALSE),0)</f>
        <v>0</v>
      </c>
      <c r="E89" s="13"/>
      <c r="F89" s="13">
        <f>IFERROR(VLOOKUP($C89,'World Cup Players'!#REF!,8,FALSE),0)</f>
        <v>0</v>
      </c>
      <c r="G89" s="13">
        <f>IFERROR(VLOOKUP($C89,'World Cup Players'!#REF!,10,FALSE),0)</f>
        <v>0</v>
      </c>
      <c r="H89" s="13">
        <f>IFERROR(VLOOKUP($C89,'World Cup Players'!#REF!,11,FALSE),0)</f>
        <v>0</v>
      </c>
      <c r="I89" s="13"/>
      <c r="J89" s="13">
        <f>IFERROR(VLOOKUP($C89,#REF!,15,FALSE),0)</f>
        <v>0</v>
      </c>
      <c r="K89" s="13">
        <f>IFERROR(VLOOKUP($C89,#REF!,18,FALSE),0)</f>
        <v>0</v>
      </c>
      <c r="L89" s="13">
        <f t="shared" si="7"/>
        <v>0</v>
      </c>
    </row>
    <row r="90" spans="3:12" x14ac:dyDescent="0.25">
      <c r="C90" s="7" t="s">
        <v>160</v>
      </c>
      <c r="D90" s="13">
        <f>IFERROR(VLOOKUP($C90,'World Cup Players'!#REF!,3,FALSE),0)</f>
        <v>0</v>
      </c>
      <c r="E90" s="13"/>
      <c r="F90" s="13">
        <f>IFERROR(VLOOKUP($C90,'World Cup Players'!#REF!,8,FALSE),0)</f>
        <v>0</v>
      </c>
      <c r="G90" s="13">
        <f>IFERROR(VLOOKUP($C90,'World Cup Players'!#REF!,10,FALSE),0)</f>
        <v>0</v>
      </c>
      <c r="H90" s="13">
        <f>IFERROR(VLOOKUP($C90,'World Cup Players'!#REF!,11,FALSE),0)</f>
        <v>0</v>
      </c>
      <c r="I90" s="13"/>
      <c r="J90" s="13">
        <f>IFERROR(VLOOKUP($C90,#REF!,15,FALSE),0)</f>
        <v>0</v>
      </c>
      <c r="K90" s="13">
        <f>IFERROR(VLOOKUP($C90,#REF!,18,FALSE),0)</f>
        <v>0</v>
      </c>
      <c r="L90" s="13">
        <f t="shared" si="7"/>
        <v>0</v>
      </c>
    </row>
    <row r="91" spans="3:12" x14ac:dyDescent="0.25">
      <c r="C91" s="7" t="s">
        <v>74</v>
      </c>
      <c r="D91" s="13">
        <f>IFERROR(VLOOKUP($C91,'World Cup Players'!#REF!,3,FALSE),0)</f>
        <v>0</v>
      </c>
      <c r="E91" s="13"/>
      <c r="F91" s="13">
        <f>IFERROR(VLOOKUP($C91,'World Cup Players'!#REF!,8,FALSE),0)</f>
        <v>0</v>
      </c>
      <c r="G91" s="13">
        <f>IFERROR(VLOOKUP($C91,'World Cup Players'!#REF!,10,FALSE),0)</f>
        <v>0</v>
      </c>
      <c r="H91" s="13">
        <f>IFERROR(VLOOKUP($C91,'World Cup Players'!#REF!,11,FALSE),0)</f>
        <v>0</v>
      </c>
      <c r="I91" s="13"/>
      <c r="J91" s="13">
        <f>IFERROR(VLOOKUP($C91,#REF!,15,FALSE),0)</f>
        <v>0</v>
      </c>
      <c r="K91" s="13">
        <f>IFERROR(VLOOKUP($C91,#REF!,18,FALSE),0)</f>
        <v>0</v>
      </c>
      <c r="L91" s="13">
        <f t="shared" si="7"/>
        <v>0</v>
      </c>
    </row>
    <row r="92" spans="3:12" x14ac:dyDescent="0.25">
      <c r="C92" s="10" t="s">
        <v>106</v>
      </c>
      <c r="D92" s="13">
        <f>IFERROR(VLOOKUP($C92,'World Cup Players'!#REF!,3,FALSE),0)</f>
        <v>0</v>
      </c>
      <c r="E92" s="13"/>
      <c r="F92" s="13">
        <f>IFERROR(VLOOKUP($C92,'World Cup Players'!#REF!,8,FALSE),0)</f>
        <v>0</v>
      </c>
      <c r="G92" s="13">
        <f>IFERROR(VLOOKUP($C92,'World Cup Players'!#REF!,10,FALSE),0)</f>
        <v>0</v>
      </c>
      <c r="H92" s="13">
        <f>IFERROR(VLOOKUP($C92,'World Cup Players'!#REF!,11,FALSE),0)</f>
        <v>0</v>
      </c>
      <c r="I92" s="13"/>
      <c r="J92" s="13">
        <f>IFERROR(VLOOKUP($C92,#REF!,15,FALSE),0)</f>
        <v>0</v>
      </c>
      <c r="K92" s="13">
        <f>IFERROR(VLOOKUP($C92,#REF!,18,FALSE),0)</f>
        <v>0</v>
      </c>
      <c r="L92" s="13">
        <f t="shared" si="7"/>
        <v>0</v>
      </c>
    </row>
    <row r="93" spans="3:12" x14ac:dyDescent="0.25">
      <c r="C93" s="10" t="s">
        <v>88</v>
      </c>
      <c r="D93" s="13">
        <f>IFERROR(VLOOKUP($C93,'World Cup Players'!#REF!,3,FALSE),0)</f>
        <v>0</v>
      </c>
      <c r="E93" s="13"/>
      <c r="F93" s="13">
        <f>IFERROR(VLOOKUP($C93,'World Cup Players'!#REF!,8,FALSE),0)</f>
        <v>0</v>
      </c>
      <c r="G93" s="13">
        <f>IFERROR(VLOOKUP($C93,'World Cup Players'!#REF!,10,FALSE),0)</f>
        <v>0</v>
      </c>
      <c r="H93" s="13">
        <f>IFERROR(VLOOKUP($C93,'World Cup Players'!#REF!,11,FALSE),0)</f>
        <v>0</v>
      </c>
      <c r="I93" s="13"/>
      <c r="J93" s="13">
        <f>IFERROR(VLOOKUP($C93,#REF!,15,FALSE),0)</f>
        <v>0</v>
      </c>
      <c r="K93" s="13">
        <f>IFERROR(VLOOKUP($C93,#REF!,18,FALSE),0)</f>
        <v>0</v>
      </c>
      <c r="L93" s="13">
        <f t="shared" si="7"/>
        <v>0</v>
      </c>
    </row>
    <row r="94" spans="3:12" x14ac:dyDescent="0.25">
      <c r="C94" s="10" t="s">
        <v>82</v>
      </c>
      <c r="D94" s="13">
        <f>IFERROR(VLOOKUP($C94,'World Cup Players'!#REF!,3,FALSE),0)</f>
        <v>0</v>
      </c>
      <c r="E94" s="13"/>
      <c r="F94" s="13">
        <f>IFERROR(VLOOKUP($C94,'World Cup Players'!#REF!,8,FALSE),0)</f>
        <v>0</v>
      </c>
      <c r="G94" s="13">
        <f>IFERROR(VLOOKUP($C94,'World Cup Players'!#REF!,10,FALSE),0)</f>
        <v>0</v>
      </c>
      <c r="H94" s="13">
        <f>IFERROR(VLOOKUP($C94,'World Cup Players'!#REF!,11,FALSE),0)</f>
        <v>0</v>
      </c>
      <c r="I94" s="13"/>
      <c r="J94" s="13">
        <f>IFERROR(VLOOKUP($C94,#REF!,15,FALSE),0)</f>
        <v>0</v>
      </c>
      <c r="K94" s="13">
        <f>IFERROR(VLOOKUP($C94,#REF!,18,FALSE),0)</f>
        <v>0</v>
      </c>
      <c r="L94" s="13">
        <f t="shared" si="7"/>
        <v>0</v>
      </c>
    </row>
    <row r="95" spans="3:12" x14ac:dyDescent="0.25">
      <c r="C95" s="7" t="s">
        <v>50</v>
      </c>
      <c r="D95" s="13">
        <f>IFERROR(VLOOKUP($C95,'World Cup Players'!#REF!,3,FALSE),0)</f>
        <v>0</v>
      </c>
      <c r="E95" s="13"/>
      <c r="F95" s="13">
        <f>IFERROR(VLOOKUP($C95,'World Cup Players'!#REF!,8,FALSE),0)</f>
        <v>0</v>
      </c>
      <c r="G95" s="13">
        <f>IFERROR(VLOOKUP($C95,'World Cup Players'!#REF!,10,FALSE),0)</f>
        <v>0</v>
      </c>
      <c r="H95" s="13">
        <f>IFERROR(VLOOKUP($C95,'World Cup Players'!#REF!,11,FALSE),0)</f>
        <v>0</v>
      </c>
      <c r="I95" s="13"/>
      <c r="J95" s="13">
        <f>IFERROR(VLOOKUP($C95,#REF!,15,FALSE),0)</f>
        <v>0</v>
      </c>
      <c r="K95" s="13">
        <f>IFERROR(VLOOKUP($C95,#REF!,18,FALSE),0)</f>
        <v>0</v>
      </c>
      <c r="L95" s="13">
        <f t="shared" si="7"/>
        <v>0</v>
      </c>
    </row>
    <row r="96" spans="3:12" x14ac:dyDescent="0.25">
      <c r="C96" s="10" t="s">
        <v>83</v>
      </c>
      <c r="D96" s="13">
        <f>IFERROR(VLOOKUP($C96,'World Cup Players'!#REF!,3,FALSE),0)</f>
        <v>0</v>
      </c>
      <c r="E96" s="13"/>
      <c r="F96" s="13">
        <f>IFERROR(VLOOKUP($C96,'World Cup Players'!#REF!,8,FALSE),0)</f>
        <v>0</v>
      </c>
      <c r="G96" s="13">
        <f>IFERROR(VLOOKUP($C96,'World Cup Players'!#REF!,10,FALSE),0)</f>
        <v>0</v>
      </c>
      <c r="H96" s="13">
        <f>IFERROR(VLOOKUP($C96,'World Cup Players'!#REF!,11,FALSE),0)</f>
        <v>0</v>
      </c>
      <c r="I96" s="13"/>
      <c r="J96" s="13">
        <f>IFERROR(VLOOKUP($C96,#REF!,15,FALSE),0)</f>
        <v>0</v>
      </c>
      <c r="K96" s="13">
        <f>IFERROR(VLOOKUP($C96,#REF!,18,FALSE),0)</f>
        <v>0</v>
      </c>
      <c r="L96" s="13">
        <f t="shared" si="7"/>
        <v>0</v>
      </c>
    </row>
    <row r="97" spans="2:12" x14ac:dyDescent="0.25">
      <c r="C97" s="7" t="s">
        <v>69</v>
      </c>
      <c r="D97" s="13">
        <f>IFERROR(VLOOKUP($C97,'World Cup Players'!#REF!,3,FALSE),0)</f>
        <v>0</v>
      </c>
      <c r="E97" s="13"/>
      <c r="F97" s="13">
        <f>IFERROR(VLOOKUP($C97,'World Cup Players'!#REF!,8,FALSE),0)</f>
        <v>0</v>
      </c>
      <c r="G97" s="13">
        <f>IFERROR(VLOOKUP($C97,'World Cup Players'!#REF!,10,FALSE),0)</f>
        <v>0</v>
      </c>
      <c r="H97" s="13">
        <f>IFERROR(VLOOKUP($C97,'World Cup Players'!#REF!,11,FALSE),0)</f>
        <v>0</v>
      </c>
      <c r="I97" s="13"/>
      <c r="J97" s="13">
        <f>IFERROR(VLOOKUP($C97,#REF!,15,FALSE),0)</f>
        <v>0</v>
      </c>
      <c r="K97" s="13">
        <f>IFERROR(VLOOKUP($C97,#REF!,18,FALSE),0)</f>
        <v>0</v>
      </c>
      <c r="L97" s="13">
        <f t="shared" si="7"/>
        <v>0</v>
      </c>
    </row>
    <row r="98" spans="2:12" x14ac:dyDescent="0.25">
      <c r="C98" s="14" t="s">
        <v>156</v>
      </c>
      <c r="D98" s="13">
        <f>IFERROR(VLOOKUP($C98,'World Cup Players'!#REF!,3,FALSE),0)</f>
        <v>0</v>
      </c>
      <c r="E98" s="13"/>
      <c r="F98" s="13">
        <f>IFERROR(VLOOKUP($C98,'World Cup Players'!#REF!,8,FALSE),0)</f>
        <v>0</v>
      </c>
      <c r="G98" s="13">
        <f>IFERROR(VLOOKUP($C98,'World Cup Players'!#REF!,10,FALSE),0)</f>
        <v>0</v>
      </c>
      <c r="H98" s="13">
        <f>IFERROR(VLOOKUP($C98,'World Cup Players'!#REF!,11,FALSE),0)</f>
        <v>0</v>
      </c>
      <c r="I98" s="13"/>
      <c r="J98" s="13">
        <f>IFERROR(VLOOKUP($C98,#REF!,15,FALSE),0)</f>
        <v>0</v>
      </c>
      <c r="K98" s="13">
        <f>IFERROR(VLOOKUP($C98,#REF!,18,FALSE),0)</f>
        <v>0</v>
      </c>
      <c r="L98" s="13">
        <f t="shared" si="7"/>
        <v>0</v>
      </c>
    </row>
    <row r="99" spans="2:12" x14ac:dyDescent="0.25">
      <c r="D99" s="6">
        <f>IFERROR(VLOOKUP($C99,'World Cup Players'!#REF!,3,FALSE),0)</f>
        <v>0</v>
      </c>
      <c r="F99" s="6">
        <f>IFERROR(VLOOKUP($C99,'World Cup Players'!#REF!,8,FALSE),0)</f>
        <v>0</v>
      </c>
      <c r="G99" s="6">
        <f>IFERROR(VLOOKUP($C99,'World Cup Players'!#REF!,10,FALSE),0)</f>
        <v>0</v>
      </c>
      <c r="H99" s="6">
        <f>IFERROR(VLOOKUP($C99,'World Cup Players'!#REF!,11,FALSE),0)</f>
        <v>0</v>
      </c>
      <c r="J99" s="6">
        <f>IFERROR(VLOOKUP($C99,#REF!,15,FALSE),0)</f>
        <v>0</v>
      </c>
      <c r="K99" s="6">
        <f>IFERROR(VLOOKUP($C99,#REF!,18,FALSE),0)</f>
        <v>0</v>
      </c>
      <c r="L99" s="6">
        <f t="shared" si="7"/>
        <v>0</v>
      </c>
    </row>
    <row r="100" spans="2:12" x14ac:dyDescent="0.25">
      <c r="B100" s="6" t="s">
        <v>138</v>
      </c>
      <c r="D100" s="6">
        <f>IFERROR(VLOOKUP($C100,'World Cup Players'!#REF!,3,FALSE),0)</f>
        <v>0</v>
      </c>
      <c r="F100" s="6">
        <f>IFERROR(VLOOKUP($C100,'World Cup Players'!#REF!,8,FALSE),0)</f>
        <v>0</v>
      </c>
      <c r="G100" s="6">
        <f>IFERROR(VLOOKUP($C100,'World Cup Players'!#REF!,10,FALSE),0)</f>
        <v>0</v>
      </c>
      <c r="H100" s="6">
        <f>IFERROR(VLOOKUP($C100,'World Cup Players'!#REF!,11,FALSE),0)</f>
        <v>0</v>
      </c>
      <c r="J100" s="6">
        <f>IFERROR(VLOOKUP($C100,#REF!,15,FALSE),0)</f>
        <v>0</v>
      </c>
      <c r="K100" s="6">
        <f>IFERROR(VLOOKUP($C100,#REF!,18,FALSE),0)</f>
        <v>0</v>
      </c>
      <c r="L100" s="6">
        <f t="shared" si="7"/>
        <v>0</v>
      </c>
    </row>
    <row r="101" spans="2:12" x14ac:dyDescent="0.25">
      <c r="C101" s="7" t="s">
        <v>5</v>
      </c>
      <c r="D101" s="6">
        <f>IFERROR(VLOOKUP($C101,'World Cup Players'!#REF!,3,FALSE),0)</f>
        <v>0</v>
      </c>
      <c r="F101" s="6">
        <f>IFERROR(VLOOKUP($C101,'World Cup Players'!#REF!,8,FALSE),0)</f>
        <v>0</v>
      </c>
      <c r="G101" s="6">
        <f>IFERROR(VLOOKUP($C101,'World Cup Players'!#REF!,10,FALSE),0)</f>
        <v>0</v>
      </c>
      <c r="H101" s="6">
        <f>IFERROR(VLOOKUP($C101,'World Cup Players'!#REF!,11,FALSE),0)</f>
        <v>0</v>
      </c>
      <c r="J101" s="6">
        <f>IFERROR(VLOOKUP($C101,#REF!,15,FALSE),0)</f>
        <v>0</v>
      </c>
      <c r="K101" s="6">
        <f>IFERROR(VLOOKUP($C101,#REF!,18,FALSE),0)</f>
        <v>0</v>
      </c>
      <c r="L101" s="6">
        <f t="shared" si="7"/>
        <v>0</v>
      </c>
    </row>
    <row r="102" spans="2:12" x14ac:dyDescent="0.25">
      <c r="C102" s="8" t="s">
        <v>17</v>
      </c>
      <c r="D102" s="6">
        <f>IFERROR(VLOOKUP($C102,'World Cup Players'!#REF!,3,FALSE),0)</f>
        <v>0</v>
      </c>
      <c r="F102" s="6">
        <f>IFERROR(VLOOKUP($C102,'World Cup Players'!#REF!,8,FALSE),0)</f>
        <v>0</v>
      </c>
      <c r="G102" s="6">
        <f>IFERROR(VLOOKUP($C102,'World Cup Players'!#REF!,10,FALSE),0)</f>
        <v>0</v>
      </c>
      <c r="H102" s="6">
        <f>IFERROR(VLOOKUP($C102,'World Cup Players'!#REF!,11,FALSE),0)</f>
        <v>0</v>
      </c>
      <c r="J102" s="6">
        <f>IFERROR(VLOOKUP($C102,#REF!,15,FALSE),0)</f>
        <v>0</v>
      </c>
      <c r="K102" s="6">
        <f>IFERROR(VLOOKUP($C102,#REF!,18,FALSE),0)</f>
        <v>0</v>
      </c>
      <c r="L102" s="6">
        <f t="shared" si="7"/>
        <v>0</v>
      </c>
    </row>
    <row r="103" spans="2:12" x14ac:dyDescent="0.25">
      <c r="C103" s="7" t="s">
        <v>20</v>
      </c>
      <c r="D103" s="6">
        <f>IFERROR(VLOOKUP($C103,'World Cup Players'!#REF!,3,FALSE),0)</f>
        <v>0</v>
      </c>
      <c r="F103" s="6">
        <f>IFERROR(VLOOKUP($C103,'World Cup Players'!#REF!,8,FALSE),0)</f>
        <v>0</v>
      </c>
      <c r="G103" s="6">
        <f>IFERROR(VLOOKUP($C103,'World Cup Players'!#REF!,10,FALSE),0)</f>
        <v>0</v>
      </c>
      <c r="H103" s="6">
        <f>IFERROR(VLOOKUP($C103,'World Cup Players'!#REF!,11,FALSE),0)</f>
        <v>0</v>
      </c>
      <c r="J103" s="6">
        <f>IFERROR(VLOOKUP($C103,#REF!,15,FALSE),0)</f>
        <v>0</v>
      </c>
      <c r="K103" s="6">
        <f>IFERROR(VLOOKUP($C103,#REF!,18,FALSE),0)</f>
        <v>0</v>
      </c>
      <c r="L103" s="6">
        <f t="shared" si="7"/>
        <v>0</v>
      </c>
    </row>
    <row r="104" spans="2:12" x14ac:dyDescent="0.25">
      <c r="C104" s="7" t="s">
        <v>23</v>
      </c>
      <c r="D104" s="6">
        <f>IFERROR(VLOOKUP($C104,'World Cup Players'!#REF!,3,FALSE),0)</f>
        <v>0</v>
      </c>
      <c r="F104" s="6">
        <f>IFERROR(VLOOKUP($C104,'World Cup Players'!#REF!,8,FALSE),0)</f>
        <v>0</v>
      </c>
      <c r="G104" s="6">
        <f>IFERROR(VLOOKUP($C104,'World Cup Players'!#REF!,10,FALSE),0)</f>
        <v>0</v>
      </c>
      <c r="H104" s="6">
        <f>IFERROR(VLOOKUP($C104,'World Cup Players'!#REF!,11,FALSE),0)</f>
        <v>0</v>
      </c>
      <c r="J104" s="6">
        <f>IFERROR(VLOOKUP($C104,#REF!,15,FALSE),0)</f>
        <v>0</v>
      </c>
      <c r="K104" s="6">
        <f>IFERROR(VLOOKUP($C104,#REF!,18,FALSE),0)</f>
        <v>0</v>
      </c>
      <c r="L104" s="6">
        <f t="shared" si="7"/>
        <v>0</v>
      </c>
    </row>
    <row r="105" spans="2:12" x14ac:dyDescent="0.25">
      <c r="C105" s="8" t="s">
        <v>35</v>
      </c>
      <c r="D105" s="6">
        <f>IFERROR(VLOOKUP($C105,'World Cup Players'!#REF!,3,FALSE),0)</f>
        <v>0</v>
      </c>
      <c r="F105" s="6">
        <f>IFERROR(VLOOKUP($C105,'World Cup Players'!#REF!,8,FALSE),0)</f>
        <v>0</v>
      </c>
      <c r="G105" s="6">
        <f>IFERROR(VLOOKUP($C105,'World Cup Players'!#REF!,10,FALSE),0)</f>
        <v>0</v>
      </c>
      <c r="H105" s="6">
        <f>IFERROR(VLOOKUP($C105,'World Cup Players'!#REF!,11,FALSE),0)</f>
        <v>0</v>
      </c>
      <c r="J105" s="6">
        <f>IFERROR(VLOOKUP($C105,#REF!,15,FALSE),0)</f>
        <v>0</v>
      </c>
      <c r="K105" s="6">
        <f>IFERROR(VLOOKUP($C105,#REF!,18,FALSE),0)</f>
        <v>0</v>
      </c>
      <c r="L105" s="6">
        <f t="shared" si="7"/>
        <v>0</v>
      </c>
    </row>
    <row r="106" spans="2:12" x14ac:dyDescent="0.25">
      <c r="C106" s="9" t="s">
        <v>43</v>
      </c>
      <c r="D106" s="6">
        <f>IFERROR(VLOOKUP($C106,'World Cup Players'!#REF!,3,FALSE),0)</f>
        <v>0</v>
      </c>
      <c r="F106" s="6">
        <f>IFERROR(VLOOKUP($C106,'World Cup Players'!#REF!,8,FALSE),0)</f>
        <v>0</v>
      </c>
      <c r="G106" s="6">
        <f>IFERROR(VLOOKUP($C106,'World Cup Players'!#REF!,10,FALSE),0)</f>
        <v>0</v>
      </c>
      <c r="H106" s="6">
        <f>IFERROR(VLOOKUP($C106,'World Cup Players'!#REF!,11,FALSE),0)</f>
        <v>0</v>
      </c>
      <c r="J106" s="6">
        <f>IFERROR(VLOOKUP($C106,#REF!,15,FALSE),0)</f>
        <v>0</v>
      </c>
      <c r="K106" s="6">
        <f>IFERROR(VLOOKUP($C106,#REF!,18,FALSE),0)</f>
        <v>0</v>
      </c>
      <c r="L106" s="6">
        <f t="shared" si="7"/>
        <v>0</v>
      </c>
    </row>
    <row r="107" spans="2:12" x14ac:dyDescent="0.25">
      <c r="C107" s="7" t="s">
        <v>75</v>
      </c>
      <c r="D107" s="6">
        <f>IFERROR(VLOOKUP($C107,'World Cup Players'!#REF!,3,FALSE),0)</f>
        <v>0</v>
      </c>
      <c r="F107" s="6">
        <f>IFERROR(VLOOKUP($C107,'World Cup Players'!#REF!,8,FALSE),0)</f>
        <v>0</v>
      </c>
      <c r="G107" s="6">
        <f>IFERROR(VLOOKUP($C107,'World Cup Players'!#REF!,10,FALSE),0)</f>
        <v>0</v>
      </c>
      <c r="H107" s="6">
        <f>IFERROR(VLOOKUP($C107,'World Cup Players'!#REF!,11,FALSE),0)</f>
        <v>0</v>
      </c>
      <c r="J107" s="6">
        <f>IFERROR(VLOOKUP($C107,#REF!,15,FALSE),0)</f>
        <v>0</v>
      </c>
      <c r="K107" s="6">
        <f>IFERROR(VLOOKUP($C107,#REF!,18,FALSE),0)</f>
        <v>0</v>
      </c>
      <c r="L107" s="6">
        <f t="shared" si="7"/>
        <v>0</v>
      </c>
    </row>
    <row r="108" spans="2:12" x14ac:dyDescent="0.25">
      <c r="C108" s="7" t="s">
        <v>47</v>
      </c>
      <c r="D108" s="6">
        <f>IFERROR(VLOOKUP($C108,'World Cup Players'!#REF!,3,FALSE),0)</f>
        <v>0</v>
      </c>
      <c r="F108" s="6">
        <f>IFERROR(VLOOKUP($C108,'World Cup Players'!#REF!,8,FALSE),0)</f>
        <v>0</v>
      </c>
      <c r="G108" s="6">
        <f>IFERROR(VLOOKUP($C108,'World Cup Players'!#REF!,10,FALSE),0)</f>
        <v>0</v>
      </c>
      <c r="H108" s="6">
        <f>IFERROR(VLOOKUP($C108,'World Cup Players'!#REF!,11,FALSE),0)</f>
        <v>0</v>
      </c>
      <c r="J108" s="6">
        <f>IFERROR(VLOOKUP($C108,#REF!,15,FALSE),0)</f>
        <v>0</v>
      </c>
      <c r="K108" s="6">
        <f>IFERROR(VLOOKUP($C108,#REF!,18,FALSE),0)</f>
        <v>0</v>
      </c>
      <c r="L108" s="6">
        <f t="shared" si="7"/>
        <v>0</v>
      </c>
    </row>
    <row r="109" spans="2:12" x14ac:dyDescent="0.25">
      <c r="C109" s="9" t="s">
        <v>57</v>
      </c>
      <c r="D109" s="6">
        <f>IFERROR(VLOOKUP($C109,'World Cup Players'!#REF!,3,FALSE),0)</f>
        <v>0</v>
      </c>
      <c r="F109" s="6">
        <f>IFERROR(VLOOKUP($C109,'World Cup Players'!#REF!,8,FALSE),0)</f>
        <v>0</v>
      </c>
      <c r="G109" s="6">
        <f>IFERROR(VLOOKUP($C109,'World Cup Players'!#REF!,10,FALSE),0)</f>
        <v>0</v>
      </c>
      <c r="H109" s="6">
        <f>IFERROR(VLOOKUP($C109,'World Cup Players'!#REF!,11,FALSE),0)</f>
        <v>0</v>
      </c>
      <c r="J109" s="6">
        <f>IFERROR(VLOOKUP($C109,#REF!,15,FALSE),0)</f>
        <v>0</v>
      </c>
      <c r="K109" s="6">
        <f>IFERROR(VLOOKUP($C109,#REF!,18,FALSE),0)</f>
        <v>0</v>
      </c>
      <c r="L109" s="6">
        <f t="shared" si="7"/>
        <v>0</v>
      </c>
    </row>
    <row r="110" spans="2:12" x14ac:dyDescent="0.25">
      <c r="C110" s="8" t="s">
        <v>41</v>
      </c>
      <c r="D110" s="6">
        <f>IFERROR(VLOOKUP($C110,'World Cup Players'!#REF!,3,FALSE),0)</f>
        <v>0</v>
      </c>
      <c r="F110" s="6">
        <f>IFERROR(VLOOKUP($C110,'World Cup Players'!#REF!,8,FALSE),0)</f>
        <v>0</v>
      </c>
      <c r="G110" s="6">
        <f>IFERROR(VLOOKUP($C110,'World Cup Players'!#REF!,10,FALSE),0)</f>
        <v>0</v>
      </c>
      <c r="H110" s="6">
        <f>IFERROR(VLOOKUP($C110,'World Cup Players'!#REF!,11,FALSE),0)</f>
        <v>0</v>
      </c>
      <c r="J110" s="6">
        <f>IFERROR(VLOOKUP($C110,#REF!,15,FALSE),0)</f>
        <v>0</v>
      </c>
      <c r="K110" s="6">
        <f>IFERROR(VLOOKUP($C110,#REF!,18,FALSE),0)</f>
        <v>0</v>
      </c>
      <c r="L110" s="6">
        <f t="shared" si="7"/>
        <v>0</v>
      </c>
    </row>
    <row r="111" spans="2:12" x14ac:dyDescent="0.25">
      <c r="C111" s="10" t="s">
        <v>99</v>
      </c>
      <c r="D111" s="6">
        <f>IFERROR(VLOOKUP($C111,'World Cup Players'!#REF!,3,FALSE),0)</f>
        <v>0</v>
      </c>
      <c r="F111" s="6">
        <f>IFERROR(VLOOKUP($C111,'World Cup Players'!#REF!,8,FALSE),0)</f>
        <v>0</v>
      </c>
      <c r="G111" s="6">
        <f>IFERROR(VLOOKUP($C111,'World Cup Players'!#REF!,10,FALSE),0)</f>
        <v>0</v>
      </c>
      <c r="H111" s="6">
        <f>IFERROR(VLOOKUP($C111,'World Cup Players'!#REF!,11,FALSE),0)</f>
        <v>0</v>
      </c>
      <c r="J111" s="6">
        <f>IFERROR(VLOOKUP($C111,#REF!,15,FALSE),0)</f>
        <v>0</v>
      </c>
      <c r="K111" s="6">
        <f>IFERROR(VLOOKUP($C111,#REF!,18,FALSE),0)</f>
        <v>0</v>
      </c>
      <c r="L111" s="6">
        <f t="shared" si="7"/>
        <v>0</v>
      </c>
    </row>
    <row r="112" spans="2:12" x14ac:dyDescent="0.25">
      <c r="C112" s="8" t="s">
        <v>113</v>
      </c>
      <c r="D112" s="6">
        <f>IFERROR(VLOOKUP($C112,'World Cup Players'!#REF!,3,FALSE),0)</f>
        <v>0</v>
      </c>
      <c r="F112" s="6">
        <f>IFERROR(VLOOKUP($C112,'World Cup Players'!#REF!,8,FALSE),0)</f>
        <v>0</v>
      </c>
      <c r="G112" s="6">
        <f>IFERROR(VLOOKUP($C112,'World Cup Players'!#REF!,10,FALSE),0)</f>
        <v>0</v>
      </c>
      <c r="H112" s="6">
        <f>IFERROR(VLOOKUP($C112,'World Cup Players'!#REF!,11,FALSE),0)</f>
        <v>0</v>
      </c>
      <c r="J112" s="6">
        <f>IFERROR(VLOOKUP($C112,#REF!,15,FALSE),0)</f>
        <v>0</v>
      </c>
      <c r="K112" s="6">
        <f>IFERROR(VLOOKUP($C112,#REF!,18,FALSE),0)</f>
        <v>0</v>
      </c>
      <c r="L112" s="6">
        <f t="shared" si="7"/>
        <v>0</v>
      </c>
    </row>
    <row r="113" spans="2:12" x14ac:dyDescent="0.25">
      <c r="C113" s="10" t="s">
        <v>104</v>
      </c>
      <c r="D113" s="6">
        <f>IFERROR(VLOOKUP($C113,'World Cup Players'!#REF!,3,FALSE),0)</f>
        <v>0</v>
      </c>
      <c r="F113" s="6">
        <f>IFERROR(VLOOKUP($C113,'World Cup Players'!#REF!,8,FALSE),0)</f>
        <v>0</v>
      </c>
      <c r="G113" s="6">
        <f>IFERROR(VLOOKUP($C113,'World Cup Players'!#REF!,10,FALSE),0)</f>
        <v>0</v>
      </c>
      <c r="H113" s="6">
        <f>IFERROR(VLOOKUP($C113,'World Cup Players'!#REF!,11,FALSE),0)</f>
        <v>0</v>
      </c>
      <c r="J113" s="6">
        <f>IFERROR(VLOOKUP($C113,#REF!,15,FALSE),0)</f>
        <v>0</v>
      </c>
      <c r="K113" s="6">
        <f>IFERROR(VLOOKUP($C113,#REF!,18,FALSE),0)</f>
        <v>0</v>
      </c>
      <c r="L113" s="6">
        <f t="shared" si="7"/>
        <v>0</v>
      </c>
    </row>
    <row r="114" spans="2:12" x14ac:dyDescent="0.25">
      <c r="C114" s="11" t="s">
        <v>122</v>
      </c>
      <c r="D114" s="6">
        <f>IFERROR(VLOOKUP($C114,'World Cup Players'!#REF!,3,FALSE),0)</f>
        <v>0</v>
      </c>
      <c r="F114" s="6">
        <f>IFERROR(VLOOKUP($C114,'World Cup Players'!#REF!,8,FALSE),0)</f>
        <v>0</v>
      </c>
      <c r="G114" s="6">
        <f>IFERROR(VLOOKUP($C114,'World Cup Players'!#REF!,10,FALSE),0)</f>
        <v>0</v>
      </c>
      <c r="H114" s="6">
        <f>IFERROR(VLOOKUP($C114,'World Cup Players'!#REF!,11,FALSE),0)</f>
        <v>0</v>
      </c>
      <c r="J114" s="6">
        <f>IFERROR(VLOOKUP($C114,#REF!,15,FALSE),0)</f>
        <v>0</v>
      </c>
      <c r="K114" s="6">
        <f>IFERROR(VLOOKUP($C114,#REF!,18,FALSE),0)</f>
        <v>0</v>
      </c>
      <c r="L114" s="6">
        <f t="shared" si="7"/>
        <v>0</v>
      </c>
    </row>
    <row r="115" spans="2:12" x14ac:dyDescent="0.25">
      <c r="C115" s="7" t="s">
        <v>154</v>
      </c>
      <c r="D115" s="6">
        <f>IFERROR(VLOOKUP($C115,'World Cup Players'!#REF!,3,FALSE),0)</f>
        <v>0</v>
      </c>
      <c r="F115" s="6">
        <f>IFERROR(VLOOKUP($C115,'World Cup Players'!#REF!,8,FALSE),0)</f>
        <v>0</v>
      </c>
      <c r="G115" s="6">
        <f>IFERROR(VLOOKUP($C115,'World Cup Players'!#REF!,10,FALSE),0)</f>
        <v>0</v>
      </c>
      <c r="H115" s="6">
        <f>IFERROR(VLOOKUP($C115,'World Cup Players'!#REF!,11,FALSE),0)</f>
        <v>0</v>
      </c>
      <c r="J115" s="6">
        <f>IFERROR(VLOOKUP($C115,#REF!,15,FALSE),0)</f>
        <v>0</v>
      </c>
      <c r="K115" s="6">
        <f>IFERROR(VLOOKUP($C115,#REF!,18,FALSE),0)</f>
        <v>0</v>
      </c>
      <c r="L115" s="6">
        <f t="shared" si="7"/>
        <v>0</v>
      </c>
    </row>
    <row r="116" spans="2:12" x14ac:dyDescent="0.25">
      <c r="C116" s="10" t="s">
        <v>107</v>
      </c>
      <c r="D116" s="6">
        <f>IFERROR(VLOOKUP($C116,'World Cup Players'!#REF!,3,FALSE),0)</f>
        <v>0</v>
      </c>
      <c r="F116" s="6">
        <f>IFERROR(VLOOKUP($C116,'World Cup Players'!#REF!,8,FALSE),0)</f>
        <v>0</v>
      </c>
      <c r="G116" s="6">
        <f>IFERROR(VLOOKUP($C116,'World Cup Players'!#REF!,10,FALSE),0)</f>
        <v>0</v>
      </c>
      <c r="H116" s="6">
        <f>IFERROR(VLOOKUP($C116,'World Cup Players'!#REF!,11,FALSE),0)</f>
        <v>0</v>
      </c>
      <c r="J116" s="6">
        <f>IFERROR(VLOOKUP($C116,#REF!,15,FALSE),0)</f>
        <v>0</v>
      </c>
      <c r="K116" s="6">
        <f>IFERROR(VLOOKUP($C116,#REF!,18,FALSE),0)</f>
        <v>0</v>
      </c>
      <c r="L116" s="6">
        <f t="shared" si="7"/>
        <v>0</v>
      </c>
    </row>
    <row r="117" spans="2:12" x14ac:dyDescent="0.25">
      <c r="C117" s="11" t="s">
        <v>123</v>
      </c>
      <c r="D117" s="6">
        <f>IFERROR(VLOOKUP($C117,'World Cup Players'!#REF!,3,FALSE),0)</f>
        <v>0</v>
      </c>
      <c r="F117" s="6">
        <f>IFERROR(VLOOKUP($C117,'World Cup Players'!#REF!,8,FALSE),0)</f>
        <v>0</v>
      </c>
      <c r="G117" s="6">
        <f>IFERROR(VLOOKUP($C117,'World Cup Players'!#REF!,10,FALSE),0)</f>
        <v>0</v>
      </c>
      <c r="H117" s="6">
        <f>IFERROR(VLOOKUP($C117,'World Cup Players'!#REF!,11,FALSE),0)</f>
        <v>0</v>
      </c>
      <c r="J117" s="6">
        <f>IFERROR(VLOOKUP($C117,#REF!,15,FALSE),0)</f>
        <v>0</v>
      </c>
      <c r="K117" s="6">
        <f>IFERROR(VLOOKUP($C117,#REF!,18,FALSE),0)</f>
        <v>0</v>
      </c>
      <c r="L117" s="6">
        <f t="shared" si="7"/>
        <v>0</v>
      </c>
    </row>
    <row r="118" spans="2:12" x14ac:dyDescent="0.25">
      <c r="C118" s="10" t="s">
        <v>121</v>
      </c>
      <c r="D118" s="6">
        <f>IFERROR(VLOOKUP($C118,'World Cup Players'!#REF!,3,FALSE),0)</f>
        <v>0</v>
      </c>
      <c r="F118" s="6">
        <f>IFERROR(VLOOKUP($C118,'World Cup Players'!#REF!,8,FALSE),0)</f>
        <v>0</v>
      </c>
      <c r="G118" s="6">
        <f>IFERROR(VLOOKUP($C118,'World Cup Players'!#REF!,10,FALSE),0)</f>
        <v>0</v>
      </c>
      <c r="H118" s="6">
        <f>IFERROR(VLOOKUP($C118,'World Cup Players'!#REF!,11,FALSE),0)</f>
        <v>0</v>
      </c>
      <c r="J118" s="6">
        <f>IFERROR(VLOOKUP($C118,#REF!,15,FALSE),0)</f>
        <v>0</v>
      </c>
      <c r="K118" s="6">
        <f>IFERROR(VLOOKUP($C118,#REF!,18,FALSE),0)</f>
        <v>0</v>
      </c>
      <c r="L118" s="6">
        <f t="shared" si="7"/>
        <v>0</v>
      </c>
    </row>
    <row r="119" spans="2:12" x14ac:dyDescent="0.25">
      <c r="C119" s="7" t="s">
        <v>48</v>
      </c>
      <c r="D119" s="6">
        <f>IFERROR(VLOOKUP($C119,'World Cup Players'!#REF!,3,FALSE),0)</f>
        <v>0</v>
      </c>
      <c r="F119" s="6">
        <f>IFERROR(VLOOKUP($C119,'World Cup Players'!#REF!,8,FALSE),0)</f>
        <v>0</v>
      </c>
      <c r="G119" s="6">
        <f>IFERROR(VLOOKUP($C119,'World Cup Players'!#REF!,10,FALSE),0)</f>
        <v>0</v>
      </c>
      <c r="H119" s="6">
        <f>IFERROR(VLOOKUP($C119,'World Cup Players'!#REF!,11,FALSE),0)</f>
        <v>0</v>
      </c>
      <c r="J119" s="6">
        <f>IFERROR(VLOOKUP($C119,#REF!,15,FALSE),0)</f>
        <v>0</v>
      </c>
      <c r="K119" s="6">
        <f>IFERROR(VLOOKUP($C119,#REF!,18,FALSE),0)</f>
        <v>0</v>
      </c>
      <c r="L119" s="6">
        <f t="shared" si="7"/>
        <v>0</v>
      </c>
    </row>
    <row r="120" spans="2:12" x14ac:dyDescent="0.25">
      <c r="C120" s="10" t="s">
        <v>83</v>
      </c>
      <c r="D120" s="6">
        <f>IFERROR(VLOOKUP($C120,'World Cup Players'!#REF!,3,FALSE),0)</f>
        <v>0</v>
      </c>
      <c r="F120" s="6">
        <f>IFERROR(VLOOKUP($C120,'World Cup Players'!#REF!,8,FALSE),0)</f>
        <v>0</v>
      </c>
      <c r="G120" s="6">
        <f>IFERROR(VLOOKUP($C120,'World Cup Players'!#REF!,10,FALSE),0)</f>
        <v>0</v>
      </c>
      <c r="H120" s="6">
        <f>IFERROR(VLOOKUP($C120,'World Cup Players'!#REF!,11,FALSE),0)</f>
        <v>0</v>
      </c>
      <c r="J120" s="6">
        <f>IFERROR(VLOOKUP($C120,#REF!,15,FALSE),0)</f>
        <v>0</v>
      </c>
      <c r="K120" s="6">
        <f>IFERROR(VLOOKUP($C120,#REF!,18,FALSE),0)</f>
        <v>0</v>
      </c>
      <c r="L120" s="6">
        <f t="shared" si="7"/>
        <v>0</v>
      </c>
    </row>
    <row r="121" spans="2:12" x14ac:dyDescent="0.25">
      <c r="C121" s="10" t="s">
        <v>77</v>
      </c>
      <c r="D121" s="6">
        <f>IFERROR(VLOOKUP($C121,'World Cup Players'!#REF!,3,FALSE),0)</f>
        <v>0</v>
      </c>
      <c r="F121" s="6">
        <f>IFERROR(VLOOKUP($C121,'World Cup Players'!#REF!,8,FALSE),0)</f>
        <v>0</v>
      </c>
      <c r="G121" s="6">
        <f>IFERROR(VLOOKUP($C121,'World Cup Players'!#REF!,10,FALSE),0)</f>
        <v>0</v>
      </c>
      <c r="H121" s="6">
        <f>IFERROR(VLOOKUP($C121,'World Cup Players'!#REF!,11,FALSE),0)</f>
        <v>0</v>
      </c>
      <c r="J121" s="6">
        <f>IFERROR(VLOOKUP($C121,#REF!,15,FALSE),0)</f>
        <v>0</v>
      </c>
      <c r="K121" s="6">
        <f>IFERROR(VLOOKUP($C121,#REF!,18,FALSE),0)</f>
        <v>0</v>
      </c>
      <c r="L121" s="6">
        <f t="shared" si="7"/>
        <v>0</v>
      </c>
    </row>
    <row r="122" spans="2:12" x14ac:dyDescent="0.25">
      <c r="C122" s="12" t="s">
        <v>155</v>
      </c>
      <c r="D122" s="6">
        <f>IFERROR(VLOOKUP($C122,'World Cup Players'!#REF!,3,FALSE),0)</f>
        <v>0</v>
      </c>
      <c r="F122" s="6">
        <f>IFERROR(VLOOKUP($C122,'World Cup Players'!#REF!,8,FALSE),0)</f>
        <v>0</v>
      </c>
      <c r="G122" s="6">
        <f>IFERROR(VLOOKUP($C122,'World Cup Players'!#REF!,10,FALSE),0)</f>
        <v>0</v>
      </c>
      <c r="H122" s="6">
        <f>IFERROR(VLOOKUP($C122,'World Cup Players'!#REF!,11,FALSE),0)</f>
        <v>0</v>
      </c>
      <c r="J122" s="6">
        <f>IFERROR(VLOOKUP($C122,#REF!,15,FALSE),0)</f>
        <v>0</v>
      </c>
      <c r="K122" s="6">
        <f>IFERROR(VLOOKUP($C122,#REF!,18,FALSE),0)</f>
        <v>0</v>
      </c>
      <c r="L122" s="6">
        <f t="shared" si="7"/>
        <v>0</v>
      </c>
    </row>
    <row r="123" spans="2:12" x14ac:dyDescent="0.25">
      <c r="D123" s="6">
        <f>IFERROR(VLOOKUP($C123,'World Cup Players'!#REF!,3,FALSE),0)</f>
        <v>0</v>
      </c>
      <c r="F123" s="6">
        <f>IFERROR(VLOOKUP($C123,'World Cup Players'!#REF!,8,FALSE),0)</f>
        <v>0</v>
      </c>
      <c r="G123" s="6">
        <f>IFERROR(VLOOKUP($C123,'World Cup Players'!#REF!,10,FALSE),0)</f>
        <v>0</v>
      </c>
      <c r="H123" s="6">
        <f>IFERROR(VLOOKUP($C123,'World Cup Players'!#REF!,11,FALSE),0)</f>
        <v>0</v>
      </c>
      <c r="J123" s="6">
        <f>IFERROR(VLOOKUP($C123,#REF!,15,FALSE),0)</f>
        <v>0</v>
      </c>
      <c r="K123" s="6">
        <f>IFERROR(VLOOKUP($C123,#REF!,18,FALSE),0)</f>
        <v>0</v>
      </c>
      <c r="L123" s="6">
        <f t="shared" si="7"/>
        <v>0</v>
      </c>
    </row>
    <row r="124" spans="2:12" x14ac:dyDescent="0.25">
      <c r="B124" s="6" t="s">
        <v>151</v>
      </c>
      <c r="D124" s="6">
        <f>IFERROR(VLOOKUP($C124,'World Cup Players'!#REF!,3,FALSE),0)</f>
        <v>0</v>
      </c>
      <c r="F124" s="6">
        <f>IFERROR(VLOOKUP($C124,'World Cup Players'!#REF!,8,FALSE),0)</f>
        <v>0</v>
      </c>
      <c r="G124" s="6">
        <f>IFERROR(VLOOKUP($C124,'World Cup Players'!#REF!,10,FALSE),0)</f>
        <v>0</v>
      </c>
      <c r="H124" s="6">
        <f>IFERROR(VLOOKUP($C124,'World Cup Players'!#REF!,11,FALSE),0)</f>
        <v>0</v>
      </c>
      <c r="J124" s="6">
        <f>IFERROR(VLOOKUP($C124,#REF!,15,FALSE),0)</f>
        <v>0</v>
      </c>
      <c r="K124" s="6">
        <f>IFERROR(VLOOKUP($C124,#REF!,18,FALSE),0)</f>
        <v>0</v>
      </c>
      <c r="L124" s="6">
        <f t="shared" si="7"/>
        <v>0</v>
      </c>
    </row>
    <row r="125" spans="2:12" x14ac:dyDescent="0.25">
      <c r="C125" s="7" t="s">
        <v>53</v>
      </c>
      <c r="D125" s="6">
        <f>IFERROR(VLOOKUP($C125,'World Cup Players'!#REF!,3,FALSE),0)</f>
        <v>0</v>
      </c>
      <c r="F125" s="6">
        <f>IFERROR(VLOOKUP($C125,'World Cup Players'!#REF!,8,FALSE),0)</f>
        <v>0</v>
      </c>
      <c r="G125" s="6">
        <f>IFERROR(VLOOKUP($C125,'World Cup Players'!#REF!,10,FALSE),0)</f>
        <v>0</v>
      </c>
      <c r="H125" s="6">
        <f>IFERROR(VLOOKUP($C125,'World Cup Players'!#REF!,11,FALSE),0)</f>
        <v>0</v>
      </c>
      <c r="J125" s="6">
        <f>IFERROR(VLOOKUP($C125,#REF!,15,FALSE),0)</f>
        <v>0</v>
      </c>
      <c r="K125" s="6">
        <f>IFERROR(VLOOKUP($C125,#REF!,18,FALSE),0)</f>
        <v>0</v>
      </c>
      <c r="L125" s="6">
        <f t="shared" si="7"/>
        <v>0</v>
      </c>
    </row>
    <row r="126" spans="2:12" x14ac:dyDescent="0.25">
      <c r="C126" s="7" t="s">
        <v>15</v>
      </c>
      <c r="D126" s="6">
        <f>IFERROR(VLOOKUP($C126,'World Cup Players'!#REF!,3,FALSE),0)</f>
        <v>0</v>
      </c>
      <c r="F126" s="6">
        <f>IFERROR(VLOOKUP($C126,'World Cup Players'!#REF!,8,FALSE),0)</f>
        <v>0</v>
      </c>
      <c r="G126" s="6">
        <f>IFERROR(VLOOKUP($C126,'World Cup Players'!#REF!,10,FALSE),0)</f>
        <v>0</v>
      </c>
      <c r="H126" s="6">
        <f>IFERROR(VLOOKUP($C126,'World Cup Players'!#REF!,11,FALSE),0)</f>
        <v>0</v>
      </c>
      <c r="J126" s="6">
        <f>IFERROR(VLOOKUP($C126,#REF!,15,FALSE),0)</f>
        <v>0</v>
      </c>
      <c r="K126" s="6">
        <f>IFERROR(VLOOKUP($C126,#REF!,18,FALSE),0)</f>
        <v>0</v>
      </c>
      <c r="L126" s="6">
        <f t="shared" si="7"/>
        <v>0</v>
      </c>
    </row>
    <row r="127" spans="2:12" x14ac:dyDescent="0.25">
      <c r="C127" s="8" t="s">
        <v>125</v>
      </c>
      <c r="D127" s="6">
        <f>IFERROR(VLOOKUP($C127,'World Cup Players'!#REF!,3,FALSE),0)</f>
        <v>0</v>
      </c>
      <c r="F127" s="6">
        <f>IFERROR(VLOOKUP($C127,'World Cup Players'!#REF!,8,FALSE),0)</f>
        <v>0</v>
      </c>
      <c r="G127" s="6">
        <f>IFERROR(VLOOKUP($C127,'World Cup Players'!#REF!,10,FALSE),0)</f>
        <v>0</v>
      </c>
      <c r="H127" s="6">
        <f>IFERROR(VLOOKUP($C127,'World Cup Players'!#REF!,11,FALSE),0)</f>
        <v>0</v>
      </c>
      <c r="J127" s="6">
        <f>IFERROR(VLOOKUP($C127,#REF!,15,FALSE),0)</f>
        <v>0</v>
      </c>
      <c r="K127" s="6">
        <f>IFERROR(VLOOKUP($C127,#REF!,18,FALSE),0)</f>
        <v>0</v>
      </c>
      <c r="L127" s="6">
        <f t="shared" si="7"/>
        <v>0</v>
      </c>
    </row>
    <row r="128" spans="2:12" x14ac:dyDescent="0.25">
      <c r="C128" s="7" t="s">
        <v>38</v>
      </c>
      <c r="D128" s="6">
        <f>IFERROR(VLOOKUP($C128,'World Cup Players'!#REF!,3,FALSE),0)</f>
        <v>0</v>
      </c>
      <c r="F128" s="6">
        <f>IFERROR(VLOOKUP($C128,'World Cup Players'!#REF!,8,FALSE),0)</f>
        <v>0</v>
      </c>
      <c r="G128" s="6">
        <f>IFERROR(VLOOKUP($C128,'World Cup Players'!#REF!,10,FALSE),0)</f>
        <v>0</v>
      </c>
      <c r="H128" s="6">
        <f>IFERROR(VLOOKUP($C128,'World Cup Players'!#REF!,11,FALSE),0)</f>
        <v>0</v>
      </c>
      <c r="J128" s="6">
        <f>IFERROR(VLOOKUP($C128,#REF!,15,FALSE),0)</f>
        <v>0</v>
      </c>
      <c r="K128" s="6">
        <f>IFERROR(VLOOKUP($C128,#REF!,18,FALSE),0)</f>
        <v>0</v>
      </c>
      <c r="L128" s="6">
        <f t="shared" si="7"/>
        <v>0</v>
      </c>
    </row>
    <row r="129" spans="3:12" x14ac:dyDescent="0.25">
      <c r="C129" s="7" t="s">
        <v>30</v>
      </c>
      <c r="D129" s="6">
        <f>IFERROR(VLOOKUP($C129,'World Cup Players'!#REF!,3,FALSE),0)</f>
        <v>0</v>
      </c>
      <c r="F129" s="6">
        <f>IFERROR(VLOOKUP($C129,'World Cup Players'!#REF!,8,FALSE),0)</f>
        <v>0</v>
      </c>
      <c r="G129" s="6">
        <f>IFERROR(VLOOKUP($C129,'World Cup Players'!#REF!,10,FALSE),0)</f>
        <v>0</v>
      </c>
      <c r="H129" s="6">
        <f>IFERROR(VLOOKUP($C129,'World Cup Players'!#REF!,11,FALSE),0)</f>
        <v>0</v>
      </c>
      <c r="J129" s="6">
        <f>IFERROR(VLOOKUP($C129,#REF!,15,FALSE),0)</f>
        <v>0</v>
      </c>
      <c r="K129" s="6">
        <f>IFERROR(VLOOKUP($C129,#REF!,18,FALSE),0)</f>
        <v>0</v>
      </c>
      <c r="L129" s="6">
        <f t="shared" si="7"/>
        <v>0</v>
      </c>
    </row>
    <row r="130" spans="3:12" x14ac:dyDescent="0.25">
      <c r="C130" s="9" t="s">
        <v>63</v>
      </c>
      <c r="D130" s="6">
        <f>IFERROR(VLOOKUP($C130,'World Cup Players'!#REF!,3,FALSE),0)</f>
        <v>0</v>
      </c>
      <c r="F130" s="6">
        <f>IFERROR(VLOOKUP($C130,'World Cup Players'!#REF!,8,FALSE),0)</f>
        <v>0</v>
      </c>
      <c r="G130" s="6">
        <f>IFERROR(VLOOKUP($C130,'World Cup Players'!#REF!,10,FALSE),0)</f>
        <v>0</v>
      </c>
      <c r="H130" s="6">
        <f>IFERROR(VLOOKUP($C130,'World Cup Players'!#REF!,11,FALSE),0)</f>
        <v>0</v>
      </c>
      <c r="J130" s="6">
        <f>IFERROR(VLOOKUP($C130,#REF!,15,FALSE),0)</f>
        <v>0</v>
      </c>
      <c r="K130" s="6">
        <f>IFERROR(VLOOKUP($C130,#REF!,18,FALSE),0)</f>
        <v>0</v>
      </c>
      <c r="L130" s="6">
        <f t="shared" si="7"/>
        <v>0</v>
      </c>
    </row>
    <row r="131" spans="3:12" x14ac:dyDescent="0.25">
      <c r="C131" s="9" t="s">
        <v>61</v>
      </c>
      <c r="D131" s="6">
        <f>IFERROR(VLOOKUP($C131,'World Cup Players'!#REF!,3,FALSE),0)</f>
        <v>0</v>
      </c>
      <c r="F131" s="6">
        <f>IFERROR(VLOOKUP($C131,'World Cup Players'!#REF!,8,FALSE),0)</f>
        <v>0</v>
      </c>
      <c r="G131" s="6">
        <f>IFERROR(VLOOKUP($C131,'World Cup Players'!#REF!,10,FALSE),0)</f>
        <v>0</v>
      </c>
      <c r="H131" s="6">
        <f>IFERROR(VLOOKUP($C131,'World Cup Players'!#REF!,11,FALSE),0)</f>
        <v>0</v>
      </c>
      <c r="J131" s="6">
        <f>IFERROR(VLOOKUP($C131,#REF!,15,FALSE),0)</f>
        <v>0</v>
      </c>
      <c r="K131" s="6">
        <f>IFERROR(VLOOKUP($C131,#REF!,18,FALSE),0)</f>
        <v>0</v>
      </c>
      <c r="L131" s="6">
        <f t="shared" si="7"/>
        <v>0</v>
      </c>
    </row>
    <row r="132" spans="3:12" x14ac:dyDescent="0.25">
      <c r="C132" s="10" t="s">
        <v>110</v>
      </c>
      <c r="D132" s="6">
        <f>IFERROR(VLOOKUP($C132,'World Cup Players'!#REF!,3,FALSE),0)</f>
        <v>0</v>
      </c>
      <c r="F132" s="6">
        <f>IFERROR(VLOOKUP($C132,'World Cup Players'!#REF!,8,FALSE),0)</f>
        <v>0</v>
      </c>
      <c r="G132" s="6">
        <f>IFERROR(VLOOKUP($C132,'World Cup Players'!#REF!,10,FALSE),0)</f>
        <v>0</v>
      </c>
      <c r="H132" s="6">
        <f>IFERROR(VLOOKUP($C132,'World Cup Players'!#REF!,11,FALSE),0)</f>
        <v>0</v>
      </c>
      <c r="J132" s="6">
        <f>IFERROR(VLOOKUP($C132,#REF!,15,FALSE),0)</f>
        <v>0</v>
      </c>
      <c r="K132" s="6">
        <f>IFERROR(VLOOKUP($C132,#REF!,18,FALSE),0)</f>
        <v>0</v>
      </c>
      <c r="L132" s="6">
        <f t="shared" si="7"/>
        <v>0</v>
      </c>
    </row>
    <row r="133" spans="3:12" x14ac:dyDescent="0.25">
      <c r="C133" s="9" t="s">
        <v>57</v>
      </c>
      <c r="D133" s="6">
        <f>IFERROR(VLOOKUP($C133,'World Cup Players'!#REF!,3,FALSE),0)</f>
        <v>0</v>
      </c>
      <c r="F133" s="6">
        <f>IFERROR(VLOOKUP($C133,'World Cup Players'!#REF!,8,FALSE),0)</f>
        <v>0</v>
      </c>
      <c r="G133" s="6">
        <f>IFERROR(VLOOKUP($C133,'World Cup Players'!#REF!,10,FALSE),0)</f>
        <v>0</v>
      </c>
      <c r="H133" s="6">
        <f>IFERROR(VLOOKUP($C133,'World Cup Players'!#REF!,11,FALSE),0)</f>
        <v>0</v>
      </c>
      <c r="J133" s="6">
        <f>IFERROR(VLOOKUP($C133,#REF!,15,FALSE),0)</f>
        <v>0</v>
      </c>
      <c r="K133" s="6">
        <f>IFERROR(VLOOKUP($C133,#REF!,18,FALSE),0)</f>
        <v>0</v>
      </c>
      <c r="L133" s="6">
        <f t="shared" ref="L133:L196" si="8">SUM((F133*0.0055)+G133+H133+I133+J133+K133)</f>
        <v>0</v>
      </c>
    </row>
    <row r="134" spans="3:12" x14ac:dyDescent="0.25">
      <c r="C134" s="8" t="s">
        <v>71</v>
      </c>
      <c r="D134" s="6">
        <f>IFERROR(VLOOKUP($C134,'World Cup Players'!#REF!,3,FALSE),0)</f>
        <v>0</v>
      </c>
      <c r="F134" s="6">
        <f>IFERROR(VLOOKUP($C134,'World Cup Players'!#REF!,8,FALSE),0)</f>
        <v>0</v>
      </c>
      <c r="G134" s="6">
        <f>IFERROR(VLOOKUP($C134,'World Cup Players'!#REF!,10,FALSE),0)</f>
        <v>0</v>
      </c>
      <c r="H134" s="6">
        <f>IFERROR(VLOOKUP($C134,'World Cup Players'!#REF!,11,FALSE),0)</f>
        <v>0</v>
      </c>
      <c r="J134" s="6">
        <f>IFERROR(VLOOKUP($C134,#REF!,15,FALSE),0)</f>
        <v>0</v>
      </c>
      <c r="K134" s="6">
        <f>IFERROR(VLOOKUP($C134,#REF!,18,FALSE),0)</f>
        <v>0</v>
      </c>
      <c r="L134" s="6">
        <f t="shared" si="8"/>
        <v>0</v>
      </c>
    </row>
    <row r="135" spans="3:12" x14ac:dyDescent="0.25">
      <c r="C135" s="10" t="s">
        <v>117</v>
      </c>
      <c r="D135" s="6">
        <f>IFERROR(VLOOKUP($C135,'World Cup Players'!#REF!,3,FALSE),0)</f>
        <v>0</v>
      </c>
      <c r="F135" s="6">
        <f>IFERROR(VLOOKUP($C135,'World Cup Players'!#REF!,8,FALSE),0)</f>
        <v>0</v>
      </c>
      <c r="G135" s="6">
        <f>IFERROR(VLOOKUP($C135,'World Cup Players'!#REF!,10,FALSE),0)</f>
        <v>0</v>
      </c>
      <c r="H135" s="6">
        <f>IFERROR(VLOOKUP($C135,'World Cup Players'!#REF!,11,FALSE),0)</f>
        <v>0</v>
      </c>
      <c r="J135" s="6">
        <f>IFERROR(VLOOKUP($C135,#REF!,15,FALSE),0)</f>
        <v>0</v>
      </c>
      <c r="K135" s="6">
        <f>IFERROR(VLOOKUP($C135,#REF!,18,FALSE),0)</f>
        <v>0</v>
      </c>
      <c r="L135" s="6">
        <f t="shared" si="8"/>
        <v>0</v>
      </c>
    </row>
    <row r="136" spans="3:12" x14ac:dyDescent="0.25">
      <c r="C136" s="8" t="s">
        <v>113</v>
      </c>
      <c r="D136" s="6">
        <f>IFERROR(VLOOKUP($C136,'World Cup Players'!#REF!,3,FALSE),0)</f>
        <v>0</v>
      </c>
      <c r="F136" s="6">
        <f>IFERROR(VLOOKUP($C136,'World Cup Players'!#REF!,8,FALSE),0)</f>
        <v>0</v>
      </c>
      <c r="G136" s="6">
        <f>IFERROR(VLOOKUP($C136,'World Cup Players'!#REF!,10,FALSE),0)</f>
        <v>0</v>
      </c>
      <c r="H136" s="6">
        <f>IFERROR(VLOOKUP($C136,'World Cup Players'!#REF!,11,FALSE),0)</f>
        <v>0</v>
      </c>
      <c r="J136" s="6">
        <f>IFERROR(VLOOKUP($C136,#REF!,15,FALSE),0)</f>
        <v>0</v>
      </c>
      <c r="K136" s="6">
        <f>IFERROR(VLOOKUP($C136,#REF!,18,FALSE),0)</f>
        <v>0</v>
      </c>
      <c r="L136" s="6">
        <f t="shared" si="8"/>
        <v>0</v>
      </c>
    </row>
    <row r="137" spans="3:12" x14ac:dyDescent="0.25">
      <c r="C137" s="10" t="s">
        <v>85</v>
      </c>
      <c r="D137" s="6">
        <f>IFERROR(VLOOKUP($C137,'World Cup Players'!#REF!,3,FALSE),0)</f>
        <v>0</v>
      </c>
      <c r="F137" s="6">
        <f>IFERROR(VLOOKUP($C137,'World Cup Players'!#REF!,8,FALSE),0)</f>
        <v>0</v>
      </c>
      <c r="G137" s="6">
        <f>IFERROR(VLOOKUP($C137,'World Cup Players'!#REF!,10,FALSE),0)</f>
        <v>0</v>
      </c>
      <c r="H137" s="6">
        <f>IFERROR(VLOOKUP($C137,'World Cup Players'!#REF!,11,FALSE),0)</f>
        <v>0</v>
      </c>
      <c r="J137" s="6">
        <f>IFERROR(VLOOKUP($C137,#REF!,15,FALSE),0)</f>
        <v>0</v>
      </c>
      <c r="K137" s="6">
        <f>IFERROR(VLOOKUP($C137,#REF!,18,FALSE),0)</f>
        <v>0</v>
      </c>
      <c r="L137" s="6">
        <f t="shared" si="8"/>
        <v>0</v>
      </c>
    </row>
    <row r="138" spans="3:12" x14ac:dyDescent="0.25">
      <c r="C138" s="7" t="s">
        <v>40</v>
      </c>
      <c r="D138" s="6">
        <f>IFERROR(VLOOKUP($C138,'World Cup Players'!#REF!,3,FALSE),0)</f>
        <v>0</v>
      </c>
      <c r="F138" s="6">
        <f>IFERROR(VLOOKUP($C138,'World Cup Players'!#REF!,8,FALSE),0)</f>
        <v>0</v>
      </c>
      <c r="G138" s="6">
        <f>IFERROR(VLOOKUP($C138,'World Cup Players'!#REF!,10,FALSE),0)</f>
        <v>0</v>
      </c>
      <c r="H138" s="6">
        <f>IFERROR(VLOOKUP($C138,'World Cup Players'!#REF!,11,FALSE),0)</f>
        <v>0</v>
      </c>
      <c r="J138" s="6">
        <f>IFERROR(VLOOKUP($C138,#REF!,15,FALSE),0)</f>
        <v>0</v>
      </c>
      <c r="K138" s="6">
        <f>IFERROR(VLOOKUP($C138,#REF!,18,FALSE),0)</f>
        <v>0</v>
      </c>
      <c r="L138" s="6">
        <f t="shared" si="8"/>
        <v>0</v>
      </c>
    </row>
    <row r="139" spans="3:12" x14ac:dyDescent="0.25">
      <c r="C139" s="10" t="s">
        <v>79</v>
      </c>
      <c r="D139" s="6">
        <f>IFERROR(VLOOKUP($C139,'World Cup Players'!#REF!,3,FALSE),0)</f>
        <v>0</v>
      </c>
      <c r="F139" s="6">
        <f>IFERROR(VLOOKUP($C139,'World Cup Players'!#REF!,8,FALSE),0)</f>
        <v>0</v>
      </c>
      <c r="G139" s="6">
        <f>IFERROR(VLOOKUP($C139,'World Cup Players'!#REF!,10,FALSE),0)</f>
        <v>0</v>
      </c>
      <c r="H139" s="6">
        <f>IFERROR(VLOOKUP($C139,'World Cup Players'!#REF!,11,FALSE),0)</f>
        <v>0</v>
      </c>
      <c r="J139" s="6">
        <f>IFERROR(VLOOKUP($C139,#REF!,15,FALSE),0)</f>
        <v>0</v>
      </c>
      <c r="K139" s="6">
        <f>IFERROR(VLOOKUP($C139,#REF!,18,FALSE),0)</f>
        <v>0</v>
      </c>
      <c r="L139" s="6">
        <f t="shared" si="8"/>
        <v>0</v>
      </c>
    </row>
    <row r="140" spans="3:12" x14ac:dyDescent="0.25">
      <c r="C140" s="10" t="s">
        <v>111</v>
      </c>
      <c r="D140" s="6">
        <f>IFERROR(VLOOKUP($C140,'World Cup Players'!#REF!,3,FALSE),0)</f>
        <v>0</v>
      </c>
      <c r="F140" s="6">
        <f>IFERROR(VLOOKUP($C140,'World Cup Players'!#REF!,8,FALSE),0)</f>
        <v>0</v>
      </c>
      <c r="G140" s="6">
        <f>IFERROR(VLOOKUP($C140,'World Cup Players'!#REF!,10,FALSE),0)</f>
        <v>0</v>
      </c>
      <c r="H140" s="6">
        <f>IFERROR(VLOOKUP($C140,'World Cup Players'!#REF!,11,FALSE),0)</f>
        <v>0</v>
      </c>
      <c r="J140" s="6">
        <f>IFERROR(VLOOKUP($C140,#REF!,15,FALSE),0)</f>
        <v>0</v>
      </c>
      <c r="K140" s="6">
        <f>IFERROR(VLOOKUP($C140,#REF!,18,FALSE),0)</f>
        <v>0</v>
      </c>
      <c r="L140" s="6">
        <f t="shared" si="8"/>
        <v>0</v>
      </c>
    </row>
    <row r="141" spans="3:12" x14ac:dyDescent="0.25">
      <c r="C141" s="10" t="s">
        <v>88</v>
      </c>
      <c r="D141" s="6">
        <f>IFERROR(VLOOKUP($C141,'World Cup Players'!#REF!,3,FALSE),0)</f>
        <v>0</v>
      </c>
      <c r="F141" s="6">
        <f>IFERROR(VLOOKUP($C141,'World Cup Players'!#REF!,8,FALSE),0)</f>
        <v>0</v>
      </c>
      <c r="G141" s="6">
        <f>IFERROR(VLOOKUP($C141,'World Cup Players'!#REF!,10,FALSE),0)</f>
        <v>0</v>
      </c>
      <c r="H141" s="6">
        <f>IFERROR(VLOOKUP($C141,'World Cup Players'!#REF!,11,FALSE),0)</f>
        <v>0</v>
      </c>
      <c r="J141" s="6">
        <f>IFERROR(VLOOKUP($C141,#REF!,15,FALSE),0)</f>
        <v>0</v>
      </c>
      <c r="K141" s="6">
        <f>IFERROR(VLOOKUP($C141,#REF!,18,FALSE),0)</f>
        <v>0</v>
      </c>
      <c r="L141" s="6">
        <f t="shared" si="8"/>
        <v>0</v>
      </c>
    </row>
    <row r="142" spans="3:12" x14ac:dyDescent="0.25">
      <c r="C142" s="10" t="s">
        <v>121</v>
      </c>
      <c r="D142" s="6">
        <f>IFERROR(VLOOKUP($C142,'World Cup Players'!#REF!,3,FALSE),0)</f>
        <v>0</v>
      </c>
      <c r="F142" s="6">
        <f>IFERROR(VLOOKUP($C142,'World Cup Players'!#REF!,8,FALSE),0)</f>
        <v>0</v>
      </c>
      <c r="G142" s="6">
        <f>IFERROR(VLOOKUP($C142,'World Cup Players'!#REF!,10,FALSE),0)</f>
        <v>0</v>
      </c>
      <c r="H142" s="6">
        <f>IFERROR(VLOOKUP($C142,'World Cup Players'!#REF!,11,FALSE),0)</f>
        <v>0</v>
      </c>
      <c r="J142" s="6">
        <f>IFERROR(VLOOKUP($C142,#REF!,15,FALSE),0)</f>
        <v>0</v>
      </c>
      <c r="K142" s="6">
        <f>IFERROR(VLOOKUP($C142,#REF!,18,FALSE),0)</f>
        <v>0</v>
      </c>
      <c r="L142" s="6">
        <f t="shared" si="8"/>
        <v>0</v>
      </c>
    </row>
    <row r="143" spans="3:12" x14ac:dyDescent="0.25">
      <c r="C143" s="7" t="s">
        <v>49</v>
      </c>
      <c r="D143" s="6">
        <f>IFERROR(VLOOKUP($C143,'World Cup Players'!#REF!,3,FALSE),0)</f>
        <v>0</v>
      </c>
      <c r="F143" s="6">
        <f>IFERROR(VLOOKUP($C143,'World Cup Players'!#REF!,8,FALSE),0)</f>
        <v>0</v>
      </c>
      <c r="G143" s="6">
        <f>IFERROR(VLOOKUP($C143,'World Cup Players'!#REF!,10,FALSE),0)</f>
        <v>0</v>
      </c>
      <c r="H143" s="6">
        <f>IFERROR(VLOOKUP($C143,'World Cup Players'!#REF!,11,FALSE),0)</f>
        <v>0</v>
      </c>
      <c r="J143" s="6">
        <f>IFERROR(VLOOKUP($C143,#REF!,15,FALSE),0)</f>
        <v>0</v>
      </c>
      <c r="K143" s="6">
        <f>IFERROR(VLOOKUP($C143,#REF!,18,FALSE),0)</f>
        <v>0</v>
      </c>
      <c r="L143" s="6">
        <f t="shared" si="8"/>
        <v>0</v>
      </c>
    </row>
    <row r="144" spans="3:12" x14ac:dyDescent="0.25">
      <c r="C144" s="7" t="s">
        <v>130</v>
      </c>
      <c r="D144" s="6">
        <f>IFERROR(VLOOKUP($C144,'World Cup Players'!#REF!,3,FALSE),0)</f>
        <v>0</v>
      </c>
      <c r="F144" s="6">
        <f>IFERROR(VLOOKUP($C144,'World Cup Players'!#REF!,8,FALSE),0)</f>
        <v>0</v>
      </c>
      <c r="G144" s="6">
        <f>IFERROR(VLOOKUP($C144,'World Cup Players'!#REF!,10,FALSE),0)</f>
        <v>0</v>
      </c>
      <c r="H144" s="6">
        <f>IFERROR(VLOOKUP($C144,'World Cup Players'!#REF!,11,FALSE),0)</f>
        <v>0</v>
      </c>
      <c r="J144" s="6">
        <f>IFERROR(VLOOKUP($C144,#REF!,15,FALSE),0)</f>
        <v>0</v>
      </c>
      <c r="K144" s="6">
        <f>IFERROR(VLOOKUP($C144,#REF!,18,FALSE),0)</f>
        <v>0</v>
      </c>
      <c r="L144" s="6">
        <f t="shared" si="8"/>
        <v>0</v>
      </c>
    </row>
    <row r="145" spans="2:12" x14ac:dyDescent="0.25">
      <c r="C145" s="7" t="s">
        <v>72</v>
      </c>
      <c r="D145" s="6">
        <f>IFERROR(VLOOKUP($C145,'World Cup Players'!#REF!,3,FALSE),0)</f>
        <v>0</v>
      </c>
      <c r="F145" s="6">
        <f>IFERROR(VLOOKUP($C145,'World Cup Players'!#REF!,8,FALSE),0)</f>
        <v>0</v>
      </c>
      <c r="G145" s="6">
        <f>IFERROR(VLOOKUP($C145,'World Cup Players'!#REF!,10,FALSE),0)</f>
        <v>0</v>
      </c>
      <c r="H145" s="6">
        <f>IFERROR(VLOOKUP($C145,'World Cup Players'!#REF!,11,FALSE),0)</f>
        <v>0</v>
      </c>
      <c r="J145" s="6">
        <f>IFERROR(VLOOKUP($C145,#REF!,15,FALSE),0)</f>
        <v>0</v>
      </c>
      <c r="K145" s="6">
        <f>IFERROR(VLOOKUP($C145,#REF!,18,FALSE),0)</f>
        <v>0</v>
      </c>
      <c r="L145" s="6">
        <f t="shared" si="8"/>
        <v>0</v>
      </c>
    </row>
    <row r="146" spans="2:12" x14ac:dyDescent="0.25">
      <c r="C146" s="12" t="s">
        <v>131</v>
      </c>
      <c r="D146" s="6">
        <f>IFERROR(VLOOKUP($C146,'World Cup Players'!#REF!,3,FALSE),0)</f>
        <v>0</v>
      </c>
      <c r="F146" s="6">
        <f>IFERROR(VLOOKUP($C146,'World Cup Players'!#REF!,8,FALSE),0)</f>
        <v>0</v>
      </c>
      <c r="G146" s="6">
        <f>IFERROR(VLOOKUP($C146,'World Cup Players'!#REF!,10,FALSE),0)</f>
        <v>0</v>
      </c>
      <c r="H146" s="6">
        <f>IFERROR(VLOOKUP($C146,'World Cup Players'!#REF!,11,FALSE),0)</f>
        <v>0</v>
      </c>
      <c r="J146" s="6">
        <f>IFERROR(VLOOKUP($C146,#REF!,15,FALSE),0)</f>
        <v>0</v>
      </c>
      <c r="K146" s="6">
        <f>IFERROR(VLOOKUP($C146,#REF!,18,FALSE),0)</f>
        <v>0</v>
      </c>
      <c r="L146" s="6">
        <f t="shared" si="8"/>
        <v>0</v>
      </c>
    </row>
    <row r="147" spans="2:12" x14ac:dyDescent="0.25">
      <c r="D147" s="6">
        <f>IFERROR(VLOOKUP($C147,'World Cup Players'!#REF!,3,FALSE),0)</f>
        <v>0</v>
      </c>
      <c r="F147" s="6">
        <f>IFERROR(VLOOKUP($C147,'World Cup Players'!#REF!,8,FALSE),0)</f>
        <v>0</v>
      </c>
      <c r="G147" s="6">
        <f>IFERROR(VLOOKUP($C147,'World Cup Players'!#REF!,10,FALSE),0)</f>
        <v>0</v>
      </c>
      <c r="H147" s="6">
        <f>IFERROR(VLOOKUP($C147,'World Cup Players'!#REF!,11,FALSE),0)</f>
        <v>0</v>
      </c>
      <c r="J147" s="6">
        <f>IFERROR(VLOOKUP($C147,#REF!,15,FALSE),0)</f>
        <v>0</v>
      </c>
      <c r="K147" s="6">
        <f>IFERROR(VLOOKUP($C147,#REF!,18,FALSE),0)</f>
        <v>0</v>
      </c>
      <c r="L147" s="6">
        <f t="shared" si="8"/>
        <v>0</v>
      </c>
    </row>
    <row r="148" spans="2:12" x14ac:dyDescent="0.25">
      <c r="B148" s="6" t="s">
        <v>136</v>
      </c>
      <c r="D148" s="6">
        <f>IFERROR(VLOOKUP($C148,'World Cup Players'!#REF!,3,FALSE),0)</f>
        <v>0</v>
      </c>
      <c r="F148" s="6">
        <f>IFERROR(VLOOKUP($C148,'World Cup Players'!#REF!,8,FALSE),0)</f>
        <v>0</v>
      </c>
      <c r="G148" s="6">
        <f>IFERROR(VLOOKUP($C148,'World Cup Players'!#REF!,10,FALSE),0)</f>
        <v>0</v>
      </c>
      <c r="H148" s="6">
        <f>IFERROR(VLOOKUP($C148,'World Cup Players'!#REF!,11,FALSE),0)</f>
        <v>0</v>
      </c>
      <c r="J148" s="6">
        <f>IFERROR(VLOOKUP($C148,#REF!,15,FALSE),0)</f>
        <v>0</v>
      </c>
      <c r="K148" s="6">
        <f>IFERROR(VLOOKUP($C148,#REF!,18,FALSE),0)</f>
        <v>0</v>
      </c>
      <c r="L148" s="6">
        <f t="shared" si="8"/>
        <v>0</v>
      </c>
    </row>
    <row r="149" spans="2:12" x14ac:dyDescent="0.25">
      <c r="C149" s="7" t="s">
        <v>8</v>
      </c>
      <c r="D149" s="6">
        <f>IFERROR(VLOOKUP($C149,'World Cup Players'!#REF!,3,FALSE),0)</f>
        <v>0</v>
      </c>
      <c r="F149" s="6">
        <f>IFERROR(VLOOKUP($C149,'World Cup Players'!#REF!,8,FALSE),0)</f>
        <v>0</v>
      </c>
      <c r="G149" s="6">
        <f>IFERROR(VLOOKUP($C149,'World Cup Players'!#REF!,10,FALSE),0)</f>
        <v>0</v>
      </c>
      <c r="H149" s="6">
        <f>IFERROR(VLOOKUP($C149,'World Cup Players'!#REF!,11,FALSE),0)</f>
        <v>0</v>
      </c>
      <c r="J149" s="6">
        <f>IFERROR(VLOOKUP($C149,#REF!,15,FALSE),0)</f>
        <v>0</v>
      </c>
      <c r="K149" s="6">
        <f>IFERROR(VLOOKUP($C149,#REF!,18,FALSE),0)</f>
        <v>0</v>
      </c>
      <c r="L149" s="6">
        <f t="shared" si="8"/>
        <v>0</v>
      </c>
    </row>
    <row r="150" spans="2:12" x14ac:dyDescent="0.25">
      <c r="C150" s="8" t="s">
        <v>17</v>
      </c>
      <c r="D150" s="6">
        <f>IFERROR(VLOOKUP($C150,'World Cup Players'!#REF!,3,FALSE),0)</f>
        <v>0</v>
      </c>
      <c r="F150" s="6">
        <f>IFERROR(VLOOKUP($C150,'World Cup Players'!#REF!,8,FALSE),0)</f>
        <v>0</v>
      </c>
      <c r="G150" s="6">
        <f>IFERROR(VLOOKUP($C150,'World Cup Players'!#REF!,10,FALSE),0)</f>
        <v>0</v>
      </c>
      <c r="H150" s="6">
        <f>IFERROR(VLOOKUP($C150,'World Cup Players'!#REF!,11,FALSE),0)</f>
        <v>0</v>
      </c>
      <c r="J150" s="6">
        <f>IFERROR(VLOOKUP($C150,#REF!,15,FALSE),0)</f>
        <v>0</v>
      </c>
      <c r="K150" s="6">
        <f>IFERROR(VLOOKUP($C150,#REF!,18,FALSE),0)</f>
        <v>0</v>
      </c>
      <c r="L150" s="6">
        <f t="shared" si="8"/>
        <v>0</v>
      </c>
    </row>
    <row r="151" spans="2:12" x14ac:dyDescent="0.25">
      <c r="C151" s="7" t="s">
        <v>20</v>
      </c>
      <c r="D151" s="6">
        <f>IFERROR(VLOOKUP($C151,'World Cup Players'!#REF!,3,FALSE),0)</f>
        <v>0</v>
      </c>
      <c r="F151" s="6">
        <f>IFERROR(VLOOKUP($C151,'World Cup Players'!#REF!,8,FALSE),0)</f>
        <v>0</v>
      </c>
      <c r="G151" s="6">
        <f>IFERROR(VLOOKUP($C151,'World Cup Players'!#REF!,10,FALSE),0)</f>
        <v>0</v>
      </c>
      <c r="H151" s="6">
        <f>IFERROR(VLOOKUP($C151,'World Cup Players'!#REF!,11,FALSE),0)</f>
        <v>0</v>
      </c>
      <c r="J151" s="6">
        <f>IFERROR(VLOOKUP($C151,#REF!,15,FALSE),0)</f>
        <v>0</v>
      </c>
      <c r="K151" s="6">
        <f>IFERROR(VLOOKUP($C151,#REF!,18,FALSE),0)</f>
        <v>0</v>
      </c>
      <c r="L151" s="6">
        <f t="shared" si="8"/>
        <v>0</v>
      </c>
    </row>
    <row r="152" spans="2:12" x14ac:dyDescent="0.25">
      <c r="C152" s="7" t="s">
        <v>23</v>
      </c>
      <c r="D152" s="6">
        <f>IFERROR(VLOOKUP($C152,'World Cup Players'!#REF!,3,FALSE),0)</f>
        <v>0</v>
      </c>
      <c r="F152" s="6">
        <f>IFERROR(VLOOKUP($C152,'World Cup Players'!#REF!,8,FALSE),0)</f>
        <v>0</v>
      </c>
      <c r="G152" s="6">
        <f>IFERROR(VLOOKUP($C152,'World Cup Players'!#REF!,10,FALSE),0)</f>
        <v>0</v>
      </c>
      <c r="H152" s="6">
        <f>IFERROR(VLOOKUP($C152,'World Cup Players'!#REF!,11,FALSE),0)</f>
        <v>0</v>
      </c>
      <c r="J152" s="6">
        <f>IFERROR(VLOOKUP($C152,#REF!,15,FALSE),0)</f>
        <v>0</v>
      </c>
      <c r="K152" s="6">
        <f>IFERROR(VLOOKUP($C152,#REF!,18,FALSE),0)</f>
        <v>0</v>
      </c>
      <c r="L152" s="6">
        <f t="shared" si="8"/>
        <v>0</v>
      </c>
    </row>
    <row r="153" spans="2:12" x14ac:dyDescent="0.25">
      <c r="C153" s="8" t="s">
        <v>35</v>
      </c>
      <c r="D153" s="6">
        <f>IFERROR(VLOOKUP($C153,'World Cup Players'!#REF!,3,FALSE),0)</f>
        <v>0</v>
      </c>
      <c r="F153" s="6">
        <f>IFERROR(VLOOKUP($C153,'World Cup Players'!#REF!,8,FALSE),0)</f>
        <v>0</v>
      </c>
      <c r="G153" s="6">
        <f>IFERROR(VLOOKUP($C153,'World Cup Players'!#REF!,10,FALSE),0)</f>
        <v>0</v>
      </c>
      <c r="H153" s="6">
        <f>IFERROR(VLOOKUP($C153,'World Cup Players'!#REF!,11,FALSE),0)</f>
        <v>0</v>
      </c>
      <c r="J153" s="6">
        <f>IFERROR(VLOOKUP($C153,#REF!,15,FALSE),0)</f>
        <v>0</v>
      </c>
      <c r="K153" s="6">
        <f>IFERROR(VLOOKUP($C153,#REF!,18,FALSE),0)</f>
        <v>0</v>
      </c>
      <c r="L153" s="6">
        <f t="shared" si="8"/>
        <v>0</v>
      </c>
    </row>
    <row r="154" spans="2:12" x14ac:dyDescent="0.25">
      <c r="C154" s="8" t="s">
        <v>39</v>
      </c>
      <c r="D154" s="6">
        <f>IFERROR(VLOOKUP($C154,'World Cup Players'!#REF!,3,FALSE),0)</f>
        <v>0</v>
      </c>
      <c r="F154" s="6">
        <f>IFERROR(VLOOKUP($C154,'World Cup Players'!#REF!,8,FALSE),0)</f>
        <v>0</v>
      </c>
      <c r="G154" s="6">
        <f>IFERROR(VLOOKUP($C154,'World Cup Players'!#REF!,10,FALSE),0)</f>
        <v>0</v>
      </c>
      <c r="H154" s="6">
        <f>IFERROR(VLOOKUP($C154,'World Cup Players'!#REF!,11,FALSE),0)</f>
        <v>0</v>
      </c>
      <c r="J154" s="6">
        <f>IFERROR(VLOOKUP($C154,#REF!,15,FALSE),0)</f>
        <v>0</v>
      </c>
      <c r="K154" s="6">
        <f>IFERROR(VLOOKUP($C154,#REF!,18,FALSE),0)</f>
        <v>0</v>
      </c>
      <c r="L154" s="6">
        <f t="shared" si="8"/>
        <v>0</v>
      </c>
    </row>
    <row r="155" spans="2:12" x14ac:dyDescent="0.25">
      <c r="C155" s="10" t="s">
        <v>109</v>
      </c>
      <c r="D155" s="6">
        <f>IFERROR(VLOOKUP($C155,'World Cup Players'!#REF!,3,FALSE),0)</f>
        <v>0</v>
      </c>
      <c r="F155" s="6">
        <f>IFERROR(VLOOKUP($C155,'World Cup Players'!#REF!,8,FALSE),0)</f>
        <v>0</v>
      </c>
      <c r="G155" s="6">
        <f>IFERROR(VLOOKUP($C155,'World Cup Players'!#REF!,10,FALSE),0)</f>
        <v>0</v>
      </c>
      <c r="H155" s="6">
        <f>IFERROR(VLOOKUP($C155,'World Cup Players'!#REF!,11,FALSE),0)</f>
        <v>0</v>
      </c>
      <c r="J155" s="6">
        <f>IFERROR(VLOOKUP($C155,#REF!,15,FALSE),0)</f>
        <v>0</v>
      </c>
      <c r="K155" s="6">
        <f>IFERROR(VLOOKUP($C155,#REF!,18,FALSE),0)</f>
        <v>0</v>
      </c>
      <c r="L155" s="6">
        <f t="shared" si="8"/>
        <v>0</v>
      </c>
    </row>
    <row r="156" spans="2:12" x14ac:dyDescent="0.25">
      <c r="C156" s="8" t="s">
        <v>67</v>
      </c>
      <c r="D156" s="6">
        <f>IFERROR(VLOOKUP($C156,'World Cup Players'!#REF!,3,FALSE),0)</f>
        <v>0</v>
      </c>
      <c r="F156" s="6">
        <f>IFERROR(VLOOKUP($C156,'World Cup Players'!#REF!,8,FALSE),0)</f>
        <v>0</v>
      </c>
      <c r="G156" s="6">
        <f>IFERROR(VLOOKUP($C156,'World Cup Players'!#REF!,10,FALSE),0)</f>
        <v>0</v>
      </c>
      <c r="H156" s="6">
        <f>IFERROR(VLOOKUP($C156,'World Cup Players'!#REF!,11,FALSE),0)</f>
        <v>0</v>
      </c>
      <c r="J156" s="6">
        <f>IFERROR(VLOOKUP($C156,#REF!,15,FALSE),0)</f>
        <v>0</v>
      </c>
      <c r="K156" s="6">
        <f>IFERROR(VLOOKUP($C156,#REF!,18,FALSE),0)</f>
        <v>0</v>
      </c>
      <c r="L156" s="6">
        <f t="shared" si="8"/>
        <v>0</v>
      </c>
    </row>
    <row r="157" spans="2:12" x14ac:dyDescent="0.25">
      <c r="C157" s="9" t="s">
        <v>57</v>
      </c>
      <c r="D157" s="6">
        <f>IFERROR(VLOOKUP($C157,'World Cup Players'!#REF!,3,FALSE),0)</f>
        <v>0</v>
      </c>
      <c r="F157" s="6">
        <f>IFERROR(VLOOKUP($C157,'World Cup Players'!#REF!,8,FALSE),0)</f>
        <v>0</v>
      </c>
      <c r="G157" s="6">
        <f>IFERROR(VLOOKUP($C157,'World Cup Players'!#REF!,10,FALSE),0)</f>
        <v>0</v>
      </c>
      <c r="H157" s="6">
        <f>IFERROR(VLOOKUP($C157,'World Cup Players'!#REF!,11,FALSE),0)</f>
        <v>0</v>
      </c>
      <c r="J157" s="6">
        <f>IFERROR(VLOOKUP($C157,#REF!,15,FALSE),0)</f>
        <v>0</v>
      </c>
      <c r="K157" s="6">
        <f>IFERROR(VLOOKUP($C157,#REF!,18,FALSE),0)</f>
        <v>0</v>
      </c>
      <c r="L157" s="6">
        <f t="shared" si="8"/>
        <v>0</v>
      </c>
    </row>
    <row r="158" spans="2:12" x14ac:dyDescent="0.25">
      <c r="C158" s="10" t="s">
        <v>87</v>
      </c>
      <c r="D158" s="6">
        <f>IFERROR(VLOOKUP($C158,'World Cup Players'!#REF!,3,FALSE),0)</f>
        <v>0</v>
      </c>
      <c r="F158" s="6">
        <f>IFERROR(VLOOKUP($C158,'World Cup Players'!#REF!,8,FALSE),0)</f>
        <v>0</v>
      </c>
      <c r="G158" s="6">
        <f>IFERROR(VLOOKUP($C158,'World Cup Players'!#REF!,10,FALSE),0)</f>
        <v>0</v>
      </c>
      <c r="H158" s="6">
        <f>IFERROR(VLOOKUP($C158,'World Cup Players'!#REF!,11,FALSE),0)</f>
        <v>0</v>
      </c>
      <c r="J158" s="6">
        <f>IFERROR(VLOOKUP($C158,#REF!,15,FALSE),0)</f>
        <v>0</v>
      </c>
      <c r="K158" s="6">
        <f>IFERROR(VLOOKUP($C158,#REF!,18,FALSE),0)</f>
        <v>0</v>
      </c>
      <c r="L158" s="6">
        <f t="shared" si="8"/>
        <v>0</v>
      </c>
    </row>
    <row r="159" spans="2:12" x14ac:dyDescent="0.25">
      <c r="C159" s="10" t="s">
        <v>117</v>
      </c>
      <c r="D159" s="6">
        <f>IFERROR(VLOOKUP($C159,'World Cup Players'!#REF!,3,FALSE),0)</f>
        <v>0</v>
      </c>
      <c r="F159" s="6">
        <f>IFERROR(VLOOKUP($C159,'World Cup Players'!#REF!,8,FALSE),0)</f>
        <v>0</v>
      </c>
      <c r="G159" s="6">
        <f>IFERROR(VLOOKUP($C159,'World Cup Players'!#REF!,10,FALSE),0)</f>
        <v>0</v>
      </c>
      <c r="H159" s="6">
        <f>IFERROR(VLOOKUP($C159,'World Cup Players'!#REF!,11,FALSE),0)</f>
        <v>0</v>
      </c>
      <c r="J159" s="6">
        <f>IFERROR(VLOOKUP($C159,#REF!,15,FALSE),0)</f>
        <v>0</v>
      </c>
      <c r="K159" s="6">
        <f>IFERROR(VLOOKUP($C159,#REF!,18,FALSE),0)</f>
        <v>0</v>
      </c>
      <c r="L159" s="6">
        <f t="shared" si="8"/>
        <v>0</v>
      </c>
    </row>
    <row r="160" spans="2:12" x14ac:dyDescent="0.25">
      <c r="C160" s="10" t="s">
        <v>116</v>
      </c>
      <c r="D160" s="6">
        <f>IFERROR(VLOOKUP($C160,'World Cup Players'!#REF!,3,FALSE),0)</f>
        <v>0</v>
      </c>
      <c r="F160" s="6">
        <f>IFERROR(VLOOKUP($C160,'World Cup Players'!#REF!,8,FALSE),0)</f>
        <v>0</v>
      </c>
      <c r="G160" s="6">
        <f>IFERROR(VLOOKUP($C160,'World Cup Players'!#REF!,10,FALSE),0)</f>
        <v>0</v>
      </c>
      <c r="H160" s="6">
        <f>IFERROR(VLOOKUP($C160,'World Cup Players'!#REF!,11,FALSE),0)</f>
        <v>0</v>
      </c>
      <c r="J160" s="6">
        <f>IFERROR(VLOOKUP($C160,#REF!,15,FALSE),0)</f>
        <v>0</v>
      </c>
      <c r="K160" s="6">
        <f>IFERROR(VLOOKUP($C160,#REF!,18,FALSE),0)</f>
        <v>0</v>
      </c>
      <c r="L160" s="6">
        <f t="shared" si="8"/>
        <v>0</v>
      </c>
    </row>
    <row r="161" spans="2:12" x14ac:dyDescent="0.25">
      <c r="C161" s="10" t="s">
        <v>85</v>
      </c>
      <c r="D161" s="6">
        <f>IFERROR(VLOOKUP($C161,'World Cup Players'!#REF!,3,FALSE),0)</f>
        <v>0</v>
      </c>
      <c r="F161" s="6">
        <f>IFERROR(VLOOKUP($C161,'World Cup Players'!#REF!,8,FALSE),0)</f>
        <v>0</v>
      </c>
      <c r="G161" s="6">
        <f>IFERROR(VLOOKUP($C161,'World Cup Players'!#REF!,10,FALSE),0)</f>
        <v>0</v>
      </c>
      <c r="H161" s="6">
        <f>IFERROR(VLOOKUP($C161,'World Cup Players'!#REF!,11,FALSE),0)</f>
        <v>0</v>
      </c>
      <c r="J161" s="6">
        <f>IFERROR(VLOOKUP($C161,#REF!,15,FALSE),0)</f>
        <v>0</v>
      </c>
      <c r="K161" s="6">
        <f>IFERROR(VLOOKUP($C161,#REF!,18,FALSE),0)</f>
        <v>0</v>
      </c>
      <c r="L161" s="6">
        <f t="shared" si="8"/>
        <v>0</v>
      </c>
    </row>
    <row r="162" spans="2:12" x14ac:dyDescent="0.25">
      <c r="C162" s="7" t="s">
        <v>160</v>
      </c>
      <c r="D162" s="6">
        <f>IFERROR(VLOOKUP($C162,'World Cup Players'!#REF!,3,FALSE),0)</f>
        <v>0</v>
      </c>
      <c r="F162" s="6">
        <f>IFERROR(VLOOKUP($C162,'World Cup Players'!#REF!,8,FALSE),0)</f>
        <v>0</v>
      </c>
      <c r="G162" s="6">
        <f>IFERROR(VLOOKUP($C162,'World Cup Players'!#REF!,10,FALSE),0)</f>
        <v>0</v>
      </c>
      <c r="H162" s="6">
        <f>IFERROR(VLOOKUP($C162,'World Cup Players'!#REF!,11,FALSE),0)</f>
        <v>0</v>
      </c>
      <c r="J162" s="6">
        <f>IFERROR(VLOOKUP($C162,#REF!,15,FALSE),0)</f>
        <v>0</v>
      </c>
      <c r="K162" s="6">
        <f>IFERROR(VLOOKUP($C162,#REF!,18,FALSE),0)</f>
        <v>0</v>
      </c>
      <c r="L162" s="6">
        <f t="shared" si="8"/>
        <v>0</v>
      </c>
    </row>
    <row r="163" spans="2:12" x14ac:dyDescent="0.25">
      <c r="C163" s="10" t="s">
        <v>79</v>
      </c>
      <c r="D163" s="6">
        <f>IFERROR(VLOOKUP($C163,'World Cup Players'!#REF!,3,FALSE),0)</f>
        <v>0</v>
      </c>
      <c r="F163" s="6">
        <f>IFERROR(VLOOKUP($C163,'World Cup Players'!#REF!,8,FALSE),0)</f>
        <v>0</v>
      </c>
      <c r="G163" s="6">
        <f>IFERROR(VLOOKUP($C163,'World Cup Players'!#REF!,10,FALSE),0)</f>
        <v>0</v>
      </c>
      <c r="H163" s="6">
        <f>IFERROR(VLOOKUP($C163,'World Cup Players'!#REF!,11,FALSE),0)</f>
        <v>0</v>
      </c>
      <c r="J163" s="6">
        <f>IFERROR(VLOOKUP($C163,#REF!,15,FALSE),0)</f>
        <v>0</v>
      </c>
      <c r="K163" s="6">
        <f>IFERROR(VLOOKUP($C163,#REF!,18,FALSE),0)</f>
        <v>0</v>
      </c>
      <c r="L163" s="6">
        <f t="shared" si="8"/>
        <v>0</v>
      </c>
    </row>
    <row r="164" spans="2:12" x14ac:dyDescent="0.25">
      <c r="C164" s="10" t="s">
        <v>105</v>
      </c>
      <c r="D164" s="6">
        <f>IFERROR(VLOOKUP($C164,'World Cup Players'!#REF!,3,FALSE),0)</f>
        <v>0</v>
      </c>
      <c r="F164" s="6">
        <f>IFERROR(VLOOKUP($C164,'World Cup Players'!#REF!,8,FALSE),0)</f>
        <v>0</v>
      </c>
      <c r="G164" s="6">
        <f>IFERROR(VLOOKUP($C164,'World Cup Players'!#REF!,10,FALSE),0)</f>
        <v>0</v>
      </c>
      <c r="H164" s="6">
        <f>IFERROR(VLOOKUP($C164,'World Cup Players'!#REF!,11,FALSE),0)</f>
        <v>0</v>
      </c>
      <c r="J164" s="6">
        <f>IFERROR(VLOOKUP($C164,#REF!,15,FALSE),0)</f>
        <v>0</v>
      </c>
      <c r="K164" s="6">
        <f>IFERROR(VLOOKUP($C164,#REF!,18,FALSE),0)</f>
        <v>0</v>
      </c>
      <c r="L164" s="6">
        <f t="shared" si="8"/>
        <v>0</v>
      </c>
    </row>
    <row r="165" spans="2:12" x14ac:dyDescent="0.25">
      <c r="C165" s="11" t="s">
        <v>123</v>
      </c>
      <c r="D165" s="6">
        <f>IFERROR(VLOOKUP($C165,'World Cup Players'!#REF!,3,FALSE),0)</f>
        <v>0</v>
      </c>
      <c r="F165" s="6">
        <f>IFERROR(VLOOKUP($C165,'World Cup Players'!#REF!,8,FALSE),0)</f>
        <v>0</v>
      </c>
      <c r="G165" s="6">
        <f>IFERROR(VLOOKUP($C165,'World Cup Players'!#REF!,10,FALSE),0)</f>
        <v>0</v>
      </c>
      <c r="H165" s="6">
        <f>IFERROR(VLOOKUP($C165,'World Cup Players'!#REF!,11,FALSE),0)</f>
        <v>0</v>
      </c>
      <c r="J165" s="6">
        <f>IFERROR(VLOOKUP($C165,#REF!,15,FALSE),0)</f>
        <v>0</v>
      </c>
      <c r="K165" s="6">
        <f>IFERROR(VLOOKUP($C165,#REF!,18,FALSE),0)</f>
        <v>0</v>
      </c>
      <c r="L165" s="6">
        <f t="shared" si="8"/>
        <v>0</v>
      </c>
    </row>
    <row r="166" spans="2:12" x14ac:dyDescent="0.25">
      <c r="C166" s="8" t="s">
        <v>76</v>
      </c>
      <c r="D166" s="6">
        <f>IFERROR(VLOOKUP($C166,'World Cup Players'!#REF!,3,FALSE),0)</f>
        <v>0</v>
      </c>
      <c r="F166" s="6">
        <f>IFERROR(VLOOKUP($C166,'World Cup Players'!#REF!,8,FALSE),0)</f>
        <v>0</v>
      </c>
      <c r="G166" s="6">
        <f>IFERROR(VLOOKUP($C166,'World Cup Players'!#REF!,10,FALSE),0)</f>
        <v>0</v>
      </c>
      <c r="H166" s="6">
        <f>IFERROR(VLOOKUP($C166,'World Cup Players'!#REF!,11,FALSE),0)</f>
        <v>0</v>
      </c>
      <c r="J166" s="6">
        <f>IFERROR(VLOOKUP($C166,#REF!,15,FALSE),0)</f>
        <v>0</v>
      </c>
      <c r="K166" s="6">
        <f>IFERROR(VLOOKUP($C166,#REF!,18,FALSE),0)</f>
        <v>0</v>
      </c>
      <c r="L166" s="6">
        <f t="shared" si="8"/>
        <v>0</v>
      </c>
    </row>
    <row r="167" spans="2:12" x14ac:dyDescent="0.25">
      <c r="C167" s="7" t="s">
        <v>50</v>
      </c>
      <c r="D167" s="6">
        <f>IFERROR(VLOOKUP($C167,'World Cup Players'!#REF!,3,FALSE),0)</f>
        <v>0</v>
      </c>
      <c r="F167" s="6">
        <f>IFERROR(VLOOKUP($C167,'World Cup Players'!#REF!,8,FALSE),0)</f>
        <v>0</v>
      </c>
      <c r="G167" s="6">
        <f>IFERROR(VLOOKUP($C167,'World Cup Players'!#REF!,10,FALSE),0)</f>
        <v>0</v>
      </c>
      <c r="H167" s="6">
        <f>IFERROR(VLOOKUP($C167,'World Cup Players'!#REF!,11,FALSE),0)</f>
        <v>0</v>
      </c>
      <c r="J167" s="6">
        <f>IFERROR(VLOOKUP($C167,#REF!,15,FALSE),0)</f>
        <v>0</v>
      </c>
      <c r="K167" s="6">
        <f>IFERROR(VLOOKUP($C167,#REF!,18,FALSE),0)</f>
        <v>0</v>
      </c>
      <c r="L167" s="6">
        <f t="shared" si="8"/>
        <v>0</v>
      </c>
    </row>
    <row r="168" spans="2:12" x14ac:dyDescent="0.25">
      <c r="C168" s="7" t="s">
        <v>130</v>
      </c>
      <c r="D168" s="6">
        <f>IFERROR(VLOOKUP($C168,'World Cup Players'!#REF!,3,FALSE),0)</f>
        <v>0</v>
      </c>
      <c r="F168" s="6">
        <f>IFERROR(VLOOKUP($C168,'World Cup Players'!#REF!,8,FALSE),0)</f>
        <v>0</v>
      </c>
      <c r="G168" s="6">
        <f>IFERROR(VLOOKUP($C168,'World Cup Players'!#REF!,10,FALSE),0)</f>
        <v>0</v>
      </c>
      <c r="H168" s="6">
        <f>IFERROR(VLOOKUP($C168,'World Cup Players'!#REF!,11,FALSE),0)</f>
        <v>0</v>
      </c>
      <c r="J168" s="6">
        <f>IFERROR(VLOOKUP($C168,#REF!,15,FALSE),0)</f>
        <v>0</v>
      </c>
      <c r="K168" s="6">
        <f>IFERROR(VLOOKUP($C168,#REF!,18,FALSE),0)</f>
        <v>0</v>
      </c>
      <c r="L168" s="6">
        <f t="shared" si="8"/>
        <v>0</v>
      </c>
    </row>
    <row r="169" spans="2:12" x14ac:dyDescent="0.25">
      <c r="C169" s="7" t="s">
        <v>72</v>
      </c>
      <c r="D169" s="6">
        <f>IFERROR(VLOOKUP($C169,'World Cup Players'!#REF!,3,FALSE),0)</f>
        <v>0</v>
      </c>
      <c r="F169" s="6">
        <f>IFERROR(VLOOKUP($C169,'World Cup Players'!#REF!,8,FALSE),0)</f>
        <v>0</v>
      </c>
      <c r="G169" s="6">
        <f>IFERROR(VLOOKUP($C169,'World Cup Players'!#REF!,10,FALSE),0)</f>
        <v>0</v>
      </c>
      <c r="H169" s="6">
        <f>IFERROR(VLOOKUP($C169,'World Cup Players'!#REF!,11,FALSE),0)</f>
        <v>0</v>
      </c>
      <c r="J169" s="6">
        <f>IFERROR(VLOOKUP($C169,#REF!,15,FALSE),0)</f>
        <v>0</v>
      </c>
      <c r="K169" s="6">
        <f>IFERROR(VLOOKUP($C169,#REF!,18,FALSE),0)</f>
        <v>0</v>
      </c>
      <c r="L169" s="6">
        <f t="shared" si="8"/>
        <v>0</v>
      </c>
    </row>
    <row r="170" spans="2:12" x14ac:dyDescent="0.25">
      <c r="C170" s="12" t="s">
        <v>156</v>
      </c>
      <c r="D170" s="6">
        <f>IFERROR(VLOOKUP($C170,'World Cup Players'!#REF!,3,FALSE),0)</f>
        <v>0</v>
      </c>
      <c r="F170" s="6">
        <f>IFERROR(VLOOKUP($C170,'World Cup Players'!#REF!,8,FALSE),0)</f>
        <v>0</v>
      </c>
      <c r="G170" s="6">
        <f>IFERROR(VLOOKUP($C170,'World Cup Players'!#REF!,10,FALSE),0)</f>
        <v>0</v>
      </c>
      <c r="H170" s="6">
        <f>IFERROR(VLOOKUP($C170,'World Cup Players'!#REF!,11,FALSE),0)</f>
        <v>0</v>
      </c>
      <c r="J170" s="6">
        <f>IFERROR(VLOOKUP($C170,#REF!,15,FALSE),0)</f>
        <v>0</v>
      </c>
      <c r="K170" s="6">
        <f>IFERROR(VLOOKUP($C170,#REF!,18,FALSE),0)</f>
        <v>0</v>
      </c>
      <c r="L170" s="6">
        <f t="shared" si="8"/>
        <v>0</v>
      </c>
    </row>
    <row r="171" spans="2:12" x14ac:dyDescent="0.25">
      <c r="D171" s="6">
        <f>IFERROR(VLOOKUP($C171,'World Cup Players'!#REF!,3,FALSE),0)</f>
        <v>0</v>
      </c>
      <c r="F171" s="6">
        <f>IFERROR(VLOOKUP($C171,'World Cup Players'!#REF!,8,FALSE),0)</f>
        <v>0</v>
      </c>
      <c r="G171" s="6">
        <f>IFERROR(VLOOKUP($C171,'World Cup Players'!#REF!,10,FALSE),0)</f>
        <v>0</v>
      </c>
      <c r="H171" s="6">
        <f>IFERROR(VLOOKUP($C171,'World Cup Players'!#REF!,11,FALSE),0)</f>
        <v>0</v>
      </c>
      <c r="J171" s="6">
        <f>IFERROR(VLOOKUP($C171,#REF!,15,FALSE),0)</f>
        <v>0</v>
      </c>
      <c r="K171" s="6">
        <f>IFERROR(VLOOKUP($C171,#REF!,18,FALSE),0)</f>
        <v>0</v>
      </c>
      <c r="L171" s="6">
        <f t="shared" si="8"/>
        <v>0</v>
      </c>
    </row>
    <row r="172" spans="2:12" x14ac:dyDescent="0.25">
      <c r="B172" s="6" t="s">
        <v>137</v>
      </c>
      <c r="D172" s="6">
        <f>IFERROR(VLOOKUP($C172,'World Cup Players'!#REF!,3,FALSE),0)</f>
        <v>0</v>
      </c>
      <c r="F172" s="6">
        <f>IFERROR(VLOOKUP($C172,'World Cup Players'!#REF!,8,FALSE),0)</f>
        <v>0</v>
      </c>
      <c r="G172" s="6">
        <f>IFERROR(VLOOKUP($C172,'World Cup Players'!#REF!,10,FALSE),0)</f>
        <v>0</v>
      </c>
      <c r="H172" s="6">
        <f>IFERROR(VLOOKUP($C172,'World Cup Players'!#REF!,11,FALSE),0)</f>
        <v>0</v>
      </c>
      <c r="J172" s="6">
        <f>IFERROR(VLOOKUP($C172,#REF!,15,FALSE),0)</f>
        <v>0</v>
      </c>
      <c r="K172" s="6">
        <f>IFERROR(VLOOKUP($C172,#REF!,18,FALSE),0)</f>
        <v>0</v>
      </c>
      <c r="L172" s="6">
        <f t="shared" si="8"/>
        <v>0</v>
      </c>
    </row>
    <row r="173" spans="2:12" x14ac:dyDescent="0.25">
      <c r="C173" s="7" t="s">
        <v>8</v>
      </c>
      <c r="D173" s="6">
        <f>IFERROR(VLOOKUP($C173,'World Cup Players'!#REF!,3,FALSE),0)</f>
        <v>0</v>
      </c>
      <c r="F173" s="6">
        <f>IFERROR(VLOOKUP($C173,'World Cup Players'!#REF!,8,FALSE),0)</f>
        <v>0</v>
      </c>
      <c r="G173" s="6">
        <f>IFERROR(VLOOKUP($C173,'World Cup Players'!#REF!,10,FALSE),0)</f>
        <v>0</v>
      </c>
      <c r="H173" s="6">
        <f>IFERROR(VLOOKUP($C173,'World Cup Players'!#REF!,11,FALSE),0)</f>
        <v>0</v>
      </c>
      <c r="J173" s="6">
        <f>IFERROR(VLOOKUP($C173,#REF!,15,FALSE),0)</f>
        <v>0</v>
      </c>
      <c r="K173" s="6">
        <f>IFERROR(VLOOKUP($C173,#REF!,18,FALSE),0)</f>
        <v>0</v>
      </c>
      <c r="L173" s="6">
        <f t="shared" si="8"/>
        <v>0</v>
      </c>
    </row>
    <row r="174" spans="2:12" x14ac:dyDescent="0.25">
      <c r="C174" s="7" t="s">
        <v>15</v>
      </c>
      <c r="D174" s="6">
        <f>IFERROR(VLOOKUP($C174,'World Cup Players'!#REF!,3,FALSE),0)</f>
        <v>0</v>
      </c>
      <c r="F174" s="6">
        <f>IFERROR(VLOOKUP($C174,'World Cup Players'!#REF!,8,FALSE),0)</f>
        <v>0</v>
      </c>
      <c r="G174" s="6">
        <f>IFERROR(VLOOKUP($C174,'World Cup Players'!#REF!,10,FALSE),0)</f>
        <v>0</v>
      </c>
      <c r="H174" s="6">
        <f>IFERROR(VLOOKUP($C174,'World Cup Players'!#REF!,11,FALSE),0)</f>
        <v>0</v>
      </c>
      <c r="J174" s="6">
        <f>IFERROR(VLOOKUP($C174,#REF!,15,FALSE),0)</f>
        <v>0</v>
      </c>
      <c r="K174" s="6">
        <f>IFERROR(VLOOKUP($C174,#REF!,18,FALSE),0)</f>
        <v>0</v>
      </c>
      <c r="L174" s="6">
        <f t="shared" si="8"/>
        <v>0</v>
      </c>
    </row>
    <row r="175" spans="2:12" x14ac:dyDescent="0.25">
      <c r="C175" s="7" t="s">
        <v>34</v>
      </c>
      <c r="D175" s="6">
        <f>IFERROR(VLOOKUP($C175,'World Cup Players'!#REF!,3,FALSE),0)</f>
        <v>0</v>
      </c>
      <c r="F175" s="6">
        <f>IFERROR(VLOOKUP($C175,'World Cup Players'!#REF!,8,FALSE),0)</f>
        <v>0</v>
      </c>
      <c r="G175" s="6">
        <f>IFERROR(VLOOKUP($C175,'World Cup Players'!#REF!,10,FALSE),0)</f>
        <v>0</v>
      </c>
      <c r="H175" s="6">
        <f>IFERROR(VLOOKUP($C175,'World Cup Players'!#REF!,11,FALSE),0)</f>
        <v>0</v>
      </c>
      <c r="J175" s="6">
        <f>IFERROR(VLOOKUP($C175,#REF!,15,FALSE),0)</f>
        <v>0</v>
      </c>
      <c r="K175" s="6">
        <f>IFERROR(VLOOKUP($C175,#REF!,18,FALSE),0)</f>
        <v>0</v>
      </c>
      <c r="L175" s="6">
        <f t="shared" si="8"/>
        <v>0</v>
      </c>
    </row>
    <row r="176" spans="2:12" x14ac:dyDescent="0.25">
      <c r="C176" s="7" t="s">
        <v>38</v>
      </c>
      <c r="D176" s="6">
        <f>IFERROR(VLOOKUP($C176,'World Cup Players'!#REF!,3,FALSE),0)</f>
        <v>0</v>
      </c>
      <c r="F176" s="6">
        <f>IFERROR(VLOOKUP($C176,'World Cup Players'!#REF!,8,FALSE),0)</f>
        <v>0</v>
      </c>
      <c r="G176" s="6">
        <f>IFERROR(VLOOKUP($C176,'World Cup Players'!#REF!,10,FALSE),0)</f>
        <v>0</v>
      </c>
      <c r="H176" s="6">
        <f>IFERROR(VLOOKUP($C176,'World Cup Players'!#REF!,11,FALSE),0)</f>
        <v>0</v>
      </c>
      <c r="J176" s="6">
        <f>IFERROR(VLOOKUP($C176,#REF!,15,FALSE),0)</f>
        <v>0</v>
      </c>
      <c r="K176" s="6">
        <f>IFERROR(VLOOKUP($C176,#REF!,18,FALSE),0)</f>
        <v>0</v>
      </c>
      <c r="L176" s="6">
        <f t="shared" si="8"/>
        <v>0</v>
      </c>
    </row>
    <row r="177" spans="3:12" x14ac:dyDescent="0.25">
      <c r="C177" s="8" t="s">
        <v>35</v>
      </c>
      <c r="D177" s="6">
        <f>IFERROR(VLOOKUP($C177,'World Cup Players'!#REF!,3,FALSE),0)</f>
        <v>0</v>
      </c>
      <c r="F177" s="6">
        <f>IFERROR(VLOOKUP($C177,'World Cup Players'!#REF!,8,FALSE),0)</f>
        <v>0</v>
      </c>
      <c r="G177" s="6">
        <f>IFERROR(VLOOKUP($C177,'World Cup Players'!#REF!,10,FALSE),0)</f>
        <v>0</v>
      </c>
      <c r="H177" s="6">
        <f>IFERROR(VLOOKUP($C177,'World Cup Players'!#REF!,11,FALSE),0)</f>
        <v>0</v>
      </c>
      <c r="J177" s="6">
        <f>IFERROR(VLOOKUP($C177,#REF!,15,FALSE),0)</f>
        <v>0</v>
      </c>
      <c r="K177" s="6">
        <f>IFERROR(VLOOKUP($C177,#REF!,18,FALSE),0)</f>
        <v>0</v>
      </c>
      <c r="L177" s="6">
        <f t="shared" si="8"/>
        <v>0</v>
      </c>
    </row>
    <row r="178" spans="3:12" x14ac:dyDescent="0.25">
      <c r="C178" s="9" t="s">
        <v>63</v>
      </c>
      <c r="D178" s="6">
        <f>IFERROR(VLOOKUP($C178,'World Cup Players'!#REF!,3,FALSE),0)</f>
        <v>0</v>
      </c>
      <c r="F178" s="6">
        <f>IFERROR(VLOOKUP($C178,'World Cup Players'!#REF!,8,FALSE),0)</f>
        <v>0</v>
      </c>
      <c r="G178" s="6">
        <f>IFERROR(VLOOKUP($C178,'World Cup Players'!#REF!,10,FALSE),0)</f>
        <v>0</v>
      </c>
      <c r="H178" s="6">
        <f>IFERROR(VLOOKUP($C178,'World Cup Players'!#REF!,11,FALSE),0)</f>
        <v>0</v>
      </c>
      <c r="J178" s="6">
        <f>IFERROR(VLOOKUP($C178,#REF!,15,FALSE),0)</f>
        <v>0</v>
      </c>
      <c r="K178" s="6">
        <f>IFERROR(VLOOKUP($C178,#REF!,18,FALSE),0)</f>
        <v>0</v>
      </c>
      <c r="L178" s="6">
        <f t="shared" si="8"/>
        <v>0</v>
      </c>
    </row>
    <row r="179" spans="3:12" x14ac:dyDescent="0.25">
      <c r="C179" s="9" t="s">
        <v>59</v>
      </c>
      <c r="D179" s="6">
        <f>IFERROR(VLOOKUP($C179,'World Cup Players'!#REF!,3,FALSE),0)</f>
        <v>0</v>
      </c>
      <c r="F179" s="6">
        <f>IFERROR(VLOOKUP($C179,'World Cup Players'!#REF!,8,FALSE),0)</f>
        <v>0</v>
      </c>
      <c r="G179" s="6">
        <f>IFERROR(VLOOKUP($C179,'World Cup Players'!#REF!,10,FALSE),0)</f>
        <v>0</v>
      </c>
      <c r="H179" s="6">
        <f>IFERROR(VLOOKUP($C179,'World Cup Players'!#REF!,11,FALSE),0)</f>
        <v>0</v>
      </c>
      <c r="J179" s="6">
        <f>IFERROR(VLOOKUP($C179,#REF!,15,FALSE),0)</f>
        <v>0</v>
      </c>
      <c r="K179" s="6">
        <f>IFERROR(VLOOKUP($C179,#REF!,18,FALSE),0)</f>
        <v>0</v>
      </c>
      <c r="L179" s="6">
        <f t="shared" si="8"/>
        <v>0</v>
      </c>
    </row>
    <row r="180" spans="3:12" x14ac:dyDescent="0.25">
      <c r="C180" s="7" t="s">
        <v>47</v>
      </c>
      <c r="D180" s="6">
        <f>IFERROR(VLOOKUP($C180,'World Cup Players'!#REF!,3,FALSE),0)</f>
        <v>0</v>
      </c>
      <c r="F180" s="6">
        <f>IFERROR(VLOOKUP($C180,'World Cup Players'!#REF!,8,FALSE),0)</f>
        <v>0</v>
      </c>
      <c r="G180" s="6">
        <f>IFERROR(VLOOKUP($C180,'World Cup Players'!#REF!,10,FALSE),0)</f>
        <v>0</v>
      </c>
      <c r="H180" s="6">
        <f>IFERROR(VLOOKUP($C180,'World Cup Players'!#REF!,11,FALSE),0)</f>
        <v>0</v>
      </c>
      <c r="J180" s="6">
        <f>IFERROR(VLOOKUP($C180,#REF!,15,FALSE),0)</f>
        <v>0</v>
      </c>
      <c r="K180" s="6">
        <f>IFERROR(VLOOKUP($C180,#REF!,18,FALSE),0)</f>
        <v>0</v>
      </c>
      <c r="L180" s="6">
        <f t="shared" si="8"/>
        <v>0</v>
      </c>
    </row>
    <row r="181" spans="3:12" x14ac:dyDescent="0.25">
      <c r="C181" s="9" t="s">
        <v>57</v>
      </c>
      <c r="D181" s="6">
        <f>IFERROR(VLOOKUP($C181,'World Cup Players'!#REF!,3,FALSE),0)</f>
        <v>0</v>
      </c>
      <c r="F181" s="6">
        <f>IFERROR(VLOOKUP($C181,'World Cup Players'!#REF!,8,FALSE),0)</f>
        <v>0</v>
      </c>
      <c r="G181" s="6">
        <f>IFERROR(VLOOKUP($C181,'World Cup Players'!#REF!,10,FALSE),0)</f>
        <v>0</v>
      </c>
      <c r="H181" s="6">
        <f>IFERROR(VLOOKUP($C181,'World Cup Players'!#REF!,11,FALSE),0)</f>
        <v>0</v>
      </c>
      <c r="J181" s="6">
        <f>IFERROR(VLOOKUP($C181,#REF!,15,FALSE),0)</f>
        <v>0</v>
      </c>
      <c r="K181" s="6">
        <f>IFERROR(VLOOKUP($C181,#REF!,18,FALSE),0)</f>
        <v>0</v>
      </c>
      <c r="L181" s="6">
        <f t="shared" si="8"/>
        <v>0</v>
      </c>
    </row>
    <row r="182" spans="3:12" x14ac:dyDescent="0.25">
      <c r="C182" s="10" t="s">
        <v>87</v>
      </c>
      <c r="D182" s="6">
        <f>IFERROR(VLOOKUP($C182,'World Cup Players'!#REF!,3,FALSE),0)</f>
        <v>0</v>
      </c>
      <c r="F182" s="6">
        <f>IFERROR(VLOOKUP($C182,'World Cup Players'!#REF!,8,FALSE),0)</f>
        <v>0</v>
      </c>
      <c r="G182" s="6">
        <f>IFERROR(VLOOKUP($C182,'World Cup Players'!#REF!,10,FALSE),0)</f>
        <v>0</v>
      </c>
      <c r="H182" s="6">
        <f>IFERROR(VLOOKUP($C182,'World Cup Players'!#REF!,11,FALSE),0)</f>
        <v>0</v>
      </c>
      <c r="J182" s="6">
        <f>IFERROR(VLOOKUP($C182,#REF!,15,FALSE),0)</f>
        <v>0</v>
      </c>
      <c r="K182" s="6">
        <f>IFERROR(VLOOKUP($C182,#REF!,18,FALSE),0)</f>
        <v>0</v>
      </c>
      <c r="L182" s="6">
        <f t="shared" si="8"/>
        <v>0</v>
      </c>
    </row>
    <row r="183" spans="3:12" x14ac:dyDescent="0.25">
      <c r="C183" s="10" t="s">
        <v>80</v>
      </c>
      <c r="D183" s="6">
        <f>IFERROR(VLOOKUP($C183,'World Cup Players'!#REF!,3,FALSE),0)</f>
        <v>0</v>
      </c>
      <c r="F183" s="6">
        <f>IFERROR(VLOOKUP($C183,'World Cup Players'!#REF!,8,FALSE),0)</f>
        <v>0</v>
      </c>
      <c r="G183" s="6">
        <f>IFERROR(VLOOKUP($C183,'World Cup Players'!#REF!,10,FALSE),0)</f>
        <v>0</v>
      </c>
      <c r="H183" s="6">
        <f>IFERROR(VLOOKUP($C183,'World Cup Players'!#REF!,11,FALSE),0)</f>
        <v>0</v>
      </c>
      <c r="J183" s="6">
        <f>IFERROR(VLOOKUP($C183,#REF!,15,FALSE),0)</f>
        <v>0</v>
      </c>
      <c r="K183" s="6">
        <f>IFERROR(VLOOKUP($C183,#REF!,18,FALSE),0)</f>
        <v>0</v>
      </c>
      <c r="L183" s="6">
        <f t="shared" si="8"/>
        <v>0</v>
      </c>
    </row>
    <row r="184" spans="3:12" x14ac:dyDescent="0.25">
      <c r="C184" s="10" t="s">
        <v>116</v>
      </c>
      <c r="D184" s="6">
        <f>IFERROR(VLOOKUP($C184,'World Cup Players'!#REF!,3,FALSE),0)</f>
        <v>0</v>
      </c>
      <c r="F184" s="6">
        <f>IFERROR(VLOOKUP($C184,'World Cup Players'!#REF!,8,FALSE),0)</f>
        <v>0</v>
      </c>
      <c r="G184" s="6">
        <f>IFERROR(VLOOKUP($C184,'World Cup Players'!#REF!,10,FALSE),0)</f>
        <v>0</v>
      </c>
      <c r="H184" s="6">
        <f>IFERROR(VLOOKUP($C184,'World Cup Players'!#REF!,11,FALSE),0)</f>
        <v>0</v>
      </c>
      <c r="J184" s="6">
        <f>IFERROR(VLOOKUP($C184,#REF!,15,FALSE),0)</f>
        <v>0</v>
      </c>
      <c r="K184" s="6">
        <f>IFERROR(VLOOKUP($C184,#REF!,18,FALSE),0)</f>
        <v>0</v>
      </c>
      <c r="L184" s="6">
        <f t="shared" si="8"/>
        <v>0</v>
      </c>
    </row>
    <row r="185" spans="3:12" x14ac:dyDescent="0.25">
      <c r="C185" s="10" t="s">
        <v>85</v>
      </c>
      <c r="D185" s="6">
        <f>IFERROR(VLOOKUP($C185,'World Cup Players'!#REF!,3,FALSE),0)</f>
        <v>0</v>
      </c>
      <c r="F185" s="6">
        <f>IFERROR(VLOOKUP($C185,'World Cup Players'!#REF!,8,FALSE),0)</f>
        <v>0</v>
      </c>
      <c r="G185" s="6">
        <f>IFERROR(VLOOKUP($C185,'World Cup Players'!#REF!,10,FALSE),0)</f>
        <v>0</v>
      </c>
      <c r="H185" s="6">
        <f>IFERROR(VLOOKUP($C185,'World Cup Players'!#REF!,11,FALSE),0)</f>
        <v>0</v>
      </c>
      <c r="J185" s="6">
        <f>IFERROR(VLOOKUP($C185,#REF!,15,FALSE),0)</f>
        <v>0</v>
      </c>
      <c r="K185" s="6">
        <f>IFERROR(VLOOKUP($C185,#REF!,18,FALSE),0)</f>
        <v>0</v>
      </c>
      <c r="L185" s="6">
        <f t="shared" si="8"/>
        <v>0</v>
      </c>
    </row>
    <row r="186" spans="3:12" x14ac:dyDescent="0.25">
      <c r="C186" s="7" t="s">
        <v>160</v>
      </c>
      <c r="D186" s="6">
        <f>IFERROR(VLOOKUP($C186,'World Cup Players'!#REF!,3,FALSE),0)</f>
        <v>0</v>
      </c>
      <c r="F186" s="6">
        <f>IFERROR(VLOOKUP($C186,'World Cup Players'!#REF!,8,FALSE),0)</f>
        <v>0</v>
      </c>
      <c r="G186" s="6">
        <f>IFERROR(VLOOKUP($C186,'World Cup Players'!#REF!,10,FALSE),0)</f>
        <v>0</v>
      </c>
      <c r="H186" s="6">
        <f>IFERROR(VLOOKUP($C186,'World Cup Players'!#REF!,11,FALSE),0)</f>
        <v>0</v>
      </c>
      <c r="J186" s="6">
        <f>IFERROR(VLOOKUP($C186,#REF!,15,FALSE),0)</f>
        <v>0</v>
      </c>
      <c r="K186" s="6">
        <f>IFERROR(VLOOKUP($C186,#REF!,18,FALSE),0)</f>
        <v>0</v>
      </c>
      <c r="L186" s="6">
        <f t="shared" si="8"/>
        <v>0</v>
      </c>
    </row>
    <row r="187" spans="3:12" x14ac:dyDescent="0.25">
      <c r="C187" s="7" t="s">
        <v>74</v>
      </c>
      <c r="D187" s="6">
        <f>IFERROR(VLOOKUP($C187,'World Cup Players'!#REF!,3,FALSE),0)</f>
        <v>0</v>
      </c>
      <c r="F187" s="6">
        <f>IFERROR(VLOOKUP($C187,'World Cup Players'!#REF!,8,FALSE),0)</f>
        <v>0</v>
      </c>
      <c r="G187" s="6">
        <f>IFERROR(VLOOKUP($C187,'World Cup Players'!#REF!,10,FALSE),0)</f>
        <v>0</v>
      </c>
      <c r="H187" s="6">
        <f>IFERROR(VLOOKUP($C187,'World Cup Players'!#REF!,11,FALSE),0)</f>
        <v>0</v>
      </c>
      <c r="J187" s="6">
        <f>IFERROR(VLOOKUP($C187,#REF!,15,FALSE),0)</f>
        <v>0</v>
      </c>
      <c r="K187" s="6">
        <f>IFERROR(VLOOKUP($C187,#REF!,18,FALSE),0)</f>
        <v>0</v>
      </c>
      <c r="L187" s="6">
        <f t="shared" si="8"/>
        <v>0</v>
      </c>
    </row>
    <row r="188" spans="3:12" x14ac:dyDescent="0.25">
      <c r="C188" s="10" t="s">
        <v>111</v>
      </c>
      <c r="D188" s="6">
        <f>IFERROR(VLOOKUP($C188,'World Cup Players'!#REF!,3,FALSE),0)</f>
        <v>0</v>
      </c>
      <c r="F188" s="6">
        <f>IFERROR(VLOOKUP($C188,'World Cup Players'!#REF!,8,FALSE),0)</f>
        <v>0</v>
      </c>
      <c r="G188" s="6">
        <f>IFERROR(VLOOKUP($C188,'World Cup Players'!#REF!,10,FALSE),0)</f>
        <v>0</v>
      </c>
      <c r="H188" s="6">
        <f>IFERROR(VLOOKUP($C188,'World Cup Players'!#REF!,11,FALSE),0)</f>
        <v>0</v>
      </c>
      <c r="J188" s="6">
        <f>IFERROR(VLOOKUP($C188,#REF!,15,FALSE),0)</f>
        <v>0</v>
      </c>
      <c r="K188" s="6">
        <f>IFERROR(VLOOKUP($C188,#REF!,18,FALSE),0)</f>
        <v>0</v>
      </c>
      <c r="L188" s="6">
        <f t="shared" si="8"/>
        <v>0</v>
      </c>
    </row>
    <row r="189" spans="3:12" x14ac:dyDescent="0.25">
      <c r="C189" s="10" t="s">
        <v>93</v>
      </c>
      <c r="D189" s="6">
        <f>IFERROR(VLOOKUP($C189,'World Cup Players'!#REF!,3,FALSE),0)</f>
        <v>0</v>
      </c>
      <c r="F189" s="6">
        <f>IFERROR(VLOOKUP($C189,'World Cup Players'!#REF!,8,FALSE),0)</f>
        <v>0</v>
      </c>
      <c r="G189" s="6">
        <f>IFERROR(VLOOKUP($C189,'World Cup Players'!#REF!,10,FALSE),0)</f>
        <v>0</v>
      </c>
      <c r="H189" s="6">
        <f>IFERROR(VLOOKUP($C189,'World Cup Players'!#REF!,11,FALSE),0)</f>
        <v>0</v>
      </c>
      <c r="J189" s="6">
        <f>IFERROR(VLOOKUP($C189,#REF!,15,FALSE),0)</f>
        <v>0</v>
      </c>
      <c r="K189" s="6">
        <f>IFERROR(VLOOKUP($C189,#REF!,18,FALSE),0)</f>
        <v>0</v>
      </c>
      <c r="L189" s="6">
        <f t="shared" si="8"/>
        <v>0</v>
      </c>
    </row>
    <row r="190" spans="3:12" x14ac:dyDescent="0.25">
      <c r="C190" s="7" t="s">
        <v>70</v>
      </c>
      <c r="D190" s="6">
        <f>IFERROR(VLOOKUP($C190,'World Cup Players'!#REF!,3,FALSE),0)</f>
        <v>0</v>
      </c>
      <c r="F190" s="6">
        <f>IFERROR(VLOOKUP($C190,'World Cup Players'!#REF!,8,FALSE),0)</f>
        <v>0</v>
      </c>
      <c r="G190" s="6">
        <f>IFERROR(VLOOKUP($C190,'World Cup Players'!#REF!,10,FALSE),0)</f>
        <v>0</v>
      </c>
      <c r="H190" s="6">
        <f>IFERROR(VLOOKUP($C190,'World Cup Players'!#REF!,11,FALSE),0)</f>
        <v>0</v>
      </c>
      <c r="J190" s="6">
        <f>IFERROR(VLOOKUP($C190,#REF!,15,FALSE),0)</f>
        <v>0</v>
      </c>
      <c r="K190" s="6">
        <f>IFERROR(VLOOKUP($C190,#REF!,18,FALSE),0)</f>
        <v>0</v>
      </c>
      <c r="L190" s="6">
        <f t="shared" si="8"/>
        <v>0</v>
      </c>
    </row>
    <row r="191" spans="3:12" x14ac:dyDescent="0.25">
      <c r="C191" s="7" t="s">
        <v>49</v>
      </c>
      <c r="D191" s="6">
        <f>IFERROR(VLOOKUP($C191,'World Cup Players'!#REF!,3,FALSE),0)</f>
        <v>0</v>
      </c>
      <c r="F191" s="6">
        <f>IFERROR(VLOOKUP($C191,'World Cup Players'!#REF!,8,FALSE),0)</f>
        <v>0</v>
      </c>
      <c r="G191" s="6">
        <f>IFERROR(VLOOKUP($C191,'World Cup Players'!#REF!,10,FALSE),0)</f>
        <v>0</v>
      </c>
      <c r="H191" s="6">
        <f>IFERROR(VLOOKUP($C191,'World Cup Players'!#REF!,11,FALSE),0)</f>
        <v>0</v>
      </c>
      <c r="J191" s="6">
        <f>IFERROR(VLOOKUP($C191,#REF!,15,FALSE),0)</f>
        <v>0</v>
      </c>
      <c r="K191" s="6">
        <f>IFERROR(VLOOKUP($C191,#REF!,18,FALSE),0)</f>
        <v>0</v>
      </c>
      <c r="L191" s="6">
        <f t="shared" si="8"/>
        <v>0</v>
      </c>
    </row>
    <row r="192" spans="3:12" x14ac:dyDescent="0.25">
      <c r="C192" s="10" t="s">
        <v>120</v>
      </c>
      <c r="D192" s="6">
        <f>IFERROR(VLOOKUP($C192,'World Cup Players'!#REF!,3,FALSE),0)</f>
        <v>0</v>
      </c>
      <c r="F192" s="6">
        <f>IFERROR(VLOOKUP($C192,'World Cup Players'!#REF!,8,FALSE),0)</f>
        <v>0</v>
      </c>
      <c r="G192" s="6">
        <f>IFERROR(VLOOKUP($C192,'World Cup Players'!#REF!,10,FALSE),0)</f>
        <v>0</v>
      </c>
      <c r="H192" s="6">
        <f>IFERROR(VLOOKUP($C192,'World Cup Players'!#REF!,11,FALSE),0)</f>
        <v>0</v>
      </c>
      <c r="J192" s="6">
        <f>IFERROR(VLOOKUP($C192,#REF!,15,FALSE),0)</f>
        <v>0</v>
      </c>
      <c r="K192" s="6">
        <f>IFERROR(VLOOKUP($C192,#REF!,18,FALSE),0)</f>
        <v>0</v>
      </c>
      <c r="L192" s="6">
        <f t="shared" si="8"/>
        <v>0</v>
      </c>
    </row>
    <row r="193" spans="2:12" x14ac:dyDescent="0.25">
      <c r="C193" s="10" t="s">
        <v>77</v>
      </c>
      <c r="D193" s="6">
        <f>IFERROR(VLOOKUP($C193,'World Cup Players'!#REF!,3,FALSE),0)</f>
        <v>0</v>
      </c>
      <c r="F193" s="6">
        <f>IFERROR(VLOOKUP($C193,'World Cup Players'!#REF!,8,FALSE),0)</f>
        <v>0</v>
      </c>
      <c r="G193" s="6">
        <f>IFERROR(VLOOKUP($C193,'World Cup Players'!#REF!,10,FALSE),0)</f>
        <v>0</v>
      </c>
      <c r="H193" s="6">
        <f>IFERROR(VLOOKUP($C193,'World Cup Players'!#REF!,11,FALSE),0)</f>
        <v>0</v>
      </c>
      <c r="J193" s="6">
        <f>IFERROR(VLOOKUP($C193,#REF!,15,FALSE),0)</f>
        <v>0</v>
      </c>
      <c r="K193" s="6">
        <f>IFERROR(VLOOKUP($C193,#REF!,18,FALSE),0)</f>
        <v>0</v>
      </c>
      <c r="L193" s="6">
        <f t="shared" si="8"/>
        <v>0</v>
      </c>
    </row>
    <row r="194" spans="2:12" x14ac:dyDescent="0.25">
      <c r="C194" s="12" t="s">
        <v>133</v>
      </c>
      <c r="D194" s="6">
        <f>IFERROR(VLOOKUP($C194,'World Cup Players'!#REF!,3,FALSE),0)</f>
        <v>0</v>
      </c>
      <c r="F194" s="6">
        <f>IFERROR(VLOOKUP($C194,'World Cup Players'!#REF!,8,FALSE),0)</f>
        <v>0</v>
      </c>
      <c r="G194" s="6">
        <f>IFERROR(VLOOKUP($C194,'World Cup Players'!#REF!,10,FALSE),0)</f>
        <v>0</v>
      </c>
      <c r="H194" s="6">
        <f>IFERROR(VLOOKUP($C194,'World Cup Players'!#REF!,11,FALSE),0)</f>
        <v>0</v>
      </c>
      <c r="J194" s="6">
        <f>IFERROR(VLOOKUP($C194,#REF!,15,FALSE),0)</f>
        <v>0</v>
      </c>
      <c r="K194" s="6">
        <f>IFERROR(VLOOKUP($C194,#REF!,18,FALSE),0)</f>
        <v>0</v>
      </c>
      <c r="L194" s="6">
        <f t="shared" si="8"/>
        <v>0</v>
      </c>
    </row>
    <row r="195" spans="2:12" x14ac:dyDescent="0.25">
      <c r="D195" s="6">
        <f>IFERROR(VLOOKUP($C195,'World Cup Players'!#REF!,3,FALSE),0)</f>
        <v>0</v>
      </c>
      <c r="F195" s="6">
        <f>IFERROR(VLOOKUP($C195,'World Cup Players'!#REF!,8,FALSE),0)</f>
        <v>0</v>
      </c>
      <c r="G195" s="6">
        <f>IFERROR(VLOOKUP($C195,'World Cup Players'!#REF!,10,FALSE),0)</f>
        <v>0</v>
      </c>
      <c r="H195" s="6">
        <f>IFERROR(VLOOKUP($C195,'World Cup Players'!#REF!,11,FALSE),0)</f>
        <v>0</v>
      </c>
      <c r="J195" s="6">
        <f>IFERROR(VLOOKUP($C195,#REF!,15,FALSE),0)</f>
        <v>0</v>
      </c>
      <c r="K195" s="6">
        <f>IFERROR(VLOOKUP($C195,#REF!,18,FALSE),0)</f>
        <v>0</v>
      </c>
      <c r="L195" s="6">
        <f t="shared" si="8"/>
        <v>0</v>
      </c>
    </row>
    <row r="196" spans="2:12" x14ac:dyDescent="0.25">
      <c r="D196" s="6">
        <f>IFERROR(VLOOKUP($C196,'World Cup Players'!#REF!,3,FALSE),0)</f>
        <v>0</v>
      </c>
      <c r="F196" s="6">
        <f>IFERROR(VLOOKUP($C196,'World Cup Players'!#REF!,8,FALSE),0)</f>
        <v>0</v>
      </c>
      <c r="G196" s="6">
        <f>IFERROR(VLOOKUP($C196,'World Cup Players'!#REF!,10,FALSE),0)</f>
        <v>0</v>
      </c>
      <c r="H196" s="6">
        <f>IFERROR(VLOOKUP($C196,'World Cup Players'!#REF!,11,FALSE),0)</f>
        <v>0</v>
      </c>
      <c r="J196" s="6">
        <f>IFERROR(VLOOKUP($C196,#REF!,15,FALSE),0)</f>
        <v>0</v>
      </c>
      <c r="K196" s="6">
        <f>IFERROR(VLOOKUP($C196,#REF!,18,FALSE),0)</f>
        <v>0</v>
      </c>
      <c r="L196" s="6">
        <f t="shared" si="8"/>
        <v>0</v>
      </c>
    </row>
    <row r="197" spans="2:12" x14ac:dyDescent="0.25">
      <c r="B197" s="6" t="s">
        <v>149</v>
      </c>
      <c r="D197" s="6">
        <f>IFERROR(VLOOKUP($C197,'World Cup Players'!#REF!,3,FALSE),0)</f>
        <v>0</v>
      </c>
      <c r="F197" s="6">
        <f>IFERROR(VLOOKUP($C197,'World Cup Players'!#REF!,8,FALSE),0)</f>
        <v>0</v>
      </c>
      <c r="G197" s="6">
        <f>IFERROR(VLOOKUP($C197,'World Cup Players'!#REF!,10,FALSE),0)</f>
        <v>0</v>
      </c>
      <c r="H197" s="6">
        <f>IFERROR(VLOOKUP($C197,'World Cup Players'!#REF!,11,FALSE),0)</f>
        <v>0</v>
      </c>
      <c r="J197" s="6">
        <f>IFERROR(VLOOKUP($C197,#REF!,15,FALSE),0)</f>
        <v>0</v>
      </c>
      <c r="K197" s="6">
        <f>IFERROR(VLOOKUP($C197,#REF!,18,FALSE),0)</f>
        <v>0</v>
      </c>
      <c r="L197" s="6">
        <f t="shared" ref="L197:L260" si="9">SUM((F197*0.0055)+G197+H197+I197+J197+K197)</f>
        <v>0</v>
      </c>
    </row>
    <row r="198" spans="2:12" x14ac:dyDescent="0.25">
      <c r="C198" s="7" t="s">
        <v>53</v>
      </c>
      <c r="D198" s="6">
        <f>IFERROR(VLOOKUP($C198,'World Cup Players'!#REF!,3,FALSE),0)</f>
        <v>0</v>
      </c>
      <c r="F198" s="6">
        <f>IFERROR(VLOOKUP($C198,'World Cup Players'!#REF!,8,FALSE),0)</f>
        <v>0</v>
      </c>
      <c r="G198" s="6">
        <f>IFERROR(VLOOKUP($C198,'World Cup Players'!#REF!,10,FALSE),0)</f>
        <v>0</v>
      </c>
      <c r="H198" s="6">
        <f>IFERROR(VLOOKUP($C198,'World Cup Players'!#REF!,11,FALSE),0)</f>
        <v>0</v>
      </c>
      <c r="J198" s="6">
        <f>IFERROR(VLOOKUP($C198,#REF!,15,FALSE),0)</f>
        <v>0</v>
      </c>
      <c r="K198" s="6">
        <f>IFERROR(VLOOKUP($C198,#REF!,18,FALSE),0)</f>
        <v>0</v>
      </c>
      <c r="L198" s="6">
        <f t="shared" si="9"/>
        <v>0</v>
      </c>
    </row>
    <row r="199" spans="2:12" x14ac:dyDescent="0.25">
      <c r="C199" s="7" t="s">
        <v>15</v>
      </c>
      <c r="D199" s="6">
        <f>IFERROR(VLOOKUP($C199,'World Cup Players'!#REF!,3,FALSE),0)</f>
        <v>0</v>
      </c>
      <c r="F199" s="6">
        <f>IFERROR(VLOOKUP($C199,'World Cup Players'!#REF!,8,FALSE),0)</f>
        <v>0</v>
      </c>
      <c r="G199" s="6">
        <f>IFERROR(VLOOKUP($C199,'World Cup Players'!#REF!,10,FALSE),0)</f>
        <v>0</v>
      </c>
      <c r="H199" s="6">
        <f>IFERROR(VLOOKUP($C199,'World Cup Players'!#REF!,11,FALSE),0)</f>
        <v>0</v>
      </c>
      <c r="J199" s="6">
        <f>IFERROR(VLOOKUP($C199,#REF!,15,FALSE),0)</f>
        <v>0</v>
      </c>
      <c r="K199" s="6">
        <f>IFERROR(VLOOKUP($C199,#REF!,18,FALSE),0)</f>
        <v>0</v>
      </c>
      <c r="L199" s="6">
        <f t="shared" si="9"/>
        <v>0</v>
      </c>
    </row>
    <row r="200" spans="2:12" x14ac:dyDescent="0.25">
      <c r="C200" s="8" t="s">
        <v>125</v>
      </c>
      <c r="D200" s="6">
        <f>IFERROR(VLOOKUP($C200,'World Cup Players'!#REF!,3,FALSE),0)</f>
        <v>0</v>
      </c>
      <c r="F200" s="6">
        <f>IFERROR(VLOOKUP($C200,'World Cup Players'!#REF!,8,FALSE),0)</f>
        <v>0</v>
      </c>
      <c r="G200" s="6">
        <f>IFERROR(VLOOKUP($C200,'World Cup Players'!#REF!,10,FALSE),0)</f>
        <v>0</v>
      </c>
      <c r="H200" s="6">
        <f>IFERROR(VLOOKUP($C200,'World Cup Players'!#REF!,11,FALSE),0)</f>
        <v>0</v>
      </c>
      <c r="J200" s="6">
        <f>IFERROR(VLOOKUP($C200,#REF!,15,FALSE),0)</f>
        <v>0</v>
      </c>
      <c r="K200" s="6">
        <f>IFERROR(VLOOKUP($C200,#REF!,18,FALSE),0)</f>
        <v>0</v>
      </c>
      <c r="L200" s="6">
        <f t="shared" si="9"/>
        <v>0</v>
      </c>
    </row>
    <row r="201" spans="2:12" x14ac:dyDescent="0.25">
      <c r="C201" s="7" t="s">
        <v>23</v>
      </c>
      <c r="D201" s="6">
        <f>IFERROR(VLOOKUP($C201,'World Cup Players'!#REF!,3,FALSE),0)</f>
        <v>0</v>
      </c>
      <c r="F201" s="6">
        <f>IFERROR(VLOOKUP($C201,'World Cup Players'!#REF!,8,FALSE),0)</f>
        <v>0</v>
      </c>
      <c r="G201" s="6">
        <f>IFERROR(VLOOKUP($C201,'World Cup Players'!#REF!,10,FALSE),0)</f>
        <v>0</v>
      </c>
      <c r="H201" s="6">
        <f>IFERROR(VLOOKUP($C201,'World Cup Players'!#REF!,11,FALSE),0)</f>
        <v>0</v>
      </c>
      <c r="J201" s="6">
        <f>IFERROR(VLOOKUP($C201,#REF!,15,FALSE),0)</f>
        <v>0</v>
      </c>
      <c r="K201" s="6">
        <f>IFERROR(VLOOKUP($C201,#REF!,18,FALSE),0)</f>
        <v>0</v>
      </c>
      <c r="L201" s="6">
        <f t="shared" si="9"/>
        <v>0</v>
      </c>
    </row>
    <row r="202" spans="2:12" x14ac:dyDescent="0.25">
      <c r="C202" s="7" t="s">
        <v>31</v>
      </c>
      <c r="D202" s="6">
        <f>IFERROR(VLOOKUP($C202,'World Cup Players'!#REF!,3,FALSE),0)</f>
        <v>0</v>
      </c>
      <c r="F202" s="6">
        <f>IFERROR(VLOOKUP($C202,'World Cup Players'!#REF!,8,FALSE),0)</f>
        <v>0</v>
      </c>
      <c r="G202" s="6">
        <f>IFERROR(VLOOKUP($C202,'World Cup Players'!#REF!,10,FALSE),0)</f>
        <v>0</v>
      </c>
      <c r="H202" s="6">
        <f>IFERROR(VLOOKUP($C202,'World Cup Players'!#REF!,11,FALSE),0)</f>
        <v>0</v>
      </c>
      <c r="J202" s="6">
        <f>IFERROR(VLOOKUP($C202,#REF!,15,FALSE),0)</f>
        <v>0</v>
      </c>
      <c r="K202" s="6">
        <f>IFERROR(VLOOKUP($C202,#REF!,18,FALSE),0)</f>
        <v>0</v>
      </c>
      <c r="L202" s="6">
        <f t="shared" si="9"/>
        <v>0</v>
      </c>
    </row>
    <row r="203" spans="2:12" x14ac:dyDescent="0.25">
      <c r="C203" s="9" t="s">
        <v>43</v>
      </c>
      <c r="D203" s="6">
        <f>IFERROR(VLOOKUP($C203,'World Cup Players'!#REF!,3,FALSE),0)</f>
        <v>0</v>
      </c>
      <c r="F203" s="6">
        <f>IFERROR(VLOOKUP($C203,'World Cup Players'!#REF!,8,FALSE),0)</f>
        <v>0</v>
      </c>
      <c r="G203" s="6">
        <f>IFERROR(VLOOKUP($C203,'World Cup Players'!#REF!,10,FALSE),0)</f>
        <v>0</v>
      </c>
      <c r="H203" s="6">
        <f>IFERROR(VLOOKUP($C203,'World Cup Players'!#REF!,11,FALSE),0)</f>
        <v>0</v>
      </c>
      <c r="J203" s="6">
        <f>IFERROR(VLOOKUP($C203,#REF!,15,FALSE),0)</f>
        <v>0</v>
      </c>
      <c r="K203" s="6">
        <f>IFERROR(VLOOKUP($C203,#REF!,18,FALSE),0)</f>
        <v>0</v>
      </c>
      <c r="L203" s="6">
        <f t="shared" si="9"/>
        <v>0</v>
      </c>
    </row>
    <row r="204" spans="2:12" x14ac:dyDescent="0.25">
      <c r="C204" s="9" t="s">
        <v>61</v>
      </c>
      <c r="D204" s="6">
        <f>IFERROR(VLOOKUP($C204,'World Cup Players'!#REF!,3,FALSE),0)</f>
        <v>0</v>
      </c>
      <c r="F204" s="6">
        <f>IFERROR(VLOOKUP($C204,'World Cup Players'!#REF!,8,FALSE),0)</f>
        <v>0</v>
      </c>
      <c r="G204" s="6">
        <f>IFERROR(VLOOKUP($C204,'World Cup Players'!#REF!,10,FALSE),0)</f>
        <v>0</v>
      </c>
      <c r="H204" s="6">
        <f>IFERROR(VLOOKUP($C204,'World Cup Players'!#REF!,11,FALSE),0)</f>
        <v>0</v>
      </c>
      <c r="J204" s="6">
        <f>IFERROR(VLOOKUP($C204,#REF!,15,FALSE),0)</f>
        <v>0</v>
      </c>
      <c r="K204" s="6">
        <f>IFERROR(VLOOKUP($C204,#REF!,18,FALSE),0)</f>
        <v>0</v>
      </c>
      <c r="L204" s="6">
        <f t="shared" si="9"/>
        <v>0</v>
      </c>
    </row>
    <row r="205" spans="2:12" x14ac:dyDescent="0.25">
      <c r="C205" s="7" t="s">
        <v>47</v>
      </c>
      <c r="D205" s="6">
        <f>IFERROR(VLOOKUP($C205,'World Cup Players'!#REF!,3,FALSE),0)</f>
        <v>0</v>
      </c>
      <c r="F205" s="6">
        <f>IFERROR(VLOOKUP($C205,'World Cup Players'!#REF!,8,FALSE),0)</f>
        <v>0</v>
      </c>
      <c r="G205" s="6">
        <f>IFERROR(VLOOKUP($C205,'World Cup Players'!#REF!,10,FALSE),0)</f>
        <v>0</v>
      </c>
      <c r="H205" s="6">
        <f>IFERROR(VLOOKUP($C205,'World Cup Players'!#REF!,11,FALSE),0)</f>
        <v>0</v>
      </c>
      <c r="J205" s="6">
        <f>IFERROR(VLOOKUP($C205,#REF!,15,FALSE),0)</f>
        <v>0</v>
      </c>
      <c r="K205" s="6">
        <f>IFERROR(VLOOKUP($C205,#REF!,18,FALSE),0)</f>
        <v>0</v>
      </c>
      <c r="L205" s="6">
        <f t="shared" si="9"/>
        <v>0</v>
      </c>
    </row>
    <row r="206" spans="2:12" x14ac:dyDescent="0.25">
      <c r="C206" s="7" t="s">
        <v>68</v>
      </c>
      <c r="D206" s="6">
        <f>IFERROR(VLOOKUP($C206,'World Cup Players'!#REF!,3,FALSE),0)</f>
        <v>0</v>
      </c>
      <c r="F206" s="6">
        <f>IFERROR(VLOOKUP($C206,'World Cup Players'!#REF!,8,FALSE),0)</f>
        <v>0</v>
      </c>
      <c r="G206" s="6">
        <f>IFERROR(VLOOKUP($C206,'World Cup Players'!#REF!,10,FALSE),0)</f>
        <v>0</v>
      </c>
      <c r="H206" s="6">
        <f>IFERROR(VLOOKUP($C206,'World Cup Players'!#REF!,11,FALSE),0)</f>
        <v>0</v>
      </c>
      <c r="J206" s="6">
        <f>IFERROR(VLOOKUP($C206,#REF!,15,FALSE),0)</f>
        <v>0</v>
      </c>
      <c r="K206" s="6">
        <f>IFERROR(VLOOKUP($C206,#REF!,18,FALSE),0)</f>
        <v>0</v>
      </c>
      <c r="L206" s="6">
        <f t="shared" si="9"/>
        <v>0</v>
      </c>
    </row>
    <row r="207" spans="2:12" x14ac:dyDescent="0.25">
      <c r="C207" s="10" t="s">
        <v>115</v>
      </c>
      <c r="D207" s="6">
        <f>IFERROR(VLOOKUP($C207,'World Cup Players'!#REF!,3,FALSE),0)</f>
        <v>0</v>
      </c>
      <c r="F207" s="6">
        <f>IFERROR(VLOOKUP($C207,'World Cup Players'!#REF!,8,FALSE),0)</f>
        <v>0</v>
      </c>
      <c r="G207" s="6">
        <f>IFERROR(VLOOKUP($C207,'World Cup Players'!#REF!,10,FALSE),0)</f>
        <v>0</v>
      </c>
      <c r="H207" s="6">
        <f>IFERROR(VLOOKUP($C207,'World Cup Players'!#REF!,11,FALSE),0)</f>
        <v>0</v>
      </c>
      <c r="J207" s="6">
        <f>IFERROR(VLOOKUP($C207,#REF!,15,FALSE),0)</f>
        <v>0</v>
      </c>
      <c r="K207" s="6">
        <f>IFERROR(VLOOKUP($C207,#REF!,18,FALSE),0)</f>
        <v>0</v>
      </c>
      <c r="L207" s="6">
        <f t="shared" si="9"/>
        <v>0</v>
      </c>
    </row>
    <row r="208" spans="2:12" x14ac:dyDescent="0.25">
      <c r="C208" s="10" t="s">
        <v>117</v>
      </c>
      <c r="D208" s="6">
        <f>IFERROR(VLOOKUP($C208,'World Cup Players'!#REF!,3,FALSE),0)</f>
        <v>0</v>
      </c>
      <c r="F208" s="6">
        <f>IFERROR(VLOOKUP($C208,'World Cup Players'!#REF!,8,FALSE),0)</f>
        <v>0</v>
      </c>
      <c r="G208" s="6">
        <f>IFERROR(VLOOKUP($C208,'World Cup Players'!#REF!,10,FALSE),0)</f>
        <v>0</v>
      </c>
      <c r="H208" s="6">
        <f>IFERROR(VLOOKUP($C208,'World Cup Players'!#REF!,11,FALSE),0)</f>
        <v>0</v>
      </c>
      <c r="J208" s="6">
        <f>IFERROR(VLOOKUP($C208,#REF!,15,FALSE),0)</f>
        <v>0</v>
      </c>
      <c r="K208" s="6">
        <f>IFERROR(VLOOKUP($C208,#REF!,18,FALSE),0)</f>
        <v>0</v>
      </c>
      <c r="L208" s="6">
        <f t="shared" si="9"/>
        <v>0</v>
      </c>
    </row>
    <row r="209" spans="2:12" x14ac:dyDescent="0.25">
      <c r="C209" s="10" t="s">
        <v>116</v>
      </c>
      <c r="D209" s="6">
        <f>IFERROR(VLOOKUP($C209,'World Cup Players'!#REF!,3,FALSE),0)</f>
        <v>0</v>
      </c>
      <c r="F209" s="6">
        <f>IFERROR(VLOOKUP($C209,'World Cup Players'!#REF!,8,FALSE),0)</f>
        <v>0</v>
      </c>
      <c r="G209" s="6">
        <f>IFERROR(VLOOKUP($C209,'World Cup Players'!#REF!,10,FALSE),0)</f>
        <v>0</v>
      </c>
      <c r="H209" s="6">
        <f>IFERROR(VLOOKUP($C209,'World Cup Players'!#REF!,11,FALSE),0)</f>
        <v>0</v>
      </c>
      <c r="J209" s="6">
        <f>IFERROR(VLOOKUP($C209,#REF!,15,FALSE),0)</f>
        <v>0</v>
      </c>
      <c r="K209" s="6">
        <f>IFERROR(VLOOKUP($C209,#REF!,18,FALSE),0)</f>
        <v>0</v>
      </c>
      <c r="L209" s="6">
        <f t="shared" si="9"/>
        <v>0</v>
      </c>
    </row>
    <row r="210" spans="2:12" x14ac:dyDescent="0.25">
      <c r="C210" s="9" t="s">
        <v>58</v>
      </c>
      <c r="D210" s="6">
        <f>IFERROR(VLOOKUP($C210,'World Cup Players'!#REF!,3,FALSE),0)</f>
        <v>0</v>
      </c>
      <c r="F210" s="6">
        <f>IFERROR(VLOOKUP($C210,'World Cup Players'!#REF!,8,FALSE),0)</f>
        <v>0</v>
      </c>
      <c r="G210" s="6">
        <f>IFERROR(VLOOKUP($C210,'World Cup Players'!#REF!,10,FALSE),0)</f>
        <v>0</v>
      </c>
      <c r="H210" s="6">
        <f>IFERROR(VLOOKUP($C210,'World Cup Players'!#REF!,11,FALSE),0)</f>
        <v>0</v>
      </c>
      <c r="J210" s="6">
        <f>IFERROR(VLOOKUP($C210,#REF!,15,FALSE),0)</f>
        <v>0</v>
      </c>
      <c r="K210" s="6">
        <f>IFERROR(VLOOKUP($C210,#REF!,18,FALSE),0)</f>
        <v>0</v>
      </c>
      <c r="L210" s="6">
        <f t="shared" si="9"/>
        <v>0</v>
      </c>
    </row>
    <row r="211" spans="2:12" x14ac:dyDescent="0.25">
      <c r="C211" s="11" t="s">
        <v>122</v>
      </c>
      <c r="D211" s="6">
        <f>IFERROR(VLOOKUP($C211,'World Cup Players'!#REF!,3,FALSE),0)</f>
        <v>0</v>
      </c>
      <c r="F211" s="6">
        <f>IFERROR(VLOOKUP($C211,'World Cup Players'!#REF!,8,FALSE),0)</f>
        <v>0</v>
      </c>
      <c r="G211" s="6">
        <f>IFERROR(VLOOKUP($C211,'World Cup Players'!#REF!,10,FALSE),0)</f>
        <v>0</v>
      </c>
      <c r="H211" s="6">
        <f>IFERROR(VLOOKUP($C211,'World Cup Players'!#REF!,11,FALSE),0)</f>
        <v>0</v>
      </c>
      <c r="J211" s="6">
        <f>IFERROR(VLOOKUP($C211,#REF!,15,FALSE),0)</f>
        <v>0</v>
      </c>
      <c r="K211" s="6">
        <f>IFERROR(VLOOKUP($C211,#REF!,18,FALSE),0)</f>
        <v>0</v>
      </c>
      <c r="L211" s="6">
        <f t="shared" si="9"/>
        <v>0</v>
      </c>
    </row>
    <row r="212" spans="2:12" x14ac:dyDescent="0.25">
      <c r="C212" s="7" t="s">
        <v>36</v>
      </c>
      <c r="D212" s="6">
        <f>IFERROR(VLOOKUP($C212,'World Cup Players'!#REF!,3,FALSE),0)</f>
        <v>0</v>
      </c>
      <c r="F212" s="6">
        <f>IFERROR(VLOOKUP($C212,'World Cup Players'!#REF!,8,FALSE),0)</f>
        <v>0</v>
      </c>
      <c r="G212" s="6">
        <f>IFERROR(VLOOKUP($C212,'World Cup Players'!#REF!,10,FALSE),0)</f>
        <v>0</v>
      </c>
      <c r="H212" s="6">
        <f>IFERROR(VLOOKUP($C212,'World Cup Players'!#REF!,11,FALSE),0)</f>
        <v>0</v>
      </c>
      <c r="J212" s="6">
        <f>IFERROR(VLOOKUP($C212,#REF!,15,FALSE),0)</f>
        <v>0</v>
      </c>
      <c r="K212" s="6">
        <f>IFERROR(VLOOKUP($C212,#REF!,18,FALSE),0)</f>
        <v>0</v>
      </c>
      <c r="L212" s="6">
        <f t="shared" si="9"/>
        <v>0</v>
      </c>
    </row>
    <row r="213" spans="2:12" x14ac:dyDescent="0.25">
      <c r="C213" s="10" t="s">
        <v>106</v>
      </c>
      <c r="D213" s="6">
        <f>IFERROR(VLOOKUP($C213,'World Cup Players'!#REF!,3,FALSE),0)</f>
        <v>0</v>
      </c>
      <c r="F213" s="6">
        <f>IFERROR(VLOOKUP($C213,'World Cup Players'!#REF!,8,FALSE),0)</f>
        <v>0</v>
      </c>
      <c r="G213" s="6">
        <f>IFERROR(VLOOKUP($C213,'World Cup Players'!#REF!,10,FALSE),0)</f>
        <v>0</v>
      </c>
      <c r="H213" s="6">
        <f>IFERROR(VLOOKUP($C213,'World Cup Players'!#REF!,11,FALSE),0)</f>
        <v>0</v>
      </c>
      <c r="J213" s="6">
        <f>IFERROR(VLOOKUP($C213,#REF!,15,FALSE),0)</f>
        <v>0</v>
      </c>
      <c r="K213" s="6">
        <f>IFERROR(VLOOKUP($C213,#REF!,18,FALSE),0)</f>
        <v>0</v>
      </c>
      <c r="L213" s="6">
        <f t="shared" si="9"/>
        <v>0</v>
      </c>
    </row>
    <row r="214" spans="2:12" x14ac:dyDescent="0.25">
      <c r="C214" s="11" t="s">
        <v>123</v>
      </c>
      <c r="D214" s="6">
        <f>IFERROR(VLOOKUP($C214,'World Cup Players'!#REF!,3,FALSE),0)</f>
        <v>0</v>
      </c>
      <c r="F214" s="6">
        <f>IFERROR(VLOOKUP($C214,'World Cup Players'!#REF!,8,FALSE),0)</f>
        <v>0</v>
      </c>
      <c r="G214" s="6">
        <f>IFERROR(VLOOKUP($C214,'World Cup Players'!#REF!,10,FALSE),0)</f>
        <v>0</v>
      </c>
      <c r="H214" s="6">
        <f>IFERROR(VLOOKUP($C214,'World Cup Players'!#REF!,11,FALSE),0)</f>
        <v>0</v>
      </c>
      <c r="J214" s="6">
        <f>IFERROR(VLOOKUP($C214,#REF!,15,FALSE),0)</f>
        <v>0</v>
      </c>
      <c r="K214" s="6">
        <f>IFERROR(VLOOKUP($C214,#REF!,18,FALSE),0)</f>
        <v>0</v>
      </c>
      <c r="L214" s="6">
        <f t="shared" si="9"/>
        <v>0</v>
      </c>
    </row>
    <row r="215" spans="2:12" x14ac:dyDescent="0.25">
      <c r="C215" s="8" t="s">
        <v>76</v>
      </c>
      <c r="D215" s="6">
        <f>IFERROR(VLOOKUP($C215,'World Cup Players'!#REF!,3,FALSE),0)</f>
        <v>0</v>
      </c>
      <c r="F215" s="6">
        <f>IFERROR(VLOOKUP($C215,'World Cup Players'!#REF!,8,FALSE),0)</f>
        <v>0</v>
      </c>
      <c r="G215" s="6">
        <f>IFERROR(VLOOKUP($C215,'World Cup Players'!#REF!,10,FALSE),0)</f>
        <v>0</v>
      </c>
      <c r="H215" s="6">
        <f>IFERROR(VLOOKUP($C215,'World Cup Players'!#REF!,11,FALSE),0)</f>
        <v>0</v>
      </c>
      <c r="J215" s="6">
        <f>IFERROR(VLOOKUP($C215,#REF!,15,FALSE),0)</f>
        <v>0</v>
      </c>
      <c r="K215" s="6">
        <f>IFERROR(VLOOKUP($C215,#REF!,18,FALSE),0)</f>
        <v>0</v>
      </c>
      <c r="L215" s="6">
        <f t="shared" si="9"/>
        <v>0</v>
      </c>
    </row>
    <row r="216" spans="2:12" x14ac:dyDescent="0.25">
      <c r="C216" s="7" t="s">
        <v>48</v>
      </c>
      <c r="D216" s="6">
        <f>IFERROR(VLOOKUP($C216,'World Cup Players'!#REF!,3,FALSE),0)</f>
        <v>0</v>
      </c>
      <c r="F216" s="6">
        <f>IFERROR(VLOOKUP($C216,'World Cup Players'!#REF!,8,FALSE),0)</f>
        <v>0</v>
      </c>
      <c r="G216" s="6">
        <f>IFERROR(VLOOKUP($C216,'World Cup Players'!#REF!,10,FALSE),0)</f>
        <v>0</v>
      </c>
      <c r="H216" s="6">
        <f>IFERROR(VLOOKUP($C216,'World Cup Players'!#REF!,11,FALSE),0)</f>
        <v>0</v>
      </c>
      <c r="J216" s="6">
        <f>IFERROR(VLOOKUP($C216,#REF!,15,FALSE),0)</f>
        <v>0</v>
      </c>
      <c r="K216" s="6">
        <f>IFERROR(VLOOKUP($C216,#REF!,18,FALSE),0)</f>
        <v>0</v>
      </c>
      <c r="L216" s="6">
        <f t="shared" si="9"/>
        <v>0</v>
      </c>
    </row>
    <row r="217" spans="2:12" x14ac:dyDescent="0.25">
      <c r="C217" s="7" t="s">
        <v>52</v>
      </c>
      <c r="D217" s="6">
        <f>IFERROR(VLOOKUP($C217,'World Cup Players'!#REF!,3,FALSE),0)</f>
        <v>0</v>
      </c>
      <c r="F217" s="6">
        <f>IFERROR(VLOOKUP($C217,'World Cup Players'!#REF!,8,FALSE),0)</f>
        <v>0</v>
      </c>
      <c r="G217" s="6">
        <f>IFERROR(VLOOKUP($C217,'World Cup Players'!#REF!,10,FALSE),0)</f>
        <v>0</v>
      </c>
      <c r="H217" s="6">
        <f>IFERROR(VLOOKUP($C217,'World Cup Players'!#REF!,11,FALSE),0)</f>
        <v>0</v>
      </c>
      <c r="J217" s="6">
        <f>IFERROR(VLOOKUP($C217,#REF!,15,FALSE),0)</f>
        <v>0</v>
      </c>
      <c r="K217" s="6">
        <f>IFERROR(VLOOKUP($C217,#REF!,18,FALSE),0)</f>
        <v>0</v>
      </c>
      <c r="L217" s="6">
        <f t="shared" si="9"/>
        <v>0</v>
      </c>
    </row>
    <row r="218" spans="2:12" x14ac:dyDescent="0.25">
      <c r="C218" s="10" t="s">
        <v>94</v>
      </c>
      <c r="D218" s="6">
        <f>IFERROR(VLOOKUP($C218,'World Cup Players'!#REF!,3,FALSE),0)</f>
        <v>0</v>
      </c>
      <c r="F218" s="6">
        <f>IFERROR(VLOOKUP($C218,'World Cup Players'!#REF!,8,FALSE),0)</f>
        <v>0</v>
      </c>
      <c r="G218" s="6">
        <f>IFERROR(VLOOKUP($C218,'World Cup Players'!#REF!,10,FALSE),0)</f>
        <v>0</v>
      </c>
      <c r="H218" s="6">
        <f>IFERROR(VLOOKUP($C218,'World Cup Players'!#REF!,11,FALSE),0)</f>
        <v>0</v>
      </c>
      <c r="J218" s="6">
        <f>IFERROR(VLOOKUP($C218,#REF!,15,FALSE),0)</f>
        <v>0</v>
      </c>
      <c r="K218" s="6">
        <f>IFERROR(VLOOKUP($C218,#REF!,18,FALSE),0)</f>
        <v>0</v>
      </c>
      <c r="L218" s="6">
        <f t="shared" si="9"/>
        <v>0</v>
      </c>
    </row>
    <row r="219" spans="2:12" x14ac:dyDescent="0.25">
      <c r="C219" s="12" t="s">
        <v>155</v>
      </c>
      <c r="D219" s="6">
        <f>IFERROR(VLOOKUP($C219,'World Cup Players'!#REF!,3,FALSE),0)</f>
        <v>0</v>
      </c>
      <c r="F219" s="6">
        <f>IFERROR(VLOOKUP($C219,'World Cup Players'!#REF!,8,FALSE),0)</f>
        <v>0</v>
      </c>
      <c r="G219" s="6">
        <f>IFERROR(VLOOKUP($C219,'World Cup Players'!#REF!,10,FALSE),0)</f>
        <v>0</v>
      </c>
      <c r="H219" s="6">
        <f>IFERROR(VLOOKUP($C219,'World Cup Players'!#REF!,11,FALSE),0)</f>
        <v>0</v>
      </c>
      <c r="J219" s="6">
        <f>IFERROR(VLOOKUP($C219,#REF!,15,FALSE),0)</f>
        <v>0</v>
      </c>
      <c r="K219" s="6">
        <f>IFERROR(VLOOKUP($C219,#REF!,18,FALSE),0)</f>
        <v>0</v>
      </c>
      <c r="L219" s="6">
        <f t="shared" si="9"/>
        <v>0</v>
      </c>
    </row>
    <row r="220" spans="2:12" x14ac:dyDescent="0.25">
      <c r="D220" s="6">
        <f>IFERROR(VLOOKUP($C220,'World Cup Players'!#REF!,3,FALSE),0)</f>
        <v>0</v>
      </c>
      <c r="F220" s="6">
        <f>IFERROR(VLOOKUP($C220,'World Cup Players'!#REF!,8,FALSE),0)</f>
        <v>0</v>
      </c>
      <c r="G220" s="6">
        <f>IFERROR(VLOOKUP($C220,'World Cup Players'!#REF!,10,FALSE),0)</f>
        <v>0</v>
      </c>
      <c r="H220" s="6">
        <f>IFERROR(VLOOKUP($C220,'World Cup Players'!#REF!,11,FALSE),0)</f>
        <v>0</v>
      </c>
      <c r="J220" s="6">
        <f>IFERROR(VLOOKUP($C220,#REF!,15,FALSE),0)</f>
        <v>0</v>
      </c>
      <c r="K220" s="6">
        <f>IFERROR(VLOOKUP($C220,#REF!,18,FALSE),0)</f>
        <v>0</v>
      </c>
      <c r="L220" s="6">
        <f t="shared" si="9"/>
        <v>0</v>
      </c>
    </row>
    <row r="221" spans="2:12" x14ac:dyDescent="0.25">
      <c r="B221" s="6" t="s">
        <v>148</v>
      </c>
      <c r="D221" s="6">
        <f>IFERROR(VLOOKUP($C221,'World Cup Players'!#REF!,3,FALSE),0)</f>
        <v>0</v>
      </c>
      <c r="F221" s="6">
        <f>IFERROR(VLOOKUP($C221,'World Cup Players'!#REF!,8,FALSE),0)</f>
        <v>0</v>
      </c>
      <c r="G221" s="6">
        <f>IFERROR(VLOOKUP($C221,'World Cup Players'!#REF!,10,FALSE),0)</f>
        <v>0</v>
      </c>
      <c r="H221" s="6">
        <f>IFERROR(VLOOKUP($C221,'World Cup Players'!#REF!,11,FALSE),0)</f>
        <v>0</v>
      </c>
      <c r="J221" s="6">
        <f>IFERROR(VLOOKUP($C221,#REF!,15,FALSE),0)</f>
        <v>0</v>
      </c>
      <c r="K221" s="6">
        <f>IFERROR(VLOOKUP($C221,#REF!,18,FALSE),0)</f>
        <v>0</v>
      </c>
      <c r="L221" s="6">
        <f t="shared" si="9"/>
        <v>0</v>
      </c>
    </row>
    <row r="222" spans="2:12" x14ac:dyDescent="0.25">
      <c r="C222" s="7" t="s">
        <v>8</v>
      </c>
      <c r="D222" s="6">
        <f>IFERROR(VLOOKUP($C222,'World Cup Players'!#REF!,3,FALSE),0)</f>
        <v>0</v>
      </c>
      <c r="F222" s="6">
        <f>IFERROR(VLOOKUP($C222,'World Cup Players'!#REF!,8,FALSE),0)</f>
        <v>0</v>
      </c>
      <c r="G222" s="6">
        <f>IFERROR(VLOOKUP($C222,'World Cup Players'!#REF!,10,FALSE),0)</f>
        <v>0</v>
      </c>
      <c r="H222" s="6">
        <f>IFERROR(VLOOKUP($C222,'World Cup Players'!#REF!,11,FALSE),0)</f>
        <v>0</v>
      </c>
      <c r="J222" s="6">
        <f>IFERROR(VLOOKUP($C222,#REF!,15,FALSE),0)</f>
        <v>0</v>
      </c>
      <c r="K222" s="6">
        <f>IFERROR(VLOOKUP($C222,#REF!,18,FALSE),0)</f>
        <v>0</v>
      </c>
      <c r="L222" s="6">
        <f t="shared" si="9"/>
        <v>0</v>
      </c>
    </row>
    <row r="223" spans="2:12" x14ac:dyDescent="0.25">
      <c r="C223" s="7" t="s">
        <v>16</v>
      </c>
      <c r="D223" s="6">
        <f>IFERROR(VLOOKUP($C223,'World Cup Players'!#REF!,3,FALSE),0)</f>
        <v>0</v>
      </c>
      <c r="F223" s="6">
        <f>IFERROR(VLOOKUP($C223,'World Cup Players'!#REF!,8,FALSE),0)</f>
        <v>0</v>
      </c>
      <c r="G223" s="6">
        <f>IFERROR(VLOOKUP($C223,'World Cup Players'!#REF!,10,FALSE),0)</f>
        <v>0</v>
      </c>
      <c r="H223" s="6">
        <f>IFERROR(VLOOKUP($C223,'World Cup Players'!#REF!,11,FALSE),0)</f>
        <v>0</v>
      </c>
      <c r="J223" s="6">
        <f>IFERROR(VLOOKUP($C223,#REF!,15,FALSE),0)</f>
        <v>0</v>
      </c>
      <c r="K223" s="6">
        <f>IFERROR(VLOOKUP($C223,#REF!,18,FALSE),0)</f>
        <v>0</v>
      </c>
      <c r="L223" s="6">
        <f t="shared" si="9"/>
        <v>0</v>
      </c>
    </row>
    <row r="224" spans="2:12" x14ac:dyDescent="0.25">
      <c r="C224" s="7" t="s">
        <v>20</v>
      </c>
      <c r="D224" s="6">
        <f>IFERROR(VLOOKUP($C224,'World Cup Players'!#REF!,3,FALSE),0)</f>
        <v>0</v>
      </c>
      <c r="F224" s="6">
        <f>IFERROR(VLOOKUP($C224,'World Cup Players'!#REF!,8,FALSE),0)</f>
        <v>0</v>
      </c>
      <c r="G224" s="6">
        <f>IFERROR(VLOOKUP($C224,'World Cup Players'!#REF!,10,FALSE),0)</f>
        <v>0</v>
      </c>
      <c r="H224" s="6">
        <f>IFERROR(VLOOKUP($C224,'World Cup Players'!#REF!,11,FALSE),0)</f>
        <v>0</v>
      </c>
      <c r="J224" s="6">
        <f>IFERROR(VLOOKUP($C224,#REF!,15,FALSE),0)</f>
        <v>0</v>
      </c>
      <c r="K224" s="6">
        <f>IFERROR(VLOOKUP($C224,#REF!,18,FALSE),0)</f>
        <v>0</v>
      </c>
      <c r="L224" s="6">
        <f t="shared" si="9"/>
        <v>0</v>
      </c>
    </row>
    <row r="225" spans="3:12" x14ac:dyDescent="0.25">
      <c r="C225" s="7" t="s">
        <v>23</v>
      </c>
      <c r="D225" s="6">
        <f>IFERROR(VLOOKUP($C225,'World Cup Players'!#REF!,3,FALSE),0)</f>
        <v>0</v>
      </c>
      <c r="F225" s="6">
        <f>IFERROR(VLOOKUP($C225,'World Cup Players'!#REF!,8,FALSE),0)</f>
        <v>0</v>
      </c>
      <c r="G225" s="6">
        <f>IFERROR(VLOOKUP($C225,'World Cup Players'!#REF!,10,FALSE),0)</f>
        <v>0</v>
      </c>
      <c r="H225" s="6">
        <f>IFERROR(VLOOKUP($C225,'World Cup Players'!#REF!,11,FALSE),0)</f>
        <v>0</v>
      </c>
      <c r="J225" s="6">
        <f>IFERROR(VLOOKUP($C225,#REF!,15,FALSE),0)</f>
        <v>0</v>
      </c>
      <c r="K225" s="6">
        <f>IFERROR(VLOOKUP($C225,#REF!,18,FALSE),0)</f>
        <v>0</v>
      </c>
      <c r="L225" s="6">
        <f t="shared" si="9"/>
        <v>0</v>
      </c>
    </row>
    <row r="226" spans="3:12" x14ac:dyDescent="0.25">
      <c r="C226" s="7" t="s">
        <v>31</v>
      </c>
      <c r="D226" s="6">
        <f>IFERROR(VLOOKUP($C226,'World Cup Players'!#REF!,3,FALSE),0)</f>
        <v>0</v>
      </c>
      <c r="F226" s="6">
        <f>IFERROR(VLOOKUP($C226,'World Cup Players'!#REF!,8,FALSE),0)</f>
        <v>0</v>
      </c>
      <c r="G226" s="6">
        <f>IFERROR(VLOOKUP($C226,'World Cup Players'!#REF!,10,FALSE),0)</f>
        <v>0</v>
      </c>
      <c r="H226" s="6">
        <f>IFERROR(VLOOKUP($C226,'World Cup Players'!#REF!,11,FALSE),0)</f>
        <v>0</v>
      </c>
      <c r="J226" s="6">
        <f>IFERROR(VLOOKUP($C226,#REF!,15,FALSE),0)</f>
        <v>0</v>
      </c>
      <c r="K226" s="6">
        <f>IFERROR(VLOOKUP($C226,#REF!,18,FALSE),0)</f>
        <v>0</v>
      </c>
      <c r="L226" s="6">
        <f t="shared" si="9"/>
        <v>0</v>
      </c>
    </row>
    <row r="227" spans="3:12" x14ac:dyDescent="0.25">
      <c r="C227" s="10" t="s">
        <v>84</v>
      </c>
      <c r="D227" s="6">
        <f>IFERROR(VLOOKUP($C227,'World Cup Players'!#REF!,3,FALSE),0)</f>
        <v>0</v>
      </c>
      <c r="F227" s="6">
        <f>IFERROR(VLOOKUP($C227,'World Cup Players'!#REF!,8,FALSE),0)</f>
        <v>0</v>
      </c>
      <c r="G227" s="6">
        <f>IFERROR(VLOOKUP($C227,'World Cup Players'!#REF!,10,FALSE),0)</f>
        <v>0</v>
      </c>
      <c r="H227" s="6">
        <f>IFERROR(VLOOKUP($C227,'World Cup Players'!#REF!,11,FALSE),0)</f>
        <v>0</v>
      </c>
      <c r="J227" s="6">
        <f>IFERROR(VLOOKUP($C227,#REF!,15,FALSE),0)</f>
        <v>0</v>
      </c>
      <c r="K227" s="6">
        <f>IFERROR(VLOOKUP($C227,#REF!,18,FALSE),0)</f>
        <v>0</v>
      </c>
      <c r="L227" s="6">
        <f t="shared" si="9"/>
        <v>0</v>
      </c>
    </row>
    <row r="228" spans="3:12" x14ac:dyDescent="0.25">
      <c r="C228" s="9" t="s">
        <v>61</v>
      </c>
      <c r="D228" s="6">
        <f>IFERROR(VLOOKUP($C228,'World Cup Players'!#REF!,3,FALSE),0)</f>
        <v>0</v>
      </c>
      <c r="F228" s="6">
        <f>IFERROR(VLOOKUP($C228,'World Cup Players'!#REF!,8,FALSE),0)</f>
        <v>0</v>
      </c>
      <c r="G228" s="6">
        <f>IFERROR(VLOOKUP($C228,'World Cup Players'!#REF!,10,FALSE),0)</f>
        <v>0</v>
      </c>
      <c r="H228" s="6">
        <f>IFERROR(VLOOKUP($C228,'World Cup Players'!#REF!,11,FALSE),0)</f>
        <v>0</v>
      </c>
      <c r="J228" s="6">
        <f>IFERROR(VLOOKUP($C228,#REF!,15,FALSE),0)</f>
        <v>0</v>
      </c>
      <c r="K228" s="6">
        <f>IFERROR(VLOOKUP($C228,#REF!,18,FALSE),0)</f>
        <v>0</v>
      </c>
      <c r="L228" s="6">
        <f t="shared" si="9"/>
        <v>0</v>
      </c>
    </row>
    <row r="229" spans="3:12" x14ac:dyDescent="0.25">
      <c r="C229" s="10" t="s">
        <v>110</v>
      </c>
      <c r="D229" s="6">
        <f>IFERROR(VLOOKUP($C229,'World Cup Players'!#REF!,3,FALSE),0)</f>
        <v>0</v>
      </c>
      <c r="F229" s="6">
        <f>IFERROR(VLOOKUP($C229,'World Cup Players'!#REF!,8,FALSE),0)</f>
        <v>0</v>
      </c>
      <c r="G229" s="6">
        <f>IFERROR(VLOOKUP($C229,'World Cup Players'!#REF!,10,FALSE),0)</f>
        <v>0</v>
      </c>
      <c r="H229" s="6">
        <f>IFERROR(VLOOKUP($C229,'World Cup Players'!#REF!,11,FALSE),0)</f>
        <v>0</v>
      </c>
      <c r="J229" s="6">
        <f>IFERROR(VLOOKUP($C229,#REF!,15,FALSE),0)</f>
        <v>0</v>
      </c>
      <c r="K229" s="6">
        <f>IFERROR(VLOOKUP($C229,#REF!,18,FALSE),0)</f>
        <v>0</v>
      </c>
      <c r="L229" s="6">
        <f t="shared" si="9"/>
        <v>0</v>
      </c>
    </row>
    <row r="230" spans="3:12" x14ac:dyDescent="0.25">
      <c r="C230" s="7" t="s">
        <v>68</v>
      </c>
      <c r="D230" s="6">
        <f>IFERROR(VLOOKUP($C230,'World Cup Players'!#REF!,3,FALSE),0)</f>
        <v>0</v>
      </c>
      <c r="F230" s="6">
        <f>IFERROR(VLOOKUP($C230,'World Cup Players'!#REF!,8,FALSE),0)</f>
        <v>0</v>
      </c>
      <c r="G230" s="6">
        <f>IFERROR(VLOOKUP($C230,'World Cup Players'!#REF!,10,FALSE),0)</f>
        <v>0</v>
      </c>
      <c r="H230" s="6">
        <f>IFERROR(VLOOKUP($C230,'World Cup Players'!#REF!,11,FALSE),0)</f>
        <v>0</v>
      </c>
      <c r="J230" s="6">
        <f>IFERROR(VLOOKUP($C230,#REF!,15,FALSE),0)</f>
        <v>0</v>
      </c>
      <c r="K230" s="6">
        <f>IFERROR(VLOOKUP($C230,#REF!,18,FALSE),0)</f>
        <v>0</v>
      </c>
      <c r="L230" s="6">
        <f t="shared" si="9"/>
        <v>0</v>
      </c>
    </row>
    <row r="231" spans="3:12" x14ac:dyDescent="0.25">
      <c r="C231" s="8" t="s">
        <v>41</v>
      </c>
      <c r="D231" s="6">
        <f>IFERROR(VLOOKUP($C231,'World Cup Players'!#REF!,3,FALSE),0)</f>
        <v>0</v>
      </c>
      <c r="F231" s="6">
        <f>IFERROR(VLOOKUP($C231,'World Cup Players'!#REF!,8,FALSE),0)</f>
        <v>0</v>
      </c>
      <c r="G231" s="6">
        <f>IFERROR(VLOOKUP($C231,'World Cup Players'!#REF!,10,FALSE),0)</f>
        <v>0</v>
      </c>
      <c r="H231" s="6">
        <f>IFERROR(VLOOKUP($C231,'World Cup Players'!#REF!,11,FALSE),0)</f>
        <v>0</v>
      </c>
      <c r="J231" s="6">
        <f>IFERROR(VLOOKUP($C231,#REF!,15,FALSE),0)</f>
        <v>0</v>
      </c>
      <c r="K231" s="6">
        <f>IFERROR(VLOOKUP($C231,#REF!,18,FALSE),0)</f>
        <v>0</v>
      </c>
      <c r="L231" s="6">
        <f t="shared" si="9"/>
        <v>0</v>
      </c>
    </row>
    <row r="232" spans="3:12" x14ac:dyDescent="0.25">
      <c r="C232" s="10" t="s">
        <v>99</v>
      </c>
      <c r="D232" s="6">
        <f>IFERROR(VLOOKUP($C232,'World Cup Players'!#REF!,3,FALSE),0)</f>
        <v>0</v>
      </c>
      <c r="F232" s="6">
        <f>IFERROR(VLOOKUP($C232,'World Cup Players'!#REF!,8,FALSE),0)</f>
        <v>0</v>
      </c>
      <c r="G232" s="6">
        <f>IFERROR(VLOOKUP($C232,'World Cup Players'!#REF!,10,FALSE),0)</f>
        <v>0</v>
      </c>
      <c r="H232" s="6">
        <f>IFERROR(VLOOKUP($C232,'World Cup Players'!#REF!,11,FALSE),0)</f>
        <v>0</v>
      </c>
      <c r="J232" s="6">
        <f>IFERROR(VLOOKUP($C232,#REF!,15,FALSE),0)</f>
        <v>0</v>
      </c>
      <c r="K232" s="6">
        <f>IFERROR(VLOOKUP($C232,#REF!,18,FALSE),0)</f>
        <v>0</v>
      </c>
      <c r="L232" s="6">
        <f t="shared" si="9"/>
        <v>0</v>
      </c>
    </row>
    <row r="233" spans="3:12" x14ac:dyDescent="0.25">
      <c r="C233" s="8" t="s">
        <v>113</v>
      </c>
      <c r="D233" s="6">
        <f>IFERROR(VLOOKUP($C233,'World Cup Players'!#REF!,3,FALSE),0)</f>
        <v>0</v>
      </c>
      <c r="F233" s="6">
        <f>IFERROR(VLOOKUP($C233,'World Cup Players'!#REF!,8,FALSE),0)</f>
        <v>0</v>
      </c>
      <c r="G233" s="6">
        <f>IFERROR(VLOOKUP($C233,'World Cup Players'!#REF!,10,FALSE),0)</f>
        <v>0</v>
      </c>
      <c r="H233" s="6">
        <f>IFERROR(VLOOKUP($C233,'World Cup Players'!#REF!,11,FALSE),0)</f>
        <v>0</v>
      </c>
      <c r="J233" s="6">
        <f>IFERROR(VLOOKUP($C233,#REF!,15,FALSE),0)</f>
        <v>0</v>
      </c>
      <c r="K233" s="6">
        <f>IFERROR(VLOOKUP($C233,#REF!,18,FALSE),0)</f>
        <v>0</v>
      </c>
      <c r="L233" s="6">
        <f t="shared" si="9"/>
        <v>0</v>
      </c>
    </row>
    <row r="234" spans="3:12" x14ac:dyDescent="0.25">
      <c r="C234" s="9" t="s">
        <v>58</v>
      </c>
      <c r="D234" s="6">
        <f>IFERROR(VLOOKUP($C234,'World Cup Players'!#REF!,3,FALSE),0)</f>
        <v>0</v>
      </c>
      <c r="F234" s="6">
        <f>IFERROR(VLOOKUP($C234,'World Cup Players'!#REF!,8,FALSE),0)</f>
        <v>0</v>
      </c>
      <c r="G234" s="6">
        <f>IFERROR(VLOOKUP($C234,'World Cup Players'!#REF!,10,FALSE),0)</f>
        <v>0</v>
      </c>
      <c r="H234" s="6">
        <f>IFERROR(VLOOKUP($C234,'World Cup Players'!#REF!,11,FALSE),0)</f>
        <v>0</v>
      </c>
      <c r="J234" s="6">
        <f>IFERROR(VLOOKUP($C234,#REF!,15,FALSE),0)</f>
        <v>0</v>
      </c>
      <c r="K234" s="6">
        <f>IFERROR(VLOOKUP($C234,#REF!,18,FALSE),0)</f>
        <v>0</v>
      </c>
      <c r="L234" s="6">
        <f t="shared" si="9"/>
        <v>0</v>
      </c>
    </row>
    <row r="235" spans="3:12" x14ac:dyDescent="0.25">
      <c r="C235" s="7" t="s">
        <v>40</v>
      </c>
      <c r="D235" s="6">
        <f>IFERROR(VLOOKUP($C235,'World Cup Players'!#REF!,3,FALSE),0)</f>
        <v>0</v>
      </c>
      <c r="F235" s="6">
        <f>IFERROR(VLOOKUP($C235,'World Cup Players'!#REF!,8,FALSE),0)</f>
        <v>0</v>
      </c>
      <c r="G235" s="6">
        <f>IFERROR(VLOOKUP($C235,'World Cup Players'!#REF!,10,FALSE),0)</f>
        <v>0</v>
      </c>
      <c r="H235" s="6">
        <f>IFERROR(VLOOKUP($C235,'World Cup Players'!#REF!,11,FALSE),0)</f>
        <v>0</v>
      </c>
      <c r="J235" s="6">
        <f>IFERROR(VLOOKUP($C235,#REF!,15,FALSE),0)</f>
        <v>0</v>
      </c>
      <c r="K235" s="6">
        <f>IFERROR(VLOOKUP($C235,#REF!,18,FALSE),0)</f>
        <v>0</v>
      </c>
      <c r="L235" s="6">
        <f t="shared" si="9"/>
        <v>0</v>
      </c>
    </row>
    <row r="236" spans="3:12" x14ac:dyDescent="0.25">
      <c r="C236" s="7" t="s">
        <v>36</v>
      </c>
      <c r="D236" s="6">
        <f>IFERROR(VLOOKUP($C236,'World Cup Players'!#REF!,3,FALSE),0)</f>
        <v>0</v>
      </c>
      <c r="F236" s="6">
        <f>IFERROR(VLOOKUP($C236,'World Cup Players'!#REF!,8,FALSE),0)</f>
        <v>0</v>
      </c>
      <c r="G236" s="6">
        <f>IFERROR(VLOOKUP($C236,'World Cup Players'!#REF!,10,FALSE),0)</f>
        <v>0</v>
      </c>
      <c r="H236" s="6">
        <f>IFERROR(VLOOKUP($C236,'World Cup Players'!#REF!,11,FALSE),0)</f>
        <v>0</v>
      </c>
      <c r="J236" s="6">
        <f>IFERROR(VLOOKUP($C236,#REF!,15,FALSE),0)</f>
        <v>0</v>
      </c>
      <c r="K236" s="6">
        <f>IFERROR(VLOOKUP($C236,#REF!,18,FALSE),0)</f>
        <v>0</v>
      </c>
      <c r="L236" s="6">
        <f t="shared" si="9"/>
        <v>0</v>
      </c>
    </row>
    <row r="237" spans="3:12" x14ac:dyDescent="0.25">
      <c r="C237" s="10" t="s">
        <v>107</v>
      </c>
      <c r="D237" s="6">
        <f>IFERROR(VLOOKUP($C237,'World Cup Players'!#REF!,3,FALSE),0)</f>
        <v>0</v>
      </c>
      <c r="F237" s="6">
        <f>IFERROR(VLOOKUP($C237,'World Cup Players'!#REF!,8,FALSE),0)</f>
        <v>0</v>
      </c>
      <c r="G237" s="6">
        <f>IFERROR(VLOOKUP($C237,'World Cup Players'!#REF!,10,FALSE),0)</f>
        <v>0</v>
      </c>
      <c r="H237" s="6">
        <f>IFERROR(VLOOKUP($C237,'World Cup Players'!#REF!,11,FALSE),0)</f>
        <v>0</v>
      </c>
      <c r="J237" s="6">
        <f>IFERROR(VLOOKUP($C237,#REF!,15,FALSE),0)</f>
        <v>0</v>
      </c>
      <c r="K237" s="6">
        <f>IFERROR(VLOOKUP($C237,#REF!,18,FALSE),0)</f>
        <v>0</v>
      </c>
      <c r="L237" s="6">
        <f t="shared" si="9"/>
        <v>0</v>
      </c>
    </row>
    <row r="238" spans="3:12" x14ac:dyDescent="0.25">
      <c r="C238" s="10" t="s">
        <v>108</v>
      </c>
      <c r="D238" s="6">
        <f>IFERROR(VLOOKUP($C238,'World Cup Players'!#REF!,3,FALSE),0)</f>
        <v>0</v>
      </c>
      <c r="F238" s="6">
        <f>IFERROR(VLOOKUP($C238,'World Cup Players'!#REF!,8,FALSE),0)</f>
        <v>0</v>
      </c>
      <c r="G238" s="6">
        <f>IFERROR(VLOOKUP($C238,'World Cup Players'!#REF!,10,FALSE),0)</f>
        <v>0</v>
      </c>
      <c r="H238" s="6">
        <f>IFERROR(VLOOKUP($C238,'World Cup Players'!#REF!,11,FALSE),0)</f>
        <v>0</v>
      </c>
      <c r="J238" s="6">
        <f>IFERROR(VLOOKUP($C238,#REF!,15,FALSE),0)</f>
        <v>0</v>
      </c>
      <c r="K238" s="6">
        <f>IFERROR(VLOOKUP($C238,#REF!,18,FALSE),0)</f>
        <v>0</v>
      </c>
      <c r="L238" s="6">
        <f t="shared" si="9"/>
        <v>0</v>
      </c>
    </row>
    <row r="239" spans="3:12" x14ac:dyDescent="0.25">
      <c r="C239" s="8" t="s">
        <v>76</v>
      </c>
      <c r="D239" s="6">
        <f>IFERROR(VLOOKUP($C239,'World Cup Players'!#REF!,3,FALSE),0)</f>
        <v>0</v>
      </c>
      <c r="F239" s="6">
        <f>IFERROR(VLOOKUP($C239,'World Cup Players'!#REF!,8,FALSE),0)</f>
        <v>0</v>
      </c>
      <c r="G239" s="6">
        <f>IFERROR(VLOOKUP($C239,'World Cup Players'!#REF!,10,FALSE),0)</f>
        <v>0</v>
      </c>
      <c r="H239" s="6">
        <f>IFERROR(VLOOKUP($C239,'World Cup Players'!#REF!,11,FALSE),0)</f>
        <v>0</v>
      </c>
      <c r="J239" s="6">
        <f>IFERROR(VLOOKUP($C239,#REF!,15,FALSE),0)</f>
        <v>0</v>
      </c>
      <c r="K239" s="6">
        <f>IFERROR(VLOOKUP($C239,#REF!,18,FALSE),0)</f>
        <v>0</v>
      </c>
      <c r="L239" s="6">
        <f t="shared" si="9"/>
        <v>0</v>
      </c>
    </row>
    <row r="240" spans="3:12" x14ac:dyDescent="0.25">
      <c r="C240" s="7" t="s">
        <v>49</v>
      </c>
      <c r="D240" s="6">
        <f>IFERROR(VLOOKUP($C240,'World Cup Players'!#REF!,3,FALSE),0)</f>
        <v>0</v>
      </c>
      <c r="F240" s="6">
        <f>IFERROR(VLOOKUP($C240,'World Cup Players'!#REF!,8,FALSE),0)</f>
        <v>0</v>
      </c>
      <c r="G240" s="6">
        <f>IFERROR(VLOOKUP($C240,'World Cup Players'!#REF!,10,FALSE),0)</f>
        <v>0</v>
      </c>
      <c r="H240" s="6">
        <f>IFERROR(VLOOKUP($C240,'World Cup Players'!#REF!,11,FALSE),0)</f>
        <v>0</v>
      </c>
      <c r="J240" s="6">
        <f>IFERROR(VLOOKUP($C240,#REF!,15,FALSE),0)</f>
        <v>0</v>
      </c>
      <c r="K240" s="6">
        <f>IFERROR(VLOOKUP($C240,#REF!,18,FALSE),0)</f>
        <v>0</v>
      </c>
      <c r="L240" s="6">
        <f t="shared" si="9"/>
        <v>0</v>
      </c>
    </row>
    <row r="241" spans="2:12" x14ac:dyDescent="0.25">
      <c r="C241" s="7" t="s">
        <v>130</v>
      </c>
      <c r="D241" s="6">
        <f>IFERROR(VLOOKUP($C241,'World Cup Players'!#REF!,3,FALSE),0)</f>
        <v>0</v>
      </c>
      <c r="F241" s="6">
        <f>IFERROR(VLOOKUP($C241,'World Cup Players'!#REF!,8,FALSE),0)</f>
        <v>0</v>
      </c>
      <c r="G241" s="6">
        <f>IFERROR(VLOOKUP($C241,'World Cup Players'!#REF!,10,FALSE),0)</f>
        <v>0</v>
      </c>
      <c r="H241" s="6">
        <f>IFERROR(VLOOKUP($C241,'World Cup Players'!#REF!,11,FALSE),0)</f>
        <v>0</v>
      </c>
      <c r="J241" s="6">
        <f>IFERROR(VLOOKUP($C241,#REF!,15,FALSE),0)</f>
        <v>0</v>
      </c>
      <c r="K241" s="6">
        <f>IFERROR(VLOOKUP($C241,#REF!,18,FALSE),0)</f>
        <v>0</v>
      </c>
      <c r="L241" s="6">
        <f t="shared" si="9"/>
        <v>0</v>
      </c>
    </row>
    <row r="242" spans="2:12" x14ac:dyDescent="0.25">
      <c r="C242" s="7" t="s">
        <v>69</v>
      </c>
      <c r="D242" s="6">
        <f>IFERROR(VLOOKUP($C242,'World Cup Players'!#REF!,3,FALSE),0)</f>
        <v>0</v>
      </c>
      <c r="F242" s="6">
        <f>IFERROR(VLOOKUP($C242,'World Cup Players'!#REF!,8,FALSE),0)</f>
        <v>0</v>
      </c>
      <c r="G242" s="6">
        <f>IFERROR(VLOOKUP($C242,'World Cup Players'!#REF!,10,FALSE),0)</f>
        <v>0</v>
      </c>
      <c r="H242" s="6">
        <f>IFERROR(VLOOKUP($C242,'World Cup Players'!#REF!,11,FALSE),0)</f>
        <v>0</v>
      </c>
      <c r="J242" s="6">
        <f>IFERROR(VLOOKUP($C242,#REF!,15,FALSE),0)</f>
        <v>0</v>
      </c>
      <c r="K242" s="6">
        <f>IFERROR(VLOOKUP($C242,#REF!,18,FALSE),0)</f>
        <v>0</v>
      </c>
      <c r="L242" s="6">
        <f t="shared" si="9"/>
        <v>0</v>
      </c>
    </row>
    <row r="243" spans="2:12" x14ac:dyDescent="0.25">
      <c r="C243" s="12" t="s">
        <v>155</v>
      </c>
      <c r="D243" s="6">
        <f>IFERROR(VLOOKUP($C243,'World Cup Players'!#REF!,3,FALSE),0)</f>
        <v>0</v>
      </c>
      <c r="F243" s="6">
        <f>IFERROR(VLOOKUP($C243,'World Cup Players'!#REF!,8,FALSE),0)</f>
        <v>0</v>
      </c>
      <c r="G243" s="6">
        <f>IFERROR(VLOOKUP($C243,'World Cup Players'!#REF!,10,FALSE),0)</f>
        <v>0</v>
      </c>
      <c r="H243" s="6">
        <f>IFERROR(VLOOKUP($C243,'World Cup Players'!#REF!,11,FALSE),0)</f>
        <v>0</v>
      </c>
      <c r="J243" s="6">
        <f>IFERROR(VLOOKUP($C243,#REF!,15,FALSE),0)</f>
        <v>0</v>
      </c>
      <c r="K243" s="6">
        <f>IFERROR(VLOOKUP($C243,#REF!,18,FALSE),0)</f>
        <v>0</v>
      </c>
      <c r="L243" s="6">
        <f t="shared" si="9"/>
        <v>0</v>
      </c>
    </row>
    <row r="244" spans="2:12" x14ac:dyDescent="0.25">
      <c r="D244" s="6">
        <f>IFERROR(VLOOKUP($C244,'World Cup Players'!#REF!,3,FALSE),0)</f>
        <v>0</v>
      </c>
      <c r="F244" s="6">
        <f>IFERROR(VLOOKUP($C244,'World Cup Players'!#REF!,8,FALSE),0)</f>
        <v>0</v>
      </c>
      <c r="G244" s="6">
        <f>IFERROR(VLOOKUP($C244,'World Cup Players'!#REF!,10,FALSE),0)</f>
        <v>0</v>
      </c>
      <c r="H244" s="6">
        <f>IFERROR(VLOOKUP($C244,'World Cup Players'!#REF!,11,FALSE),0)</f>
        <v>0</v>
      </c>
      <c r="J244" s="6">
        <f>IFERROR(VLOOKUP($C244,#REF!,15,FALSE),0)</f>
        <v>0</v>
      </c>
      <c r="K244" s="6">
        <f>IFERROR(VLOOKUP($C244,#REF!,18,FALSE),0)</f>
        <v>0</v>
      </c>
      <c r="L244" s="6">
        <f t="shared" si="9"/>
        <v>0</v>
      </c>
    </row>
    <row r="245" spans="2:12" x14ac:dyDescent="0.25">
      <c r="B245" s="6" t="s">
        <v>144</v>
      </c>
      <c r="D245" s="6">
        <f>IFERROR(VLOOKUP($C245,'World Cup Players'!#REF!,3,FALSE),0)</f>
        <v>0</v>
      </c>
      <c r="F245" s="6">
        <f>IFERROR(VLOOKUP($C245,'World Cup Players'!#REF!,8,FALSE),0)</f>
        <v>0</v>
      </c>
      <c r="G245" s="6">
        <f>IFERROR(VLOOKUP($C245,'World Cup Players'!#REF!,10,FALSE),0)</f>
        <v>0</v>
      </c>
      <c r="H245" s="6">
        <f>IFERROR(VLOOKUP($C245,'World Cup Players'!#REF!,11,FALSE),0)</f>
        <v>0</v>
      </c>
      <c r="J245" s="6">
        <f>IFERROR(VLOOKUP($C245,#REF!,15,FALSE),0)</f>
        <v>0</v>
      </c>
      <c r="K245" s="6">
        <f>IFERROR(VLOOKUP($C245,#REF!,18,FALSE),0)</f>
        <v>0</v>
      </c>
      <c r="L245" s="6">
        <f t="shared" si="9"/>
        <v>0</v>
      </c>
    </row>
    <row r="246" spans="2:12" x14ac:dyDescent="0.25">
      <c r="C246" s="7" t="s">
        <v>12</v>
      </c>
      <c r="D246" s="6">
        <f>IFERROR(VLOOKUP($C246,'World Cup Players'!#REF!,3,FALSE),0)</f>
        <v>0</v>
      </c>
      <c r="F246" s="6">
        <f>IFERROR(VLOOKUP($C246,'World Cup Players'!#REF!,8,FALSE),0)</f>
        <v>0</v>
      </c>
      <c r="G246" s="6">
        <f>IFERROR(VLOOKUP($C246,'World Cup Players'!#REF!,10,FALSE),0)</f>
        <v>0</v>
      </c>
      <c r="H246" s="6">
        <f>IFERROR(VLOOKUP($C246,'World Cup Players'!#REF!,11,FALSE),0)</f>
        <v>0</v>
      </c>
      <c r="J246" s="6">
        <f>IFERROR(VLOOKUP($C246,#REF!,15,FALSE),0)</f>
        <v>0</v>
      </c>
      <c r="K246" s="6">
        <f>IFERROR(VLOOKUP($C246,#REF!,18,FALSE),0)</f>
        <v>0</v>
      </c>
      <c r="L246" s="6">
        <f t="shared" si="9"/>
        <v>0</v>
      </c>
    </row>
    <row r="247" spans="2:12" x14ac:dyDescent="0.25">
      <c r="C247" s="8" t="s">
        <v>17</v>
      </c>
      <c r="D247" s="6">
        <f>IFERROR(VLOOKUP($C247,'World Cup Players'!#REF!,3,FALSE),0)</f>
        <v>0</v>
      </c>
      <c r="F247" s="6">
        <f>IFERROR(VLOOKUP($C247,'World Cup Players'!#REF!,8,FALSE),0)</f>
        <v>0</v>
      </c>
      <c r="G247" s="6">
        <f>IFERROR(VLOOKUP($C247,'World Cup Players'!#REF!,10,FALSE),0)</f>
        <v>0</v>
      </c>
      <c r="H247" s="6">
        <f>IFERROR(VLOOKUP($C247,'World Cup Players'!#REF!,11,FALSE),0)</f>
        <v>0</v>
      </c>
      <c r="J247" s="6">
        <f>IFERROR(VLOOKUP($C247,#REF!,15,FALSE),0)</f>
        <v>0</v>
      </c>
      <c r="K247" s="6">
        <f>IFERROR(VLOOKUP($C247,#REF!,18,FALSE),0)</f>
        <v>0</v>
      </c>
      <c r="L247" s="6">
        <f t="shared" si="9"/>
        <v>0</v>
      </c>
    </row>
    <row r="248" spans="2:12" x14ac:dyDescent="0.25">
      <c r="C248" s="8" t="s">
        <v>125</v>
      </c>
      <c r="D248" s="6">
        <f>IFERROR(VLOOKUP($C248,'World Cup Players'!#REF!,3,FALSE),0)</f>
        <v>0</v>
      </c>
      <c r="F248" s="6">
        <f>IFERROR(VLOOKUP($C248,'World Cup Players'!#REF!,8,FALSE),0)</f>
        <v>0</v>
      </c>
      <c r="G248" s="6">
        <f>IFERROR(VLOOKUP($C248,'World Cup Players'!#REF!,10,FALSE),0)</f>
        <v>0</v>
      </c>
      <c r="H248" s="6">
        <f>IFERROR(VLOOKUP($C248,'World Cup Players'!#REF!,11,FALSE),0)</f>
        <v>0</v>
      </c>
      <c r="J248" s="6">
        <f>IFERROR(VLOOKUP($C248,#REF!,15,FALSE),0)</f>
        <v>0</v>
      </c>
      <c r="K248" s="6">
        <f>IFERROR(VLOOKUP($C248,#REF!,18,FALSE),0)</f>
        <v>0</v>
      </c>
      <c r="L248" s="6">
        <f t="shared" si="9"/>
        <v>0</v>
      </c>
    </row>
    <row r="249" spans="2:12" x14ac:dyDescent="0.25">
      <c r="C249" s="7" t="s">
        <v>23</v>
      </c>
      <c r="D249" s="6">
        <f>IFERROR(VLOOKUP($C249,'World Cup Players'!#REF!,3,FALSE),0)</f>
        <v>0</v>
      </c>
      <c r="F249" s="6">
        <f>IFERROR(VLOOKUP($C249,'World Cup Players'!#REF!,8,FALSE),0)</f>
        <v>0</v>
      </c>
      <c r="G249" s="6">
        <f>IFERROR(VLOOKUP($C249,'World Cup Players'!#REF!,10,FALSE),0)</f>
        <v>0</v>
      </c>
      <c r="H249" s="6">
        <f>IFERROR(VLOOKUP($C249,'World Cup Players'!#REF!,11,FALSE),0)</f>
        <v>0</v>
      </c>
      <c r="J249" s="6">
        <f>IFERROR(VLOOKUP($C249,#REF!,15,FALSE),0)</f>
        <v>0</v>
      </c>
      <c r="K249" s="6">
        <f>IFERROR(VLOOKUP($C249,#REF!,18,FALSE),0)</f>
        <v>0</v>
      </c>
      <c r="L249" s="6">
        <f t="shared" si="9"/>
        <v>0</v>
      </c>
    </row>
    <row r="250" spans="2:12" x14ac:dyDescent="0.25">
      <c r="C250" s="7" t="s">
        <v>31</v>
      </c>
      <c r="D250" s="6">
        <f>IFERROR(VLOOKUP($C250,'World Cup Players'!#REF!,3,FALSE),0)</f>
        <v>0</v>
      </c>
      <c r="F250" s="6">
        <f>IFERROR(VLOOKUP($C250,'World Cup Players'!#REF!,8,FALSE),0)</f>
        <v>0</v>
      </c>
      <c r="G250" s="6">
        <f>IFERROR(VLOOKUP($C250,'World Cup Players'!#REF!,10,FALSE),0)</f>
        <v>0</v>
      </c>
      <c r="H250" s="6">
        <f>IFERROR(VLOOKUP($C250,'World Cup Players'!#REF!,11,FALSE),0)</f>
        <v>0</v>
      </c>
      <c r="J250" s="6">
        <f>IFERROR(VLOOKUP($C250,#REF!,15,FALSE),0)</f>
        <v>0</v>
      </c>
      <c r="K250" s="6">
        <f>IFERROR(VLOOKUP($C250,#REF!,18,FALSE),0)</f>
        <v>0</v>
      </c>
      <c r="L250" s="6">
        <f t="shared" si="9"/>
        <v>0</v>
      </c>
    </row>
    <row r="251" spans="2:12" x14ac:dyDescent="0.25">
      <c r="C251" s="9" t="s">
        <v>43</v>
      </c>
      <c r="D251" s="6">
        <f>IFERROR(VLOOKUP($C251,'World Cup Players'!#REF!,3,FALSE),0)</f>
        <v>0</v>
      </c>
      <c r="F251" s="6">
        <f>IFERROR(VLOOKUP($C251,'World Cup Players'!#REF!,8,FALSE),0)</f>
        <v>0</v>
      </c>
      <c r="G251" s="6">
        <f>IFERROR(VLOOKUP($C251,'World Cup Players'!#REF!,10,FALSE),0)</f>
        <v>0</v>
      </c>
      <c r="H251" s="6">
        <f>IFERROR(VLOOKUP($C251,'World Cup Players'!#REF!,11,FALSE),0)</f>
        <v>0</v>
      </c>
      <c r="J251" s="6">
        <f>IFERROR(VLOOKUP($C251,#REF!,15,FALSE),0)</f>
        <v>0</v>
      </c>
      <c r="K251" s="6">
        <f>IFERROR(VLOOKUP($C251,#REF!,18,FALSE),0)</f>
        <v>0</v>
      </c>
      <c r="L251" s="6">
        <f t="shared" si="9"/>
        <v>0</v>
      </c>
    </row>
    <row r="252" spans="2:12" x14ac:dyDescent="0.25">
      <c r="C252" s="7" t="s">
        <v>75</v>
      </c>
      <c r="D252" s="6">
        <f>IFERROR(VLOOKUP($C252,'World Cup Players'!#REF!,3,FALSE),0)</f>
        <v>0</v>
      </c>
      <c r="F252" s="6">
        <f>IFERROR(VLOOKUP($C252,'World Cup Players'!#REF!,8,FALSE),0)</f>
        <v>0</v>
      </c>
      <c r="G252" s="6">
        <f>IFERROR(VLOOKUP($C252,'World Cup Players'!#REF!,10,FALSE),0)</f>
        <v>0</v>
      </c>
      <c r="H252" s="6">
        <f>IFERROR(VLOOKUP($C252,'World Cup Players'!#REF!,11,FALSE),0)</f>
        <v>0</v>
      </c>
      <c r="J252" s="6">
        <f>IFERROR(VLOOKUP($C252,#REF!,15,FALSE),0)</f>
        <v>0</v>
      </c>
      <c r="K252" s="6">
        <f>IFERROR(VLOOKUP($C252,#REF!,18,FALSE),0)</f>
        <v>0</v>
      </c>
      <c r="L252" s="6">
        <f t="shared" si="9"/>
        <v>0</v>
      </c>
    </row>
    <row r="253" spans="2:12" x14ac:dyDescent="0.25">
      <c r="C253" s="7" t="s">
        <v>47</v>
      </c>
      <c r="D253" s="6">
        <f>IFERROR(VLOOKUP($C253,'World Cup Players'!#REF!,3,FALSE),0)</f>
        <v>0</v>
      </c>
      <c r="F253" s="6">
        <f>IFERROR(VLOOKUP($C253,'World Cup Players'!#REF!,8,FALSE),0)</f>
        <v>0</v>
      </c>
      <c r="G253" s="6">
        <f>IFERROR(VLOOKUP($C253,'World Cup Players'!#REF!,10,FALSE),0)</f>
        <v>0</v>
      </c>
      <c r="H253" s="6">
        <f>IFERROR(VLOOKUP($C253,'World Cup Players'!#REF!,11,FALSE),0)</f>
        <v>0</v>
      </c>
      <c r="J253" s="6">
        <f>IFERROR(VLOOKUP($C253,#REF!,15,FALSE),0)</f>
        <v>0</v>
      </c>
      <c r="K253" s="6">
        <f>IFERROR(VLOOKUP($C253,#REF!,18,FALSE),0)</f>
        <v>0</v>
      </c>
      <c r="L253" s="6">
        <f t="shared" si="9"/>
        <v>0</v>
      </c>
    </row>
    <row r="254" spans="2:12" x14ac:dyDescent="0.25">
      <c r="C254" s="9" t="s">
        <v>57</v>
      </c>
      <c r="D254" s="6">
        <f>IFERROR(VLOOKUP($C254,'World Cup Players'!#REF!,3,FALSE),0)</f>
        <v>0</v>
      </c>
      <c r="F254" s="6">
        <f>IFERROR(VLOOKUP($C254,'World Cup Players'!#REF!,8,FALSE),0)</f>
        <v>0</v>
      </c>
      <c r="G254" s="6">
        <f>IFERROR(VLOOKUP($C254,'World Cup Players'!#REF!,10,FALSE),0)</f>
        <v>0</v>
      </c>
      <c r="H254" s="6">
        <f>IFERROR(VLOOKUP($C254,'World Cup Players'!#REF!,11,FALSE),0)</f>
        <v>0</v>
      </c>
      <c r="J254" s="6">
        <f>IFERROR(VLOOKUP($C254,#REF!,15,FALSE),0)</f>
        <v>0</v>
      </c>
      <c r="K254" s="6">
        <f>IFERROR(VLOOKUP($C254,#REF!,18,FALSE),0)</f>
        <v>0</v>
      </c>
      <c r="L254" s="6">
        <f t="shared" si="9"/>
        <v>0</v>
      </c>
    </row>
    <row r="255" spans="2:12" x14ac:dyDescent="0.25">
      <c r="C255" s="8" t="s">
        <v>41</v>
      </c>
      <c r="D255" s="6">
        <f>IFERROR(VLOOKUP($C255,'World Cup Players'!#REF!,3,FALSE),0)</f>
        <v>0</v>
      </c>
      <c r="F255" s="6">
        <f>IFERROR(VLOOKUP($C255,'World Cup Players'!#REF!,8,FALSE),0)</f>
        <v>0</v>
      </c>
      <c r="G255" s="6">
        <f>IFERROR(VLOOKUP($C255,'World Cup Players'!#REF!,10,FALSE),0)</f>
        <v>0</v>
      </c>
      <c r="H255" s="6">
        <f>IFERROR(VLOOKUP($C255,'World Cup Players'!#REF!,11,FALSE),0)</f>
        <v>0</v>
      </c>
      <c r="J255" s="6">
        <f>IFERROR(VLOOKUP($C255,#REF!,15,FALSE),0)</f>
        <v>0</v>
      </c>
      <c r="K255" s="6">
        <f>IFERROR(VLOOKUP($C255,#REF!,18,FALSE),0)</f>
        <v>0</v>
      </c>
      <c r="L255" s="6">
        <f t="shared" si="9"/>
        <v>0</v>
      </c>
    </row>
    <row r="256" spans="2:12" x14ac:dyDescent="0.25">
      <c r="C256" s="10" t="s">
        <v>99</v>
      </c>
      <c r="D256" s="6">
        <f>IFERROR(VLOOKUP($C256,'World Cup Players'!#REF!,3,FALSE),0)</f>
        <v>0</v>
      </c>
      <c r="F256" s="6">
        <f>IFERROR(VLOOKUP($C256,'World Cup Players'!#REF!,8,FALSE),0)</f>
        <v>0</v>
      </c>
      <c r="G256" s="6">
        <f>IFERROR(VLOOKUP($C256,'World Cup Players'!#REF!,10,FALSE),0)</f>
        <v>0</v>
      </c>
      <c r="H256" s="6">
        <f>IFERROR(VLOOKUP($C256,'World Cup Players'!#REF!,11,FALSE),0)</f>
        <v>0</v>
      </c>
      <c r="J256" s="6">
        <f>IFERROR(VLOOKUP($C256,#REF!,15,FALSE),0)</f>
        <v>0</v>
      </c>
      <c r="K256" s="6">
        <f>IFERROR(VLOOKUP($C256,#REF!,18,FALSE),0)</f>
        <v>0</v>
      </c>
      <c r="L256" s="6">
        <f t="shared" si="9"/>
        <v>0</v>
      </c>
    </row>
    <row r="257" spans="2:12" x14ac:dyDescent="0.25">
      <c r="C257" s="10" t="s">
        <v>96</v>
      </c>
      <c r="D257" s="6">
        <f>IFERROR(VLOOKUP($C257,'World Cup Players'!#REF!,3,FALSE),0)</f>
        <v>0</v>
      </c>
      <c r="F257" s="6">
        <f>IFERROR(VLOOKUP($C257,'World Cup Players'!#REF!,8,FALSE),0)</f>
        <v>0</v>
      </c>
      <c r="G257" s="6">
        <f>IFERROR(VLOOKUP($C257,'World Cup Players'!#REF!,10,FALSE),0)</f>
        <v>0</v>
      </c>
      <c r="H257" s="6">
        <f>IFERROR(VLOOKUP($C257,'World Cup Players'!#REF!,11,FALSE),0)</f>
        <v>0</v>
      </c>
      <c r="J257" s="6">
        <f>IFERROR(VLOOKUP($C257,#REF!,15,FALSE),0)</f>
        <v>0</v>
      </c>
      <c r="K257" s="6">
        <f>IFERROR(VLOOKUP($C257,#REF!,18,FALSE),0)</f>
        <v>0</v>
      </c>
      <c r="L257" s="6">
        <f t="shared" si="9"/>
        <v>0</v>
      </c>
    </row>
    <row r="258" spans="2:12" x14ac:dyDescent="0.25">
      <c r="C258" s="10" t="s">
        <v>104</v>
      </c>
      <c r="D258" s="6">
        <f>IFERROR(VLOOKUP($C258,'World Cup Players'!#REF!,3,FALSE),0)</f>
        <v>0</v>
      </c>
      <c r="F258" s="6">
        <f>IFERROR(VLOOKUP($C258,'World Cup Players'!#REF!,8,FALSE),0)</f>
        <v>0</v>
      </c>
      <c r="G258" s="6">
        <f>IFERROR(VLOOKUP($C258,'World Cup Players'!#REF!,10,FALSE),0)</f>
        <v>0</v>
      </c>
      <c r="H258" s="6">
        <f>IFERROR(VLOOKUP($C258,'World Cup Players'!#REF!,11,FALSE),0)</f>
        <v>0</v>
      </c>
      <c r="J258" s="6">
        <f>IFERROR(VLOOKUP($C258,#REF!,15,FALSE),0)</f>
        <v>0</v>
      </c>
      <c r="K258" s="6">
        <f>IFERROR(VLOOKUP($C258,#REF!,18,FALSE),0)</f>
        <v>0</v>
      </c>
      <c r="L258" s="6">
        <f t="shared" si="9"/>
        <v>0</v>
      </c>
    </row>
    <row r="259" spans="2:12" x14ac:dyDescent="0.25">
      <c r="C259" s="11" t="s">
        <v>122</v>
      </c>
      <c r="D259" s="6">
        <f>IFERROR(VLOOKUP($C259,'World Cup Players'!#REF!,3,FALSE),0)</f>
        <v>0</v>
      </c>
      <c r="F259" s="6">
        <f>IFERROR(VLOOKUP($C259,'World Cup Players'!#REF!,8,FALSE),0)</f>
        <v>0</v>
      </c>
      <c r="G259" s="6">
        <f>IFERROR(VLOOKUP($C259,'World Cup Players'!#REF!,10,FALSE),0)</f>
        <v>0</v>
      </c>
      <c r="H259" s="6">
        <f>IFERROR(VLOOKUP($C259,'World Cup Players'!#REF!,11,FALSE),0)</f>
        <v>0</v>
      </c>
      <c r="J259" s="6">
        <f>IFERROR(VLOOKUP($C259,#REF!,15,FALSE),0)</f>
        <v>0</v>
      </c>
      <c r="K259" s="6">
        <f>IFERROR(VLOOKUP($C259,#REF!,18,FALSE),0)</f>
        <v>0</v>
      </c>
      <c r="L259" s="6">
        <f t="shared" si="9"/>
        <v>0</v>
      </c>
    </row>
    <row r="260" spans="2:12" x14ac:dyDescent="0.25">
      <c r="C260" s="7" t="s">
        <v>74</v>
      </c>
      <c r="D260" s="6">
        <f>IFERROR(VLOOKUP($C260,'World Cup Players'!#REF!,3,FALSE),0)</f>
        <v>0</v>
      </c>
      <c r="F260" s="6">
        <f>IFERROR(VLOOKUP($C260,'World Cup Players'!#REF!,8,FALSE),0)</f>
        <v>0</v>
      </c>
      <c r="G260" s="6">
        <f>IFERROR(VLOOKUP($C260,'World Cup Players'!#REF!,10,FALSE),0)</f>
        <v>0</v>
      </c>
      <c r="H260" s="6">
        <f>IFERROR(VLOOKUP($C260,'World Cup Players'!#REF!,11,FALSE),0)</f>
        <v>0</v>
      </c>
      <c r="J260" s="6">
        <f>IFERROR(VLOOKUP($C260,#REF!,15,FALSE),0)</f>
        <v>0</v>
      </c>
      <c r="K260" s="6">
        <f>IFERROR(VLOOKUP($C260,#REF!,18,FALSE),0)</f>
        <v>0</v>
      </c>
      <c r="L260" s="6">
        <f t="shared" si="9"/>
        <v>0</v>
      </c>
    </row>
    <row r="261" spans="2:12" x14ac:dyDescent="0.25">
      <c r="C261" s="10" t="s">
        <v>106</v>
      </c>
      <c r="D261" s="6">
        <f>IFERROR(VLOOKUP($C261,'World Cup Players'!#REF!,3,FALSE),0)</f>
        <v>0</v>
      </c>
      <c r="F261" s="6">
        <f>IFERROR(VLOOKUP($C261,'World Cup Players'!#REF!,8,FALSE),0)</f>
        <v>0</v>
      </c>
      <c r="G261" s="6">
        <f>IFERROR(VLOOKUP($C261,'World Cup Players'!#REF!,10,FALSE),0)</f>
        <v>0</v>
      </c>
      <c r="H261" s="6">
        <f>IFERROR(VLOOKUP($C261,'World Cup Players'!#REF!,11,FALSE),0)</f>
        <v>0</v>
      </c>
      <c r="J261" s="6">
        <f>IFERROR(VLOOKUP($C261,#REF!,15,FALSE),0)</f>
        <v>0</v>
      </c>
      <c r="K261" s="6">
        <f>IFERROR(VLOOKUP($C261,#REF!,18,FALSE),0)</f>
        <v>0</v>
      </c>
      <c r="L261" s="6">
        <f t="shared" ref="L261:L324" si="10">SUM((F261*0.0055)+G261+H261+I261+J261+K261)</f>
        <v>0</v>
      </c>
    </row>
    <row r="262" spans="2:12" x14ac:dyDescent="0.25">
      <c r="C262" s="11" t="s">
        <v>123</v>
      </c>
      <c r="D262" s="6">
        <f>IFERROR(VLOOKUP($C262,'World Cup Players'!#REF!,3,FALSE),0)</f>
        <v>0</v>
      </c>
      <c r="F262" s="6">
        <f>IFERROR(VLOOKUP($C262,'World Cup Players'!#REF!,8,FALSE),0)</f>
        <v>0</v>
      </c>
      <c r="G262" s="6">
        <f>IFERROR(VLOOKUP($C262,'World Cup Players'!#REF!,10,FALSE),0)</f>
        <v>0</v>
      </c>
      <c r="H262" s="6">
        <f>IFERROR(VLOOKUP($C262,'World Cup Players'!#REF!,11,FALSE),0)</f>
        <v>0</v>
      </c>
      <c r="J262" s="6">
        <f>IFERROR(VLOOKUP($C262,#REF!,15,FALSE),0)</f>
        <v>0</v>
      </c>
      <c r="K262" s="6">
        <f>IFERROR(VLOOKUP($C262,#REF!,18,FALSE),0)</f>
        <v>0</v>
      </c>
      <c r="L262" s="6">
        <f t="shared" si="10"/>
        <v>0</v>
      </c>
    </row>
    <row r="263" spans="2:12" x14ac:dyDescent="0.25">
      <c r="C263" s="10" t="s">
        <v>98</v>
      </c>
      <c r="D263" s="6">
        <f>IFERROR(VLOOKUP($C263,'World Cup Players'!#REF!,3,FALSE),0)</f>
        <v>0</v>
      </c>
      <c r="F263" s="6">
        <f>IFERROR(VLOOKUP($C263,'World Cup Players'!#REF!,8,FALSE),0)</f>
        <v>0</v>
      </c>
      <c r="G263" s="6">
        <f>IFERROR(VLOOKUP($C263,'World Cup Players'!#REF!,10,FALSE),0)</f>
        <v>0</v>
      </c>
      <c r="H263" s="6">
        <f>IFERROR(VLOOKUP($C263,'World Cup Players'!#REF!,11,FALSE),0)</f>
        <v>0</v>
      </c>
      <c r="J263" s="6">
        <f>IFERROR(VLOOKUP($C263,#REF!,15,FALSE),0)</f>
        <v>0</v>
      </c>
      <c r="K263" s="6">
        <f>IFERROR(VLOOKUP($C263,#REF!,18,FALSE),0)</f>
        <v>0</v>
      </c>
      <c r="L263" s="6">
        <f t="shared" si="10"/>
        <v>0</v>
      </c>
    </row>
    <row r="264" spans="2:12" x14ac:dyDescent="0.25">
      <c r="C264" s="7" t="s">
        <v>48</v>
      </c>
      <c r="D264" s="6">
        <f>IFERROR(VLOOKUP($C264,'World Cup Players'!#REF!,3,FALSE),0)</f>
        <v>0</v>
      </c>
      <c r="F264" s="6">
        <f>IFERROR(VLOOKUP($C264,'World Cup Players'!#REF!,8,FALSE),0)</f>
        <v>0</v>
      </c>
      <c r="G264" s="6">
        <f>IFERROR(VLOOKUP($C264,'World Cup Players'!#REF!,10,FALSE),0)</f>
        <v>0</v>
      </c>
      <c r="H264" s="6">
        <f>IFERROR(VLOOKUP($C264,'World Cup Players'!#REF!,11,FALSE),0)</f>
        <v>0</v>
      </c>
      <c r="J264" s="6">
        <f>IFERROR(VLOOKUP($C264,#REF!,15,FALSE),0)</f>
        <v>0</v>
      </c>
      <c r="K264" s="6">
        <f>IFERROR(VLOOKUP($C264,#REF!,18,FALSE),0)</f>
        <v>0</v>
      </c>
      <c r="L264" s="6">
        <f t="shared" si="10"/>
        <v>0</v>
      </c>
    </row>
    <row r="265" spans="2:12" x14ac:dyDescent="0.25">
      <c r="C265" s="10" t="s">
        <v>120</v>
      </c>
      <c r="D265" s="6">
        <f>IFERROR(VLOOKUP($C265,'World Cup Players'!#REF!,3,FALSE),0)</f>
        <v>0</v>
      </c>
      <c r="F265" s="6">
        <f>IFERROR(VLOOKUP($C265,'World Cup Players'!#REF!,8,FALSE),0)</f>
        <v>0</v>
      </c>
      <c r="G265" s="6">
        <f>IFERROR(VLOOKUP($C265,'World Cup Players'!#REF!,10,FALSE),0)</f>
        <v>0</v>
      </c>
      <c r="H265" s="6">
        <f>IFERROR(VLOOKUP($C265,'World Cup Players'!#REF!,11,FALSE),0)</f>
        <v>0</v>
      </c>
      <c r="J265" s="6">
        <f>IFERROR(VLOOKUP($C265,#REF!,15,FALSE),0)</f>
        <v>0</v>
      </c>
      <c r="K265" s="6">
        <f>IFERROR(VLOOKUP($C265,#REF!,18,FALSE),0)</f>
        <v>0</v>
      </c>
      <c r="L265" s="6">
        <f t="shared" si="10"/>
        <v>0</v>
      </c>
    </row>
    <row r="266" spans="2:12" x14ac:dyDescent="0.25">
      <c r="C266" s="10" t="s">
        <v>94</v>
      </c>
      <c r="D266" s="6">
        <f>IFERROR(VLOOKUP($C266,'World Cup Players'!#REF!,3,FALSE),0)</f>
        <v>0</v>
      </c>
      <c r="F266" s="6">
        <f>IFERROR(VLOOKUP($C266,'World Cup Players'!#REF!,8,FALSE),0)</f>
        <v>0</v>
      </c>
      <c r="G266" s="6">
        <f>IFERROR(VLOOKUP($C266,'World Cup Players'!#REF!,10,FALSE),0)</f>
        <v>0</v>
      </c>
      <c r="H266" s="6">
        <f>IFERROR(VLOOKUP($C266,'World Cup Players'!#REF!,11,FALSE),0)</f>
        <v>0</v>
      </c>
      <c r="J266" s="6">
        <f>IFERROR(VLOOKUP($C266,#REF!,15,FALSE),0)</f>
        <v>0</v>
      </c>
      <c r="K266" s="6">
        <f>IFERROR(VLOOKUP($C266,#REF!,18,FALSE),0)</f>
        <v>0</v>
      </c>
      <c r="L266" s="6">
        <f t="shared" si="10"/>
        <v>0</v>
      </c>
    </row>
    <row r="267" spans="2:12" x14ac:dyDescent="0.25">
      <c r="C267" s="12" t="s">
        <v>155</v>
      </c>
      <c r="D267" s="6">
        <f>IFERROR(VLOOKUP($C267,'World Cup Players'!#REF!,3,FALSE),0)</f>
        <v>0</v>
      </c>
      <c r="F267" s="6">
        <f>IFERROR(VLOOKUP($C267,'World Cup Players'!#REF!,8,FALSE),0)</f>
        <v>0</v>
      </c>
      <c r="G267" s="6">
        <f>IFERROR(VLOOKUP($C267,'World Cup Players'!#REF!,10,FALSE),0)</f>
        <v>0</v>
      </c>
      <c r="H267" s="6">
        <f>IFERROR(VLOOKUP($C267,'World Cup Players'!#REF!,11,FALSE),0)</f>
        <v>0</v>
      </c>
      <c r="J267" s="6">
        <f>IFERROR(VLOOKUP($C267,#REF!,15,FALSE),0)</f>
        <v>0</v>
      </c>
      <c r="K267" s="6">
        <f>IFERROR(VLOOKUP($C267,#REF!,18,FALSE),0)</f>
        <v>0</v>
      </c>
      <c r="L267" s="6">
        <f t="shared" si="10"/>
        <v>0</v>
      </c>
    </row>
    <row r="268" spans="2:12" x14ac:dyDescent="0.25">
      <c r="D268" s="6">
        <f>IFERROR(VLOOKUP($C268,'World Cup Players'!#REF!,3,FALSE),0)</f>
        <v>0</v>
      </c>
      <c r="F268" s="6">
        <f>IFERROR(VLOOKUP($C268,'World Cup Players'!#REF!,8,FALSE),0)</f>
        <v>0</v>
      </c>
      <c r="G268" s="6">
        <f>IFERROR(VLOOKUP($C268,'World Cup Players'!#REF!,10,FALSE),0)</f>
        <v>0</v>
      </c>
      <c r="H268" s="6">
        <f>IFERROR(VLOOKUP($C268,'World Cup Players'!#REF!,11,FALSE),0)</f>
        <v>0</v>
      </c>
      <c r="J268" s="6">
        <f>IFERROR(VLOOKUP($C268,#REF!,15,FALSE),0)</f>
        <v>0</v>
      </c>
      <c r="K268" s="6">
        <f>IFERROR(VLOOKUP($C268,#REF!,18,FALSE),0)</f>
        <v>0</v>
      </c>
      <c r="L268" s="6">
        <f t="shared" si="10"/>
        <v>0</v>
      </c>
    </row>
    <row r="269" spans="2:12" x14ac:dyDescent="0.25">
      <c r="B269" s="6" t="s">
        <v>143</v>
      </c>
      <c r="D269" s="6">
        <f>IFERROR(VLOOKUP($C269,'World Cup Players'!#REF!,3,FALSE),0)</f>
        <v>0</v>
      </c>
      <c r="F269" s="6">
        <f>IFERROR(VLOOKUP($C269,'World Cup Players'!#REF!,8,FALSE),0)</f>
        <v>0</v>
      </c>
      <c r="G269" s="6">
        <f>IFERROR(VLOOKUP($C269,'World Cup Players'!#REF!,10,FALSE),0)</f>
        <v>0</v>
      </c>
      <c r="H269" s="6">
        <f>IFERROR(VLOOKUP($C269,'World Cup Players'!#REF!,11,FALSE),0)</f>
        <v>0</v>
      </c>
      <c r="J269" s="6">
        <f>IFERROR(VLOOKUP($C269,#REF!,15,FALSE),0)</f>
        <v>0</v>
      </c>
      <c r="K269" s="6">
        <f>IFERROR(VLOOKUP($C269,#REF!,18,FALSE),0)</f>
        <v>0</v>
      </c>
      <c r="L269" s="6">
        <f t="shared" si="10"/>
        <v>0</v>
      </c>
    </row>
    <row r="270" spans="2:12" x14ac:dyDescent="0.25">
      <c r="C270" s="7" t="s">
        <v>5</v>
      </c>
      <c r="D270" s="6">
        <f>IFERROR(VLOOKUP($C270,'World Cup Players'!#REF!,3,FALSE),0)</f>
        <v>0</v>
      </c>
      <c r="F270" s="6">
        <f>IFERROR(VLOOKUP($C270,'World Cup Players'!#REF!,8,FALSE),0)</f>
        <v>0</v>
      </c>
      <c r="G270" s="6">
        <f>IFERROR(VLOOKUP($C270,'World Cup Players'!#REF!,10,FALSE),0)</f>
        <v>0</v>
      </c>
      <c r="H270" s="6">
        <f>IFERROR(VLOOKUP($C270,'World Cup Players'!#REF!,11,FALSE),0)</f>
        <v>0</v>
      </c>
      <c r="J270" s="6">
        <f>IFERROR(VLOOKUP($C270,#REF!,15,FALSE),0)</f>
        <v>0</v>
      </c>
      <c r="K270" s="6">
        <f>IFERROR(VLOOKUP($C270,#REF!,18,FALSE),0)</f>
        <v>0</v>
      </c>
      <c r="L270" s="6">
        <f t="shared" si="10"/>
        <v>0</v>
      </c>
    </row>
    <row r="271" spans="2:12" x14ac:dyDescent="0.25">
      <c r="C271" s="7" t="s">
        <v>14</v>
      </c>
      <c r="D271" s="6">
        <f>IFERROR(VLOOKUP($C271,'World Cup Players'!#REF!,3,FALSE),0)</f>
        <v>0</v>
      </c>
      <c r="F271" s="6">
        <f>IFERROR(VLOOKUP($C271,'World Cup Players'!#REF!,8,FALSE),0)</f>
        <v>0</v>
      </c>
      <c r="G271" s="6">
        <f>IFERROR(VLOOKUP($C271,'World Cup Players'!#REF!,10,FALSE),0)</f>
        <v>0</v>
      </c>
      <c r="H271" s="6">
        <f>IFERROR(VLOOKUP($C271,'World Cup Players'!#REF!,11,FALSE),0)</f>
        <v>0</v>
      </c>
      <c r="J271" s="6">
        <f>IFERROR(VLOOKUP($C271,#REF!,15,FALSE),0)</f>
        <v>0</v>
      </c>
      <c r="K271" s="6">
        <f>IFERROR(VLOOKUP($C271,#REF!,18,FALSE),0)</f>
        <v>0</v>
      </c>
      <c r="L271" s="6">
        <f t="shared" si="10"/>
        <v>0</v>
      </c>
    </row>
    <row r="272" spans="2:12" x14ac:dyDescent="0.25">
      <c r="C272" s="7" t="s">
        <v>34</v>
      </c>
      <c r="D272" s="6">
        <f>IFERROR(VLOOKUP($C272,'World Cup Players'!#REF!,3,FALSE),0)</f>
        <v>0</v>
      </c>
      <c r="F272" s="6">
        <f>IFERROR(VLOOKUP($C272,'World Cup Players'!#REF!,8,FALSE),0)</f>
        <v>0</v>
      </c>
      <c r="G272" s="6">
        <f>IFERROR(VLOOKUP($C272,'World Cup Players'!#REF!,10,FALSE),0)</f>
        <v>0</v>
      </c>
      <c r="H272" s="6">
        <f>IFERROR(VLOOKUP($C272,'World Cup Players'!#REF!,11,FALSE),0)</f>
        <v>0</v>
      </c>
      <c r="J272" s="6">
        <f>IFERROR(VLOOKUP($C272,#REF!,15,FALSE),0)</f>
        <v>0</v>
      </c>
      <c r="K272" s="6">
        <f>IFERROR(VLOOKUP($C272,#REF!,18,FALSE),0)</f>
        <v>0</v>
      </c>
      <c r="L272" s="6">
        <f t="shared" si="10"/>
        <v>0</v>
      </c>
    </row>
    <row r="273" spans="3:12" x14ac:dyDescent="0.25">
      <c r="C273" s="7" t="s">
        <v>38</v>
      </c>
      <c r="D273" s="6">
        <f>IFERROR(VLOOKUP($C273,'World Cup Players'!#REF!,3,FALSE),0)</f>
        <v>0</v>
      </c>
      <c r="F273" s="6">
        <f>IFERROR(VLOOKUP($C273,'World Cup Players'!#REF!,8,FALSE),0)</f>
        <v>0</v>
      </c>
      <c r="G273" s="6">
        <f>IFERROR(VLOOKUP($C273,'World Cup Players'!#REF!,10,FALSE),0)</f>
        <v>0</v>
      </c>
      <c r="H273" s="6">
        <f>IFERROR(VLOOKUP($C273,'World Cup Players'!#REF!,11,FALSE),0)</f>
        <v>0</v>
      </c>
      <c r="J273" s="6">
        <f>IFERROR(VLOOKUP($C273,#REF!,15,FALSE),0)</f>
        <v>0</v>
      </c>
      <c r="K273" s="6">
        <f>IFERROR(VLOOKUP($C273,#REF!,18,FALSE),0)</f>
        <v>0</v>
      </c>
      <c r="L273" s="6">
        <f t="shared" si="10"/>
        <v>0</v>
      </c>
    </row>
    <row r="274" spans="3:12" x14ac:dyDescent="0.25">
      <c r="C274" s="8" t="s">
        <v>35</v>
      </c>
      <c r="D274" s="6">
        <f>IFERROR(VLOOKUP($C274,'World Cup Players'!#REF!,3,FALSE),0)</f>
        <v>0</v>
      </c>
      <c r="F274" s="6">
        <f>IFERROR(VLOOKUP($C274,'World Cup Players'!#REF!,8,FALSE),0)</f>
        <v>0</v>
      </c>
      <c r="G274" s="6">
        <f>IFERROR(VLOOKUP($C274,'World Cup Players'!#REF!,10,FALSE),0)</f>
        <v>0</v>
      </c>
      <c r="H274" s="6">
        <f>IFERROR(VLOOKUP($C274,'World Cup Players'!#REF!,11,FALSE),0)</f>
        <v>0</v>
      </c>
      <c r="J274" s="6">
        <f>IFERROR(VLOOKUP($C274,#REF!,15,FALSE),0)</f>
        <v>0</v>
      </c>
      <c r="K274" s="6">
        <f>IFERROR(VLOOKUP($C274,#REF!,18,FALSE),0)</f>
        <v>0</v>
      </c>
      <c r="L274" s="6">
        <f t="shared" si="10"/>
        <v>0</v>
      </c>
    </row>
    <row r="275" spans="3:12" x14ac:dyDescent="0.25">
      <c r="C275" s="8" t="s">
        <v>39</v>
      </c>
      <c r="D275" s="6">
        <f>IFERROR(VLOOKUP($C275,'World Cup Players'!#REF!,3,FALSE),0)</f>
        <v>0</v>
      </c>
      <c r="F275" s="6">
        <f>IFERROR(VLOOKUP($C275,'World Cup Players'!#REF!,8,FALSE),0)</f>
        <v>0</v>
      </c>
      <c r="G275" s="6">
        <f>IFERROR(VLOOKUP($C275,'World Cup Players'!#REF!,10,FALSE),0)</f>
        <v>0</v>
      </c>
      <c r="H275" s="6">
        <f>IFERROR(VLOOKUP($C275,'World Cup Players'!#REF!,11,FALSE),0)</f>
        <v>0</v>
      </c>
      <c r="J275" s="6">
        <f>IFERROR(VLOOKUP($C275,#REF!,15,FALSE),0)</f>
        <v>0</v>
      </c>
      <c r="K275" s="6">
        <f>IFERROR(VLOOKUP($C275,#REF!,18,FALSE),0)</f>
        <v>0</v>
      </c>
      <c r="L275" s="6">
        <f t="shared" si="10"/>
        <v>0</v>
      </c>
    </row>
    <row r="276" spans="3:12" x14ac:dyDescent="0.25">
      <c r="C276" s="9" t="s">
        <v>59</v>
      </c>
      <c r="D276" s="6">
        <f>IFERROR(VLOOKUP($C276,'World Cup Players'!#REF!,3,FALSE),0)</f>
        <v>0</v>
      </c>
      <c r="F276" s="6">
        <f>IFERROR(VLOOKUP($C276,'World Cup Players'!#REF!,8,FALSE),0)</f>
        <v>0</v>
      </c>
      <c r="G276" s="6">
        <f>IFERROR(VLOOKUP($C276,'World Cup Players'!#REF!,10,FALSE),0)</f>
        <v>0</v>
      </c>
      <c r="H276" s="6">
        <f>IFERROR(VLOOKUP($C276,'World Cup Players'!#REF!,11,FALSE),0)</f>
        <v>0</v>
      </c>
      <c r="J276" s="6">
        <f>IFERROR(VLOOKUP($C276,#REF!,15,FALSE),0)</f>
        <v>0</v>
      </c>
      <c r="K276" s="6">
        <f>IFERROR(VLOOKUP($C276,#REF!,18,FALSE),0)</f>
        <v>0</v>
      </c>
      <c r="L276" s="6">
        <f t="shared" si="10"/>
        <v>0</v>
      </c>
    </row>
    <row r="277" spans="3:12" x14ac:dyDescent="0.25">
      <c r="C277" s="7" t="s">
        <v>55</v>
      </c>
      <c r="D277" s="6">
        <f>IFERROR(VLOOKUP($C277,'World Cup Players'!#REF!,3,FALSE),0)</f>
        <v>0</v>
      </c>
      <c r="F277" s="6">
        <f>IFERROR(VLOOKUP($C277,'World Cup Players'!#REF!,8,FALSE),0)</f>
        <v>0</v>
      </c>
      <c r="G277" s="6">
        <f>IFERROR(VLOOKUP($C277,'World Cup Players'!#REF!,10,FALSE),0)</f>
        <v>0</v>
      </c>
      <c r="H277" s="6">
        <f>IFERROR(VLOOKUP($C277,'World Cup Players'!#REF!,11,FALSE),0)</f>
        <v>0</v>
      </c>
      <c r="J277" s="6">
        <f>IFERROR(VLOOKUP($C277,#REF!,15,FALSE),0)</f>
        <v>0</v>
      </c>
      <c r="K277" s="6">
        <f>IFERROR(VLOOKUP($C277,#REF!,18,FALSE),0)</f>
        <v>0</v>
      </c>
      <c r="L277" s="6">
        <f t="shared" si="10"/>
        <v>0</v>
      </c>
    </row>
    <row r="278" spans="3:12" x14ac:dyDescent="0.25">
      <c r="C278" s="9" t="s">
        <v>57</v>
      </c>
      <c r="D278" s="6">
        <f>IFERROR(VLOOKUP($C278,'World Cup Players'!#REF!,3,FALSE),0)</f>
        <v>0</v>
      </c>
      <c r="F278" s="6">
        <f>IFERROR(VLOOKUP($C278,'World Cup Players'!#REF!,8,FALSE),0)</f>
        <v>0</v>
      </c>
      <c r="G278" s="6">
        <f>IFERROR(VLOOKUP($C278,'World Cup Players'!#REF!,10,FALSE),0)</f>
        <v>0</v>
      </c>
      <c r="H278" s="6">
        <f>IFERROR(VLOOKUP($C278,'World Cup Players'!#REF!,11,FALSE),0)</f>
        <v>0</v>
      </c>
      <c r="J278" s="6">
        <f>IFERROR(VLOOKUP($C278,#REF!,15,FALSE),0)</f>
        <v>0</v>
      </c>
      <c r="K278" s="6">
        <f>IFERROR(VLOOKUP($C278,#REF!,18,FALSE),0)</f>
        <v>0</v>
      </c>
      <c r="L278" s="6">
        <f t="shared" si="10"/>
        <v>0</v>
      </c>
    </row>
    <row r="279" spans="3:12" x14ac:dyDescent="0.25">
      <c r="C279" s="9" t="s">
        <v>60</v>
      </c>
      <c r="D279" s="6">
        <f>IFERROR(VLOOKUP($C279,'World Cup Players'!#REF!,3,FALSE),0)</f>
        <v>0</v>
      </c>
      <c r="F279" s="6">
        <f>IFERROR(VLOOKUP($C279,'World Cup Players'!#REF!,8,FALSE),0)</f>
        <v>0</v>
      </c>
      <c r="G279" s="6">
        <f>IFERROR(VLOOKUP($C279,'World Cup Players'!#REF!,10,FALSE),0)</f>
        <v>0</v>
      </c>
      <c r="H279" s="6">
        <f>IFERROR(VLOOKUP($C279,'World Cup Players'!#REF!,11,FALSE),0)</f>
        <v>0</v>
      </c>
      <c r="J279" s="6">
        <f>IFERROR(VLOOKUP($C279,#REF!,15,FALSE),0)</f>
        <v>0</v>
      </c>
      <c r="K279" s="6">
        <f>IFERROR(VLOOKUP($C279,#REF!,18,FALSE),0)</f>
        <v>0</v>
      </c>
      <c r="L279" s="6">
        <f t="shared" si="10"/>
        <v>0</v>
      </c>
    </row>
    <row r="280" spans="3:12" x14ac:dyDescent="0.25">
      <c r="C280" s="10" t="s">
        <v>102</v>
      </c>
      <c r="D280" s="6">
        <f>IFERROR(VLOOKUP($C280,'World Cup Players'!#REF!,3,FALSE),0)</f>
        <v>0</v>
      </c>
      <c r="F280" s="6">
        <f>IFERROR(VLOOKUP($C280,'World Cup Players'!#REF!,8,FALSE),0)</f>
        <v>0</v>
      </c>
      <c r="G280" s="6">
        <f>IFERROR(VLOOKUP($C280,'World Cup Players'!#REF!,10,FALSE),0)</f>
        <v>0</v>
      </c>
      <c r="H280" s="6">
        <f>IFERROR(VLOOKUP($C280,'World Cup Players'!#REF!,11,FALSE),0)</f>
        <v>0</v>
      </c>
      <c r="J280" s="6">
        <f>IFERROR(VLOOKUP($C280,#REF!,15,FALSE),0)</f>
        <v>0</v>
      </c>
      <c r="K280" s="6">
        <f>IFERROR(VLOOKUP($C280,#REF!,18,FALSE),0)</f>
        <v>0</v>
      </c>
      <c r="L280" s="6">
        <f t="shared" si="10"/>
        <v>0</v>
      </c>
    </row>
    <row r="281" spans="3:12" x14ac:dyDescent="0.25">
      <c r="C281" s="8" t="s">
        <v>113</v>
      </c>
      <c r="D281" s="6">
        <f>IFERROR(VLOOKUP($C281,'World Cup Players'!#REF!,3,FALSE),0)</f>
        <v>0</v>
      </c>
      <c r="F281" s="6">
        <f>IFERROR(VLOOKUP($C281,'World Cup Players'!#REF!,8,FALSE),0)</f>
        <v>0</v>
      </c>
      <c r="G281" s="6">
        <f>IFERROR(VLOOKUP($C281,'World Cup Players'!#REF!,10,FALSE),0)</f>
        <v>0</v>
      </c>
      <c r="H281" s="6">
        <f>IFERROR(VLOOKUP($C281,'World Cup Players'!#REF!,11,FALSE),0)</f>
        <v>0</v>
      </c>
      <c r="J281" s="6">
        <f>IFERROR(VLOOKUP($C281,#REF!,15,FALSE),0)</f>
        <v>0</v>
      </c>
      <c r="K281" s="6">
        <f>IFERROR(VLOOKUP($C281,#REF!,18,FALSE),0)</f>
        <v>0</v>
      </c>
      <c r="L281" s="6">
        <f t="shared" si="10"/>
        <v>0</v>
      </c>
    </row>
    <row r="282" spans="3:12" x14ac:dyDescent="0.25">
      <c r="C282" s="10" t="s">
        <v>104</v>
      </c>
      <c r="D282" s="6">
        <f>IFERROR(VLOOKUP($C282,'World Cup Players'!#REF!,3,FALSE),0)</f>
        <v>0</v>
      </c>
      <c r="F282" s="6">
        <f>IFERROR(VLOOKUP($C282,'World Cup Players'!#REF!,8,FALSE),0)</f>
        <v>0</v>
      </c>
      <c r="G282" s="6">
        <f>IFERROR(VLOOKUP($C282,'World Cup Players'!#REF!,10,FALSE),0)</f>
        <v>0</v>
      </c>
      <c r="H282" s="6">
        <f>IFERROR(VLOOKUP($C282,'World Cup Players'!#REF!,11,FALSE),0)</f>
        <v>0</v>
      </c>
      <c r="J282" s="6">
        <f>IFERROR(VLOOKUP($C282,#REF!,15,FALSE),0)</f>
        <v>0</v>
      </c>
      <c r="K282" s="6">
        <f>IFERROR(VLOOKUP($C282,#REF!,18,FALSE),0)</f>
        <v>0</v>
      </c>
      <c r="L282" s="6">
        <f t="shared" si="10"/>
        <v>0</v>
      </c>
    </row>
    <row r="283" spans="3:12" x14ac:dyDescent="0.25">
      <c r="C283" s="7" t="s">
        <v>40</v>
      </c>
      <c r="D283" s="6">
        <f>IFERROR(VLOOKUP($C283,'World Cup Players'!#REF!,3,FALSE),0)</f>
        <v>0</v>
      </c>
      <c r="F283" s="6">
        <f>IFERROR(VLOOKUP($C283,'World Cup Players'!#REF!,8,FALSE),0)</f>
        <v>0</v>
      </c>
      <c r="G283" s="6">
        <f>IFERROR(VLOOKUP($C283,'World Cup Players'!#REF!,10,FALSE),0)</f>
        <v>0</v>
      </c>
      <c r="H283" s="6">
        <f>IFERROR(VLOOKUP($C283,'World Cup Players'!#REF!,11,FALSE),0)</f>
        <v>0</v>
      </c>
      <c r="J283" s="6">
        <f>IFERROR(VLOOKUP($C283,#REF!,15,FALSE),0)</f>
        <v>0</v>
      </c>
      <c r="K283" s="6">
        <f>IFERROR(VLOOKUP($C283,#REF!,18,FALSE),0)</f>
        <v>0</v>
      </c>
      <c r="L283" s="6">
        <f t="shared" si="10"/>
        <v>0</v>
      </c>
    </row>
    <row r="284" spans="3:12" x14ac:dyDescent="0.25">
      <c r="C284" s="10" t="s">
        <v>112</v>
      </c>
      <c r="D284" s="6">
        <f>IFERROR(VLOOKUP($C284,'World Cup Players'!#REF!,3,FALSE),0)</f>
        <v>0</v>
      </c>
      <c r="F284" s="6">
        <f>IFERROR(VLOOKUP($C284,'World Cup Players'!#REF!,8,FALSE),0)</f>
        <v>0</v>
      </c>
      <c r="G284" s="6">
        <f>IFERROR(VLOOKUP($C284,'World Cup Players'!#REF!,10,FALSE),0)</f>
        <v>0</v>
      </c>
      <c r="H284" s="6">
        <f>IFERROR(VLOOKUP($C284,'World Cup Players'!#REF!,11,FALSE),0)</f>
        <v>0</v>
      </c>
      <c r="J284" s="6">
        <f>IFERROR(VLOOKUP($C284,#REF!,15,FALSE),0)</f>
        <v>0</v>
      </c>
      <c r="K284" s="6">
        <f>IFERROR(VLOOKUP($C284,#REF!,18,FALSE),0)</f>
        <v>0</v>
      </c>
      <c r="L284" s="6">
        <f t="shared" si="10"/>
        <v>0</v>
      </c>
    </row>
    <row r="285" spans="3:12" x14ac:dyDescent="0.25">
      <c r="C285" s="10" t="s">
        <v>107</v>
      </c>
      <c r="D285" s="6">
        <f>IFERROR(VLOOKUP($C285,'World Cup Players'!#REF!,3,FALSE),0)</f>
        <v>0</v>
      </c>
      <c r="F285" s="6">
        <f>IFERROR(VLOOKUP($C285,'World Cup Players'!#REF!,8,FALSE),0)</f>
        <v>0</v>
      </c>
      <c r="G285" s="6">
        <f>IFERROR(VLOOKUP($C285,'World Cup Players'!#REF!,10,FALSE),0)</f>
        <v>0</v>
      </c>
      <c r="H285" s="6">
        <f>IFERROR(VLOOKUP($C285,'World Cup Players'!#REF!,11,FALSE),0)</f>
        <v>0</v>
      </c>
      <c r="J285" s="6">
        <f>IFERROR(VLOOKUP($C285,#REF!,15,FALSE),0)</f>
        <v>0</v>
      </c>
      <c r="K285" s="6">
        <f>IFERROR(VLOOKUP($C285,#REF!,18,FALSE),0)</f>
        <v>0</v>
      </c>
      <c r="L285" s="6">
        <f t="shared" si="10"/>
        <v>0</v>
      </c>
    </row>
    <row r="286" spans="3:12" x14ac:dyDescent="0.25">
      <c r="C286" s="11" t="s">
        <v>123</v>
      </c>
      <c r="D286" s="6">
        <f>IFERROR(VLOOKUP($C286,'World Cup Players'!#REF!,3,FALSE),0)</f>
        <v>0</v>
      </c>
      <c r="F286" s="6">
        <f>IFERROR(VLOOKUP($C286,'World Cup Players'!#REF!,8,FALSE),0)</f>
        <v>0</v>
      </c>
      <c r="G286" s="6">
        <f>IFERROR(VLOOKUP($C286,'World Cup Players'!#REF!,10,FALSE),0)</f>
        <v>0</v>
      </c>
      <c r="H286" s="6">
        <f>IFERROR(VLOOKUP($C286,'World Cup Players'!#REF!,11,FALSE),0)</f>
        <v>0</v>
      </c>
      <c r="J286" s="6">
        <f>IFERROR(VLOOKUP($C286,#REF!,15,FALSE),0)</f>
        <v>0</v>
      </c>
      <c r="K286" s="6">
        <f>IFERROR(VLOOKUP($C286,#REF!,18,FALSE),0)</f>
        <v>0</v>
      </c>
      <c r="L286" s="6">
        <f t="shared" si="10"/>
        <v>0</v>
      </c>
    </row>
    <row r="287" spans="3:12" x14ac:dyDescent="0.25">
      <c r="C287" s="8" t="s">
        <v>76</v>
      </c>
      <c r="D287" s="6">
        <f>IFERROR(VLOOKUP($C287,'World Cup Players'!#REF!,3,FALSE),0)</f>
        <v>0</v>
      </c>
      <c r="F287" s="6">
        <f>IFERROR(VLOOKUP($C287,'World Cup Players'!#REF!,8,FALSE),0)</f>
        <v>0</v>
      </c>
      <c r="G287" s="6">
        <f>IFERROR(VLOOKUP($C287,'World Cup Players'!#REF!,10,FALSE),0)</f>
        <v>0</v>
      </c>
      <c r="H287" s="6">
        <f>IFERROR(VLOOKUP($C287,'World Cup Players'!#REF!,11,FALSE),0)</f>
        <v>0</v>
      </c>
      <c r="J287" s="6">
        <f>IFERROR(VLOOKUP($C287,#REF!,15,FALSE),0)</f>
        <v>0</v>
      </c>
      <c r="K287" s="6">
        <f>IFERROR(VLOOKUP($C287,#REF!,18,FALSE),0)</f>
        <v>0</v>
      </c>
      <c r="L287" s="6">
        <f t="shared" si="10"/>
        <v>0</v>
      </c>
    </row>
    <row r="288" spans="3:12" x14ac:dyDescent="0.25">
      <c r="C288" s="7" t="s">
        <v>45</v>
      </c>
      <c r="D288" s="6">
        <f>IFERROR(VLOOKUP($C288,'World Cup Players'!#REF!,3,FALSE),0)</f>
        <v>0</v>
      </c>
      <c r="F288" s="6">
        <f>IFERROR(VLOOKUP($C288,'World Cup Players'!#REF!,8,FALSE),0)</f>
        <v>0</v>
      </c>
      <c r="G288" s="6">
        <f>IFERROR(VLOOKUP($C288,'World Cup Players'!#REF!,10,FALSE),0)</f>
        <v>0</v>
      </c>
      <c r="H288" s="6">
        <f>IFERROR(VLOOKUP($C288,'World Cup Players'!#REF!,11,FALSE),0)</f>
        <v>0</v>
      </c>
      <c r="J288" s="6">
        <f>IFERROR(VLOOKUP($C288,#REF!,15,FALSE),0)</f>
        <v>0</v>
      </c>
      <c r="K288" s="6">
        <f>IFERROR(VLOOKUP($C288,#REF!,18,FALSE),0)</f>
        <v>0</v>
      </c>
      <c r="L288" s="6">
        <f t="shared" si="10"/>
        <v>0</v>
      </c>
    </row>
    <row r="289" spans="2:12" x14ac:dyDescent="0.25">
      <c r="C289" s="7" t="s">
        <v>52</v>
      </c>
      <c r="D289" s="6">
        <f>IFERROR(VLOOKUP($C289,'World Cup Players'!#REF!,3,FALSE),0)</f>
        <v>0</v>
      </c>
      <c r="F289" s="6">
        <f>IFERROR(VLOOKUP($C289,'World Cup Players'!#REF!,8,FALSE),0)</f>
        <v>0</v>
      </c>
      <c r="G289" s="6">
        <f>IFERROR(VLOOKUP($C289,'World Cup Players'!#REF!,10,FALSE),0)</f>
        <v>0</v>
      </c>
      <c r="H289" s="6">
        <f>IFERROR(VLOOKUP($C289,'World Cup Players'!#REF!,11,FALSE),0)</f>
        <v>0</v>
      </c>
      <c r="J289" s="6">
        <f>IFERROR(VLOOKUP($C289,#REF!,15,FALSE),0)</f>
        <v>0</v>
      </c>
      <c r="K289" s="6">
        <f>IFERROR(VLOOKUP($C289,#REF!,18,FALSE),0)</f>
        <v>0</v>
      </c>
      <c r="L289" s="6">
        <f t="shared" si="10"/>
        <v>0</v>
      </c>
    </row>
    <row r="290" spans="2:12" x14ac:dyDescent="0.25">
      <c r="C290" s="7" t="s">
        <v>72</v>
      </c>
      <c r="D290" s="6">
        <f>IFERROR(VLOOKUP($C290,'World Cup Players'!#REF!,3,FALSE),0)</f>
        <v>0</v>
      </c>
      <c r="F290" s="6">
        <f>IFERROR(VLOOKUP($C290,'World Cup Players'!#REF!,8,FALSE),0)</f>
        <v>0</v>
      </c>
      <c r="G290" s="6">
        <f>IFERROR(VLOOKUP($C290,'World Cup Players'!#REF!,10,FALSE),0)</f>
        <v>0</v>
      </c>
      <c r="H290" s="6">
        <f>IFERROR(VLOOKUP($C290,'World Cup Players'!#REF!,11,FALSE),0)</f>
        <v>0</v>
      </c>
      <c r="J290" s="6">
        <f>IFERROR(VLOOKUP($C290,#REF!,15,FALSE),0)</f>
        <v>0</v>
      </c>
      <c r="K290" s="6">
        <f>IFERROR(VLOOKUP($C290,#REF!,18,FALSE),0)</f>
        <v>0</v>
      </c>
      <c r="L290" s="6">
        <f t="shared" si="10"/>
        <v>0</v>
      </c>
    </row>
    <row r="291" spans="2:12" x14ac:dyDescent="0.25">
      <c r="C291" s="12" t="s">
        <v>133</v>
      </c>
      <c r="D291" s="6">
        <f>IFERROR(VLOOKUP($C291,'World Cup Players'!#REF!,3,FALSE),0)</f>
        <v>0</v>
      </c>
      <c r="F291" s="6">
        <f>IFERROR(VLOOKUP($C291,'World Cup Players'!#REF!,8,FALSE),0)</f>
        <v>0</v>
      </c>
      <c r="G291" s="6">
        <f>IFERROR(VLOOKUP($C291,'World Cup Players'!#REF!,10,FALSE),0)</f>
        <v>0</v>
      </c>
      <c r="H291" s="6">
        <f>IFERROR(VLOOKUP($C291,'World Cup Players'!#REF!,11,FALSE),0)</f>
        <v>0</v>
      </c>
      <c r="J291" s="6">
        <f>IFERROR(VLOOKUP($C291,#REF!,15,FALSE),0)</f>
        <v>0</v>
      </c>
      <c r="K291" s="6">
        <f>IFERROR(VLOOKUP($C291,#REF!,18,FALSE),0)</f>
        <v>0</v>
      </c>
      <c r="L291" s="6">
        <f t="shared" si="10"/>
        <v>0</v>
      </c>
    </row>
    <row r="292" spans="2:12" x14ac:dyDescent="0.25">
      <c r="D292" s="6">
        <f>IFERROR(VLOOKUP($C292,'World Cup Players'!#REF!,3,FALSE),0)</f>
        <v>0</v>
      </c>
      <c r="F292" s="6">
        <f>IFERROR(VLOOKUP($C292,'World Cup Players'!#REF!,8,FALSE),0)</f>
        <v>0</v>
      </c>
      <c r="G292" s="6">
        <f>IFERROR(VLOOKUP($C292,'World Cup Players'!#REF!,10,FALSE),0)</f>
        <v>0</v>
      </c>
      <c r="H292" s="6">
        <f>IFERROR(VLOOKUP($C292,'World Cup Players'!#REF!,11,FALSE),0)</f>
        <v>0</v>
      </c>
      <c r="J292" s="6">
        <f>IFERROR(VLOOKUP($C292,#REF!,15,FALSE),0)</f>
        <v>0</v>
      </c>
      <c r="K292" s="6">
        <f>IFERROR(VLOOKUP($C292,#REF!,18,FALSE),0)</f>
        <v>0</v>
      </c>
      <c r="L292" s="6">
        <f t="shared" si="10"/>
        <v>0</v>
      </c>
    </row>
    <row r="293" spans="2:12" x14ac:dyDescent="0.25">
      <c r="B293" s="6" t="s">
        <v>146</v>
      </c>
      <c r="D293" s="6">
        <f>IFERROR(VLOOKUP($C293,'World Cup Players'!#REF!,3,FALSE),0)</f>
        <v>0</v>
      </c>
      <c r="F293" s="6">
        <f>IFERROR(VLOOKUP($C293,'World Cup Players'!#REF!,8,FALSE),0)</f>
        <v>0</v>
      </c>
      <c r="G293" s="6">
        <f>IFERROR(VLOOKUP($C293,'World Cup Players'!#REF!,10,FALSE),0)</f>
        <v>0</v>
      </c>
      <c r="H293" s="6">
        <f>IFERROR(VLOOKUP($C293,'World Cup Players'!#REF!,11,FALSE),0)</f>
        <v>0</v>
      </c>
      <c r="J293" s="6">
        <f>IFERROR(VLOOKUP($C293,#REF!,15,FALSE),0)</f>
        <v>0</v>
      </c>
      <c r="K293" s="6">
        <f>IFERROR(VLOOKUP($C293,#REF!,18,FALSE),0)</f>
        <v>0</v>
      </c>
      <c r="L293" s="6">
        <f t="shared" si="10"/>
        <v>0</v>
      </c>
    </row>
    <row r="294" spans="2:12" x14ac:dyDescent="0.25">
      <c r="C294" s="7" t="s">
        <v>5</v>
      </c>
      <c r="D294" s="6">
        <f>IFERROR(VLOOKUP($C294,'World Cup Players'!#REF!,3,FALSE),0)</f>
        <v>0</v>
      </c>
      <c r="F294" s="6">
        <f>IFERROR(VLOOKUP($C294,'World Cup Players'!#REF!,8,FALSE),0)</f>
        <v>0</v>
      </c>
      <c r="G294" s="6">
        <f>IFERROR(VLOOKUP($C294,'World Cup Players'!#REF!,10,FALSE),0)</f>
        <v>0</v>
      </c>
      <c r="H294" s="6">
        <f>IFERROR(VLOOKUP($C294,'World Cup Players'!#REF!,11,FALSE),0)</f>
        <v>0</v>
      </c>
      <c r="J294" s="6">
        <f>IFERROR(VLOOKUP($C294,#REF!,15,FALSE),0)</f>
        <v>0</v>
      </c>
      <c r="K294" s="6">
        <f>IFERROR(VLOOKUP($C294,#REF!,18,FALSE),0)</f>
        <v>0</v>
      </c>
      <c r="L294" s="6">
        <f t="shared" si="10"/>
        <v>0</v>
      </c>
    </row>
    <row r="295" spans="2:12" x14ac:dyDescent="0.25">
      <c r="C295" s="7" t="s">
        <v>16</v>
      </c>
      <c r="D295" s="6">
        <f>IFERROR(VLOOKUP($C295,'World Cup Players'!#REF!,3,FALSE),0)</f>
        <v>0</v>
      </c>
      <c r="F295" s="6">
        <f>IFERROR(VLOOKUP($C295,'World Cup Players'!#REF!,8,FALSE),0)</f>
        <v>0</v>
      </c>
      <c r="G295" s="6">
        <f>IFERROR(VLOOKUP($C295,'World Cup Players'!#REF!,10,FALSE),0)</f>
        <v>0</v>
      </c>
      <c r="H295" s="6">
        <f>IFERROR(VLOOKUP($C295,'World Cup Players'!#REF!,11,FALSE),0)</f>
        <v>0</v>
      </c>
      <c r="J295" s="6">
        <f>IFERROR(VLOOKUP($C295,#REF!,15,FALSE),0)</f>
        <v>0</v>
      </c>
      <c r="K295" s="6">
        <f>IFERROR(VLOOKUP($C295,#REF!,18,FALSE),0)</f>
        <v>0</v>
      </c>
      <c r="L295" s="6">
        <f t="shared" si="10"/>
        <v>0</v>
      </c>
    </row>
    <row r="296" spans="2:12" x14ac:dyDescent="0.25">
      <c r="C296" s="7" t="s">
        <v>37</v>
      </c>
      <c r="D296" s="6">
        <f>IFERROR(VLOOKUP($C296,'World Cup Players'!#REF!,3,FALSE),0)</f>
        <v>0</v>
      </c>
      <c r="F296" s="6">
        <f>IFERROR(VLOOKUP($C296,'World Cup Players'!#REF!,8,FALSE),0)</f>
        <v>0</v>
      </c>
      <c r="G296" s="6">
        <f>IFERROR(VLOOKUP($C296,'World Cup Players'!#REF!,10,FALSE),0)</f>
        <v>0</v>
      </c>
      <c r="H296" s="6">
        <f>IFERROR(VLOOKUP($C296,'World Cup Players'!#REF!,11,FALSE),0)</f>
        <v>0</v>
      </c>
      <c r="J296" s="6">
        <f>IFERROR(VLOOKUP($C296,#REF!,15,FALSE),0)</f>
        <v>0</v>
      </c>
      <c r="K296" s="6">
        <f>IFERROR(VLOOKUP($C296,#REF!,18,FALSE),0)</f>
        <v>0</v>
      </c>
      <c r="L296" s="6">
        <f t="shared" si="10"/>
        <v>0</v>
      </c>
    </row>
    <row r="297" spans="2:12" x14ac:dyDescent="0.25">
      <c r="C297" s="7" t="s">
        <v>38</v>
      </c>
      <c r="D297" s="6">
        <f>IFERROR(VLOOKUP($C297,'World Cup Players'!#REF!,3,FALSE),0)</f>
        <v>0</v>
      </c>
      <c r="F297" s="6">
        <f>IFERROR(VLOOKUP($C297,'World Cup Players'!#REF!,8,FALSE),0)</f>
        <v>0</v>
      </c>
      <c r="G297" s="6">
        <f>IFERROR(VLOOKUP($C297,'World Cup Players'!#REF!,10,FALSE),0)</f>
        <v>0</v>
      </c>
      <c r="H297" s="6">
        <f>IFERROR(VLOOKUP($C297,'World Cup Players'!#REF!,11,FALSE),0)</f>
        <v>0</v>
      </c>
      <c r="J297" s="6">
        <f>IFERROR(VLOOKUP($C297,#REF!,15,FALSE),0)</f>
        <v>0</v>
      </c>
      <c r="K297" s="6">
        <f>IFERROR(VLOOKUP($C297,#REF!,18,FALSE),0)</f>
        <v>0</v>
      </c>
      <c r="L297" s="6">
        <f t="shared" si="10"/>
        <v>0</v>
      </c>
    </row>
    <row r="298" spans="2:12" x14ac:dyDescent="0.25">
      <c r="C298" s="7" t="s">
        <v>31</v>
      </c>
      <c r="D298" s="6">
        <f>IFERROR(VLOOKUP($C298,'World Cup Players'!#REF!,3,FALSE),0)</f>
        <v>0</v>
      </c>
      <c r="F298" s="6">
        <f>IFERROR(VLOOKUP($C298,'World Cup Players'!#REF!,8,FALSE),0)</f>
        <v>0</v>
      </c>
      <c r="G298" s="6">
        <f>IFERROR(VLOOKUP($C298,'World Cup Players'!#REF!,10,FALSE),0)</f>
        <v>0</v>
      </c>
      <c r="H298" s="6">
        <f>IFERROR(VLOOKUP($C298,'World Cup Players'!#REF!,11,FALSE),0)</f>
        <v>0</v>
      </c>
      <c r="J298" s="6">
        <f>IFERROR(VLOOKUP($C298,#REF!,15,FALSE),0)</f>
        <v>0</v>
      </c>
      <c r="K298" s="6">
        <f>IFERROR(VLOOKUP($C298,#REF!,18,FALSE),0)</f>
        <v>0</v>
      </c>
      <c r="L298" s="6">
        <f t="shared" si="10"/>
        <v>0</v>
      </c>
    </row>
    <row r="299" spans="2:12" x14ac:dyDescent="0.25">
      <c r="C299" s="9" t="s">
        <v>63</v>
      </c>
      <c r="D299" s="6">
        <f>IFERROR(VLOOKUP($C299,'World Cup Players'!#REF!,3,FALSE),0)</f>
        <v>0</v>
      </c>
      <c r="F299" s="6">
        <f>IFERROR(VLOOKUP($C299,'World Cup Players'!#REF!,8,FALSE),0)</f>
        <v>0</v>
      </c>
      <c r="G299" s="6">
        <f>IFERROR(VLOOKUP($C299,'World Cup Players'!#REF!,10,FALSE),0)</f>
        <v>0</v>
      </c>
      <c r="H299" s="6">
        <f>IFERROR(VLOOKUP($C299,'World Cup Players'!#REF!,11,FALSE),0)</f>
        <v>0</v>
      </c>
      <c r="J299" s="6">
        <f>IFERROR(VLOOKUP($C299,#REF!,15,FALSE),0)</f>
        <v>0</v>
      </c>
      <c r="K299" s="6">
        <f>IFERROR(VLOOKUP($C299,#REF!,18,FALSE),0)</f>
        <v>0</v>
      </c>
      <c r="L299" s="6">
        <f t="shared" si="10"/>
        <v>0</v>
      </c>
    </row>
    <row r="300" spans="2:12" x14ac:dyDescent="0.25">
      <c r="C300" s="9" t="s">
        <v>61</v>
      </c>
      <c r="D300" s="6">
        <f>IFERROR(VLOOKUP($C300,'World Cup Players'!#REF!,3,FALSE),0)</f>
        <v>0</v>
      </c>
      <c r="F300" s="6">
        <f>IFERROR(VLOOKUP($C300,'World Cup Players'!#REF!,8,FALSE),0)</f>
        <v>0</v>
      </c>
      <c r="G300" s="6">
        <f>IFERROR(VLOOKUP($C300,'World Cup Players'!#REF!,10,FALSE),0)</f>
        <v>0</v>
      </c>
      <c r="H300" s="6">
        <f>IFERROR(VLOOKUP($C300,'World Cup Players'!#REF!,11,FALSE),0)</f>
        <v>0</v>
      </c>
      <c r="J300" s="6">
        <f>IFERROR(VLOOKUP($C300,#REF!,15,FALSE),0)</f>
        <v>0</v>
      </c>
      <c r="K300" s="6">
        <f>IFERROR(VLOOKUP($C300,#REF!,18,FALSE),0)</f>
        <v>0</v>
      </c>
      <c r="L300" s="6">
        <f t="shared" si="10"/>
        <v>0</v>
      </c>
    </row>
    <row r="301" spans="2:12" x14ac:dyDescent="0.25">
      <c r="C301" s="7" t="s">
        <v>73</v>
      </c>
      <c r="D301" s="6">
        <f>IFERROR(VLOOKUP($C301,'World Cup Players'!#REF!,3,FALSE),0)</f>
        <v>0</v>
      </c>
      <c r="F301" s="6">
        <f>IFERROR(VLOOKUP($C301,'World Cup Players'!#REF!,8,FALSE),0)</f>
        <v>0</v>
      </c>
      <c r="G301" s="6">
        <f>IFERROR(VLOOKUP($C301,'World Cup Players'!#REF!,10,FALSE),0)</f>
        <v>0</v>
      </c>
      <c r="H301" s="6">
        <f>IFERROR(VLOOKUP($C301,'World Cup Players'!#REF!,11,FALSE),0)</f>
        <v>0</v>
      </c>
      <c r="J301" s="6">
        <f>IFERROR(VLOOKUP($C301,#REF!,15,FALSE),0)</f>
        <v>0</v>
      </c>
      <c r="K301" s="6">
        <f>IFERROR(VLOOKUP($C301,#REF!,18,FALSE),0)</f>
        <v>0</v>
      </c>
      <c r="L301" s="6">
        <f t="shared" si="10"/>
        <v>0</v>
      </c>
    </row>
    <row r="302" spans="2:12" x14ac:dyDescent="0.25">
      <c r="C302" s="9" t="s">
        <v>57</v>
      </c>
      <c r="D302" s="6">
        <f>IFERROR(VLOOKUP($C302,'World Cup Players'!#REF!,3,FALSE),0)</f>
        <v>0</v>
      </c>
      <c r="F302" s="6">
        <f>IFERROR(VLOOKUP($C302,'World Cup Players'!#REF!,8,FALSE),0)</f>
        <v>0</v>
      </c>
      <c r="G302" s="6">
        <f>IFERROR(VLOOKUP($C302,'World Cup Players'!#REF!,10,FALSE),0)</f>
        <v>0</v>
      </c>
      <c r="H302" s="6">
        <f>IFERROR(VLOOKUP($C302,'World Cup Players'!#REF!,11,FALSE),0)</f>
        <v>0</v>
      </c>
      <c r="J302" s="6">
        <f>IFERROR(VLOOKUP($C302,#REF!,15,FALSE),0)</f>
        <v>0</v>
      </c>
      <c r="K302" s="6">
        <f>IFERROR(VLOOKUP($C302,#REF!,18,FALSE),0)</f>
        <v>0</v>
      </c>
      <c r="L302" s="6">
        <f t="shared" si="10"/>
        <v>0</v>
      </c>
    </row>
    <row r="303" spans="2:12" x14ac:dyDescent="0.25">
      <c r="C303" s="8" t="s">
        <v>41</v>
      </c>
      <c r="D303" s="6">
        <f>IFERROR(VLOOKUP($C303,'World Cup Players'!#REF!,3,FALSE),0)</f>
        <v>0</v>
      </c>
      <c r="F303" s="6">
        <f>IFERROR(VLOOKUP($C303,'World Cup Players'!#REF!,8,FALSE),0)</f>
        <v>0</v>
      </c>
      <c r="G303" s="6">
        <f>IFERROR(VLOOKUP($C303,'World Cup Players'!#REF!,10,FALSE),0)</f>
        <v>0</v>
      </c>
      <c r="H303" s="6">
        <f>IFERROR(VLOOKUP($C303,'World Cup Players'!#REF!,11,FALSE),0)</f>
        <v>0</v>
      </c>
      <c r="J303" s="6">
        <f>IFERROR(VLOOKUP($C303,#REF!,15,FALSE),0)</f>
        <v>0</v>
      </c>
      <c r="K303" s="6">
        <f>IFERROR(VLOOKUP($C303,#REF!,18,FALSE),0)</f>
        <v>0</v>
      </c>
      <c r="L303" s="6">
        <f t="shared" si="10"/>
        <v>0</v>
      </c>
    </row>
    <row r="304" spans="2:12" x14ac:dyDescent="0.25">
      <c r="C304" s="10" t="s">
        <v>117</v>
      </c>
      <c r="D304" s="6">
        <f>IFERROR(VLOOKUP($C304,'World Cup Players'!#REF!,3,FALSE),0)</f>
        <v>0</v>
      </c>
      <c r="F304" s="6">
        <f>IFERROR(VLOOKUP($C304,'World Cup Players'!#REF!,8,FALSE),0)</f>
        <v>0</v>
      </c>
      <c r="G304" s="6">
        <f>IFERROR(VLOOKUP($C304,'World Cup Players'!#REF!,10,FALSE),0)</f>
        <v>0</v>
      </c>
      <c r="H304" s="6">
        <f>IFERROR(VLOOKUP($C304,'World Cup Players'!#REF!,11,FALSE),0)</f>
        <v>0</v>
      </c>
      <c r="J304" s="6">
        <f>IFERROR(VLOOKUP($C304,#REF!,15,FALSE),0)</f>
        <v>0</v>
      </c>
      <c r="K304" s="6">
        <f>IFERROR(VLOOKUP($C304,#REF!,18,FALSE),0)</f>
        <v>0</v>
      </c>
      <c r="L304" s="6">
        <f t="shared" si="10"/>
        <v>0</v>
      </c>
    </row>
    <row r="305" spans="2:12" x14ac:dyDescent="0.25">
      <c r="C305" s="10" t="s">
        <v>116</v>
      </c>
      <c r="D305" s="6">
        <f>IFERROR(VLOOKUP($C305,'World Cup Players'!#REF!,3,FALSE),0)</f>
        <v>0</v>
      </c>
      <c r="F305" s="6">
        <f>IFERROR(VLOOKUP($C305,'World Cup Players'!#REF!,8,FALSE),0)</f>
        <v>0</v>
      </c>
      <c r="G305" s="6">
        <f>IFERROR(VLOOKUP($C305,'World Cup Players'!#REF!,10,FALSE),0)</f>
        <v>0</v>
      </c>
      <c r="H305" s="6">
        <f>IFERROR(VLOOKUP($C305,'World Cup Players'!#REF!,11,FALSE),0)</f>
        <v>0</v>
      </c>
      <c r="J305" s="6">
        <f>IFERROR(VLOOKUP($C305,#REF!,15,FALSE),0)</f>
        <v>0</v>
      </c>
      <c r="K305" s="6">
        <f>IFERROR(VLOOKUP($C305,#REF!,18,FALSE),0)</f>
        <v>0</v>
      </c>
      <c r="L305" s="6">
        <f t="shared" si="10"/>
        <v>0</v>
      </c>
    </row>
    <row r="306" spans="2:12" x14ac:dyDescent="0.25">
      <c r="C306" s="10" t="s">
        <v>85</v>
      </c>
      <c r="D306" s="6">
        <f>IFERROR(VLOOKUP($C306,'World Cup Players'!#REF!,3,FALSE),0)</f>
        <v>0</v>
      </c>
      <c r="F306" s="6">
        <f>IFERROR(VLOOKUP($C306,'World Cup Players'!#REF!,8,FALSE),0)</f>
        <v>0</v>
      </c>
      <c r="G306" s="6">
        <f>IFERROR(VLOOKUP($C306,'World Cup Players'!#REF!,10,FALSE),0)</f>
        <v>0</v>
      </c>
      <c r="H306" s="6">
        <f>IFERROR(VLOOKUP($C306,'World Cup Players'!#REF!,11,FALSE),0)</f>
        <v>0</v>
      </c>
      <c r="J306" s="6">
        <f>IFERROR(VLOOKUP($C306,#REF!,15,FALSE),0)</f>
        <v>0</v>
      </c>
      <c r="K306" s="6">
        <f>IFERROR(VLOOKUP($C306,#REF!,18,FALSE),0)</f>
        <v>0</v>
      </c>
      <c r="L306" s="6">
        <f t="shared" si="10"/>
        <v>0</v>
      </c>
    </row>
    <row r="307" spans="2:12" x14ac:dyDescent="0.25">
      <c r="C307" s="7" t="s">
        <v>44</v>
      </c>
      <c r="D307" s="6">
        <f>IFERROR(VLOOKUP($C307,'World Cup Players'!#REF!,3,FALSE),0)</f>
        <v>0</v>
      </c>
      <c r="F307" s="6">
        <f>IFERROR(VLOOKUP($C307,'World Cup Players'!#REF!,8,FALSE),0)</f>
        <v>0</v>
      </c>
      <c r="G307" s="6">
        <f>IFERROR(VLOOKUP($C307,'World Cup Players'!#REF!,10,FALSE),0)</f>
        <v>0</v>
      </c>
      <c r="H307" s="6">
        <f>IFERROR(VLOOKUP($C307,'World Cup Players'!#REF!,11,FALSE),0)</f>
        <v>0</v>
      </c>
      <c r="J307" s="6">
        <f>IFERROR(VLOOKUP($C307,#REF!,15,FALSE),0)</f>
        <v>0</v>
      </c>
      <c r="K307" s="6">
        <f>IFERROR(VLOOKUP($C307,#REF!,18,FALSE),0)</f>
        <v>0</v>
      </c>
      <c r="L307" s="6">
        <f t="shared" si="10"/>
        <v>0</v>
      </c>
    </row>
    <row r="308" spans="2:12" x14ac:dyDescent="0.25">
      <c r="C308" s="7" t="s">
        <v>36</v>
      </c>
      <c r="D308" s="6">
        <f>IFERROR(VLOOKUP($C308,'World Cup Players'!#REF!,3,FALSE),0)</f>
        <v>0</v>
      </c>
      <c r="F308" s="6">
        <f>IFERROR(VLOOKUP($C308,'World Cup Players'!#REF!,8,FALSE),0)</f>
        <v>0</v>
      </c>
      <c r="G308" s="6">
        <f>IFERROR(VLOOKUP($C308,'World Cup Players'!#REF!,10,FALSE),0)</f>
        <v>0</v>
      </c>
      <c r="H308" s="6">
        <f>IFERROR(VLOOKUP($C308,'World Cup Players'!#REF!,11,FALSE),0)</f>
        <v>0</v>
      </c>
      <c r="J308" s="6">
        <f>IFERROR(VLOOKUP($C308,#REF!,15,FALSE),0)</f>
        <v>0</v>
      </c>
      <c r="K308" s="6">
        <f>IFERROR(VLOOKUP($C308,#REF!,18,FALSE),0)</f>
        <v>0</v>
      </c>
      <c r="L308" s="6">
        <f t="shared" si="10"/>
        <v>0</v>
      </c>
    </row>
    <row r="309" spans="2:12" x14ac:dyDescent="0.25">
      <c r="C309" s="10" t="s">
        <v>107</v>
      </c>
      <c r="D309" s="6">
        <f>IFERROR(VLOOKUP($C309,'World Cup Players'!#REF!,3,FALSE),0)</f>
        <v>0</v>
      </c>
      <c r="F309" s="6">
        <f>IFERROR(VLOOKUP($C309,'World Cup Players'!#REF!,8,FALSE),0)</f>
        <v>0</v>
      </c>
      <c r="G309" s="6">
        <f>IFERROR(VLOOKUP($C309,'World Cup Players'!#REF!,10,FALSE),0)</f>
        <v>0</v>
      </c>
      <c r="H309" s="6">
        <f>IFERROR(VLOOKUP($C309,'World Cup Players'!#REF!,11,FALSE),0)</f>
        <v>0</v>
      </c>
      <c r="J309" s="6">
        <f>IFERROR(VLOOKUP($C309,#REF!,15,FALSE),0)</f>
        <v>0</v>
      </c>
      <c r="K309" s="6">
        <f>IFERROR(VLOOKUP($C309,#REF!,18,FALSE),0)</f>
        <v>0</v>
      </c>
      <c r="L309" s="6">
        <f t="shared" si="10"/>
        <v>0</v>
      </c>
    </row>
    <row r="310" spans="2:12" x14ac:dyDescent="0.25">
      <c r="C310" s="10" t="s">
        <v>108</v>
      </c>
      <c r="D310" s="6">
        <f>IFERROR(VLOOKUP($C310,'World Cup Players'!#REF!,3,FALSE),0)</f>
        <v>0</v>
      </c>
      <c r="F310" s="6">
        <f>IFERROR(VLOOKUP($C310,'World Cup Players'!#REF!,8,FALSE),0)</f>
        <v>0</v>
      </c>
      <c r="G310" s="6">
        <f>IFERROR(VLOOKUP($C310,'World Cup Players'!#REF!,10,FALSE),0)</f>
        <v>0</v>
      </c>
      <c r="H310" s="6">
        <f>IFERROR(VLOOKUP($C310,'World Cup Players'!#REF!,11,FALSE),0)</f>
        <v>0</v>
      </c>
      <c r="J310" s="6">
        <f>IFERROR(VLOOKUP($C310,#REF!,15,FALSE),0)</f>
        <v>0</v>
      </c>
      <c r="K310" s="6">
        <f>IFERROR(VLOOKUP($C310,#REF!,18,FALSE),0)</f>
        <v>0</v>
      </c>
      <c r="L310" s="6">
        <f t="shared" si="10"/>
        <v>0</v>
      </c>
    </row>
    <row r="311" spans="2:12" x14ac:dyDescent="0.25">
      <c r="C311" s="10" t="s">
        <v>121</v>
      </c>
      <c r="D311" s="6">
        <f>IFERROR(VLOOKUP($C311,'World Cup Players'!#REF!,3,FALSE),0)</f>
        <v>0</v>
      </c>
      <c r="F311" s="6">
        <f>IFERROR(VLOOKUP($C311,'World Cup Players'!#REF!,8,FALSE),0)</f>
        <v>0</v>
      </c>
      <c r="G311" s="6">
        <f>IFERROR(VLOOKUP($C311,'World Cup Players'!#REF!,10,FALSE),0)</f>
        <v>0</v>
      </c>
      <c r="H311" s="6">
        <f>IFERROR(VLOOKUP($C311,'World Cup Players'!#REF!,11,FALSE),0)</f>
        <v>0</v>
      </c>
      <c r="J311" s="6">
        <f>IFERROR(VLOOKUP($C311,#REF!,15,FALSE),0)</f>
        <v>0</v>
      </c>
      <c r="K311" s="6">
        <f>IFERROR(VLOOKUP($C311,#REF!,18,FALSE),0)</f>
        <v>0</v>
      </c>
      <c r="L311" s="6">
        <f t="shared" si="10"/>
        <v>0</v>
      </c>
    </row>
    <row r="312" spans="2:12" x14ac:dyDescent="0.25">
      <c r="C312" s="7" t="s">
        <v>46</v>
      </c>
      <c r="D312" s="6">
        <f>IFERROR(VLOOKUP($C312,'World Cup Players'!#REF!,3,FALSE),0)</f>
        <v>0</v>
      </c>
      <c r="F312" s="6">
        <f>IFERROR(VLOOKUP($C312,'World Cup Players'!#REF!,8,FALSE),0)</f>
        <v>0</v>
      </c>
      <c r="G312" s="6">
        <f>IFERROR(VLOOKUP($C312,'World Cup Players'!#REF!,10,FALSE),0)</f>
        <v>0</v>
      </c>
      <c r="H312" s="6">
        <f>IFERROR(VLOOKUP($C312,'World Cup Players'!#REF!,11,FALSE),0)</f>
        <v>0</v>
      </c>
      <c r="J312" s="6">
        <f>IFERROR(VLOOKUP($C312,#REF!,15,FALSE),0)</f>
        <v>0</v>
      </c>
      <c r="K312" s="6">
        <f>IFERROR(VLOOKUP($C312,#REF!,18,FALSE),0)</f>
        <v>0</v>
      </c>
      <c r="L312" s="6">
        <f t="shared" si="10"/>
        <v>0</v>
      </c>
    </row>
    <row r="313" spans="2:12" x14ac:dyDescent="0.25">
      <c r="C313" s="10" t="s">
        <v>120</v>
      </c>
      <c r="D313" s="6">
        <f>IFERROR(VLOOKUP($C313,'World Cup Players'!#REF!,3,FALSE),0)</f>
        <v>0</v>
      </c>
      <c r="F313" s="6">
        <f>IFERROR(VLOOKUP($C313,'World Cup Players'!#REF!,8,FALSE),0)</f>
        <v>0</v>
      </c>
      <c r="G313" s="6">
        <f>IFERROR(VLOOKUP($C313,'World Cup Players'!#REF!,10,FALSE),0)</f>
        <v>0</v>
      </c>
      <c r="H313" s="6">
        <f>IFERROR(VLOOKUP($C313,'World Cup Players'!#REF!,11,FALSE),0)</f>
        <v>0</v>
      </c>
      <c r="J313" s="6">
        <f>IFERROR(VLOOKUP($C313,#REF!,15,FALSE),0)</f>
        <v>0</v>
      </c>
      <c r="K313" s="6">
        <f>IFERROR(VLOOKUP($C313,#REF!,18,FALSE),0)</f>
        <v>0</v>
      </c>
      <c r="L313" s="6">
        <f t="shared" si="10"/>
        <v>0</v>
      </c>
    </row>
    <row r="314" spans="2:12" x14ac:dyDescent="0.25">
      <c r="C314" s="7" t="s">
        <v>69</v>
      </c>
      <c r="D314" s="6">
        <f>IFERROR(VLOOKUP($C314,'World Cup Players'!#REF!,3,FALSE),0)</f>
        <v>0</v>
      </c>
      <c r="F314" s="6">
        <f>IFERROR(VLOOKUP($C314,'World Cup Players'!#REF!,8,FALSE),0)</f>
        <v>0</v>
      </c>
      <c r="G314" s="6">
        <f>IFERROR(VLOOKUP($C314,'World Cup Players'!#REF!,10,FALSE),0)</f>
        <v>0</v>
      </c>
      <c r="H314" s="6">
        <f>IFERROR(VLOOKUP($C314,'World Cup Players'!#REF!,11,FALSE),0)</f>
        <v>0</v>
      </c>
      <c r="J314" s="6">
        <f>IFERROR(VLOOKUP($C314,#REF!,15,FALSE),0)</f>
        <v>0</v>
      </c>
      <c r="K314" s="6">
        <f>IFERROR(VLOOKUP($C314,#REF!,18,FALSE),0)</f>
        <v>0</v>
      </c>
      <c r="L314" s="6">
        <f t="shared" si="10"/>
        <v>0</v>
      </c>
    </row>
    <row r="315" spans="2:12" x14ac:dyDescent="0.25">
      <c r="C315" s="12" t="s">
        <v>155</v>
      </c>
      <c r="D315" s="6">
        <f>IFERROR(VLOOKUP($C315,'World Cup Players'!#REF!,3,FALSE),0)</f>
        <v>0</v>
      </c>
      <c r="F315" s="6">
        <f>IFERROR(VLOOKUP($C315,'World Cup Players'!#REF!,8,FALSE),0)</f>
        <v>0</v>
      </c>
      <c r="G315" s="6">
        <f>IFERROR(VLOOKUP($C315,'World Cup Players'!#REF!,10,FALSE),0)</f>
        <v>0</v>
      </c>
      <c r="H315" s="6">
        <f>IFERROR(VLOOKUP($C315,'World Cup Players'!#REF!,11,FALSE),0)</f>
        <v>0</v>
      </c>
      <c r="J315" s="6">
        <f>IFERROR(VLOOKUP($C315,#REF!,15,FALSE),0)</f>
        <v>0</v>
      </c>
      <c r="K315" s="6">
        <f>IFERROR(VLOOKUP($C315,#REF!,18,FALSE),0)</f>
        <v>0</v>
      </c>
      <c r="L315" s="6">
        <f t="shared" si="10"/>
        <v>0</v>
      </c>
    </row>
    <row r="316" spans="2:12" x14ac:dyDescent="0.25">
      <c r="D316" s="6">
        <f>IFERROR(VLOOKUP($C316,'World Cup Players'!#REF!,3,FALSE),0)</f>
        <v>0</v>
      </c>
      <c r="F316" s="6">
        <f>IFERROR(VLOOKUP($C316,'World Cup Players'!#REF!,8,FALSE),0)</f>
        <v>0</v>
      </c>
      <c r="G316" s="6">
        <f>IFERROR(VLOOKUP($C316,'World Cup Players'!#REF!,10,FALSE),0)</f>
        <v>0</v>
      </c>
      <c r="H316" s="6">
        <f>IFERROR(VLOOKUP($C316,'World Cup Players'!#REF!,11,FALSE),0)</f>
        <v>0</v>
      </c>
      <c r="J316" s="6">
        <f>IFERROR(VLOOKUP($C316,#REF!,15,FALSE),0)</f>
        <v>0</v>
      </c>
      <c r="K316" s="6">
        <f>IFERROR(VLOOKUP($C316,#REF!,18,FALSE),0)</f>
        <v>0</v>
      </c>
      <c r="L316" s="6">
        <f t="shared" si="10"/>
        <v>0</v>
      </c>
    </row>
    <row r="317" spans="2:12" x14ac:dyDescent="0.25">
      <c r="B317" s="6" t="s">
        <v>145</v>
      </c>
      <c r="D317" s="6">
        <f>IFERROR(VLOOKUP($C317,'World Cup Players'!#REF!,3,FALSE),0)</f>
        <v>0</v>
      </c>
      <c r="F317" s="6">
        <f>IFERROR(VLOOKUP($C317,'World Cup Players'!#REF!,8,FALSE),0)</f>
        <v>0</v>
      </c>
      <c r="G317" s="6">
        <f>IFERROR(VLOOKUP($C317,'World Cup Players'!#REF!,10,FALSE),0)</f>
        <v>0</v>
      </c>
      <c r="H317" s="6">
        <f>IFERROR(VLOOKUP($C317,'World Cup Players'!#REF!,11,FALSE),0)</f>
        <v>0</v>
      </c>
      <c r="J317" s="6">
        <f>IFERROR(VLOOKUP($C317,#REF!,15,FALSE),0)</f>
        <v>0</v>
      </c>
      <c r="K317" s="6">
        <f>IFERROR(VLOOKUP($C317,#REF!,18,FALSE),0)</f>
        <v>0</v>
      </c>
      <c r="L317" s="6">
        <f t="shared" si="10"/>
        <v>0</v>
      </c>
    </row>
    <row r="318" spans="2:12" x14ac:dyDescent="0.25">
      <c r="C318" s="7" t="s">
        <v>53</v>
      </c>
      <c r="D318" s="6">
        <f>IFERROR(VLOOKUP($C318,'World Cup Players'!#REF!,3,FALSE),0)</f>
        <v>0</v>
      </c>
      <c r="F318" s="6">
        <f>IFERROR(VLOOKUP($C318,'World Cup Players'!#REF!,8,FALSE),0)</f>
        <v>0</v>
      </c>
      <c r="G318" s="6">
        <f>IFERROR(VLOOKUP($C318,'World Cup Players'!#REF!,10,FALSE),0)</f>
        <v>0</v>
      </c>
      <c r="H318" s="6">
        <f>IFERROR(VLOOKUP($C318,'World Cup Players'!#REF!,11,FALSE),0)</f>
        <v>0</v>
      </c>
      <c r="J318" s="6">
        <f>IFERROR(VLOOKUP($C318,#REF!,15,FALSE),0)</f>
        <v>0</v>
      </c>
      <c r="K318" s="6">
        <f>IFERROR(VLOOKUP($C318,#REF!,18,FALSE),0)</f>
        <v>0</v>
      </c>
      <c r="L318" s="6">
        <f t="shared" si="10"/>
        <v>0</v>
      </c>
    </row>
    <row r="319" spans="2:12" x14ac:dyDescent="0.25">
      <c r="C319" s="7" t="s">
        <v>15</v>
      </c>
      <c r="D319" s="6">
        <f>IFERROR(VLOOKUP($C319,'World Cup Players'!#REF!,3,FALSE),0)</f>
        <v>0</v>
      </c>
      <c r="F319" s="6">
        <f>IFERROR(VLOOKUP($C319,'World Cup Players'!#REF!,8,FALSE),0)</f>
        <v>0</v>
      </c>
      <c r="G319" s="6">
        <f>IFERROR(VLOOKUP($C319,'World Cup Players'!#REF!,10,FALSE),0)</f>
        <v>0</v>
      </c>
      <c r="H319" s="6">
        <f>IFERROR(VLOOKUP($C319,'World Cup Players'!#REF!,11,FALSE),0)</f>
        <v>0</v>
      </c>
      <c r="J319" s="6">
        <f>IFERROR(VLOOKUP($C319,#REF!,15,FALSE),0)</f>
        <v>0</v>
      </c>
      <c r="K319" s="6">
        <f>IFERROR(VLOOKUP($C319,#REF!,18,FALSE),0)</f>
        <v>0</v>
      </c>
      <c r="L319" s="6">
        <f t="shared" si="10"/>
        <v>0</v>
      </c>
    </row>
    <row r="320" spans="2:12" x14ac:dyDescent="0.25">
      <c r="C320" s="7" t="s">
        <v>37</v>
      </c>
      <c r="D320" s="6">
        <f>IFERROR(VLOOKUP($C320,'World Cup Players'!#REF!,3,FALSE),0)</f>
        <v>0</v>
      </c>
      <c r="F320" s="6">
        <f>IFERROR(VLOOKUP($C320,'World Cup Players'!#REF!,8,FALSE),0)</f>
        <v>0</v>
      </c>
      <c r="G320" s="6">
        <f>IFERROR(VLOOKUP($C320,'World Cup Players'!#REF!,10,FALSE),0)</f>
        <v>0</v>
      </c>
      <c r="H320" s="6">
        <f>IFERROR(VLOOKUP($C320,'World Cup Players'!#REF!,11,FALSE),0)</f>
        <v>0</v>
      </c>
      <c r="J320" s="6">
        <f>IFERROR(VLOOKUP($C320,#REF!,15,FALSE),0)</f>
        <v>0</v>
      </c>
      <c r="K320" s="6">
        <f>IFERROR(VLOOKUP($C320,#REF!,18,FALSE),0)</f>
        <v>0</v>
      </c>
      <c r="L320" s="6">
        <f t="shared" si="10"/>
        <v>0</v>
      </c>
    </row>
    <row r="321" spans="3:12" x14ac:dyDescent="0.25">
      <c r="C321" s="7" t="s">
        <v>38</v>
      </c>
      <c r="D321" s="6">
        <f>IFERROR(VLOOKUP($C321,'World Cup Players'!#REF!,3,FALSE),0)</f>
        <v>0</v>
      </c>
      <c r="F321" s="6">
        <f>IFERROR(VLOOKUP($C321,'World Cup Players'!#REF!,8,FALSE),0)</f>
        <v>0</v>
      </c>
      <c r="G321" s="6">
        <f>IFERROR(VLOOKUP($C321,'World Cup Players'!#REF!,10,FALSE),0)</f>
        <v>0</v>
      </c>
      <c r="H321" s="6">
        <f>IFERROR(VLOOKUP($C321,'World Cup Players'!#REF!,11,FALSE),0)</f>
        <v>0</v>
      </c>
      <c r="J321" s="6">
        <f>IFERROR(VLOOKUP($C321,#REF!,15,FALSE),0)</f>
        <v>0</v>
      </c>
      <c r="K321" s="6">
        <f>IFERROR(VLOOKUP($C321,#REF!,18,FALSE),0)</f>
        <v>0</v>
      </c>
      <c r="L321" s="6">
        <f t="shared" si="10"/>
        <v>0</v>
      </c>
    </row>
    <row r="322" spans="3:12" x14ac:dyDescent="0.25">
      <c r="C322" s="7" t="s">
        <v>31</v>
      </c>
      <c r="D322" s="6">
        <f>IFERROR(VLOOKUP($C322,'World Cup Players'!#REF!,3,FALSE),0)</f>
        <v>0</v>
      </c>
      <c r="F322" s="6">
        <f>IFERROR(VLOOKUP($C322,'World Cup Players'!#REF!,8,FALSE),0)</f>
        <v>0</v>
      </c>
      <c r="G322" s="6">
        <f>IFERROR(VLOOKUP($C322,'World Cup Players'!#REF!,10,FALSE),0)</f>
        <v>0</v>
      </c>
      <c r="H322" s="6">
        <f>IFERROR(VLOOKUP($C322,'World Cup Players'!#REF!,11,FALSE),0)</f>
        <v>0</v>
      </c>
      <c r="J322" s="6">
        <f>IFERROR(VLOOKUP($C322,#REF!,15,FALSE),0)</f>
        <v>0</v>
      </c>
      <c r="K322" s="6">
        <f>IFERROR(VLOOKUP($C322,#REF!,18,FALSE),0)</f>
        <v>0</v>
      </c>
      <c r="L322" s="6">
        <f t="shared" si="10"/>
        <v>0</v>
      </c>
    </row>
    <row r="323" spans="3:12" x14ac:dyDescent="0.25">
      <c r="C323" s="9" t="s">
        <v>63</v>
      </c>
      <c r="D323" s="6">
        <f>IFERROR(VLOOKUP($C323,'World Cup Players'!#REF!,3,FALSE),0)</f>
        <v>0</v>
      </c>
      <c r="F323" s="6">
        <f>IFERROR(VLOOKUP($C323,'World Cup Players'!#REF!,8,FALSE),0)</f>
        <v>0</v>
      </c>
      <c r="G323" s="6">
        <f>IFERROR(VLOOKUP($C323,'World Cup Players'!#REF!,10,FALSE),0)</f>
        <v>0</v>
      </c>
      <c r="H323" s="6">
        <f>IFERROR(VLOOKUP($C323,'World Cup Players'!#REF!,11,FALSE),0)</f>
        <v>0</v>
      </c>
      <c r="J323" s="6">
        <f>IFERROR(VLOOKUP($C323,#REF!,15,FALSE),0)</f>
        <v>0</v>
      </c>
      <c r="K323" s="6">
        <f>IFERROR(VLOOKUP($C323,#REF!,18,FALSE),0)</f>
        <v>0</v>
      </c>
      <c r="L323" s="6">
        <f t="shared" si="10"/>
        <v>0</v>
      </c>
    </row>
    <row r="324" spans="3:12" x14ac:dyDescent="0.25">
      <c r="C324" s="9" t="s">
        <v>61</v>
      </c>
      <c r="D324" s="6">
        <f>IFERROR(VLOOKUP($C324,'World Cup Players'!#REF!,3,FALSE),0)</f>
        <v>0</v>
      </c>
      <c r="F324" s="6">
        <f>IFERROR(VLOOKUP($C324,'World Cup Players'!#REF!,8,FALSE),0)</f>
        <v>0</v>
      </c>
      <c r="G324" s="6">
        <f>IFERROR(VLOOKUP($C324,'World Cup Players'!#REF!,10,FALSE),0)</f>
        <v>0</v>
      </c>
      <c r="H324" s="6">
        <f>IFERROR(VLOOKUP($C324,'World Cup Players'!#REF!,11,FALSE),0)</f>
        <v>0</v>
      </c>
      <c r="J324" s="6">
        <f>IFERROR(VLOOKUP($C324,#REF!,15,FALSE),0)</f>
        <v>0</v>
      </c>
      <c r="K324" s="6">
        <f>IFERROR(VLOOKUP($C324,#REF!,18,FALSE),0)</f>
        <v>0</v>
      </c>
      <c r="L324" s="6">
        <f t="shared" si="10"/>
        <v>0</v>
      </c>
    </row>
    <row r="325" spans="3:12" x14ac:dyDescent="0.25">
      <c r="C325" s="7" t="s">
        <v>55</v>
      </c>
      <c r="D325" s="6">
        <f>IFERROR(VLOOKUP($C325,'World Cup Players'!#REF!,3,FALSE),0)</f>
        <v>0</v>
      </c>
      <c r="F325" s="6">
        <f>IFERROR(VLOOKUP($C325,'World Cup Players'!#REF!,8,FALSE),0)</f>
        <v>0</v>
      </c>
      <c r="G325" s="6">
        <f>IFERROR(VLOOKUP($C325,'World Cup Players'!#REF!,10,FALSE),0)</f>
        <v>0</v>
      </c>
      <c r="H325" s="6">
        <f>IFERROR(VLOOKUP($C325,'World Cup Players'!#REF!,11,FALSE),0)</f>
        <v>0</v>
      </c>
      <c r="J325" s="6">
        <f>IFERROR(VLOOKUP($C325,#REF!,15,FALSE),0)</f>
        <v>0</v>
      </c>
      <c r="K325" s="6">
        <f>IFERROR(VLOOKUP($C325,#REF!,18,FALSE),0)</f>
        <v>0</v>
      </c>
      <c r="L325" s="6">
        <f t="shared" ref="L325:L388" si="11">SUM((F325*0.0055)+G325+H325+I325+J325+K325)</f>
        <v>0</v>
      </c>
    </row>
    <row r="326" spans="3:12" x14ac:dyDescent="0.25">
      <c r="C326" s="9" t="s">
        <v>57</v>
      </c>
      <c r="D326" s="6">
        <f>IFERROR(VLOOKUP($C326,'World Cup Players'!#REF!,3,FALSE),0)</f>
        <v>0</v>
      </c>
      <c r="F326" s="6">
        <f>IFERROR(VLOOKUP($C326,'World Cup Players'!#REF!,8,FALSE),0)</f>
        <v>0</v>
      </c>
      <c r="G326" s="6">
        <f>IFERROR(VLOOKUP($C326,'World Cup Players'!#REF!,10,FALSE),0)</f>
        <v>0</v>
      </c>
      <c r="H326" s="6">
        <f>IFERROR(VLOOKUP($C326,'World Cup Players'!#REF!,11,FALSE),0)</f>
        <v>0</v>
      </c>
      <c r="J326" s="6">
        <f>IFERROR(VLOOKUP($C326,#REF!,15,FALSE),0)</f>
        <v>0</v>
      </c>
      <c r="K326" s="6">
        <f>IFERROR(VLOOKUP($C326,#REF!,18,FALSE),0)</f>
        <v>0</v>
      </c>
      <c r="L326" s="6">
        <f t="shared" si="11"/>
        <v>0</v>
      </c>
    </row>
    <row r="327" spans="3:12" x14ac:dyDescent="0.25">
      <c r="C327" s="10" t="s">
        <v>87</v>
      </c>
      <c r="D327" s="6">
        <f>IFERROR(VLOOKUP($C327,'World Cup Players'!#REF!,3,FALSE),0)</f>
        <v>0</v>
      </c>
      <c r="F327" s="6">
        <f>IFERROR(VLOOKUP($C327,'World Cup Players'!#REF!,8,FALSE),0)</f>
        <v>0</v>
      </c>
      <c r="G327" s="6">
        <f>IFERROR(VLOOKUP($C327,'World Cup Players'!#REF!,10,FALSE),0)</f>
        <v>0</v>
      </c>
      <c r="H327" s="6">
        <f>IFERROR(VLOOKUP($C327,'World Cup Players'!#REF!,11,FALSE),0)</f>
        <v>0</v>
      </c>
      <c r="J327" s="6">
        <f>IFERROR(VLOOKUP($C327,#REF!,15,FALSE),0)</f>
        <v>0</v>
      </c>
      <c r="K327" s="6">
        <f>IFERROR(VLOOKUP($C327,#REF!,18,FALSE),0)</f>
        <v>0</v>
      </c>
      <c r="L327" s="6">
        <f t="shared" si="11"/>
        <v>0</v>
      </c>
    </row>
    <row r="328" spans="3:12" x14ac:dyDescent="0.25">
      <c r="C328" s="10" t="s">
        <v>117</v>
      </c>
      <c r="D328" s="6">
        <f>IFERROR(VLOOKUP($C328,'World Cup Players'!#REF!,3,FALSE),0)</f>
        <v>0</v>
      </c>
      <c r="F328" s="6">
        <f>IFERROR(VLOOKUP($C328,'World Cup Players'!#REF!,8,FALSE),0)</f>
        <v>0</v>
      </c>
      <c r="G328" s="6">
        <f>IFERROR(VLOOKUP($C328,'World Cup Players'!#REF!,10,FALSE),0)</f>
        <v>0</v>
      </c>
      <c r="H328" s="6">
        <f>IFERROR(VLOOKUP($C328,'World Cup Players'!#REF!,11,FALSE),0)</f>
        <v>0</v>
      </c>
      <c r="J328" s="6">
        <f>IFERROR(VLOOKUP($C328,#REF!,15,FALSE),0)</f>
        <v>0</v>
      </c>
      <c r="K328" s="6">
        <f>IFERROR(VLOOKUP($C328,#REF!,18,FALSE),0)</f>
        <v>0</v>
      </c>
      <c r="L328" s="6">
        <f t="shared" si="11"/>
        <v>0</v>
      </c>
    </row>
    <row r="329" spans="3:12" x14ac:dyDescent="0.25">
      <c r="C329" s="8" t="s">
        <v>113</v>
      </c>
      <c r="D329" s="6">
        <f>IFERROR(VLOOKUP($C329,'World Cup Players'!#REF!,3,FALSE),0)</f>
        <v>0</v>
      </c>
      <c r="F329" s="6">
        <f>IFERROR(VLOOKUP($C329,'World Cup Players'!#REF!,8,FALSE),0)</f>
        <v>0</v>
      </c>
      <c r="G329" s="6">
        <f>IFERROR(VLOOKUP($C329,'World Cup Players'!#REF!,10,FALSE),0)</f>
        <v>0</v>
      </c>
      <c r="H329" s="6">
        <f>IFERROR(VLOOKUP($C329,'World Cup Players'!#REF!,11,FALSE),0)</f>
        <v>0</v>
      </c>
      <c r="J329" s="6">
        <f>IFERROR(VLOOKUP($C329,#REF!,15,FALSE),0)</f>
        <v>0</v>
      </c>
      <c r="K329" s="6">
        <f>IFERROR(VLOOKUP($C329,#REF!,18,FALSE),0)</f>
        <v>0</v>
      </c>
      <c r="L329" s="6">
        <f t="shared" si="11"/>
        <v>0</v>
      </c>
    </row>
    <row r="330" spans="3:12" x14ac:dyDescent="0.25">
      <c r="C330" s="10" t="s">
        <v>85</v>
      </c>
      <c r="D330" s="6">
        <f>IFERROR(VLOOKUP($C330,'World Cup Players'!#REF!,3,FALSE),0)</f>
        <v>0</v>
      </c>
      <c r="F330" s="6">
        <f>IFERROR(VLOOKUP($C330,'World Cup Players'!#REF!,8,FALSE),0)</f>
        <v>0</v>
      </c>
      <c r="G330" s="6">
        <f>IFERROR(VLOOKUP($C330,'World Cup Players'!#REF!,10,FALSE),0)</f>
        <v>0</v>
      </c>
      <c r="H330" s="6">
        <f>IFERROR(VLOOKUP($C330,'World Cup Players'!#REF!,11,FALSE),0)</f>
        <v>0</v>
      </c>
      <c r="J330" s="6">
        <f>IFERROR(VLOOKUP($C330,#REF!,15,FALSE),0)</f>
        <v>0</v>
      </c>
      <c r="K330" s="6">
        <f>IFERROR(VLOOKUP($C330,#REF!,18,FALSE),0)</f>
        <v>0</v>
      </c>
      <c r="L330" s="6">
        <f t="shared" si="11"/>
        <v>0</v>
      </c>
    </row>
    <row r="331" spans="3:12" x14ac:dyDescent="0.25">
      <c r="C331" s="7" t="s">
        <v>40</v>
      </c>
      <c r="D331" s="6">
        <f>IFERROR(VLOOKUP($C331,'World Cup Players'!#REF!,3,FALSE),0)</f>
        <v>0</v>
      </c>
      <c r="F331" s="6">
        <f>IFERROR(VLOOKUP($C331,'World Cup Players'!#REF!,8,FALSE),0)</f>
        <v>0</v>
      </c>
      <c r="G331" s="6">
        <f>IFERROR(VLOOKUP($C331,'World Cup Players'!#REF!,10,FALSE),0)</f>
        <v>0</v>
      </c>
      <c r="H331" s="6">
        <f>IFERROR(VLOOKUP($C331,'World Cup Players'!#REF!,11,FALSE),0)</f>
        <v>0</v>
      </c>
      <c r="J331" s="6">
        <f>IFERROR(VLOOKUP($C331,#REF!,15,FALSE),0)</f>
        <v>0</v>
      </c>
      <c r="K331" s="6">
        <f>IFERROR(VLOOKUP($C331,#REF!,18,FALSE),0)</f>
        <v>0</v>
      </c>
      <c r="L331" s="6">
        <f t="shared" si="11"/>
        <v>0</v>
      </c>
    </row>
    <row r="332" spans="3:12" x14ac:dyDescent="0.25">
      <c r="C332" s="10" t="s">
        <v>86</v>
      </c>
      <c r="D332" s="6">
        <f>IFERROR(VLOOKUP($C332,'World Cup Players'!#REF!,3,FALSE),0)</f>
        <v>0</v>
      </c>
      <c r="F332" s="6">
        <f>IFERROR(VLOOKUP($C332,'World Cup Players'!#REF!,8,FALSE),0)</f>
        <v>0</v>
      </c>
      <c r="G332" s="6">
        <f>IFERROR(VLOOKUP($C332,'World Cup Players'!#REF!,10,FALSE),0)</f>
        <v>0</v>
      </c>
      <c r="H332" s="6">
        <f>IFERROR(VLOOKUP($C332,'World Cup Players'!#REF!,11,FALSE),0)</f>
        <v>0</v>
      </c>
      <c r="J332" s="6">
        <f>IFERROR(VLOOKUP($C332,#REF!,15,FALSE),0)</f>
        <v>0</v>
      </c>
      <c r="K332" s="6">
        <f>IFERROR(VLOOKUP($C332,#REF!,18,FALSE),0)</f>
        <v>0</v>
      </c>
      <c r="L332" s="6">
        <f t="shared" si="11"/>
        <v>0</v>
      </c>
    </row>
    <row r="333" spans="3:12" x14ac:dyDescent="0.25">
      <c r="C333" s="10" t="s">
        <v>106</v>
      </c>
      <c r="D333" s="6">
        <f>IFERROR(VLOOKUP($C333,'World Cup Players'!#REF!,3,FALSE),0)</f>
        <v>0</v>
      </c>
      <c r="F333" s="6">
        <f>IFERROR(VLOOKUP($C333,'World Cup Players'!#REF!,8,FALSE),0)</f>
        <v>0</v>
      </c>
      <c r="G333" s="6">
        <f>IFERROR(VLOOKUP($C333,'World Cup Players'!#REF!,10,FALSE),0)</f>
        <v>0</v>
      </c>
      <c r="H333" s="6">
        <f>IFERROR(VLOOKUP($C333,'World Cup Players'!#REF!,11,FALSE),0)</f>
        <v>0</v>
      </c>
      <c r="J333" s="6">
        <f>IFERROR(VLOOKUP($C333,#REF!,15,FALSE),0)</f>
        <v>0</v>
      </c>
      <c r="K333" s="6">
        <f>IFERROR(VLOOKUP($C333,#REF!,18,FALSE),0)</f>
        <v>0</v>
      </c>
      <c r="L333" s="6">
        <f t="shared" si="11"/>
        <v>0</v>
      </c>
    </row>
    <row r="334" spans="3:12" x14ac:dyDescent="0.25">
      <c r="C334" s="10" t="s">
        <v>108</v>
      </c>
      <c r="D334" s="6">
        <f>IFERROR(VLOOKUP($C334,'World Cup Players'!#REF!,3,FALSE),0)</f>
        <v>0</v>
      </c>
      <c r="F334" s="6">
        <f>IFERROR(VLOOKUP($C334,'World Cup Players'!#REF!,8,FALSE),0)</f>
        <v>0</v>
      </c>
      <c r="G334" s="6">
        <f>IFERROR(VLOOKUP($C334,'World Cup Players'!#REF!,10,FALSE),0)</f>
        <v>0</v>
      </c>
      <c r="H334" s="6">
        <f>IFERROR(VLOOKUP($C334,'World Cup Players'!#REF!,11,FALSE),0)</f>
        <v>0</v>
      </c>
      <c r="J334" s="6">
        <f>IFERROR(VLOOKUP($C334,#REF!,15,FALSE),0)</f>
        <v>0</v>
      </c>
      <c r="K334" s="6">
        <f>IFERROR(VLOOKUP($C334,#REF!,18,FALSE),0)</f>
        <v>0</v>
      </c>
      <c r="L334" s="6">
        <f t="shared" si="11"/>
        <v>0</v>
      </c>
    </row>
    <row r="335" spans="3:12" x14ac:dyDescent="0.25">
      <c r="C335" s="7" t="s">
        <v>70</v>
      </c>
      <c r="D335" s="6">
        <f>IFERROR(VLOOKUP($C335,'World Cup Players'!#REF!,3,FALSE),0)</f>
        <v>0</v>
      </c>
      <c r="F335" s="6">
        <f>IFERROR(VLOOKUP($C335,'World Cup Players'!#REF!,8,FALSE),0)</f>
        <v>0</v>
      </c>
      <c r="G335" s="6">
        <f>IFERROR(VLOOKUP($C335,'World Cup Players'!#REF!,10,FALSE),0)</f>
        <v>0</v>
      </c>
      <c r="H335" s="6">
        <f>IFERROR(VLOOKUP($C335,'World Cup Players'!#REF!,11,FALSE),0)</f>
        <v>0</v>
      </c>
      <c r="J335" s="6">
        <f>IFERROR(VLOOKUP($C335,#REF!,15,FALSE),0)</f>
        <v>0</v>
      </c>
      <c r="K335" s="6">
        <f>IFERROR(VLOOKUP($C335,#REF!,18,FALSE),0)</f>
        <v>0</v>
      </c>
      <c r="L335" s="6">
        <f t="shared" si="11"/>
        <v>0</v>
      </c>
    </row>
    <row r="336" spans="3:12" x14ac:dyDescent="0.25">
      <c r="C336" s="7" t="s">
        <v>49</v>
      </c>
      <c r="D336" s="6">
        <f>IFERROR(VLOOKUP($C336,'World Cup Players'!#REF!,3,FALSE),0)</f>
        <v>0</v>
      </c>
      <c r="F336" s="6">
        <f>IFERROR(VLOOKUP($C336,'World Cup Players'!#REF!,8,FALSE),0)</f>
        <v>0</v>
      </c>
      <c r="G336" s="6">
        <f>IFERROR(VLOOKUP($C336,'World Cup Players'!#REF!,10,FALSE),0)</f>
        <v>0</v>
      </c>
      <c r="H336" s="6">
        <f>IFERROR(VLOOKUP($C336,'World Cup Players'!#REF!,11,FALSE),0)</f>
        <v>0</v>
      </c>
      <c r="J336" s="6">
        <f>IFERROR(VLOOKUP($C336,#REF!,15,FALSE),0)</f>
        <v>0</v>
      </c>
      <c r="K336" s="6">
        <f>IFERROR(VLOOKUP($C336,#REF!,18,FALSE),0)</f>
        <v>0</v>
      </c>
      <c r="L336" s="6">
        <f t="shared" si="11"/>
        <v>0</v>
      </c>
    </row>
    <row r="337" spans="3:12" x14ac:dyDescent="0.25">
      <c r="C337" s="10" t="s">
        <v>83</v>
      </c>
      <c r="D337" s="6">
        <f>IFERROR(VLOOKUP($C337,'World Cup Players'!#REF!,3,FALSE),0)</f>
        <v>0</v>
      </c>
      <c r="F337" s="6">
        <f>IFERROR(VLOOKUP($C337,'World Cup Players'!#REF!,8,FALSE),0)</f>
        <v>0</v>
      </c>
      <c r="G337" s="6">
        <f>IFERROR(VLOOKUP($C337,'World Cup Players'!#REF!,10,FALSE),0)</f>
        <v>0</v>
      </c>
      <c r="H337" s="6">
        <f>IFERROR(VLOOKUP($C337,'World Cup Players'!#REF!,11,FALSE),0)</f>
        <v>0</v>
      </c>
      <c r="J337" s="6">
        <f>IFERROR(VLOOKUP($C337,#REF!,15,FALSE),0)</f>
        <v>0</v>
      </c>
      <c r="K337" s="6">
        <f>IFERROR(VLOOKUP($C337,#REF!,18,FALSE),0)</f>
        <v>0</v>
      </c>
      <c r="L337" s="6">
        <f t="shared" si="11"/>
        <v>0</v>
      </c>
    </row>
    <row r="338" spans="3:12" x14ac:dyDescent="0.25">
      <c r="C338" s="7" t="s">
        <v>72</v>
      </c>
      <c r="D338" s="6">
        <f>IFERROR(VLOOKUP($C338,'World Cup Players'!#REF!,3,FALSE),0)</f>
        <v>0</v>
      </c>
      <c r="F338" s="6">
        <f>IFERROR(VLOOKUP($C338,'World Cup Players'!#REF!,8,FALSE),0)</f>
        <v>0</v>
      </c>
      <c r="G338" s="6">
        <f>IFERROR(VLOOKUP($C338,'World Cup Players'!#REF!,10,FALSE),0)</f>
        <v>0</v>
      </c>
      <c r="H338" s="6">
        <f>IFERROR(VLOOKUP($C338,'World Cup Players'!#REF!,11,FALSE),0)</f>
        <v>0</v>
      </c>
      <c r="J338" s="6">
        <f>IFERROR(VLOOKUP($C338,#REF!,15,FALSE),0)</f>
        <v>0</v>
      </c>
      <c r="K338" s="6">
        <f>IFERROR(VLOOKUP($C338,#REF!,18,FALSE),0)</f>
        <v>0</v>
      </c>
      <c r="L338" s="6">
        <f t="shared" si="11"/>
        <v>0</v>
      </c>
    </row>
    <row r="339" spans="3:12" x14ac:dyDescent="0.25">
      <c r="C339" s="12" t="s">
        <v>155</v>
      </c>
      <c r="D339" s="6">
        <f>IFERROR(VLOOKUP($C339,'World Cup Players'!#REF!,3,FALSE),0)</f>
        <v>0</v>
      </c>
      <c r="F339" s="6">
        <f>IFERROR(VLOOKUP($C339,'World Cup Players'!#REF!,8,FALSE),0)</f>
        <v>0</v>
      </c>
      <c r="G339" s="6">
        <f>IFERROR(VLOOKUP($C339,'World Cup Players'!#REF!,10,FALSE),0)</f>
        <v>0</v>
      </c>
      <c r="H339" s="6">
        <f>IFERROR(VLOOKUP($C339,'World Cup Players'!#REF!,11,FALSE),0)</f>
        <v>0</v>
      </c>
      <c r="J339" s="6">
        <f>IFERROR(VLOOKUP($C339,#REF!,15,FALSE),0)</f>
        <v>0</v>
      </c>
      <c r="K339" s="6">
        <f>IFERROR(VLOOKUP($C339,#REF!,18,FALSE),0)</f>
        <v>0</v>
      </c>
      <c r="L339" s="6">
        <f t="shared" si="11"/>
        <v>0</v>
      </c>
    </row>
    <row r="340" spans="3:12" x14ac:dyDescent="0.25">
      <c r="D340" s="6">
        <f>IFERROR(VLOOKUP($C340,'World Cup Players'!#REF!,3,FALSE),0)</f>
        <v>0</v>
      </c>
      <c r="F340" s="6">
        <f>IFERROR(VLOOKUP($C340,'World Cup Players'!#REF!,8,FALSE),0)</f>
        <v>0</v>
      </c>
      <c r="G340" s="6">
        <f>IFERROR(VLOOKUP($C340,'World Cup Players'!#REF!,10,FALSE),0)</f>
        <v>0</v>
      </c>
      <c r="H340" s="6">
        <f>IFERROR(VLOOKUP($C340,'World Cup Players'!#REF!,11,FALSE),0)</f>
        <v>0</v>
      </c>
      <c r="J340" s="6">
        <f>IFERROR(VLOOKUP($C340,#REF!,15,FALSE),0)</f>
        <v>0</v>
      </c>
      <c r="K340" s="6">
        <f>IFERROR(VLOOKUP($C340,#REF!,18,FALSE),0)</f>
        <v>0</v>
      </c>
      <c r="L340" s="6">
        <f t="shared" si="11"/>
        <v>0</v>
      </c>
    </row>
    <row r="341" spans="3:12" x14ac:dyDescent="0.25">
      <c r="C341" s="6" t="s">
        <v>152</v>
      </c>
      <c r="D341" s="6">
        <f>IFERROR(VLOOKUP($C341,'World Cup Players'!#REF!,3,FALSE),0)</f>
        <v>0</v>
      </c>
      <c r="F341" s="6">
        <f>IFERROR(VLOOKUP($C341,'World Cup Players'!#REF!,8,FALSE),0)</f>
        <v>0</v>
      </c>
      <c r="G341" s="6">
        <f>IFERROR(VLOOKUP($C341,'World Cup Players'!#REF!,10,FALSE),0)</f>
        <v>0</v>
      </c>
      <c r="H341" s="6">
        <f>IFERROR(VLOOKUP($C341,'World Cup Players'!#REF!,11,FALSE),0)</f>
        <v>0</v>
      </c>
      <c r="J341" s="6">
        <f>IFERROR(VLOOKUP($C341,#REF!,15,FALSE),0)</f>
        <v>0</v>
      </c>
      <c r="K341" s="6">
        <f>IFERROR(VLOOKUP($C341,#REF!,18,FALSE),0)</f>
        <v>0</v>
      </c>
      <c r="L341" s="6">
        <f t="shared" si="11"/>
        <v>0</v>
      </c>
    </row>
    <row r="342" spans="3:12" x14ac:dyDescent="0.25">
      <c r="C342" s="7" t="s">
        <v>8</v>
      </c>
      <c r="D342" s="6">
        <f>IFERROR(VLOOKUP($C342,'World Cup Players'!#REF!,3,FALSE),0)</f>
        <v>0</v>
      </c>
      <c r="F342" s="6">
        <f>IFERROR(VLOOKUP($C342,'World Cup Players'!#REF!,8,FALSE),0)</f>
        <v>0</v>
      </c>
      <c r="G342" s="6">
        <f>IFERROR(VLOOKUP($C342,'World Cup Players'!#REF!,10,FALSE),0)</f>
        <v>0</v>
      </c>
      <c r="H342" s="6">
        <f>IFERROR(VLOOKUP($C342,'World Cup Players'!#REF!,11,FALSE),0)</f>
        <v>0</v>
      </c>
      <c r="J342" s="6">
        <f>IFERROR(VLOOKUP($C342,#REF!,15,FALSE),0)</f>
        <v>0</v>
      </c>
      <c r="K342" s="6">
        <f>IFERROR(VLOOKUP($C342,#REF!,18,FALSE),0)</f>
        <v>0</v>
      </c>
      <c r="L342" s="6">
        <f t="shared" si="11"/>
        <v>0</v>
      </c>
    </row>
    <row r="343" spans="3:12" x14ac:dyDescent="0.25">
      <c r="C343" s="7" t="s">
        <v>16</v>
      </c>
      <c r="D343" s="6">
        <f>IFERROR(VLOOKUP($C343,'World Cup Players'!#REF!,3,FALSE),0)</f>
        <v>0</v>
      </c>
      <c r="F343" s="6">
        <f>IFERROR(VLOOKUP($C343,'World Cup Players'!#REF!,8,FALSE),0)</f>
        <v>0</v>
      </c>
      <c r="G343" s="6">
        <f>IFERROR(VLOOKUP($C343,'World Cup Players'!#REF!,10,FALSE),0)</f>
        <v>0</v>
      </c>
      <c r="H343" s="6">
        <f>IFERROR(VLOOKUP($C343,'World Cup Players'!#REF!,11,FALSE),0)</f>
        <v>0</v>
      </c>
      <c r="J343" s="6">
        <f>IFERROR(VLOOKUP($C343,#REF!,15,FALSE),0)</f>
        <v>0</v>
      </c>
      <c r="K343" s="6">
        <f>IFERROR(VLOOKUP($C343,#REF!,18,FALSE),0)</f>
        <v>0</v>
      </c>
      <c r="L343" s="6">
        <f t="shared" si="11"/>
        <v>0</v>
      </c>
    </row>
    <row r="344" spans="3:12" x14ac:dyDescent="0.25">
      <c r="C344" s="7" t="s">
        <v>34</v>
      </c>
      <c r="D344" s="6">
        <f>IFERROR(VLOOKUP($C344,'World Cup Players'!#REF!,3,FALSE),0)</f>
        <v>0</v>
      </c>
      <c r="F344" s="6">
        <f>IFERROR(VLOOKUP($C344,'World Cup Players'!#REF!,8,FALSE),0)</f>
        <v>0</v>
      </c>
      <c r="G344" s="6">
        <f>IFERROR(VLOOKUP($C344,'World Cup Players'!#REF!,10,FALSE),0)</f>
        <v>0</v>
      </c>
      <c r="H344" s="6">
        <f>IFERROR(VLOOKUP($C344,'World Cup Players'!#REF!,11,FALSE),0)</f>
        <v>0</v>
      </c>
      <c r="J344" s="6">
        <f>IFERROR(VLOOKUP($C344,#REF!,15,FALSE),0)</f>
        <v>0</v>
      </c>
      <c r="K344" s="6">
        <f>IFERROR(VLOOKUP($C344,#REF!,18,FALSE),0)</f>
        <v>0</v>
      </c>
      <c r="L344" s="6">
        <f t="shared" si="11"/>
        <v>0</v>
      </c>
    </row>
    <row r="345" spans="3:12" x14ac:dyDescent="0.25">
      <c r="C345" s="7" t="s">
        <v>25</v>
      </c>
      <c r="D345" s="6">
        <f>IFERROR(VLOOKUP($C345,'World Cup Players'!#REF!,3,FALSE),0)</f>
        <v>0</v>
      </c>
      <c r="F345" s="6">
        <f>IFERROR(VLOOKUP($C345,'World Cup Players'!#REF!,8,FALSE),0)</f>
        <v>0</v>
      </c>
      <c r="G345" s="6">
        <f>IFERROR(VLOOKUP($C345,'World Cup Players'!#REF!,10,FALSE),0)</f>
        <v>0</v>
      </c>
      <c r="H345" s="6">
        <f>IFERROR(VLOOKUP($C345,'World Cup Players'!#REF!,11,FALSE),0)</f>
        <v>0</v>
      </c>
      <c r="J345" s="6">
        <f>IFERROR(VLOOKUP($C345,#REF!,15,FALSE),0)</f>
        <v>0</v>
      </c>
      <c r="K345" s="6">
        <f>IFERROR(VLOOKUP($C345,#REF!,18,FALSE),0)</f>
        <v>0</v>
      </c>
      <c r="L345" s="6">
        <f t="shared" si="11"/>
        <v>0</v>
      </c>
    </row>
    <row r="346" spans="3:12" x14ac:dyDescent="0.25">
      <c r="C346" s="7" t="s">
        <v>31</v>
      </c>
      <c r="D346" s="6">
        <f>IFERROR(VLOOKUP($C346,'World Cup Players'!#REF!,3,FALSE),0)</f>
        <v>0</v>
      </c>
      <c r="F346" s="6">
        <f>IFERROR(VLOOKUP($C346,'World Cup Players'!#REF!,8,FALSE),0)</f>
        <v>0</v>
      </c>
      <c r="G346" s="6">
        <f>IFERROR(VLOOKUP($C346,'World Cup Players'!#REF!,10,FALSE),0)</f>
        <v>0</v>
      </c>
      <c r="H346" s="6">
        <f>IFERROR(VLOOKUP($C346,'World Cup Players'!#REF!,11,FALSE),0)</f>
        <v>0</v>
      </c>
      <c r="J346" s="6">
        <f>IFERROR(VLOOKUP($C346,#REF!,15,FALSE),0)</f>
        <v>0</v>
      </c>
      <c r="K346" s="6">
        <f>IFERROR(VLOOKUP($C346,#REF!,18,FALSE),0)</f>
        <v>0</v>
      </c>
      <c r="L346" s="6">
        <f t="shared" si="11"/>
        <v>0</v>
      </c>
    </row>
    <row r="347" spans="3:12" x14ac:dyDescent="0.25">
      <c r="C347" s="8" t="s">
        <v>39</v>
      </c>
      <c r="D347" s="6">
        <f>IFERROR(VLOOKUP($C347,'World Cup Players'!#REF!,3,FALSE),0)</f>
        <v>0</v>
      </c>
      <c r="F347" s="6">
        <f>IFERROR(VLOOKUP($C347,'World Cup Players'!#REF!,8,FALSE),0)</f>
        <v>0</v>
      </c>
      <c r="G347" s="6">
        <f>IFERROR(VLOOKUP($C347,'World Cup Players'!#REF!,10,FALSE),0)</f>
        <v>0</v>
      </c>
      <c r="H347" s="6">
        <f>IFERROR(VLOOKUP($C347,'World Cup Players'!#REF!,11,FALSE),0)</f>
        <v>0</v>
      </c>
      <c r="J347" s="6">
        <f>IFERROR(VLOOKUP($C347,#REF!,15,FALSE),0)</f>
        <v>0</v>
      </c>
      <c r="K347" s="6">
        <f>IFERROR(VLOOKUP($C347,#REF!,18,FALSE),0)</f>
        <v>0</v>
      </c>
      <c r="L347" s="6">
        <f t="shared" si="11"/>
        <v>0</v>
      </c>
    </row>
    <row r="348" spans="3:12" x14ac:dyDescent="0.25">
      <c r="C348" s="8" t="s">
        <v>56</v>
      </c>
      <c r="D348" s="6">
        <f>IFERROR(VLOOKUP($C348,'World Cup Players'!#REF!,3,FALSE),0)</f>
        <v>0</v>
      </c>
      <c r="F348" s="6">
        <f>IFERROR(VLOOKUP($C348,'World Cup Players'!#REF!,8,FALSE),0)</f>
        <v>0</v>
      </c>
      <c r="G348" s="6">
        <f>IFERROR(VLOOKUP($C348,'World Cup Players'!#REF!,10,FALSE),0)</f>
        <v>0</v>
      </c>
      <c r="H348" s="6">
        <f>IFERROR(VLOOKUP($C348,'World Cup Players'!#REF!,11,FALSE),0)</f>
        <v>0</v>
      </c>
      <c r="J348" s="6">
        <f>IFERROR(VLOOKUP($C348,#REF!,15,FALSE),0)</f>
        <v>0</v>
      </c>
      <c r="K348" s="6">
        <f>IFERROR(VLOOKUP($C348,#REF!,18,FALSE),0)</f>
        <v>0</v>
      </c>
      <c r="L348" s="6">
        <f t="shared" si="11"/>
        <v>0</v>
      </c>
    </row>
    <row r="349" spans="3:12" x14ac:dyDescent="0.25">
      <c r="C349" s="7" t="s">
        <v>47</v>
      </c>
      <c r="D349" s="6">
        <f>IFERROR(VLOOKUP($C349,'World Cup Players'!#REF!,3,FALSE),0)</f>
        <v>0</v>
      </c>
      <c r="F349" s="6">
        <f>IFERROR(VLOOKUP($C349,'World Cup Players'!#REF!,8,FALSE),0)</f>
        <v>0</v>
      </c>
      <c r="G349" s="6">
        <f>IFERROR(VLOOKUP($C349,'World Cup Players'!#REF!,10,FALSE),0)</f>
        <v>0</v>
      </c>
      <c r="H349" s="6">
        <f>IFERROR(VLOOKUP($C349,'World Cup Players'!#REF!,11,FALSE),0)</f>
        <v>0</v>
      </c>
      <c r="J349" s="6">
        <f>IFERROR(VLOOKUP($C349,#REF!,15,FALSE),0)</f>
        <v>0</v>
      </c>
      <c r="K349" s="6">
        <f>IFERROR(VLOOKUP($C349,#REF!,18,FALSE),0)</f>
        <v>0</v>
      </c>
      <c r="L349" s="6">
        <f t="shared" si="11"/>
        <v>0</v>
      </c>
    </row>
    <row r="350" spans="3:12" x14ac:dyDescent="0.25">
      <c r="C350" s="9" t="s">
        <v>57</v>
      </c>
      <c r="D350" s="6">
        <f>IFERROR(VLOOKUP($C350,'World Cup Players'!#REF!,3,FALSE),0)</f>
        <v>0</v>
      </c>
      <c r="F350" s="6">
        <f>IFERROR(VLOOKUP($C350,'World Cup Players'!#REF!,8,FALSE),0)</f>
        <v>0</v>
      </c>
      <c r="G350" s="6">
        <f>IFERROR(VLOOKUP($C350,'World Cup Players'!#REF!,10,FALSE),0)</f>
        <v>0</v>
      </c>
      <c r="H350" s="6">
        <f>IFERROR(VLOOKUP($C350,'World Cup Players'!#REF!,11,FALSE),0)</f>
        <v>0</v>
      </c>
      <c r="J350" s="6">
        <f>IFERROR(VLOOKUP($C350,#REF!,15,FALSE),0)</f>
        <v>0</v>
      </c>
      <c r="K350" s="6">
        <f>IFERROR(VLOOKUP($C350,#REF!,18,FALSE),0)</f>
        <v>0</v>
      </c>
      <c r="L350" s="6">
        <f t="shared" si="11"/>
        <v>0</v>
      </c>
    </row>
    <row r="351" spans="3:12" x14ac:dyDescent="0.25">
      <c r="C351" s="9" t="s">
        <v>60</v>
      </c>
      <c r="D351" s="6">
        <f>IFERROR(VLOOKUP($C351,'World Cup Players'!#REF!,3,FALSE),0)</f>
        <v>0</v>
      </c>
      <c r="F351" s="6">
        <f>IFERROR(VLOOKUP($C351,'World Cup Players'!#REF!,8,FALSE),0)</f>
        <v>0</v>
      </c>
      <c r="G351" s="6">
        <f>IFERROR(VLOOKUP($C351,'World Cup Players'!#REF!,10,FALSE),0)</f>
        <v>0</v>
      </c>
      <c r="H351" s="6">
        <f>IFERROR(VLOOKUP($C351,'World Cup Players'!#REF!,11,FALSE),0)</f>
        <v>0</v>
      </c>
      <c r="J351" s="6">
        <f>IFERROR(VLOOKUP($C351,#REF!,15,FALSE),0)</f>
        <v>0</v>
      </c>
      <c r="K351" s="6">
        <f>IFERROR(VLOOKUP($C351,#REF!,18,FALSE),0)</f>
        <v>0</v>
      </c>
      <c r="L351" s="6">
        <f t="shared" si="11"/>
        <v>0</v>
      </c>
    </row>
    <row r="352" spans="3:12" x14ac:dyDescent="0.25">
      <c r="C352" s="10" t="s">
        <v>117</v>
      </c>
      <c r="D352" s="6">
        <f>IFERROR(VLOOKUP($C352,'World Cup Players'!#REF!,3,FALSE),0)</f>
        <v>0</v>
      </c>
      <c r="F352" s="6">
        <f>IFERROR(VLOOKUP($C352,'World Cup Players'!#REF!,8,FALSE),0)</f>
        <v>0</v>
      </c>
      <c r="G352" s="6">
        <f>IFERROR(VLOOKUP($C352,'World Cup Players'!#REF!,10,FALSE),0)</f>
        <v>0</v>
      </c>
      <c r="H352" s="6">
        <f>IFERROR(VLOOKUP($C352,'World Cup Players'!#REF!,11,FALSE),0)</f>
        <v>0</v>
      </c>
      <c r="J352" s="6">
        <f>IFERROR(VLOOKUP($C352,#REF!,15,FALSE),0)</f>
        <v>0</v>
      </c>
      <c r="K352" s="6">
        <f>IFERROR(VLOOKUP($C352,#REF!,18,FALSE),0)</f>
        <v>0</v>
      </c>
      <c r="L352" s="6">
        <f t="shared" si="11"/>
        <v>0</v>
      </c>
    </row>
    <row r="353" spans="3:12" x14ac:dyDescent="0.25">
      <c r="C353" s="8" t="s">
        <v>113</v>
      </c>
      <c r="D353" s="6">
        <f>IFERROR(VLOOKUP($C353,'World Cup Players'!#REF!,3,FALSE),0)</f>
        <v>0</v>
      </c>
      <c r="F353" s="6">
        <f>IFERROR(VLOOKUP($C353,'World Cup Players'!#REF!,8,FALSE),0)</f>
        <v>0</v>
      </c>
      <c r="G353" s="6">
        <f>IFERROR(VLOOKUP($C353,'World Cup Players'!#REF!,10,FALSE),0)</f>
        <v>0</v>
      </c>
      <c r="H353" s="6">
        <f>IFERROR(VLOOKUP($C353,'World Cup Players'!#REF!,11,FALSE),0)</f>
        <v>0</v>
      </c>
      <c r="J353" s="6">
        <f>IFERROR(VLOOKUP($C353,#REF!,15,FALSE),0)</f>
        <v>0</v>
      </c>
      <c r="K353" s="6">
        <f>IFERROR(VLOOKUP($C353,#REF!,18,FALSE),0)</f>
        <v>0</v>
      </c>
      <c r="L353" s="6">
        <f t="shared" si="11"/>
        <v>0</v>
      </c>
    </row>
    <row r="354" spans="3:12" x14ac:dyDescent="0.25">
      <c r="C354" s="10" t="s">
        <v>119</v>
      </c>
      <c r="D354" s="6">
        <f>IFERROR(VLOOKUP($C354,'World Cup Players'!#REF!,3,FALSE),0)</f>
        <v>0</v>
      </c>
      <c r="F354" s="6">
        <f>IFERROR(VLOOKUP($C354,'World Cup Players'!#REF!,8,FALSE),0)</f>
        <v>0</v>
      </c>
      <c r="G354" s="6">
        <f>IFERROR(VLOOKUP($C354,'World Cup Players'!#REF!,10,FALSE),0)</f>
        <v>0</v>
      </c>
      <c r="H354" s="6">
        <f>IFERROR(VLOOKUP($C354,'World Cup Players'!#REF!,11,FALSE),0)</f>
        <v>0</v>
      </c>
      <c r="J354" s="6">
        <f>IFERROR(VLOOKUP($C354,#REF!,15,FALSE),0)</f>
        <v>0</v>
      </c>
      <c r="K354" s="6">
        <f>IFERROR(VLOOKUP($C354,#REF!,18,FALSE),0)</f>
        <v>0</v>
      </c>
      <c r="L354" s="6">
        <f t="shared" si="11"/>
        <v>0</v>
      </c>
    </row>
    <row r="355" spans="3:12" x14ac:dyDescent="0.25">
      <c r="C355" s="7" t="s">
        <v>40</v>
      </c>
      <c r="D355" s="6">
        <f>IFERROR(VLOOKUP($C355,'World Cup Players'!#REF!,3,FALSE),0)</f>
        <v>0</v>
      </c>
      <c r="F355" s="6">
        <f>IFERROR(VLOOKUP($C355,'World Cup Players'!#REF!,8,FALSE),0)</f>
        <v>0</v>
      </c>
      <c r="G355" s="6">
        <f>IFERROR(VLOOKUP($C355,'World Cup Players'!#REF!,10,FALSE),0)</f>
        <v>0</v>
      </c>
      <c r="H355" s="6">
        <f>IFERROR(VLOOKUP($C355,'World Cup Players'!#REF!,11,FALSE),0)</f>
        <v>0</v>
      </c>
      <c r="J355" s="6">
        <f>IFERROR(VLOOKUP($C355,#REF!,15,FALSE),0)</f>
        <v>0</v>
      </c>
      <c r="K355" s="6">
        <f>IFERROR(VLOOKUP($C355,#REF!,18,FALSE),0)</f>
        <v>0</v>
      </c>
      <c r="L355" s="6">
        <f t="shared" si="11"/>
        <v>0</v>
      </c>
    </row>
    <row r="356" spans="3:12" x14ac:dyDescent="0.25">
      <c r="C356" s="7" t="s">
        <v>36</v>
      </c>
      <c r="D356" s="6">
        <f>IFERROR(VLOOKUP($C356,'World Cup Players'!#REF!,3,FALSE),0)</f>
        <v>0</v>
      </c>
      <c r="F356" s="6">
        <f>IFERROR(VLOOKUP($C356,'World Cup Players'!#REF!,8,FALSE),0)</f>
        <v>0</v>
      </c>
      <c r="G356" s="6">
        <f>IFERROR(VLOOKUP($C356,'World Cup Players'!#REF!,10,FALSE),0)</f>
        <v>0</v>
      </c>
      <c r="H356" s="6">
        <f>IFERROR(VLOOKUP($C356,'World Cup Players'!#REF!,11,FALSE),0)</f>
        <v>0</v>
      </c>
      <c r="J356" s="6">
        <f>IFERROR(VLOOKUP($C356,#REF!,15,FALSE),0)</f>
        <v>0</v>
      </c>
      <c r="K356" s="6">
        <f>IFERROR(VLOOKUP($C356,#REF!,18,FALSE),0)</f>
        <v>0</v>
      </c>
      <c r="L356" s="6">
        <f t="shared" si="11"/>
        <v>0</v>
      </c>
    </row>
    <row r="357" spans="3:12" x14ac:dyDescent="0.25">
      <c r="C357" s="10" t="s">
        <v>101</v>
      </c>
      <c r="D357" s="6">
        <f>IFERROR(VLOOKUP($C357,'World Cup Players'!#REF!,3,FALSE),0)</f>
        <v>0</v>
      </c>
      <c r="F357" s="6">
        <f>IFERROR(VLOOKUP($C357,'World Cup Players'!#REF!,8,FALSE),0)</f>
        <v>0</v>
      </c>
      <c r="G357" s="6">
        <f>IFERROR(VLOOKUP($C357,'World Cup Players'!#REF!,10,FALSE),0)</f>
        <v>0</v>
      </c>
      <c r="H357" s="6">
        <f>IFERROR(VLOOKUP($C357,'World Cup Players'!#REF!,11,FALSE),0)</f>
        <v>0</v>
      </c>
      <c r="J357" s="6">
        <f>IFERROR(VLOOKUP($C357,#REF!,15,FALSE),0)</f>
        <v>0</v>
      </c>
      <c r="K357" s="6">
        <f>IFERROR(VLOOKUP($C357,#REF!,18,FALSE),0)</f>
        <v>0</v>
      </c>
      <c r="L357" s="6">
        <f t="shared" si="11"/>
        <v>0</v>
      </c>
    </row>
    <row r="358" spans="3:12" x14ac:dyDescent="0.25">
      <c r="C358" s="11" t="s">
        <v>123</v>
      </c>
      <c r="D358" s="6">
        <f>IFERROR(VLOOKUP($C358,'World Cup Players'!#REF!,3,FALSE),0)</f>
        <v>0</v>
      </c>
      <c r="F358" s="6">
        <f>IFERROR(VLOOKUP($C358,'World Cup Players'!#REF!,8,FALSE),0)</f>
        <v>0</v>
      </c>
      <c r="G358" s="6">
        <f>IFERROR(VLOOKUP($C358,'World Cup Players'!#REF!,10,FALSE),0)</f>
        <v>0</v>
      </c>
      <c r="H358" s="6">
        <f>IFERROR(VLOOKUP($C358,'World Cup Players'!#REF!,11,FALSE),0)</f>
        <v>0</v>
      </c>
      <c r="J358" s="6">
        <f>IFERROR(VLOOKUP($C358,#REF!,15,FALSE),0)</f>
        <v>0</v>
      </c>
      <c r="K358" s="6">
        <f>IFERROR(VLOOKUP($C358,#REF!,18,FALSE),0)</f>
        <v>0</v>
      </c>
      <c r="L358" s="6">
        <f t="shared" si="11"/>
        <v>0</v>
      </c>
    </row>
    <row r="359" spans="3:12" x14ac:dyDescent="0.25">
      <c r="C359" s="8" t="s">
        <v>76</v>
      </c>
      <c r="D359" s="6">
        <f>IFERROR(VLOOKUP($C359,'World Cup Players'!#REF!,3,FALSE),0)</f>
        <v>0</v>
      </c>
      <c r="F359" s="6">
        <f>IFERROR(VLOOKUP($C359,'World Cup Players'!#REF!,8,FALSE),0)</f>
        <v>0</v>
      </c>
      <c r="G359" s="6">
        <f>IFERROR(VLOOKUP($C359,'World Cup Players'!#REF!,10,FALSE),0)</f>
        <v>0</v>
      </c>
      <c r="H359" s="6">
        <f>IFERROR(VLOOKUP($C359,'World Cup Players'!#REF!,11,FALSE),0)</f>
        <v>0</v>
      </c>
      <c r="J359" s="6">
        <f>IFERROR(VLOOKUP($C359,#REF!,15,FALSE),0)</f>
        <v>0</v>
      </c>
      <c r="K359" s="6">
        <f>IFERROR(VLOOKUP($C359,#REF!,18,FALSE),0)</f>
        <v>0</v>
      </c>
      <c r="L359" s="6">
        <f t="shared" si="11"/>
        <v>0</v>
      </c>
    </row>
    <row r="360" spans="3:12" x14ac:dyDescent="0.25">
      <c r="C360" s="7" t="s">
        <v>48</v>
      </c>
      <c r="D360" s="6">
        <f>IFERROR(VLOOKUP($C360,'World Cup Players'!#REF!,3,FALSE),0)</f>
        <v>0</v>
      </c>
      <c r="F360" s="6">
        <f>IFERROR(VLOOKUP($C360,'World Cup Players'!#REF!,8,FALSE),0)</f>
        <v>0</v>
      </c>
      <c r="G360" s="6">
        <f>IFERROR(VLOOKUP($C360,'World Cup Players'!#REF!,10,FALSE),0)</f>
        <v>0</v>
      </c>
      <c r="H360" s="6">
        <f>IFERROR(VLOOKUP($C360,'World Cup Players'!#REF!,11,FALSE),0)</f>
        <v>0</v>
      </c>
      <c r="J360" s="6">
        <f>IFERROR(VLOOKUP($C360,#REF!,15,FALSE),0)</f>
        <v>0</v>
      </c>
      <c r="K360" s="6">
        <f>IFERROR(VLOOKUP($C360,#REF!,18,FALSE),0)</f>
        <v>0</v>
      </c>
      <c r="L360" s="6">
        <f t="shared" si="11"/>
        <v>0</v>
      </c>
    </row>
    <row r="361" spans="3:12" x14ac:dyDescent="0.25">
      <c r="C361" s="7" t="s">
        <v>52</v>
      </c>
      <c r="D361" s="6">
        <f>IFERROR(VLOOKUP($C361,'World Cup Players'!#REF!,3,FALSE),0)</f>
        <v>0</v>
      </c>
      <c r="F361" s="6">
        <f>IFERROR(VLOOKUP($C361,'World Cup Players'!#REF!,8,FALSE),0)</f>
        <v>0</v>
      </c>
      <c r="G361" s="6">
        <f>IFERROR(VLOOKUP($C361,'World Cup Players'!#REF!,10,FALSE),0)</f>
        <v>0</v>
      </c>
      <c r="H361" s="6">
        <f>IFERROR(VLOOKUP($C361,'World Cup Players'!#REF!,11,FALSE),0)</f>
        <v>0</v>
      </c>
      <c r="J361" s="6">
        <f>IFERROR(VLOOKUP($C361,#REF!,15,FALSE),0)</f>
        <v>0</v>
      </c>
      <c r="K361" s="6">
        <f>IFERROR(VLOOKUP($C361,#REF!,18,FALSE),0)</f>
        <v>0</v>
      </c>
      <c r="L361" s="6">
        <f t="shared" si="11"/>
        <v>0</v>
      </c>
    </row>
    <row r="362" spans="3:12" x14ac:dyDescent="0.25">
      <c r="C362" s="7" t="s">
        <v>72</v>
      </c>
      <c r="D362" s="6">
        <f>IFERROR(VLOOKUP($C362,'World Cup Players'!#REF!,3,FALSE),0)</f>
        <v>0</v>
      </c>
      <c r="F362" s="6">
        <f>IFERROR(VLOOKUP($C362,'World Cup Players'!#REF!,8,FALSE),0)</f>
        <v>0</v>
      </c>
      <c r="G362" s="6">
        <f>IFERROR(VLOOKUP($C362,'World Cup Players'!#REF!,10,FALSE),0)</f>
        <v>0</v>
      </c>
      <c r="H362" s="6">
        <f>IFERROR(VLOOKUP($C362,'World Cup Players'!#REF!,11,FALSE),0)</f>
        <v>0</v>
      </c>
      <c r="J362" s="6">
        <f>IFERROR(VLOOKUP($C362,#REF!,15,FALSE),0)</f>
        <v>0</v>
      </c>
      <c r="K362" s="6">
        <f>IFERROR(VLOOKUP($C362,#REF!,18,FALSE),0)</f>
        <v>0</v>
      </c>
      <c r="L362" s="6">
        <f t="shared" si="11"/>
        <v>0</v>
      </c>
    </row>
    <row r="363" spans="3:12" x14ac:dyDescent="0.25">
      <c r="C363" s="12" t="s">
        <v>155</v>
      </c>
      <c r="D363" s="6">
        <f>IFERROR(VLOOKUP($C363,'World Cup Players'!#REF!,3,FALSE),0)</f>
        <v>0</v>
      </c>
      <c r="F363" s="6">
        <f>IFERROR(VLOOKUP($C363,'World Cup Players'!#REF!,8,FALSE),0)</f>
        <v>0</v>
      </c>
      <c r="G363" s="6">
        <f>IFERROR(VLOOKUP($C363,'World Cup Players'!#REF!,10,FALSE),0)</f>
        <v>0</v>
      </c>
      <c r="H363" s="6">
        <f>IFERROR(VLOOKUP($C363,'World Cup Players'!#REF!,11,FALSE),0)</f>
        <v>0</v>
      </c>
      <c r="J363" s="6">
        <f>IFERROR(VLOOKUP($C363,#REF!,15,FALSE),0)</f>
        <v>0</v>
      </c>
      <c r="K363" s="6">
        <f>IFERROR(VLOOKUP($C363,#REF!,18,FALSE),0)</f>
        <v>0</v>
      </c>
      <c r="L363" s="6">
        <f t="shared" si="11"/>
        <v>0</v>
      </c>
    </row>
    <row r="364" spans="3:12" x14ac:dyDescent="0.25">
      <c r="D364" s="6">
        <f>IFERROR(VLOOKUP($C364,'World Cup Players'!#REF!,3,FALSE),0)</f>
        <v>0</v>
      </c>
      <c r="F364" s="6">
        <f>IFERROR(VLOOKUP($C364,'World Cup Players'!#REF!,8,FALSE),0)</f>
        <v>0</v>
      </c>
      <c r="G364" s="6">
        <f>IFERROR(VLOOKUP($C364,'World Cup Players'!#REF!,10,FALSE),0)</f>
        <v>0</v>
      </c>
      <c r="H364" s="6">
        <f>IFERROR(VLOOKUP($C364,'World Cup Players'!#REF!,11,FALSE),0)</f>
        <v>0</v>
      </c>
      <c r="J364" s="6">
        <f>IFERROR(VLOOKUP($C364,#REF!,15,FALSE),0)</f>
        <v>0</v>
      </c>
      <c r="K364" s="6">
        <f>IFERROR(VLOOKUP($C364,#REF!,18,FALSE),0)</f>
        <v>0</v>
      </c>
      <c r="L364" s="6">
        <f t="shared" si="11"/>
        <v>0</v>
      </c>
    </row>
    <row r="365" spans="3:12" x14ac:dyDescent="0.25">
      <c r="C365" s="6" t="s">
        <v>153</v>
      </c>
      <c r="D365" s="6">
        <f>IFERROR(VLOOKUP($C365,'World Cup Players'!#REF!,3,FALSE),0)</f>
        <v>0</v>
      </c>
      <c r="F365" s="6">
        <f>IFERROR(VLOOKUP($C365,'World Cup Players'!#REF!,8,FALSE),0)</f>
        <v>0</v>
      </c>
      <c r="G365" s="6">
        <f>IFERROR(VLOOKUP($C365,'World Cup Players'!#REF!,10,FALSE),0)</f>
        <v>0</v>
      </c>
      <c r="H365" s="6">
        <f>IFERROR(VLOOKUP($C365,'World Cup Players'!#REF!,11,FALSE),0)</f>
        <v>0</v>
      </c>
      <c r="J365" s="6">
        <f>IFERROR(VLOOKUP($C365,#REF!,15,FALSE),0)</f>
        <v>0</v>
      </c>
      <c r="K365" s="6">
        <f>IFERROR(VLOOKUP($C365,#REF!,18,FALSE),0)</f>
        <v>0</v>
      </c>
      <c r="L365" s="6">
        <f t="shared" si="11"/>
        <v>0</v>
      </c>
    </row>
    <row r="366" spans="3:12" x14ac:dyDescent="0.25">
      <c r="C366" s="7" t="s">
        <v>5</v>
      </c>
      <c r="D366" s="6">
        <f>IFERROR(VLOOKUP($C366,'World Cup Players'!#REF!,3,FALSE),0)</f>
        <v>0</v>
      </c>
      <c r="F366" s="6">
        <f>IFERROR(VLOOKUP($C366,'World Cup Players'!#REF!,8,FALSE),0)</f>
        <v>0</v>
      </c>
      <c r="G366" s="6">
        <f>IFERROR(VLOOKUP($C366,'World Cup Players'!#REF!,10,FALSE),0)</f>
        <v>0</v>
      </c>
      <c r="H366" s="6">
        <f>IFERROR(VLOOKUP($C366,'World Cup Players'!#REF!,11,FALSE),0)</f>
        <v>0</v>
      </c>
      <c r="J366" s="6">
        <f>IFERROR(VLOOKUP($C366,#REF!,15,FALSE),0)</f>
        <v>0</v>
      </c>
      <c r="K366" s="6">
        <f>IFERROR(VLOOKUP($C366,#REF!,18,FALSE),0)</f>
        <v>0</v>
      </c>
      <c r="L366" s="6">
        <f t="shared" si="11"/>
        <v>0</v>
      </c>
    </row>
    <row r="367" spans="3:12" x14ac:dyDescent="0.25">
      <c r="C367" s="7" t="s">
        <v>16</v>
      </c>
      <c r="D367" s="6">
        <f>IFERROR(VLOOKUP($C367,'World Cup Players'!#REF!,3,FALSE),0)</f>
        <v>0</v>
      </c>
      <c r="F367" s="6">
        <f>IFERROR(VLOOKUP($C367,'World Cup Players'!#REF!,8,FALSE),0)</f>
        <v>0</v>
      </c>
      <c r="G367" s="6">
        <f>IFERROR(VLOOKUP($C367,'World Cup Players'!#REF!,10,FALSE),0)</f>
        <v>0</v>
      </c>
      <c r="H367" s="6">
        <f>IFERROR(VLOOKUP($C367,'World Cup Players'!#REF!,11,FALSE),0)</f>
        <v>0</v>
      </c>
      <c r="J367" s="6">
        <f>IFERROR(VLOOKUP($C367,#REF!,15,FALSE),0)</f>
        <v>0</v>
      </c>
      <c r="K367" s="6">
        <f>IFERROR(VLOOKUP($C367,#REF!,18,FALSE),0)</f>
        <v>0</v>
      </c>
      <c r="L367" s="6">
        <f t="shared" si="11"/>
        <v>0</v>
      </c>
    </row>
    <row r="368" spans="3:12" x14ac:dyDescent="0.25">
      <c r="C368" s="7" t="s">
        <v>34</v>
      </c>
      <c r="D368" s="6">
        <f>IFERROR(VLOOKUP($C368,'World Cup Players'!#REF!,3,FALSE),0)</f>
        <v>0</v>
      </c>
      <c r="F368" s="6">
        <f>IFERROR(VLOOKUP($C368,'World Cup Players'!#REF!,8,FALSE),0)</f>
        <v>0</v>
      </c>
      <c r="G368" s="6">
        <f>IFERROR(VLOOKUP($C368,'World Cup Players'!#REF!,10,FALSE),0)</f>
        <v>0</v>
      </c>
      <c r="H368" s="6">
        <f>IFERROR(VLOOKUP($C368,'World Cup Players'!#REF!,11,FALSE),0)</f>
        <v>0</v>
      </c>
      <c r="J368" s="6">
        <f>IFERROR(VLOOKUP($C368,#REF!,15,FALSE),0)</f>
        <v>0</v>
      </c>
      <c r="K368" s="6">
        <f>IFERROR(VLOOKUP($C368,#REF!,18,FALSE),0)</f>
        <v>0</v>
      </c>
      <c r="L368" s="6">
        <f t="shared" si="11"/>
        <v>0</v>
      </c>
    </row>
    <row r="369" spans="3:12" x14ac:dyDescent="0.25">
      <c r="C369" s="7" t="s">
        <v>38</v>
      </c>
      <c r="D369" s="6">
        <f>IFERROR(VLOOKUP($C369,'World Cup Players'!#REF!,3,FALSE),0)</f>
        <v>0</v>
      </c>
      <c r="F369" s="6">
        <f>IFERROR(VLOOKUP($C369,'World Cup Players'!#REF!,8,FALSE),0)</f>
        <v>0</v>
      </c>
      <c r="G369" s="6">
        <f>IFERROR(VLOOKUP($C369,'World Cup Players'!#REF!,10,FALSE),0)</f>
        <v>0</v>
      </c>
      <c r="H369" s="6">
        <f>IFERROR(VLOOKUP($C369,'World Cup Players'!#REF!,11,FALSE),0)</f>
        <v>0</v>
      </c>
      <c r="J369" s="6">
        <f>IFERROR(VLOOKUP($C369,#REF!,15,FALSE),0)</f>
        <v>0</v>
      </c>
      <c r="K369" s="6">
        <f>IFERROR(VLOOKUP($C369,#REF!,18,FALSE),0)</f>
        <v>0</v>
      </c>
      <c r="L369" s="6">
        <f t="shared" si="11"/>
        <v>0</v>
      </c>
    </row>
    <row r="370" spans="3:12" x14ac:dyDescent="0.25">
      <c r="C370" s="7" t="s">
        <v>31</v>
      </c>
      <c r="D370" s="6">
        <f>IFERROR(VLOOKUP($C370,'World Cup Players'!#REF!,3,FALSE),0)</f>
        <v>0</v>
      </c>
      <c r="F370" s="6">
        <f>IFERROR(VLOOKUP($C370,'World Cup Players'!#REF!,8,FALSE),0)</f>
        <v>0</v>
      </c>
      <c r="G370" s="6">
        <f>IFERROR(VLOOKUP($C370,'World Cup Players'!#REF!,10,FALSE),0)</f>
        <v>0</v>
      </c>
      <c r="H370" s="6">
        <f>IFERROR(VLOOKUP($C370,'World Cup Players'!#REF!,11,FALSE),0)</f>
        <v>0</v>
      </c>
      <c r="J370" s="6">
        <f>IFERROR(VLOOKUP($C370,#REF!,15,FALSE),0)</f>
        <v>0</v>
      </c>
      <c r="K370" s="6">
        <f>IFERROR(VLOOKUP($C370,#REF!,18,FALSE),0)</f>
        <v>0</v>
      </c>
      <c r="L370" s="6">
        <f t="shared" si="11"/>
        <v>0</v>
      </c>
    </row>
    <row r="371" spans="3:12" x14ac:dyDescent="0.25">
      <c r="C371" s="9" t="s">
        <v>63</v>
      </c>
      <c r="D371" s="6">
        <f>IFERROR(VLOOKUP($C371,'World Cup Players'!#REF!,3,FALSE),0)</f>
        <v>0</v>
      </c>
      <c r="F371" s="6">
        <f>IFERROR(VLOOKUP($C371,'World Cup Players'!#REF!,8,FALSE),0)</f>
        <v>0</v>
      </c>
      <c r="G371" s="6">
        <f>IFERROR(VLOOKUP($C371,'World Cup Players'!#REF!,10,FALSE),0)</f>
        <v>0</v>
      </c>
      <c r="H371" s="6">
        <f>IFERROR(VLOOKUP($C371,'World Cup Players'!#REF!,11,FALSE),0)</f>
        <v>0</v>
      </c>
      <c r="J371" s="6">
        <f>IFERROR(VLOOKUP($C371,#REF!,15,FALSE),0)</f>
        <v>0</v>
      </c>
      <c r="K371" s="6">
        <f>IFERROR(VLOOKUP($C371,#REF!,18,FALSE),0)</f>
        <v>0</v>
      </c>
      <c r="L371" s="6">
        <f t="shared" si="11"/>
        <v>0</v>
      </c>
    </row>
    <row r="372" spans="3:12" x14ac:dyDescent="0.25">
      <c r="C372" s="9" t="s">
        <v>61</v>
      </c>
      <c r="D372" s="6">
        <f>IFERROR(VLOOKUP($C372,'World Cup Players'!#REF!,3,FALSE),0)</f>
        <v>0</v>
      </c>
      <c r="F372" s="6">
        <f>IFERROR(VLOOKUP($C372,'World Cup Players'!#REF!,8,FALSE),0)</f>
        <v>0</v>
      </c>
      <c r="G372" s="6">
        <f>IFERROR(VLOOKUP($C372,'World Cup Players'!#REF!,10,FALSE),0)</f>
        <v>0</v>
      </c>
      <c r="H372" s="6">
        <f>IFERROR(VLOOKUP($C372,'World Cup Players'!#REF!,11,FALSE),0)</f>
        <v>0</v>
      </c>
      <c r="J372" s="6">
        <f>IFERROR(VLOOKUP($C372,#REF!,15,FALSE),0)</f>
        <v>0</v>
      </c>
      <c r="K372" s="6">
        <f>IFERROR(VLOOKUP($C372,#REF!,18,FALSE),0)</f>
        <v>0</v>
      </c>
      <c r="L372" s="6">
        <f t="shared" si="11"/>
        <v>0</v>
      </c>
    </row>
    <row r="373" spans="3:12" x14ac:dyDescent="0.25">
      <c r="C373" s="7" t="s">
        <v>47</v>
      </c>
      <c r="D373" s="6">
        <f>IFERROR(VLOOKUP($C373,'World Cup Players'!#REF!,3,FALSE),0)</f>
        <v>0</v>
      </c>
      <c r="F373" s="6">
        <f>IFERROR(VLOOKUP($C373,'World Cup Players'!#REF!,8,FALSE),0)</f>
        <v>0</v>
      </c>
      <c r="G373" s="6">
        <f>IFERROR(VLOOKUP($C373,'World Cup Players'!#REF!,10,FALSE),0)</f>
        <v>0</v>
      </c>
      <c r="H373" s="6">
        <f>IFERROR(VLOOKUP($C373,'World Cup Players'!#REF!,11,FALSE),0)</f>
        <v>0</v>
      </c>
      <c r="J373" s="6">
        <f>IFERROR(VLOOKUP($C373,#REF!,15,FALSE),0)</f>
        <v>0</v>
      </c>
      <c r="K373" s="6">
        <f>IFERROR(VLOOKUP($C373,#REF!,18,FALSE),0)</f>
        <v>0</v>
      </c>
      <c r="L373" s="6">
        <f t="shared" si="11"/>
        <v>0</v>
      </c>
    </row>
    <row r="374" spans="3:12" x14ac:dyDescent="0.25">
      <c r="C374" s="9" t="s">
        <v>57</v>
      </c>
      <c r="D374" s="6">
        <f>IFERROR(VLOOKUP($C374,'World Cup Players'!#REF!,3,FALSE),0)</f>
        <v>0</v>
      </c>
      <c r="F374" s="6">
        <f>IFERROR(VLOOKUP($C374,'World Cup Players'!#REF!,8,FALSE),0)</f>
        <v>0</v>
      </c>
      <c r="G374" s="6">
        <f>IFERROR(VLOOKUP($C374,'World Cup Players'!#REF!,10,FALSE),0)</f>
        <v>0</v>
      </c>
      <c r="H374" s="6">
        <f>IFERROR(VLOOKUP($C374,'World Cup Players'!#REF!,11,FALSE),0)</f>
        <v>0</v>
      </c>
      <c r="J374" s="6">
        <f>IFERROR(VLOOKUP($C374,#REF!,15,FALSE),0)</f>
        <v>0</v>
      </c>
      <c r="K374" s="6">
        <f>IFERROR(VLOOKUP($C374,#REF!,18,FALSE),0)</f>
        <v>0</v>
      </c>
      <c r="L374" s="6">
        <f t="shared" si="11"/>
        <v>0</v>
      </c>
    </row>
    <row r="375" spans="3:12" x14ac:dyDescent="0.25">
      <c r="C375" s="9" t="s">
        <v>60</v>
      </c>
      <c r="D375" s="6">
        <f>IFERROR(VLOOKUP($C375,'World Cup Players'!#REF!,3,FALSE),0)</f>
        <v>0</v>
      </c>
      <c r="F375" s="6">
        <f>IFERROR(VLOOKUP($C375,'World Cup Players'!#REF!,8,FALSE),0)</f>
        <v>0</v>
      </c>
      <c r="G375" s="6">
        <f>IFERROR(VLOOKUP($C375,'World Cup Players'!#REF!,10,FALSE),0)</f>
        <v>0</v>
      </c>
      <c r="H375" s="6">
        <f>IFERROR(VLOOKUP($C375,'World Cup Players'!#REF!,11,FALSE),0)</f>
        <v>0</v>
      </c>
      <c r="J375" s="6">
        <f>IFERROR(VLOOKUP($C375,#REF!,15,FALSE),0)</f>
        <v>0</v>
      </c>
      <c r="K375" s="6">
        <f>IFERROR(VLOOKUP($C375,#REF!,18,FALSE),0)</f>
        <v>0</v>
      </c>
      <c r="L375" s="6">
        <f t="shared" si="11"/>
        <v>0</v>
      </c>
    </row>
    <row r="376" spans="3:12" x14ac:dyDescent="0.25">
      <c r="C376" s="10" t="s">
        <v>117</v>
      </c>
      <c r="D376" s="6">
        <f>IFERROR(VLOOKUP($C376,'World Cup Players'!#REF!,3,FALSE),0)</f>
        <v>0</v>
      </c>
      <c r="F376" s="6">
        <f>IFERROR(VLOOKUP($C376,'World Cup Players'!#REF!,8,FALSE),0)</f>
        <v>0</v>
      </c>
      <c r="G376" s="6">
        <f>IFERROR(VLOOKUP($C376,'World Cup Players'!#REF!,10,FALSE),0)</f>
        <v>0</v>
      </c>
      <c r="H376" s="6">
        <f>IFERROR(VLOOKUP($C376,'World Cup Players'!#REF!,11,FALSE),0)</f>
        <v>0</v>
      </c>
      <c r="J376" s="6">
        <f>IFERROR(VLOOKUP($C376,#REF!,15,FALSE),0)</f>
        <v>0</v>
      </c>
      <c r="K376" s="6">
        <f>IFERROR(VLOOKUP($C376,#REF!,18,FALSE),0)</f>
        <v>0</v>
      </c>
      <c r="L376" s="6">
        <f t="shared" si="11"/>
        <v>0</v>
      </c>
    </row>
    <row r="377" spans="3:12" x14ac:dyDescent="0.25">
      <c r="C377" s="8" t="s">
        <v>113</v>
      </c>
      <c r="D377" s="6">
        <f>IFERROR(VLOOKUP($C377,'World Cup Players'!#REF!,3,FALSE),0)</f>
        <v>0</v>
      </c>
      <c r="F377" s="6">
        <f>IFERROR(VLOOKUP($C377,'World Cup Players'!#REF!,8,FALSE),0)</f>
        <v>0</v>
      </c>
      <c r="G377" s="6">
        <f>IFERROR(VLOOKUP($C377,'World Cup Players'!#REF!,10,FALSE),0)</f>
        <v>0</v>
      </c>
      <c r="H377" s="6">
        <f>IFERROR(VLOOKUP($C377,'World Cup Players'!#REF!,11,FALSE),0)</f>
        <v>0</v>
      </c>
      <c r="J377" s="6">
        <f>IFERROR(VLOOKUP($C377,#REF!,15,FALSE),0)</f>
        <v>0</v>
      </c>
      <c r="K377" s="6">
        <f>IFERROR(VLOOKUP($C377,#REF!,18,FALSE),0)</f>
        <v>0</v>
      </c>
      <c r="L377" s="6">
        <f t="shared" si="11"/>
        <v>0</v>
      </c>
    </row>
    <row r="378" spans="3:12" x14ac:dyDescent="0.25">
      <c r="C378" s="10" t="s">
        <v>104</v>
      </c>
      <c r="D378" s="6">
        <f>IFERROR(VLOOKUP($C378,'World Cup Players'!#REF!,3,FALSE),0)</f>
        <v>0</v>
      </c>
      <c r="F378" s="6">
        <f>IFERROR(VLOOKUP($C378,'World Cup Players'!#REF!,8,FALSE),0)</f>
        <v>0</v>
      </c>
      <c r="G378" s="6">
        <f>IFERROR(VLOOKUP($C378,'World Cup Players'!#REF!,10,FALSE),0)</f>
        <v>0</v>
      </c>
      <c r="H378" s="6">
        <f>IFERROR(VLOOKUP($C378,'World Cup Players'!#REF!,11,FALSE),0)</f>
        <v>0</v>
      </c>
      <c r="J378" s="6">
        <f>IFERROR(VLOOKUP($C378,#REF!,15,FALSE),0)</f>
        <v>0</v>
      </c>
      <c r="K378" s="6">
        <f>IFERROR(VLOOKUP($C378,#REF!,18,FALSE),0)</f>
        <v>0</v>
      </c>
      <c r="L378" s="6">
        <f t="shared" si="11"/>
        <v>0</v>
      </c>
    </row>
    <row r="379" spans="3:12" x14ac:dyDescent="0.25">
      <c r="C379" s="7" t="s">
        <v>40</v>
      </c>
      <c r="D379" s="6">
        <f>IFERROR(VLOOKUP($C379,'World Cup Players'!#REF!,3,FALSE),0)</f>
        <v>0</v>
      </c>
      <c r="F379" s="6">
        <f>IFERROR(VLOOKUP($C379,'World Cup Players'!#REF!,8,FALSE),0)</f>
        <v>0</v>
      </c>
      <c r="G379" s="6">
        <f>IFERROR(VLOOKUP($C379,'World Cup Players'!#REF!,10,FALSE),0)</f>
        <v>0</v>
      </c>
      <c r="H379" s="6">
        <f>IFERROR(VLOOKUP($C379,'World Cup Players'!#REF!,11,FALSE),0)</f>
        <v>0</v>
      </c>
      <c r="J379" s="6">
        <f>IFERROR(VLOOKUP($C379,#REF!,15,FALSE),0)</f>
        <v>0</v>
      </c>
      <c r="K379" s="6">
        <f>IFERROR(VLOOKUP($C379,#REF!,18,FALSE),0)</f>
        <v>0</v>
      </c>
      <c r="L379" s="6">
        <f t="shared" si="11"/>
        <v>0</v>
      </c>
    </row>
    <row r="380" spans="3:12" x14ac:dyDescent="0.25">
      <c r="C380" s="10" t="s">
        <v>112</v>
      </c>
      <c r="D380" s="6">
        <f>IFERROR(VLOOKUP($C380,'World Cup Players'!#REF!,3,FALSE),0)</f>
        <v>0</v>
      </c>
      <c r="F380" s="6">
        <f>IFERROR(VLOOKUP($C380,'World Cup Players'!#REF!,8,FALSE),0)</f>
        <v>0</v>
      </c>
      <c r="G380" s="6">
        <f>IFERROR(VLOOKUP($C380,'World Cup Players'!#REF!,10,FALSE),0)</f>
        <v>0</v>
      </c>
      <c r="H380" s="6">
        <f>IFERROR(VLOOKUP($C380,'World Cup Players'!#REF!,11,FALSE),0)</f>
        <v>0</v>
      </c>
      <c r="J380" s="6">
        <f>IFERROR(VLOOKUP($C380,#REF!,15,FALSE),0)</f>
        <v>0</v>
      </c>
      <c r="K380" s="6">
        <f>IFERROR(VLOOKUP($C380,#REF!,18,FALSE),0)</f>
        <v>0</v>
      </c>
      <c r="L380" s="6">
        <f t="shared" si="11"/>
        <v>0</v>
      </c>
    </row>
    <row r="381" spans="3:12" x14ac:dyDescent="0.25">
      <c r="C381" s="10" t="s">
        <v>105</v>
      </c>
      <c r="D381" s="6">
        <f>IFERROR(VLOOKUP($C381,'World Cup Players'!#REF!,3,FALSE),0)</f>
        <v>0</v>
      </c>
      <c r="F381" s="6">
        <f>IFERROR(VLOOKUP($C381,'World Cup Players'!#REF!,8,FALSE),0)</f>
        <v>0</v>
      </c>
      <c r="G381" s="6">
        <f>IFERROR(VLOOKUP($C381,'World Cup Players'!#REF!,10,FALSE),0)</f>
        <v>0</v>
      </c>
      <c r="H381" s="6">
        <f>IFERROR(VLOOKUP($C381,'World Cup Players'!#REF!,11,FALSE),0)</f>
        <v>0</v>
      </c>
      <c r="J381" s="6">
        <f>IFERROR(VLOOKUP($C381,#REF!,15,FALSE),0)</f>
        <v>0</v>
      </c>
      <c r="K381" s="6">
        <f>IFERROR(VLOOKUP($C381,#REF!,18,FALSE),0)</f>
        <v>0</v>
      </c>
      <c r="L381" s="6">
        <f t="shared" si="11"/>
        <v>0</v>
      </c>
    </row>
    <row r="382" spans="3:12" x14ac:dyDescent="0.25">
      <c r="C382" s="11" t="s">
        <v>123</v>
      </c>
      <c r="D382" s="6">
        <f>IFERROR(VLOOKUP($C382,'World Cup Players'!#REF!,3,FALSE),0)</f>
        <v>0</v>
      </c>
      <c r="F382" s="6">
        <f>IFERROR(VLOOKUP($C382,'World Cup Players'!#REF!,8,FALSE),0)</f>
        <v>0</v>
      </c>
      <c r="G382" s="6">
        <f>IFERROR(VLOOKUP($C382,'World Cup Players'!#REF!,10,FALSE),0)</f>
        <v>0</v>
      </c>
      <c r="H382" s="6">
        <f>IFERROR(VLOOKUP($C382,'World Cup Players'!#REF!,11,FALSE),0)</f>
        <v>0</v>
      </c>
      <c r="J382" s="6">
        <f>IFERROR(VLOOKUP($C382,#REF!,15,FALSE),0)</f>
        <v>0</v>
      </c>
      <c r="K382" s="6">
        <f>IFERROR(VLOOKUP($C382,#REF!,18,FALSE),0)</f>
        <v>0</v>
      </c>
      <c r="L382" s="6">
        <f t="shared" si="11"/>
        <v>0</v>
      </c>
    </row>
    <row r="383" spans="3:12" x14ac:dyDescent="0.25">
      <c r="C383" s="10" t="s">
        <v>82</v>
      </c>
      <c r="D383" s="6">
        <f>IFERROR(VLOOKUP($C383,'World Cup Players'!#REF!,3,FALSE),0)</f>
        <v>0</v>
      </c>
      <c r="F383" s="6">
        <f>IFERROR(VLOOKUP($C383,'World Cup Players'!#REF!,8,FALSE),0)</f>
        <v>0</v>
      </c>
      <c r="G383" s="6">
        <f>IFERROR(VLOOKUP($C383,'World Cup Players'!#REF!,10,FALSE),0)</f>
        <v>0</v>
      </c>
      <c r="H383" s="6">
        <f>IFERROR(VLOOKUP($C383,'World Cup Players'!#REF!,11,FALSE),0)</f>
        <v>0</v>
      </c>
      <c r="J383" s="6">
        <f>IFERROR(VLOOKUP($C383,#REF!,15,FALSE),0)</f>
        <v>0</v>
      </c>
      <c r="K383" s="6">
        <f>IFERROR(VLOOKUP($C383,#REF!,18,FALSE),0)</f>
        <v>0</v>
      </c>
      <c r="L383" s="6">
        <f t="shared" si="11"/>
        <v>0</v>
      </c>
    </row>
    <row r="384" spans="3:12" x14ac:dyDescent="0.25">
      <c r="C384" s="7" t="s">
        <v>49</v>
      </c>
      <c r="D384" s="6">
        <f>IFERROR(VLOOKUP($C384,'World Cup Players'!#REF!,3,FALSE),0)</f>
        <v>0</v>
      </c>
      <c r="F384" s="6">
        <f>IFERROR(VLOOKUP($C384,'World Cup Players'!#REF!,8,FALSE),0)</f>
        <v>0</v>
      </c>
      <c r="G384" s="6">
        <f>IFERROR(VLOOKUP($C384,'World Cup Players'!#REF!,10,FALSE),0)</f>
        <v>0</v>
      </c>
      <c r="H384" s="6">
        <f>IFERROR(VLOOKUP($C384,'World Cup Players'!#REF!,11,FALSE),0)</f>
        <v>0</v>
      </c>
      <c r="J384" s="6">
        <f>IFERROR(VLOOKUP($C384,#REF!,15,FALSE),0)</f>
        <v>0</v>
      </c>
      <c r="K384" s="6">
        <f>IFERROR(VLOOKUP($C384,#REF!,18,FALSE),0)</f>
        <v>0</v>
      </c>
      <c r="L384" s="6">
        <f t="shared" si="11"/>
        <v>0</v>
      </c>
    </row>
    <row r="385" spans="3:12" x14ac:dyDescent="0.25">
      <c r="C385" s="7" t="s">
        <v>130</v>
      </c>
      <c r="D385" s="6">
        <f>IFERROR(VLOOKUP($C385,'World Cup Players'!#REF!,3,FALSE),0)</f>
        <v>0</v>
      </c>
      <c r="F385" s="6">
        <f>IFERROR(VLOOKUP($C385,'World Cup Players'!#REF!,8,FALSE),0)</f>
        <v>0</v>
      </c>
      <c r="G385" s="6">
        <f>IFERROR(VLOOKUP($C385,'World Cup Players'!#REF!,10,FALSE),0)</f>
        <v>0</v>
      </c>
      <c r="H385" s="6">
        <f>IFERROR(VLOOKUP($C385,'World Cup Players'!#REF!,11,FALSE),0)</f>
        <v>0</v>
      </c>
      <c r="J385" s="6">
        <f>IFERROR(VLOOKUP($C385,#REF!,15,FALSE),0)</f>
        <v>0</v>
      </c>
      <c r="K385" s="6">
        <f>IFERROR(VLOOKUP($C385,#REF!,18,FALSE),0)</f>
        <v>0</v>
      </c>
      <c r="L385" s="6">
        <f t="shared" si="11"/>
        <v>0</v>
      </c>
    </row>
    <row r="386" spans="3:12" x14ac:dyDescent="0.25">
      <c r="C386" s="10" t="s">
        <v>89</v>
      </c>
      <c r="D386" s="6">
        <f>IFERROR(VLOOKUP($C386,'World Cup Players'!#REF!,3,FALSE),0)</f>
        <v>0</v>
      </c>
      <c r="F386" s="6">
        <f>IFERROR(VLOOKUP($C386,'World Cup Players'!#REF!,8,FALSE),0)</f>
        <v>0</v>
      </c>
      <c r="G386" s="6">
        <f>IFERROR(VLOOKUP($C386,'World Cup Players'!#REF!,10,FALSE),0)</f>
        <v>0</v>
      </c>
      <c r="H386" s="6">
        <f>IFERROR(VLOOKUP($C386,'World Cup Players'!#REF!,11,FALSE),0)</f>
        <v>0</v>
      </c>
      <c r="J386" s="6">
        <f>IFERROR(VLOOKUP($C386,#REF!,15,FALSE),0)</f>
        <v>0</v>
      </c>
      <c r="K386" s="6">
        <f>IFERROR(VLOOKUP($C386,#REF!,18,FALSE),0)</f>
        <v>0</v>
      </c>
      <c r="L386" s="6">
        <f t="shared" si="11"/>
        <v>0</v>
      </c>
    </row>
    <row r="387" spans="3:12" x14ac:dyDescent="0.25">
      <c r="C387" s="12" t="s">
        <v>155</v>
      </c>
      <c r="D387" s="6">
        <f>IFERROR(VLOOKUP($C387,'World Cup Players'!#REF!,3,FALSE),0)</f>
        <v>0</v>
      </c>
      <c r="F387" s="6">
        <f>IFERROR(VLOOKUP($C387,'World Cup Players'!#REF!,8,FALSE),0)</f>
        <v>0</v>
      </c>
      <c r="G387" s="6">
        <f>IFERROR(VLOOKUP($C387,'World Cup Players'!#REF!,10,FALSE),0)</f>
        <v>0</v>
      </c>
      <c r="H387" s="6">
        <f>IFERROR(VLOOKUP($C387,'World Cup Players'!#REF!,11,FALSE),0)</f>
        <v>0</v>
      </c>
      <c r="J387" s="6">
        <f>IFERROR(VLOOKUP($C387,#REF!,15,FALSE),0)</f>
        <v>0</v>
      </c>
      <c r="K387" s="6">
        <f>IFERROR(VLOOKUP($C387,#REF!,18,FALSE),0)</f>
        <v>0</v>
      </c>
      <c r="L387" s="6">
        <f t="shared" si="11"/>
        <v>0</v>
      </c>
    </row>
    <row r="388" spans="3:12" x14ac:dyDescent="0.25">
      <c r="D388" s="6">
        <f>IFERROR(VLOOKUP($C388,'World Cup Players'!#REF!,3,FALSE),0)</f>
        <v>0</v>
      </c>
      <c r="F388" s="6">
        <f>IFERROR(VLOOKUP($C388,'World Cup Players'!#REF!,8,FALSE),0)</f>
        <v>0</v>
      </c>
      <c r="G388" s="6">
        <f>IFERROR(VLOOKUP($C388,'World Cup Players'!#REF!,10,FALSE),0)</f>
        <v>0</v>
      </c>
      <c r="H388" s="6">
        <f>IFERROR(VLOOKUP($C388,'World Cup Players'!#REF!,11,FALSE),0)</f>
        <v>0</v>
      </c>
      <c r="J388" s="6">
        <f>IFERROR(VLOOKUP($C388,#REF!,15,FALSE),0)</f>
        <v>0</v>
      </c>
      <c r="K388" s="6">
        <f>IFERROR(VLOOKUP($C388,#REF!,18,FALSE),0)</f>
        <v>0</v>
      </c>
      <c r="L388" s="6">
        <f t="shared" si="11"/>
        <v>0</v>
      </c>
    </row>
    <row r="389" spans="3:12" x14ac:dyDescent="0.25">
      <c r="C389" s="6" t="s">
        <v>139</v>
      </c>
      <c r="D389" s="6">
        <f>IFERROR(VLOOKUP($C389,'World Cup Players'!#REF!,3,FALSE),0)</f>
        <v>0</v>
      </c>
      <c r="F389" s="6">
        <f>IFERROR(VLOOKUP($C389,'World Cup Players'!#REF!,8,FALSE),0)</f>
        <v>0</v>
      </c>
      <c r="G389" s="6">
        <f>IFERROR(VLOOKUP($C389,'World Cup Players'!#REF!,10,FALSE),0)</f>
        <v>0</v>
      </c>
      <c r="H389" s="6">
        <f>IFERROR(VLOOKUP($C389,'World Cup Players'!#REF!,11,FALSE),0)</f>
        <v>0</v>
      </c>
      <c r="J389" s="6">
        <f>IFERROR(VLOOKUP($C389,#REF!,15,FALSE),0)</f>
        <v>0</v>
      </c>
      <c r="K389" s="6">
        <f>IFERROR(VLOOKUP($C389,#REF!,18,FALSE),0)</f>
        <v>0</v>
      </c>
      <c r="L389" s="6">
        <f t="shared" ref="L389:L452" si="12">SUM((F389*0.0055)+G389+H389+I389+J389+K389)</f>
        <v>0</v>
      </c>
    </row>
    <row r="390" spans="3:12" x14ac:dyDescent="0.25">
      <c r="C390" s="7" t="s">
        <v>8</v>
      </c>
      <c r="D390" s="6">
        <f>IFERROR(VLOOKUP($C390,'World Cup Players'!#REF!,3,FALSE),0)</f>
        <v>0</v>
      </c>
      <c r="F390" s="6">
        <f>IFERROR(VLOOKUP($C390,'World Cup Players'!#REF!,8,FALSE),0)</f>
        <v>0</v>
      </c>
      <c r="G390" s="6">
        <f>IFERROR(VLOOKUP($C390,'World Cup Players'!#REF!,10,FALSE),0)</f>
        <v>0</v>
      </c>
      <c r="H390" s="6">
        <f>IFERROR(VLOOKUP($C390,'World Cup Players'!#REF!,11,FALSE),0)</f>
        <v>0</v>
      </c>
      <c r="J390" s="6">
        <f>IFERROR(VLOOKUP($C390,#REF!,15,FALSE),0)</f>
        <v>0</v>
      </c>
      <c r="K390" s="6">
        <f>IFERROR(VLOOKUP($C390,#REF!,18,FALSE),0)</f>
        <v>0</v>
      </c>
      <c r="L390" s="6">
        <f t="shared" si="12"/>
        <v>0</v>
      </c>
    </row>
    <row r="391" spans="3:12" x14ac:dyDescent="0.25">
      <c r="C391" s="8" t="s">
        <v>19</v>
      </c>
      <c r="D391" s="6">
        <f>IFERROR(VLOOKUP($C391,'World Cup Players'!#REF!,3,FALSE),0)</f>
        <v>0</v>
      </c>
      <c r="F391" s="6">
        <f>IFERROR(VLOOKUP($C391,'World Cup Players'!#REF!,8,FALSE),0)</f>
        <v>0</v>
      </c>
      <c r="G391" s="6">
        <f>IFERROR(VLOOKUP($C391,'World Cup Players'!#REF!,10,FALSE),0)</f>
        <v>0</v>
      </c>
      <c r="H391" s="6">
        <f>IFERROR(VLOOKUP($C391,'World Cup Players'!#REF!,11,FALSE),0)</f>
        <v>0</v>
      </c>
      <c r="J391" s="6">
        <f>IFERROR(VLOOKUP($C391,#REF!,15,FALSE),0)</f>
        <v>0</v>
      </c>
      <c r="K391" s="6">
        <f>IFERROR(VLOOKUP($C391,#REF!,18,FALSE),0)</f>
        <v>0</v>
      </c>
      <c r="L391" s="6">
        <f t="shared" si="12"/>
        <v>0</v>
      </c>
    </row>
    <row r="392" spans="3:12" x14ac:dyDescent="0.25">
      <c r="C392" s="7" t="s">
        <v>37</v>
      </c>
      <c r="D392" s="6">
        <f>IFERROR(VLOOKUP($C392,'World Cup Players'!#REF!,3,FALSE),0)</f>
        <v>0</v>
      </c>
      <c r="F392" s="6">
        <f>IFERROR(VLOOKUP($C392,'World Cup Players'!#REF!,8,FALSE),0)</f>
        <v>0</v>
      </c>
      <c r="G392" s="6">
        <f>IFERROR(VLOOKUP($C392,'World Cup Players'!#REF!,10,FALSE),0)</f>
        <v>0</v>
      </c>
      <c r="H392" s="6">
        <f>IFERROR(VLOOKUP($C392,'World Cup Players'!#REF!,11,FALSE),0)</f>
        <v>0</v>
      </c>
      <c r="J392" s="6">
        <f>IFERROR(VLOOKUP($C392,#REF!,15,FALSE),0)</f>
        <v>0</v>
      </c>
      <c r="K392" s="6">
        <f>IFERROR(VLOOKUP($C392,#REF!,18,FALSE),0)</f>
        <v>0</v>
      </c>
      <c r="L392" s="6">
        <f t="shared" si="12"/>
        <v>0</v>
      </c>
    </row>
    <row r="393" spans="3:12" x14ac:dyDescent="0.25">
      <c r="C393" s="7" t="s">
        <v>23</v>
      </c>
      <c r="D393" s="6">
        <f>IFERROR(VLOOKUP($C393,'World Cup Players'!#REF!,3,FALSE),0)</f>
        <v>0</v>
      </c>
      <c r="F393" s="6">
        <f>IFERROR(VLOOKUP($C393,'World Cup Players'!#REF!,8,FALSE),0)</f>
        <v>0</v>
      </c>
      <c r="G393" s="6">
        <f>IFERROR(VLOOKUP($C393,'World Cup Players'!#REF!,10,FALSE),0)</f>
        <v>0</v>
      </c>
      <c r="H393" s="6">
        <f>IFERROR(VLOOKUP($C393,'World Cup Players'!#REF!,11,FALSE),0)</f>
        <v>0</v>
      </c>
      <c r="J393" s="6">
        <f>IFERROR(VLOOKUP($C393,#REF!,15,FALSE),0)</f>
        <v>0</v>
      </c>
      <c r="K393" s="6">
        <f>IFERROR(VLOOKUP($C393,#REF!,18,FALSE),0)</f>
        <v>0</v>
      </c>
      <c r="L393" s="6">
        <f t="shared" si="12"/>
        <v>0</v>
      </c>
    </row>
    <row r="394" spans="3:12" x14ac:dyDescent="0.25">
      <c r="C394" s="7" t="s">
        <v>31</v>
      </c>
      <c r="D394" s="6">
        <f>IFERROR(VLOOKUP($C394,'World Cup Players'!#REF!,3,FALSE),0)</f>
        <v>0</v>
      </c>
      <c r="F394" s="6">
        <f>IFERROR(VLOOKUP($C394,'World Cup Players'!#REF!,8,FALSE),0)</f>
        <v>0</v>
      </c>
      <c r="G394" s="6">
        <f>IFERROR(VLOOKUP($C394,'World Cup Players'!#REF!,10,FALSE),0)</f>
        <v>0</v>
      </c>
      <c r="H394" s="6">
        <f>IFERROR(VLOOKUP($C394,'World Cup Players'!#REF!,11,FALSE),0)</f>
        <v>0</v>
      </c>
      <c r="J394" s="6">
        <f>IFERROR(VLOOKUP($C394,#REF!,15,FALSE),0)</f>
        <v>0</v>
      </c>
      <c r="K394" s="6">
        <f>IFERROR(VLOOKUP($C394,#REF!,18,FALSE),0)</f>
        <v>0</v>
      </c>
      <c r="L394" s="6">
        <f t="shared" si="12"/>
        <v>0</v>
      </c>
    </row>
    <row r="395" spans="3:12" x14ac:dyDescent="0.25">
      <c r="C395" s="9" t="s">
        <v>43</v>
      </c>
      <c r="D395" s="6">
        <f>IFERROR(VLOOKUP($C395,'World Cup Players'!#REF!,3,FALSE),0)</f>
        <v>0</v>
      </c>
      <c r="F395" s="6">
        <f>IFERROR(VLOOKUP($C395,'World Cup Players'!#REF!,8,FALSE),0)</f>
        <v>0</v>
      </c>
      <c r="G395" s="6">
        <f>IFERROR(VLOOKUP($C395,'World Cup Players'!#REF!,10,FALSE),0)</f>
        <v>0</v>
      </c>
      <c r="H395" s="6">
        <f>IFERROR(VLOOKUP($C395,'World Cup Players'!#REF!,11,FALSE),0)</f>
        <v>0</v>
      </c>
      <c r="J395" s="6">
        <f>IFERROR(VLOOKUP($C395,#REF!,15,FALSE),0)</f>
        <v>0</v>
      </c>
      <c r="K395" s="6">
        <f>IFERROR(VLOOKUP($C395,#REF!,18,FALSE),0)</f>
        <v>0</v>
      </c>
      <c r="L395" s="6">
        <f t="shared" si="12"/>
        <v>0</v>
      </c>
    </row>
    <row r="396" spans="3:12" x14ac:dyDescent="0.25">
      <c r="C396" s="7" t="s">
        <v>75</v>
      </c>
      <c r="D396" s="6">
        <f>IFERROR(VLOOKUP($C396,'World Cup Players'!#REF!,3,FALSE),0)</f>
        <v>0</v>
      </c>
      <c r="F396" s="6">
        <f>IFERROR(VLOOKUP($C396,'World Cup Players'!#REF!,8,FALSE),0)</f>
        <v>0</v>
      </c>
      <c r="G396" s="6">
        <f>IFERROR(VLOOKUP($C396,'World Cup Players'!#REF!,10,FALSE),0)</f>
        <v>0</v>
      </c>
      <c r="H396" s="6">
        <f>IFERROR(VLOOKUP($C396,'World Cup Players'!#REF!,11,FALSE),0)</f>
        <v>0</v>
      </c>
      <c r="J396" s="6">
        <f>IFERROR(VLOOKUP($C396,#REF!,15,FALSE),0)</f>
        <v>0</v>
      </c>
      <c r="K396" s="6">
        <f>IFERROR(VLOOKUP($C396,#REF!,18,FALSE),0)</f>
        <v>0</v>
      </c>
      <c r="L396" s="6">
        <f t="shared" si="12"/>
        <v>0</v>
      </c>
    </row>
    <row r="397" spans="3:12" x14ac:dyDescent="0.25">
      <c r="C397" s="7" t="s">
        <v>47</v>
      </c>
      <c r="D397" s="6">
        <f>IFERROR(VLOOKUP($C397,'World Cup Players'!#REF!,3,FALSE),0)</f>
        <v>0</v>
      </c>
      <c r="F397" s="6">
        <f>IFERROR(VLOOKUP($C397,'World Cup Players'!#REF!,8,FALSE),0)</f>
        <v>0</v>
      </c>
      <c r="G397" s="6">
        <f>IFERROR(VLOOKUP($C397,'World Cup Players'!#REF!,10,FALSE),0)</f>
        <v>0</v>
      </c>
      <c r="H397" s="6">
        <f>IFERROR(VLOOKUP($C397,'World Cup Players'!#REF!,11,FALSE),0)</f>
        <v>0</v>
      </c>
      <c r="J397" s="6">
        <f>IFERROR(VLOOKUP($C397,#REF!,15,FALSE),0)</f>
        <v>0</v>
      </c>
      <c r="K397" s="6">
        <f>IFERROR(VLOOKUP($C397,#REF!,18,FALSE),0)</f>
        <v>0</v>
      </c>
      <c r="L397" s="6">
        <f t="shared" si="12"/>
        <v>0</v>
      </c>
    </row>
    <row r="398" spans="3:12" x14ac:dyDescent="0.25">
      <c r="C398" s="9" t="s">
        <v>57</v>
      </c>
      <c r="D398" s="6">
        <f>IFERROR(VLOOKUP($C398,'World Cup Players'!#REF!,3,FALSE),0)</f>
        <v>0</v>
      </c>
      <c r="F398" s="6">
        <f>IFERROR(VLOOKUP($C398,'World Cup Players'!#REF!,8,FALSE),0)</f>
        <v>0</v>
      </c>
      <c r="G398" s="6">
        <f>IFERROR(VLOOKUP($C398,'World Cup Players'!#REF!,10,FALSE),0)</f>
        <v>0</v>
      </c>
      <c r="H398" s="6">
        <f>IFERROR(VLOOKUP($C398,'World Cup Players'!#REF!,11,FALSE),0)</f>
        <v>0</v>
      </c>
      <c r="J398" s="6">
        <f>IFERROR(VLOOKUP($C398,#REF!,15,FALSE),0)</f>
        <v>0</v>
      </c>
      <c r="K398" s="6">
        <f>IFERROR(VLOOKUP($C398,#REF!,18,FALSE),0)</f>
        <v>0</v>
      </c>
      <c r="L398" s="6">
        <f t="shared" si="12"/>
        <v>0</v>
      </c>
    </row>
    <row r="399" spans="3:12" x14ac:dyDescent="0.25">
      <c r="C399" s="9" t="s">
        <v>60</v>
      </c>
      <c r="D399" s="6">
        <f>IFERROR(VLOOKUP($C399,'World Cup Players'!#REF!,3,FALSE),0)</f>
        <v>0</v>
      </c>
      <c r="F399" s="6">
        <f>IFERROR(VLOOKUP($C399,'World Cup Players'!#REF!,8,FALSE),0)</f>
        <v>0</v>
      </c>
      <c r="G399" s="6">
        <f>IFERROR(VLOOKUP($C399,'World Cup Players'!#REF!,10,FALSE),0)</f>
        <v>0</v>
      </c>
      <c r="H399" s="6">
        <f>IFERROR(VLOOKUP($C399,'World Cup Players'!#REF!,11,FALSE),0)</f>
        <v>0</v>
      </c>
      <c r="J399" s="6">
        <f>IFERROR(VLOOKUP($C399,#REF!,15,FALSE),0)</f>
        <v>0</v>
      </c>
      <c r="K399" s="6">
        <f>IFERROR(VLOOKUP($C399,#REF!,18,FALSE),0)</f>
        <v>0</v>
      </c>
      <c r="L399" s="6">
        <f t="shared" si="12"/>
        <v>0</v>
      </c>
    </row>
    <row r="400" spans="3:12" x14ac:dyDescent="0.25">
      <c r="C400" s="10" t="s">
        <v>99</v>
      </c>
      <c r="D400" s="6">
        <f>IFERROR(VLOOKUP($C400,'World Cup Players'!#REF!,3,FALSE),0)</f>
        <v>0</v>
      </c>
      <c r="F400" s="6">
        <f>IFERROR(VLOOKUP($C400,'World Cup Players'!#REF!,8,FALSE),0)</f>
        <v>0</v>
      </c>
      <c r="G400" s="6">
        <f>IFERROR(VLOOKUP($C400,'World Cup Players'!#REF!,10,FALSE),0)</f>
        <v>0</v>
      </c>
      <c r="H400" s="6">
        <f>IFERROR(VLOOKUP($C400,'World Cup Players'!#REF!,11,FALSE),0)</f>
        <v>0</v>
      </c>
      <c r="J400" s="6">
        <f>IFERROR(VLOOKUP($C400,#REF!,15,FALSE),0)</f>
        <v>0</v>
      </c>
      <c r="K400" s="6">
        <f>IFERROR(VLOOKUP($C400,#REF!,18,FALSE),0)</f>
        <v>0</v>
      </c>
      <c r="L400" s="6">
        <f t="shared" si="12"/>
        <v>0</v>
      </c>
    </row>
    <row r="401" spans="3:12" x14ac:dyDescent="0.25">
      <c r="C401" s="10" t="s">
        <v>96</v>
      </c>
      <c r="D401" s="6">
        <f>IFERROR(VLOOKUP($C401,'World Cup Players'!#REF!,3,FALSE),0)</f>
        <v>0</v>
      </c>
      <c r="F401" s="6">
        <f>IFERROR(VLOOKUP($C401,'World Cup Players'!#REF!,8,FALSE),0)</f>
        <v>0</v>
      </c>
      <c r="G401" s="6">
        <f>IFERROR(VLOOKUP($C401,'World Cup Players'!#REF!,10,FALSE),0)</f>
        <v>0</v>
      </c>
      <c r="H401" s="6">
        <f>IFERROR(VLOOKUP($C401,'World Cup Players'!#REF!,11,FALSE),0)</f>
        <v>0</v>
      </c>
      <c r="J401" s="6">
        <f>IFERROR(VLOOKUP($C401,#REF!,15,FALSE),0)</f>
        <v>0</v>
      </c>
      <c r="K401" s="6">
        <f>IFERROR(VLOOKUP($C401,#REF!,18,FALSE),0)</f>
        <v>0</v>
      </c>
      <c r="L401" s="6">
        <f t="shared" si="12"/>
        <v>0</v>
      </c>
    </row>
    <row r="402" spans="3:12" x14ac:dyDescent="0.25">
      <c r="C402" s="10" t="s">
        <v>119</v>
      </c>
      <c r="D402" s="6">
        <f>IFERROR(VLOOKUP($C402,'World Cup Players'!#REF!,3,FALSE),0)</f>
        <v>0</v>
      </c>
      <c r="F402" s="6">
        <f>IFERROR(VLOOKUP($C402,'World Cup Players'!#REF!,8,FALSE),0)</f>
        <v>0</v>
      </c>
      <c r="G402" s="6">
        <f>IFERROR(VLOOKUP($C402,'World Cup Players'!#REF!,10,FALSE),0)</f>
        <v>0</v>
      </c>
      <c r="H402" s="6">
        <f>IFERROR(VLOOKUP($C402,'World Cup Players'!#REF!,11,FALSE),0)</f>
        <v>0</v>
      </c>
      <c r="J402" s="6">
        <f>IFERROR(VLOOKUP($C402,#REF!,15,FALSE),0)</f>
        <v>0</v>
      </c>
      <c r="K402" s="6">
        <f>IFERROR(VLOOKUP($C402,#REF!,18,FALSE),0)</f>
        <v>0</v>
      </c>
      <c r="L402" s="6">
        <f t="shared" si="12"/>
        <v>0</v>
      </c>
    </row>
    <row r="403" spans="3:12" x14ac:dyDescent="0.25">
      <c r="C403" s="7" t="s">
        <v>160</v>
      </c>
      <c r="D403" s="6">
        <f>IFERROR(VLOOKUP($C403,'World Cup Players'!#REF!,3,FALSE),0)</f>
        <v>0</v>
      </c>
      <c r="F403" s="6">
        <f>IFERROR(VLOOKUP($C403,'World Cup Players'!#REF!,8,FALSE),0)</f>
        <v>0</v>
      </c>
      <c r="G403" s="6">
        <f>IFERROR(VLOOKUP($C403,'World Cup Players'!#REF!,10,FALSE),0)</f>
        <v>0</v>
      </c>
      <c r="H403" s="6">
        <f>IFERROR(VLOOKUP($C403,'World Cup Players'!#REF!,11,FALSE),0)</f>
        <v>0</v>
      </c>
      <c r="J403" s="6">
        <f>IFERROR(VLOOKUP($C403,#REF!,15,FALSE),0)</f>
        <v>0</v>
      </c>
      <c r="K403" s="6">
        <f>IFERROR(VLOOKUP($C403,#REF!,18,FALSE),0)</f>
        <v>0</v>
      </c>
      <c r="L403" s="6">
        <f t="shared" si="12"/>
        <v>0</v>
      </c>
    </row>
    <row r="404" spans="3:12" x14ac:dyDescent="0.25">
      <c r="C404" s="7" t="s">
        <v>74</v>
      </c>
      <c r="D404" s="6">
        <f>IFERROR(VLOOKUP($C404,'World Cup Players'!#REF!,3,FALSE),0)</f>
        <v>0</v>
      </c>
      <c r="F404" s="6">
        <f>IFERROR(VLOOKUP($C404,'World Cup Players'!#REF!,8,FALSE),0)</f>
        <v>0</v>
      </c>
      <c r="G404" s="6">
        <f>IFERROR(VLOOKUP($C404,'World Cup Players'!#REF!,10,FALSE),0)</f>
        <v>0</v>
      </c>
      <c r="H404" s="6">
        <f>IFERROR(VLOOKUP($C404,'World Cup Players'!#REF!,11,FALSE),0)</f>
        <v>0</v>
      </c>
      <c r="J404" s="6">
        <f>IFERROR(VLOOKUP($C404,#REF!,15,FALSE),0)</f>
        <v>0</v>
      </c>
      <c r="K404" s="6">
        <f>IFERROR(VLOOKUP($C404,#REF!,18,FALSE),0)</f>
        <v>0</v>
      </c>
      <c r="L404" s="6">
        <f t="shared" si="12"/>
        <v>0</v>
      </c>
    </row>
    <row r="405" spans="3:12" x14ac:dyDescent="0.25">
      <c r="C405" s="10" t="s">
        <v>107</v>
      </c>
      <c r="D405" s="6">
        <f>IFERROR(VLOOKUP($C405,'World Cup Players'!#REF!,3,FALSE),0)</f>
        <v>0</v>
      </c>
      <c r="F405" s="6">
        <f>IFERROR(VLOOKUP($C405,'World Cup Players'!#REF!,8,FALSE),0)</f>
        <v>0</v>
      </c>
      <c r="G405" s="6">
        <f>IFERROR(VLOOKUP($C405,'World Cup Players'!#REF!,10,FALSE),0)</f>
        <v>0</v>
      </c>
      <c r="H405" s="6">
        <f>IFERROR(VLOOKUP($C405,'World Cup Players'!#REF!,11,FALSE),0)</f>
        <v>0</v>
      </c>
      <c r="J405" s="6">
        <f>IFERROR(VLOOKUP($C405,#REF!,15,FALSE),0)</f>
        <v>0</v>
      </c>
      <c r="K405" s="6">
        <f>IFERROR(VLOOKUP($C405,#REF!,18,FALSE),0)</f>
        <v>0</v>
      </c>
      <c r="L405" s="6">
        <f t="shared" si="12"/>
        <v>0</v>
      </c>
    </row>
    <row r="406" spans="3:12" x14ac:dyDescent="0.25">
      <c r="C406" s="10" t="s">
        <v>108</v>
      </c>
      <c r="D406" s="6">
        <f>IFERROR(VLOOKUP($C406,'World Cup Players'!#REF!,3,FALSE),0)</f>
        <v>0</v>
      </c>
      <c r="F406" s="6">
        <f>IFERROR(VLOOKUP($C406,'World Cup Players'!#REF!,8,FALSE),0)</f>
        <v>0</v>
      </c>
      <c r="G406" s="6">
        <f>IFERROR(VLOOKUP($C406,'World Cup Players'!#REF!,10,FALSE),0)</f>
        <v>0</v>
      </c>
      <c r="H406" s="6">
        <f>IFERROR(VLOOKUP($C406,'World Cup Players'!#REF!,11,FALSE),0)</f>
        <v>0</v>
      </c>
      <c r="J406" s="6">
        <f>IFERROR(VLOOKUP($C406,#REF!,15,FALSE),0)</f>
        <v>0</v>
      </c>
      <c r="K406" s="6">
        <f>IFERROR(VLOOKUP($C406,#REF!,18,FALSE),0)</f>
        <v>0</v>
      </c>
      <c r="L406" s="6">
        <f t="shared" si="12"/>
        <v>0</v>
      </c>
    </row>
    <row r="407" spans="3:12" x14ac:dyDescent="0.25">
      <c r="C407" s="7" t="s">
        <v>70</v>
      </c>
      <c r="D407" s="6">
        <f>IFERROR(VLOOKUP($C407,'World Cup Players'!#REF!,3,FALSE),0)</f>
        <v>0</v>
      </c>
      <c r="F407" s="6">
        <f>IFERROR(VLOOKUP($C407,'World Cup Players'!#REF!,8,FALSE),0)</f>
        <v>0</v>
      </c>
      <c r="G407" s="6">
        <f>IFERROR(VLOOKUP($C407,'World Cup Players'!#REF!,10,FALSE),0)</f>
        <v>0</v>
      </c>
      <c r="H407" s="6">
        <f>IFERROR(VLOOKUP($C407,'World Cup Players'!#REF!,11,FALSE),0)</f>
        <v>0</v>
      </c>
      <c r="J407" s="6">
        <f>IFERROR(VLOOKUP($C407,#REF!,15,FALSE),0)</f>
        <v>0</v>
      </c>
      <c r="K407" s="6">
        <f>IFERROR(VLOOKUP($C407,#REF!,18,FALSE),0)</f>
        <v>0</v>
      </c>
      <c r="L407" s="6">
        <f t="shared" si="12"/>
        <v>0</v>
      </c>
    </row>
    <row r="408" spans="3:12" x14ac:dyDescent="0.25">
      <c r="C408" s="7" t="s">
        <v>50</v>
      </c>
      <c r="D408" s="6">
        <f>IFERROR(VLOOKUP($C408,'World Cup Players'!#REF!,3,FALSE),0)</f>
        <v>0</v>
      </c>
      <c r="F408" s="6">
        <f>IFERROR(VLOOKUP($C408,'World Cup Players'!#REF!,8,FALSE),0)</f>
        <v>0</v>
      </c>
      <c r="G408" s="6">
        <f>IFERROR(VLOOKUP($C408,'World Cup Players'!#REF!,10,FALSE),0)</f>
        <v>0</v>
      </c>
      <c r="H408" s="6">
        <f>IFERROR(VLOOKUP($C408,'World Cup Players'!#REF!,11,FALSE),0)</f>
        <v>0</v>
      </c>
      <c r="J408" s="6">
        <f>IFERROR(VLOOKUP($C408,#REF!,15,FALSE),0)</f>
        <v>0</v>
      </c>
      <c r="K408" s="6">
        <f>IFERROR(VLOOKUP($C408,#REF!,18,FALSE),0)</f>
        <v>0</v>
      </c>
      <c r="L408" s="6">
        <f t="shared" si="12"/>
        <v>0</v>
      </c>
    </row>
    <row r="409" spans="3:12" x14ac:dyDescent="0.25">
      <c r="C409" s="10" t="s">
        <v>120</v>
      </c>
      <c r="D409" s="6">
        <f>IFERROR(VLOOKUP($C409,'World Cup Players'!#REF!,3,FALSE),0)</f>
        <v>0</v>
      </c>
      <c r="F409" s="6">
        <f>IFERROR(VLOOKUP($C409,'World Cup Players'!#REF!,8,FALSE),0)</f>
        <v>0</v>
      </c>
      <c r="G409" s="6">
        <f>IFERROR(VLOOKUP($C409,'World Cup Players'!#REF!,10,FALSE),0)</f>
        <v>0</v>
      </c>
      <c r="H409" s="6">
        <f>IFERROR(VLOOKUP($C409,'World Cup Players'!#REF!,11,FALSE),0)</f>
        <v>0</v>
      </c>
      <c r="J409" s="6">
        <f>IFERROR(VLOOKUP($C409,#REF!,15,FALSE),0)</f>
        <v>0</v>
      </c>
      <c r="K409" s="6">
        <f>IFERROR(VLOOKUP($C409,#REF!,18,FALSE),0)</f>
        <v>0</v>
      </c>
      <c r="L409" s="6">
        <f t="shared" si="12"/>
        <v>0</v>
      </c>
    </row>
    <row r="410" spans="3:12" x14ac:dyDescent="0.25">
      <c r="C410" s="7" t="s">
        <v>69</v>
      </c>
      <c r="D410" s="6">
        <f>IFERROR(VLOOKUP($C410,'World Cup Players'!#REF!,3,FALSE),0)</f>
        <v>0</v>
      </c>
      <c r="F410" s="6">
        <f>IFERROR(VLOOKUP($C410,'World Cup Players'!#REF!,8,FALSE),0)</f>
        <v>0</v>
      </c>
      <c r="G410" s="6">
        <f>IFERROR(VLOOKUP($C410,'World Cup Players'!#REF!,10,FALSE),0)</f>
        <v>0</v>
      </c>
      <c r="H410" s="6">
        <f>IFERROR(VLOOKUP($C410,'World Cup Players'!#REF!,11,FALSE),0)</f>
        <v>0</v>
      </c>
      <c r="J410" s="6">
        <f>IFERROR(VLOOKUP($C410,#REF!,15,FALSE),0)</f>
        <v>0</v>
      </c>
      <c r="K410" s="6">
        <f>IFERROR(VLOOKUP($C410,#REF!,18,FALSE),0)</f>
        <v>0</v>
      </c>
      <c r="L410" s="6">
        <f t="shared" si="12"/>
        <v>0</v>
      </c>
    </row>
    <row r="411" spans="3:12" x14ac:dyDescent="0.25">
      <c r="C411" s="12" t="s">
        <v>156</v>
      </c>
      <c r="D411" s="6">
        <f>IFERROR(VLOOKUP($C411,'World Cup Players'!#REF!,3,FALSE),0)</f>
        <v>0</v>
      </c>
      <c r="F411" s="6">
        <f>IFERROR(VLOOKUP($C411,'World Cup Players'!#REF!,8,FALSE),0)</f>
        <v>0</v>
      </c>
      <c r="G411" s="6">
        <f>IFERROR(VLOOKUP($C411,'World Cup Players'!#REF!,10,FALSE),0)</f>
        <v>0</v>
      </c>
      <c r="H411" s="6">
        <f>IFERROR(VLOOKUP($C411,'World Cup Players'!#REF!,11,FALSE),0)</f>
        <v>0</v>
      </c>
      <c r="J411" s="6">
        <f>IFERROR(VLOOKUP($C411,#REF!,15,FALSE),0)</f>
        <v>0</v>
      </c>
      <c r="K411" s="6">
        <f>IFERROR(VLOOKUP($C411,#REF!,18,FALSE),0)</f>
        <v>0</v>
      </c>
      <c r="L411" s="6">
        <f t="shared" si="12"/>
        <v>0</v>
      </c>
    </row>
    <row r="412" spans="3:12" x14ac:dyDescent="0.25">
      <c r="D412" s="6">
        <f>IFERROR(VLOOKUP($C412,'World Cup Players'!#REF!,3,FALSE),0)</f>
        <v>0</v>
      </c>
      <c r="F412" s="6">
        <f>IFERROR(VLOOKUP($C412,'World Cup Players'!#REF!,8,FALSE),0)</f>
        <v>0</v>
      </c>
      <c r="G412" s="6">
        <f>IFERROR(VLOOKUP($C412,'World Cup Players'!#REF!,10,FALSE),0)</f>
        <v>0</v>
      </c>
      <c r="H412" s="6">
        <f>IFERROR(VLOOKUP($C412,'World Cup Players'!#REF!,11,FALSE),0)</f>
        <v>0</v>
      </c>
      <c r="J412" s="6">
        <f>IFERROR(VLOOKUP($C412,#REF!,15,FALSE),0)</f>
        <v>0</v>
      </c>
      <c r="K412" s="6">
        <f>IFERROR(VLOOKUP($C412,#REF!,18,FALSE),0)</f>
        <v>0</v>
      </c>
      <c r="L412" s="6">
        <f t="shared" si="12"/>
        <v>0</v>
      </c>
    </row>
    <row r="413" spans="3:12" x14ac:dyDescent="0.25">
      <c r="C413" s="6" t="s">
        <v>140</v>
      </c>
      <c r="D413" s="6">
        <f>IFERROR(VLOOKUP($C413,'World Cup Players'!#REF!,3,FALSE),0)</f>
        <v>0</v>
      </c>
      <c r="F413" s="6">
        <f>IFERROR(VLOOKUP($C413,'World Cup Players'!#REF!,8,FALSE),0)</f>
        <v>0</v>
      </c>
      <c r="G413" s="6">
        <f>IFERROR(VLOOKUP($C413,'World Cup Players'!#REF!,10,FALSE),0)</f>
        <v>0</v>
      </c>
      <c r="H413" s="6">
        <f>IFERROR(VLOOKUP($C413,'World Cup Players'!#REF!,11,FALSE),0)</f>
        <v>0</v>
      </c>
      <c r="J413" s="6">
        <f>IFERROR(VLOOKUP($C413,#REF!,15,FALSE),0)</f>
        <v>0</v>
      </c>
      <c r="K413" s="6">
        <f>IFERROR(VLOOKUP($C413,#REF!,18,FALSE),0)</f>
        <v>0</v>
      </c>
      <c r="L413" s="6">
        <f t="shared" si="12"/>
        <v>0</v>
      </c>
    </row>
    <row r="414" spans="3:12" x14ac:dyDescent="0.25">
      <c r="C414" s="7" t="s">
        <v>53</v>
      </c>
      <c r="D414" s="6">
        <f>IFERROR(VLOOKUP($C414,'World Cup Players'!#REF!,3,FALSE),0)</f>
        <v>0</v>
      </c>
      <c r="F414" s="6">
        <f>IFERROR(VLOOKUP($C414,'World Cup Players'!#REF!,8,FALSE),0)</f>
        <v>0</v>
      </c>
      <c r="G414" s="6">
        <f>IFERROR(VLOOKUP($C414,'World Cup Players'!#REF!,10,FALSE),0)</f>
        <v>0</v>
      </c>
      <c r="H414" s="6">
        <f>IFERROR(VLOOKUP($C414,'World Cup Players'!#REF!,11,FALSE),0)</f>
        <v>0</v>
      </c>
      <c r="J414" s="6">
        <f>IFERROR(VLOOKUP($C414,#REF!,15,FALSE),0)</f>
        <v>0</v>
      </c>
      <c r="K414" s="6">
        <f>IFERROR(VLOOKUP($C414,#REF!,18,FALSE),0)</f>
        <v>0</v>
      </c>
      <c r="L414" s="6">
        <f t="shared" si="12"/>
        <v>0</v>
      </c>
    </row>
    <row r="415" spans="3:12" x14ac:dyDescent="0.25">
      <c r="C415" s="7" t="s">
        <v>15</v>
      </c>
      <c r="D415" s="6">
        <f>IFERROR(VLOOKUP($C415,'World Cup Players'!#REF!,3,FALSE),0)</f>
        <v>0</v>
      </c>
      <c r="F415" s="6">
        <f>IFERROR(VLOOKUP($C415,'World Cup Players'!#REF!,8,FALSE),0)</f>
        <v>0</v>
      </c>
      <c r="G415" s="6">
        <f>IFERROR(VLOOKUP($C415,'World Cup Players'!#REF!,10,FALSE),0)</f>
        <v>0</v>
      </c>
      <c r="H415" s="6">
        <f>IFERROR(VLOOKUP($C415,'World Cup Players'!#REF!,11,FALSE),0)</f>
        <v>0</v>
      </c>
      <c r="J415" s="6">
        <f>IFERROR(VLOOKUP($C415,#REF!,15,FALSE),0)</f>
        <v>0</v>
      </c>
      <c r="K415" s="6">
        <f>IFERROR(VLOOKUP($C415,#REF!,18,FALSE),0)</f>
        <v>0</v>
      </c>
      <c r="L415" s="6">
        <f t="shared" si="12"/>
        <v>0</v>
      </c>
    </row>
    <row r="416" spans="3:12" x14ac:dyDescent="0.25">
      <c r="C416" s="7" t="s">
        <v>37</v>
      </c>
      <c r="D416" s="6">
        <f>IFERROR(VLOOKUP($C416,'World Cup Players'!#REF!,3,FALSE),0)</f>
        <v>0</v>
      </c>
      <c r="F416" s="6">
        <f>IFERROR(VLOOKUP($C416,'World Cup Players'!#REF!,8,FALSE),0)</f>
        <v>0</v>
      </c>
      <c r="G416" s="6">
        <f>IFERROR(VLOOKUP($C416,'World Cup Players'!#REF!,10,FALSE),0)</f>
        <v>0</v>
      </c>
      <c r="H416" s="6">
        <f>IFERROR(VLOOKUP($C416,'World Cup Players'!#REF!,11,FALSE),0)</f>
        <v>0</v>
      </c>
      <c r="J416" s="6">
        <f>IFERROR(VLOOKUP($C416,#REF!,15,FALSE),0)</f>
        <v>0</v>
      </c>
      <c r="K416" s="6">
        <f>IFERROR(VLOOKUP($C416,#REF!,18,FALSE),0)</f>
        <v>0</v>
      </c>
      <c r="L416" s="6">
        <f t="shared" si="12"/>
        <v>0</v>
      </c>
    </row>
    <row r="417" spans="3:12" x14ac:dyDescent="0.25">
      <c r="C417" s="7" t="s">
        <v>38</v>
      </c>
      <c r="D417" s="6">
        <f>IFERROR(VLOOKUP($C417,'World Cup Players'!#REF!,3,FALSE),0)</f>
        <v>0</v>
      </c>
      <c r="F417" s="6">
        <f>IFERROR(VLOOKUP($C417,'World Cup Players'!#REF!,8,FALSE),0)</f>
        <v>0</v>
      </c>
      <c r="G417" s="6">
        <f>IFERROR(VLOOKUP($C417,'World Cup Players'!#REF!,10,FALSE),0)</f>
        <v>0</v>
      </c>
      <c r="H417" s="6">
        <f>IFERROR(VLOOKUP($C417,'World Cup Players'!#REF!,11,FALSE),0)</f>
        <v>0</v>
      </c>
      <c r="J417" s="6">
        <f>IFERROR(VLOOKUP($C417,#REF!,15,FALSE),0)</f>
        <v>0</v>
      </c>
      <c r="K417" s="6">
        <f>IFERROR(VLOOKUP($C417,#REF!,18,FALSE),0)</f>
        <v>0</v>
      </c>
      <c r="L417" s="6">
        <f t="shared" si="12"/>
        <v>0</v>
      </c>
    </row>
    <row r="418" spans="3:12" x14ac:dyDescent="0.25">
      <c r="C418" s="7" t="s">
        <v>31</v>
      </c>
      <c r="D418" s="6">
        <f>IFERROR(VLOOKUP($C418,'World Cup Players'!#REF!,3,FALSE),0)</f>
        <v>0</v>
      </c>
      <c r="F418" s="6">
        <f>IFERROR(VLOOKUP($C418,'World Cup Players'!#REF!,8,FALSE),0)</f>
        <v>0</v>
      </c>
      <c r="G418" s="6">
        <f>IFERROR(VLOOKUP($C418,'World Cup Players'!#REF!,10,FALSE),0)</f>
        <v>0</v>
      </c>
      <c r="H418" s="6">
        <f>IFERROR(VLOOKUP($C418,'World Cup Players'!#REF!,11,FALSE),0)</f>
        <v>0</v>
      </c>
      <c r="J418" s="6">
        <f>IFERROR(VLOOKUP($C418,#REF!,15,FALSE),0)</f>
        <v>0</v>
      </c>
      <c r="K418" s="6">
        <f>IFERROR(VLOOKUP($C418,#REF!,18,FALSE),0)</f>
        <v>0</v>
      </c>
      <c r="L418" s="6">
        <f t="shared" si="12"/>
        <v>0</v>
      </c>
    </row>
    <row r="419" spans="3:12" x14ac:dyDescent="0.25">
      <c r="C419" s="9" t="s">
        <v>43</v>
      </c>
      <c r="D419" s="6">
        <f>IFERROR(VLOOKUP($C419,'World Cup Players'!#REF!,3,FALSE),0)</f>
        <v>0</v>
      </c>
      <c r="F419" s="6">
        <f>IFERROR(VLOOKUP($C419,'World Cup Players'!#REF!,8,FALSE),0)</f>
        <v>0</v>
      </c>
      <c r="G419" s="6">
        <f>IFERROR(VLOOKUP($C419,'World Cup Players'!#REF!,10,FALSE),0)</f>
        <v>0</v>
      </c>
      <c r="H419" s="6">
        <f>IFERROR(VLOOKUP($C419,'World Cup Players'!#REF!,11,FALSE),0)</f>
        <v>0</v>
      </c>
      <c r="J419" s="6">
        <f>IFERROR(VLOOKUP($C419,#REF!,15,FALSE),0)</f>
        <v>0</v>
      </c>
      <c r="K419" s="6">
        <f>IFERROR(VLOOKUP($C419,#REF!,18,FALSE),0)</f>
        <v>0</v>
      </c>
      <c r="L419" s="6">
        <f t="shared" si="12"/>
        <v>0</v>
      </c>
    </row>
    <row r="420" spans="3:12" x14ac:dyDescent="0.25">
      <c r="C420" s="10" t="s">
        <v>109</v>
      </c>
      <c r="D420" s="6">
        <f>IFERROR(VLOOKUP($C420,'World Cup Players'!#REF!,3,FALSE),0)</f>
        <v>0</v>
      </c>
      <c r="F420" s="6">
        <f>IFERROR(VLOOKUP($C420,'World Cup Players'!#REF!,8,FALSE),0)</f>
        <v>0</v>
      </c>
      <c r="G420" s="6">
        <f>IFERROR(VLOOKUP($C420,'World Cup Players'!#REF!,10,FALSE),0)</f>
        <v>0</v>
      </c>
      <c r="H420" s="6">
        <f>IFERROR(VLOOKUP($C420,'World Cup Players'!#REF!,11,FALSE),0)</f>
        <v>0</v>
      </c>
      <c r="J420" s="6">
        <f>IFERROR(VLOOKUP($C420,#REF!,15,FALSE),0)</f>
        <v>0</v>
      </c>
      <c r="K420" s="6">
        <f>IFERROR(VLOOKUP($C420,#REF!,18,FALSE),0)</f>
        <v>0</v>
      </c>
      <c r="L420" s="6">
        <f t="shared" si="12"/>
        <v>0</v>
      </c>
    </row>
    <row r="421" spans="3:12" x14ac:dyDescent="0.25">
      <c r="C421" s="7" t="s">
        <v>47</v>
      </c>
      <c r="D421" s="6">
        <f>IFERROR(VLOOKUP($C421,'World Cup Players'!#REF!,3,FALSE),0)</f>
        <v>0</v>
      </c>
      <c r="F421" s="6">
        <f>IFERROR(VLOOKUP($C421,'World Cup Players'!#REF!,8,FALSE),0)</f>
        <v>0</v>
      </c>
      <c r="G421" s="6">
        <f>IFERROR(VLOOKUP($C421,'World Cup Players'!#REF!,10,FALSE),0)</f>
        <v>0</v>
      </c>
      <c r="H421" s="6">
        <f>IFERROR(VLOOKUP($C421,'World Cup Players'!#REF!,11,FALSE),0)</f>
        <v>0</v>
      </c>
      <c r="J421" s="6">
        <f>IFERROR(VLOOKUP($C421,#REF!,15,FALSE),0)</f>
        <v>0</v>
      </c>
      <c r="K421" s="6">
        <f>IFERROR(VLOOKUP($C421,#REF!,18,FALSE),0)</f>
        <v>0</v>
      </c>
      <c r="L421" s="6">
        <f t="shared" si="12"/>
        <v>0</v>
      </c>
    </row>
    <row r="422" spans="3:12" x14ac:dyDescent="0.25">
      <c r="C422" s="9" t="s">
        <v>66</v>
      </c>
      <c r="D422" s="6">
        <f>IFERROR(VLOOKUP($C422,'World Cup Players'!#REF!,3,FALSE),0)</f>
        <v>0</v>
      </c>
      <c r="F422" s="6">
        <f>IFERROR(VLOOKUP($C422,'World Cup Players'!#REF!,8,FALSE),0)</f>
        <v>0</v>
      </c>
      <c r="G422" s="6">
        <f>IFERROR(VLOOKUP($C422,'World Cup Players'!#REF!,10,FALSE),0)</f>
        <v>0</v>
      </c>
      <c r="H422" s="6">
        <f>IFERROR(VLOOKUP($C422,'World Cup Players'!#REF!,11,FALSE),0)</f>
        <v>0</v>
      </c>
      <c r="J422" s="6">
        <f>IFERROR(VLOOKUP($C422,#REF!,15,FALSE),0)</f>
        <v>0</v>
      </c>
      <c r="K422" s="6">
        <f>IFERROR(VLOOKUP($C422,#REF!,18,FALSE),0)</f>
        <v>0</v>
      </c>
      <c r="L422" s="6">
        <f t="shared" si="12"/>
        <v>0</v>
      </c>
    </row>
    <row r="423" spans="3:12" x14ac:dyDescent="0.25">
      <c r="C423" s="10" t="s">
        <v>90</v>
      </c>
      <c r="D423" s="6">
        <f>IFERROR(VLOOKUP($C423,'World Cup Players'!#REF!,3,FALSE),0)</f>
        <v>0</v>
      </c>
      <c r="F423" s="6">
        <f>IFERROR(VLOOKUP($C423,'World Cup Players'!#REF!,8,FALSE),0)</f>
        <v>0</v>
      </c>
      <c r="G423" s="6">
        <f>IFERROR(VLOOKUP($C423,'World Cup Players'!#REF!,10,FALSE),0)</f>
        <v>0</v>
      </c>
      <c r="H423" s="6">
        <f>IFERROR(VLOOKUP($C423,'World Cup Players'!#REF!,11,FALSE),0)</f>
        <v>0</v>
      </c>
      <c r="J423" s="6">
        <f>IFERROR(VLOOKUP($C423,#REF!,15,FALSE),0)</f>
        <v>0</v>
      </c>
      <c r="K423" s="6">
        <f>IFERROR(VLOOKUP($C423,#REF!,18,FALSE),0)</f>
        <v>0</v>
      </c>
      <c r="L423" s="6">
        <f t="shared" si="12"/>
        <v>0</v>
      </c>
    </row>
    <row r="424" spans="3:12" x14ac:dyDescent="0.25">
      <c r="C424" s="10" t="s">
        <v>99</v>
      </c>
      <c r="D424" s="6">
        <f>IFERROR(VLOOKUP($C424,'World Cup Players'!#REF!,3,FALSE),0)</f>
        <v>0</v>
      </c>
      <c r="F424" s="6">
        <f>IFERROR(VLOOKUP($C424,'World Cup Players'!#REF!,8,FALSE),0)</f>
        <v>0</v>
      </c>
      <c r="G424" s="6">
        <f>IFERROR(VLOOKUP($C424,'World Cup Players'!#REF!,10,FALSE),0)</f>
        <v>0</v>
      </c>
      <c r="H424" s="6">
        <f>IFERROR(VLOOKUP($C424,'World Cup Players'!#REF!,11,FALSE),0)</f>
        <v>0</v>
      </c>
      <c r="J424" s="6">
        <f>IFERROR(VLOOKUP($C424,#REF!,15,FALSE),0)</f>
        <v>0</v>
      </c>
      <c r="K424" s="6">
        <f>IFERROR(VLOOKUP($C424,#REF!,18,FALSE),0)</f>
        <v>0</v>
      </c>
      <c r="L424" s="6">
        <f t="shared" si="12"/>
        <v>0</v>
      </c>
    </row>
    <row r="425" spans="3:12" x14ac:dyDescent="0.25">
      <c r="C425" s="10" t="s">
        <v>96</v>
      </c>
      <c r="D425" s="6">
        <f>IFERROR(VLOOKUP($C425,'World Cup Players'!#REF!,3,FALSE),0)</f>
        <v>0</v>
      </c>
      <c r="F425" s="6">
        <f>IFERROR(VLOOKUP($C425,'World Cup Players'!#REF!,8,FALSE),0)</f>
        <v>0</v>
      </c>
      <c r="G425" s="6">
        <f>IFERROR(VLOOKUP($C425,'World Cup Players'!#REF!,10,FALSE),0)</f>
        <v>0</v>
      </c>
      <c r="H425" s="6">
        <f>IFERROR(VLOOKUP($C425,'World Cup Players'!#REF!,11,FALSE),0)</f>
        <v>0</v>
      </c>
      <c r="J425" s="6">
        <f>IFERROR(VLOOKUP($C425,#REF!,15,FALSE),0)</f>
        <v>0</v>
      </c>
      <c r="K425" s="6">
        <f>IFERROR(VLOOKUP($C425,#REF!,18,FALSE),0)</f>
        <v>0</v>
      </c>
      <c r="L425" s="6">
        <f t="shared" si="12"/>
        <v>0</v>
      </c>
    </row>
    <row r="426" spans="3:12" x14ac:dyDescent="0.25">
      <c r="C426" s="10" t="s">
        <v>104</v>
      </c>
      <c r="D426" s="6">
        <f>IFERROR(VLOOKUP($C426,'World Cup Players'!#REF!,3,FALSE),0)</f>
        <v>0</v>
      </c>
      <c r="F426" s="6">
        <f>IFERROR(VLOOKUP($C426,'World Cup Players'!#REF!,8,FALSE),0)</f>
        <v>0</v>
      </c>
      <c r="G426" s="6">
        <f>IFERROR(VLOOKUP($C426,'World Cup Players'!#REF!,10,FALSE),0)</f>
        <v>0</v>
      </c>
      <c r="H426" s="6">
        <f>IFERROR(VLOOKUP($C426,'World Cup Players'!#REF!,11,FALSE),0)</f>
        <v>0</v>
      </c>
      <c r="J426" s="6">
        <f>IFERROR(VLOOKUP($C426,#REF!,15,FALSE),0)</f>
        <v>0</v>
      </c>
      <c r="K426" s="6">
        <f>IFERROR(VLOOKUP($C426,#REF!,18,FALSE),0)</f>
        <v>0</v>
      </c>
      <c r="L426" s="6">
        <f t="shared" si="12"/>
        <v>0</v>
      </c>
    </row>
    <row r="427" spans="3:12" x14ac:dyDescent="0.25">
      <c r="C427" s="7" t="s">
        <v>160</v>
      </c>
      <c r="D427" s="6">
        <f>IFERROR(VLOOKUP($C427,'World Cup Players'!#REF!,3,FALSE),0)</f>
        <v>0</v>
      </c>
      <c r="F427" s="6">
        <f>IFERROR(VLOOKUP($C427,'World Cup Players'!#REF!,8,FALSE),0)</f>
        <v>0</v>
      </c>
      <c r="G427" s="6">
        <f>IFERROR(VLOOKUP($C427,'World Cup Players'!#REF!,10,FALSE),0)</f>
        <v>0</v>
      </c>
      <c r="H427" s="6">
        <f>IFERROR(VLOOKUP($C427,'World Cup Players'!#REF!,11,FALSE),0)</f>
        <v>0</v>
      </c>
      <c r="J427" s="6">
        <f>IFERROR(VLOOKUP($C427,#REF!,15,FALSE),0)</f>
        <v>0</v>
      </c>
      <c r="K427" s="6">
        <f>IFERROR(VLOOKUP($C427,#REF!,18,FALSE),0)</f>
        <v>0</v>
      </c>
      <c r="L427" s="6">
        <f t="shared" si="12"/>
        <v>0</v>
      </c>
    </row>
    <row r="428" spans="3:12" x14ac:dyDescent="0.25">
      <c r="C428" s="7" t="s">
        <v>154</v>
      </c>
      <c r="D428" s="6">
        <f>IFERROR(VLOOKUP($C428,'World Cup Players'!#REF!,3,FALSE),0)</f>
        <v>0</v>
      </c>
      <c r="F428" s="6">
        <f>IFERROR(VLOOKUP($C428,'World Cup Players'!#REF!,8,FALSE),0)</f>
        <v>0</v>
      </c>
      <c r="G428" s="6">
        <f>IFERROR(VLOOKUP($C428,'World Cup Players'!#REF!,10,FALSE),0)</f>
        <v>0</v>
      </c>
      <c r="H428" s="6">
        <f>IFERROR(VLOOKUP($C428,'World Cup Players'!#REF!,11,FALSE),0)</f>
        <v>0</v>
      </c>
      <c r="J428" s="6">
        <f>IFERROR(VLOOKUP($C428,#REF!,15,FALSE),0)</f>
        <v>0</v>
      </c>
      <c r="K428" s="6">
        <f>IFERROR(VLOOKUP($C428,#REF!,18,FALSE),0)</f>
        <v>0</v>
      </c>
      <c r="L428" s="6">
        <f t="shared" si="12"/>
        <v>0</v>
      </c>
    </row>
    <row r="429" spans="3:12" x14ac:dyDescent="0.25">
      <c r="C429" s="10" t="s">
        <v>105</v>
      </c>
      <c r="D429" s="6">
        <f>IFERROR(VLOOKUP($C429,'World Cup Players'!#REF!,3,FALSE),0)</f>
        <v>0</v>
      </c>
      <c r="F429" s="6">
        <f>IFERROR(VLOOKUP($C429,'World Cup Players'!#REF!,8,FALSE),0)</f>
        <v>0</v>
      </c>
      <c r="G429" s="6">
        <f>IFERROR(VLOOKUP($C429,'World Cup Players'!#REF!,10,FALSE),0)</f>
        <v>0</v>
      </c>
      <c r="H429" s="6">
        <f>IFERROR(VLOOKUP($C429,'World Cup Players'!#REF!,11,FALSE),0)</f>
        <v>0</v>
      </c>
      <c r="J429" s="6">
        <f>IFERROR(VLOOKUP($C429,#REF!,15,FALSE),0)</f>
        <v>0</v>
      </c>
      <c r="K429" s="6">
        <f>IFERROR(VLOOKUP($C429,#REF!,18,FALSE),0)</f>
        <v>0</v>
      </c>
      <c r="L429" s="6">
        <f t="shared" si="12"/>
        <v>0</v>
      </c>
    </row>
    <row r="430" spans="3:12" x14ac:dyDescent="0.25">
      <c r="C430" s="10" t="s">
        <v>108</v>
      </c>
      <c r="D430" s="6">
        <f>IFERROR(VLOOKUP($C430,'World Cup Players'!#REF!,3,FALSE),0)</f>
        <v>0</v>
      </c>
      <c r="F430" s="6">
        <f>IFERROR(VLOOKUP($C430,'World Cup Players'!#REF!,8,FALSE),0)</f>
        <v>0</v>
      </c>
      <c r="G430" s="6">
        <f>IFERROR(VLOOKUP($C430,'World Cup Players'!#REF!,10,FALSE),0)</f>
        <v>0</v>
      </c>
      <c r="H430" s="6">
        <f>IFERROR(VLOOKUP($C430,'World Cup Players'!#REF!,11,FALSE),0)</f>
        <v>0</v>
      </c>
      <c r="J430" s="6">
        <f>IFERROR(VLOOKUP($C430,#REF!,15,FALSE),0)</f>
        <v>0</v>
      </c>
      <c r="K430" s="6">
        <f>IFERROR(VLOOKUP($C430,#REF!,18,FALSE),0)</f>
        <v>0</v>
      </c>
      <c r="L430" s="6">
        <f t="shared" si="12"/>
        <v>0</v>
      </c>
    </row>
    <row r="431" spans="3:12" x14ac:dyDescent="0.25">
      <c r="C431" s="8" t="s">
        <v>76</v>
      </c>
      <c r="D431" s="6">
        <f>IFERROR(VLOOKUP($C431,'World Cup Players'!#REF!,3,FALSE),0)</f>
        <v>0</v>
      </c>
      <c r="F431" s="6">
        <f>IFERROR(VLOOKUP($C431,'World Cup Players'!#REF!,8,FALSE),0)</f>
        <v>0</v>
      </c>
      <c r="G431" s="6">
        <f>IFERROR(VLOOKUP($C431,'World Cup Players'!#REF!,10,FALSE),0)</f>
        <v>0</v>
      </c>
      <c r="H431" s="6">
        <f>IFERROR(VLOOKUP($C431,'World Cup Players'!#REF!,11,FALSE),0)</f>
        <v>0</v>
      </c>
      <c r="J431" s="6">
        <f>IFERROR(VLOOKUP($C431,#REF!,15,FALSE),0)</f>
        <v>0</v>
      </c>
      <c r="K431" s="6">
        <f>IFERROR(VLOOKUP($C431,#REF!,18,FALSE),0)</f>
        <v>0</v>
      </c>
      <c r="L431" s="6">
        <f t="shared" si="12"/>
        <v>0</v>
      </c>
    </row>
    <row r="432" spans="3:12" x14ac:dyDescent="0.25">
      <c r="C432" s="7" t="s">
        <v>45</v>
      </c>
      <c r="D432" s="6">
        <f>IFERROR(VLOOKUP($C432,'World Cup Players'!#REF!,3,FALSE),0)</f>
        <v>0</v>
      </c>
      <c r="F432" s="6">
        <f>IFERROR(VLOOKUP($C432,'World Cup Players'!#REF!,8,FALSE),0)</f>
        <v>0</v>
      </c>
      <c r="G432" s="6">
        <f>IFERROR(VLOOKUP($C432,'World Cup Players'!#REF!,10,FALSE),0)</f>
        <v>0</v>
      </c>
      <c r="H432" s="6">
        <f>IFERROR(VLOOKUP($C432,'World Cup Players'!#REF!,11,FALSE),0)</f>
        <v>0</v>
      </c>
      <c r="J432" s="6">
        <f>IFERROR(VLOOKUP($C432,#REF!,15,FALSE),0)</f>
        <v>0</v>
      </c>
      <c r="K432" s="6">
        <f>IFERROR(VLOOKUP($C432,#REF!,18,FALSE),0)</f>
        <v>0</v>
      </c>
      <c r="L432" s="6">
        <f t="shared" si="12"/>
        <v>0</v>
      </c>
    </row>
    <row r="433" spans="3:12" x14ac:dyDescent="0.25">
      <c r="C433" s="7" t="s">
        <v>52</v>
      </c>
      <c r="D433" s="6">
        <f>IFERROR(VLOOKUP($C433,'World Cup Players'!#REF!,3,FALSE),0)</f>
        <v>0</v>
      </c>
      <c r="F433" s="6">
        <f>IFERROR(VLOOKUP($C433,'World Cup Players'!#REF!,8,FALSE),0)</f>
        <v>0</v>
      </c>
      <c r="G433" s="6">
        <f>IFERROR(VLOOKUP($C433,'World Cup Players'!#REF!,10,FALSE),0)</f>
        <v>0</v>
      </c>
      <c r="H433" s="6">
        <f>IFERROR(VLOOKUP($C433,'World Cup Players'!#REF!,11,FALSE),0)</f>
        <v>0</v>
      </c>
      <c r="J433" s="6">
        <f>IFERROR(VLOOKUP($C433,#REF!,15,FALSE),0)</f>
        <v>0</v>
      </c>
      <c r="K433" s="6">
        <f>IFERROR(VLOOKUP($C433,#REF!,18,FALSE),0)</f>
        <v>0</v>
      </c>
      <c r="L433" s="6">
        <f t="shared" si="12"/>
        <v>0</v>
      </c>
    </row>
    <row r="434" spans="3:12" x14ac:dyDescent="0.25">
      <c r="C434" s="10" t="s">
        <v>89</v>
      </c>
      <c r="D434" s="6">
        <f>IFERROR(VLOOKUP($C434,'World Cup Players'!#REF!,3,FALSE),0)</f>
        <v>0</v>
      </c>
      <c r="F434" s="6">
        <f>IFERROR(VLOOKUP($C434,'World Cup Players'!#REF!,8,FALSE),0)</f>
        <v>0</v>
      </c>
      <c r="G434" s="6">
        <f>IFERROR(VLOOKUP($C434,'World Cup Players'!#REF!,10,FALSE),0)</f>
        <v>0</v>
      </c>
      <c r="H434" s="6">
        <f>IFERROR(VLOOKUP($C434,'World Cup Players'!#REF!,11,FALSE),0)</f>
        <v>0</v>
      </c>
      <c r="J434" s="6">
        <f>IFERROR(VLOOKUP($C434,#REF!,15,FALSE),0)</f>
        <v>0</v>
      </c>
      <c r="K434" s="6">
        <f>IFERROR(VLOOKUP($C434,#REF!,18,FALSE),0)</f>
        <v>0</v>
      </c>
      <c r="L434" s="6">
        <f t="shared" si="12"/>
        <v>0</v>
      </c>
    </row>
    <row r="435" spans="3:12" x14ac:dyDescent="0.25">
      <c r="C435" s="12" t="s">
        <v>155</v>
      </c>
      <c r="D435" s="6">
        <f>IFERROR(VLOOKUP($C435,'World Cup Players'!#REF!,3,FALSE),0)</f>
        <v>0</v>
      </c>
      <c r="F435" s="6">
        <f>IFERROR(VLOOKUP($C435,'World Cup Players'!#REF!,8,FALSE),0)</f>
        <v>0</v>
      </c>
      <c r="G435" s="6">
        <f>IFERROR(VLOOKUP($C435,'World Cup Players'!#REF!,10,FALSE),0)</f>
        <v>0</v>
      </c>
      <c r="H435" s="6">
        <f>IFERROR(VLOOKUP($C435,'World Cup Players'!#REF!,11,FALSE),0)</f>
        <v>0</v>
      </c>
      <c r="J435" s="6">
        <f>IFERROR(VLOOKUP($C435,#REF!,15,FALSE),0)</f>
        <v>0</v>
      </c>
      <c r="K435" s="6">
        <f>IFERROR(VLOOKUP($C435,#REF!,18,FALSE),0)</f>
        <v>0</v>
      </c>
      <c r="L435" s="6">
        <f t="shared" si="12"/>
        <v>0</v>
      </c>
    </row>
    <row r="436" spans="3:12" x14ac:dyDescent="0.25">
      <c r="D436" s="6">
        <f>IFERROR(VLOOKUP($C436,'World Cup Players'!#REF!,3,FALSE),0)</f>
        <v>0</v>
      </c>
      <c r="F436" s="6">
        <f>IFERROR(VLOOKUP($C436,'World Cup Players'!#REF!,8,FALSE),0)</f>
        <v>0</v>
      </c>
      <c r="G436" s="6">
        <f>IFERROR(VLOOKUP($C436,'World Cup Players'!#REF!,10,FALSE),0)</f>
        <v>0</v>
      </c>
      <c r="H436" s="6">
        <f>IFERROR(VLOOKUP($C436,'World Cup Players'!#REF!,11,FALSE),0)</f>
        <v>0</v>
      </c>
      <c r="J436" s="6">
        <f>IFERROR(VLOOKUP($C436,#REF!,15,FALSE),0)</f>
        <v>0</v>
      </c>
      <c r="K436" s="6">
        <f>IFERROR(VLOOKUP($C436,#REF!,18,FALSE),0)</f>
        <v>0</v>
      </c>
      <c r="L436" s="6">
        <f t="shared" si="12"/>
        <v>0</v>
      </c>
    </row>
    <row r="437" spans="3:12" x14ac:dyDescent="0.25">
      <c r="C437" s="6" t="s">
        <v>142</v>
      </c>
      <c r="D437" s="6">
        <f>IFERROR(VLOOKUP($C437,'World Cup Players'!#REF!,3,FALSE),0)</f>
        <v>0</v>
      </c>
      <c r="F437" s="6">
        <f>IFERROR(VLOOKUP($C437,'World Cup Players'!#REF!,8,FALSE),0)</f>
        <v>0</v>
      </c>
      <c r="G437" s="6">
        <f>IFERROR(VLOOKUP($C437,'World Cup Players'!#REF!,10,FALSE),0)</f>
        <v>0</v>
      </c>
      <c r="H437" s="6">
        <f>IFERROR(VLOOKUP($C437,'World Cup Players'!#REF!,11,FALSE),0)</f>
        <v>0</v>
      </c>
      <c r="J437" s="6">
        <f>IFERROR(VLOOKUP($C437,#REF!,15,FALSE),0)</f>
        <v>0</v>
      </c>
      <c r="K437" s="6">
        <f>IFERROR(VLOOKUP($C437,#REF!,18,FALSE),0)</f>
        <v>0</v>
      </c>
      <c r="L437" s="6">
        <f t="shared" si="12"/>
        <v>0</v>
      </c>
    </row>
    <row r="438" spans="3:12" x14ac:dyDescent="0.25">
      <c r="C438" s="7" t="s">
        <v>5</v>
      </c>
      <c r="D438" s="6">
        <f>IFERROR(VLOOKUP($C438,'World Cup Players'!#REF!,3,FALSE),0)</f>
        <v>0</v>
      </c>
      <c r="F438" s="6">
        <f>IFERROR(VLOOKUP($C438,'World Cup Players'!#REF!,8,FALSE),0)</f>
        <v>0</v>
      </c>
      <c r="G438" s="6">
        <f>IFERROR(VLOOKUP($C438,'World Cup Players'!#REF!,10,FALSE),0)</f>
        <v>0</v>
      </c>
      <c r="H438" s="6">
        <f>IFERROR(VLOOKUP($C438,'World Cup Players'!#REF!,11,FALSE),0)</f>
        <v>0</v>
      </c>
      <c r="J438" s="6">
        <f>IFERROR(VLOOKUP($C438,#REF!,15,FALSE),0)</f>
        <v>0</v>
      </c>
      <c r="K438" s="6">
        <f>IFERROR(VLOOKUP($C438,#REF!,18,FALSE),0)</f>
        <v>0</v>
      </c>
      <c r="L438" s="6">
        <f t="shared" si="12"/>
        <v>0</v>
      </c>
    </row>
    <row r="439" spans="3:12" x14ac:dyDescent="0.25">
      <c r="C439" s="7" t="s">
        <v>16</v>
      </c>
      <c r="D439" s="6">
        <f>IFERROR(VLOOKUP($C439,'World Cup Players'!#REF!,3,FALSE),0)</f>
        <v>0</v>
      </c>
      <c r="F439" s="6">
        <f>IFERROR(VLOOKUP($C439,'World Cup Players'!#REF!,8,FALSE),0)</f>
        <v>0</v>
      </c>
      <c r="G439" s="6">
        <f>IFERROR(VLOOKUP($C439,'World Cup Players'!#REF!,10,FALSE),0)</f>
        <v>0</v>
      </c>
      <c r="H439" s="6">
        <f>IFERROR(VLOOKUP($C439,'World Cup Players'!#REF!,11,FALSE),0)</f>
        <v>0</v>
      </c>
      <c r="J439" s="6">
        <f>IFERROR(VLOOKUP($C439,#REF!,15,FALSE),0)</f>
        <v>0</v>
      </c>
      <c r="K439" s="6">
        <f>IFERROR(VLOOKUP($C439,#REF!,18,FALSE),0)</f>
        <v>0</v>
      </c>
      <c r="L439" s="6">
        <f t="shared" si="12"/>
        <v>0</v>
      </c>
    </row>
    <row r="440" spans="3:12" x14ac:dyDescent="0.25">
      <c r="C440" s="7" t="s">
        <v>20</v>
      </c>
      <c r="D440" s="6">
        <f>IFERROR(VLOOKUP($C440,'World Cup Players'!#REF!,3,FALSE),0)</f>
        <v>0</v>
      </c>
      <c r="F440" s="6">
        <f>IFERROR(VLOOKUP($C440,'World Cup Players'!#REF!,8,FALSE),0)</f>
        <v>0</v>
      </c>
      <c r="G440" s="6">
        <f>IFERROR(VLOOKUP($C440,'World Cup Players'!#REF!,10,FALSE),0)</f>
        <v>0</v>
      </c>
      <c r="H440" s="6">
        <f>IFERROR(VLOOKUP($C440,'World Cup Players'!#REF!,11,FALSE),0)</f>
        <v>0</v>
      </c>
      <c r="J440" s="6">
        <f>IFERROR(VLOOKUP($C440,#REF!,15,FALSE),0)</f>
        <v>0</v>
      </c>
      <c r="K440" s="6">
        <f>IFERROR(VLOOKUP($C440,#REF!,18,FALSE),0)</f>
        <v>0</v>
      </c>
      <c r="L440" s="6">
        <f t="shared" si="12"/>
        <v>0</v>
      </c>
    </row>
    <row r="441" spans="3:12" x14ac:dyDescent="0.25">
      <c r="C441" s="7" t="s">
        <v>38</v>
      </c>
      <c r="D441" s="6">
        <f>IFERROR(VLOOKUP($C441,'World Cup Players'!#REF!,3,FALSE),0)</f>
        <v>0</v>
      </c>
      <c r="F441" s="6">
        <f>IFERROR(VLOOKUP($C441,'World Cup Players'!#REF!,8,FALSE),0)</f>
        <v>0</v>
      </c>
      <c r="G441" s="6">
        <f>IFERROR(VLOOKUP($C441,'World Cup Players'!#REF!,10,FALSE),0)</f>
        <v>0</v>
      </c>
      <c r="H441" s="6">
        <f>IFERROR(VLOOKUP($C441,'World Cup Players'!#REF!,11,FALSE),0)</f>
        <v>0</v>
      </c>
      <c r="J441" s="6">
        <f>IFERROR(VLOOKUP($C441,#REF!,15,FALSE),0)</f>
        <v>0</v>
      </c>
      <c r="K441" s="6">
        <f>IFERROR(VLOOKUP($C441,#REF!,18,FALSE),0)</f>
        <v>0</v>
      </c>
      <c r="L441" s="6">
        <f t="shared" si="12"/>
        <v>0</v>
      </c>
    </row>
    <row r="442" spans="3:12" x14ac:dyDescent="0.25">
      <c r="C442" s="7" t="s">
        <v>32</v>
      </c>
      <c r="D442" s="6">
        <f>IFERROR(VLOOKUP($C442,'World Cup Players'!#REF!,3,FALSE),0)</f>
        <v>0</v>
      </c>
      <c r="F442" s="6">
        <f>IFERROR(VLOOKUP($C442,'World Cup Players'!#REF!,8,FALSE),0)</f>
        <v>0</v>
      </c>
      <c r="G442" s="6">
        <f>IFERROR(VLOOKUP($C442,'World Cup Players'!#REF!,10,FALSE),0)</f>
        <v>0</v>
      </c>
      <c r="H442" s="6">
        <f>IFERROR(VLOOKUP($C442,'World Cup Players'!#REF!,11,FALSE),0)</f>
        <v>0</v>
      </c>
      <c r="J442" s="6">
        <f>IFERROR(VLOOKUP($C442,#REF!,15,FALSE),0)</f>
        <v>0</v>
      </c>
      <c r="K442" s="6">
        <f>IFERROR(VLOOKUP($C442,#REF!,18,FALSE),0)</f>
        <v>0</v>
      </c>
      <c r="L442" s="6">
        <f t="shared" si="12"/>
        <v>0</v>
      </c>
    </row>
    <row r="443" spans="3:12" x14ac:dyDescent="0.25">
      <c r="C443" s="9" t="s">
        <v>63</v>
      </c>
      <c r="D443" s="6">
        <f>IFERROR(VLOOKUP($C443,'World Cup Players'!#REF!,3,FALSE),0)</f>
        <v>0</v>
      </c>
      <c r="F443" s="6">
        <f>IFERROR(VLOOKUP($C443,'World Cup Players'!#REF!,8,FALSE),0)</f>
        <v>0</v>
      </c>
      <c r="G443" s="6">
        <f>IFERROR(VLOOKUP($C443,'World Cup Players'!#REF!,10,FALSE),0)</f>
        <v>0</v>
      </c>
      <c r="H443" s="6">
        <f>IFERROR(VLOOKUP($C443,'World Cup Players'!#REF!,11,FALSE),0)</f>
        <v>0</v>
      </c>
      <c r="J443" s="6">
        <f>IFERROR(VLOOKUP($C443,#REF!,15,FALSE),0)</f>
        <v>0</v>
      </c>
      <c r="K443" s="6">
        <f>IFERROR(VLOOKUP($C443,#REF!,18,FALSE),0)</f>
        <v>0</v>
      </c>
      <c r="L443" s="6">
        <f t="shared" si="12"/>
        <v>0</v>
      </c>
    </row>
    <row r="444" spans="3:12" x14ac:dyDescent="0.25">
      <c r="C444" s="9" t="s">
        <v>61</v>
      </c>
      <c r="D444" s="6">
        <f>IFERROR(VLOOKUP($C444,'World Cup Players'!#REF!,3,FALSE),0)</f>
        <v>0</v>
      </c>
      <c r="F444" s="6">
        <f>IFERROR(VLOOKUP($C444,'World Cup Players'!#REF!,8,FALSE),0)</f>
        <v>0</v>
      </c>
      <c r="G444" s="6">
        <f>IFERROR(VLOOKUP($C444,'World Cup Players'!#REF!,10,FALSE),0)</f>
        <v>0</v>
      </c>
      <c r="H444" s="6">
        <f>IFERROR(VLOOKUP($C444,'World Cup Players'!#REF!,11,FALSE),0)</f>
        <v>0</v>
      </c>
      <c r="J444" s="6">
        <f>IFERROR(VLOOKUP($C444,#REF!,15,FALSE),0)</f>
        <v>0</v>
      </c>
      <c r="K444" s="6">
        <f>IFERROR(VLOOKUP($C444,#REF!,18,FALSE),0)</f>
        <v>0</v>
      </c>
      <c r="L444" s="6">
        <f t="shared" si="12"/>
        <v>0</v>
      </c>
    </row>
    <row r="445" spans="3:12" x14ac:dyDescent="0.25">
      <c r="C445" s="7" t="s">
        <v>55</v>
      </c>
      <c r="D445" s="6">
        <f>IFERROR(VLOOKUP($C445,'World Cup Players'!#REF!,3,FALSE),0)</f>
        <v>0</v>
      </c>
      <c r="F445" s="6">
        <f>IFERROR(VLOOKUP($C445,'World Cup Players'!#REF!,8,FALSE),0)</f>
        <v>0</v>
      </c>
      <c r="G445" s="6">
        <f>IFERROR(VLOOKUP($C445,'World Cup Players'!#REF!,10,FALSE),0)</f>
        <v>0</v>
      </c>
      <c r="H445" s="6">
        <f>IFERROR(VLOOKUP($C445,'World Cup Players'!#REF!,11,FALSE),0)</f>
        <v>0</v>
      </c>
      <c r="J445" s="6">
        <f>IFERROR(VLOOKUP($C445,#REF!,15,FALSE),0)</f>
        <v>0</v>
      </c>
      <c r="K445" s="6">
        <f>IFERROR(VLOOKUP($C445,#REF!,18,FALSE),0)</f>
        <v>0</v>
      </c>
      <c r="L445" s="6">
        <f t="shared" si="12"/>
        <v>0</v>
      </c>
    </row>
    <row r="446" spans="3:12" x14ac:dyDescent="0.25">
      <c r="C446" s="7" t="s">
        <v>68</v>
      </c>
      <c r="D446" s="6">
        <f>IFERROR(VLOOKUP($C446,'World Cup Players'!#REF!,3,FALSE),0)</f>
        <v>0</v>
      </c>
      <c r="F446" s="6">
        <f>IFERROR(VLOOKUP($C446,'World Cup Players'!#REF!,8,FALSE),0)</f>
        <v>0</v>
      </c>
      <c r="G446" s="6">
        <f>IFERROR(VLOOKUP($C446,'World Cup Players'!#REF!,10,FALSE),0)</f>
        <v>0</v>
      </c>
      <c r="H446" s="6">
        <f>IFERROR(VLOOKUP($C446,'World Cup Players'!#REF!,11,FALSE),0)</f>
        <v>0</v>
      </c>
      <c r="J446" s="6">
        <f>IFERROR(VLOOKUP($C446,#REF!,15,FALSE),0)</f>
        <v>0</v>
      </c>
      <c r="K446" s="6">
        <f>IFERROR(VLOOKUP($C446,#REF!,18,FALSE),0)</f>
        <v>0</v>
      </c>
      <c r="L446" s="6">
        <f t="shared" si="12"/>
        <v>0</v>
      </c>
    </row>
    <row r="447" spans="3:12" x14ac:dyDescent="0.25">
      <c r="C447" s="9" t="s">
        <v>60</v>
      </c>
      <c r="D447" s="6">
        <f>IFERROR(VLOOKUP($C447,'World Cup Players'!#REF!,3,FALSE),0)</f>
        <v>0</v>
      </c>
      <c r="F447" s="6">
        <f>IFERROR(VLOOKUP($C447,'World Cup Players'!#REF!,8,FALSE),0)</f>
        <v>0</v>
      </c>
      <c r="G447" s="6">
        <f>IFERROR(VLOOKUP($C447,'World Cup Players'!#REF!,10,FALSE),0)</f>
        <v>0</v>
      </c>
      <c r="H447" s="6">
        <f>IFERROR(VLOOKUP($C447,'World Cup Players'!#REF!,11,FALSE),0)</f>
        <v>0</v>
      </c>
      <c r="J447" s="6">
        <f>IFERROR(VLOOKUP($C447,#REF!,15,FALSE),0)</f>
        <v>0</v>
      </c>
      <c r="K447" s="6">
        <f>IFERROR(VLOOKUP($C447,#REF!,18,FALSE),0)</f>
        <v>0</v>
      </c>
      <c r="L447" s="6">
        <f t="shared" si="12"/>
        <v>0</v>
      </c>
    </row>
    <row r="448" spans="3:12" x14ac:dyDescent="0.25">
      <c r="C448" s="10" t="s">
        <v>117</v>
      </c>
      <c r="D448" s="6">
        <f>IFERROR(VLOOKUP($C448,'World Cup Players'!#REF!,3,FALSE),0)</f>
        <v>0</v>
      </c>
      <c r="F448" s="6">
        <f>IFERROR(VLOOKUP($C448,'World Cup Players'!#REF!,8,FALSE),0)</f>
        <v>0</v>
      </c>
      <c r="G448" s="6">
        <f>IFERROR(VLOOKUP($C448,'World Cup Players'!#REF!,10,FALSE),0)</f>
        <v>0</v>
      </c>
      <c r="H448" s="6">
        <f>IFERROR(VLOOKUP($C448,'World Cup Players'!#REF!,11,FALSE),0)</f>
        <v>0</v>
      </c>
      <c r="J448" s="6">
        <f>IFERROR(VLOOKUP($C448,#REF!,15,FALSE),0)</f>
        <v>0</v>
      </c>
      <c r="K448" s="6">
        <f>IFERROR(VLOOKUP($C448,#REF!,18,FALSE),0)</f>
        <v>0</v>
      </c>
      <c r="L448" s="6">
        <f t="shared" si="12"/>
        <v>0</v>
      </c>
    </row>
    <row r="449" spans="3:12" x14ac:dyDescent="0.25">
      <c r="C449" s="10" t="s">
        <v>118</v>
      </c>
      <c r="D449" s="6">
        <f>IFERROR(VLOOKUP($C449,'World Cup Players'!#REF!,3,FALSE),0)</f>
        <v>0</v>
      </c>
      <c r="F449" s="6">
        <f>IFERROR(VLOOKUP($C449,'World Cup Players'!#REF!,8,FALSE),0)</f>
        <v>0</v>
      </c>
      <c r="G449" s="6">
        <f>IFERROR(VLOOKUP($C449,'World Cup Players'!#REF!,10,FALSE),0)</f>
        <v>0</v>
      </c>
      <c r="H449" s="6">
        <f>IFERROR(VLOOKUP($C449,'World Cup Players'!#REF!,11,FALSE),0)</f>
        <v>0</v>
      </c>
      <c r="J449" s="6">
        <f>IFERROR(VLOOKUP($C449,#REF!,15,FALSE),0)</f>
        <v>0</v>
      </c>
      <c r="K449" s="6">
        <f>IFERROR(VLOOKUP($C449,#REF!,18,FALSE),0)</f>
        <v>0</v>
      </c>
      <c r="L449" s="6">
        <f t="shared" si="12"/>
        <v>0</v>
      </c>
    </row>
    <row r="450" spans="3:12" x14ac:dyDescent="0.25">
      <c r="C450" s="8" t="s">
        <v>42</v>
      </c>
      <c r="D450" s="6">
        <f>IFERROR(VLOOKUP($C450,'World Cup Players'!#REF!,3,FALSE),0)</f>
        <v>0</v>
      </c>
      <c r="F450" s="6">
        <f>IFERROR(VLOOKUP($C450,'World Cup Players'!#REF!,8,FALSE),0)</f>
        <v>0</v>
      </c>
      <c r="G450" s="6">
        <f>IFERROR(VLOOKUP($C450,'World Cup Players'!#REF!,10,FALSE),0)</f>
        <v>0</v>
      </c>
      <c r="H450" s="6">
        <f>IFERROR(VLOOKUP($C450,'World Cup Players'!#REF!,11,FALSE),0)</f>
        <v>0</v>
      </c>
      <c r="J450" s="6">
        <f>IFERROR(VLOOKUP($C450,#REF!,15,FALSE),0)</f>
        <v>0</v>
      </c>
      <c r="K450" s="6">
        <f>IFERROR(VLOOKUP($C450,#REF!,18,FALSE),0)</f>
        <v>0</v>
      </c>
      <c r="L450" s="6">
        <f t="shared" si="12"/>
        <v>0</v>
      </c>
    </row>
    <row r="451" spans="3:12" x14ac:dyDescent="0.25">
      <c r="C451" s="7" t="s">
        <v>44</v>
      </c>
      <c r="D451" s="6">
        <f>IFERROR(VLOOKUP($C451,'World Cup Players'!#REF!,3,FALSE),0)</f>
        <v>0</v>
      </c>
      <c r="F451" s="6">
        <f>IFERROR(VLOOKUP($C451,'World Cup Players'!#REF!,8,FALSE),0)</f>
        <v>0</v>
      </c>
      <c r="G451" s="6">
        <f>IFERROR(VLOOKUP($C451,'World Cup Players'!#REF!,10,FALSE),0)</f>
        <v>0</v>
      </c>
      <c r="H451" s="6">
        <f>IFERROR(VLOOKUP($C451,'World Cup Players'!#REF!,11,FALSE),0)</f>
        <v>0</v>
      </c>
      <c r="J451" s="6">
        <f>IFERROR(VLOOKUP($C451,#REF!,15,FALSE),0)</f>
        <v>0</v>
      </c>
      <c r="K451" s="6">
        <f>IFERROR(VLOOKUP($C451,#REF!,18,FALSE),0)</f>
        <v>0</v>
      </c>
      <c r="L451" s="6">
        <f t="shared" si="12"/>
        <v>0</v>
      </c>
    </row>
    <row r="452" spans="3:12" x14ac:dyDescent="0.25">
      <c r="C452" s="7" t="s">
        <v>154</v>
      </c>
      <c r="D452" s="6">
        <f>IFERROR(VLOOKUP($C452,'World Cup Players'!#REF!,3,FALSE),0)</f>
        <v>0</v>
      </c>
      <c r="F452" s="6">
        <f>IFERROR(VLOOKUP($C452,'World Cup Players'!#REF!,8,FALSE),0)</f>
        <v>0</v>
      </c>
      <c r="G452" s="6">
        <f>IFERROR(VLOOKUP($C452,'World Cup Players'!#REF!,10,FALSE),0)</f>
        <v>0</v>
      </c>
      <c r="H452" s="6">
        <f>IFERROR(VLOOKUP($C452,'World Cup Players'!#REF!,11,FALSE),0)</f>
        <v>0</v>
      </c>
      <c r="J452" s="6">
        <f>IFERROR(VLOOKUP($C452,#REF!,15,FALSE),0)</f>
        <v>0</v>
      </c>
      <c r="K452" s="6">
        <f>IFERROR(VLOOKUP($C452,#REF!,18,FALSE),0)</f>
        <v>0</v>
      </c>
      <c r="L452" s="6">
        <f t="shared" si="12"/>
        <v>0</v>
      </c>
    </row>
    <row r="453" spans="3:12" x14ac:dyDescent="0.25">
      <c r="C453" s="10" t="s">
        <v>101</v>
      </c>
      <c r="D453" s="6">
        <f>IFERROR(VLOOKUP($C453,'World Cup Players'!#REF!,3,FALSE),0)</f>
        <v>0</v>
      </c>
      <c r="F453" s="6">
        <f>IFERROR(VLOOKUP($C453,'World Cup Players'!#REF!,8,FALSE),0)</f>
        <v>0</v>
      </c>
      <c r="G453" s="6">
        <f>IFERROR(VLOOKUP($C453,'World Cup Players'!#REF!,10,FALSE),0)</f>
        <v>0</v>
      </c>
      <c r="H453" s="6">
        <f>IFERROR(VLOOKUP($C453,'World Cup Players'!#REF!,11,FALSE),0)</f>
        <v>0</v>
      </c>
      <c r="J453" s="6">
        <f>IFERROR(VLOOKUP($C453,#REF!,15,FALSE),0)</f>
        <v>0</v>
      </c>
      <c r="K453" s="6">
        <f>IFERROR(VLOOKUP($C453,#REF!,18,FALSE),0)</f>
        <v>0</v>
      </c>
      <c r="L453" s="6">
        <f t="shared" ref="L453:L516" si="13">SUM((F453*0.0055)+G453+H453+I453+J453+K453)</f>
        <v>0</v>
      </c>
    </row>
    <row r="454" spans="3:12" x14ac:dyDescent="0.25">
      <c r="C454" s="10" t="s">
        <v>88</v>
      </c>
      <c r="D454" s="6">
        <f>IFERROR(VLOOKUP($C454,'World Cup Players'!#REF!,3,FALSE),0)</f>
        <v>0</v>
      </c>
      <c r="F454" s="6">
        <f>IFERROR(VLOOKUP($C454,'World Cup Players'!#REF!,8,FALSE),0)</f>
        <v>0</v>
      </c>
      <c r="G454" s="6">
        <f>IFERROR(VLOOKUP($C454,'World Cup Players'!#REF!,10,FALSE),0)</f>
        <v>0</v>
      </c>
      <c r="H454" s="6">
        <f>IFERROR(VLOOKUP($C454,'World Cup Players'!#REF!,11,FALSE),0)</f>
        <v>0</v>
      </c>
      <c r="J454" s="6">
        <f>IFERROR(VLOOKUP($C454,#REF!,15,FALSE),0)</f>
        <v>0</v>
      </c>
      <c r="K454" s="6">
        <f>IFERROR(VLOOKUP($C454,#REF!,18,FALSE),0)</f>
        <v>0</v>
      </c>
      <c r="L454" s="6">
        <f t="shared" si="13"/>
        <v>0</v>
      </c>
    </row>
    <row r="455" spans="3:12" x14ac:dyDescent="0.25">
      <c r="C455" s="10" t="s">
        <v>98</v>
      </c>
      <c r="D455" s="6">
        <f>IFERROR(VLOOKUP($C455,'World Cup Players'!#REF!,3,FALSE),0)</f>
        <v>0</v>
      </c>
      <c r="F455" s="6">
        <f>IFERROR(VLOOKUP($C455,'World Cup Players'!#REF!,8,FALSE),0)</f>
        <v>0</v>
      </c>
      <c r="G455" s="6">
        <f>IFERROR(VLOOKUP($C455,'World Cup Players'!#REF!,10,FALSE),0)</f>
        <v>0</v>
      </c>
      <c r="H455" s="6">
        <f>IFERROR(VLOOKUP($C455,'World Cup Players'!#REF!,11,FALSE),0)</f>
        <v>0</v>
      </c>
      <c r="J455" s="6">
        <f>IFERROR(VLOOKUP($C455,#REF!,15,FALSE),0)</f>
        <v>0</v>
      </c>
      <c r="K455" s="6">
        <f>IFERROR(VLOOKUP($C455,#REF!,18,FALSE),0)</f>
        <v>0</v>
      </c>
      <c r="L455" s="6">
        <f t="shared" si="13"/>
        <v>0</v>
      </c>
    </row>
    <row r="456" spans="3:12" x14ac:dyDescent="0.25">
      <c r="C456" s="7" t="s">
        <v>51</v>
      </c>
      <c r="D456" s="6">
        <f>IFERROR(VLOOKUP($C456,'World Cup Players'!#REF!,3,FALSE),0)</f>
        <v>0</v>
      </c>
      <c r="F456" s="6">
        <f>IFERROR(VLOOKUP($C456,'World Cup Players'!#REF!,8,FALSE),0)</f>
        <v>0</v>
      </c>
      <c r="G456" s="6">
        <f>IFERROR(VLOOKUP($C456,'World Cup Players'!#REF!,10,FALSE),0)</f>
        <v>0</v>
      </c>
      <c r="H456" s="6">
        <f>IFERROR(VLOOKUP($C456,'World Cup Players'!#REF!,11,FALSE),0)</f>
        <v>0</v>
      </c>
      <c r="J456" s="6">
        <f>IFERROR(VLOOKUP($C456,#REF!,15,FALSE),0)</f>
        <v>0</v>
      </c>
      <c r="K456" s="6">
        <f>IFERROR(VLOOKUP($C456,#REF!,18,FALSE),0)</f>
        <v>0</v>
      </c>
      <c r="L456" s="6">
        <f t="shared" si="13"/>
        <v>0</v>
      </c>
    </row>
    <row r="457" spans="3:12" x14ac:dyDescent="0.25">
      <c r="C457" s="10" t="s">
        <v>97</v>
      </c>
      <c r="D457" s="6">
        <f>IFERROR(VLOOKUP($C457,'World Cup Players'!#REF!,3,FALSE),0)</f>
        <v>0</v>
      </c>
      <c r="F457" s="6">
        <f>IFERROR(VLOOKUP($C457,'World Cup Players'!#REF!,8,FALSE),0)</f>
        <v>0</v>
      </c>
      <c r="G457" s="6">
        <f>IFERROR(VLOOKUP($C457,'World Cup Players'!#REF!,10,FALSE),0)</f>
        <v>0</v>
      </c>
      <c r="H457" s="6">
        <f>IFERROR(VLOOKUP($C457,'World Cup Players'!#REF!,11,FALSE),0)</f>
        <v>0</v>
      </c>
      <c r="J457" s="6">
        <f>IFERROR(VLOOKUP($C457,#REF!,15,FALSE),0)</f>
        <v>0</v>
      </c>
      <c r="K457" s="6">
        <f>IFERROR(VLOOKUP($C457,#REF!,18,FALSE),0)</f>
        <v>0</v>
      </c>
      <c r="L457" s="6">
        <f t="shared" si="13"/>
        <v>0</v>
      </c>
    </row>
    <row r="458" spans="3:12" x14ac:dyDescent="0.25">
      <c r="C458" s="7" t="s">
        <v>69</v>
      </c>
      <c r="D458" s="6">
        <f>IFERROR(VLOOKUP($C458,'World Cup Players'!#REF!,3,FALSE),0)</f>
        <v>0</v>
      </c>
      <c r="F458" s="6">
        <f>IFERROR(VLOOKUP($C458,'World Cup Players'!#REF!,8,FALSE),0)</f>
        <v>0</v>
      </c>
      <c r="G458" s="6">
        <f>IFERROR(VLOOKUP($C458,'World Cup Players'!#REF!,10,FALSE),0)</f>
        <v>0</v>
      </c>
      <c r="H458" s="6">
        <f>IFERROR(VLOOKUP($C458,'World Cup Players'!#REF!,11,FALSE),0)</f>
        <v>0</v>
      </c>
      <c r="J458" s="6">
        <f>IFERROR(VLOOKUP($C458,#REF!,15,FALSE),0)</f>
        <v>0</v>
      </c>
      <c r="K458" s="6">
        <f>IFERROR(VLOOKUP($C458,#REF!,18,FALSE),0)</f>
        <v>0</v>
      </c>
      <c r="L458" s="6">
        <f t="shared" si="13"/>
        <v>0</v>
      </c>
    </row>
    <row r="459" spans="3:12" x14ac:dyDescent="0.25">
      <c r="C459" s="12" t="s">
        <v>159</v>
      </c>
      <c r="D459" s="6">
        <f>IFERROR(VLOOKUP($C459,'World Cup Players'!#REF!,3,FALSE),0)</f>
        <v>0</v>
      </c>
      <c r="F459" s="6">
        <f>IFERROR(VLOOKUP($C459,'World Cup Players'!#REF!,8,FALSE),0)</f>
        <v>0</v>
      </c>
      <c r="G459" s="6">
        <f>IFERROR(VLOOKUP($C459,'World Cup Players'!#REF!,10,FALSE),0)</f>
        <v>0</v>
      </c>
      <c r="H459" s="6">
        <f>IFERROR(VLOOKUP($C459,'World Cup Players'!#REF!,11,FALSE),0)</f>
        <v>0</v>
      </c>
      <c r="J459" s="6">
        <f>IFERROR(VLOOKUP($C459,#REF!,15,FALSE),0)</f>
        <v>0</v>
      </c>
      <c r="K459" s="6">
        <f>IFERROR(VLOOKUP($C459,#REF!,18,FALSE),0)</f>
        <v>0</v>
      </c>
      <c r="L459" s="6">
        <f t="shared" si="13"/>
        <v>0</v>
      </c>
    </row>
    <row r="460" spans="3:12" x14ac:dyDescent="0.25">
      <c r="D460" s="6">
        <f>IFERROR(VLOOKUP($C460,'World Cup Players'!#REF!,3,FALSE),0)</f>
        <v>0</v>
      </c>
      <c r="F460" s="6">
        <f>IFERROR(VLOOKUP($C460,'World Cup Players'!#REF!,8,FALSE),0)</f>
        <v>0</v>
      </c>
      <c r="G460" s="6">
        <f>IFERROR(VLOOKUP($C460,'World Cup Players'!#REF!,10,FALSE),0)</f>
        <v>0</v>
      </c>
      <c r="H460" s="6">
        <f>IFERROR(VLOOKUP($C460,'World Cup Players'!#REF!,11,FALSE),0)</f>
        <v>0</v>
      </c>
      <c r="J460" s="6">
        <f>IFERROR(VLOOKUP($C460,#REF!,15,FALSE),0)</f>
        <v>0</v>
      </c>
      <c r="K460" s="6">
        <f>IFERROR(VLOOKUP($C460,#REF!,18,FALSE),0)</f>
        <v>0</v>
      </c>
      <c r="L460" s="6">
        <f t="shared" si="13"/>
        <v>0</v>
      </c>
    </row>
    <row r="461" spans="3:12" x14ac:dyDescent="0.25">
      <c r="C461" s="6" t="s">
        <v>150</v>
      </c>
      <c r="D461" s="6">
        <f>IFERROR(VLOOKUP($C461,'World Cup Players'!#REF!,3,FALSE),0)</f>
        <v>0</v>
      </c>
      <c r="F461" s="6">
        <f>IFERROR(VLOOKUP($C461,'World Cup Players'!#REF!,8,FALSE),0)</f>
        <v>0</v>
      </c>
      <c r="G461" s="6">
        <f>IFERROR(VLOOKUP($C461,'World Cup Players'!#REF!,10,FALSE),0)</f>
        <v>0</v>
      </c>
      <c r="H461" s="6">
        <f>IFERROR(VLOOKUP($C461,'World Cup Players'!#REF!,11,FALSE),0)</f>
        <v>0</v>
      </c>
      <c r="J461" s="6">
        <f>IFERROR(VLOOKUP($C461,#REF!,15,FALSE),0)</f>
        <v>0</v>
      </c>
      <c r="K461" s="6">
        <f>IFERROR(VLOOKUP($C461,#REF!,18,FALSE),0)</f>
        <v>0</v>
      </c>
      <c r="L461" s="6">
        <f t="shared" si="13"/>
        <v>0</v>
      </c>
    </row>
    <row r="462" spans="3:12" x14ac:dyDescent="0.25">
      <c r="C462" s="7" t="s">
        <v>53</v>
      </c>
      <c r="D462" s="6">
        <f>IFERROR(VLOOKUP($C462,'World Cup Players'!#REF!,3,FALSE),0)</f>
        <v>0</v>
      </c>
      <c r="F462" s="6">
        <f>IFERROR(VLOOKUP($C462,'World Cup Players'!#REF!,8,FALSE),0)</f>
        <v>0</v>
      </c>
      <c r="G462" s="6">
        <f>IFERROR(VLOOKUP($C462,'World Cup Players'!#REF!,10,FALSE),0)</f>
        <v>0</v>
      </c>
      <c r="H462" s="6">
        <f>IFERROR(VLOOKUP($C462,'World Cup Players'!#REF!,11,FALSE),0)</f>
        <v>0</v>
      </c>
      <c r="J462" s="6">
        <f>IFERROR(VLOOKUP($C462,#REF!,15,FALSE),0)</f>
        <v>0</v>
      </c>
      <c r="K462" s="6">
        <f>IFERROR(VLOOKUP($C462,#REF!,18,FALSE),0)</f>
        <v>0</v>
      </c>
      <c r="L462" s="6">
        <f t="shared" si="13"/>
        <v>0</v>
      </c>
    </row>
    <row r="463" spans="3:12" x14ac:dyDescent="0.25">
      <c r="C463" s="7" t="s">
        <v>16</v>
      </c>
      <c r="D463" s="6">
        <f>IFERROR(VLOOKUP($C463,'World Cup Players'!#REF!,3,FALSE),0)</f>
        <v>0</v>
      </c>
      <c r="F463" s="6">
        <f>IFERROR(VLOOKUP($C463,'World Cup Players'!#REF!,8,FALSE),0)</f>
        <v>0</v>
      </c>
      <c r="G463" s="6">
        <f>IFERROR(VLOOKUP($C463,'World Cup Players'!#REF!,10,FALSE),0)</f>
        <v>0</v>
      </c>
      <c r="H463" s="6">
        <f>IFERROR(VLOOKUP($C463,'World Cup Players'!#REF!,11,FALSE),0)</f>
        <v>0</v>
      </c>
      <c r="J463" s="6">
        <f>IFERROR(VLOOKUP($C463,#REF!,15,FALSE),0)</f>
        <v>0</v>
      </c>
      <c r="K463" s="6">
        <f>IFERROR(VLOOKUP($C463,#REF!,18,FALSE),0)</f>
        <v>0</v>
      </c>
      <c r="L463" s="6">
        <f t="shared" si="13"/>
        <v>0</v>
      </c>
    </row>
    <row r="464" spans="3:12" x14ac:dyDescent="0.25">
      <c r="C464" s="7" t="s">
        <v>21</v>
      </c>
      <c r="D464" s="6">
        <f>IFERROR(VLOOKUP($C464,'World Cup Players'!#REF!,3,FALSE),0)</f>
        <v>0</v>
      </c>
      <c r="F464" s="6">
        <f>IFERROR(VLOOKUP($C464,'World Cup Players'!#REF!,8,FALSE),0)</f>
        <v>0</v>
      </c>
      <c r="G464" s="6">
        <f>IFERROR(VLOOKUP($C464,'World Cup Players'!#REF!,10,FALSE),0)</f>
        <v>0</v>
      </c>
      <c r="H464" s="6">
        <f>IFERROR(VLOOKUP($C464,'World Cup Players'!#REF!,11,FALSE),0)</f>
        <v>0</v>
      </c>
      <c r="J464" s="6">
        <f>IFERROR(VLOOKUP($C464,#REF!,15,FALSE),0)</f>
        <v>0</v>
      </c>
      <c r="K464" s="6">
        <f>IFERROR(VLOOKUP($C464,#REF!,18,FALSE),0)</f>
        <v>0</v>
      </c>
      <c r="L464" s="6">
        <f t="shared" si="13"/>
        <v>0</v>
      </c>
    </row>
    <row r="465" spans="3:12" x14ac:dyDescent="0.25">
      <c r="C465" s="7" t="s">
        <v>23</v>
      </c>
      <c r="D465" s="6">
        <f>IFERROR(VLOOKUP($C465,'World Cup Players'!#REF!,3,FALSE),0)</f>
        <v>0</v>
      </c>
      <c r="F465" s="6">
        <f>IFERROR(VLOOKUP($C465,'World Cup Players'!#REF!,8,FALSE),0)</f>
        <v>0</v>
      </c>
      <c r="G465" s="6">
        <f>IFERROR(VLOOKUP($C465,'World Cup Players'!#REF!,10,FALSE),0)</f>
        <v>0</v>
      </c>
      <c r="H465" s="6">
        <f>IFERROR(VLOOKUP($C465,'World Cup Players'!#REF!,11,FALSE),0)</f>
        <v>0</v>
      </c>
      <c r="J465" s="6">
        <f>IFERROR(VLOOKUP($C465,#REF!,15,FALSE),0)</f>
        <v>0</v>
      </c>
      <c r="K465" s="6">
        <f>IFERROR(VLOOKUP($C465,#REF!,18,FALSE),0)</f>
        <v>0</v>
      </c>
      <c r="L465" s="6">
        <f t="shared" si="13"/>
        <v>0</v>
      </c>
    </row>
    <row r="466" spans="3:12" x14ac:dyDescent="0.25">
      <c r="C466" s="8" t="s">
        <v>35</v>
      </c>
      <c r="D466" s="6">
        <f>IFERROR(VLOOKUP($C466,'World Cup Players'!#REF!,3,FALSE),0)</f>
        <v>0</v>
      </c>
      <c r="F466" s="6">
        <f>IFERROR(VLOOKUP($C466,'World Cup Players'!#REF!,8,FALSE),0)</f>
        <v>0</v>
      </c>
      <c r="G466" s="6">
        <f>IFERROR(VLOOKUP($C466,'World Cup Players'!#REF!,10,FALSE),0)</f>
        <v>0</v>
      </c>
      <c r="H466" s="6">
        <f>IFERROR(VLOOKUP($C466,'World Cup Players'!#REF!,11,FALSE),0)</f>
        <v>0</v>
      </c>
      <c r="J466" s="6">
        <f>IFERROR(VLOOKUP($C466,#REF!,15,FALSE),0)</f>
        <v>0</v>
      </c>
      <c r="K466" s="6">
        <f>IFERROR(VLOOKUP($C466,#REF!,18,FALSE),0)</f>
        <v>0</v>
      </c>
      <c r="L466" s="6">
        <f t="shared" si="13"/>
        <v>0</v>
      </c>
    </row>
    <row r="467" spans="3:12" x14ac:dyDescent="0.25">
      <c r="C467" s="10" t="s">
        <v>100</v>
      </c>
      <c r="D467" s="6">
        <f>IFERROR(VLOOKUP($C467,'World Cup Players'!#REF!,3,FALSE),0)</f>
        <v>0</v>
      </c>
      <c r="F467" s="6">
        <f>IFERROR(VLOOKUP($C467,'World Cup Players'!#REF!,8,FALSE),0)</f>
        <v>0</v>
      </c>
      <c r="G467" s="6">
        <f>IFERROR(VLOOKUP($C467,'World Cup Players'!#REF!,10,FALSE),0)</f>
        <v>0</v>
      </c>
      <c r="H467" s="6">
        <f>IFERROR(VLOOKUP($C467,'World Cup Players'!#REF!,11,FALSE),0)</f>
        <v>0</v>
      </c>
      <c r="J467" s="6">
        <f>IFERROR(VLOOKUP($C467,#REF!,15,FALSE),0)</f>
        <v>0</v>
      </c>
      <c r="K467" s="6">
        <f>IFERROR(VLOOKUP($C467,#REF!,18,FALSE),0)</f>
        <v>0</v>
      </c>
      <c r="L467" s="6">
        <f t="shared" si="13"/>
        <v>0</v>
      </c>
    </row>
    <row r="468" spans="3:12" x14ac:dyDescent="0.25">
      <c r="C468" s="9" t="s">
        <v>61</v>
      </c>
      <c r="D468" s="6">
        <f>IFERROR(VLOOKUP($C468,'World Cup Players'!#REF!,3,FALSE),0)</f>
        <v>0</v>
      </c>
      <c r="F468" s="6">
        <f>IFERROR(VLOOKUP($C468,'World Cup Players'!#REF!,8,FALSE),0)</f>
        <v>0</v>
      </c>
      <c r="G468" s="6">
        <f>IFERROR(VLOOKUP($C468,'World Cup Players'!#REF!,10,FALSE),0)</f>
        <v>0</v>
      </c>
      <c r="H468" s="6">
        <f>IFERROR(VLOOKUP($C468,'World Cup Players'!#REF!,11,FALSE),0)</f>
        <v>0</v>
      </c>
      <c r="J468" s="6">
        <f>IFERROR(VLOOKUP($C468,#REF!,15,FALSE),0)</f>
        <v>0</v>
      </c>
      <c r="K468" s="6">
        <f>IFERROR(VLOOKUP($C468,#REF!,18,FALSE),0)</f>
        <v>0</v>
      </c>
      <c r="L468" s="6">
        <f t="shared" si="13"/>
        <v>0</v>
      </c>
    </row>
    <row r="469" spans="3:12" x14ac:dyDescent="0.25">
      <c r="C469" s="7" t="s">
        <v>47</v>
      </c>
      <c r="D469" s="6">
        <f>IFERROR(VLOOKUP($C469,'World Cup Players'!#REF!,3,FALSE),0)</f>
        <v>0</v>
      </c>
      <c r="F469" s="6">
        <f>IFERROR(VLOOKUP($C469,'World Cup Players'!#REF!,8,FALSE),0)</f>
        <v>0</v>
      </c>
      <c r="G469" s="6">
        <f>IFERROR(VLOOKUP($C469,'World Cup Players'!#REF!,10,FALSE),0)</f>
        <v>0</v>
      </c>
      <c r="H469" s="6">
        <f>IFERROR(VLOOKUP($C469,'World Cup Players'!#REF!,11,FALSE),0)</f>
        <v>0</v>
      </c>
      <c r="J469" s="6">
        <f>IFERROR(VLOOKUP($C469,#REF!,15,FALSE),0)</f>
        <v>0</v>
      </c>
      <c r="K469" s="6">
        <f>IFERROR(VLOOKUP($C469,#REF!,18,FALSE),0)</f>
        <v>0</v>
      </c>
      <c r="L469" s="6">
        <f t="shared" si="13"/>
        <v>0</v>
      </c>
    </row>
    <row r="470" spans="3:12" x14ac:dyDescent="0.25">
      <c r="C470" s="9" t="s">
        <v>57</v>
      </c>
      <c r="D470" s="6">
        <f>IFERROR(VLOOKUP($C470,'World Cup Players'!#REF!,3,FALSE),0)</f>
        <v>0</v>
      </c>
      <c r="F470" s="6">
        <f>IFERROR(VLOOKUP($C470,'World Cup Players'!#REF!,8,FALSE),0)</f>
        <v>0</v>
      </c>
      <c r="G470" s="6">
        <f>IFERROR(VLOOKUP($C470,'World Cup Players'!#REF!,10,FALSE),0)</f>
        <v>0</v>
      </c>
      <c r="H470" s="6">
        <f>IFERROR(VLOOKUP($C470,'World Cup Players'!#REF!,11,FALSE),0)</f>
        <v>0</v>
      </c>
      <c r="J470" s="6">
        <f>IFERROR(VLOOKUP($C470,#REF!,15,FALSE),0)</f>
        <v>0</v>
      </c>
      <c r="K470" s="6">
        <f>IFERROR(VLOOKUP($C470,#REF!,18,FALSE),0)</f>
        <v>0</v>
      </c>
      <c r="L470" s="6">
        <f t="shared" si="13"/>
        <v>0</v>
      </c>
    </row>
    <row r="471" spans="3:12" x14ac:dyDescent="0.25">
      <c r="C471" s="8" t="s">
        <v>71</v>
      </c>
      <c r="D471" s="6">
        <f>IFERROR(VLOOKUP($C471,'World Cup Players'!#REF!,3,FALSE),0)</f>
        <v>0</v>
      </c>
      <c r="F471" s="6">
        <f>IFERROR(VLOOKUP($C471,'World Cup Players'!#REF!,8,FALSE),0)</f>
        <v>0</v>
      </c>
      <c r="G471" s="6">
        <f>IFERROR(VLOOKUP($C471,'World Cup Players'!#REF!,10,FALSE),0)</f>
        <v>0</v>
      </c>
      <c r="H471" s="6">
        <f>IFERROR(VLOOKUP($C471,'World Cup Players'!#REF!,11,FALSE),0)</f>
        <v>0</v>
      </c>
      <c r="J471" s="6">
        <f>IFERROR(VLOOKUP($C471,#REF!,15,FALSE),0)</f>
        <v>0</v>
      </c>
      <c r="K471" s="6">
        <f>IFERROR(VLOOKUP($C471,#REF!,18,FALSE),0)</f>
        <v>0</v>
      </c>
      <c r="L471" s="6">
        <f t="shared" si="13"/>
        <v>0</v>
      </c>
    </row>
    <row r="472" spans="3:12" x14ac:dyDescent="0.25">
      <c r="C472" s="10" t="s">
        <v>102</v>
      </c>
      <c r="D472" s="6">
        <f>IFERROR(VLOOKUP($C472,'World Cup Players'!#REF!,3,FALSE),0)</f>
        <v>0</v>
      </c>
      <c r="F472" s="6">
        <f>IFERROR(VLOOKUP($C472,'World Cup Players'!#REF!,8,FALSE),0)</f>
        <v>0</v>
      </c>
      <c r="G472" s="6">
        <f>IFERROR(VLOOKUP($C472,'World Cup Players'!#REF!,10,FALSE),0)</f>
        <v>0</v>
      </c>
      <c r="H472" s="6">
        <f>IFERROR(VLOOKUP($C472,'World Cup Players'!#REF!,11,FALSE),0)</f>
        <v>0</v>
      </c>
      <c r="J472" s="6">
        <f>IFERROR(VLOOKUP($C472,#REF!,15,FALSE),0)</f>
        <v>0</v>
      </c>
      <c r="K472" s="6">
        <f>IFERROR(VLOOKUP($C472,#REF!,18,FALSE),0)</f>
        <v>0</v>
      </c>
      <c r="L472" s="6">
        <f t="shared" si="13"/>
        <v>0</v>
      </c>
    </row>
    <row r="473" spans="3:12" x14ac:dyDescent="0.25">
      <c r="C473" s="10" t="s">
        <v>116</v>
      </c>
      <c r="D473" s="6">
        <f>IFERROR(VLOOKUP($C473,'World Cup Players'!#REF!,3,FALSE),0)</f>
        <v>0</v>
      </c>
      <c r="F473" s="6">
        <f>IFERROR(VLOOKUP($C473,'World Cup Players'!#REF!,8,FALSE),0)</f>
        <v>0</v>
      </c>
      <c r="G473" s="6">
        <f>IFERROR(VLOOKUP($C473,'World Cup Players'!#REF!,10,FALSE),0)</f>
        <v>0</v>
      </c>
      <c r="H473" s="6">
        <f>IFERROR(VLOOKUP($C473,'World Cup Players'!#REF!,11,FALSE),0)</f>
        <v>0</v>
      </c>
      <c r="J473" s="6">
        <f>IFERROR(VLOOKUP($C473,#REF!,15,FALSE),0)</f>
        <v>0</v>
      </c>
      <c r="K473" s="6">
        <f>IFERROR(VLOOKUP($C473,#REF!,18,FALSE),0)</f>
        <v>0</v>
      </c>
      <c r="L473" s="6">
        <f t="shared" si="13"/>
        <v>0</v>
      </c>
    </row>
    <row r="474" spans="3:12" x14ac:dyDescent="0.25">
      <c r="C474" s="9" t="s">
        <v>58</v>
      </c>
      <c r="D474" s="6">
        <f>IFERROR(VLOOKUP($C474,'World Cup Players'!#REF!,3,FALSE),0)</f>
        <v>0</v>
      </c>
      <c r="F474" s="6">
        <f>IFERROR(VLOOKUP($C474,'World Cup Players'!#REF!,8,FALSE),0)</f>
        <v>0</v>
      </c>
      <c r="G474" s="6">
        <f>IFERROR(VLOOKUP($C474,'World Cup Players'!#REF!,10,FALSE),0)</f>
        <v>0</v>
      </c>
      <c r="H474" s="6">
        <f>IFERROR(VLOOKUP($C474,'World Cup Players'!#REF!,11,FALSE),0)</f>
        <v>0</v>
      </c>
      <c r="J474" s="6">
        <f>IFERROR(VLOOKUP($C474,#REF!,15,FALSE),0)</f>
        <v>0</v>
      </c>
      <c r="K474" s="6">
        <f>IFERROR(VLOOKUP($C474,#REF!,18,FALSE),0)</f>
        <v>0</v>
      </c>
      <c r="L474" s="6">
        <f t="shared" si="13"/>
        <v>0</v>
      </c>
    </row>
    <row r="475" spans="3:12" x14ac:dyDescent="0.25">
      <c r="C475" s="11" t="s">
        <v>122</v>
      </c>
      <c r="D475" s="6">
        <f>IFERROR(VLOOKUP($C475,'World Cup Players'!#REF!,3,FALSE),0)</f>
        <v>0</v>
      </c>
      <c r="F475" s="6">
        <f>IFERROR(VLOOKUP($C475,'World Cup Players'!#REF!,8,FALSE),0)</f>
        <v>0</v>
      </c>
      <c r="G475" s="6">
        <f>IFERROR(VLOOKUP($C475,'World Cup Players'!#REF!,10,FALSE),0)</f>
        <v>0</v>
      </c>
      <c r="H475" s="6">
        <f>IFERROR(VLOOKUP($C475,'World Cup Players'!#REF!,11,FALSE),0)</f>
        <v>0</v>
      </c>
      <c r="J475" s="6">
        <f>IFERROR(VLOOKUP($C475,#REF!,15,FALSE),0)</f>
        <v>0</v>
      </c>
      <c r="K475" s="6">
        <f>IFERROR(VLOOKUP($C475,#REF!,18,FALSE),0)</f>
        <v>0</v>
      </c>
      <c r="L475" s="6">
        <f t="shared" si="13"/>
        <v>0</v>
      </c>
    </row>
    <row r="476" spans="3:12" x14ac:dyDescent="0.25">
      <c r="C476" s="7" t="s">
        <v>36</v>
      </c>
      <c r="D476" s="6">
        <f>IFERROR(VLOOKUP($C476,'World Cup Players'!#REF!,3,FALSE),0)</f>
        <v>0</v>
      </c>
      <c r="F476" s="6">
        <f>IFERROR(VLOOKUP($C476,'World Cup Players'!#REF!,8,FALSE),0)</f>
        <v>0</v>
      </c>
      <c r="G476" s="6">
        <f>IFERROR(VLOOKUP($C476,'World Cup Players'!#REF!,10,FALSE),0)</f>
        <v>0</v>
      </c>
      <c r="H476" s="6">
        <f>IFERROR(VLOOKUP($C476,'World Cup Players'!#REF!,11,FALSE),0)</f>
        <v>0</v>
      </c>
      <c r="J476" s="6">
        <f>IFERROR(VLOOKUP($C476,#REF!,15,FALSE),0)</f>
        <v>0</v>
      </c>
      <c r="K476" s="6">
        <f>IFERROR(VLOOKUP($C476,#REF!,18,FALSE),0)</f>
        <v>0</v>
      </c>
      <c r="L476" s="6">
        <f t="shared" si="13"/>
        <v>0</v>
      </c>
    </row>
    <row r="477" spans="3:12" x14ac:dyDescent="0.25">
      <c r="C477" s="10" t="s">
        <v>111</v>
      </c>
      <c r="D477" s="6">
        <f>IFERROR(VLOOKUP($C477,'World Cup Players'!#REF!,3,FALSE),0)</f>
        <v>0</v>
      </c>
      <c r="F477" s="6">
        <f>IFERROR(VLOOKUP($C477,'World Cup Players'!#REF!,8,FALSE),0)</f>
        <v>0</v>
      </c>
      <c r="G477" s="6">
        <f>IFERROR(VLOOKUP($C477,'World Cup Players'!#REF!,10,FALSE),0)</f>
        <v>0</v>
      </c>
      <c r="H477" s="6">
        <f>IFERROR(VLOOKUP($C477,'World Cup Players'!#REF!,11,FALSE),0)</f>
        <v>0</v>
      </c>
      <c r="J477" s="6">
        <f>IFERROR(VLOOKUP($C477,#REF!,15,FALSE),0)</f>
        <v>0</v>
      </c>
      <c r="K477" s="6">
        <f>IFERROR(VLOOKUP($C477,#REF!,18,FALSE),0)</f>
        <v>0</v>
      </c>
      <c r="L477" s="6">
        <f t="shared" si="13"/>
        <v>0</v>
      </c>
    </row>
    <row r="478" spans="3:12" x14ac:dyDescent="0.25">
      <c r="C478" s="10" t="s">
        <v>88</v>
      </c>
      <c r="D478" s="6">
        <f>IFERROR(VLOOKUP($C478,'World Cup Players'!#REF!,3,FALSE),0)</f>
        <v>0</v>
      </c>
      <c r="F478" s="6">
        <f>IFERROR(VLOOKUP($C478,'World Cup Players'!#REF!,8,FALSE),0)</f>
        <v>0</v>
      </c>
      <c r="G478" s="6">
        <f>IFERROR(VLOOKUP($C478,'World Cup Players'!#REF!,10,FALSE),0)</f>
        <v>0</v>
      </c>
      <c r="H478" s="6">
        <f>IFERROR(VLOOKUP($C478,'World Cup Players'!#REF!,11,FALSE),0)</f>
        <v>0</v>
      </c>
      <c r="J478" s="6">
        <f>IFERROR(VLOOKUP($C478,#REF!,15,FALSE),0)</f>
        <v>0</v>
      </c>
      <c r="K478" s="6">
        <f>IFERROR(VLOOKUP($C478,#REF!,18,FALSE),0)</f>
        <v>0</v>
      </c>
      <c r="L478" s="6">
        <f t="shared" si="13"/>
        <v>0</v>
      </c>
    </row>
    <row r="479" spans="3:12" x14ac:dyDescent="0.25">
      <c r="C479" s="7" t="s">
        <v>70</v>
      </c>
      <c r="D479" s="6">
        <f>IFERROR(VLOOKUP($C479,'World Cup Players'!#REF!,3,FALSE),0)</f>
        <v>0</v>
      </c>
      <c r="F479" s="6">
        <f>IFERROR(VLOOKUP($C479,'World Cup Players'!#REF!,8,FALSE),0)</f>
        <v>0</v>
      </c>
      <c r="G479" s="6">
        <f>IFERROR(VLOOKUP($C479,'World Cup Players'!#REF!,10,FALSE),0)</f>
        <v>0</v>
      </c>
      <c r="H479" s="6">
        <f>IFERROR(VLOOKUP($C479,'World Cup Players'!#REF!,11,FALSE),0)</f>
        <v>0</v>
      </c>
      <c r="J479" s="6">
        <f>IFERROR(VLOOKUP($C479,#REF!,15,FALSE),0)</f>
        <v>0</v>
      </c>
      <c r="K479" s="6">
        <f>IFERROR(VLOOKUP($C479,#REF!,18,FALSE),0)</f>
        <v>0</v>
      </c>
      <c r="L479" s="6">
        <f t="shared" si="13"/>
        <v>0</v>
      </c>
    </row>
    <row r="480" spans="3:12" x14ac:dyDescent="0.25">
      <c r="C480" s="7" t="s">
        <v>50</v>
      </c>
      <c r="D480" s="6">
        <f>IFERROR(VLOOKUP($C480,'World Cup Players'!#REF!,3,FALSE),0)</f>
        <v>0</v>
      </c>
      <c r="F480" s="6">
        <f>IFERROR(VLOOKUP($C480,'World Cup Players'!#REF!,8,FALSE),0)</f>
        <v>0</v>
      </c>
      <c r="G480" s="6">
        <f>IFERROR(VLOOKUP($C480,'World Cup Players'!#REF!,10,FALSE),0)</f>
        <v>0</v>
      </c>
      <c r="H480" s="6">
        <f>IFERROR(VLOOKUP($C480,'World Cup Players'!#REF!,11,FALSE),0)</f>
        <v>0</v>
      </c>
      <c r="J480" s="6">
        <f>IFERROR(VLOOKUP($C480,#REF!,15,FALSE),0)</f>
        <v>0</v>
      </c>
      <c r="K480" s="6">
        <f>IFERROR(VLOOKUP($C480,#REF!,18,FALSE),0)</f>
        <v>0</v>
      </c>
      <c r="L480" s="6">
        <f t="shared" si="13"/>
        <v>0</v>
      </c>
    </row>
    <row r="481" spans="3:12" x14ac:dyDescent="0.25">
      <c r="C481" s="10" t="s">
        <v>120</v>
      </c>
      <c r="D481" s="6">
        <f>IFERROR(VLOOKUP($C481,'World Cup Players'!#REF!,3,FALSE),0)</f>
        <v>0</v>
      </c>
      <c r="F481" s="6">
        <f>IFERROR(VLOOKUP($C481,'World Cup Players'!#REF!,8,FALSE),0)</f>
        <v>0</v>
      </c>
      <c r="G481" s="6">
        <f>IFERROR(VLOOKUP($C481,'World Cup Players'!#REF!,10,FALSE),0)</f>
        <v>0</v>
      </c>
      <c r="H481" s="6">
        <f>IFERROR(VLOOKUP($C481,'World Cup Players'!#REF!,11,FALSE),0)</f>
        <v>0</v>
      </c>
      <c r="J481" s="6">
        <f>IFERROR(VLOOKUP($C481,#REF!,15,FALSE),0)</f>
        <v>0</v>
      </c>
      <c r="K481" s="6">
        <f>IFERROR(VLOOKUP($C481,#REF!,18,FALSE),0)</f>
        <v>0</v>
      </c>
      <c r="L481" s="6">
        <f t="shared" si="13"/>
        <v>0</v>
      </c>
    </row>
    <row r="482" spans="3:12" x14ac:dyDescent="0.25">
      <c r="C482" s="7" t="s">
        <v>69</v>
      </c>
      <c r="D482" s="6">
        <f>IFERROR(VLOOKUP($C482,'World Cup Players'!#REF!,3,FALSE),0)</f>
        <v>0</v>
      </c>
      <c r="F482" s="6">
        <f>IFERROR(VLOOKUP($C482,'World Cup Players'!#REF!,8,FALSE),0)</f>
        <v>0</v>
      </c>
      <c r="G482" s="6">
        <f>IFERROR(VLOOKUP($C482,'World Cup Players'!#REF!,10,FALSE),0)</f>
        <v>0</v>
      </c>
      <c r="H482" s="6">
        <f>IFERROR(VLOOKUP($C482,'World Cup Players'!#REF!,11,FALSE),0)</f>
        <v>0</v>
      </c>
      <c r="J482" s="6">
        <f>IFERROR(VLOOKUP($C482,#REF!,15,FALSE),0)</f>
        <v>0</v>
      </c>
      <c r="K482" s="6">
        <f>IFERROR(VLOOKUP($C482,#REF!,18,FALSE),0)</f>
        <v>0</v>
      </c>
      <c r="L482" s="6">
        <f t="shared" si="13"/>
        <v>0</v>
      </c>
    </row>
    <row r="483" spans="3:12" x14ac:dyDescent="0.25">
      <c r="C483" s="12" t="s">
        <v>155</v>
      </c>
      <c r="D483" s="6">
        <f>IFERROR(VLOOKUP($C483,'World Cup Players'!#REF!,3,FALSE),0)</f>
        <v>0</v>
      </c>
      <c r="F483" s="6">
        <f>IFERROR(VLOOKUP($C483,'World Cup Players'!#REF!,8,FALSE),0)</f>
        <v>0</v>
      </c>
      <c r="G483" s="6">
        <f>IFERROR(VLOOKUP($C483,'World Cup Players'!#REF!,10,FALSE),0)</f>
        <v>0</v>
      </c>
      <c r="H483" s="6">
        <f>IFERROR(VLOOKUP($C483,'World Cup Players'!#REF!,11,FALSE),0)</f>
        <v>0</v>
      </c>
      <c r="J483" s="6">
        <f>IFERROR(VLOOKUP($C483,#REF!,15,FALSE),0)</f>
        <v>0</v>
      </c>
      <c r="K483" s="6">
        <f>IFERROR(VLOOKUP($C483,#REF!,18,FALSE),0)</f>
        <v>0</v>
      </c>
      <c r="L483" s="6">
        <f t="shared" si="13"/>
        <v>0</v>
      </c>
    </row>
    <row r="484" spans="3:12" x14ac:dyDescent="0.25">
      <c r="D484" s="6">
        <f>IFERROR(VLOOKUP($C484,'World Cup Players'!#REF!,3,FALSE),0)</f>
        <v>0</v>
      </c>
      <c r="F484" s="6">
        <f>IFERROR(VLOOKUP($C484,'World Cup Players'!#REF!,8,FALSE),0)</f>
        <v>0</v>
      </c>
      <c r="G484" s="6">
        <f>IFERROR(VLOOKUP($C484,'World Cup Players'!#REF!,10,FALSE),0)</f>
        <v>0</v>
      </c>
      <c r="H484" s="6">
        <f>IFERROR(VLOOKUP($C484,'World Cup Players'!#REF!,11,FALSE),0)</f>
        <v>0</v>
      </c>
      <c r="J484" s="6">
        <f>IFERROR(VLOOKUP($C484,#REF!,15,FALSE),0)</f>
        <v>0</v>
      </c>
      <c r="K484" s="6">
        <f>IFERROR(VLOOKUP($C484,#REF!,18,FALSE),0)</f>
        <v>0</v>
      </c>
      <c r="L484" s="6">
        <f t="shared" si="13"/>
        <v>0</v>
      </c>
    </row>
    <row r="485" spans="3:12" x14ac:dyDescent="0.25">
      <c r="C485" s="6" t="s">
        <v>157</v>
      </c>
      <c r="D485" s="6">
        <f>IFERROR(VLOOKUP($C485,'World Cup Players'!#REF!,3,FALSE),0)</f>
        <v>0</v>
      </c>
      <c r="F485" s="6">
        <f>IFERROR(VLOOKUP($C485,'World Cup Players'!#REF!,8,FALSE),0)</f>
        <v>0</v>
      </c>
      <c r="G485" s="6">
        <f>IFERROR(VLOOKUP($C485,'World Cup Players'!#REF!,10,FALSE),0)</f>
        <v>0</v>
      </c>
      <c r="H485" s="6">
        <f>IFERROR(VLOOKUP($C485,'World Cup Players'!#REF!,11,FALSE),0)</f>
        <v>0</v>
      </c>
      <c r="J485" s="6">
        <f>IFERROR(VLOOKUP($C485,#REF!,15,FALSE),0)</f>
        <v>0</v>
      </c>
      <c r="K485" s="6">
        <f>IFERROR(VLOOKUP($C485,#REF!,18,FALSE),0)</f>
        <v>0</v>
      </c>
      <c r="L485" s="6">
        <f t="shared" si="13"/>
        <v>0</v>
      </c>
    </row>
    <row r="486" spans="3:12" x14ac:dyDescent="0.25">
      <c r="C486" s="7" t="s">
        <v>5</v>
      </c>
      <c r="D486" s="6">
        <f>IFERROR(VLOOKUP($C486,'World Cup Players'!#REF!,3,FALSE),0)</f>
        <v>0</v>
      </c>
      <c r="F486" s="6">
        <f>IFERROR(VLOOKUP($C486,'World Cup Players'!#REF!,8,FALSE),0)</f>
        <v>0</v>
      </c>
      <c r="G486" s="6">
        <f>IFERROR(VLOOKUP($C486,'World Cup Players'!#REF!,10,FALSE),0)</f>
        <v>0</v>
      </c>
      <c r="H486" s="6">
        <f>IFERROR(VLOOKUP($C486,'World Cup Players'!#REF!,11,FALSE),0)</f>
        <v>0</v>
      </c>
      <c r="J486" s="6">
        <f>IFERROR(VLOOKUP($C486,#REF!,15,FALSE),0)</f>
        <v>0</v>
      </c>
      <c r="K486" s="6">
        <f>IFERROR(VLOOKUP($C486,#REF!,18,FALSE),0)</f>
        <v>0</v>
      </c>
      <c r="L486" s="6">
        <f t="shared" si="13"/>
        <v>0</v>
      </c>
    </row>
    <row r="487" spans="3:12" x14ac:dyDescent="0.25">
      <c r="C487" s="7" t="s">
        <v>16</v>
      </c>
      <c r="D487" s="6">
        <f>IFERROR(VLOOKUP($C487,'World Cup Players'!#REF!,3,FALSE),0)</f>
        <v>0</v>
      </c>
      <c r="F487" s="6">
        <f>IFERROR(VLOOKUP($C487,'World Cup Players'!#REF!,8,FALSE),0)</f>
        <v>0</v>
      </c>
      <c r="G487" s="6">
        <f>IFERROR(VLOOKUP($C487,'World Cup Players'!#REF!,10,FALSE),0)</f>
        <v>0</v>
      </c>
      <c r="H487" s="6">
        <f>IFERROR(VLOOKUP($C487,'World Cup Players'!#REF!,11,FALSE),0)</f>
        <v>0</v>
      </c>
      <c r="J487" s="6">
        <f>IFERROR(VLOOKUP($C487,#REF!,15,FALSE),0)</f>
        <v>0</v>
      </c>
      <c r="K487" s="6">
        <f>IFERROR(VLOOKUP($C487,#REF!,18,FALSE),0)</f>
        <v>0</v>
      </c>
      <c r="L487" s="6">
        <f t="shared" si="13"/>
        <v>0</v>
      </c>
    </row>
    <row r="488" spans="3:12" x14ac:dyDescent="0.25">
      <c r="C488" s="7" t="s">
        <v>37</v>
      </c>
      <c r="D488" s="6">
        <f>IFERROR(VLOOKUP($C488,'World Cup Players'!#REF!,3,FALSE),0)</f>
        <v>0</v>
      </c>
      <c r="F488" s="6">
        <f>IFERROR(VLOOKUP($C488,'World Cup Players'!#REF!,8,FALSE),0)</f>
        <v>0</v>
      </c>
      <c r="G488" s="6">
        <f>IFERROR(VLOOKUP($C488,'World Cup Players'!#REF!,10,FALSE),0)</f>
        <v>0</v>
      </c>
      <c r="H488" s="6">
        <f>IFERROR(VLOOKUP($C488,'World Cup Players'!#REF!,11,FALSE),0)</f>
        <v>0</v>
      </c>
      <c r="J488" s="6">
        <f>IFERROR(VLOOKUP($C488,#REF!,15,FALSE),0)</f>
        <v>0</v>
      </c>
      <c r="K488" s="6">
        <f>IFERROR(VLOOKUP($C488,#REF!,18,FALSE),0)</f>
        <v>0</v>
      </c>
      <c r="L488" s="6">
        <f t="shared" si="13"/>
        <v>0</v>
      </c>
    </row>
    <row r="489" spans="3:12" x14ac:dyDescent="0.25">
      <c r="C489" s="7" t="s">
        <v>24</v>
      </c>
      <c r="D489" s="6">
        <f>IFERROR(VLOOKUP($C489,'World Cup Players'!#REF!,3,FALSE),0)</f>
        <v>0</v>
      </c>
      <c r="F489" s="6">
        <f>IFERROR(VLOOKUP($C489,'World Cup Players'!#REF!,8,FALSE),0)</f>
        <v>0</v>
      </c>
      <c r="G489" s="6">
        <f>IFERROR(VLOOKUP($C489,'World Cup Players'!#REF!,10,FALSE),0)</f>
        <v>0</v>
      </c>
      <c r="H489" s="6">
        <f>IFERROR(VLOOKUP($C489,'World Cup Players'!#REF!,11,FALSE),0)</f>
        <v>0</v>
      </c>
      <c r="J489" s="6">
        <f>IFERROR(VLOOKUP($C489,#REF!,15,FALSE),0)</f>
        <v>0</v>
      </c>
      <c r="K489" s="6">
        <f>IFERROR(VLOOKUP($C489,#REF!,18,FALSE),0)</f>
        <v>0</v>
      </c>
      <c r="L489" s="6">
        <f t="shared" si="13"/>
        <v>0</v>
      </c>
    </row>
    <row r="490" spans="3:12" x14ac:dyDescent="0.25">
      <c r="C490" s="7" t="s">
        <v>31</v>
      </c>
      <c r="D490" s="6">
        <f>IFERROR(VLOOKUP($C490,'World Cup Players'!#REF!,3,FALSE),0)</f>
        <v>0</v>
      </c>
      <c r="F490" s="6">
        <f>IFERROR(VLOOKUP($C490,'World Cup Players'!#REF!,8,FALSE),0)</f>
        <v>0</v>
      </c>
      <c r="G490" s="6">
        <f>IFERROR(VLOOKUP($C490,'World Cup Players'!#REF!,10,FALSE),0)</f>
        <v>0</v>
      </c>
      <c r="H490" s="6">
        <f>IFERROR(VLOOKUP($C490,'World Cup Players'!#REF!,11,FALSE),0)</f>
        <v>0</v>
      </c>
      <c r="J490" s="6">
        <f>IFERROR(VLOOKUP($C490,#REF!,15,FALSE),0)</f>
        <v>0</v>
      </c>
      <c r="K490" s="6">
        <f>IFERROR(VLOOKUP($C490,#REF!,18,FALSE),0)</f>
        <v>0</v>
      </c>
      <c r="L490" s="6">
        <f t="shared" si="13"/>
        <v>0</v>
      </c>
    </row>
    <row r="491" spans="3:12" x14ac:dyDescent="0.25">
      <c r="C491" s="9" t="s">
        <v>63</v>
      </c>
      <c r="D491" s="6">
        <f>IFERROR(VLOOKUP($C491,'World Cup Players'!#REF!,3,FALSE),0)</f>
        <v>0</v>
      </c>
      <c r="F491" s="6">
        <f>IFERROR(VLOOKUP($C491,'World Cup Players'!#REF!,8,FALSE),0)</f>
        <v>0</v>
      </c>
      <c r="G491" s="6">
        <f>IFERROR(VLOOKUP($C491,'World Cup Players'!#REF!,10,FALSE),0)</f>
        <v>0</v>
      </c>
      <c r="H491" s="6">
        <f>IFERROR(VLOOKUP($C491,'World Cup Players'!#REF!,11,FALSE),0)</f>
        <v>0</v>
      </c>
      <c r="J491" s="6">
        <f>IFERROR(VLOOKUP($C491,#REF!,15,FALSE),0)</f>
        <v>0</v>
      </c>
      <c r="K491" s="6">
        <f>IFERROR(VLOOKUP($C491,#REF!,18,FALSE),0)</f>
        <v>0</v>
      </c>
      <c r="L491" s="6">
        <f t="shared" si="13"/>
        <v>0</v>
      </c>
    </row>
    <row r="492" spans="3:12" x14ac:dyDescent="0.25">
      <c r="C492" s="9" t="s">
        <v>61</v>
      </c>
      <c r="D492" s="6">
        <f>IFERROR(VLOOKUP($C492,'World Cup Players'!#REF!,3,FALSE),0)</f>
        <v>0</v>
      </c>
      <c r="F492" s="6">
        <f>IFERROR(VLOOKUP($C492,'World Cup Players'!#REF!,8,FALSE),0)</f>
        <v>0</v>
      </c>
      <c r="G492" s="6">
        <f>IFERROR(VLOOKUP($C492,'World Cup Players'!#REF!,10,FALSE),0)</f>
        <v>0</v>
      </c>
      <c r="H492" s="6">
        <f>IFERROR(VLOOKUP($C492,'World Cup Players'!#REF!,11,FALSE),0)</f>
        <v>0</v>
      </c>
      <c r="J492" s="6">
        <f>IFERROR(VLOOKUP($C492,#REF!,15,FALSE),0)</f>
        <v>0</v>
      </c>
      <c r="K492" s="6">
        <f>IFERROR(VLOOKUP($C492,#REF!,18,FALSE),0)</f>
        <v>0</v>
      </c>
      <c r="L492" s="6">
        <f t="shared" si="13"/>
        <v>0</v>
      </c>
    </row>
    <row r="493" spans="3:12" x14ac:dyDescent="0.25">
      <c r="C493" s="10" t="s">
        <v>110</v>
      </c>
      <c r="D493" s="6">
        <f>IFERROR(VLOOKUP($C493,'World Cup Players'!#REF!,3,FALSE),0)</f>
        <v>0</v>
      </c>
      <c r="F493" s="6">
        <f>IFERROR(VLOOKUP($C493,'World Cup Players'!#REF!,8,FALSE),0)</f>
        <v>0</v>
      </c>
      <c r="G493" s="6">
        <f>IFERROR(VLOOKUP($C493,'World Cup Players'!#REF!,10,FALSE),0)</f>
        <v>0</v>
      </c>
      <c r="H493" s="6">
        <f>IFERROR(VLOOKUP($C493,'World Cup Players'!#REF!,11,FALSE),0)</f>
        <v>0</v>
      </c>
      <c r="J493" s="6">
        <f>IFERROR(VLOOKUP($C493,#REF!,15,FALSE),0)</f>
        <v>0</v>
      </c>
      <c r="K493" s="6">
        <f>IFERROR(VLOOKUP($C493,#REF!,18,FALSE),0)</f>
        <v>0</v>
      </c>
      <c r="L493" s="6">
        <f t="shared" si="13"/>
        <v>0</v>
      </c>
    </row>
    <row r="494" spans="3:12" x14ac:dyDescent="0.25">
      <c r="C494" s="9" t="s">
        <v>64</v>
      </c>
      <c r="D494" s="6">
        <f>IFERROR(VLOOKUP($C494,'World Cup Players'!#REF!,3,FALSE),0)</f>
        <v>0</v>
      </c>
      <c r="F494" s="6">
        <f>IFERROR(VLOOKUP($C494,'World Cup Players'!#REF!,8,FALSE),0)</f>
        <v>0</v>
      </c>
      <c r="G494" s="6">
        <f>IFERROR(VLOOKUP($C494,'World Cup Players'!#REF!,10,FALSE),0)</f>
        <v>0</v>
      </c>
      <c r="H494" s="6">
        <f>IFERROR(VLOOKUP($C494,'World Cup Players'!#REF!,11,FALSE),0)</f>
        <v>0</v>
      </c>
      <c r="J494" s="6">
        <f>IFERROR(VLOOKUP($C494,#REF!,15,FALSE),0)</f>
        <v>0</v>
      </c>
      <c r="K494" s="6">
        <f>IFERROR(VLOOKUP($C494,#REF!,18,FALSE),0)</f>
        <v>0</v>
      </c>
      <c r="L494" s="6">
        <f t="shared" si="13"/>
        <v>0</v>
      </c>
    </row>
    <row r="495" spans="3:12" x14ac:dyDescent="0.25">
      <c r="C495" s="10" t="s">
        <v>87</v>
      </c>
      <c r="D495" s="6">
        <f>IFERROR(VLOOKUP($C495,'World Cup Players'!#REF!,3,FALSE),0)</f>
        <v>0</v>
      </c>
      <c r="F495" s="6">
        <f>IFERROR(VLOOKUP($C495,'World Cup Players'!#REF!,8,FALSE),0)</f>
        <v>0</v>
      </c>
      <c r="G495" s="6">
        <f>IFERROR(VLOOKUP($C495,'World Cup Players'!#REF!,10,FALSE),0)</f>
        <v>0</v>
      </c>
      <c r="H495" s="6">
        <f>IFERROR(VLOOKUP($C495,'World Cup Players'!#REF!,11,FALSE),0)</f>
        <v>0</v>
      </c>
      <c r="J495" s="6">
        <f>IFERROR(VLOOKUP($C495,#REF!,15,FALSE),0)</f>
        <v>0</v>
      </c>
      <c r="K495" s="6">
        <f>IFERROR(VLOOKUP($C495,#REF!,18,FALSE),0)</f>
        <v>0</v>
      </c>
      <c r="L495" s="6">
        <f t="shared" si="13"/>
        <v>0</v>
      </c>
    </row>
    <row r="496" spans="3:12" x14ac:dyDescent="0.25">
      <c r="C496" s="10" t="s">
        <v>99</v>
      </c>
      <c r="D496" s="6">
        <f>IFERROR(VLOOKUP($C496,'World Cup Players'!#REF!,3,FALSE),0)</f>
        <v>0</v>
      </c>
      <c r="F496" s="6">
        <f>IFERROR(VLOOKUP($C496,'World Cup Players'!#REF!,8,FALSE),0)</f>
        <v>0</v>
      </c>
      <c r="G496" s="6">
        <f>IFERROR(VLOOKUP($C496,'World Cup Players'!#REF!,10,FALSE),0)</f>
        <v>0</v>
      </c>
      <c r="H496" s="6">
        <f>IFERROR(VLOOKUP($C496,'World Cup Players'!#REF!,11,FALSE),0)</f>
        <v>0</v>
      </c>
      <c r="J496" s="6">
        <f>IFERROR(VLOOKUP($C496,#REF!,15,FALSE),0)</f>
        <v>0</v>
      </c>
      <c r="K496" s="6">
        <f>IFERROR(VLOOKUP($C496,#REF!,18,FALSE),0)</f>
        <v>0</v>
      </c>
      <c r="L496" s="6">
        <f t="shared" si="13"/>
        <v>0</v>
      </c>
    </row>
    <row r="497" spans="3:12" x14ac:dyDescent="0.25">
      <c r="C497" s="10" t="s">
        <v>118</v>
      </c>
      <c r="D497" s="6">
        <f>IFERROR(VLOOKUP($C497,'World Cup Players'!#REF!,3,FALSE),0)</f>
        <v>0</v>
      </c>
      <c r="F497" s="6">
        <f>IFERROR(VLOOKUP($C497,'World Cup Players'!#REF!,8,FALSE),0)</f>
        <v>0</v>
      </c>
      <c r="G497" s="6">
        <f>IFERROR(VLOOKUP($C497,'World Cup Players'!#REF!,10,FALSE),0)</f>
        <v>0</v>
      </c>
      <c r="H497" s="6">
        <f>IFERROR(VLOOKUP($C497,'World Cup Players'!#REF!,11,FALSE),0)</f>
        <v>0</v>
      </c>
      <c r="J497" s="6">
        <f>IFERROR(VLOOKUP($C497,#REF!,15,FALSE),0)</f>
        <v>0</v>
      </c>
      <c r="K497" s="6">
        <f>IFERROR(VLOOKUP($C497,#REF!,18,FALSE),0)</f>
        <v>0</v>
      </c>
      <c r="L497" s="6">
        <f t="shared" si="13"/>
        <v>0</v>
      </c>
    </row>
    <row r="498" spans="3:12" x14ac:dyDescent="0.25">
      <c r="C498" s="10" t="s">
        <v>119</v>
      </c>
      <c r="D498" s="6">
        <f>IFERROR(VLOOKUP($C498,'World Cup Players'!#REF!,3,FALSE),0)</f>
        <v>0</v>
      </c>
      <c r="F498" s="6">
        <f>IFERROR(VLOOKUP($C498,'World Cup Players'!#REF!,8,FALSE),0)</f>
        <v>0</v>
      </c>
      <c r="G498" s="6">
        <f>IFERROR(VLOOKUP($C498,'World Cup Players'!#REF!,10,FALSE),0)</f>
        <v>0</v>
      </c>
      <c r="H498" s="6">
        <f>IFERROR(VLOOKUP($C498,'World Cup Players'!#REF!,11,FALSE),0)</f>
        <v>0</v>
      </c>
      <c r="J498" s="6">
        <f>IFERROR(VLOOKUP($C498,#REF!,15,FALSE),0)</f>
        <v>0</v>
      </c>
      <c r="K498" s="6">
        <f>IFERROR(VLOOKUP($C498,#REF!,18,FALSE),0)</f>
        <v>0</v>
      </c>
      <c r="L498" s="6">
        <f t="shared" si="13"/>
        <v>0</v>
      </c>
    </row>
    <row r="499" spans="3:12" x14ac:dyDescent="0.25">
      <c r="C499" s="7" t="s">
        <v>40</v>
      </c>
      <c r="D499" s="6">
        <f>IFERROR(VLOOKUP($C499,'World Cup Players'!#REF!,3,FALSE),0)</f>
        <v>0</v>
      </c>
      <c r="F499" s="6">
        <f>IFERROR(VLOOKUP($C499,'World Cup Players'!#REF!,8,FALSE),0)</f>
        <v>0</v>
      </c>
      <c r="G499" s="6">
        <f>IFERROR(VLOOKUP($C499,'World Cup Players'!#REF!,10,FALSE),0)</f>
        <v>0</v>
      </c>
      <c r="H499" s="6">
        <f>IFERROR(VLOOKUP($C499,'World Cup Players'!#REF!,11,FALSE),0)</f>
        <v>0</v>
      </c>
      <c r="J499" s="6">
        <f>IFERROR(VLOOKUP($C499,#REF!,15,FALSE),0)</f>
        <v>0</v>
      </c>
      <c r="K499" s="6">
        <f>IFERROR(VLOOKUP($C499,#REF!,18,FALSE),0)</f>
        <v>0</v>
      </c>
      <c r="L499" s="6">
        <f t="shared" si="13"/>
        <v>0</v>
      </c>
    </row>
    <row r="500" spans="3:12" x14ac:dyDescent="0.25">
      <c r="C500" s="10" t="s">
        <v>112</v>
      </c>
      <c r="D500" s="6">
        <f>IFERROR(VLOOKUP($C500,'World Cup Players'!#REF!,3,FALSE),0)</f>
        <v>0</v>
      </c>
      <c r="F500" s="6">
        <f>IFERROR(VLOOKUP($C500,'World Cup Players'!#REF!,8,FALSE),0)</f>
        <v>0</v>
      </c>
      <c r="G500" s="6">
        <f>IFERROR(VLOOKUP($C500,'World Cup Players'!#REF!,10,FALSE),0)</f>
        <v>0</v>
      </c>
      <c r="H500" s="6">
        <f>IFERROR(VLOOKUP($C500,'World Cup Players'!#REF!,11,FALSE),0)</f>
        <v>0</v>
      </c>
      <c r="J500" s="6">
        <f>IFERROR(VLOOKUP($C500,#REF!,15,FALSE),0)</f>
        <v>0</v>
      </c>
      <c r="K500" s="6">
        <f>IFERROR(VLOOKUP($C500,#REF!,18,FALSE),0)</f>
        <v>0</v>
      </c>
      <c r="L500" s="6">
        <f t="shared" si="13"/>
        <v>0</v>
      </c>
    </row>
    <row r="501" spans="3:12" x14ac:dyDescent="0.25">
      <c r="C501" s="10" t="s">
        <v>106</v>
      </c>
      <c r="D501" s="6">
        <f>IFERROR(VLOOKUP($C501,'World Cup Players'!#REF!,3,FALSE),0)</f>
        <v>0</v>
      </c>
      <c r="F501" s="6">
        <f>IFERROR(VLOOKUP($C501,'World Cup Players'!#REF!,8,FALSE),0)</f>
        <v>0</v>
      </c>
      <c r="G501" s="6">
        <f>IFERROR(VLOOKUP($C501,'World Cup Players'!#REF!,10,FALSE),0)</f>
        <v>0</v>
      </c>
      <c r="H501" s="6">
        <f>IFERROR(VLOOKUP($C501,'World Cup Players'!#REF!,11,FALSE),0)</f>
        <v>0</v>
      </c>
      <c r="J501" s="6">
        <f>IFERROR(VLOOKUP($C501,#REF!,15,FALSE),0)</f>
        <v>0</v>
      </c>
      <c r="K501" s="6">
        <f>IFERROR(VLOOKUP($C501,#REF!,18,FALSE),0)</f>
        <v>0</v>
      </c>
      <c r="L501" s="6">
        <f t="shared" si="13"/>
        <v>0</v>
      </c>
    </row>
    <row r="502" spans="3:12" x14ac:dyDescent="0.25">
      <c r="C502" s="11" t="s">
        <v>123</v>
      </c>
      <c r="D502" s="6">
        <f>IFERROR(VLOOKUP($C502,'World Cup Players'!#REF!,3,FALSE),0)</f>
        <v>0</v>
      </c>
      <c r="F502" s="6">
        <f>IFERROR(VLOOKUP($C502,'World Cup Players'!#REF!,8,FALSE),0)</f>
        <v>0</v>
      </c>
      <c r="G502" s="6">
        <f>IFERROR(VLOOKUP($C502,'World Cup Players'!#REF!,10,FALSE),0)</f>
        <v>0</v>
      </c>
      <c r="H502" s="6">
        <f>IFERROR(VLOOKUP($C502,'World Cup Players'!#REF!,11,FALSE),0)</f>
        <v>0</v>
      </c>
      <c r="J502" s="6">
        <f>IFERROR(VLOOKUP($C502,#REF!,15,FALSE),0)</f>
        <v>0</v>
      </c>
      <c r="K502" s="6">
        <f>IFERROR(VLOOKUP($C502,#REF!,18,FALSE),0)</f>
        <v>0</v>
      </c>
      <c r="L502" s="6">
        <f t="shared" si="13"/>
        <v>0</v>
      </c>
    </row>
    <row r="503" spans="3:12" x14ac:dyDescent="0.25">
      <c r="C503" s="8" t="s">
        <v>76</v>
      </c>
      <c r="D503" s="6">
        <f>IFERROR(VLOOKUP($C503,'World Cup Players'!#REF!,3,FALSE),0)</f>
        <v>0</v>
      </c>
      <c r="F503" s="6">
        <f>IFERROR(VLOOKUP($C503,'World Cup Players'!#REF!,8,FALSE),0)</f>
        <v>0</v>
      </c>
      <c r="G503" s="6">
        <f>IFERROR(VLOOKUP($C503,'World Cup Players'!#REF!,10,FALSE),0)</f>
        <v>0</v>
      </c>
      <c r="H503" s="6">
        <f>IFERROR(VLOOKUP($C503,'World Cup Players'!#REF!,11,FALSE),0)</f>
        <v>0</v>
      </c>
      <c r="J503" s="6">
        <f>IFERROR(VLOOKUP($C503,#REF!,15,FALSE),0)</f>
        <v>0</v>
      </c>
      <c r="K503" s="6">
        <f>IFERROR(VLOOKUP($C503,#REF!,18,FALSE),0)</f>
        <v>0</v>
      </c>
      <c r="L503" s="6">
        <f t="shared" si="13"/>
        <v>0</v>
      </c>
    </row>
    <row r="504" spans="3:12" x14ac:dyDescent="0.25">
      <c r="C504" s="7" t="s">
        <v>49</v>
      </c>
      <c r="D504" s="6">
        <f>IFERROR(VLOOKUP($C504,'World Cup Players'!#REF!,3,FALSE),0)</f>
        <v>0</v>
      </c>
      <c r="F504" s="6">
        <f>IFERROR(VLOOKUP($C504,'World Cup Players'!#REF!,8,FALSE),0)</f>
        <v>0</v>
      </c>
      <c r="G504" s="6">
        <f>IFERROR(VLOOKUP($C504,'World Cup Players'!#REF!,10,FALSE),0)</f>
        <v>0</v>
      </c>
      <c r="H504" s="6">
        <f>IFERROR(VLOOKUP($C504,'World Cup Players'!#REF!,11,FALSE),0)</f>
        <v>0</v>
      </c>
      <c r="J504" s="6">
        <f>IFERROR(VLOOKUP($C504,#REF!,15,FALSE),0)</f>
        <v>0</v>
      </c>
      <c r="K504" s="6">
        <f>IFERROR(VLOOKUP($C504,#REF!,18,FALSE),0)</f>
        <v>0</v>
      </c>
      <c r="L504" s="6">
        <f t="shared" si="13"/>
        <v>0</v>
      </c>
    </row>
    <row r="505" spans="3:12" x14ac:dyDescent="0.25">
      <c r="C505" s="7" t="s">
        <v>130</v>
      </c>
      <c r="D505" s="6">
        <f>IFERROR(VLOOKUP($C505,'World Cup Players'!#REF!,3,FALSE),0)</f>
        <v>0</v>
      </c>
      <c r="F505" s="6">
        <f>IFERROR(VLOOKUP($C505,'World Cup Players'!#REF!,8,FALSE),0)</f>
        <v>0</v>
      </c>
      <c r="G505" s="6">
        <f>IFERROR(VLOOKUP($C505,'World Cup Players'!#REF!,10,FALSE),0)</f>
        <v>0</v>
      </c>
      <c r="H505" s="6">
        <f>IFERROR(VLOOKUP($C505,'World Cup Players'!#REF!,11,FALSE),0)</f>
        <v>0</v>
      </c>
      <c r="J505" s="6">
        <f>IFERROR(VLOOKUP($C505,#REF!,15,FALSE),0)</f>
        <v>0</v>
      </c>
      <c r="K505" s="6">
        <f>IFERROR(VLOOKUP($C505,#REF!,18,FALSE),0)</f>
        <v>0</v>
      </c>
      <c r="L505" s="6">
        <f t="shared" si="13"/>
        <v>0</v>
      </c>
    </row>
    <row r="506" spans="3:12" x14ac:dyDescent="0.25">
      <c r="C506" s="10" t="s">
        <v>103</v>
      </c>
      <c r="D506" s="6">
        <f>IFERROR(VLOOKUP($C506,'World Cup Players'!#REF!,3,FALSE),0)</f>
        <v>0</v>
      </c>
      <c r="F506" s="6">
        <f>IFERROR(VLOOKUP($C506,'World Cup Players'!#REF!,8,FALSE),0)</f>
        <v>0</v>
      </c>
      <c r="G506" s="6">
        <f>IFERROR(VLOOKUP($C506,'World Cup Players'!#REF!,10,FALSE),0)</f>
        <v>0</v>
      </c>
      <c r="H506" s="6">
        <f>IFERROR(VLOOKUP($C506,'World Cup Players'!#REF!,11,FALSE),0)</f>
        <v>0</v>
      </c>
      <c r="J506" s="6">
        <f>IFERROR(VLOOKUP($C506,#REF!,15,FALSE),0)</f>
        <v>0</v>
      </c>
      <c r="K506" s="6">
        <f>IFERROR(VLOOKUP($C506,#REF!,18,FALSE),0)</f>
        <v>0</v>
      </c>
      <c r="L506" s="6">
        <f t="shared" si="13"/>
        <v>0</v>
      </c>
    </row>
    <row r="507" spans="3:12" x14ac:dyDescent="0.25">
      <c r="C507" s="12" t="s">
        <v>131</v>
      </c>
      <c r="D507" s="6">
        <f>IFERROR(VLOOKUP($C507,'World Cup Players'!#REF!,3,FALSE),0)</f>
        <v>0</v>
      </c>
      <c r="F507" s="6">
        <f>IFERROR(VLOOKUP($C507,'World Cup Players'!#REF!,8,FALSE),0)</f>
        <v>0</v>
      </c>
      <c r="G507" s="6">
        <f>IFERROR(VLOOKUP($C507,'World Cup Players'!#REF!,10,FALSE),0)</f>
        <v>0</v>
      </c>
      <c r="H507" s="6">
        <f>IFERROR(VLOOKUP($C507,'World Cup Players'!#REF!,11,FALSE),0)</f>
        <v>0</v>
      </c>
      <c r="J507" s="6">
        <f>IFERROR(VLOOKUP($C507,#REF!,15,FALSE),0)</f>
        <v>0</v>
      </c>
      <c r="K507" s="6">
        <f>IFERROR(VLOOKUP($C507,#REF!,18,FALSE),0)</f>
        <v>0</v>
      </c>
      <c r="L507" s="6">
        <f t="shared" si="13"/>
        <v>0</v>
      </c>
    </row>
    <row r="508" spans="3:12" x14ac:dyDescent="0.25">
      <c r="D508" s="6">
        <f>IFERROR(VLOOKUP($C508,'World Cup Players'!#REF!,3,FALSE),0)</f>
        <v>0</v>
      </c>
      <c r="F508" s="6">
        <f>IFERROR(VLOOKUP($C508,'World Cup Players'!#REF!,8,FALSE),0)</f>
        <v>0</v>
      </c>
      <c r="G508" s="6">
        <f>IFERROR(VLOOKUP($C508,'World Cup Players'!#REF!,10,FALSE),0)</f>
        <v>0</v>
      </c>
      <c r="H508" s="6">
        <f>IFERROR(VLOOKUP($C508,'World Cup Players'!#REF!,11,FALSE),0)</f>
        <v>0</v>
      </c>
      <c r="J508" s="6">
        <f>IFERROR(VLOOKUP($C508,#REF!,15,FALSE),0)</f>
        <v>0</v>
      </c>
      <c r="K508" s="6">
        <f>IFERROR(VLOOKUP($C508,#REF!,18,FALSE),0)</f>
        <v>0</v>
      </c>
      <c r="L508" s="6">
        <f t="shared" si="13"/>
        <v>0</v>
      </c>
    </row>
    <row r="509" spans="3:12" x14ac:dyDescent="0.25">
      <c r="D509" s="6">
        <f>IFERROR(VLOOKUP($C509,'World Cup Players'!#REF!,3,FALSE),0)</f>
        <v>0</v>
      </c>
      <c r="F509" s="6">
        <f>IFERROR(VLOOKUP($C509,'World Cup Players'!#REF!,8,FALSE),0)</f>
        <v>0</v>
      </c>
      <c r="G509" s="6">
        <f>IFERROR(VLOOKUP($C509,'World Cup Players'!#REF!,10,FALSE),0)</f>
        <v>0</v>
      </c>
      <c r="H509" s="6">
        <f>IFERROR(VLOOKUP($C509,'World Cup Players'!#REF!,11,FALSE),0)</f>
        <v>0</v>
      </c>
      <c r="J509" s="6">
        <f>IFERROR(VLOOKUP($C509,#REF!,15,FALSE),0)</f>
        <v>0</v>
      </c>
      <c r="K509" s="6">
        <f>IFERROR(VLOOKUP($C509,#REF!,18,FALSE),0)</f>
        <v>0</v>
      </c>
      <c r="L509" s="6">
        <f t="shared" si="13"/>
        <v>0</v>
      </c>
    </row>
    <row r="510" spans="3:12" x14ac:dyDescent="0.25">
      <c r="C510" s="6" t="s">
        <v>161</v>
      </c>
      <c r="D510" s="6">
        <f>IFERROR(VLOOKUP($C510,'World Cup Players'!#REF!,3,FALSE),0)</f>
        <v>0</v>
      </c>
      <c r="F510" s="6">
        <f>IFERROR(VLOOKUP($C510,'World Cup Players'!#REF!,8,FALSE),0)</f>
        <v>0</v>
      </c>
      <c r="G510" s="6">
        <f>IFERROR(VLOOKUP($C510,'World Cup Players'!#REF!,10,FALSE),0)</f>
        <v>0</v>
      </c>
      <c r="H510" s="6">
        <f>IFERROR(VLOOKUP($C510,'World Cup Players'!#REF!,11,FALSE),0)</f>
        <v>0</v>
      </c>
      <c r="J510" s="6">
        <f>IFERROR(VLOOKUP($C510,#REF!,15,FALSE),0)</f>
        <v>0</v>
      </c>
      <c r="K510" s="6">
        <f>IFERROR(VLOOKUP($C510,#REF!,18,FALSE),0)</f>
        <v>0</v>
      </c>
      <c r="L510" s="6">
        <f t="shared" si="13"/>
        <v>0</v>
      </c>
    </row>
    <row r="511" spans="3:12" x14ac:dyDescent="0.25">
      <c r="C511" s="7" t="s">
        <v>5</v>
      </c>
      <c r="D511" s="6">
        <f>IFERROR(VLOOKUP($C511,'World Cup Players'!#REF!,3,FALSE),0)</f>
        <v>0</v>
      </c>
      <c r="F511" s="6">
        <f>IFERROR(VLOOKUP($C511,'World Cup Players'!#REF!,8,FALSE),0)</f>
        <v>0</v>
      </c>
      <c r="G511" s="6">
        <f>IFERROR(VLOOKUP($C511,'World Cup Players'!#REF!,10,FALSE),0)</f>
        <v>0</v>
      </c>
      <c r="H511" s="6">
        <f>IFERROR(VLOOKUP($C511,'World Cup Players'!#REF!,11,FALSE),0)</f>
        <v>0</v>
      </c>
      <c r="J511" s="6">
        <f>IFERROR(VLOOKUP($C511,#REF!,15,FALSE),0)</f>
        <v>0</v>
      </c>
      <c r="K511" s="6">
        <f>IFERROR(VLOOKUP($C511,#REF!,18,FALSE),0)</f>
        <v>0</v>
      </c>
      <c r="L511" s="6">
        <f t="shared" si="13"/>
        <v>0</v>
      </c>
    </row>
    <row r="512" spans="3:12" x14ac:dyDescent="0.25">
      <c r="C512" s="7" t="s">
        <v>15</v>
      </c>
      <c r="D512" s="6">
        <f>IFERROR(VLOOKUP($C512,'World Cup Players'!#REF!,3,FALSE),0)</f>
        <v>0</v>
      </c>
      <c r="F512" s="6">
        <f>IFERROR(VLOOKUP($C512,'World Cup Players'!#REF!,8,FALSE),0)</f>
        <v>0</v>
      </c>
      <c r="G512" s="6">
        <f>IFERROR(VLOOKUP($C512,'World Cup Players'!#REF!,10,FALSE),0)</f>
        <v>0</v>
      </c>
      <c r="H512" s="6">
        <f>IFERROR(VLOOKUP($C512,'World Cup Players'!#REF!,11,FALSE),0)</f>
        <v>0</v>
      </c>
      <c r="J512" s="6">
        <f>IFERROR(VLOOKUP($C512,#REF!,15,FALSE),0)</f>
        <v>0</v>
      </c>
      <c r="K512" s="6">
        <f>IFERROR(VLOOKUP($C512,#REF!,18,FALSE),0)</f>
        <v>0</v>
      </c>
      <c r="L512" s="6">
        <f t="shared" si="13"/>
        <v>0</v>
      </c>
    </row>
    <row r="513" spans="3:12" x14ac:dyDescent="0.25">
      <c r="C513" s="8" t="s">
        <v>125</v>
      </c>
      <c r="D513" s="6">
        <f>IFERROR(VLOOKUP($C513,'World Cup Players'!#REF!,3,FALSE),0)</f>
        <v>0</v>
      </c>
      <c r="F513" s="6">
        <f>IFERROR(VLOOKUP($C513,'World Cup Players'!#REF!,8,FALSE),0)</f>
        <v>0</v>
      </c>
      <c r="G513" s="6">
        <f>IFERROR(VLOOKUP($C513,'World Cup Players'!#REF!,10,FALSE),0)</f>
        <v>0</v>
      </c>
      <c r="H513" s="6">
        <f>IFERROR(VLOOKUP($C513,'World Cup Players'!#REF!,11,FALSE),0)</f>
        <v>0</v>
      </c>
      <c r="J513" s="6">
        <f>IFERROR(VLOOKUP($C513,#REF!,15,FALSE),0)</f>
        <v>0</v>
      </c>
      <c r="K513" s="6">
        <f>IFERROR(VLOOKUP($C513,#REF!,18,FALSE),0)</f>
        <v>0</v>
      </c>
      <c r="L513" s="6">
        <f t="shared" si="13"/>
        <v>0</v>
      </c>
    </row>
    <row r="514" spans="3:12" x14ac:dyDescent="0.25">
      <c r="C514" s="7" t="s">
        <v>23</v>
      </c>
      <c r="D514" s="6">
        <f>IFERROR(VLOOKUP($C514,'World Cup Players'!#REF!,3,FALSE),0)</f>
        <v>0</v>
      </c>
      <c r="F514" s="6">
        <f>IFERROR(VLOOKUP($C514,'World Cup Players'!#REF!,8,FALSE),0)</f>
        <v>0</v>
      </c>
      <c r="G514" s="6">
        <f>IFERROR(VLOOKUP($C514,'World Cup Players'!#REF!,10,FALSE),0)</f>
        <v>0</v>
      </c>
      <c r="H514" s="6">
        <f>IFERROR(VLOOKUP($C514,'World Cup Players'!#REF!,11,FALSE),0)</f>
        <v>0</v>
      </c>
      <c r="J514" s="6">
        <f>IFERROR(VLOOKUP($C514,#REF!,15,FALSE),0)</f>
        <v>0</v>
      </c>
      <c r="K514" s="6">
        <f>IFERROR(VLOOKUP($C514,#REF!,18,FALSE),0)</f>
        <v>0</v>
      </c>
      <c r="L514" s="6">
        <f t="shared" si="13"/>
        <v>0</v>
      </c>
    </row>
    <row r="515" spans="3:12" x14ac:dyDescent="0.25">
      <c r="C515" s="7" t="s">
        <v>31</v>
      </c>
      <c r="D515" s="6">
        <f>IFERROR(VLOOKUP($C515,'World Cup Players'!#REF!,3,FALSE),0)</f>
        <v>0</v>
      </c>
      <c r="F515" s="6">
        <f>IFERROR(VLOOKUP($C515,'World Cup Players'!#REF!,8,FALSE),0)</f>
        <v>0</v>
      </c>
      <c r="G515" s="6">
        <f>IFERROR(VLOOKUP($C515,'World Cup Players'!#REF!,10,FALSE),0)</f>
        <v>0</v>
      </c>
      <c r="H515" s="6">
        <f>IFERROR(VLOOKUP($C515,'World Cup Players'!#REF!,11,FALSE),0)</f>
        <v>0</v>
      </c>
      <c r="J515" s="6">
        <f>IFERROR(VLOOKUP($C515,#REF!,15,FALSE),0)</f>
        <v>0</v>
      </c>
      <c r="K515" s="6">
        <f>IFERROR(VLOOKUP($C515,#REF!,18,FALSE),0)</f>
        <v>0</v>
      </c>
      <c r="L515" s="6">
        <f t="shared" si="13"/>
        <v>0</v>
      </c>
    </row>
    <row r="516" spans="3:12" x14ac:dyDescent="0.25">
      <c r="C516" s="9" t="s">
        <v>63</v>
      </c>
      <c r="D516" s="6">
        <f>IFERROR(VLOOKUP($C516,'World Cup Players'!#REF!,3,FALSE),0)</f>
        <v>0</v>
      </c>
      <c r="F516" s="6">
        <f>IFERROR(VLOOKUP($C516,'World Cup Players'!#REF!,8,FALSE),0)</f>
        <v>0</v>
      </c>
      <c r="G516" s="6">
        <f>IFERROR(VLOOKUP($C516,'World Cup Players'!#REF!,10,FALSE),0)</f>
        <v>0</v>
      </c>
      <c r="H516" s="6">
        <f>IFERROR(VLOOKUP($C516,'World Cup Players'!#REF!,11,FALSE),0)</f>
        <v>0</v>
      </c>
      <c r="J516" s="6">
        <f>IFERROR(VLOOKUP($C516,#REF!,15,FALSE),0)</f>
        <v>0</v>
      </c>
      <c r="K516" s="6">
        <f>IFERROR(VLOOKUP($C516,#REF!,18,FALSE),0)</f>
        <v>0</v>
      </c>
      <c r="L516" s="6">
        <f t="shared" si="13"/>
        <v>0</v>
      </c>
    </row>
    <row r="517" spans="3:12" x14ac:dyDescent="0.25">
      <c r="C517" s="9" t="s">
        <v>61</v>
      </c>
      <c r="D517" s="6">
        <f>IFERROR(VLOOKUP($C517,'World Cup Players'!#REF!,3,FALSE),0)</f>
        <v>0</v>
      </c>
      <c r="F517" s="6">
        <f>IFERROR(VLOOKUP($C517,'World Cup Players'!#REF!,8,FALSE),0)</f>
        <v>0</v>
      </c>
      <c r="G517" s="6">
        <f>IFERROR(VLOOKUP($C517,'World Cup Players'!#REF!,10,FALSE),0)</f>
        <v>0</v>
      </c>
      <c r="H517" s="6">
        <f>IFERROR(VLOOKUP($C517,'World Cup Players'!#REF!,11,FALSE),0)</f>
        <v>0</v>
      </c>
      <c r="J517" s="6">
        <f>IFERROR(VLOOKUP($C517,#REF!,15,FALSE),0)</f>
        <v>0</v>
      </c>
      <c r="K517" s="6">
        <f>IFERROR(VLOOKUP($C517,#REF!,18,FALSE),0)</f>
        <v>0</v>
      </c>
      <c r="L517" s="6">
        <f t="shared" ref="L517:L580" si="14">SUM((F517*0.0055)+G517+H517+I517+J517+K517)</f>
        <v>0</v>
      </c>
    </row>
    <row r="518" spans="3:12" x14ac:dyDescent="0.25">
      <c r="C518" s="7" t="s">
        <v>47</v>
      </c>
      <c r="D518" s="6">
        <f>IFERROR(VLOOKUP($C518,'World Cup Players'!#REF!,3,FALSE),0)</f>
        <v>0</v>
      </c>
      <c r="F518" s="6">
        <f>IFERROR(VLOOKUP($C518,'World Cup Players'!#REF!,8,FALSE),0)</f>
        <v>0</v>
      </c>
      <c r="G518" s="6">
        <f>IFERROR(VLOOKUP($C518,'World Cup Players'!#REF!,10,FALSE),0)</f>
        <v>0</v>
      </c>
      <c r="H518" s="6">
        <f>IFERROR(VLOOKUP($C518,'World Cup Players'!#REF!,11,FALSE),0)</f>
        <v>0</v>
      </c>
      <c r="J518" s="6">
        <f>IFERROR(VLOOKUP($C518,#REF!,15,FALSE),0)</f>
        <v>0</v>
      </c>
      <c r="K518" s="6">
        <f>IFERROR(VLOOKUP($C518,#REF!,18,FALSE),0)</f>
        <v>0</v>
      </c>
      <c r="L518" s="6">
        <f t="shared" si="14"/>
        <v>0</v>
      </c>
    </row>
    <row r="519" spans="3:12" x14ac:dyDescent="0.25">
      <c r="C519" s="9" t="s">
        <v>57</v>
      </c>
      <c r="D519" s="6">
        <f>IFERROR(VLOOKUP($C519,'World Cup Players'!#REF!,3,FALSE),0)</f>
        <v>0</v>
      </c>
      <c r="F519" s="6">
        <f>IFERROR(VLOOKUP($C519,'World Cup Players'!#REF!,8,FALSE),0)</f>
        <v>0</v>
      </c>
      <c r="G519" s="6">
        <f>IFERROR(VLOOKUP($C519,'World Cup Players'!#REF!,10,FALSE),0)</f>
        <v>0</v>
      </c>
      <c r="H519" s="6">
        <f>IFERROR(VLOOKUP($C519,'World Cup Players'!#REF!,11,FALSE),0)</f>
        <v>0</v>
      </c>
      <c r="J519" s="6">
        <f>IFERROR(VLOOKUP($C519,#REF!,15,FALSE),0)</f>
        <v>0</v>
      </c>
      <c r="K519" s="6">
        <f>IFERROR(VLOOKUP($C519,#REF!,18,FALSE),0)</f>
        <v>0</v>
      </c>
      <c r="L519" s="6">
        <f t="shared" si="14"/>
        <v>0</v>
      </c>
    </row>
    <row r="520" spans="3:12" x14ac:dyDescent="0.25">
      <c r="C520" s="9" t="s">
        <v>60</v>
      </c>
      <c r="D520" s="6">
        <f>IFERROR(VLOOKUP($C520,'World Cup Players'!#REF!,3,FALSE),0)</f>
        <v>0</v>
      </c>
      <c r="F520" s="6">
        <f>IFERROR(VLOOKUP($C520,'World Cup Players'!#REF!,8,FALSE),0)</f>
        <v>0</v>
      </c>
      <c r="G520" s="6">
        <f>IFERROR(VLOOKUP($C520,'World Cup Players'!#REF!,10,FALSE),0)</f>
        <v>0</v>
      </c>
      <c r="H520" s="6">
        <f>IFERROR(VLOOKUP($C520,'World Cup Players'!#REF!,11,FALSE),0)</f>
        <v>0</v>
      </c>
      <c r="J520" s="6">
        <f>IFERROR(VLOOKUP($C520,#REF!,15,FALSE),0)</f>
        <v>0</v>
      </c>
      <c r="K520" s="6">
        <f>IFERROR(VLOOKUP($C520,#REF!,18,FALSE),0)</f>
        <v>0</v>
      </c>
      <c r="L520" s="6">
        <f t="shared" si="14"/>
        <v>0</v>
      </c>
    </row>
    <row r="521" spans="3:12" x14ac:dyDescent="0.25">
      <c r="C521" s="10" t="s">
        <v>99</v>
      </c>
      <c r="D521" s="6">
        <f>IFERROR(VLOOKUP($C521,'World Cup Players'!#REF!,3,FALSE),0)</f>
        <v>0</v>
      </c>
      <c r="F521" s="6">
        <f>IFERROR(VLOOKUP($C521,'World Cup Players'!#REF!,8,FALSE),0)</f>
        <v>0</v>
      </c>
      <c r="G521" s="6">
        <f>IFERROR(VLOOKUP($C521,'World Cup Players'!#REF!,10,FALSE),0)</f>
        <v>0</v>
      </c>
      <c r="H521" s="6">
        <f>IFERROR(VLOOKUP($C521,'World Cup Players'!#REF!,11,FALSE),0)</f>
        <v>0</v>
      </c>
      <c r="J521" s="6">
        <f>IFERROR(VLOOKUP($C521,#REF!,15,FALSE),0)</f>
        <v>0</v>
      </c>
      <c r="K521" s="6">
        <f>IFERROR(VLOOKUP($C521,#REF!,18,FALSE),0)</f>
        <v>0</v>
      </c>
      <c r="L521" s="6">
        <f t="shared" si="14"/>
        <v>0</v>
      </c>
    </row>
    <row r="522" spans="3:12" x14ac:dyDescent="0.25">
      <c r="C522" s="8" t="s">
        <v>113</v>
      </c>
      <c r="D522" s="6">
        <f>IFERROR(VLOOKUP($C522,'World Cup Players'!#REF!,3,FALSE),0)</f>
        <v>0</v>
      </c>
      <c r="F522" s="6">
        <f>IFERROR(VLOOKUP($C522,'World Cup Players'!#REF!,8,FALSE),0)</f>
        <v>0</v>
      </c>
      <c r="G522" s="6">
        <f>IFERROR(VLOOKUP($C522,'World Cup Players'!#REF!,10,FALSE),0)</f>
        <v>0</v>
      </c>
      <c r="H522" s="6">
        <f>IFERROR(VLOOKUP($C522,'World Cup Players'!#REF!,11,FALSE),0)</f>
        <v>0</v>
      </c>
      <c r="J522" s="6">
        <f>IFERROR(VLOOKUP($C522,#REF!,15,FALSE),0)</f>
        <v>0</v>
      </c>
      <c r="K522" s="6">
        <f>IFERROR(VLOOKUP($C522,#REF!,18,FALSE),0)</f>
        <v>0</v>
      </c>
      <c r="L522" s="6">
        <f t="shared" si="14"/>
        <v>0</v>
      </c>
    </row>
    <row r="523" spans="3:12" x14ac:dyDescent="0.25">
      <c r="C523" s="8" t="s">
        <v>42</v>
      </c>
      <c r="D523" s="6">
        <f>IFERROR(VLOOKUP($C523,'World Cup Players'!#REF!,3,FALSE),0)</f>
        <v>0</v>
      </c>
      <c r="F523" s="6">
        <f>IFERROR(VLOOKUP($C523,'World Cup Players'!#REF!,8,FALSE),0)</f>
        <v>0</v>
      </c>
      <c r="G523" s="6">
        <f>IFERROR(VLOOKUP($C523,'World Cup Players'!#REF!,10,FALSE),0)</f>
        <v>0</v>
      </c>
      <c r="H523" s="6">
        <f>IFERROR(VLOOKUP($C523,'World Cup Players'!#REF!,11,FALSE),0)</f>
        <v>0</v>
      </c>
      <c r="J523" s="6">
        <f>IFERROR(VLOOKUP($C523,#REF!,15,FALSE),0)</f>
        <v>0</v>
      </c>
      <c r="K523" s="6">
        <f>IFERROR(VLOOKUP($C523,#REF!,18,FALSE),0)</f>
        <v>0</v>
      </c>
      <c r="L523" s="6">
        <f t="shared" si="14"/>
        <v>0</v>
      </c>
    </row>
    <row r="524" spans="3:12" x14ac:dyDescent="0.25">
      <c r="C524" s="7" t="s">
        <v>40</v>
      </c>
      <c r="D524" s="6">
        <f>IFERROR(VLOOKUP($C524,'World Cup Players'!#REF!,3,FALSE),0)</f>
        <v>0</v>
      </c>
      <c r="F524" s="6">
        <f>IFERROR(VLOOKUP($C524,'World Cup Players'!#REF!,8,FALSE),0)</f>
        <v>0</v>
      </c>
      <c r="G524" s="6">
        <f>IFERROR(VLOOKUP($C524,'World Cup Players'!#REF!,10,FALSE),0)</f>
        <v>0</v>
      </c>
      <c r="H524" s="6">
        <f>IFERROR(VLOOKUP($C524,'World Cup Players'!#REF!,11,FALSE),0)</f>
        <v>0</v>
      </c>
      <c r="J524" s="6">
        <f>IFERROR(VLOOKUP($C524,#REF!,15,FALSE),0)</f>
        <v>0</v>
      </c>
      <c r="K524" s="6">
        <f>IFERROR(VLOOKUP($C524,#REF!,18,FALSE),0)</f>
        <v>0</v>
      </c>
      <c r="L524" s="6">
        <f t="shared" si="14"/>
        <v>0</v>
      </c>
    </row>
    <row r="525" spans="3:12" x14ac:dyDescent="0.25">
      <c r="C525" s="7" t="s">
        <v>36</v>
      </c>
      <c r="D525" s="6">
        <f>IFERROR(VLOOKUP($C525,'World Cup Players'!#REF!,3,FALSE),0)</f>
        <v>0</v>
      </c>
      <c r="F525" s="6">
        <f>IFERROR(VLOOKUP($C525,'World Cup Players'!#REF!,8,FALSE),0)</f>
        <v>0</v>
      </c>
      <c r="G525" s="6">
        <f>IFERROR(VLOOKUP($C525,'World Cup Players'!#REF!,10,FALSE),0)</f>
        <v>0</v>
      </c>
      <c r="H525" s="6">
        <f>IFERROR(VLOOKUP($C525,'World Cup Players'!#REF!,11,FALSE),0)</f>
        <v>0</v>
      </c>
      <c r="J525" s="6">
        <f>IFERROR(VLOOKUP($C525,#REF!,15,FALSE),0)</f>
        <v>0</v>
      </c>
      <c r="K525" s="6">
        <f>IFERROR(VLOOKUP($C525,#REF!,18,FALSE),0)</f>
        <v>0</v>
      </c>
      <c r="L525" s="6">
        <f t="shared" si="14"/>
        <v>0</v>
      </c>
    </row>
    <row r="526" spans="3:12" x14ac:dyDescent="0.25">
      <c r="C526" s="10" t="s">
        <v>106</v>
      </c>
      <c r="D526" s="6">
        <f>IFERROR(VLOOKUP($C526,'World Cup Players'!#REF!,3,FALSE),0)</f>
        <v>0</v>
      </c>
      <c r="F526" s="6">
        <f>IFERROR(VLOOKUP($C526,'World Cup Players'!#REF!,8,FALSE),0)</f>
        <v>0</v>
      </c>
      <c r="G526" s="6">
        <f>IFERROR(VLOOKUP($C526,'World Cup Players'!#REF!,10,FALSE),0)</f>
        <v>0</v>
      </c>
      <c r="H526" s="6">
        <f>IFERROR(VLOOKUP($C526,'World Cup Players'!#REF!,11,FALSE),0)</f>
        <v>0</v>
      </c>
      <c r="J526" s="6">
        <f>IFERROR(VLOOKUP($C526,#REF!,15,FALSE),0)</f>
        <v>0</v>
      </c>
      <c r="K526" s="6">
        <f>IFERROR(VLOOKUP($C526,#REF!,18,FALSE),0)</f>
        <v>0</v>
      </c>
      <c r="L526" s="6">
        <f t="shared" si="14"/>
        <v>0</v>
      </c>
    </row>
    <row r="527" spans="3:12" x14ac:dyDescent="0.25">
      <c r="C527" s="10" t="s">
        <v>88</v>
      </c>
      <c r="D527" s="6">
        <f>IFERROR(VLOOKUP($C527,'World Cup Players'!#REF!,3,FALSE),0)</f>
        <v>0</v>
      </c>
      <c r="F527" s="6">
        <f>IFERROR(VLOOKUP($C527,'World Cup Players'!#REF!,8,FALSE),0)</f>
        <v>0</v>
      </c>
      <c r="G527" s="6">
        <f>IFERROR(VLOOKUP($C527,'World Cup Players'!#REF!,10,FALSE),0)</f>
        <v>0</v>
      </c>
      <c r="H527" s="6">
        <f>IFERROR(VLOOKUP($C527,'World Cup Players'!#REF!,11,FALSE),0)</f>
        <v>0</v>
      </c>
      <c r="J527" s="6">
        <f>IFERROR(VLOOKUP($C527,#REF!,15,FALSE),0)</f>
        <v>0</v>
      </c>
      <c r="K527" s="6">
        <f>IFERROR(VLOOKUP($C527,#REF!,18,FALSE),0)</f>
        <v>0</v>
      </c>
      <c r="L527" s="6">
        <f t="shared" si="14"/>
        <v>0</v>
      </c>
    </row>
    <row r="528" spans="3:12" x14ac:dyDescent="0.25">
      <c r="C528" s="8" t="s">
        <v>76</v>
      </c>
      <c r="D528" s="6">
        <f>IFERROR(VLOOKUP($C528,'World Cup Players'!#REF!,3,FALSE),0)</f>
        <v>0</v>
      </c>
      <c r="F528" s="6">
        <f>IFERROR(VLOOKUP($C528,'World Cup Players'!#REF!,8,FALSE),0)</f>
        <v>0</v>
      </c>
      <c r="G528" s="6">
        <f>IFERROR(VLOOKUP($C528,'World Cup Players'!#REF!,10,FALSE),0)</f>
        <v>0</v>
      </c>
      <c r="H528" s="6">
        <f>IFERROR(VLOOKUP($C528,'World Cup Players'!#REF!,11,FALSE),0)</f>
        <v>0</v>
      </c>
      <c r="J528" s="6">
        <f>IFERROR(VLOOKUP($C528,#REF!,15,FALSE),0)</f>
        <v>0</v>
      </c>
      <c r="K528" s="6">
        <f>IFERROR(VLOOKUP($C528,#REF!,18,FALSE),0)</f>
        <v>0</v>
      </c>
      <c r="L528" s="6">
        <f t="shared" si="14"/>
        <v>0</v>
      </c>
    </row>
    <row r="529" spans="3:12" x14ac:dyDescent="0.25">
      <c r="C529" s="7" t="s">
        <v>49</v>
      </c>
      <c r="D529" s="6">
        <f>IFERROR(VLOOKUP($C529,'World Cup Players'!#REF!,3,FALSE),0)</f>
        <v>0</v>
      </c>
      <c r="F529" s="6">
        <f>IFERROR(VLOOKUP($C529,'World Cup Players'!#REF!,8,FALSE),0)</f>
        <v>0</v>
      </c>
      <c r="G529" s="6">
        <f>IFERROR(VLOOKUP($C529,'World Cup Players'!#REF!,10,FALSE),0)</f>
        <v>0</v>
      </c>
      <c r="H529" s="6">
        <f>IFERROR(VLOOKUP($C529,'World Cup Players'!#REF!,11,FALSE),0)</f>
        <v>0</v>
      </c>
      <c r="J529" s="6">
        <f>IFERROR(VLOOKUP($C529,#REF!,15,FALSE),0)</f>
        <v>0</v>
      </c>
      <c r="K529" s="6">
        <f>IFERROR(VLOOKUP($C529,#REF!,18,FALSE),0)</f>
        <v>0</v>
      </c>
      <c r="L529" s="6">
        <f t="shared" si="14"/>
        <v>0</v>
      </c>
    </row>
    <row r="530" spans="3:12" x14ac:dyDescent="0.25">
      <c r="C530" s="7" t="s">
        <v>52</v>
      </c>
      <c r="D530" s="6">
        <f>IFERROR(VLOOKUP($C530,'World Cup Players'!#REF!,3,FALSE),0)</f>
        <v>0</v>
      </c>
      <c r="F530" s="6">
        <f>IFERROR(VLOOKUP($C530,'World Cup Players'!#REF!,8,FALSE),0)</f>
        <v>0</v>
      </c>
      <c r="G530" s="6">
        <f>IFERROR(VLOOKUP($C530,'World Cup Players'!#REF!,10,FALSE),0)</f>
        <v>0</v>
      </c>
      <c r="H530" s="6">
        <f>IFERROR(VLOOKUP($C530,'World Cup Players'!#REF!,11,FALSE),0)</f>
        <v>0</v>
      </c>
      <c r="J530" s="6">
        <f>IFERROR(VLOOKUP($C530,#REF!,15,FALSE),0)</f>
        <v>0</v>
      </c>
      <c r="K530" s="6">
        <f>IFERROR(VLOOKUP($C530,#REF!,18,FALSE),0)</f>
        <v>0</v>
      </c>
      <c r="L530" s="6">
        <f t="shared" si="14"/>
        <v>0</v>
      </c>
    </row>
    <row r="531" spans="3:12" x14ac:dyDescent="0.25">
      <c r="C531" s="7" t="s">
        <v>69</v>
      </c>
      <c r="D531" s="6">
        <f>IFERROR(VLOOKUP($C531,'World Cup Players'!#REF!,3,FALSE),0)</f>
        <v>0</v>
      </c>
      <c r="F531" s="6">
        <f>IFERROR(VLOOKUP($C531,'World Cup Players'!#REF!,8,FALSE),0)</f>
        <v>0</v>
      </c>
      <c r="G531" s="6">
        <f>IFERROR(VLOOKUP($C531,'World Cup Players'!#REF!,10,FALSE),0)</f>
        <v>0</v>
      </c>
      <c r="H531" s="6">
        <f>IFERROR(VLOOKUP($C531,'World Cup Players'!#REF!,11,FALSE),0)</f>
        <v>0</v>
      </c>
      <c r="J531" s="6">
        <f>IFERROR(VLOOKUP($C531,#REF!,15,FALSE),0)</f>
        <v>0</v>
      </c>
      <c r="K531" s="6">
        <f>IFERROR(VLOOKUP($C531,#REF!,18,FALSE),0)</f>
        <v>0</v>
      </c>
      <c r="L531" s="6">
        <f t="shared" si="14"/>
        <v>0</v>
      </c>
    </row>
    <row r="532" spans="3:12" x14ac:dyDescent="0.25">
      <c r="C532" s="12" t="s">
        <v>158</v>
      </c>
      <c r="D532" s="6">
        <f>IFERROR(VLOOKUP($C532,'World Cup Players'!#REF!,3,FALSE),0)</f>
        <v>0</v>
      </c>
      <c r="F532" s="6">
        <f>IFERROR(VLOOKUP($C532,'World Cup Players'!#REF!,8,FALSE),0)</f>
        <v>0</v>
      </c>
      <c r="G532" s="6">
        <f>IFERROR(VLOOKUP($C532,'World Cup Players'!#REF!,10,FALSE),0)</f>
        <v>0</v>
      </c>
      <c r="H532" s="6">
        <f>IFERROR(VLOOKUP($C532,'World Cup Players'!#REF!,11,FALSE),0)</f>
        <v>0</v>
      </c>
      <c r="J532" s="6">
        <f>IFERROR(VLOOKUP($C532,#REF!,15,FALSE),0)</f>
        <v>0</v>
      </c>
      <c r="K532" s="6">
        <f>IFERROR(VLOOKUP($C532,#REF!,18,FALSE),0)</f>
        <v>0</v>
      </c>
      <c r="L532" s="6">
        <f t="shared" si="14"/>
        <v>0</v>
      </c>
    </row>
    <row r="533" spans="3:12" x14ac:dyDescent="0.25">
      <c r="D533" s="6">
        <f>IFERROR(VLOOKUP($C533,'World Cup Players'!#REF!,3,FALSE),0)</f>
        <v>0</v>
      </c>
      <c r="F533" s="6">
        <f>IFERROR(VLOOKUP($C533,'World Cup Players'!#REF!,8,FALSE),0)</f>
        <v>0</v>
      </c>
      <c r="G533" s="6">
        <f>IFERROR(VLOOKUP($C533,'World Cup Players'!#REF!,10,FALSE),0)</f>
        <v>0</v>
      </c>
      <c r="H533" s="6">
        <f>IFERROR(VLOOKUP($C533,'World Cup Players'!#REF!,11,FALSE),0)</f>
        <v>0</v>
      </c>
      <c r="J533" s="6">
        <f>IFERROR(VLOOKUP($C533,#REF!,15,FALSE),0)</f>
        <v>0</v>
      </c>
      <c r="K533" s="6">
        <f>IFERROR(VLOOKUP($C533,#REF!,18,FALSE),0)</f>
        <v>0</v>
      </c>
      <c r="L533" s="6">
        <f t="shared" si="14"/>
        <v>0</v>
      </c>
    </row>
    <row r="534" spans="3:12" x14ac:dyDescent="0.25">
      <c r="C534" s="6" t="s">
        <v>169</v>
      </c>
      <c r="D534" s="6">
        <f>IFERROR(VLOOKUP($C534,'World Cup Players'!#REF!,3,FALSE),0)</f>
        <v>0</v>
      </c>
      <c r="F534" s="6">
        <f>IFERROR(VLOOKUP($C534,'World Cup Players'!#REF!,8,FALSE),0)</f>
        <v>0</v>
      </c>
      <c r="G534" s="6">
        <f>IFERROR(VLOOKUP($C534,'World Cup Players'!#REF!,10,FALSE),0)</f>
        <v>0</v>
      </c>
      <c r="H534" s="6">
        <f>IFERROR(VLOOKUP($C534,'World Cup Players'!#REF!,11,FALSE),0)</f>
        <v>0</v>
      </c>
      <c r="J534" s="6">
        <f>IFERROR(VLOOKUP($C534,#REF!,15,FALSE),0)</f>
        <v>0</v>
      </c>
      <c r="K534" s="6">
        <f>IFERROR(VLOOKUP($C534,#REF!,18,FALSE),0)</f>
        <v>0</v>
      </c>
      <c r="L534" s="6">
        <f t="shared" si="14"/>
        <v>0</v>
      </c>
    </row>
    <row r="535" spans="3:12" x14ac:dyDescent="0.25">
      <c r="C535" s="7" t="s">
        <v>5</v>
      </c>
      <c r="D535" s="6">
        <f>IFERROR(VLOOKUP($C535,'World Cup Players'!#REF!,3,FALSE),0)</f>
        <v>0</v>
      </c>
      <c r="F535" s="6">
        <f>IFERROR(VLOOKUP($C535,'World Cup Players'!#REF!,8,FALSE),0)</f>
        <v>0</v>
      </c>
      <c r="G535" s="6">
        <f>IFERROR(VLOOKUP($C535,'World Cup Players'!#REF!,10,FALSE),0)</f>
        <v>0</v>
      </c>
      <c r="H535" s="6">
        <f>IFERROR(VLOOKUP($C535,'World Cup Players'!#REF!,11,FALSE),0)</f>
        <v>0</v>
      </c>
      <c r="J535" s="6">
        <f>IFERROR(VLOOKUP($C535,#REF!,15,FALSE),0)</f>
        <v>0</v>
      </c>
      <c r="K535" s="6">
        <f>IFERROR(VLOOKUP($C535,#REF!,18,FALSE),0)</f>
        <v>0</v>
      </c>
      <c r="L535" s="6">
        <f t="shared" si="14"/>
        <v>0</v>
      </c>
    </row>
    <row r="536" spans="3:12" x14ac:dyDescent="0.25">
      <c r="C536" s="7" t="s">
        <v>14</v>
      </c>
      <c r="D536" s="6">
        <f>IFERROR(VLOOKUP($C536,'World Cup Players'!#REF!,3,FALSE),0)</f>
        <v>0</v>
      </c>
      <c r="F536" s="6">
        <f>IFERROR(VLOOKUP($C536,'World Cup Players'!#REF!,8,FALSE),0)</f>
        <v>0</v>
      </c>
      <c r="G536" s="6">
        <f>IFERROR(VLOOKUP($C536,'World Cup Players'!#REF!,10,FALSE),0)</f>
        <v>0</v>
      </c>
      <c r="H536" s="6">
        <f>IFERROR(VLOOKUP($C536,'World Cup Players'!#REF!,11,FALSE),0)</f>
        <v>0</v>
      </c>
      <c r="J536" s="6">
        <f>IFERROR(VLOOKUP($C536,#REF!,15,FALSE),0)</f>
        <v>0</v>
      </c>
      <c r="K536" s="6">
        <f>IFERROR(VLOOKUP($C536,#REF!,18,FALSE),0)</f>
        <v>0</v>
      </c>
      <c r="L536" s="6">
        <f t="shared" si="14"/>
        <v>0</v>
      </c>
    </row>
    <row r="537" spans="3:12" x14ac:dyDescent="0.25">
      <c r="C537" s="7" t="s">
        <v>37</v>
      </c>
      <c r="D537" s="6">
        <f>IFERROR(VLOOKUP($C537,'World Cup Players'!#REF!,3,FALSE),0)</f>
        <v>0</v>
      </c>
      <c r="F537" s="6">
        <f>IFERROR(VLOOKUP($C537,'World Cup Players'!#REF!,8,FALSE),0)</f>
        <v>0</v>
      </c>
      <c r="G537" s="6">
        <f>IFERROR(VLOOKUP($C537,'World Cup Players'!#REF!,10,FALSE),0)</f>
        <v>0</v>
      </c>
      <c r="H537" s="6">
        <f>IFERROR(VLOOKUP($C537,'World Cup Players'!#REF!,11,FALSE),0)</f>
        <v>0</v>
      </c>
      <c r="J537" s="6">
        <f>IFERROR(VLOOKUP($C537,#REF!,15,FALSE),0)</f>
        <v>0</v>
      </c>
      <c r="K537" s="6">
        <f>IFERROR(VLOOKUP($C537,#REF!,18,FALSE),0)</f>
        <v>0</v>
      </c>
      <c r="L537" s="6">
        <f t="shared" si="14"/>
        <v>0</v>
      </c>
    </row>
    <row r="538" spans="3:12" x14ac:dyDescent="0.25">
      <c r="C538" s="8" t="s">
        <v>27</v>
      </c>
      <c r="D538" s="6">
        <f>IFERROR(VLOOKUP($C538,'World Cup Players'!#REF!,3,FALSE),0)</f>
        <v>0</v>
      </c>
      <c r="F538" s="6">
        <f>IFERROR(VLOOKUP($C538,'World Cup Players'!#REF!,8,FALSE),0)</f>
        <v>0</v>
      </c>
      <c r="G538" s="6">
        <f>IFERROR(VLOOKUP($C538,'World Cup Players'!#REF!,10,FALSE),0)</f>
        <v>0</v>
      </c>
      <c r="H538" s="6">
        <f>IFERROR(VLOOKUP($C538,'World Cup Players'!#REF!,11,FALSE),0)</f>
        <v>0</v>
      </c>
      <c r="J538" s="6">
        <f>IFERROR(VLOOKUP($C538,#REF!,15,FALSE),0)</f>
        <v>0</v>
      </c>
      <c r="K538" s="6">
        <f>IFERROR(VLOOKUP($C538,#REF!,18,FALSE),0)</f>
        <v>0</v>
      </c>
      <c r="L538" s="6">
        <f t="shared" si="14"/>
        <v>0</v>
      </c>
    </row>
    <row r="539" spans="3:12" x14ac:dyDescent="0.25">
      <c r="C539" s="8" t="s">
        <v>35</v>
      </c>
      <c r="D539" s="6">
        <f>IFERROR(VLOOKUP($C539,'World Cup Players'!#REF!,3,FALSE),0)</f>
        <v>0</v>
      </c>
      <c r="F539" s="6">
        <f>IFERROR(VLOOKUP($C539,'World Cup Players'!#REF!,8,FALSE),0)</f>
        <v>0</v>
      </c>
      <c r="G539" s="6">
        <f>IFERROR(VLOOKUP($C539,'World Cup Players'!#REF!,10,FALSE),0)</f>
        <v>0</v>
      </c>
      <c r="H539" s="6">
        <f>IFERROR(VLOOKUP($C539,'World Cup Players'!#REF!,11,FALSE),0)</f>
        <v>0</v>
      </c>
      <c r="J539" s="6">
        <f>IFERROR(VLOOKUP($C539,#REF!,15,FALSE),0)</f>
        <v>0</v>
      </c>
      <c r="K539" s="6">
        <f>IFERROR(VLOOKUP($C539,#REF!,18,FALSE),0)</f>
        <v>0</v>
      </c>
      <c r="L539" s="6">
        <f t="shared" si="14"/>
        <v>0</v>
      </c>
    </row>
    <row r="540" spans="3:12" x14ac:dyDescent="0.25">
      <c r="C540" s="9" t="s">
        <v>43</v>
      </c>
      <c r="D540" s="6">
        <f>IFERROR(VLOOKUP($C540,'World Cup Players'!#REF!,3,FALSE),0)</f>
        <v>0</v>
      </c>
      <c r="F540" s="6">
        <f>IFERROR(VLOOKUP($C540,'World Cup Players'!#REF!,8,FALSE),0)</f>
        <v>0</v>
      </c>
      <c r="G540" s="6">
        <f>IFERROR(VLOOKUP($C540,'World Cup Players'!#REF!,10,FALSE),0)</f>
        <v>0</v>
      </c>
      <c r="H540" s="6">
        <f>IFERROR(VLOOKUP($C540,'World Cup Players'!#REF!,11,FALSE),0)</f>
        <v>0</v>
      </c>
      <c r="J540" s="6">
        <f>IFERROR(VLOOKUP($C540,#REF!,15,FALSE),0)</f>
        <v>0</v>
      </c>
      <c r="K540" s="6">
        <f>IFERROR(VLOOKUP($C540,#REF!,18,FALSE),0)</f>
        <v>0</v>
      </c>
      <c r="L540" s="6">
        <f t="shared" si="14"/>
        <v>0</v>
      </c>
    </row>
    <row r="541" spans="3:12" x14ac:dyDescent="0.25">
      <c r="C541" s="9" t="s">
        <v>61</v>
      </c>
      <c r="D541" s="6">
        <f>IFERROR(VLOOKUP($C541,'World Cup Players'!#REF!,3,FALSE),0)</f>
        <v>0</v>
      </c>
      <c r="F541" s="6">
        <f>IFERROR(VLOOKUP($C541,'World Cup Players'!#REF!,8,FALSE),0)</f>
        <v>0</v>
      </c>
      <c r="G541" s="6">
        <f>IFERROR(VLOOKUP($C541,'World Cup Players'!#REF!,10,FALSE),0)</f>
        <v>0</v>
      </c>
      <c r="H541" s="6">
        <f>IFERROR(VLOOKUP($C541,'World Cup Players'!#REF!,11,FALSE),0)</f>
        <v>0</v>
      </c>
      <c r="J541" s="6">
        <f>IFERROR(VLOOKUP($C541,#REF!,15,FALSE),0)</f>
        <v>0</v>
      </c>
      <c r="K541" s="6">
        <f>IFERROR(VLOOKUP($C541,#REF!,18,FALSE),0)</f>
        <v>0</v>
      </c>
      <c r="L541" s="6">
        <f t="shared" si="14"/>
        <v>0</v>
      </c>
    </row>
    <row r="542" spans="3:12" x14ac:dyDescent="0.25">
      <c r="C542" s="8" t="s">
        <v>67</v>
      </c>
      <c r="D542" s="6">
        <f>IFERROR(VLOOKUP($C542,'World Cup Players'!#REF!,3,FALSE),0)</f>
        <v>0</v>
      </c>
      <c r="F542" s="6">
        <f>IFERROR(VLOOKUP($C542,'World Cup Players'!#REF!,8,FALSE),0)</f>
        <v>0</v>
      </c>
      <c r="G542" s="6">
        <f>IFERROR(VLOOKUP($C542,'World Cup Players'!#REF!,10,FALSE),0)</f>
        <v>0</v>
      </c>
      <c r="H542" s="6">
        <f>IFERROR(VLOOKUP($C542,'World Cup Players'!#REF!,11,FALSE),0)</f>
        <v>0</v>
      </c>
      <c r="J542" s="6">
        <f>IFERROR(VLOOKUP($C542,#REF!,15,FALSE),0)</f>
        <v>0</v>
      </c>
      <c r="K542" s="6">
        <f>IFERROR(VLOOKUP($C542,#REF!,18,FALSE),0)</f>
        <v>0</v>
      </c>
      <c r="L542" s="6">
        <f t="shared" si="14"/>
        <v>0</v>
      </c>
    </row>
    <row r="543" spans="3:12" x14ac:dyDescent="0.25">
      <c r="C543" s="9" t="s">
        <v>57</v>
      </c>
      <c r="D543" s="6">
        <f>IFERROR(VLOOKUP($C543,'World Cup Players'!#REF!,3,FALSE),0)</f>
        <v>0</v>
      </c>
      <c r="F543" s="6">
        <f>IFERROR(VLOOKUP($C543,'World Cup Players'!#REF!,8,FALSE),0)</f>
        <v>0</v>
      </c>
      <c r="G543" s="6">
        <f>IFERROR(VLOOKUP($C543,'World Cup Players'!#REF!,10,FALSE),0)</f>
        <v>0</v>
      </c>
      <c r="H543" s="6">
        <f>IFERROR(VLOOKUP($C543,'World Cup Players'!#REF!,11,FALSE),0)</f>
        <v>0</v>
      </c>
      <c r="J543" s="6">
        <f>IFERROR(VLOOKUP($C543,#REF!,15,FALSE),0)</f>
        <v>0</v>
      </c>
      <c r="K543" s="6">
        <f>IFERROR(VLOOKUP($C543,#REF!,18,FALSE),0)</f>
        <v>0</v>
      </c>
      <c r="L543" s="6">
        <f t="shared" si="14"/>
        <v>0</v>
      </c>
    </row>
    <row r="544" spans="3:12" x14ac:dyDescent="0.25">
      <c r="C544" s="9" t="s">
        <v>60</v>
      </c>
      <c r="D544" s="6">
        <f>IFERROR(VLOOKUP($C544,'World Cup Players'!#REF!,3,FALSE),0)</f>
        <v>0</v>
      </c>
      <c r="F544" s="6">
        <f>IFERROR(VLOOKUP($C544,'World Cup Players'!#REF!,8,FALSE),0)</f>
        <v>0</v>
      </c>
      <c r="G544" s="6">
        <f>IFERROR(VLOOKUP($C544,'World Cup Players'!#REF!,10,FALSE),0)</f>
        <v>0</v>
      </c>
      <c r="H544" s="6">
        <f>IFERROR(VLOOKUP($C544,'World Cup Players'!#REF!,11,FALSE),0)</f>
        <v>0</v>
      </c>
      <c r="J544" s="6">
        <f>IFERROR(VLOOKUP($C544,#REF!,15,FALSE),0)</f>
        <v>0</v>
      </c>
      <c r="K544" s="6">
        <f>IFERROR(VLOOKUP($C544,#REF!,18,FALSE),0)</f>
        <v>0</v>
      </c>
      <c r="L544" s="6">
        <f t="shared" si="14"/>
        <v>0</v>
      </c>
    </row>
    <row r="545" spans="3:12" x14ac:dyDescent="0.25">
      <c r="C545" s="10" t="s">
        <v>99</v>
      </c>
      <c r="D545" s="6">
        <f>IFERROR(VLOOKUP($C545,'World Cup Players'!#REF!,3,FALSE),0)</f>
        <v>0</v>
      </c>
      <c r="F545" s="6">
        <f>IFERROR(VLOOKUP($C545,'World Cup Players'!#REF!,8,FALSE),0)</f>
        <v>0</v>
      </c>
      <c r="G545" s="6">
        <f>IFERROR(VLOOKUP($C545,'World Cup Players'!#REF!,10,FALSE),0)</f>
        <v>0</v>
      </c>
      <c r="H545" s="6">
        <f>IFERROR(VLOOKUP($C545,'World Cup Players'!#REF!,11,FALSE),0)</f>
        <v>0</v>
      </c>
      <c r="J545" s="6">
        <f>IFERROR(VLOOKUP($C545,#REF!,15,FALSE),0)</f>
        <v>0</v>
      </c>
      <c r="K545" s="6">
        <f>IFERROR(VLOOKUP($C545,#REF!,18,FALSE),0)</f>
        <v>0</v>
      </c>
      <c r="L545" s="6">
        <f t="shared" si="14"/>
        <v>0</v>
      </c>
    </row>
    <row r="546" spans="3:12" x14ac:dyDescent="0.25">
      <c r="C546" s="8" t="s">
        <v>113</v>
      </c>
      <c r="D546" s="6">
        <f>IFERROR(VLOOKUP($C546,'World Cup Players'!#REF!,3,FALSE),0)</f>
        <v>0</v>
      </c>
      <c r="F546" s="6">
        <f>IFERROR(VLOOKUP($C546,'World Cup Players'!#REF!,8,FALSE),0)</f>
        <v>0</v>
      </c>
      <c r="G546" s="6">
        <f>IFERROR(VLOOKUP($C546,'World Cup Players'!#REF!,10,FALSE),0)</f>
        <v>0</v>
      </c>
      <c r="H546" s="6">
        <f>IFERROR(VLOOKUP($C546,'World Cup Players'!#REF!,11,FALSE),0)</f>
        <v>0</v>
      </c>
      <c r="J546" s="6">
        <f>IFERROR(VLOOKUP($C546,#REF!,15,FALSE),0)</f>
        <v>0</v>
      </c>
      <c r="K546" s="6">
        <f>IFERROR(VLOOKUP($C546,#REF!,18,FALSE),0)</f>
        <v>0</v>
      </c>
      <c r="L546" s="6">
        <f t="shared" si="14"/>
        <v>0</v>
      </c>
    </row>
    <row r="547" spans="3:12" x14ac:dyDescent="0.25">
      <c r="C547" s="10" t="s">
        <v>85</v>
      </c>
      <c r="D547" s="6">
        <f>IFERROR(VLOOKUP($C547,'World Cup Players'!#REF!,3,FALSE),0)</f>
        <v>0</v>
      </c>
      <c r="F547" s="6">
        <f>IFERROR(VLOOKUP($C547,'World Cup Players'!#REF!,8,FALSE),0)</f>
        <v>0</v>
      </c>
      <c r="G547" s="6">
        <f>IFERROR(VLOOKUP($C547,'World Cup Players'!#REF!,10,FALSE),0)</f>
        <v>0</v>
      </c>
      <c r="H547" s="6">
        <f>IFERROR(VLOOKUP($C547,'World Cup Players'!#REF!,11,FALSE),0)</f>
        <v>0</v>
      </c>
      <c r="J547" s="6">
        <f>IFERROR(VLOOKUP($C547,#REF!,15,FALSE),0)</f>
        <v>0</v>
      </c>
      <c r="K547" s="6">
        <f>IFERROR(VLOOKUP($C547,#REF!,18,FALSE),0)</f>
        <v>0</v>
      </c>
      <c r="L547" s="6">
        <f t="shared" si="14"/>
        <v>0</v>
      </c>
    </row>
    <row r="548" spans="3:12" x14ac:dyDescent="0.25">
      <c r="C548" s="7" t="s">
        <v>44</v>
      </c>
      <c r="D548" s="6">
        <f>IFERROR(VLOOKUP($C548,'World Cup Players'!#REF!,3,FALSE),0)</f>
        <v>0</v>
      </c>
      <c r="F548" s="6">
        <f>IFERROR(VLOOKUP($C548,'World Cup Players'!#REF!,8,FALSE),0)</f>
        <v>0</v>
      </c>
      <c r="G548" s="6">
        <f>IFERROR(VLOOKUP($C548,'World Cup Players'!#REF!,10,FALSE),0)</f>
        <v>0</v>
      </c>
      <c r="H548" s="6">
        <f>IFERROR(VLOOKUP($C548,'World Cup Players'!#REF!,11,FALSE),0)</f>
        <v>0</v>
      </c>
      <c r="J548" s="6">
        <f>IFERROR(VLOOKUP($C548,#REF!,15,FALSE),0)</f>
        <v>0</v>
      </c>
      <c r="K548" s="6">
        <f>IFERROR(VLOOKUP($C548,#REF!,18,FALSE),0)</f>
        <v>0</v>
      </c>
      <c r="L548" s="6">
        <f t="shared" si="14"/>
        <v>0</v>
      </c>
    </row>
    <row r="549" spans="3:12" x14ac:dyDescent="0.25">
      <c r="C549" s="10" t="s">
        <v>86</v>
      </c>
      <c r="D549" s="6">
        <f>IFERROR(VLOOKUP($C549,'World Cup Players'!#REF!,3,FALSE),0)</f>
        <v>0</v>
      </c>
      <c r="F549" s="6">
        <f>IFERROR(VLOOKUP($C549,'World Cup Players'!#REF!,8,FALSE),0)</f>
        <v>0</v>
      </c>
      <c r="G549" s="6">
        <f>IFERROR(VLOOKUP($C549,'World Cup Players'!#REF!,10,FALSE),0)</f>
        <v>0</v>
      </c>
      <c r="H549" s="6">
        <f>IFERROR(VLOOKUP($C549,'World Cup Players'!#REF!,11,FALSE),0)</f>
        <v>0</v>
      </c>
      <c r="J549" s="6">
        <f>IFERROR(VLOOKUP($C549,#REF!,15,FALSE),0)</f>
        <v>0</v>
      </c>
      <c r="K549" s="6">
        <f>IFERROR(VLOOKUP($C549,#REF!,18,FALSE),0)</f>
        <v>0</v>
      </c>
      <c r="L549" s="6">
        <f t="shared" si="14"/>
        <v>0</v>
      </c>
    </row>
    <row r="550" spans="3:12" x14ac:dyDescent="0.25">
      <c r="C550" s="10" t="s">
        <v>106</v>
      </c>
      <c r="D550" s="6">
        <f>IFERROR(VLOOKUP($C550,'World Cup Players'!#REF!,3,FALSE),0)</f>
        <v>0</v>
      </c>
      <c r="F550" s="6">
        <f>IFERROR(VLOOKUP($C550,'World Cup Players'!#REF!,8,FALSE),0)</f>
        <v>0</v>
      </c>
      <c r="G550" s="6">
        <f>IFERROR(VLOOKUP($C550,'World Cup Players'!#REF!,10,FALSE),0)</f>
        <v>0</v>
      </c>
      <c r="H550" s="6">
        <f>IFERROR(VLOOKUP($C550,'World Cup Players'!#REF!,11,FALSE),0)</f>
        <v>0</v>
      </c>
      <c r="J550" s="6">
        <f>IFERROR(VLOOKUP($C550,#REF!,15,FALSE),0)</f>
        <v>0</v>
      </c>
      <c r="K550" s="6">
        <f>IFERROR(VLOOKUP($C550,#REF!,18,FALSE),0)</f>
        <v>0</v>
      </c>
      <c r="L550" s="6">
        <f t="shared" si="14"/>
        <v>0</v>
      </c>
    </row>
    <row r="551" spans="3:12" x14ac:dyDescent="0.25">
      <c r="C551" s="10" t="s">
        <v>91</v>
      </c>
      <c r="D551" s="6">
        <f>IFERROR(VLOOKUP($C551,'World Cup Players'!#REF!,3,FALSE),0)</f>
        <v>0</v>
      </c>
      <c r="F551" s="6">
        <f>IFERROR(VLOOKUP($C551,'World Cup Players'!#REF!,8,FALSE),0)</f>
        <v>0</v>
      </c>
      <c r="G551" s="6">
        <f>IFERROR(VLOOKUP($C551,'World Cup Players'!#REF!,10,FALSE),0)</f>
        <v>0</v>
      </c>
      <c r="H551" s="6">
        <f>IFERROR(VLOOKUP($C551,'World Cup Players'!#REF!,11,FALSE),0)</f>
        <v>0</v>
      </c>
      <c r="J551" s="6">
        <f>IFERROR(VLOOKUP($C551,#REF!,15,FALSE),0)</f>
        <v>0</v>
      </c>
      <c r="K551" s="6">
        <f>IFERROR(VLOOKUP($C551,#REF!,18,FALSE),0)</f>
        <v>0</v>
      </c>
      <c r="L551" s="6">
        <f t="shared" si="14"/>
        <v>0</v>
      </c>
    </row>
    <row r="552" spans="3:12" x14ac:dyDescent="0.25">
      <c r="C552" s="10" t="s">
        <v>98</v>
      </c>
      <c r="D552" s="6">
        <f>IFERROR(VLOOKUP($C552,'World Cup Players'!#REF!,3,FALSE),0)</f>
        <v>0</v>
      </c>
      <c r="F552" s="6">
        <f>IFERROR(VLOOKUP($C552,'World Cup Players'!#REF!,8,FALSE),0)</f>
        <v>0</v>
      </c>
      <c r="G552" s="6">
        <f>IFERROR(VLOOKUP($C552,'World Cup Players'!#REF!,10,FALSE),0)</f>
        <v>0</v>
      </c>
      <c r="H552" s="6">
        <f>IFERROR(VLOOKUP($C552,'World Cup Players'!#REF!,11,FALSE),0)</f>
        <v>0</v>
      </c>
      <c r="J552" s="6">
        <f>IFERROR(VLOOKUP($C552,#REF!,15,FALSE),0)</f>
        <v>0</v>
      </c>
      <c r="K552" s="6">
        <f>IFERROR(VLOOKUP($C552,#REF!,18,FALSE),0)</f>
        <v>0</v>
      </c>
      <c r="L552" s="6">
        <f t="shared" si="14"/>
        <v>0</v>
      </c>
    </row>
    <row r="553" spans="3:12" x14ac:dyDescent="0.25">
      <c r="C553" s="7" t="s">
        <v>48</v>
      </c>
      <c r="D553" s="6">
        <f>IFERROR(VLOOKUP($C553,'World Cup Players'!#REF!,3,FALSE),0)</f>
        <v>0</v>
      </c>
      <c r="F553" s="6">
        <f>IFERROR(VLOOKUP($C553,'World Cup Players'!#REF!,8,FALSE),0)</f>
        <v>0</v>
      </c>
      <c r="G553" s="6">
        <f>IFERROR(VLOOKUP($C553,'World Cup Players'!#REF!,10,FALSE),0)</f>
        <v>0</v>
      </c>
      <c r="H553" s="6">
        <f>IFERROR(VLOOKUP($C553,'World Cup Players'!#REF!,11,FALSE),0)</f>
        <v>0</v>
      </c>
      <c r="J553" s="6">
        <f>IFERROR(VLOOKUP($C553,#REF!,15,FALSE),0)</f>
        <v>0</v>
      </c>
      <c r="K553" s="6">
        <f>IFERROR(VLOOKUP($C553,#REF!,18,FALSE),0)</f>
        <v>0</v>
      </c>
      <c r="L553" s="6">
        <f t="shared" si="14"/>
        <v>0</v>
      </c>
    </row>
    <row r="554" spans="3:12" x14ac:dyDescent="0.25">
      <c r="C554" s="10" t="s">
        <v>120</v>
      </c>
      <c r="D554" s="6">
        <f>IFERROR(VLOOKUP($C554,'World Cup Players'!#REF!,3,FALSE),0)</f>
        <v>0</v>
      </c>
      <c r="F554" s="6">
        <f>IFERROR(VLOOKUP($C554,'World Cup Players'!#REF!,8,FALSE),0)</f>
        <v>0</v>
      </c>
      <c r="G554" s="6">
        <f>IFERROR(VLOOKUP($C554,'World Cup Players'!#REF!,10,FALSE),0)</f>
        <v>0</v>
      </c>
      <c r="H554" s="6">
        <f>IFERROR(VLOOKUP($C554,'World Cup Players'!#REF!,11,FALSE),0)</f>
        <v>0</v>
      </c>
      <c r="J554" s="6">
        <f>IFERROR(VLOOKUP($C554,#REF!,15,FALSE),0)</f>
        <v>0</v>
      </c>
      <c r="K554" s="6">
        <f>IFERROR(VLOOKUP($C554,#REF!,18,FALSE),0)</f>
        <v>0</v>
      </c>
      <c r="L554" s="6">
        <f t="shared" si="14"/>
        <v>0</v>
      </c>
    </row>
    <row r="555" spans="3:12" x14ac:dyDescent="0.25">
      <c r="C555" s="10" t="s">
        <v>89</v>
      </c>
      <c r="D555" s="6">
        <f>IFERROR(VLOOKUP($C555,'World Cup Players'!#REF!,3,FALSE),0)</f>
        <v>0</v>
      </c>
      <c r="F555" s="6">
        <f>IFERROR(VLOOKUP($C555,'World Cup Players'!#REF!,8,FALSE),0)</f>
        <v>0</v>
      </c>
      <c r="G555" s="6">
        <f>IFERROR(VLOOKUP($C555,'World Cup Players'!#REF!,10,FALSE),0)</f>
        <v>0</v>
      </c>
      <c r="H555" s="6">
        <f>IFERROR(VLOOKUP($C555,'World Cup Players'!#REF!,11,FALSE),0)</f>
        <v>0</v>
      </c>
      <c r="J555" s="6">
        <f>IFERROR(VLOOKUP($C555,#REF!,15,FALSE),0)</f>
        <v>0</v>
      </c>
      <c r="K555" s="6">
        <f>IFERROR(VLOOKUP($C555,#REF!,18,FALSE),0)</f>
        <v>0</v>
      </c>
      <c r="L555" s="6">
        <f t="shared" si="14"/>
        <v>0</v>
      </c>
    </row>
    <row r="556" spans="3:12" x14ac:dyDescent="0.25">
      <c r="C556" s="12" t="s">
        <v>133</v>
      </c>
      <c r="D556" s="6">
        <f>IFERROR(VLOOKUP($C556,'World Cup Players'!#REF!,3,FALSE),0)</f>
        <v>0</v>
      </c>
      <c r="F556" s="6">
        <f>IFERROR(VLOOKUP($C556,'World Cup Players'!#REF!,8,FALSE),0)</f>
        <v>0</v>
      </c>
      <c r="G556" s="6">
        <f>IFERROR(VLOOKUP($C556,'World Cup Players'!#REF!,10,FALSE),0)</f>
        <v>0</v>
      </c>
      <c r="H556" s="6">
        <f>IFERROR(VLOOKUP($C556,'World Cup Players'!#REF!,11,FALSE),0)</f>
        <v>0</v>
      </c>
      <c r="J556" s="6">
        <f>IFERROR(VLOOKUP($C556,#REF!,15,FALSE),0)</f>
        <v>0</v>
      </c>
      <c r="K556" s="6">
        <f>IFERROR(VLOOKUP($C556,#REF!,18,FALSE),0)</f>
        <v>0</v>
      </c>
      <c r="L556" s="6">
        <f t="shared" si="14"/>
        <v>0</v>
      </c>
    </row>
    <row r="557" spans="3:12" x14ac:dyDescent="0.25">
      <c r="D557" s="6">
        <f>IFERROR(VLOOKUP($C557,'World Cup Players'!#REF!,3,FALSE),0)</f>
        <v>0</v>
      </c>
      <c r="F557" s="6">
        <f>IFERROR(VLOOKUP($C557,'World Cup Players'!#REF!,8,FALSE),0)</f>
        <v>0</v>
      </c>
      <c r="G557" s="6">
        <f>IFERROR(VLOOKUP($C557,'World Cup Players'!#REF!,10,FALSE),0)</f>
        <v>0</v>
      </c>
      <c r="H557" s="6">
        <f>IFERROR(VLOOKUP($C557,'World Cup Players'!#REF!,11,FALSE),0)</f>
        <v>0</v>
      </c>
      <c r="J557" s="6">
        <f>IFERROR(VLOOKUP($C557,#REF!,15,FALSE),0)</f>
        <v>0</v>
      </c>
      <c r="K557" s="6">
        <f>IFERROR(VLOOKUP($C557,#REF!,18,FALSE),0)</f>
        <v>0</v>
      </c>
      <c r="L557" s="6">
        <f t="shared" si="14"/>
        <v>0</v>
      </c>
    </row>
    <row r="558" spans="3:12" x14ac:dyDescent="0.25">
      <c r="D558" s="6">
        <f>IFERROR(VLOOKUP($C558,'World Cup Players'!#REF!,3,FALSE),0)</f>
        <v>0</v>
      </c>
      <c r="F558" s="6">
        <f>IFERROR(VLOOKUP($C558,'World Cup Players'!#REF!,8,FALSE),0)</f>
        <v>0</v>
      </c>
      <c r="G558" s="6">
        <f>IFERROR(VLOOKUP($C558,'World Cup Players'!#REF!,10,FALSE),0)</f>
        <v>0</v>
      </c>
      <c r="H558" s="6">
        <f>IFERROR(VLOOKUP($C558,'World Cup Players'!#REF!,11,FALSE),0)</f>
        <v>0</v>
      </c>
      <c r="J558" s="6">
        <f>IFERROR(VLOOKUP($C558,#REF!,15,FALSE),0)</f>
        <v>0</v>
      </c>
      <c r="K558" s="6">
        <f>IFERROR(VLOOKUP($C558,#REF!,18,FALSE),0)</f>
        <v>0</v>
      </c>
      <c r="L558" s="6">
        <f t="shared" si="14"/>
        <v>0</v>
      </c>
    </row>
    <row r="559" spans="3:12" x14ac:dyDescent="0.25">
      <c r="C559" s="6" t="s">
        <v>141</v>
      </c>
      <c r="D559" s="6">
        <f>IFERROR(VLOOKUP($C559,'World Cup Players'!#REF!,3,FALSE),0)</f>
        <v>0</v>
      </c>
      <c r="F559" s="6">
        <f>IFERROR(VLOOKUP($C559,'World Cup Players'!#REF!,8,FALSE),0)</f>
        <v>0</v>
      </c>
      <c r="G559" s="6">
        <f>IFERROR(VLOOKUP($C559,'World Cup Players'!#REF!,10,FALSE),0)</f>
        <v>0</v>
      </c>
      <c r="H559" s="6">
        <f>IFERROR(VLOOKUP($C559,'World Cup Players'!#REF!,11,FALSE),0)</f>
        <v>0</v>
      </c>
      <c r="J559" s="6">
        <f>IFERROR(VLOOKUP($C559,#REF!,15,FALSE),0)</f>
        <v>0</v>
      </c>
      <c r="K559" s="6">
        <f>IFERROR(VLOOKUP($C559,#REF!,18,FALSE),0)</f>
        <v>0</v>
      </c>
      <c r="L559" s="6">
        <f t="shared" si="14"/>
        <v>0</v>
      </c>
    </row>
    <row r="560" spans="3:12" x14ac:dyDescent="0.25">
      <c r="C560" s="7" t="s">
        <v>53</v>
      </c>
      <c r="D560" s="6">
        <f>IFERROR(VLOOKUP($C560,'World Cup Players'!#REF!,3,FALSE),0)</f>
        <v>0</v>
      </c>
      <c r="F560" s="6">
        <f>IFERROR(VLOOKUP($C560,'World Cup Players'!#REF!,8,FALSE),0)</f>
        <v>0</v>
      </c>
      <c r="G560" s="6">
        <f>IFERROR(VLOOKUP($C560,'World Cup Players'!#REF!,10,FALSE),0)</f>
        <v>0</v>
      </c>
      <c r="H560" s="6">
        <f>IFERROR(VLOOKUP($C560,'World Cup Players'!#REF!,11,FALSE),0)</f>
        <v>0</v>
      </c>
      <c r="J560" s="6">
        <f>IFERROR(VLOOKUP($C560,#REF!,15,FALSE),0)</f>
        <v>0</v>
      </c>
      <c r="K560" s="6">
        <f>IFERROR(VLOOKUP($C560,#REF!,18,FALSE),0)</f>
        <v>0</v>
      </c>
      <c r="L560" s="6">
        <f t="shared" si="14"/>
        <v>0</v>
      </c>
    </row>
    <row r="561" spans="3:12" x14ac:dyDescent="0.25">
      <c r="C561" s="8" t="s">
        <v>19</v>
      </c>
      <c r="D561" s="6">
        <f>IFERROR(VLOOKUP($C561,'World Cup Players'!#REF!,3,FALSE),0)</f>
        <v>0</v>
      </c>
      <c r="F561" s="6">
        <f>IFERROR(VLOOKUP($C561,'World Cup Players'!#REF!,8,FALSE),0)</f>
        <v>0</v>
      </c>
      <c r="G561" s="6">
        <f>IFERROR(VLOOKUP($C561,'World Cup Players'!#REF!,10,FALSE),0)</f>
        <v>0</v>
      </c>
      <c r="H561" s="6">
        <f>IFERROR(VLOOKUP($C561,'World Cup Players'!#REF!,11,FALSE),0)</f>
        <v>0</v>
      </c>
      <c r="J561" s="6">
        <f>IFERROR(VLOOKUP($C561,#REF!,15,FALSE),0)</f>
        <v>0</v>
      </c>
      <c r="K561" s="6">
        <f>IFERROR(VLOOKUP($C561,#REF!,18,FALSE),0)</f>
        <v>0</v>
      </c>
      <c r="L561" s="6">
        <f t="shared" si="14"/>
        <v>0</v>
      </c>
    </row>
    <row r="562" spans="3:12" x14ac:dyDescent="0.25">
      <c r="C562" s="8" t="s">
        <v>125</v>
      </c>
      <c r="D562" s="6">
        <f>IFERROR(VLOOKUP($C562,'World Cup Players'!#REF!,3,FALSE),0)</f>
        <v>0</v>
      </c>
      <c r="F562" s="6">
        <f>IFERROR(VLOOKUP($C562,'World Cup Players'!#REF!,8,FALSE),0)</f>
        <v>0</v>
      </c>
      <c r="G562" s="6">
        <f>IFERROR(VLOOKUP($C562,'World Cup Players'!#REF!,10,FALSE),0)</f>
        <v>0</v>
      </c>
      <c r="H562" s="6">
        <f>IFERROR(VLOOKUP($C562,'World Cup Players'!#REF!,11,FALSE),0)</f>
        <v>0</v>
      </c>
      <c r="J562" s="6">
        <f>IFERROR(VLOOKUP($C562,#REF!,15,FALSE),0)</f>
        <v>0</v>
      </c>
      <c r="K562" s="6">
        <f>IFERROR(VLOOKUP($C562,#REF!,18,FALSE),0)</f>
        <v>0</v>
      </c>
      <c r="L562" s="6">
        <f t="shared" si="14"/>
        <v>0</v>
      </c>
    </row>
    <row r="563" spans="3:12" x14ac:dyDescent="0.25">
      <c r="C563" s="7" t="s">
        <v>38</v>
      </c>
      <c r="D563" s="6">
        <f>IFERROR(VLOOKUP($C563,'World Cup Players'!#REF!,3,FALSE),0)</f>
        <v>0</v>
      </c>
      <c r="F563" s="6">
        <f>IFERROR(VLOOKUP($C563,'World Cup Players'!#REF!,8,FALSE),0)</f>
        <v>0</v>
      </c>
      <c r="G563" s="6">
        <f>IFERROR(VLOOKUP($C563,'World Cup Players'!#REF!,10,FALSE),0)</f>
        <v>0</v>
      </c>
      <c r="H563" s="6">
        <f>IFERROR(VLOOKUP($C563,'World Cup Players'!#REF!,11,FALSE),0)</f>
        <v>0</v>
      </c>
      <c r="J563" s="6">
        <f>IFERROR(VLOOKUP($C563,#REF!,15,FALSE),0)</f>
        <v>0</v>
      </c>
      <c r="K563" s="6">
        <f>IFERROR(VLOOKUP($C563,#REF!,18,FALSE),0)</f>
        <v>0</v>
      </c>
      <c r="L563" s="6">
        <f t="shared" si="14"/>
        <v>0</v>
      </c>
    </row>
    <row r="564" spans="3:12" x14ac:dyDescent="0.25">
      <c r="C564" s="8" t="s">
        <v>35</v>
      </c>
      <c r="D564" s="6">
        <f>IFERROR(VLOOKUP($C564,'World Cup Players'!#REF!,3,FALSE),0)</f>
        <v>0</v>
      </c>
      <c r="F564" s="6">
        <f>IFERROR(VLOOKUP($C564,'World Cup Players'!#REF!,8,FALSE),0)</f>
        <v>0</v>
      </c>
      <c r="G564" s="6">
        <f>IFERROR(VLOOKUP($C564,'World Cup Players'!#REF!,10,FALSE),0)</f>
        <v>0</v>
      </c>
      <c r="H564" s="6">
        <f>IFERROR(VLOOKUP($C564,'World Cup Players'!#REF!,11,FALSE),0)</f>
        <v>0</v>
      </c>
      <c r="J564" s="6">
        <f>IFERROR(VLOOKUP($C564,#REF!,15,FALSE),0)</f>
        <v>0</v>
      </c>
      <c r="K564" s="6">
        <f>IFERROR(VLOOKUP($C564,#REF!,18,FALSE),0)</f>
        <v>0</v>
      </c>
      <c r="L564" s="6">
        <f t="shared" si="14"/>
        <v>0</v>
      </c>
    </row>
    <row r="565" spans="3:12" x14ac:dyDescent="0.25">
      <c r="C565" s="9" t="s">
        <v>63</v>
      </c>
      <c r="D565" s="6">
        <f>IFERROR(VLOOKUP($C565,'World Cup Players'!#REF!,3,FALSE),0)</f>
        <v>0</v>
      </c>
      <c r="F565" s="6">
        <f>IFERROR(VLOOKUP($C565,'World Cup Players'!#REF!,8,FALSE),0)</f>
        <v>0</v>
      </c>
      <c r="G565" s="6">
        <f>IFERROR(VLOOKUP($C565,'World Cup Players'!#REF!,10,FALSE),0)</f>
        <v>0</v>
      </c>
      <c r="H565" s="6">
        <f>IFERROR(VLOOKUP($C565,'World Cup Players'!#REF!,11,FALSE),0)</f>
        <v>0</v>
      </c>
      <c r="J565" s="6">
        <f>IFERROR(VLOOKUP($C565,#REF!,15,FALSE),0)</f>
        <v>0</v>
      </c>
      <c r="K565" s="6">
        <f>IFERROR(VLOOKUP($C565,#REF!,18,FALSE),0)</f>
        <v>0</v>
      </c>
      <c r="L565" s="6">
        <f t="shared" si="14"/>
        <v>0</v>
      </c>
    </row>
    <row r="566" spans="3:12" x14ac:dyDescent="0.25">
      <c r="C566" s="8" t="s">
        <v>56</v>
      </c>
      <c r="D566" s="6">
        <f>IFERROR(VLOOKUP($C566,'World Cup Players'!#REF!,3,FALSE),0)</f>
        <v>0</v>
      </c>
      <c r="F566" s="6">
        <f>IFERROR(VLOOKUP($C566,'World Cup Players'!#REF!,8,FALSE),0)</f>
        <v>0</v>
      </c>
      <c r="G566" s="6">
        <f>IFERROR(VLOOKUP($C566,'World Cup Players'!#REF!,10,FALSE),0)</f>
        <v>0</v>
      </c>
      <c r="H566" s="6">
        <f>IFERROR(VLOOKUP($C566,'World Cup Players'!#REF!,11,FALSE),0)</f>
        <v>0</v>
      </c>
      <c r="J566" s="6">
        <f>IFERROR(VLOOKUP($C566,#REF!,15,FALSE),0)</f>
        <v>0</v>
      </c>
      <c r="K566" s="6">
        <f>IFERROR(VLOOKUP($C566,#REF!,18,FALSE),0)</f>
        <v>0</v>
      </c>
      <c r="L566" s="6">
        <f t="shared" si="14"/>
        <v>0</v>
      </c>
    </row>
    <row r="567" spans="3:12" x14ac:dyDescent="0.25">
      <c r="C567" s="7" t="s">
        <v>47</v>
      </c>
      <c r="D567" s="6">
        <f>IFERROR(VLOOKUP($C567,'World Cup Players'!#REF!,3,FALSE),0)</f>
        <v>0</v>
      </c>
      <c r="F567" s="6">
        <f>IFERROR(VLOOKUP($C567,'World Cup Players'!#REF!,8,FALSE),0)</f>
        <v>0</v>
      </c>
      <c r="G567" s="6">
        <f>IFERROR(VLOOKUP($C567,'World Cup Players'!#REF!,10,FALSE),0)</f>
        <v>0</v>
      </c>
      <c r="H567" s="6">
        <f>IFERROR(VLOOKUP($C567,'World Cup Players'!#REF!,11,FALSE),0)</f>
        <v>0</v>
      </c>
      <c r="J567" s="6">
        <f>IFERROR(VLOOKUP($C567,#REF!,15,FALSE),0)</f>
        <v>0</v>
      </c>
      <c r="K567" s="6">
        <f>IFERROR(VLOOKUP($C567,#REF!,18,FALSE),0)</f>
        <v>0</v>
      </c>
      <c r="L567" s="6">
        <f t="shared" si="14"/>
        <v>0</v>
      </c>
    </row>
    <row r="568" spans="3:12" x14ac:dyDescent="0.25">
      <c r="C568" s="9" t="s">
        <v>57</v>
      </c>
      <c r="D568" s="6">
        <f>IFERROR(VLOOKUP($C568,'World Cup Players'!#REF!,3,FALSE),0)</f>
        <v>0</v>
      </c>
      <c r="F568" s="6">
        <f>IFERROR(VLOOKUP($C568,'World Cup Players'!#REF!,8,FALSE),0)</f>
        <v>0</v>
      </c>
      <c r="G568" s="6">
        <f>IFERROR(VLOOKUP($C568,'World Cup Players'!#REF!,10,FALSE),0)</f>
        <v>0</v>
      </c>
      <c r="H568" s="6">
        <f>IFERROR(VLOOKUP($C568,'World Cup Players'!#REF!,11,FALSE),0)</f>
        <v>0</v>
      </c>
      <c r="J568" s="6">
        <f>IFERROR(VLOOKUP($C568,#REF!,15,FALSE),0)</f>
        <v>0</v>
      </c>
      <c r="K568" s="6">
        <f>IFERROR(VLOOKUP($C568,#REF!,18,FALSE),0)</f>
        <v>0</v>
      </c>
      <c r="L568" s="6">
        <f t="shared" si="14"/>
        <v>0</v>
      </c>
    </row>
    <row r="569" spans="3:12" x14ac:dyDescent="0.25">
      <c r="C569" s="9" t="s">
        <v>60</v>
      </c>
      <c r="D569" s="6">
        <f>IFERROR(VLOOKUP($C569,'World Cup Players'!#REF!,3,FALSE),0)</f>
        <v>0</v>
      </c>
      <c r="F569" s="6">
        <f>IFERROR(VLOOKUP($C569,'World Cup Players'!#REF!,8,FALSE),0)</f>
        <v>0</v>
      </c>
      <c r="G569" s="6">
        <f>IFERROR(VLOOKUP($C569,'World Cup Players'!#REF!,10,FALSE),0)</f>
        <v>0</v>
      </c>
      <c r="H569" s="6">
        <f>IFERROR(VLOOKUP($C569,'World Cup Players'!#REF!,11,FALSE),0)</f>
        <v>0</v>
      </c>
      <c r="J569" s="6">
        <f>IFERROR(VLOOKUP($C569,#REF!,15,FALSE),0)</f>
        <v>0</v>
      </c>
      <c r="K569" s="6">
        <f>IFERROR(VLOOKUP($C569,#REF!,18,FALSE),0)</f>
        <v>0</v>
      </c>
      <c r="L569" s="6">
        <f t="shared" si="14"/>
        <v>0</v>
      </c>
    </row>
    <row r="570" spans="3:12" x14ac:dyDescent="0.25">
      <c r="C570" s="10" t="s">
        <v>99</v>
      </c>
      <c r="D570" s="6">
        <f>IFERROR(VLOOKUP($C570,'World Cup Players'!#REF!,3,FALSE),0)</f>
        <v>0</v>
      </c>
      <c r="F570" s="6">
        <f>IFERROR(VLOOKUP($C570,'World Cup Players'!#REF!,8,FALSE),0)</f>
        <v>0</v>
      </c>
      <c r="G570" s="6">
        <f>IFERROR(VLOOKUP($C570,'World Cup Players'!#REF!,10,FALSE),0)</f>
        <v>0</v>
      </c>
      <c r="H570" s="6">
        <f>IFERROR(VLOOKUP($C570,'World Cup Players'!#REF!,11,FALSE),0)</f>
        <v>0</v>
      </c>
      <c r="J570" s="6">
        <f>IFERROR(VLOOKUP($C570,#REF!,15,FALSE),0)</f>
        <v>0</v>
      </c>
      <c r="K570" s="6">
        <f>IFERROR(VLOOKUP($C570,#REF!,18,FALSE),0)</f>
        <v>0</v>
      </c>
      <c r="L570" s="6">
        <f t="shared" si="14"/>
        <v>0</v>
      </c>
    </row>
    <row r="571" spans="3:12" x14ac:dyDescent="0.25">
      <c r="C571" s="10" t="s">
        <v>116</v>
      </c>
      <c r="D571" s="6">
        <f>IFERROR(VLOOKUP($C571,'World Cup Players'!#REF!,3,FALSE),0)</f>
        <v>0</v>
      </c>
      <c r="F571" s="6">
        <f>IFERROR(VLOOKUP($C571,'World Cup Players'!#REF!,8,FALSE),0)</f>
        <v>0</v>
      </c>
      <c r="G571" s="6">
        <f>IFERROR(VLOOKUP($C571,'World Cup Players'!#REF!,10,FALSE),0)</f>
        <v>0</v>
      </c>
      <c r="H571" s="6">
        <f>IFERROR(VLOOKUP($C571,'World Cup Players'!#REF!,11,FALSE),0)</f>
        <v>0</v>
      </c>
      <c r="J571" s="6">
        <f>IFERROR(VLOOKUP($C571,#REF!,15,FALSE),0)</f>
        <v>0</v>
      </c>
      <c r="K571" s="6">
        <f>IFERROR(VLOOKUP($C571,#REF!,18,FALSE),0)</f>
        <v>0</v>
      </c>
      <c r="L571" s="6">
        <f t="shared" si="14"/>
        <v>0</v>
      </c>
    </row>
    <row r="572" spans="3:12" x14ac:dyDescent="0.25">
      <c r="C572" s="10" t="s">
        <v>119</v>
      </c>
      <c r="D572" s="6">
        <f>IFERROR(VLOOKUP($C572,'World Cup Players'!#REF!,3,FALSE),0)</f>
        <v>0</v>
      </c>
      <c r="F572" s="6">
        <f>IFERROR(VLOOKUP($C572,'World Cup Players'!#REF!,8,FALSE),0)</f>
        <v>0</v>
      </c>
      <c r="G572" s="6">
        <f>IFERROR(VLOOKUP($C572,'World Cup Players'!#REF!,10,FALSE),0)</f>
        <v>0</v>
      </c>
      <c r="H572" s="6">
        <f>IFERROR(VLOOKUP($C572,'World Cup Players'!#REF!,11,FALSE),0)</f>
        <v>0</v>
      </c>
      <c r="J572" s="6">
        <f>IFERROR(VLOOKUP($C572,#REF!,15,FALSE),0)</f>
        <v>0</v>
      </c>
      <c r="K572" s="6">
        <f>IFERROR(VLOOKUP($C572,#REF!,18,FALSE),0)</f>
        <v>0</v>
      </c>
      <c r="L572" s="6">
        <f t="shared" si="14"/>
        <v>0</v>
      </c>
    </row>
    <row r="573" spans="3:12" x14ac:dyDescent="0.25">
      <c r="C573" s="7" t="s">
        <v>40</v>
      </c>
      <c r="D573" s="6">
        <f>IFERROR(VLOOKUP($C573,'World Cup Players'!#REF!,3,FALSE),0)</f>
        <v>0</v>
      </c>
      <c r="F573" s="6">
        <f>IFERROR(VLOOKUP($C573,'World Cup Players'!#REF!,8,FALSE),0)</f>
        <v>0</v>
      </c>
      <c r="G573" s="6">
        <f>IFERROR(VLOOKUP($C573,'World Cup Players'!#REF!,10,FALSE),0)</f>
        <v>0</v>
      </c>
      <c r="H573" s="6">
        <f>IFERROR(VLOOKUP($C573,'World Cup Players'!#REF!,11,FALSE),0)</f>
        <v>0</v>
      </c>
      <c r="J573" s="6">
        <f>IFERROR(VLOOKUP($C573,#REF!,15,FALSE),0)</f>
        <v>0</v>
      </c>
      <c r="K573" s="6">
        <f>IFERROR(VLOOKUP($C573,#REF!,18,FALSE),0)</f>
        <v>0</v>
      </c>
      <c r="L573" s="6">
        <f t="shared" si="14"/>
        <v>0</v>
      </c>
    </row>
    <row r="574" spans="3:12" x14ac:dyDescent="0.25">
      <c r="C574" s="10" t="s">
        <v>79</v>
      </c>
      <c r="D574" s="6">
        <f>IFERROR(VLOOKUP($C574,'World Cup Players'!#REF!,3,FALSE),0)</f>
        <v>0</v>
      </c>
      <c r="F574" s="6">
        <f>IFERROR(VLOOKUP($C574,'World Cup Players'!#REF!,8,FALSE),0)</f>
        <v>0</v>
      </c>
      <c r="G574" s="6">
        <f>IFERROR(VLOOKUP($C574,'World Cup Players'!#REF!,10,FALSE),0)</f>
        <v>0</v>
      </c>
      <c r="H574" s="6">
        <f>IFERROR(VLOOKUP($C574,'World Cup Players'!#REF!,11,FALSE),0)</f>
        <v>0</v>
      </c>
      <c r="J574" s="6">
        <f>IFERROR(VLOOKUP($C574,#REF!,15,FALSE),0)</f>
        <v>0</v>
      </c>
      <c r="K574" s="6">
        <f>IFERROR(VLOOKUP($C574,#REF!,18,FALSE),0)</f>
        <v>0</v>
      </c>
      <c r="L574" s="6">
        <f t="shared" si="14"/>
        <v>0</v>
      </c>
    </row>
    <row r="575" spans="3:12" x14ac:dyDescent="0.25">
      <c r="C575" s="10" t="s">
        <v>101</v>
      </c>
      <c r="D575" s="6">
        <f>IFERROR(VLOOKUP($C575,'World Cup Players'!#REF!,3,FALSE),0)</f>
        <v>0</v>
      </c>
      <c r="F575" s="6">
        <f>IFERROR(VLOOKUP($C575,'World Cup Players'!#REF!,8,FALSE),0)</f>
        <v>0</v>
      </c>
      <c r="G575" s="6">
        <f>IFERROR(VLOOKUP($C575,'World Cup Players'!#REF!,10,FALSE),0)</f>
        <v>0</v>
      </c>
      <c r="H575" s="6">
        <f>IFERROR(VLOOKUP($C575,'World Cup Players'!#REF!,11,FALSE),0)</f>
        <v>0</v>
      </c>
      <c r="J575" s="6">
        <f>IFERROR(VLOOKUP($C575,#REF!,15,FALSE),0)</f>
        <v>0</v>
      </c>
      <c r="K575" s="6">
        <f>IFERROR(VLOOKUP($C575,#REF!,18,FALSE),0)</f>
        <v>0</v>
      </c>
      <c r="L575" s="6">
        <f t="shared" si="14"/>
        <v>0</v>
      </c>
    </row>
    <row r="576" spans="3:12" x14ac:dyDescent="0.25">
      <c r="C576" s="10" t="s">
        <v>108</v>
      </c>
      <c r="D576" s="6">
        <f>IFERROR(VLOOKUP($C576,'World Cup Players'!#REF!,3,FALSE),0)</f>
        <v>0</v>
      </c>
      <c r="F576" s="6">
        <f>IFERROR(VLOOKUP($C576,'World Cup Players'!#REF!,8,FALSE),0)</f>
        <v>0</v>
      </c>
      <c r="G576" s="6">
        <f>IFERROR(VLOOKUP($C576,'World Cup Players'!#REF!,10,FALSE),0)</f>
        <v>0</v>
      </c>
      <c r="H576" s="6">
        <f>IFERROR(VLOOKUP($C576,'World Cup Players'!#REF!,11,FALSE),0)</f>
        <v>0</v>
      </c>
      <c r="J576" s="6">
        <f>IFERROR(VLOOKUP($C576,#REF!,15,FALSE),0)</f>
        <v>0</v>
      </c>
      <c r="K576" s="6">
        <f>IFERROR(VLOOKUP($C576,#REF!,18,FALSE),0)</f>
        <v>0</v>
      </c>
      <c r="L576" s="6">
        <f t="shared" si="14"/>
        <v>0</v>
      </c>
    </row>
    <row r="577" spans="3:12" x14ac:dyDescent="0.25">
      <c r="C577" s="10" t="s">
        <v>121</v>
      </c>
      <c r="D577" s="6">
        <f>IFERROR(VLOOKUP($C577,'World Cup Players'!#REF!,3,FALSE),0)</f>
        <v>0</v>
      </c>
      <c r="F577" s="6">
        <f>IFERROR(VLOOKUP($C577,'World Cup Players'!#REF!,8,FALSE),0)</f>
        <v>0</v>
      </c>
      <c r="G577" s="6">
        <f>IFERROR(VLOOKUP($C577,'World Cup Players'!#REF!,10,FALSE),0)</f>
        <v>0</v>
      </c>
      <c r="H577" s="6">
        <f>IFERROR(VLOOKUP($C577,'World Cup Players'!#REF!,11,FALSE),0)</f>
        <v>0</v>
      </c>
      <c r="J577" s="6">
        <f>IFERROR(VLOOKUP($C577,#REF!,15,FALSE),0)</f>
        <v>0</v>
      </c>
      <c r="K577" s="6">
        <f>IFERROR(VLOOKUP($C577,#REF!,18,FALSE),0)</f>
        <v>0</v>
      </c>
      <c r="L577" s="6">
        <f t="shared" si="14"/>
        <v>0</v>
      </c>
    </row>
    <row r="578" spans="3:12" x14ac:dyDescent="0.25">
      <c r="C578" s="7" t="s">
        <v>49</v>
      </c>
      <c r="D578" s="6">
        <f>IFERROR(VLOOKUP($C578,'World Cup Players'!#REF!,3,FALSE),0)</f>
        <v>0</v>
      </c>
      <c r="F578" s="6">
        <f>IFERROR(VLOOKUP($C578,'World Cup Players'!#REF!,8,FALSE),0)</f>
        <v>0</v>
      </c>
      <c r="G578" s="6">
        <f>IFERROR(VLOOKUP($C578,'World Cup Players'!#REF!,10,FALSE),0)</f>
        <v>0</v>
      </c>
      <c r="H578" s="6">
        <f>IFERROR(VLOOKUP($C578,'World Cup Players'!#REF!,11,FALSE),0)</f>
        <v>0</v>
      </c>
      <c r="J578" s="6">
        <f>IFERROR(VLOOKUP($C578,#REF!,15,FALSE),0)</f>
        <v>0</v>
      </c>
      <c r="K578" s="6">
        <f>IFERROR(VLOOKUP($C578,#REF!,18,FALSE),0)</f>
        <v>0</v>
      </c>
      <c r="L578" s="6">
        <f t="shared" si="14"/>
        <v>0</v>
      </c>
    </row>
    <row r="579" spans="3:12" x14ac:dyDescent="0.25">
      <c r="C579" s="10" t="s">
        <v>120</v>
      </c>
      <c r="D579" s="6">
        <f>IFERROR(VLOOKUP($C579,'World Cup Players'!#REF!,3,FALSE),0)</f>
        <v>0</v>
      </c>
      <c r="F579" s="6">
        <f>IFERROR(VLOOKUP($C579,'World Cup Players'!#REF!,8,FALSE),0)</f>
        <v>0</v>
      </c>
      <c r="G579" s="6">
        <f>IFERROR(VLOOKUP($C579,'World Cup Players'!#REF!,10,FALSE),0)</f>
        <v>0</v>
      </c>
      <c r="H579" s="6">
        <f>IFERROR(VLOOKUP($C579,'World Cup Players'!#REF!,11,FALSE),0)</f>
        <v>0</v>
      </c>
      <c r="J579" s="6">
        <f>IFERROR(VLOOKUP($C579,#REF!,15,FALSE),0)</f>
        <v>0</v>
      </c>
      <c r="K579" s="6">
        <f>IFERROR(VLOOKUP($C579,#REF!,18,FALSE),0)</f>
        <v>0</v>
      </c>
      <c r="L579" s="6">
        <f t="shared" si="14"/>
        <v>0</v>
      </c>
    </row>
    <row r="580" spans="3:12" x14ac:dyDescent="0.25">
      <c r="C580" s="7" t="s">
        <v>69</v>
      </c>
      <c r="D580" s="6">
        <f>IFERROR(VLOOKUP($C580,'World Cup Players'!#REF!,3,FALSE),0)</f>
        <v>0</v>
      </c>
      <c r="F580" s="6">
        <f>IFERROR(VLOOKUP($C580,'World Cup Players'!#REF!,8,FALSE),0)</f>
        <v>0</v>
      </c>
      <c r="G580" s="6">
        <f>IFERROR(VLOOKUP($C580,'World Cup Players'!#REF!,10,FALSE),0)</f>
        <v>0</v>
      </c>
      <c r="H580" s="6">
        <f>IFERROR(VLOOKUP($C580,'World Cup Players'!#REF!,11,FALSE),0)</f>
        <v>0</v>
      </c>
      <c r="J580" s="6">
        <f>IFERROR(VLOOKUP($C580,#REF!,15,FALSE),0)</f>
        <v>0</v>
      </c>
      <c r="K580" s="6">
        <f>IFERROR(VLOOKUP($C580,#REF!,18,FALSE),0)</f>
        <v>0</v>
      </c>
      <c r="L580" s="6">
        <f t="shared" si="14"/>
        <v>0</v>
      </c>
    </row>
    <row r="581" spans="3:12" x14ac:dyDescent="0.25">
      <c r="C581" s="12" t="s">
        <v>155</v>
      </c>
      <c r="D581" s="6">
        <f>IFERROR(VLOOKUP($C581,'World Cup Players'!#REF!,3,FALSE),0)</f>
        <v>0</v>
      </c>
      <c r="F581" s="6">
        <f>IFERROR(VLOOKUP($C581,'World Cup Players'!#REF!,8,FALSE),0)</f>
        <v>0</v>
      </c>
      <c r="G581" s="6">
        <f>IFERROR(VLOOKUP($C581,'World Cup Players'!#REF!,10,FALSE),0)</f>
        <v>0</v>
      </c>
      <c r="H581" s="6">
        <f>IFERROR(VLOOKUP($C581,'World Cup Players'!#REF!,11,FALSE),0)</f>
        <v>0</v>
      </c>
      <c r="J581" s="6">
        <f>IFERROR(VLOOKUP($C581,#REF!,15,FALSE),0)</f>
        <v>0</v>
      </c>
      <c r="K581" s="6">
        <f>IFERROR(VLOOKUP($C581,#REF!,18,FALSE),0)</f>
        <v>0</v>
      </c>
      <c r="L581" s="6">
        <f t="shared" ref="L581:L644" si="15">SUM((F581*0.0055)+G581+H581+I581+J581+K581)</f>
        <v>0</v>
      </c>
    </row>
    <row r="582" spans="3:12" x14ac:dyDescent="0.25">
      <c r="D582" s="6">
        <f>IFERROR(VLOOKUP($C582,'World Cup Players'!#REF!,3,FALSE),0)</f>
        <v>0</v>
      </c>
      <c r="F582" s="6">
        <f>IFERROR(VLOOKUP($C582,'World Cup Players'!#REF!,8,FALSE),0)</f>
        <v>0</v>
      </c>
      <c r="G582" s="6">
        <f>IFERROR(VLOOKUP($C582,'World Cup Players'!#REF!,10,FALSE),0)</f>
        <v>0</v>
      </c>
      <c r="H582" s="6">
        <f>IFERROR(VLOOKUP($C582,'World Cup Players'!#REF!,11,FALSE),0)</f>
        <v>0</v>
      </c>
      <c r="J582" s="6">
        <f>IFERROR(VLOOKUP($C582,#REF!,15,FALSE),0)</f>
        <v>0</v>
      </c>
      <c r="K582" s="6">
        <f>IFERROR(VLOOKUP($C582,#REF!,18,FALSE),0)</f>
        <v>0</v>
      </c>
      <c r="L582" s="6">
        <f t="shared" si="15"/>
        <v>0</v>
      </c>
    </row>
    <row r="583" spans="3:12" x14ac:dyDescent="0.25">
      <c r="C583" s="6" t="s">
        <v>162</v>
      </c>
      <c r="D583" s="6">
        <f>IFERROR(VLOOKUP($C583,'World Cup Players'!#REF!,3,FALSE),0)</f>
        <v>0</v>
      </c>
      <c r="F583" s="6">
        <f>IFERROR(VLOOKUP($C583,'World Cup Players'!#REF!,8,FALSE),0)</f>
        <v>0</v>
      </c>
      <c r="G583" s="6">
        <f>IFERROR(VLOOKUP($C583,'World Cup Players'!#REF!,10,FALSE),0)</f>
        <v>0</v>
      </c>
      <c r="H583" s="6">
        <f>IFERROR(VLOOKUP($C583,'World Cup Players'!#REF!,11,FALSE),0)</f>
        <v>0</v>
      </c>
      <c r="J583" s="6">
        <f>IFERROR(VLOOKUP($C583,#REF!,15,FALSE),0)</f>
        <v>0</v>
      </c>
      <c r="K583" s="6">
        <f>IFERROR(VLOOKUP($C583,#REF!,18,FALSE),0)</f>
        <v>0</v>
      </c>
      <c r="L583" s="6">
        <f t="shared" si="15"/>
        <v>0</v>
      </c>
    </row>
    <row r="584" spans="3:12" x14ac:dyDescent="0.25">
      <c r="C584" s="7" t="s">
        <v>5</v>
      </c>
      <c r="D584" s="6">
        <f>IFERROR(VLOOKUP($C584,'World Cup Players'!#REF!,3,FALSE),0)</f>
        <v>0</v>
      </c>
      <c r="F584" s="6">
        <f>IFERROR(VLOOKUP($C584,'World Cup Players'!#REF!,8,FALSE),0)</f>
        <v>0</v>
      </c>
      <c r="G584" s="6">
        <f>IFERROR(VLOOKUP($C584,'World Cup Players'!#REF!,10,FALSE),0)</f>
        <v>0</v>
      </c>
      <c r="H584" s="6">
        <f>IFERROR(VLOOKUP($C584,'World Cup Players'!#REF!,11,FALSE),0)</f>
        <v>0</v>
      </c>
      <c r="J584" s="6">
        <f>IFERROR(VLOOKUP($C584,#REF!,15,FALSE),0)</f>
        <v>0</v>
      </c>
      <c r="K584" s="6">
        <f>IFERROR(VLOOKUP($C584,#REF!,18,FALSE),0)</f>
        <v>0</v>
      </c>
      <c r="L584" s="6">
        <f t="shared" si="15"/>
        <v>0</v>
      </c>
    </row>
    <row r="585" spans="3:12" x14ac:dyDescent="0.25">
      <c r="C585" s="7" t="s">
        <v>14</v>
      </c>
      <c r="D585" s="6">
        <f>IFERROR(VLOOKUP($C585,'World Cup Players'!#REF!,3,FALSE),0)</f>
        <v>0</v>
      </c>
      <c r="F585" s="6">
        <f>IFERROR(VLOOKUP($C585,'World Cup Players'!#REF!,8,FALSE),0)</f>
        <v>0</v>
      </c>
      <c r="G585" s="6">
        <f>IFERROR(VLOOKUP($C585,'World Cup Players'!#REF!,10,FALSE),0)</f>
        <v>0</v>
      </c>
      <c r="H585" s="6">
        <f>IFERROR(VLOOKUP($C585,'World Cup Players'!#REF!,11,FALSE),0)</f>
        <v>0</v>
      </c>
      <c r="J585" s="6">
        <f>IFERROR(VLOOKUP($C585,#REF!,15,FALSE),0)</f>
        <v>0</v>
      </c>
      <c r="K585" s="6">
        <f>IFERROR(VLOOKUP($C585,#REF!,18,FALSE),0)</f>
        <v>0</v>
      </c>
      <c r="L585" s="6">
        <f t="shared" si="15"/>
        <v>0</v>
      </c>
    </row>
    <row r="586" spans="3:12" x14ac:dyDescent="0.25">
      <c r="C586" s="7" t="s">
        <v>37</v>
      </c>
      <c r="D586" s="6">
        <f>IFERROR(VLOOKUP($C586,'World Cup Players'!#REF!,3,FALSE),0)</f>
        <v>0</v>
      </c>
      <c r="F586" s="6">
        <f>IFERROR(VLOOKUP($C586,'World Cup Players'!#REF!,8,FALSE),0)</f>
        <v>0</v>
      </c>
      <c r="G586" s="6">
        <f>IFERROR(VLOOKUP($C586,'World Cup Players'!#REF!,10,FALSE),0)</f>
        <v>0</v>
      </c>
      <c r="H586" s="6">
        <f>IFERROR(VLOOKUP($C586,'World Cup Players'!#REF!,11,FALSE),0)</f>
        <v>0</v>
      </c>
      <c r="J586" s="6">
        <f>IFERROR(VLOOKUP($C586,#REF!,15,FALSE),0)</f>
        <v>0</v>
      </c>
      <c r="K586" s="6">
        <f>IFERROR(VLOOKUP($C586,#REF!,18,FALSE),0)</f>
        <v>0</v>
      </c>
      <c r="L586" s="6">
        <f t="shared" si="15"/>
        <v>0</v>
      </c>
    </row>
    <row r="587" spans="3:12" x14ac:dyDescent="0.25">
      <c r="D587" s="6">
        <f>IFERROR(VLOOKUP($C587,'World Cup Players'!#REF!,3,FALSE),0)</f>
        <v>0</v>
      </c>
      <c r="F587" s="6">
        <f>IFERROR(VLOOKUP($C587,'World Cup Players'!#REF!,8,FALSE),0)</f>
        <v>0</v>
      </c>
      <c r="G587" s="6">
        <f>IFERROR(VLOOKUP($C587,'World Cup Players'!#REF!,10,FALSE),0)</f>
        <v>0</v>
      </c>
      <c r="H587" s="6">
        <f>IFERROR(VLOOKUP($C587,'World Cup Players'!#REF!,11,FALSE),0)</f>
        <v>0</v>
      </c>
      <c r="J587" s="6">
        <f>IFERROR(VLOOKUP($C587,#REF!,15,FALSE),0)</f>
        <v>0</v>
      </c>
      <c r="K587" s="6">
        <f>IFERROR(VLOOKUP($C587,#REF!,18,FALSE),0)</f>
        <v>0</v>
      </c>
      <c r="L587" s="6">
        <f t="shared" si="15"/>
        <v>0</v>
      </c>
    </row>
    <row r="588" spans="3:12" x14ac:dyDescent="0.25">
      <c r="C588" s="7" t="s">
        <v>31</v>
      </c>
      <c r="D588" s="6">
        <f>IFERROR(VLOOKUP($C588,'World Cup Players'!#REF!,3,FALSE),0)</f>
        <v>0</v>
      </c>
      <c r="F588" s="6">
        <f>IFERROR(VLOOKUP($C588,'World Cup Players'!#REF!,8,FALSE),0)</f>
        <v>0</v>
      </c>
      <c r="G588" s="6">
        <f>IFERROR(VLOOKUP($C588,'World Cup Players'!#REF!,10,FALSE),0)</f>
        <v>0</v>
      </c>
      <c r="H588" s="6">
        <f>IFERROR(VLOOKUP($C588,'World Cup Players'!#REF!,11,FALSE),0)</f>
        <v>0</v>
      </c>
      <c r="J588" s="6">
        <f>IFERROR(VLOOKUP($C588,#REF!,15,FALSE),0)</f>
        <v>0</v>
      </c>
      <c r="K588" s="6">
        <f>IFERROR(VLOOKUP($C588,#REF!,18,FALSE),0)</f>
        <v>0</v>
      </c>
      <c r="L588" s="6">
        <f t="shared" si="15"/>
        <v>0</v>
      </c>
    </row>
    <row r="589" spans="3:12" x14ac:dyDescent="0.25">
      <c r="C589" s="9" t="s">
        <v>43</v>
      </c>
      <c r="D589" s="6">
        <f>IFERROR(VLOOKUP($C589,'World Cup Players'!#REF!,3,FALSE),0)</f>
        <v>0</v>
      </c>
      <c r="F589" s="6">
        <f>IFERROR(VLOOKUP($C589,'World Cup Players'!#REF!,8,FALSE),0)</f>
        <v>0</v>
      </c>
      <c r="G589" s="6">
        <f>IFERROR(VLOOKUP($C589,'World Cup Players'!#REF!,10,FALSE),0)</f>
        <v>0</v>
      </c>
      <c r="H589" s="6">
        <f>IFERROR(VLOOKUP($C589,'World Cup Players'!#REF!,11,FALSE),0)</f>
        <v>0</v>
      </c>
      <c r="J589" s="6">
        <f>IFERROR(VLOOKUP($C589,#REF!,15,FALSE),0)</f>
        <v>0</v>
      </c>
      <c r="K589" s="6">
        <f>IFERROR(VLOOKUP($C589,#REF!,18,FALSE),0)</f>
        <v>0</v>
      </c>
      <c r="L589" s="6">
        <f t="shared" si="15"/>
        <v>0</v>
      </c>
    </row>
    <row r="590" spans="3:12" x14ac:dyDescent="0.25">
      <c r="C590" s="9" t="s">
        <v>61</v>
      </c>
      <c r="D590" s="6">
        <f>IFERROR(VLOOKUP($C590,'World Cup Players'!#REF!,3,FALSE),0)</f>
        <v>0</v>
      </c>
      <c r="F590" s="6">
        <f>IFERROR(VLOOKUP($C590,'World Cup Players'!#REF!,8,FALSE),0)</f>
        <v>0</v>
      </c>
      <c r="G590" s="6">
        <f>IFERROR(VLOOKUP($C590,'World Cup Players'!#REF!,10,FALSE),0)</f>
        <v>0</v>
      </c>
      <c r="H590" s="6">
        <f>IFERROR(VLOOKUP($C590,'World Cup Players'!#REF!,11,FALSE),0)</f>
        <v>0</v>
      </c>
      <c r="J590" s="6">
        <f>IFERROR(VLOOKUP($C590,#REF!,15,FALSE),0)</f>
        <v>0</v>
      </c>
      <c r="K590" s="6">
        <f>IFERROR(VLOOKUP($C590,#REF!,18,FALSE),0)</f>
        <v>0</v>
      </c>
      <c r="L590" s="6">
        <f t="shared" si="15"/>
        <v>0</v>
      </c>
    </row>
    <row r="591" spans="3:12" x14ac:dyDescent="0.25">
      <c r="C591" s="8" t="s">
        <v>67</v>
      </c>
      <c r="D591" s="6">
        <f>IFERROR(VLOOKUP($C591,'World Cup Players'!#REF!,3,FALSE),0)</f>
        <v>0</v>
      </c>
      <c r="F591" s="6">
        <f>IFERROR(VLOOKUP($C591,'World Cup Players'!#REF!,8,FALSE),0)</f>
        <v>0</v>
      </c>
      <c r="G591" s="6">
        <f>IFERROR(VLOOKUP($C591,'World Cup Players'!#REF!,10,FALSE),0)</f>
        <v>0</v>
      </c>
      <c r="H591" s="6">
        <f>IFERROR(VLOOKUP($C591,'World Cup Players'!#REF!,11,FALSE),0)</f>
        <v>0</v>
      </c>
      <c r="J591" s="6">
        <f>IFERROR(VLOOKUP($C591,#REF!,15,FALSE),0)</f>
        <v>0</v>
      </c>
      <c r="K591" s="6">
        <f>IFERROR(VLOOKUP($C591,#REF!,18,FALSE),0)</f>
        <v>0</v>
      </c>
      <c r="L591" s="6">
        <f t="shared" si="15"/>
        <v>0</v>
      </c>
    </row>
    <row r="592" spans="3:12" x14ac:dyDescent="0.25">
      <c r="C592" s="9" t="s">
        <v>57</v>
      </c>
      <c r="D592" s="6">
        <f>IFERROR(VLOOKUP($C592,'World Cup Players'!#REF!,3,FALSE),0)</f>
        <v>0</v>
      </c>
      <c r="F592" s="6">
        <f>IFERROR(VLOOKUP($C592,'World Cup Players'!#REF!,8,FALSE),0)</f>
        <v>0</v>
      </c>
      <c r="G592" s="6">
        <f>IFERROR(VLOOKUP($C592,'World Cup Players'!#REF!,10,FALSE),0)</f>
        <v>0</v>
      </c>
      <c r="H592" s="6">
        <f>IFERROR(VLOOKUP($C592,'World Cup Players'!#REF!,11,FALSE),0)</f>
        <v>0</v>
      </c>
      <c r="J592" s="6">
        <f>IFERROR(VLOOKUP($C592,#REF!,15,FALSE),0)</f>
        <v>0</v>
      </c>
      <c r="K592" s="6">
        <f>IFERROR(VLOOKUP($C592,#REF!,18,FALSE),0)</f>
        <v>0</v>
      </c>
      <c r="L592" s="6">
        <f t="shared" si="15"/>
        <v>0</v>
      </c>
    </row>
    <row r="593" spans="3:12" x14ac:dyDescent="0.25">
      <c r="C593" s="9" t="s">
        <v>60</v>
      </c>
      <c r="D593" s="6">
        <f>IFERROR(VLOOKUP($C593,'World Cup Players'!#REF!,3,FALSE),0)</f>
        <v>0</v>
      </c>
      <c r="F593" s="6">
        <f>IFERROR(VLOOKUP($C593,'World Cup Players'!#REF!,8,FALSE),0)</f>
        <v>0</v>
      </c>
      <c r="G593" s="6">
        <f>IFERROR(VLOOKUP($C593,'World Cup Players'!#REF!,10,FALSE),0)</f>
        <v>0</v>
      </c>
      <c r="H593" s="6">
        <f>IFERROR(VLOOKUP($C593,'World Cup Players'!#REF!,11,FALSE),0)</f>
        <v>0</v>
      </c>
      <c r="J593" s="6">
        <f>IFERROR(VLOOKUP($C593,#REF!,15,FALSE),0)</f>
        <v>0</v>
      </c>
      <c r="K593" s="6">
        <f>IFERROR(VLOOKUP($C593,#REF!,18,FALSE),0)</f>
        <v>0</v>
      </c>
      <c r="L593" s="6">
        <f t="shared" si="15"/>
        <v>0</v>
      </c>
    </row>
    <row r="594" spans="3:12" x14ac:dyDescent="0.25">
      <c r="C594" s="10" t="s">
        <v>99</v>
      </c>
      <c r="D594" s="6">
        <f>IFERROR(VLOOKUP($C594,'World Cup Players'!#REF!,3,FALSE),0)</f>
        <v>0</v>
      </c>
      <c r="F594" s="6">
        <f>IFERROR(VLOOKUP($C594,'World Cup Players'!#REF!,8,FALSE),0)</f>
        <v>0</v>
      </c>
      <c r="G594" s="6">
        <f>IFERROR(VLOOKUP($C594,'World Cup Players'!#REF!,10,FALSE),0)</f>
        <v>0</v>
      </c>
      <c r="H594" s="6">
        <f>IFERROR(VLOOKUP($C594,'World Cup Players'!#REF!,11,FALSE),0)</f>
        <v>0</v>
      </c>
      <c r="J594" s="6">
        <f>IFERROR(VLOOKUP($C594,#REF!,15,FALSE),0)</f>
        <v>0</v>
      </c>
      <c r="K594" s="6">
        <f>IFERROR(VLOOKUP($C594,#REF!,18,FALSE),0)</f>
        <v>0</v>
      </c>
      <c r="L594" s="6">
        <f t="shared" si="15"/>
        <v>0</v>
      </c>
    </row>
    <row r="595" spans="3:12" x14ac:dyDescent="0.25">
      <c r="C595" s="10" t="s">
        <v>116</v>
      </c>
      <c r="D595" s="6">
        <f>IFERROR(VLOOKUP($C595,'World Cup Players'!#REF!,3,FALSE),0)</f>
        <v>0</v>
      </c>
      <c r="F595" s="6">
        <f>IFERROR(VLOOKUP($C595,'World Cup Players'!#REF!,8,FALSE),0)</f>
        <v>0</v>
      </c>
      <c r="G595" s="6">
        <f>IFERROR(VLOOKUP($C595,'World Cup Players'!#REF!,10,FALSE),0)</f>
        <v>0</v>
      </c>
      <c r="H595" s="6">
        <f>IFERROR(VLOOKUP($C595,'World Cup Players'!#REF!,11,FALSE),0)</f>
        <v>0</v>
      </c>
      <c r="J595" s="6">
        <f>IFERROR(VLOOKUP($C595,#REF!,15,FALSE),0)</f>
        <v>0</v>
      </c>
      <c r="K595" s="6">
        <f>IFERROR(VLOOKUP($C595,#REF!,18,FALSE),0)</f>
        <v>0</v>
      </c>
      <c r="L595" s="6">
        <f t="shared" si="15"/>
        <v>0</v>
      </c>
    </row>
    <row r="596" spans="3:12" x14ac:dyDescent="0.25">
      <c r="C596" s="9" t="s">
        <v>58</v>
      </c>
      <c r="D596" s="6">
        <f>IFERROR(VLOOKUP($C596,'World Cup Players'!#REF!,3,FALSE),0)</f>
        <v>0</v>
      </c>
      <c r="F596" s="6">
        <f>IFERROR(VLOOKUP($C596,'World Cup Players'!#REF!,8,FALSE),0)</f>
        <v>0</v>
      </c>
      <c r="G596" s="6">
        <f>IFERROR(VLOOKUP($C596,'World Cup Players'!#REF!,10,FALSE),0)</f>
        <v>0</v>
      </c>
      <c r="H596" s="6">
        <f>IFERROR(VLOOKUP($C596,'World Cup Players'!#REF!,11,FALSE),0)</f>
        <v>0</v>
      </c>
      <c r="J596" s="6">
        <f>IFERROR(VLOOKUP($C596,#REF!,15,FALSE),0)</f>
        <v>0</v>
      </c>
      <c r="K596" s="6">
        <f>IFERROR(VLOOKUP($C596,#REF!,18,FALSE),0)</f>
        <v>0</v>
      </c>
      <c r="L596" s="6">
        <f t="shared" si="15"/>
        <v>0</v>
      </c>
    </row>
    <row r="597" spans="3:12" x14ac:dyDescent="0.25">
      <c r="D597" s="6">
        <f>IFERROR(VLOOKUP($C597,'World Cup Players'!#REF!,3,FALSE),0)</f>
        <v>0</v>
      </c>
      <c r="F597" s="6">
        <f>IFERROR(VLOOKUP($C597,'World Cup Players'!#REF!,8,FALSE),0)</f>
        <v>0</v>
      </c>
      <c r="G597" s="6">
        <f>IFERROR(VLOOKUP($C597,'World Cup Players'!#REF!,10,FALSE),0)</f>
        <v>0</v>
      </c>
      <c r="H597" s="6">
        <f>IFERROR(VLOOKUP($C597,'World Cup Players'!#REF!,11,FALSE),0)</f>
        <v>0</v>
      </c>
      <c r="J597" s="6">
        <f>IFERROR(VLOOKUP($C597,#REF!,15,FALSE),0)</f>
        <v>0</v>
      </c>
      <c r="K597" s="6">
        <f>IFERROR(VLOOKUP($C597,#REF!,18,FALSE),0)</f>
        <v>0</v>
      </c>
      <c r="L597" s="6">
        <f t="shared" si="15"/>
        <v>0</v>
      </c>
    </row>
    <row r="598" spans="3:12" x14ac:dyDescent="0.25">
      <c r="C598" s="10" t="s">
        <v>79</v>
      </c>
      <c r="D598" s="6">
        <f>IFERROR(VLOOKUP($C598,'World Cup Players'!#REF!,3,FALSE),0)</f>
        <v>0</v>
      </c>
      <c r="F598" s="6">
        <f>IFERROR(VLOOKUP($C598,'World Cup Players'!#REF!,8,FALSE),0)</f>
        <v>0</v>
      </c>
      <c r="G598" s="6">
        <f>IFERROR(VLOOKUP($C598,'World Cup Players'!#REF!,10,FALSE),0)</f>
        <v>0</v>
      </c>
      <c r="H598" s="6">
        <f>IFERROR(VLOOKUP($C598,'World Cup Players'!#REF!,11,FALSE),0)</f>
        <v>0</v>
      </c>
      <c r="J598" s="6">
        <f>IFERROR(VLOOKUP($C598,#REF!,15,FALSE),0)</f>
        <v>0</v>
      </c>
      <c r="K598" s="6">
        <f>IFERROR(VLOOKUP($C598,#REF!,18,FALSE),0)</f>
        <v>0</v>
      </c>
      <c r="L598" s="6">
        <f t="shared" si="15"/>
        <v>0</v>
      </c>
    </row>
    <row r="599" spans="3:12" x14ac:dyDescent="0.25">
      <c r="C599" s="10" t="s">
        <v>105</v>
      </c>
      <c r="D599" s="6">
        <f>IFERROR(VLOOKUP($C599,'World Cup Players'!#REF!,3,FALSE),0)</f>
        <v>0</v>
      </c>
      <c r="F599" s="6">
        <f>IFERROR(VLOOKUP($C599,'World Cup Players'!#REF!,8,FALSE),0)</f>
        <v>0</v>
      </c>
      <c r="G599" s="6">
        <f>IFERROR(VLOOKUP($C599,'World Cup Players'!#REF!,10,FALSE),0)</f>
        <v>0</v>
      </c>
      <c r="H599" s="6">
        <f>IFERROR(VLOOKUP($C599,'World Cup Players'!#REF!,11,FALSE),0)</f>
        <v>0</v>
      </c>
      <c r="J599" s="6">
        <f>IFERROR(VLOOKUP($C599,#REF!,15,FALSE),0)</f>
        <v>0</v>
      </c>
      <c r="K599" s="6">
        <f>IFERROR(VLOOKUP($C599,#REF!,18,FALSE),0)</f>
        <v>0</v>
      </c>
      <c r="L599" s="6">
        <f t="shared" si="15"/>
        <v>0</v>
      </c>
    </row>
    <row r="600" spans="3:12" x14ac:dyDescent="0.25">
      <c r="C600" s="10" t="s">
        <v>88</v>
      </c>
      <c r="D600" s="6">
        <f>IFERROR(VLOOKUP($C600,'World Cup Players'!#REF!,3,FALSE),0)</f>
        <v>0</v>
      </c>
      <c r="F600" s="6">
        <f>IFERROR(VLOOKUP($C600,'World Cup Players'!#REF!,8,FALSE),0)</f>
        <v>0</v>
      </c>
      <c r="G600" s="6">
        <f>IFERROR(VLOOKUP($C600,'World Cup Players'!#REF!,10,FALSE),0)</f>
        <v>0</v>
      </c>
      <c r="H600" s="6">
        <f>IFERROR(VLOOKUP($C600,'World Cup Players'!#REF!,11,FALSE),0)</f>
        <v>0</v>
      </c>
      <c r="J600" s="6">
        <f>IFERROR(VLOOKUP($C600,#REF!,15,FALSE),0)</f>
        <v>0</v>
      </c>
      <c r="K600" s="6">
        <f>IFERROR(VLOOKUP($C600,#REF!,18,FALSE),0)</f>
        <v>0</v>
      </c>
      <c r="L600" s="6">
        <f t="shared" si="15"/>
        <v>0</v>
      </c>
    </row>
    <row r="601" spans="3:12" x14ac:dyDescent="0.25">
      <c r="D601" s="6">
        <f>IFERROR(VLOOKUP($C601,'World Cup Players'!#REF!,3,FALSE),0)</f>
        <v>0</v>
      </c>
      <c r="F601" s="6">
        <f>IFERROR(VLOOKUP($C601,'World Cup Players'!#REF!,8,FALSE),0)</f>
        <v>0</v>
      </c>
      <c r="G601" s="6">
        <f>IFERROR(VLOOKUP($C601,'World Cup Players'!#REF!,10,FALSE),0)</f>
        <v>0</v>
      </c>
      <c r="H601" s="6">
        <f>IFERROR(VLOOKUP($C601,'World Cup Players'!#REF!,11,FALSE),0)</f>
        <v>0</v>
      </c>
      <c r="J601" s="6">
        <f>IFERROR(VLOOKUP($C601,#REF!,15,FALSE),0)</f>
        <v>0</v>
      </c>
      <c r="K601" s="6">
        <f>IFERROR(VLOOKUP($C601,#REF!,18,FALSE),0)</f>
        <v>0</v>
      </c>
      <c r="L601" s="6">
        <f t="shared" si="15"/>
        <v>0</v>
      </c>
    </row>
    <row r="602" spans="3:12" x14ac:dyDescent="0.25">
      <c r="C602" s="7" t="s">
        <v>46</v>
      </c>
      <c r="D602" s="6">
        <f>IFERROR(VLOOKUP($C602,'World Cup Players'!#REF!,3,FALSE),0)</f>
        <v>0</v>
      </c>
      <c r="F602" s="6">
        <f>IFERROR(VLOOKUP($C602,'World Cup Players'!#REF!,8,FALSE),0)</f>
        <v>0</v>
      </c>
      <c r="G602" s="6">
        <f>IFERROR(VLOOKUP($C602,'World Cup Players'!#REF!,10,FALSE),0)</f>
        <v>0</v>
      </c>
      <c r="H602" s="6">
        <f>IFERROR(VLOOKUP($C602,'World Cup Players'!#REF!,11,FALSE),0)</f>
        <v>0</v>
      </c>
      <c r="J602" s="6">
        <f>IFERROR(VLOOKUP($C602,#REF!,15,FALSE),0)</f>
        <v>0</v>
      </c>
      <c r="K602" s="6">
        <f>IFERROR(VLOOKUP($C602,#REF!,18,FALSE),0)</f>
        <v>0</v>
      </c>
      <c r="L602" s="6">
        <f t="shared" si="15"/>
        <v>0</v>
      </c>
    </row>
    <row r="603" spans="3:12" x14ac:dyDescent="0.25">
      <c r="C603" s="7" t="s">
        <v>52</v>
      </c>
      <c r="D603" s="6">
        <f>IFERROR(VLOOKUP($C603,'World Cup Players'!#REF!,3,FALSE),0)</f>
        <v>0</v>
      </c>
      <c r="F603" s="6">
        <f>IFERROR(VLOOKUP($C603,'World Cup Players'!#REF!,8,FALSE),0)</f>
        <v>0</v>
      </c>
      <c r="G603" s="6">
        <f>IFERROR(VLOOKUP($C603,'World Cup Players'!#REF!,10,FALSE),0)</f>
        <v>0</v>
      </c>
      <c r="H603" s="6">
        <f>IFERROR(VLOOKUP($C603,'World Cup Players'!#REF!,11,FALSE),0)</f>
        <v>0</v>
      </c>
      <c r="J603" s="6">
        <f>IFERROR(VLOOKUP($C603,#REF!,15,FALSE),0)</f>
        <v>0</v>
      </c>
      <c r="K603" s="6">
        <f>IFERROR(VLOOKUP($C603,#REF!,18,FALSE),0)</f>
        <v>0</v>
      </c>
      <c r="L603" s="6">
        <f t="shared" si="15"/>
        <v>0</v>
      </c>
    </row>
    <row r="604" spans="3:12" x14ac:dyDescent="0.25">
      <c r="C604" s="7" t="s">
        <v>69</v>
      </c>
      <c r="D604" s="6">
        <f>IFERROR(VLOOKUP($C604,'World Cup Players'!#REF!,3,FALSE),0)</f>
        <v>0</v>
      </c>
      <c r="F604" s="6">
        <f>IFERROR(VLOOKUP($C604,'World Cup Players'!#REF!,8,FALSE),0)</f>
        <v>0</v>
      </c>
      <c r="G604" s="6">
        <f>IFERROR(VLOOKUP($C604,'World Cup Players'!#REF!,10,FALSE),0)</f>
        <v>0</v>
      </c>
      <c r="H604" s="6">
        <f>IFERROR(VLOOKUP($C604,'World Cup Players'!#REF!,11,FALSE),0)</f>
        <v>0</v>
      </c>
      <c r="J604" s="6">
        <f>IFERROR(VLOOKUP($C604,#REF!,15,FALSE),0)</f>
        <v>0</v>
      </c>
      <c r="K604" s="6">
        <f>IFERROR(VLOOKUP($C604,#REF!,18,FALSE),0)</f>
        <v>0</v>
      </c>
      <c r="L604" s="6">
        <f t="shared" si="15"/>
        <v>0</v>
      </c>
    </row>
    <row r="605" spans="3:12" x14ac:dyDescent="0.25">
      <c r="C605" s="12" t="s">
        <v>159</v>
      </c>
      <c r="D605" s="6">
        <f>IFERROR(VLOOKUP($C605,'World Cup Players'!#REF!,3,FALSE),0)</f>
        <v>0</v>
      </c>
      <c r="F605" s="6">
        <f>IFERROR(VLOOKUP($C605,'World Cup Players'!#REF!,8,FALSE),0)</f>
        <v>0</v>
      </c>
      <c r="G605" s="6">
        <f>IFERROR(VLOOKUP($C605,'World Cup Players'!#REF!,10,FALSE),0)</f>
        <v>0</v>
      </c>
      <c r="H605" s="6">
        <f>IFERROR(VLOOKUP($C605,'World Cup Players'!#REF!,11,FALSE),0)</f>
        <v>0</v>
      </c>
      <c r="J605" s="6">
        <f>IFERROR(VLOOKUP($C605,#REF!,15,FALSE),0)</f>
        <v>0</v>
      </c>
      <c r="K605" s="6">
        <f>IFERROR(VLOOKUP($C605,#REF!,18,FALSE),0)</f>
        <v>0</v>
      </c>
      <c r="L605" s="6">
        <f t="shared" si="15"/>
        <v>0</v>
      </c>
    </row>
    <row r="606" spans="3:12" x14ac:dyDescent="0.25">
      <c r="D606" s="6">
        <f>IFERROR(VLOOKUP($C606,'World Cup Players'!#REF!,3,FALSE),0)</f>
        <v>0</v>
      </c>
      <c r="F606" s="6">
        <f>IFERROR(VLOOKUP($C606,'World Cup Players'!#REF!,8,FALSE),0)</f>
        <v>0</v>
      </c>
      <c r="G606" s="6">
        <f>IFERROR(VLOOKUP($C606,'World Cup Players'!#REF!,10,FALSE),0)</f>
        <v>0</v>
      </c>
      <c r="H606" s="6">
        <f>IFERROR(VLOOKUP($C606,'World Cup Players'!#REF!,11,FALSE),0)</f>
        <v>0</v>
      </c>
      <c r="J606" s="6">
        <f>IFERROR(VLOOKUP($C606,#REF!,15,FALSE),0)</f>
        <v>0</v>
      </c>
      <c r="K606" s="6">
        <f>IFERROR(VLOOKUP($C606,#REF!,18,FALSE),0)</f>
        <v>0</v>
      </c>
      <c r="L606" s="6">
        <f t="shared" si="15"/>
        <v>0</v>
      </c>
    </row>
    <row r="607" spans="3:12" x14ac:dyDescent="0.25">
      <c r="C607" s="6" t="s">
        <v>163</v>
      </c>
      <c r="D607" s="6">
        <f>IFERROR(VLOOKUP($C607,'World Cup Players'!#REF!,3,FALSE),0)</f>
        <v>0</v>
      </c>
      <c r="F607" s="6">
        <f>IFERROR(VLOOKUP($C607,'World Cup Players'!#REF!,8,FALSE),0)</f>
        <v>0</v>
      </c>
      <c r="G607" s="6">
        <f>IFERROR(VLOOKUP($C607,'World Cup Players'!#REF!,10,FALSE),0)</f>
        <v>0</v>
      </c>
      <c r="H607" s="6">
        <f>IFERROR(VLOOKUP($C607,'World Cup Players'!#REF!,11,FALSE),0)</f>
        <v>0</v>
      </c>
      <c r="J607" s="6">
        <f>IFERROR(VLOOKUP($C607,#REF!,15,FALSE),0)</f>
        <v>0</v>
      </c>
      <c r="K607" s="6">
        <f>IFERROR(VLOOKUP($C607,#REF!,18,FALSE),0)</f>
        <v>0</v>
      </c>
      <c r="L607" s="6">
        <f t="shared" si="15"/>
        <v>0</v>
      </c>
    </row>
    <row r="608" spans="3:12" x14ac:dyDescent="0.25">
      <c r="C608" s="7" t="s">
        <v>8</v>
      </c>
      <c r="D608" s="6">
        <f>IFERROR(VLOOKUP($C608,'World Cup Players'!#REF!,3,FALSE),0)</f>
        <v>0</v>
      </c>
      <c r="F608" s="6">
        <f>IFERROR(VLOOKUP($C608,'World Cup Players'!#REF!,8,FALSE),0)</f>
        <v>0</v>
      </c>
      <c r="G608" s="6">
        <f>IFERROR(VLOOKUP($C608,'World Cup Players'!#REF!,10,FALSE),0)</f>
        <v>0</v>
      </c>
      <c r="H608" s="6">
        <f>IFERROR(VLOOKUP($C608,'World Cup Players'!#REF!,11,FALSE),0)</f>
        <v>0</v>
      </c>
      <c r="J608" s="6">
        <f>IFERROR(VLOOKUP($C608,#REF!,15,FALSE),0)</f>
        <v>0</v>
      </c>
      <c r="K608" s="6">
        <f>IFERROR(VLOOKUP($C608,#REF!,18,FALSE),0)</f>
        <v>0</v>
      </c>
      <c r="L608" s="6">
        <f t="shared" si="15"/>
        <v>0</v>
      </c>
    </row>
    <row r="609" spans="3:12" x14ac:dyDescent="0.25">
      <c r="C609" s="7" t="s">
        <v>16</v>
      </c>
      <c r="D609" s="6">
        <f>IFERROR(VLOOKUP($C609,'World Cup Players'!#REF!,3,FALSE),0)</f>
        <v>0</v>
      </c>
      <c r="F609" s="6">
        <f>IFERROR(VLOOKUP($C609,'World Cup Players'!#REF!,8,FALSE),0)</f>
        <v>0</v>
      </c>
      <c r="G609" s="6">
        <f>IFERROR(VLOOKUP($C609,'World Cup Players'!#REF!,10,FALSE),0)</f>
        <v>0</v>
      </c>
      <c r="H609" s="6">
        <f>IFERROR(VLOOKUP($C609,'World Cup Players'!#REF!,11,FALSE),0)</f>
        <v>0</v>
      </c>
      <c r="J609" s="6">
        <f>IFERROR(VLOOKUP($C609,#REF!,15,FALSE),0)</f>
        <v>0</v>
      </c>
      <c r="K609" s="6">
        <f>IFERROR(VLOOKUP($C609,#REF!,18,FALSE),0)</f>
        <v>0</v>
      </c>
      <c r="L609" s="6">
        <f t="shared" si="15"/>
        <v>0</v>
      </c>
    </row>
    <row r="610" spans="3:12" x14ac:dyDescent="0.25">
      <c r="C610" s="7" t="s">
        <v>34</v>
      </c>
      <c r="D610" s="6">
        <f>IFERROR(VLOOKUP($C610,'World Cup Players'!#REF!,3,FALSE),0)</f>
        <v>0</v>
      </c>
      <c r="F610" s="6">
        <f>IFERROR(VLOOKUP($C610,'World Cup Players'!#REF!,8,FALSE),0)</f>
        <v>0</v>
      </c>
      <c r="G610" s="6">
        <f>IFERROR(VLOOKUP($C610,'World Cup Players'!#REF!,10,FALSE),0)</f>
        <v>0</v>
      </c>
      <c r="H610" s="6">
        <f>IFERROR(VLOOKUP($C610,'World Cup Players'!#REF!,11,FALSE),0)</f>
        <v>0</v>
      </c>
      <c r="J610" s="6">
        <f>IFERROR(VLOOKUP($C610,#REF!,15,FALSE),0)</f>
        <v>0</v>
      </c>
      <c r="K610" s="6">
        <f>IFERROR(VLOOKUP($C610,#REF!,18,FALSE),0)</f>
        <v>0</v>
      </c>
      <c r="L610" s="6">
        <f t="shared" si="15"/>
        <v>0</v>
      </c>
    </row>
    <row r="611" spans="3:12" x14ac:dyDescent="0.25">
      <c r="C611" s="7" t="s">
        <v>23</v>
      </c>
      <c r="D611" s="6">
        <f>IFERROR(VLOOKUP($C611,'World Cup Players'!#REF!,3,FALSE),0)</f>
        <v>0</v>
      </c>
      <c r="F611" s="6">
        <f>IFERROR(VLOOKUP($C611,'World Cup Players'!#REF!,8,FALSE),0)</f>
        <v>0</v>
      </c>
      <c r="G611" s="6">
        <f>IFERROR(VLOOKUP($C611,'World Cup Players'!#REF!,10,FALSE),0)</f>
        <v>0</v>
      </c>
      <c r="H611" s="6">
        <f>IFERROR(VLOOKUP($C611,'World Cup Players'!#REF!,11,FALSE),0)</f>
        <v>0</v>
      </c>
      <c r="J611" s="6">
        <f>IFERROR(VLOOKUP($C611,#REF!,15,FALSE),0)</f>
        <v>0</v>
      </c>
      <c r="K611" s="6">
        <f>IFERROR(VLOOKUP($C611,#REF!,18,FALSE),0)</f>
        <v>0</v>
      </c>
      <c r="L611" s="6">
        <f t="shared" si="15"/>
        <v>0</v>
      </c>
    </row>
    <row r="612" spans="3:12" x14ac:dyDescent="0.25">
      <c r="C612" s="7" t="s">
        <v>30</v>
      </c>
      <c r="D612" s="6">
        <f>IFERROR(VLOOKUP($C612,'World Cup Players'!#REF!,3,FALSE),0)</f>
        <v>0</v>
      </c>
      <c r="F612" s="6">
        <f>IFERROR(VLOOKUP($C612,'World Cup Players'!#REF!,8,FALSE),0)</f>
        <v>0</v>
      </c>
      <c r="G612" s="6">
        <f>IFERROR(VLOOKUP($C612,'World Cup Players'!#REF!,10,FALSE),0)</f>
        <v>0</v>
      </c>
      <c r="H612" s="6">
        <f>IFERROR(VLOOKUP($C612,'World Cup Players'!#REF!,11,FALSE),0)</f>
        <v>0</v>
      </c>
      <c r="J612" s="6">
        <f>IFERROR(VLOOKUP($C612,#REF!,15,FALSE),0)</f>
        <v>0</v>
      </c>
      <c r="K612" s="6">
        <f>IFERROR(VLOOKUP($C612,#REF!,18,FALSE),0)</f>
        <v>0</v>
      </c>
      <c r="L612" s="6">
        <f t="shared" si="15"/>
        <v>0</v>
      </c>
    </row>
    <row r="613" spans="3:12" x14ac:dyDescent="0.25">
      <c r="C613" s="8" t="s">
        <v>39</v>
      </c>
      <c r="D613" s="6">
        <f>IFERROR(VLOOKUP($C613,'World Cup Players'!#REF!,3,FALSE),0)</f>
        <v>0</v>
      </c>
      <c r="F613" s="6">
        <f>IFERROR(VLOOKUP($C613,'World Cup Players'!#REF!,8,FALSE),0)</f>
        <v>0</v>
      </c>
      <c r="G613" s="6">
        <f>IFERROR(VLOOKUP($C613,'World Cup Players'!#REF!,10,FALSE),0)</f>
        <v>0</v>
      </c>
      <c r="H613" s="6">
        <f>IFERROR(VLOOKUP($C613,'World Cup Players'!#REF!,11,FALSE),0)</f>
        <v>0</v>
      </c>
      <c r="J613" s="6">
        <f>IFERROR(VLOOKUP($C613,#REF!,15,FALSE),0)</f>
        <v>0</v>
      </c>
      <c r="K613" s="6">
        <f>IFERROR(VLOOKUP($C613,#REF!,18,FALSE),0)</f>
        <v>0</v>
      </c>
      <c r="L613" s="6">
        <f t="shared" si="15"/>
        <v>0</v>
      </c>
    </row>
    <row r="614" spans="3:12" x14ac:dyDescent="0.25">
      <c r="C614" s="9" t="s">
        <v>61</v>
      </c>
      <c r="D614" s="6">
        <f>IFERROR(VLOOKUP($C614,'World Cup Players'!#REF!,3,FALSE),0)</f>
        <v>0</v>
      </c>
      <c r="F614" s="6">
        <f>IFERROR(VLOOKUP($C614,'World Cup Players'!#REF!,8,FALSE),0)</f>
        <v>0</v>
      </c>
      <c r="G614" s="6">
        <f>IFERROR(VLOOKUP($C614,'World Cup Players'!#REF!,10,FALSE),0)</f>
        <v>0</v>
      </c>
      <c r="H614" s="6">
        <f>IFERROR(VLOOKUP($C614,'World Cup Players'!#REF!,11,FALSE),0)</f>
        <v>0</v>
      </c>
      <c r="J614" s="6">
        <f>IFERROR(VLOOKUP($C614,#REF!,15,FALSE),0)</f>
        <v>0</v>
      </c>
      <c r="K614" s="6">
        <f>IFERROR(VLOOKUP($C614,#REF!,18,FALSE),0)</f>
        <v>0</v>
      </c>
      <c r="L614" s="6">
        <f t="shared" si="15"/>
        <v>0</v>
      </c>
    </row>
    <row r="615" spans="3:12" x14ac:dyDescent="0.25">
      <c r="C615" s="7" t="s">
        <v>47</v>
      </c>
      <c r="D615" s="6">
        <f>IFERROR(VLOOKUP($C615,'World Cup Players'!#REF!,3,FALSE),0)</f>
        <v>0</v>
      </c>
      <c r="F615" s="6">
        <f>IFERROR(VLOOKUP($C615,'World Cup Players'!#REF!,8,FALSE),0)</f>
        <v>0</v>
      </c>
      <c r="G615" s="6">
        <f>IFERROR(VLOOKUP($C615,'World Cup Players'!#REF!,10,FALSE),0)</f>
        <v>0</v>
      </c>
      <c r="H615" s="6">
        <f>IFERROR(VLOOKUP($C615,'World Cup Players'!#REF!,11,FALSE),0)</f>
        <v>0</v>
      </c>
      <c r="J615" s="6">
        <f>IFERROR(VLOOKUP($C615,#REF!,15,FALSE),0)</f>
        <v>0</v>
      </c>
      <c r="K615" s="6">
        <f>IFERROR(VLOOKUP($C615,#REF!,18,FALSE),0)</f>
        <v>0</v>
      </c>
      <c r="L615" s="6">
        <f t="shared" si="15"/>
        <v>0</v>
      </c>
    </row>
    <row r="616" spans="3:12" x14ac:dyDescent="0.25">
      <c r="C616" s="9" t="s">
        <v>57</v>
      </c>
      <c r="D616" s="6">
        <f>IFERROR(VLOOKUP($C616,'World Cup Players'!#REF!,3,FALSE),0)</f>
        <v>0</v>
      </c>
      <c r="F616" s="6">
        <f>IFERROR(VLOOKUP($C616,'World Cup Players'!#REF!,8,FALSE),0)</f>
        <v>0</v>
      </c>
      <c r="G616" s="6">
        <f>IFERROR(VLOOKUP($C616,'World Cup Players'!#REF!,10,FALSE),0)</f>
        <v>0</v>
      </c>
      <c r="H616" s="6">
        <f>IFERROR(VLOOKUP($C616,'World Cup Players'!#REF!,11,FALSE),0)</f>
        <v>0</v>
      </c>
      <c r="J616" s="6">
        <f>IFERROR(VLOOKUP($C616,#REF!,15,FALSE),0)</f>
        <v>0</v>
      </c>
      <c r="K616" s="6">
        <f>IFERROR(VLOOKUP($C616,#REF!,18,FALSE),0)</f>
        <v>0</v>
      </c>
      <c r="L616" s="6">
        <f t="shared" si="15"/>
        <v>0</v>
      </c>
    </row>
    <row r="617" spans="3:12" x14ac:dyDescent="0.25">
      <c r="C617" s="10" t="s">
        <v>115</v>
      </c>
      <c r="D617" s="6">
        <f>IFERROR(VLOOKUP($C617,'World Cup Players'!#REF!,3,FALSE),0)</f>
        <v>0</v>
      </c>
      <c r="F617" s="6">
        <f>IFERROR(VLOOKUP($C617,'World Cup Players'!#REF!,8,FALSE),0)</f>
        <v>0</v>
      </c>
      <c r="G617" s="6">
        <f>IFERROR(VLOOKUP($C617,'World Cup Players'!#REF!,10,FALSE),0)</f>
        <v>0</v>
      </c>
      <c r="H617" s="6">
        <f>IFERROR(VLOOKUP($C617,'World Cup Players'!#REF!,11,FALSE),0)</f>
        <v>0</v>
      </c>
      <c r="J617" s="6">
        <f>IFERROR(VLOOKUP($C617,#REF!,15,FALSE),0)</f>
        <v>0</v>
      </c>
      <c r="K617" s="6">
        <f>IFERROR(VLOOKUP($C617,#REF!,18,FALSE),0)</f>
        <v>0</v>
      </c>
      <c r="L617" s="6">
        <f t="shared" si="15"/>
        <v>0</v>
      </c>
    </row>
    <row r="618" spans="3:12" x14ac:dyDescent="0.25">
      <c r="C618" s="10" t="s">
        <v>117</v>
      </c>
      <c r="D618" s="6">
        <f>IFERROR(VLOOKUP($C618,'World Cup Players'!#REF!,3,FALSE),0)</f>
        <v>0</v>
      </c>
      <c r="F618" s="6">
        <f>IFERROR(VLOOKUP($C618,'World Cup Players'!#REF!,8,FALSE),0)</f>
        <v>0</v>
      </c>
      <c r="G618" s="6">
        <f>IFERROR(VLOOKUP($C618,'World Cup Players'!#REF!,10,FALSE),0)</f>
        <v>0</v>
      </c>
      <c r="H618" s="6">
        <f>IFERROR(VLOOKUP($C618,'World Cup Players'!#REF!,11,FALSE),0)</f>
        <v>0</v>
      </c>
      <c r="J618" s="6">
        <f>IFERROR(VLOOKUP($C618,#REF!,15,FALSE),0)</f>
        <v>0</v>
      </c>
      <c r="K618" s="6">
        <f>IFERROR(VLOOKUP($C618,#REF!,18,FALSE),0)</f>
        <v>0</v>
      </c>
      <c r="L618" s="6">
        <f t="shared" si="15"/>
        <v>0</v>
      </c>
    </row>
    <row r="619" spans="3:12" x14ac:dyDescent="0.25">
      <c r="C619" s="10" t="s">
        <v>118</v>
      </c>
      <c r="D619" s="6">
        <f>IFERROR(VLOOKUP($C619,'World Cup Players'!#REF!,3,FALSE),0)</f>
        <v>0</v>
      </c>
      <c r="F619" s="6">
        <f>IFERROR(VLOOKUP($C619,'World Cup Players'!#REF!,8,FALSE),0)</f>
        <v>0</v>
      </c>
      <c r="G619" s="6">
        <f>IFERROR(VLOOKUP($C619,'World Cup Players'!#REF!,10,FALSE),0)</f>
        <v>0</v>
      </c>
      <c r="H619" s="6">
        <f>IFERROR(VLOOKUP($C619,'World Cup Players'!#REF!,11,FALSE),0)</f>
        <v>0</v>
      </c>
      <c r="J619" s="6">
        <f>IFERROR(VLOOKUP($C619,#REF!,15,FALSE),0)</f>
        <v>0</v>
      </c>
      <c r="K619" s="6">
        <f>IFERROR(VLOOKUP($C619,#REF!,18,FALSE),0)</f>
        <v>0</v>
      </c>
      <c r="L619" s="6">
        <f t="shared" si="15"/>
        <v>0</v>
      </c>
    </row>
    <row r="620" spans="3:12" x14ac:dyDescent="0.25">
      <c r="C620" s="10" t="s">
        <v>119</v>
      </c>
      <c r="D620" s="6">
        <f>IFERROR(VLOOKUP($C620,'World Cup Players'!#REF!,3,FALSE),0)</f>
        <v>0</v>
      </c>
      <c r="F620" s="6">
        <f>IFERROR(VLOOKUP($C620,'World Cup Players'!#REF!,8,FALSE),0)</f>
        <v>0</v>
      </c>
      <c r="G620" s="6">
        <f>IFERROR(VLOOKUP($C620,'World Cup Players'!#REF!,10,FALSE),0)</f>
        <v>0</v>
      </c>
      <c r="H620" s="6">
        <f>IFERROR(VLOOKUP($C620,'World Cup Players'!#REF!,11,FALSE),0)</f>
        <v>0</v>
      </c>
      <c r="J620" s="6">
        <f>IFERROR(VLOOKUP($C620,#REF!,15,FALSE),0)</f>
        <v>0</v>
      </c>
      <c r="K620" s="6">
        <f>IFERROR(VLOOKUP($C620,#REF!,18,FALSE),0)</f>
        <v>0</v>
      </c>
      <c r="L620" s="6">
        <f t="shared" si="15"/>
        <v>0</v>
      </c>
    </row>
    <row r="621" spans="3:12" x14ac:dyDescent="0.25">
      <c r="C621" s="7" t="s">
        <v>40</v>
      </c>
      <c r="D621" s="6">
        <f>IFERROR(VLOOKUP($C621,'World Cup Players'!#REF!,3,FALSE),0)</f>
        <v>0</v>
      </c>
      <c r="F621" s="6">
        <f>IFERROR(VLOOKUP($C621,'World Cup Players'!#REF!,8,FALSE),0)</f>
        <v>0</v>
      </c>
      <c r="G621" s="6">
        <f>IFERROR(VLOOKUP($C621,'World Cup Players'!#REF!,10,FALSE),0)</f>
        <v>0</v>
      </c>
      <c r="H621" s="6">
        <f>IFERROR(VLOOKUP($C621,'World Cup Players'!#REF!,11,FALSE),0)</f>
        <v>0</v>
      </c>
      <c r="J621" s="6">
        <f>IFERROR(VLOOKUP($C621,#REF!,15,FALSE),0)</f>
        <v>0</v>
      </c>
      <c r="K621" s="6">
        <f>IFERROR(VLOOKUP($C621,#REF!,18,FALSE),0)</f>
        <v>0</v>
      </c>
      <c r="L621" s="6">
        <f t="shared" si="15"/>
        <v>0</v>
      </c>
    </row>
    <row r="622" spans="3:12" x14ac:dyDescent="0.25">
      <c r="C622" s="10" t="s">
        <v>112</v>
      </c>
      <c r="D622" s="6">
        <f>IFERROR(VLOOKUP($C622,'World Cup Players'!#REF!,3,FALSE),0)</f>
        <v>0</v>
      </c>
      <c r="F622" s="6">
        <f>IFERROR(VLOOKUP($C622,'World Cup Players'!#REF!,8,FALSE),0)</f>
        <v>0</v>
      </c>
      <c r="G622" s="6">
        <f>IFERROR(VLOOKUP($C622,'World Cup Players'!#REF!,10,FALSE),0)</f>
        <v>0</v>
      </c>
      <c r="H622" s="6">
        <f>IFERROR(VLOOKUP($C622,'World Cup Players'!#REF!,11,FALSE),0)</f>
        <v>0</v>
      </c>
      <c r="J622" s="6">
        <f>IFERROR(VLOOKUP($C622,#REF!,15,FALSE),0)</f>
        <v>0</v>
      </c>
      <c r="K622" s="6">
        <f>IFERROR(VLOOKUP($C622,#REF!,18,FALSE),0)</f>
        <v>0</v>
      </c>
      <c r="L622" s="6">
        <f t="shared" si="15"/>
        <v>0</v>
      </c>
    </row>
    <row r="623" spans="3:12" x14ac:dyDescent="0.25">
      <c r="C623" s="10" t="s">
        <v>105</v>
      </c>
      <c r="D623" s="6">
        <f>IFERROR(VLOOKUP($C623,'World Cup Players'!#REF!,3,FALSE),0)</f>
        <v>0</v>
      </c>
      <c r="F623" s="6">
        <f>IFERROR(VLOOKUP($C623,'World Cup Players'!#REF!,8,FALSE),0)</f>
        <v>0</v>
      </c>
      <c r="G623" s="6">
        <f>IFERROR(VLOOKUP($C623,'World Cup Players'!#REF!,10,FALSE),0)</f>
        <v>0</v>
      </c>
      <c r="H623" s="6">
        <f>IFERROR(VLOOKUP($C623,'World Cup Players'!#REF!,11,FALSE),0)</f>
        <v>0</v>
      </c>
      <c r="J623" s="6">
        <f>IFERROR(VLOOKUP($C623,#REF!,15,FALSE),0)</f>
        <v>0</v>
      </c>
      <c r="K623" s="6">
        <f>IFERROR(VLOOKUP($C623,#REF!,18,FALSE),0)</f>
        <v>0</v>
      </c>
      <c r="L623" s="6">
        <f t="shared" si="15"/>
        <v>0</v>
      </c>
    </row>
    <row r="624" spans="3:12" x14ac:dyDescent="0.25">
      <c r="C624" s="11" t="s">
        <v>123</v>
      </c>
      <c r="D624" s="6">
        <f>IFERROR(VLOOKUP($C624,'World Cup Players'!#REF!,3,FALSE),0)</f>
        <v>0</v>
      </c>
      <c r="F624" s="6">
        <f>IFERROR(VLOOKUP($C624,'World Cup Players'!#REF!,8,FALSE),0)</f>
        <v>0</v>
      </c>
      <c r="G624" s="6">
        <f>IFERROR(VLOOKUP($C624,'World Cup Players'!#REF!,10,FALSE),0)</f>
        <v>0</v>
      </c>
      <c r="H624" s="6">
        <f>IFERROR(VLOOKUP($C624,'World Cup Players'!#REF!,11,FALSE),0)</f>
        <v>0</v>
      </c>
      <c r="J624" s="6">
        <f>IFERROR(VLOOKUP($C624,#REF!,15,FALSE),0)</f>
        <v>0</v>
      </c>
      <c r="K624" s="6">
        <f>IFERROR(VLOOKUP($C624,#REF!,18,FALSE),0)</f>
        <v>0</v>
      </c>
      <c r="L624" s="6">
        <f t="shared" si="15"/>
        <v>0</v>
      </c>
    </row>
    <row r="625" spans="3:12" x14ac:dyDescent="0.25">
      <c r="C625" s="10" t="s">
        <v>121</v>
      </c>
      <c r="D625" s="6">
        <f>IFERROR(VLOOKUP($C625,'World Cup Players'!#REF!,3,FALSE),0)</f>
        <v>0</v>
      </c>
      <c r="F625" s="6">
        <f>IFERROR(VLOOKUP($C625,'World Cup Players'!#REF!,8,FALSE),0)</f>
        <v>0</v>
      </c>
      <c r="G625" s="6">
        <f>IFERROR(VLOOKUP($C625,'World Cup Players'!#REF!,10,FALSE),0)</f>
        <v>0</v>
      </c>
      <c r="H625" s="6">
        <f>IFERROR(VLOOKUP($C625,'World Cup Players'!#REF!,11,FALSE),0)</f>
        <v>0</v>
      </c>
      <c r="J625" s="6">
        <f>IFERROR(VLOOKUP($C625,#REF!,15,FALSE),0)</f>
        <v>0</v>
      </c>
      <c r="K625" s="6">
        <f>IFERROR(VLOOKUP($C625,#REF!,18,FALSE),0)</f>
        <v>0</v>
      </c>
      <c r="L625" s="6">
        <f t="shared" si="15"/>
        <v>0</v>
      </c>
    </row>
    <row r="626" spans="3:12" x14ac:dyDescent="0.25">
      <c r="C626" s="7" t="s">
        <v>48</v>
      </c>
      <c r="D626" s="6">
        <f>IFERROR(VLOOKUP($C626,'World Cup Players'!#REF!,3,FALSE),0)</f>
        <v>0</v>
      </c>
      <c r="F626" s="6">
        <f>IFERROR(VLOOKUP($C626,'World Cup Players'!#REF!,8,FALSE),0)</f>
        <v>0</v>
      </c>
      <c r="G626" s="6">
        <f>IFERROR(VLOOKUP($C626,'World Cup Players'!#REF!,10,FALSE),0)</f>
        <v>0</v>
      </c>
      <c r="H626" s="6">
        <f>IFERROR(VLOOKUP($C626,'World Cup Players'!#REF!,11,FALSE),0)</f>
        <v>0</v>
      </c>
      <c r="J626" s="6">
        <f>IFERROR(VLOOKUP($C626,#REF!,15,FALSE),0)</f>
        <v>0</v>
      </c>
      <c r="K626" s="6">
        <f>IFERROR(VLOOKUP($C626,#REF!,18,FALSE),0)</f>
        <v>0</v>
      </c>
      <c r="L626" s="6">
        <f t="shared" si="15"/>
        <v>0</v>
      </c>
    </row>
    <row r="627" spans="3:12" x14ac:dyDescent="0.25">
      <c r="C627" s="10" t="s">
        <v>92</v>
      </c>
      <c r="D627" s="6">
        <f>IFERROR(VLOOKUP($C627,'World Cup Players'!#REF!,3,FALSE),0)</f>
        <v>0</v>
      </c>
      <c r="F627" s="6">
        <f>IFERROR(VLOOKUP($C627,'World Cup Players'!#REF!,8,FALSE),0)</f>
        <v>0</v>
      </c>
      <c r="G627" s="6">
        <f>IFERROR(VLOOKUP($C627,'World Cup Players'!#REF!,10,FALSE),0)</f>
        <v>0</v>
      </c>
      <c r="H627" s="6">
        <f>IFERROR(VLOOKUP($C627,'World Cup Players'!#REF!,11,FALSE),0)</f>
        <v>0</v>
      </c>
      <c r="J627" s="6">
        <f>IFERROR(VLOOKUP($C627,#REF!,15,FALSE),0)</f>
        <v>0</v>
      </c>
      <c r="K627" s="6">
        <f>IFERROR(VLOOKUP($C627,#REF!,18,FALSE),0)</f>
        <v>0</v>
      </c>
      <c r="L627" s="6">
        <f t="shared" si="15"/>
        <v>0</v>
      </c>
    </row>
    <row r="628" spans="3:12" x14ac:dyDescent="0.25">
      <c r="C628" s="7" t="s">
        <v>69</v>
      </c>
      <c r="D628" s="6">
        <f>IFERROR(VLOOKUP($C628,'World Cup Players'!#REF!,3,FALSE),0)</f>
        <v>0</v>
      </c>
      <c r="F628" s="6">
        <f>IFERROR(VLOOKUP($C628,'World Cup Players'!#REF!,8,FALSE),0)</f>
        <v>0</v>
      </c>
      <c r="G628" s="6">
        <f>IFERROR(VLOOKUP($C628,'World Cup Players'!#REF!,10,FALSE),0)</f>
        <v>0</v>
      </c>
      <c r="H628" s="6">
        <f>IFERROR(VLOOKUP($C628,'World Cup Players'!#REF!,11,FALSE),0)</f>
        <v>0</v>
      </c>
      <c r="J628" s="6">
        <f>IFERROR(VLOOKUP($C628,#REF!,15,FALSE),0)</f>
        <v>0</v>
      </c>
      <c r="K628" s="6">
        <f>IFERROR(VLOOKUP($C628,#REF!,18,FALSE),0)</f>
        <v>0</v>
      </c>
      <c r="L628" s="6">
        <f t="shared" si="15"/>
        <v>0</v>
      </c>
    </row>
    <row r="629" spans="3:12" x14ac:dyDescent="0.25">
      <c r="C629" s="12" t="s">
        <v>133</v>
      </c>
      <c r="D629" s="6">
        <f>IFERROR(VLOOKUP($C629,'World Cup Players'!#REF!,3,FALSE),0)</f>
        <v>0</v>
      </c>
      <c r="F629" s="6">
        <f>IFERROR(VLOOKUP($C629,'World Cup Players'!#REF!,8,FALSE),0)</f>
        <v>0</v>
      </c>
      <c r="G629" s="6">
        <f>IFERROR(VLOOKUP($C629,'World Cup Players'!#REF!,10,FALSE),0)</f>
        <v>0</v>
      </c>
      <c r="H629" s="6">
        <f>IFERROR(VLOOKUP($C629,'World Cup Players'!#REF!,11,FALSE),0)</f>
        <v>0</v>
      </c>
      <c r="J629" s="6">
        <f>IFERROR(VLOOKUP($C629,#REF!,15,FALSE),0)</f>
        <v>0</v>
      </c>
      <c r="K629" s="6">
        <f>IFERROR(VLOOKUP($C629,#REF!,18,FALSE),0)</f>
        <v>0</v>
      </c>
      <c r="L629" s="6">
        <f t="shared" si="15"/>
        <v>0</v>
      </c>
    </row>
    <row r="630" spans="3:12" x14ac:dyDescent="0.25">
      <c r="D630" s="6">
        <f>IFERROR(VLOOKUP($C630,'World Cup Players'!#REF!,3,FALSE),0)</f>
        <v>0</v>
      </c>
      <c r="F630" s="6">
        <f>IFERROR(VLOOKUP($C630,'World Cup Players'!#REF!,8,FALSE),0)</f>
        <v>0</v>
      </c>
      <c r="G630" s="6">
        <f>IFERROR(VLOOKUP($C630,'World Cup Players'!#REF!,10,FALSE),0)</f>
        <v>0</v>
      </c>
      <c r="H630" s="6">
        <f>IFERROR(VLOOKUP($C630,'World Cup Players'!#REF!,11,FALSE),0)</f>
        <v>0</v>
      </c>
      <c r="J630" s="6">
        <f>IFERROR(VLOOKUP($C630,#REF!,15,FALSE),0)</f>
        <v>0</v>
      </c>
      <c r="K630" s="6">
        <f>IFERROR(VLOOKUP($C630,#REF!,18,FALSE),0)</f>
        <v>0</v>
      </c>
      <c r="L630" s="6">
        <f t="shared" si="15"/>
        <v>0</v>
      </c>
    </row>
    <row r="631" spans="3:12" x14ac:dyDescent="0.25">
      <c r="C631" s="6" t="s">
        <v>164</v>
      </c>
      <c r="D631" s="6">
        <f>IFERROR(VLOOKUP($C631,'World Cup Players'!#REF!,3,FALSE),0)</f>
        <v>0</v>
      </c>
      <c r="F631" s="6">
        <f>IFERROR(VLOOKUP($C631,'World Cup Players'!#REF!,8,FALSE),0)</f>
        <v>0</v>
      </c>
      <c r="G631" s="6">
        <f>IFERROR(VLOOKUP($C631,'World Cup Players'!#REF!,10,FALSE),0)</f>
        <v>0</v>
      </c>
      <c r="H631" s="6">
        <f>IFERROR(VLOOKUP($C631,'World Cup Players'!#REF!,11,FALSE),0)</f>
        <v>0</v>
      </c>
      <c r="J631" s="6">
        <f>IFERROR(VLOOKUP($C631,#REF!,15,FALSE),0)</f>
        <v>0</v>
      </c>
      <c r="K631" s="6">
        <f>IFERROR(VLOOKUP($C631,#REF!,18,FALSE),0)</f>
        <v>0</v>
      </c>
      <c r="L631" s="6">
        <f t="shared" si="15"/>
        <v>0</v>
      </c>
    </row>
    <row r="632" spans="3:12" x14ac:dyDescent="0.25">
      <c r="C632" s="7" t="s">
        <v>12</v>
      </c>
      <c r="D632" s="6">
        <f>IFERROR(VLOOKUP($C632,'World Cup Players'!#REF!,3,FALSE),0)</f>
        <v>0</v>
      </c>
      <c r="F632" s="6">
        <f>IFERROR(VLOOKUP($C632,'World Cup Players'!#REF!,8,FALSE),0)</f>
        <v>0</v>
      </c>
      <c r="G632" s="6">
        <f>IFERROR(VLOOKUP($C632,'World Cup Players'!#REF!,10,FALSE),0)</f>
        <v>0</v>
      </c>
      <c r="H632" s="6">
        <f>IFERROR(VLOOKUP($C632,'World Cup Players'!#REF!,11,FALSE),0)</f>
        <v>0</v>
      </c>
      <c r="J632" s="6">
        <f>IFERROR(VLOOKUP($C632,#REF!,15,FALSE),0)</f>
        <v>0</v>
      </c>
      <c r="K632" s="6">
        <f>IFERROR(VLOOKUP($C632,#REF!,18,FALSE),0)</f>
        <v>0</v>
      </c>
      <c r="L632" s="6">
        <f t="shared" si="15"/>
        <v>0</v>
      </c>
    </row>
    <row r="633" spans="3:12" x14ac:dyDescent="0.25">
      <c r="C633" s="7" t="s">
        <v>16</v>
      </c>
      <c r="D633" s="6">
        <f>IFERROR(VLOOKUP($C633,'World Cup Players'!#REF!,3,FALSE),0)</f>
        <v>0</v>
      </c>
      <c r="F633" s="6">
        <f>IFERROR(VLOOKUP($C633,'World Cup Players'!#REF!,8,FALSE),0)</f>
        <v>0</v>
      </c>
      <c r="G633" s="6">
        <f>IFERROR(VLOOKUP($C633,'World Cup Players'!#REF!,10,FALSE),0)</f>
        <v>0</v>
      </c>
      <c r="H633" s="6">
        <f>IFERROR(VLOOKUP($C633,'World Cup Players'!#REF!,11,FALSE),0)</f>
        <v>0</v>
      </c>
      <c r="J633" s="6">
        <f>IFERROR(VLOOKUP($C633,#REF!,15,FALSE),0)</f>
        <v>0</v>
      </c>
      <c r="K633" s="6">
        <f>IFERROR(VLOOKUP($C633,#REF!,18,FALSE),0)</f>
        <v>0</v>
      </c>
      <c r="L633" s="6">
        <f t="shared" si="15"/>
        <v>0</v>
      </c>
    </row>
    <row r="634" spans="3:12" x14ac:dyDescent="0.25">
      <c r="C634" s="7" t="s">
        <v>37</v>
      </c>
      <c r="D634" s="6">
        <f>IFERROR(VLOOKUP($C634,'World Cup Players'!#REF!,3,FALSE),0)</f>
        <v>0</v>
      </c>
      <c r="F634" s="6">
        <f>IFERROR(VLOOKUP($C634,'World Cup Players'!#REF!,8,FALSE),0)</f>
        <v>0</v>
      </c>
      <c r="G634" s="6">
        <f>IFERROR(VLOOKUP($C634,'World Cup Players'!#REF!,10,FALSE),0)</f>
        <v>0</v>
      </c>
      <c r="H634" s="6">
        <f>IFERROR(VLOOKUP($C634,'World Cup Players'!#REF!,11,FALSE),0)</f>
        <v>0</v>
      </c>
      <c r="J634" s="6">
        <f>IFERROR(VLOOKUP($C634,#REF!,15,FALSE),0)</f>
        <v>0</v>
      </c>
      <c r="K634" s="6">
        <f>IFERROR(VLOOKUP($C634,#REF!,18,FALSE),0)</f>
        <v>0</v>
      </c>
      <c r="L634" s="6">
        <f t="shared" si="15"/>
        <v>0</v>
      </c>
    </row>
    <row r="635" spans="3:12" x14ac:dyDescent="0.25">
      <c r="C635" s="8" t="s">
        <v>27</v>
      </c>
      <c r="D635" s="6">
        <f>IFERROR(VLOOKUP($C635,'World Cup Players'!#REF!,3,FALSE),0)</f>
        <v>0</v>
      </c>
      <c r="F635" s="6">
        <f>IFERROR(VLOOKUP($C635,'World Cup Players'!#REF!,8,FALSE),0)</f>
        <v>0</v>
      </c>
      <c r="G635" s="6">
        <f>IFERROR(VLOOKUP($C635,'World Cup Players'!#REF!,10,FALSE),0)</f>
        <v>0</v>
      </c>
      <c r="H635" s="6">
        <f>IFERROR(VLOOKUP($C635,'World Cup Players'!#REF!,11,FALSE),0)</f>
        <v>0</v>
      </c>
      <c r="J635" s="6">
        <f>IFERROR(VLOOKUP($C635,#REF!,15,FALSE),0)</f>
        <v>0</v>
      </c>
      <c r="K635" s="6">
        <f>IFERROR(VLOOKUP($C635,#REF!,18,FALSE),0)</f>
        <v>0</v>
      </c>
      <c r="L635" s="6">
        <f t="shared" si="15"/>
        <v>0</v>
      </c>
    </row>
    <row r="636" spans="3:12" x14ac:dyDescent="0.25">
      <c r="C636" s="7" t="s">
        <v>31</v>
      </c>
      <c r="D636" s="6">
        <f>IFERROR(VLOOKUP($C636,'World Cup Players'!#REF!,3,FALSE),0)</f>
        <v>0</v>
      </c>
      <c r="F636" s="6">
        <f>IFERROR(VLOOKUP($C636,'World Cup Players'!#REF!,8,FALSE),0)</f>
        <v>0</v>
      </c>
      <c r="G636" s="6">
        <f>IFERROR(VLOOKUP($C636,'World Cup Players'!#REF!,10,FALSE),0)</f>
        <v>0</v>
      </c>
      <c r="H636" s="6">
        <f>IFERROR(VLOOKUP($C636,'World Cup Players'!#REF!,11,FALSE),0)</f>
        <v>0</v>
      </c>
      <c r="J636" s="6">
        <f>IFERROR(VLOOKUP($C636,#REF!,15,FALSE),0)</f>
        <v>0</v>
      </c>
      <c r="K636" s="6">
        <f>IFERROR(VLOOKUP($C636,#REF!,18,FALSE),0)</f>
        <v>0</v>
      </c>
      <c r="L636" s="6">
        <f t="shared" si="15"/>
        <v>0</v>
      </c>
    </row>
    <row r="637" spans="3:12" x14ac:dyDescent="0.25">
      <c r="C637" s="10" t="s">
        <v>100</v>
      </c>
      <c r="D637" s="6">
        <f>IFERROR(VLOOKUP($C637,'World Cup Players'!#REF!,3,FALSE),0)</f>
        <v>0</v>
      </c>
      <c r="F637" s="6">
        <f>IFERROR(VLOOKUP($C637,'World Cup Players'!#REF!,8,FALSE),0)</f>
        <v>0</v>
      </c>
      <c r="G637" s="6">
        <f>IFERROR(VLOOKUP($C637,'World Cup Players'!#REF!,10,FALSE),0)</f>
        <v>0</v>
      </c>
      <c r="H637" s="6">
        <f>IFERROR(VLOOKUP($C637,'World Cup Players'!#REF!,11,FALSE),0)</f>
        <v>0</v>
      </c>
      <c r="J637" s="6">
        <f>IFERROR(VLOOKUP($C637,#REF!,15,FALSE),0)</f>
        <v>0</v>
      </c>
      <c r="K637" s="6">
        <f>IFERROR(VLOOKUP($C637,#REF!,18,FALSE),0)</f>
        <v>0</v>
      </c>
      <c r="L637" s="6">
        <f t="shared" si="15"/>
        <v>0</v>
      </c>
    </row>
    <row r="638" spans="3:12" x14ac:dyDescent="0.25">
      <c r="C638" s="9" t="s">
        <v>61</v>
      </c>
      <c r="D638" s="6">
        <f>IFERROR(VLOOKUP($C638,'World Cup Players'!#REF!,3,FALSE),0)</f>
        <v>0</v>
      </c>
      <c r="F638" s="6">
        <f>IFERROR(VLOOKUP($C638,'World Cup Players'!#REF!,8,FALSE),0)</f>
        <v>0</v>
      </c>
      <c r="G638" s="6">
        <f>IFERROR(VLOOKUP($C638,'World Cup Players'!#REF!,10,FALSE),0)</f>
        <v>0</v>
      </c>
      <c r="H638" s="6">
        <f>IFERROR(VLOOKUP($C638,'World Cup Players'!#REF!,11,FALSE),0)</f>
        <v>0</v>
      </c>
      <c r="J638" s="6">
        <f>IFERROR(VLOOKUP($C638,#REF!,15,FALSE),0)</f>
        <v>0</v>
      </c>
      <c r="K638" s="6">
        <f>IFERROR(VLOOKUP($C638,#REF!,18,FALSE),0)</f>
        <v>0</v>
      </c>
      <c r="L638" s="6">
        <f t="shared" si="15"/>
        <v>0</v>
      </c>
    </row>
    <row r="639" spans="3:12" x14ac:dyDescent="0.25">
      <c r="C639" s="7" t="s">
        <v>47</v>
      </c>
      <c r="D639" s="6">
        <f>IFERROR(VLOOKUP($C639,'World Cup Players'!#REF!,3,FALSE),0)</f>
        <v>0</v>
      </c>
      <c r="F639" s="6">
        <f>IFERROR(VLOOKUP($C639,'World Cup Players'!#REF!,8,FALSE),0)</f>
        <v>0</v>
      </c>
      <c r="G639" s="6">
        <f>IFERROR(VLOOKUP($C639,'World Cup Players'!#REF!,10,FALSE),0)</f>
        <v>0</v>
      </c>
      <c r="H639" s="6">
        <f>IFERROR(VLOOKUP($C639,'World Cup Players'!#REF!,11,FALSE),0)</f>
        <v>0</v>
      </c>
      <c r="J639" s="6">
        <f>IFERROR(VLOOKUP($C639,#REF!,15,FALSE),0)</f>
        <v>0</v>
      </c>
      <c r="K639" s="6">
        <f>IFERROR(VLOOKUP($C639,#REF!,18,FALSE),0)</f>
        <v>0</v>
      </c>
      <c r="L639" s="6">
        <f t="shared" si="15"/>
        <v>0</v>
      </c>
    </row>
    <row r="640" spans="3:12" x14ac:dyDescent="0.25">
      <c r="C640" s="7" t="s">
        <v>68</v>
      </c>
      <c r="D640" s="6">
        <f>IFERROR(VLOOKUP($C640,'World Cup Players'!#REF!,3,FALSE),0)</f>
        <v>0</v>
      </c>
      <c r="F640" s="6">
        <f>IFERROR(VLOOKUP($C640,'World Cup Players'!#REF!,8,FALSE),0)</f>
        <v>0</v>
      </c>
      <c r="G640" s="6">
        <f>IFERROR(VLOOKUP($C640,'World Cup Players'!#REF!,10,FALSE),0)</f>
        <v>0</v>
      </c>
      <c r="H640" s="6">
        <f>IFERROR(VLOOKUP($C640,'World Cup Players'!#REF!,11,FALSE),0)</f>
        <v>0</v>
      </c>
      <c r="J640" s="6">
        <f>IFERROR(VLOOKUP($C640,#REF!,15,FALSE),0)</f>
        <v>0</v>
      </c>
      <c r="K640" s="6">
        <f>IFERROR(VLOOKUP($C640,#REF!,18,FALSE),0)</f>
        <v>0</v>
      </c>
      <c r="L640" s="6">
        <f t="shared" si="15"/>
        <v>0</v>
      </c>
    </row>
    <row r="641" spans="3:12" x14ac:dyDescent="0.25">
      <c r="C641" s="9" t="s">
        <v>60</v>
      </c>
      <c r="D641" s="6">
        <f>IFERROR(VLOOKUP($C641,'World Cup Players'!#REF!,3,FALSE),0)</f>
        <v>0</v>
      </c>
      <c r="F641" s="6">
        <f>IFERROR(VLOOKUP($C641,'World Cup Players'!#REF!,8,FALSE),0)</f>
        <v>0</v>
      </c>
      <c r="G641" s="6">
        <f>IFERROR(VLOOKUP($C641,'World Cup Players'!#REF!,10,FALSE),0)</f>
        <v>0</v>
      </c>
      <c r="H641" s="6">
        <f>IFERROR(VLOOKUP($C641,'World Cup Players'!#REF!,11,FALSE),0)</f>
        <v>0</v>
      </c>
      <c r="J641" s="6">
        <f>IFERROR(VLOOKUP($C641,#REF!,15,FALSE),0)</f>
        <v>0</v>
      </c>
      <c r="K641" s="6">
        <f>IFERROR(VLOOKUP($C641,#REF!,18,FALSE),0)</f>
        <v>0</v>
      </c>
      <c r="L641" s="6">
        <f t="shared" si="15"/>
        <v>0</v>
      </c>
    </row>
    <row r="642" spans="3:12" x14ac:dyDescent="0.25">
      <c r="C642" s="10" t="s">
        <v>99</v>
      </c>
      <c r="D642" s="6">
        <f>IFERROR(VLOOKUP($C642,'World Cup Players'!#REF!,3,FALSE),0)</f>
        <v>0</v>
      </c>
      <c r="F642" s="6">
        <f>IFERROR(VLOOKUP($C642,'World Cup Players'!#REF!,8,FALSE),0)</f>
        <v>0</v>
      </c>
      <c r="G642" s="6">
        <f>IFERROR(VLOOKUP($C642,'World Cup Players'!#REF!,10,FALSE),0)</f>
        <v>0</v>
      </c>
      <c r="H642" s="6">
        <f>IFERROR(VLOOKUP($C642,'World Cup Players'!#REF!,11,FALSE),0)</f>
        <v>0</v>
      </c>
      <c r="J642" s="6">
        <f>IFERROR(VLOOKUP($C642,#REF!,15,FALSE),0)</f>
        <v>0</v>
      </c>
      <c r="K642" s="6">
        <f>IFERROR(VLOOKUP($C642,#REF!,18,FALSE),0)</f>
        <v>0</v>
      </c>
      <c r="L642" s="6">
        <f t="shared" si="15"/>
        <v>0</v>
      </c>
    </row>
    <row r="643" spans="3:12" x14ac:dyDescent="0.25">
      <c r="C643" s="10" t="s">
        <v>96</v>
      </c>
      <c r="D643" s="6">
        <f>IFERROR(VLOOKUP($C643,'World Cup Players'!#REF!,3,FALSE),0)</f>
        <v>0</v>
      </c>
      <c r="F643" s="6">
        <f>IFERROR(VLOOKUP($C643,'World Cup Players'!#REF!,8,FALSE),0)</f>
        <v>0</v>
      </c>
      <c r="G643" s="6">
        <f>IFERROR(VLOOKUP($C643,'World Cup Players'!#REF!,10,FALSE),0)</f>
        <v>0</v>
      </c>
      <c r="H643" s="6">
        <f>IFERROR(VLOOKUP($C643,'World Cup Players'!#REF!,11,FALSE),0)</f>
        <v>0</v>
      </c>
      <c r="J643" s="6">
        <f>IFERROR(VLOOKUP($C643,#REF!,15,FALSE),0)</f>
        <v>0</v>
      </c>
      <c r="K643" s="6">
        <f>IFERROR(VLOOKUP($C643,#REF!,18,FALSE),0)</f>
        <v>0</v>
      </c>
      <c r="L643" s="6">
        <f t="shared" si="15"/>
        <v>0</v>
      </c>
    </row>
    <row r="644" spans="3:12" x14ac:dyDescent="0.25">
      <c r="C644" s="8" t="s">
        <v>42</v>
      </c>
      <c r="D644" s="6">
        <f>IFERROR(VLOOKUP($C644,'World Cup Players'!#REF!,3,FALSE),0)</f>
        <v>0</v>
      </c>
      <c r="F644" s="6">
        <f>IFERROR(VLOOKUP($C644,'World Cup Players'!#REF!,8,FALSE),0)</f>
        <v>0</v>
      </c>
      <c r="G644" s="6">
        <f>IFERROR(VLOOKUP($C644,'World Cup Players'!#REF!,10,FALSE),0)</f>
        <v>0</v>
      </c>
      <c r="H644" s="6">
        <f>IFERROR(VLOOKUP($C644,'World Cup Players'!#REF!,11,FALSE),0)</f>
        <v>0</v>
      </c>
      <c r="J644" s="6">
        <f>IFERROR(VLOOKUP($C644,#REF!,15,FALSE),0)</f>
        <v>0</v>
      </c>
      <c r="K644" s="6">
        <f>IFERROR(VLOOKUP($C644,#REF!,18,FALSE),0)</f>
        <v>0</v>
      </c>
      <c r="L644" s="6">
        <f t="shared" si="15"/>
        <v>0</v>
      </c>
    </row>
    <row r="645" spans="3:12" x14ac:dyDescent="0.25">
      <c r="C645" s="7" t="s">
        <v>40</v>
      </c>
      <c r="D645" s="6">
        <f>IFERROR(VLOOKUP($C645,'World Cup Players'!#REF!,3,FALSE),0)</f>
        <v>0</v>
      </c>
      <c r="F645" s="6">
        <f>IFERROR(VLOOKUP($C645,'World Cup Players'!#REF!,8,FALSE),0)</f>
        <v>0</v>
      </c>
      <c r="G645" s="6">
        <f>IFERROR(VLOOKUP($C645,'World Cup Players'!#REF!,10,FALSE),0)</f>
        <v>0</v>
      </c>
      <c r="H645" s="6">
        <f>IFERROR(VLOOKUP($C645,'World Cup Players'!#REF!,11,FALSE),0)</f>
        <v>0</v>
      </c>
      <c r="J645" s="6">
        <f>IFERROR(VLOOKUP($C645,#REF!,15,FALSE),0)</f>
        <v>0</v>
      </c>
      <c r="K645" s="6">
        <f>IFERROR(VLOOKUP($C645,#REF!,18,FALSE),0)</f>
        <v>0</v>
      </c>
      <c r="L645" s="6">
        <f t="shared" ref="L645:L708" si="16">SUM((F645*0.0055)+G645+H645+I645+J645+K645)</f>
        <v>0</v>
      </c>
    </row>
    <row r="646" spans="3:12" x14ac:dyDescent="0.25">
      <c r="C646" s="7" t="s">
        <v>36</v>
      </c>
      <c r="D646" s="6">
        <f>IFERROR(VLOOKUP($C646,'World Cup Players'!#REF!,3,FALSE),0)</f>
        <v>0</v>
      </c>
      <c r="F646" s="6">
        <f>IFERROR(VLOOKUP($C646,'World Cup Players'!#REF!,8,FALSE),0)</f>
        <v>0</v>
      </c>
      <c r="G646" s="6">
        <f>IFERROR(VLOOKUP($C646,'World Cup Players'!#REF!,10,FALSE),0)</f>
        <v>0</v>
      </c>
      <c r="H646" s="6">
        <f>IFERROR(VLOOKUP($C646,'World Cup Players'!#REF!,11,FALSE),0)</f>
        <v>0</v>
      </c>
      <c r="J646" s="6">
        <f>IFERROR(VLOOKUP($C646,#REF!,15,FALSE),0)</f>
        <v>0</v>
      </c>
      <c r="K646" s="6">
        <f>IFERROR(VLOOKUP($C646,#REF!,18,FALSE),0)</f>
        <v>0</v>
      </c>
      <c r="L646" s="6">
        <f t="shared" si="16"/>
        <v>0</v>
      </c>
    </row>
    <row r="647" spans="3:12" x14ac:dyDescent="0.25">
      <c r="C647" s="10" t="s">
        <v>107</v>
      </c>
      <c r="D647" s="6">
        <f>IFERROR(VLOOKUP($C647,'World Cup Players'!#REF!,3,FALSE),0)</f>
        <v>0</v>
      </c>
      <c r="F647" s="6">
        <f>IFERROR(VLOOKUP($C647,'World Cup Players'!#REF!,8,FALSE),0)</f>
        <v>0</v>
      </c>
      <c r="G647" s="6">
        <f>IFERROR(VLOOKUP($C647,'World Cup Players'!#REF!,10,FALSE),0)</f>
        <v>0</v>
      </c>
      <c r="H647" s="6">
        <f>IFERROR(VLOOKUP($C647,'World Cup Players'!#REF!,11,FALSE),0)</f>
        <v>0</v>
      </c>
      <c r="J647" s="6">
        <f>IFERROR(VLOOKUP($C647,#REF!,15,FALSE),0)</f>
        <v>0</v>
      </c>
      <c r="K647" s="6">
        <f>IFERROR(VLOOKUP($C647,#REF!,18,FALSE),0)</f>
        <v>0</v>
      </c>
      <c r="L647" s="6">
        <f t="shared" si="16"/>
        <v>0</v>
      </c>
    </row>
    <row r="648" spans="3:12" x14ac:dyDescent="0.25">
      <c r="C648" s="11" t="s">
        <v>123</v>
      </c>
      <c r="D648" s="6">
        <f>IFERROR(VLOOKUP($C648,'World Cup Players'!#REF!,3,FALSE),0)</f>
        <v>0</v>
      </c>
      <c r="F648" s="6">
        <f>IFERROR(VLOOKUP($C648,'World Cup Players'!#REF!,8,FALSE),0)</f>
        <v>0</v>
      </c>
      <c r="G648" s="6">
        <f>IFERROR(VLOOKUP($C648,'World Cup Players'!#REF!,10,FALSE),0)</f>
        <v>0</v>
      </c>
      <c r="H648" s="6">
        <f>IFERROR(VLOOKUP($C648,'World Cup Players'!#REF!,11,FALSE),0)</f>
        <v>0</v>
      </c>
      <c r="J648" s="6">
        <f>IFERROR(VLOOKUP($C648,#REF!,15,FALSE),0)</f>
        <v>0</v>
      </c>
      <c r="K648" s="6">
        <f>IFERROR(VLOOKUP($C648,#REF!,18,FALSE),0)</f>
        <v>0</v>
      </c>
      <c r="L648" s="6">
        <f t="shared" si="16"/>
        <v>0</v>
      </c>
    </row>
    <row r="649" spans="3:12" x14ac:dyDescent="0.25">
      <c r="C649" s="7" t="s">
        <v>70</v>
      </c>
      <c r="D649" s="6">
        <f>IFERROR(VLOOKUP($C649,'World Cup Players'!#REF!,3,FALSE),0)</f>
        <v>0</v>
      </c>
      <c r="F649" s="6">
        <f>IFERROR(VLOOKUP($C649,'World Cup Players'!#REF!,8,FALSE),0)</f>
        <v>0</v>
      </c>
      <c r="G649" s="6">
        <f>IFERROR(VLOOKUP($C649,'World Cup Players'!#REF!,10,FALSE),0)</f>
        <v>0</v>
      </c>
      <c r="H649" s="6">
        <f>IFERROR(VLOOKUP($C649,'World Cup Players'!#REF!,11,FALSE),0)</f>
        <v>0</v>
      </c>
      <c r="J649" s="6">
        <f>IFERROR(VLOOKUP($C649,#REF!,15,FALSE),0)</f>
        <v>0</v>
      </c>
      <c r="K649" s="6">
        <f>IFERROR(VLOOKUP($C649,#REF!,18,FALSE),0)</f>
        <v>0</v>
      </c>
      <c r="L649" s="6">
        <f t="shared" si="16"/>
        <v>0</v>
      </c>
    </row>
    <row r="650" spans="3:12" x14ac:dyDescent="0.25">
      <c r="C650" s="7" t="s">
        <v>48</v>
      </c>
      <c r="D650" s="6">
        <f>IFERROR(VLOOKUP($C650,'World Cup Players'!#REF!,3,FALSE),0)</f>
        <v>0</v>
      </c>
      <c r="F650" s="6">
        <f>IFERROR(VLOOKUP($C650,'World Cup Players'!#REF!,8,FALSE),0)</f>
        <v>0</v>
      </c>
      <c r="G650" s="6">
        <f>IFERROR(VLOOKUP($C650,'World Cup Players'!#REF!,10,FALSE),0)</f>
        <v>0</v>
      </c>
      <c r="H650" s="6">
        <f>IFERROR(VLOOKUP($C650,'World Cup Players'!#REF!,11,FALSE),0)</f>
        <v>0</v>
      </c>
      <c r="J650" s="6">
        <f>IFERROR(VLOOKUP($C650,#REF!,15,FALSE),0)</f>
        <v>0</v>
      </c>
      <c r="K650" s="6">
        <f>IFERROR(VLOOKUP($C650,#REF!,18,FALSE),0)</f>
        <v>0</v>
      </c>
      <c r="L650" s="6">
        <f t="shared" si="16"/>
        <v>0</v>
      </c>
    </row>
    <row r="651" spans="3:12" x14ac:dyDescent="0.25">
      <c r="C651" s="7" t="s">
        <v>130</v>
      </c>
      <c r="D651" s="6">
        <f>IFERROR(VLOOKUP($C651,'World Cup Players'!#REF!,3,FALSE),0)</f>
        <v>0</v>
      </c>
      <c r="F651" s="6">
        <f>IFERROR(VLOOKUP($C651,'World Cup Players'!#REF!,8,FALSE),0)</f>
        <v>0</v>
      </c>
      <c r="G651" s="6">
        <f>IFERROR(VLOOKUP($C651,'World Cup Players'!#REF!,10,FALSE),0)</f>
        <v>0</v>
      </c>
      <c r="H651" s="6">
        <f>IFERROR(VLOOKUP($C651,'World Cup Players'!#REF!,11,FALSE),0)</f>
        <v>0</v>
      </c>
      <c r="J651" s="6">
        <f>IFERROR(VLOOKUP($C651,#REF!,15,FALSE),0)</f>
        <v>0</v>
      </c>
      <c r="K651" s="6">
        <f>IFERROR(VLOOKUP($C651,#REF!,18,FALSE),0)</f>
        <v>0</v>
      </c>
      <c r="L651" s="6">
        <f t="shared" si="16"/>
        <v>0</v>
      </c>
    </row>
    <row r="652" spans="3:12" x14ac:dyDescent="0.25">
      <c r="C652" s="7" t="s">
        <v>72</v>
      </c>
      <c r="D652" s="6">
        <f>IFERROR(VLOOKUP($C652,'World Cup Players'!#REF!,3,FALSE),0)</f>
        <v>0</v>
      </c>
      <c r="F652" s="6">
        <f>IFERROR(VLOOKUP($C652,'World Cup Players'!#REF!,8,FALSE),0)</f>
        <v>0</v>
      </c>
      <c r="G652" s="6">
        <f>IFERROR(VLOOKUP($C652,'World Cup Players'!#REF!,10,FALSE),0)</f>
        <v>0</v>
      </c>
      <c r="H652" s="6">
        <f>IFERROR(VLOOKUP($C652,'World Cup Players'!#REF!,11,FALSE),0)</f>
        <v>0</v>
      </c>
      <c r="J652" s="6">
        <f>IFERROR(VLOOKUP($C652,#REF!,15,FALSE),0)</f>
        <v>0</v>
      </c>
      <c r="K652" s="6">
        <f>IFERROR(VLOOKUP($C652,#REF!,18,FALSE),0)</f>
        <v>0</v>
      </c>
      <c r="L652" s="6">
        <f t="shared" si="16"/>
        <v>0</v>
      </c>
    </row>
    <row r="653" spans="3:12" x14ac:dyDescent="0.25">
      <c r="C653" s="12" t="s">
        <v>155</v>
      </c>
      <c r="D653" s="6">
        <f>IFERROR(VLOOKUP($C653,'World Cup Players'!#REF!,3,FALSE),0)</f>
        <v>0</v>
      </c>
      <c r="F653" s="6">
        <f>IFERROR(VLOOKUP($C653,'World Cup Players'!#REF!,8,FALSE),0)</f>
        <v>0</v>
      </c>
      <c r="G653" s="6">
        <f>IFERROR(VLOOKUP($C653,'World Cup Players'!#REF!,10,FALSE),0)</f>
        <v>0</v>
      </c>
      <c r="H653" s="6">
        <f>IFERROR(VLOOKUP($C653,'World Cup Players'!#REF!,11,FALSE),0)</f>
        <v>0</v>
      </c>
      <c r="J653" s="6">
        <f>IFERROR(VLOOKUP($C653,#REF!,15,FALSE),0)</f>
        <v>0</v>
      </c>
      <c r="K653" s="6">
        <f>IFERROR(VLOOKUP($C653,#REF!,18,FALSE),0)</f>
        <v>0</v>
      </c>
      <c r="L653" s="6">
        <f t="shared" si="16"/>
        <v>0</v>
      </c>
    </row>
    <row r="654" spans="3:12" x14ac:dyDescent="0.25">
      <c r="D654" s="6">
        <f>IFERROR(VLOOKUP($C654,'World Cup Players'!#REF!,3,FALSE),0)</f>
        <v>0</v>
      </c>
      <c r="F654" s="6">
        <f>IFERROR(VLOOKUP($C654,'World Cup Players'!#REF!,8,FALSE),0)</f>
        <v>0</v>
      </c>
      <c r="G654" s="6">
        <f>IFERROR(VLOOKUP($C654,'World Cup Players'!#REF!,10,FALSE),0)</f>
        <v>0</v>
      </c>
      <c r="H654" s="6">
        <f>IFERROR(VLOOKUP($C654,'World Cup Players'!#REF!,11,FALSE),0)</f>
        <v>0</v>
      </c>
      <c r="J654" s="6">
        <f>IFERROR(VLOOKUP($C654,#REF!,15,FALSE),0)</f>
        <v>0</v>
      </c>
      <c r="K654" s="6">
        <f>IFERROR(VLOOKUP($C654,#REF!,18,FALSE),0)</f>
        <v>0</v>
      </c>
      <c r="L654" s="6">
        <f t="shared" si="16"/>
        <v>0</v>
      </c>
    </row>
    <row r="655" spans="3:12" x14ac:dyDescent="0.25">
      <c r="C655" s="6" t="s">
        <v>165</v>
      </c>
      <c r="D655" s="6">
        <f>IFERROR(VLOOKUP($C655,'World Cup Players'!#REF!,3,FALSE),0)</f>
        <v>0</v>
      </c>
      <c r="F655" s="6">
        <f>IFERROR(VLOOKUP($C655,'World Cup Players'!#REF!,8,FALSE),0)</f>
        <v>0</v>
      </c>
      <c r="G655" s="6">
        <f>IFERROR(VLOOKUP($C655,'World Cup Players'!#REF!,10,FALSE),0)</f>
        <v>0</v>
      </c>
      <c r="H655" s="6">
        <f>IFERROR(VLOOKUP($C655,'World Cup Players'!#REF!,11,FALSE),0)</f>
        <v>0</v>
      </c>
      <c r="J655" s="6">
        <f>IFERROR(VLOOKUP($C655,#REF!,15,FALSE),0)</f>
        <v>0</v>
      </c>
      <c r="K655" s="6">
        <f>IFERROR(VLOOKUP($C655,#REF!,18,FALSE),0)</f>
        <v>0</v>
      </c>
      <c r="L655" s="6">
        <f t="shared" si="16"/>
        <v>0</v>
      </c>
    </row>
    <row r="656" spans="3:12" x14ac:dyDescent="0.25">
      <c r="C656" s="7" t="s">
        <v>5</v>
      </c>
      <c r="D656" s="6">
        <f>IFERROR(VLOOKUP($C656,'World Cup Players'!#REF!,3,FALSE),0)</f>
        <v>0</v>
      </c>
      <c r="F656" s="6">
        <f>IFERROR(VLOOKUP($C656,'World Cup Players'!#REF!,8,FALSE),0)</f>
        <v>0</v>
      </c>
      <c r="G656" s="6">
        <f>IFERROR(VLOOKUP($C656,'World Cup Players'!#REF!,10,FALSE),0)</f>
        <v>0</v>
      </c>
      <c r="H656" s="6">
        <f>IFERROR(VLOOKUP($C656,'World Cup Players'!#REF!,11,FALSE),0)</f>
        <v>0</v>
      </c>
      <c r="J656" s="6">
        <f>IFERROR(VLOOKUP($C656,#REF!,15,FALSE),0)</f>
        <v>0</v>
      </c>
      <c r="K656" s="6">
        <f>IFERROR(VLOOKUP($C656,#REF!,18,FALSE),0)</f>
        <v>0</v>
      </c>
      <c r="L656" s="6">
        <f t="shared" si="16"/>
        <v>0</v>
      </c>
    </row>
    <row r="657" spans="3:12" x14ac:dyDescent="0.25">
      <c r="C657" s="7" t="s">
        <v>16</v>
      </c>
      <c r="D657" s="6">
        <f>IFERROR(VLOOKUP($C657,'World Cup Players'!#REF!,3,FALSE),0)</f>
        <v>0</v>
      </c>
      <c r="F657" s="6">
        <f>IFERROR(VLOOKUP($C657,'World Cup Players'!#REF!,8,FALSE),0)</f>
        <v>0</v>
      </c>
      <c r="G657" s="6">
        <f>IFERROR(VLOOKUP($C657,'World Cup Players'!#REF!,10,FALSE),0)</f>
        <v>0</v>
      </c>
      <c r="H657" s="6">
        <f>IFERROR(VLOOKUP($C657,'World Cup Players'!#REF!,11,FALSE),0)</f>
        <v>0</v>
      </c>
      <c r="J657" s="6">
        <f>IFERROR(VLOOKUP($C657,#REF!,15,FALSE),0)</f>
        <v>0</v>
      </c>
      <c r="K657" s="6">
        <f>IFERROR(VLOOKUP($C657,#REF!,18,FALSE),0)</f>
        <v>0</v>
      </c>
      <c r="L657" s="6">
        <f t="shared" si="16"/>
        <v>0</v>
      </c>
    </row>
    <row r="658" spans="3:12" x14ac:dyDescent="0.25">
      <c r="C658" s="7" t="s">
        <v>21</v>
      </c>
      <c r="D658" s="6">
        <f>IFERROR(VLOOKUP($C658,'World Cup Players'!#REF!,3,FALSE),0)</f>
        <v>0</v>
      </c>
      <c r="F658" s="6">
        <f>IFERROR(VLOOKUP($C658,'World Cup Players'!#REF!,8,FALSE),0)</f>
        <v>0</v>
      </c>
      <c r="G658" s="6">
        <f>IFERROR(VLOOKUP($C658,'World Cup Players'!#REF!,10,FALSE),0)</f>
        <v>0</v>
      </c>
      <c r="H658" s="6">
        <f>IFERROR(VLOOKUP($C658,'World Cup Players'!#REF!,11,FALSE),0)</f>
        <v>0</v>
      </c>
      <c r="J658" s="6">
        <f>IFERROR(VLOOKUP($C658,#REF!,15,FALSE),0)</f>
        <v>0</v>
      </c>
      <c r="K658" s="6">
        <f>IFERROR(VLOOKUP($C658,#REF!,18,FALSE),0)</f>
        <v>0</v>
      </c>
      <c r="L658" s="6">
        <f t="shared" si="16"/>
        <v>0</v>
      </c>
    </row>
    <row r="659" spans="3:12" x14ac:dyDescent="0.25">
      <c r="C659" s="7" t="s">
        <v>23</v>
      </c>
      <c r="D659" s="6">
        <f>IFERROR(VLOOKUP($C659,'World Cup Players'!#REF!,3,FALSE),0)</f>
        <v>0</v>
      </c>
      <c r="F659" s="6">
        <f>IFERROR(VLOOKUP($C659,'World Cup Players'!#REF!,8,FALSE),0)</f>
        <v>0</v>
      </c>
      <c r="G659" s="6">
        <f>IFERROR(VLOOKUP($C659,'World Cup Players'!#REF!,10,FALSE),0)</f>
        <v>0</v>
      </c>
      <c r="H659" s="6">
        <f>IFERROR(VLOOKUP($C659,'World Cup Players'!#REF!,11,FALSE),0)</f>
        <v>0</v>
      </c>
      <c r="J659" s="6">
        <f>IFERROR(VLOOKUP($C659,#REF!,15,FALSE),0)</f>
        <v>0</v>
      </c>
      <c r="K659" s="6">
        <f>IFERROR(VLOOKUP($C659,#REF!,18,FALSE),0)</f>
        <v>0</v>
      </c>
      <c r="L659" s="6">
        <f t="shared" si="16"/>
        <v>0</v>
      </c>
    </row>
    <row r="660" spans="3:12" x14ac:dyDescent="0.25">
      <c r="C660" s="7" t="s">
        <v>31</v>
      </c>
      <c r="D660" s="6">
        <f>IFERROR(VLOOKUP($C660,'World Cup Players'!#REF!,3,FALSE),0)</f>
        <v>0</v>
      </c>
      <c r="F660" s="6">
        <f>IFERROR(VLOOKUP($C660,'World Cup Players'!#REF!,8,FALSE),0)</f>
        <v>0</v>
      </c>
      <c r="G660" s="6">
        <f>IFERROR(VLOOKUP($C660,'World Cup Players'!#REF!,10,FALSE),0)</f>
        <v>0</v>
      </c>
      <c r="H660" s="6">
        <f>IFERROR(VLOOKUP($C660,'World Cup Players'!#REF!,11,FALSE),0)</f>
        <v>0</v>
      </c>
      <c r="J660" s="6">
        <f>IFERROR(VLOOKUP($C660,#REF!,15,FALSE),0)</f>
        <v>0</v>
      </c>
      <c r="K660" s="6">
        <f>IFERROR(VLOOKUP($C660,#REF!,18,FALSE),0)</f>
        <v>0</v>
      </c>
      <c r="L660" s="6">
        <f t="shared" si="16"/>
        <v>0</v>
      </c>
    </row>
    <row r="661" spans="3:12" x14ac:dyDescent="0.25">
      <c r="C661" s="8" t="s">
        <v>39</v>
      </c>
      <c r="D661" s="6">
        <f>IFERROR(VLOOKUP($C661,'World Cup Players'!#REF!,3,FALSE),0)</f>
        <v>0</v>
      </c>
      <c r="F661" s="6">
        <f>IFERROR(VLOOKUP($C661,'World Cup Players'!#REF!,8,FALSE),0)</f>
        <v>0</v>
      </c>
      <c r="G661" s="6">
        <f>IFERROR(VLOOKUP($C661,'World Cup Players'!#REF!,10,FALSE),0)</f>
        <v>0</v>
      </c>
      <c r="H661" s="6">
        <f>IFERROR(VLOOKUP($C661,'World Cup Players'!#REF!,11,FALSE),0)</f>
        <v>0</v>
      </c>
      <c r="J661" s="6">
        <f>IFERROR(VLOOKUP($C661,#REF!,15,FALSE),0)</f>
        <v>0</v>
      </c>
      <c r="K661" s="6">
        <f>IFERROR(VLOOKUP($C661,#REF!,18,FALSE),0)</f>
        <v>0</v>
      </c>
      <c r="L661" s="6">
        <f t="shared" si="16"/>
        <v>0</v>
      </c>
    </row>
    <row r="662" spans="3:12" x14ac:dyDescent="0.25">
      <c r="C662" s="9" t="s">
        <v>61</v>
      </c>
      <c r="D662" s="6">
        <f>IFERROR(VLOOKUP($C662,'World Cup Players'!#REF!,3,FALSE),0)</f>
        <v>0</v>
      </c>
      <c r="F662" s="6">
        <f>IFERROR(VLOOKUP($C662,'World Cup Players'!#REF!,8,FALSE),0)</f>
        <v>0</v>
      </c>
      <c r="G662" s="6">
        <f>IFERROR(VLOOKUP($C662,'World Cup Players'!#REF!,10,FALSE),0)</f>
        <v>0</v>
      </c>
      <c r="H662" s="6">
        <f>IFERROR(VLOOKUP($C662,'World Cup Players'!#REF!,11,FALSE),0)</f>
        <v>0</v>
      </c>
      <c r="J662" s="6">
        <f>IFERROR(VLOOKUP($C662,#REF!,15,FALSE),0)</f>
        <v>0</v>
      </c>
      <c r="K662" s="6">
        <f>IFERROR(VLOOKUP($C662,#REF!,18,FALSE),0)</f>
        <v>0</v>
      </c>
      <c r="L662" s="6">
        <f t="shared" si="16"/>
        <v>0</v>
      </c>
    </row>
    <row r="663" spans="3:12" x14ac:dyDescent="0.25">
      <c r="C663" s="7" t="s">
        <v>55</v>
      </c>
      <c r="D663" s="6">
        <f>IFERROR(VLOOKUP($C663,'World Cup Players'!#REF!,3,FALSE),0)</f>
        <v>0</v>
      </c>
      <c r="F663" s="6">
        <f>IFERROR(VLOOKUP($C663,'World Cup Players'!#REF!,8,FALSE),0)</f>
        <v>0</v>
      </c>
      <c r="G663" s="6">
        <f>IFERROR(VLOOKUP($C663,'World Cup Players'!#REF!,10,FALSE),0)</f>
        <v>0</v>
      </c>
      <c r="H663" s="6">
        <f>IFERROR(VLOOKUP($C663,'World Cup Players'!#REF!,11,FALSE),0)</f>
        <v>0</v>
      </c>
      <c r="J663" s="6">
        <f>IFERROR(VLOOKUP($C663,#REF!,15,FALSE),0)</f>
        <v>0</v>
      </c>
      <c r="K663" s="6">
        <f>IFERROR(VLOOKUP($C663,#REF!,18,FALSE),0)</f>
        <v>0</v>
      </c>
      <c r="L663" s="6">
        <f t="shared" si="16"/>
        <v>0</v>
      </c>
    </row>
    <row r="664" spans="3:12" x14ac:dyDescent="0.25">
      <c r="C664" s="9" t="s">
        <v>57</v>
      </c>
      <c r="D664" s="6">
        <f>IFERROR(VLOOKUP($C664,'World Cup Players'!#REF!,3,FALSE),0)</f>
        <v>0</v>
      </c>
      <c r="F664" s="6">
        <f>IFERROR(VLOOKUP($C664,'World Cup Players'!#REF!,8,FALSE),0)</f>
        <v>0</v>
      </c>
      <c r="G664" s="6">
        <f>IFERROR(VLOOKUP($C664,'World Cup Players'!#REF!,10,FALSE),0)</f>
        <v>0</v>
      </c>
      <c r="H664" s="6">
        <f>IFERROR(VLOOKUP($C664,'World Cup Players'!#REF!,11,FALSE),0)</f>
        <v>0</v>
      </c>
      <c r="J664" s="6">
        <f>IFERROR(VLOOKUP($C664,#REF!,15,FALSE),0)</f>
        <v>0</v>
      </c>
      <c r="K664" s="6">
        <f>IFERROR(VLOOKUP($C664,#REF!,18,FALSE),0)</f>
        <v>0</v>
      </c>
      <c r="L664" s="6">
        <f t="shared" si="16"/>
        <v>0</v>
      </c>
    </row>
    <row r="665" spans="3:12" x14ac:dyDescent="0.25">
      <c r="C665" s="10" t="s">
        <v>87</v>
      </c>
      <c r="D665" s="6">
        <f>IFERROR(VLOOKUP($C665,'World Cup Players'!#REF!,3,FALSE),0)</f>
        <v>0</v>
      </c>
      <c r="F665" s="6">
        <f>IFERROR(VLOOKUP($C665,'World Cup Players'!#REF!,8,FALSE),0)</f>
        <v>0</v>
      </c>
      <c r="G665" s="6">
        <f>IFERROR(VLOOKUP($C665,'World Cup Players'!#REF!,10,FALSE),0)</f>
        <v>0</v>
      </c>
      <c r="H665" s="6">
        <f>IFERROR(VLOOKUP($C665,'World Cup Players'!#REF!,11,FALSE),0)</f>
        <v>0</v>
      </c>
      <c r="J665" s="6">
        <f>IFERROR(VLOOKUP($C665,#REF!,15,FALSE),0)</f>
        <v>0</v>
      </c>
      <c r="K665" s="6">
        <f>IFERROR(VLOOKUP($C665,#REF!,18,FALSE),0)</f>
        <v>0</v>
      </c>
      <c r="L665" s="6">
        <f t="shared" si="16"/>
        <v>0</v>
      </c>
    </row>
    <row r="666" spans="3:12" x14ac:dyDescent="0.25">
      <c r="C666" s="10" t="s">
        <v>99</v>
      </c>
      <c r="D666" s="6">
        <f>IFERROR(VLOOKUP($C666,'World Cup Players'!#REF!,3,FALSE),0)</f>
        <v>0</v>
      </c>
      <c r="F666" s="6">
        <f>IFERROR(VLOOKUP($C666,'World Cup Players'!#REF!,8,FALSE),0)</f>
        <v>0</v>
      </c>
      <c r="G666" s="6">
        <f>IFERROR(VLOOKUP($C666,'World Cup Players'!#REF!,10,FALSE),0)</f>
        <v>0</v>
      </c>
      <c r="H666" s="6">
        <f>IFERROR(VLOOKUP($C666,'World Cup Players'!#REF!,11,FALSE),0)</f>
        <v>0</v>
      </c>
      <c r="J666" s="6">
        <f>IFERROR(VLOOKUP($C666,#REF!,15,FALSE),0)</f>
        <v>0</v>
      </c>
      <c r="K666" s="6">
        <f>IFERROR(VLOOKUP($C666,#REF!,18,FALSE),0)</f>
        <v>0</v>
      </c>
      <c r="L666" s="6">
        <f t="shared" si="16"/>
        <v>0</v>
      </c>
    </row>
    <row r="667" spans="3:12" x14ac:dyDescent="0.25">
      <c r="C667" s="10" t="s">
        <v>116</v>
      </c>
      <c r="D667" s="6">
        <f>IFERROR(VLOOKUP($C667,'World Cup Players'!#REF!,3,FALSE),0)</f>
        <v>0</v>
      </c>
      <c r="F667" s="6">
        <f>IFERROR(VLOOKUP($C667,'World Cup Players'!#REF!,8,FALSE),0)</f>
        <v>0</v>
      </c>
      <c r="G667" s="6">
        <f>IFERROR(VLOOKUP($C667,'World Cup Players'!#REF!,10,FALSE),0)</f>
        <v>0</v>
      </c>
      <c r="H667" s="6">
        <f>IFERROR(VLOOKUP($C667,'World Cup Players'!#REF!,11,FALSE),0)</f>
        <v>0</v>
      </c>
      <c r="J667" s="6">
        <f>IFERROR(VLOOKUP($C667,#REF!,15,FALSE),0)</f>
        <v>0</v>
      </c>
      <c r="K667" s="6">
        <f>IFERROR(VLOOKUP($C667,#REF!,18,FALSE),0)</f>
        <v>0</v>
      </c>
      <c r="L667" s="6">
        <f t="shared" si="16"/>
        <v>0</v>
      </c>
    </row>
    <row r="668" spans="3:12" x14ac:dyDescent="0.25">
      <c r="C668" s="9" t="s">
        <v>58</v>
      </c>
      <c r="D668" s="6">
        <f>IFERROR(VLOOKUP($C668,'World Cup Players'!#REF!,3,FALSE),0)</f>
        <v>0</v>
      </c>
      <c r="F668" s="6">
        <f>IFERROR(VLOOKUP($C668,'World Cup Players'!#REF!,8,FALSE),0)</f>
        <v>0</v>
      </c>
      <c r="G668" s="6">
        <f>IFERROR(VLOOKUP($C668,'World Cup Players'!#REF!,10,FALSE),0)</f>
        <v>0</v>
      </c>
      <c r="H668" s="6">
        <f>IFERROR(VLOOKUP($C668,'World Cup Players'!#REF!,11,FALSE),0)</f>
        <v>0</v>
      </c>
      <c r="J668" s="6">
        <f>IFERROR(VLOOKUP($C668,#REF!,15,FALSE),0)</f>
        <v>0</v>
      </c>
      <c r="K668" s="6">
        <f>IFERROR(VLOOKUP($C668,#REF!,18,FALSE),0)</f>
        <v>0</v>
      </c>
      <c r="L668" s="6">
        <f t="shared" si="16"/>
        <v>0</v>
      </c>
    </row>
    <row r="669" spans="3:12" x14ac:dyDescent="0.25">
      <c r="C669" s="7" t="s">
        <v>44</v>
      </c>
      <c r="D669" s="6">
        <f>IFERROR(VLOOKUP($C669,'World Cup Players'!#REF!,3,FALSE),0)</f>
        <v>0</v>
      </c>
      <c r="F669" s="6">
        <f>IFERROR(VLOOKUP($C669,'World Cup Players'!#REF!,8,FALSE),0)</f>
        <v>0</v>
      </c>
      <c r="G669" s="6">
        <f>IFERROR(VLOOKUP($C669,'World Cup Players'!#REF!,10,FALSE),0)</f>
        <v>0</v>
      </c>
      <c r="H669" s="6">
        <f>IFERROR(VLOOKUP($C669,'World Cup Players'!#REF!,11,FALSE),0)</f>
        <v>0</v>
      </c>
      <c r="J669" s="6">
        <f>IFERROR(VLOOKUP($C669,#REF!,15,FALSE),0)</f>
        <v>0</v>
      </c>
      <c r="K669" s="6">
        <f>IFERROR(VLOOKUP($C669,#REF!,18,FALSE),0)</f>
        <v>0</v>
      </c>
      <c r="L669" s="6">
        <f t="shared" si="16"/>
        <v>0</v>
      </c>
    </row>
    <row r="670" spans="3:12" x14ac:dyDescent="0.25">
      <c r="C670" s="7" t="s">
        <v>36</v>
      </c>
      <c r="D670" s="6">
        <f>IFERROR(VLOOKUP($C670,'World Cup Players'!#REF!,3,FALSE),0)</f>
        <v>0</v>
      </c>
      <c r="F670" s="6">
        <f>IFERROR(VLOOKUP($C670,'World Cup Players'!#REF!,8,FALSE),0)</f>
        <v>0</v>
      </c>
      <c r="G670" s="6">
        <f>IFERROR(VLOOKUP($C670,'World Cup Players'!#REF!,10,FALSE),0)</f>
        <v>0</v>
      </c>
      <c r="H670" s="6">
        <f>IFERROR(VLOOKUP($C670,'World Cup Players'!#REF!,11,FALSE),0)</f>
        <v>0</v>
      </c>
      <c r="J670" s="6">
        <f>IFERROR(VLOOKUP($C670,#REF!,15,FALSE),0)</f>
        <v>0</v>
      </c>
      <c r="K670" s="6">
        <f>IFERROR(VLOOKUP($C670,#REF!,18,FALSE),0)</f>
        <v>0</v>
      </c>
      <c r="L670" s="6">
        <f t="shared" si="16"/>
        <v>0</v>
      </c>
    </row>
    <row r="671" spans="3:12" x14ac:dyDescent="0.25">
      <c r="C671" s="10" t="s">
        <v>101</v>
      </c>
      <c r="D671" s="6">
        <f>IFERROR(VLOOKUP($C671,'World Cup Players'!#REF!,3,FALSE),0)</f>
        <v>0</v>
      </c>
      <c r="F671" s="6">
        <f>IFERROR(VLOOKUP($C671,'World Cup Players'!#REF!,8,FALSE),0)</f>
        <v>0</v>
      </c>
      <c r="G671" s="6">
        <f>IFERROR(VLOOKUP($C671,'World Cup Players'!#REF!,10,FALSE),0)</f>
        <v>0</v>
      </c>
      <c r="H671" s="6">
        <f>IFERROR(VLOOKUP($C671,'World Cup Players'!#REF!,11,FALSE),0)</f>
        <v>0</v>
      </c>
      <c r="J671" s="6">
        <f>IFERROR(VLOOKUP($C671,#REF!,15,FALSE),0)</f>
        <v>0</v>
      </c>
      <c r="K671" s="6">
        <f>IFERROR(VLOOKUP($C671,#REF!,18,FALSE),0)</f>
        <v>0</v>
      </c>
      <c r="L671" s="6">
        <f t="shared" si="16"/>
        <v>0</v>
      </c>
    </row>
    <row r="672" spans="3:12" x14ac:dyDescent="0.25">
      <c r="C672" s="10" t="s">
        <v>88</v>
      </c>
      <c r="D672" s="6">
        <f>IFERROR(VLOOKUP($C672,'World Cup Players'!#REF!,3,FALSE),0)</f>
        <v>0</v>
      </c>
      <c r="F672" s="6">
        <f>IFERROR(VLOOKUP($C672,'World Cup Players'!#REF!,8,FALSE),0)</f>
        <v>0</v>
      </c>
      <c r="G672" s="6">
        <f>IFERROR(VLOOKUP($C672,'World Cup Players'!#REF!,10,FALSE),0)</f>
        <v>0</v>
      </c>
      <c r="H672" s="6">
        <f>IFERROR(VLOOKUP($C672,'World Cup Players'!#REF!,11,FALSE),0)</f>
        <v>0</v>
      </c>
      <c r="J672" s="6">
        <f>IFERROR(VLOOKUP($C672,#REF!,15,FALSE),0)</f>
        <v>0</v>
      </c>
      <c r="K672" s="6">
        <f>IFERROR(VLOOKUP($C672,#REF!,18,FALSE),0)</f>
        <v>0</v>
      </c>
      <c r="L672" s="6">
        <f t="shared" si="16"/>
        <v>0</v>
      </c>
    </row>
    <row r="673" spans="3:12" x14ac:dyDescent="0.25">
      <c r="C673" s="8" t="s">
        <v>76</v>
      </c>
      <c r="D673" s="6">
        <f>IFERROR(VLOOKUP($C673,'World Cup Players'!#REF!,3,FALSE),0)</f>
        <v>0</v>
      </c>
      <c r="F673" s="6">
        <f>IFERROR(VLOOKUP($C673,'World Cup Players'!#REF!,8,FALSE),0)</f>
        <v>0</v>
      </c>
      <c r="G673" s="6">
        <f>IFERROR(VLOOKUP($C673,'World Cup Players'!#REF!,10,FALSE),0)</f>
        <v>0</v>
      </c>
      <c r="H673" s="6">
        <f>IFERROR(VLOOKUP($C673,'World Cup Players'!#REF!,11,FALSE),0)</f>
        <v>0</v>
      </c>
      <c r="J673" s="6">
        <f>IFERROR(VLOOKUP($C673,#REF!,15,FALSE),0)</f>
        <v>0</v>
      </c>
      <c r="K673" s="6">
        <f>IFERROR(VLOOKUP($C673,#REF!,18,FALSE),0)</f>
        <v>0</v>
      </c>
      <c r="L673" s="6">
        <f t="shared" si="16"/>
        <v>0</v>
      </c>
    </row>
    <row r="674" spans="3:12" x14ac:dyDescent="0.25">
      <c r="C674" s="7" t="s">
        <v>45</v>
      </c>
      <c r="D674" s="6">
        <f>IFERROR(VLOOKUP($C674,'World Cup Players'!#REF!,3,FALSE),0)</f>
        <v>0</v>
      </c>
      <c r="F674" s="6">
        <f>IFERROR(VLOOKUP($C674,'World Cup Players'!#REF!,8,FALSE),0)</f>
        <v>0</v>
      </c>
      <c r="G674" s="6">
        <f>IFERROR(VLOOKUP($C674,'World Cup Players'!#REF!,10,FALSE),0)</f>
        <v>0</v>
      </c>
      <c r="H674" s="6">
        <f>IFERROR(VLOOKUP($C674,'World Cup Players'!#REF!,11,FALSE),0)</f>
        <v>0</v>
      </c>
      <c r="J674" s="6">
        <f>IFERROR(VLOOKUP($C674,#REF!,15,FALSE),0)</f>
        <v>0</v>
      </c>
      <c r="K674" s="6">
        <f>IFERROR(VLOOKUP($C674,#REF!,18,FALSE),0)</f>
        <v>0</v>
      </c>
      <c r="L674" s="6">
        <f t="shared" si="16"/>
        <v>0</v>
      </c>
    </row>
    <row r="675" spans="3:12" x14ac:dyDescent="0.25">
      <c r="C675" s="7" t="s">
        <v>130</v>
      </c>
      <c r="D675" s="6">
        <f>IFERROR(VLOOKUP($C675,'World Cup Players'!#REF!,3,FALSE),0)</f>
        <v>0</v>
      </c>
      <c r="F675" s="6">
        <f>IFERROR(VLOOKUP($C675,'World Cup Players'!#REF!,8,FALSE),0)</f>
        <v>0</v>
      </c>
      <c r="G675" s="6">
        <f>IFERROR(VLOOKUP($C675,'World Cup Players'!#REF!,10,FALSE),0)</f>
        <v>0</v>
      </c>
      <c r="H675" s="6">
        <f>IFERROR(VLOOKUP($C675,'World Cup Players'!#REF!,11,FALSE),0)</f>
        <v>0</v>
      </c>
      <c r="J675" s="6">
        <f>IFERROR(VLOOKUP($C675,#REF!,15,FALSE),0)</f>
        <v>0</v>
      </c>
      <c r="K675" s="6">
        <f>IFERROR(VLOOKUP($C675,#REF!,18,FALSE),0)</f>
        <v>0</v>
      </c>
      <c r="L675" s="6">
        <f t="shared" si="16"/>
        <v>0</v>
      </c>
    </row>
    <row r="676" spans="3:12" x14ac:dyDescent="0.25">
      <c r="C676" s="7" t="s">
        <v>72</v>
      </c>
      <c r="D676" s="6">
        <f>IFERROR(VLOOKUP($C676,'World Cup Players'!#REF!,3,FALSE),0)</f>
        <v>0</v>
      </c>
      <c r="F676" s="6">
        <f>IFERROR(VLOOKUP($C676,'World Cup Players'!#REF!,8,FALSE),0)</f>
        <v>0</v>
      </c>
      <c r="G676" s="6">
        <f>IFERROR(VLOOKUP($C676,'World Cup Players'!#REF!,10,FALSE),0)</f>
        <v>0</v>
      </c>
      <c r="H676" s="6">
        <f>IFERROR(VLOOKUP($C676,'World Cup Players'!#REF!,11,FALSE),0)</f>
        <v>0</v>
      </c>
      <c r="J676" s="6">
        <f>IFERROR(VLOOKUP($C676,#REF!,15,FALSE),0)</f>
        <v>0</v>
      </c>
      <c r="K676" s="6">
        <f>IFERROR(VLOOKUP($C676,#REF!,18,FALSE),0)</f>
        <v>0</v>
      </c>
      <c r="L676" s="6">
        <f t="shared" si="16"/>
        <v>0</v>
      </c>
    </row>
    <row r="677" spans="3:12" x14ac:dyDescent="0.25">
      <c r="C677" s="12" t="s">
        <v>133</v>
      </c>
      <c r="D677" s="6">
        <f>IFERROR(VLOOKUP($C677,'World Cup Players'!#REF!,3,FALSE),0)</f>
        <v>0</v>
      </c>
      <c r="F677" s="6">
        <f>IFERROR(VLOOKUP($C677,'World Cup Players'!#REF!,8,FALSE),0)</f>
        <v>0</v>
      </c>
      <c r="G677" s="6">
        <f>IFERROR(VLOOKUP($C677,'World Cup Players'!#REF!,10,FALSE),0)</f>
        <v>0</v>
      </c>
      <c r="H677" s="6">
        <f>IFERROR(VLOOKUP($C677,'World Cup Players'!#REF!,11,FALSE),0)</f>
        <v>0</v>
      </c>
      <c r="J677" s="6">
        <f>IFERROR(VLOOKUP($C677,#REF!,15,FALSE),0)</f>
        <v>0</v>
      </c>
      <c r="K677" s="6">
        <f>IFERROR(VLOOKUP($C677,#REF!,18,FALSE),0)</f>
        <v>0</v>
      </c>
      <c r="L677" s="6">
        <f t="shared" si="16"/>
        <v>0</v>
      </c>
    </row>
    <row r="678" spans="3:12" x14ac:dyDescent="0.25">
      <c r="D678" s="6">
        <f>IFERROR(VLOOKUP($C678,'World Cup Players'!#REF!,3,FALSE),0)</f>
        <v>0</v>
      </c>
      <c r="F678" s="6">
        <f>IFERROR(VLOOKUP($C678,'World Cup Players'!#REF!,8,FALSE),0)</f>
        <v>0</v>
      </c>
      <c r="G678" s="6">
        <f>IFERROR(VLOOKUP($C678,'World Cup Players'!#REF!,10,FALSE),0)</f>
        <v>0</v>
      </c>
      <c r="H678" s="6">
        <f>IFERROR(VLOOKUP($C678,'World Cup Players'!#REF!,11,FALSE),0)</f>
        <v>0</v>
      </c>
      <c r="J678" s="6">
        <f>IFERROR(VLOOKUP($C678,#REF!,15,FALSE),0)</f>
        <v>0</v>
      </c>
      <c r="K678" s="6">
        <f>IFERROR(VLOOKUP($C678,#REF!,18,FALSE),0)</f>
        <v>0</v>
      </c>
      <c r="L678" s="6">
        <f t="shared" si="16"/>
        <v>0</v>
      </c>
    </row>
    <row r="679" spans="3:12" x14ac:dyDescent="0.25">
      <c r="C679" s="6" t="s">
        <v>166</v>
      </c>
      <c r="D679" s="6">
        <f>IFERROR(VLOOKUP($C679,'World Cup Players'!#REF!,3,FALSE),0)</f>
        <v>0</v>
      </c>
      <c r="F679" s="6">
        <f>IFERROR(VLOOKUP($C679,'World Cup Players'!#REF!,8,FALSE),0)</f>
        <v>0</v>
      </c>
      <c r="G679" s="6">
        <f>IFERROR(VLOOKUP($C679,'World Cup Players'!#REF!,10,FALSE),0)</f>
        <v>0</v>
      </c>
      <c r="H679" s="6">
        <f>IFERROR(VLOOKUP($C679,'World Cup Players'!#REF!,11,FALSE),0)</f>
        <v>0</v>
      </c>
      <c r="J679" s="6">
        <f>IFERROR(VLOOKUP($C679,#REF!,15,FALSE),0)</f>
        <v>0</v>
      </c>
      <c r="K679" s="6">
        <f>IFERROR(VLOOKUP($C679,#REF!,18,FALSE),0)</f>
        <v>0</v>
      </c>
      <c r="L679" s="6">
        <f t="shared" si="16"/>
        <v>0</v>
      </c>
    </row>
    <row r="680" spans="3:12" x14ac:dyDescent="0.25">
      <c r="C680" s="7" t="s">
        <v>53</v>
      </c>
      <c r="D680" s="6">
        <f>IFERROR(VLOOKUP($C680,'World Cup Players'!#REF!,3,FALSE),0)</f>
        <v>0</v>
      </c>
      <c r="F680" s="6">
        <f>IFERROR(VLOOKUP($C680,'World Cup Players'!#REF!,8,FALSE),0)</f>
        <v>0</v>
      </c>
      <c r="G680" s="6">
        <f>IFERROR(VLOOKUP($C680,'World Cup Players'!#REF!,10,FALSE),0)</f>
        <v>0</v>
      </c>
      <c r="H680" s="6">
        <f>IFERROR(VLOOKUP($C680,'World Cup Players'!#REF!,11,FALSE),0)</f>
        <v>0</v>
      </c>
      <c r="J680" s="6">
        <f>IFERROR(VLOOKUP($C680,#REF!,15,FALSE),0)</f>
        <v>0</v>
      </c>
      <c r="K680" s="6">
        <f>IFERROR(VLOOKUP($C680,#REF!,18,FALSE),0)</f>
        <v>0</v>
      </c>
      <c r="L680" s="6">
        <f t="shared" si="16"/>
        <v>0</v>
      </c>
    </row>
    <row r="681" spans="3:12" x14ac:dyDescent="0.25">
      <c r="C681" s="8" t="s">
        <v>17</v>
      </c>
      <c r="D681" s="6">
        <f>IFERROR(VLOOKUP($C681,'World Cup Players'!#REF!,3,FALSE),0)</f>
        <v>0</v>
      </c>
      <c r="F681" s="6">
        <f>IFERROR(VLOOKUP($C681,'World Cup Players'!#REF!,8,FALSE),0)</f>
        <v>0</v>
      </c>
      <c r="G681" s="6">
        <f>IFERROR(VLOOKUP($C681,'World Cup Players'!#REF!,10,FALSE),0)</f>
        <v>0</v>
      </c>
      <c r="H681" s="6">
        <f>IFERROR(VLOOKUP($C681,'World Cup Players'!#REF!,11,FALSE),0)</f>
        <v>0</v>
      </c>
      <c r="J681" s="6">
        <f>IFERROR(VLOOKUP($C681,#REF!,15,FALSE),0)</f>
        <v>0</v>
      </c>
      <c r="K681" s="6">
        <f>IFERROR(VLOOKUP($C681,#REF!,18,FALSE),0)</f>
        <v>0</v>
      </c>
      <c r="L681" s="6">
        <f t="shared" si="16"/>
        <v>0</v>
      </c>
    </row>
    <row r="682" spans="3:12" x14ac:dyDescent="0.25">
      <c r="C682" s="8" t="s">
        <v>125</v>
      </c>
      <c r="D682" s="6">
        <f>IFERROR(VLOOKUP($C682,'World Cup Players'!#REF!,3,FALSE),0)</f>
        <v>0</v>
      </c>
      <c r="F682" s="6">
        <f>IFERROR(VLOOKUP($C682,'World Cup Players'!#REF!,8,FALSE),0)</f>
        <v>0</v>
      </c>
      <c r="G682" s="6">
        <f>IFERROR(VLOOKUP($C682,'World Cup Players'!#REF!,10,FALSE),0)</f>
        <v>0</v>
      </c>
      <c r="H682" s="6">
        <f>IFERROR(VLOOKUP($C682,'World Cup Players'!#REF!,11,FALSE),0)</f>
        <v>0</v>
      </c>
      <c r="J682" s="6">
        <f>IFERROR(VLOOKUP($C682,#REF!,15,FALSE),0)</f>
        <v>0</v>
      </c>
      <c r="K682" s="6">
        <f>IFERROR(VLOOKUP($C682,#REF!,18,FALSE),0)</f>
        <v>0</v>
      </c>
      <c r="L682" s="6">
        <f t="shared" si="16"/>
        <v>0</v>
      </c>
    </row>
    <row r="683" spans="3:12" x14ac:dyDescent="0.25">
      <c r="C683" s="7" t="s">
        <v>25</v>
      </c>
      <c r="D683" s="6">
        <f>IFERROR(VLOOKUP($C683,'World Cup Players'!#REF!,3,FALSE),0)</f>
        <v>0</v>
      </c>
      <c r="F683" s="6">
        <f>IFERROR(VLOOKUP($C683,'World Cup Players'!#REF!,8,FALSE),0)</f>
        <v>0</v>
      </c>
      <c r="G683" s="6">
        <f>IFERROR(VLOOKUP($C683,'World Cup Players'!#REF!,10,FALSE),0)</f>
        <v>0</v>
      </c>
      <c r="H683" s="6">
        <f>IFERROR(VLOOKUP($C683,'World Cup Players'!#REF!,11,FALSE),0)</f>
        <v>0</v>
      </c>
      <c r="J683" s="6">
        <f>IFERROR(VLOOKUP($C683,#REF!,15,FALSE),0)</f>
        <v>0</v>
      </c>
      <c r="K683" s="6">
        <f>IFERROR(VLOOKUP($C683,#REF!,18,FALSE),0)</f>
        <v>0</v>
      </c>
      <c r="L683" s="6">
        <f t="shared" si="16"/>
        <v>0</v>
      </c>
    </row>
    <row r="684" spans="3:12" x14ac:dyDescent="0.25">
      <c r="C684" s="8" t="s">
        <v>35</v>
      </c>
      <c r="D684" s="6">
        <f>IFERROR(VLOOKUP($C684,'World Cup Players'!#REF!,3,FALSE),0)</f>
        <v>0</v>
      </c>
      <c r="F684" s="6">
        <f>IFERROR(VLOOKUP($C684,'World Cup Players'!#REF!,8,FALSE),0)</f>
        <v>0</v>
      </c>
      <c r="G684" s="6">
        <f>IFERROR(VLOOKUP($C684,'World Cup Players'!#REF!,10,FALSE),0)</f>
        <v>0</v>
      </c>
      <c r="H684" s="6">
        <f>IFERROR(VLOOKUP($C684,'World Cup Players'!#REF!,11,FALSE),0)</f>
        <v>0</v>
      </c>
      <c r="J684" s="6">
        <f>IFERROR(VLOOKUP($C684,#REF!,15,FALSE),0)</f>
        <v>0</v>
      </c>
      <c r="K684" s="6">
        <f>IFERROR(VLOOKUP($C684,#REF!,18,FALSE),0)</f>
        <v>0</v>
      </c>
      <c r="L684" s="6">
        <f t="shared" si="16"/>
        <v>0</v>
      </c>
    </row>
    <row r="685" spans="3:12" x14ac:dyDescent="0.25">
      <c r="C685" s="10" t="s">
        <v>100</v>
      </c>
      <c r="D685" s="6">
        <f>IFERROR(VLOOKUP($C685,'World Cup Players'!#REF!,3,FALSE),0)</f>
        <v>0</v>
      </c>
      <c r="F685" s="6">
        <f>IFERROR(VLOOKUP($C685,'World Cup Players'!#REF!,8,FALSE),0)</f>
        <v>0</v>
      </c>
      <c r="G685" s="6">
        <f>IFERROR(VLOOKUP($C685,'World Cup Players'!#REF!,10,FALSE),0)</f>
        <v>0</v>
      </c>
      <c r="H685" s="6">
        <f>IFERROR(VLOOKUP($C685,'World Cup Players'!#REF!,11,FALSE),0)</f>
        <v>0</v>
      </c>
      <c r="J685" s="6">
        <f>IFERROR(VLOOKUP($C685,#REF!,15,FALSE),0)</f>
        <v>0</v>
      </c>
      <c r="K685" s="6">
        <f>IFERROR(VLOOKUP($C685,#REF!,18,FALSE),0)</f>
        <v>0</v>
      </c>
      <c r="L685" s="6">
        <f t="shared" si="16"/>
        <v>0</v>
      </c>
    </row>
    <row r="686" spans="3:12" x14ac:dyDescent="0.25">
      <c r="C686" s="10" t="s">
        <v>109</v>
      </c>
      <c r="D686" s="6">
        <f>IFERROR(VLOOKUP($C686,'World Cup Players'!#REF!,3,FALSE),0)</f>
        <v>0</v>
      </c>
      <c r="F686" s="6">
        <f>IFERROR(VLOOKUP($C686,'World Cup Players'!#REF!,8,FALSE),0)</f>
        <v>0</v>
      </c>
      <c r="G686" s="6">
        <f>IFERROR(VLOOKUP($C686,'World Cup Players'!#REF!,10,FALSE),0)</f>
        <v>0</v>
      </c>
      <c r="H686" s="6">
        <f>IFERROR(VLOOKUP($C686,'World Cup Players'!#REF!,11,FALSE),0)</f>
        <v>0</v>
      </c>
      <c r="J686" s="6">
        <f>IFERROR(VLOOKUP($C686,#REF!,15,FALSE),0)</f>
        <v>0</v>
      </c>
      <c r="K686" s="6">
        <f>IFERROR(VLOOKUP($C686,#REF!,18,FALSE),0)</f>
        <v>0</v>
      </c>
      <c r="L686" s="6">
        <f t="shared" si="16"/>
        <v>0</v>
      </c>
    </row>
    <row r="687" spans="3:12" x14ac:dyDescent="0.25">
      <c r="C687" s="7" t="s">
        <v>47</v>
      </c>
      <c r="D687" s="6">
        <f>IFERROR(VLOOKUP($C687,'World Cup Players'!#REF!,3,FALSE),0)</f>
        <v>0</v>
      </c>
      <c r="F687" s="6">
        <f>IFERROR(VLOOKUP($C687,'World Cup Players'!#REF!,8,FALSE),0)</f>
        <v>0</v>
      </c>
      <c r="G687" s="6">
        <f>IFERROR(VLOOKUP($C687,'World Cup Players'!#REF!,10,FALSE),0)</f>
        <v>0</v>
      </c>
      <c r="H687" s="6">
        <f>IFERROR(VLOOKUP($C687,'World Cup Players'!#REF!,11,FALSE),0)</f>
        <v>0</v>
      </c>
      <c r="J687" s="6">
        <f>IFERROR(VLOOKUP($C687,#REF!,15,FALSE),0)</f>
        <v>0</v>
      </c>
      <c r="K687" s="6">
        <f>IFERROR(VLOOKUP($C687,#REF!,18,FALSE),0)</f>
        <v>0</v>
      </c>
      <c r="L687" s="6">
        <f t="shared" si="16"/>
        <v>0</v>
      </c>
    </row>
    <row r="688" spans="3:12" x14ac:dyDescent="0.25">
      <c r="C688" s="9" t="s">
        <v>57</v>
      </c>
      <c r="D688" s="6">
        <f>IFERROR(VLOOKUP($C688,'World Cup Players'!#REF!,3,FALSE),0)</f>
        <v>0</v>
      </c>
      <c r="F688" s="6">
        <f>IFERROR(VLOOKUP($C688,'World Cup Players'!#REF!,8,FALSE),0)</f>
        <v>0</v>
      </c>
      <c r="G688" s="6">
        <f>IFERROR(VLOOKUP($C688,'World Cup Players'!#REF!,10,FALSE),0)</f>
        <v>0</v>
      </c>
      <c r="H688" s="6">
        <f>IFERROR(VLOOKUP($C688,'World Cup Players'!#REF!,11,FALSE),0)</f>
        <v>0</v>
      </c>
      <c r="J688" s="6">
        <f>IFERROR(VLOOKUP($C688,#REF!,15,FALSE),0)</f>
        <v>0</v>
      </c>
      <c r="K688" s="6">
        <f>IFERROR(VLOOKUP($C688,#REF!,18,FALSE),0)</f>
        <v>0</v>
      </c>
      <c r="L688" s="6">
        <f t="shared" si="16"/>
        <v>0</v>
      </c>
    </row>
    <row r="689" spans="3:12" x14ac:dyDescent="0.25">
      <c r="C689" s="10" t="s">
        <v>115</v>
      </c>
      <c r="D689" s="6">
        <f>IFERROR(VLOOKUP($C689,'World Cup Players'!#REF!,3,FALSE),0)</f>
        <v>0</v>
      </c>
      <c r="F689" s="6">
        <f>IFERROR(VLOOKUP($C689,'World Cup Players'!#REF!,8,FALSE),0)</f>
        <v>0</v>
      </c>
      <c r="G689" s="6">
        <f>IFERROR(VLOOKUP($C689,'World Cup Players'!#REF!,10,FALSE),0)</f>
        <v>0</v>
      </c>
      <c r="H689" s="6">
        <f>IFERROR(VLOOKUP($C689,'World Cup Players'!#REF!,11,FALSE),0)</f>
        <v>0</v>
      </c>
      <c r="J689" s="6">
        <f>IFERROR(VLOOKUP($C689,#REF!,15,FALSE),0)</f>
        <v>0</v>
      </c>
      <c r="K689" s="6">
        <f>IFERROR(VLOOKUP($C689,#REF!,18,FALSE),0)</f>
        <v>0</v>
      </c>
      <c r="L689" s="6">
        <f t="shared" si="16"/>
        <v>0</v>
      </c>
    </row>
    <row r="690" spans="3:12" x14ac:dyDescent="0.25">
      <c r="C690" s="10" t="s">
        <v>102</v>
      </c>
      <c r="D690" s="6">
        <f>IFERROR(VLOOKUP($C690,'World Cup Players'!#REF!,3,FALSE),0)</f>
        <v>0</v>
      </c>
      <c r="F690" s="6">
        <f>IFERROR(VLOOKUP($C690,'World Cup Players'!#REF!,8,FALSE),0)</f>
        <v>0</v>
      </c>
      <c r="G690" s="6">
        <f>IFERROR(VLOOKUP($C690,'World Cup Players'!#REF!,10,FALSE),0)</f>
        <v>0</v>
      </c>
      <c r="H690" s="6">
        <f>IFERROR(VLOOKUP($C690,'World Cup Players'!#REF!,11,FALSE),0)</f>
        <v>0</v>
      </c>
      <c r="J690" s="6">
        <f>IFERROR(VLOOKUP($C690,#REF!,15,FALSE),0)</f>
        <v>0</v>
      </c>
      <c r="K690" s="6">
        <f>IFERROR(VLOOKUP($C690,#REF!,18,FALSE),0)</f>
        <v>0</v>
      </c>
      <c r="L690" s="6">
        <f t="shared" si="16"/>
        <v>0</v>
      </c>
    </row>
    <row r="691" spans="3:12" x14ac:dyDescent="0.25">
      <c r="C691" s="10" t="s">
        <v>96</v>
      </c>
      <c r="D691" s="6">
        <f>IFERROR(VLOOKUP($C691,'World Cup Players'!#REF!,3,FALSE),0)</f>
        <v>0</v>
      </c>
      <c r="F691" s="6">
        <f>IFERROR(VLOOKUP($C691,'World Cup Players'!#REF!,8,FALSE),0)</f>
        <v>0</v>
      </c>
      <c r="G691" s="6">
        <f>IFERROR(VLOOKUP($C691,'World Cup Players'!#REF!,10,FALSE),0)</f>
        <v>0</v>
      </c>
      <c r="H691" s="6">
        <f>IFERROR(VLOOKUP($C691,'World Cup Players'!#REF!,11,FALSE),0)</f>
        <v>0</v>
      </c>
      <c r="J691" s="6">
        <f>IFERROR(VLOOKUP($C691,#REF!,15,FALSE),0)</f>
        <v>0</v>
      </c>
      <c r="K691" s="6">
        <f>IFERROR(VLOOKUP($C691,#REF!,18,FALSE),0)</f>
        <v>0</v>
      </c>
      <c r="L691" s="6">
        <f t="shared" si="16"/>
        <v>0</v>
      </c>
    </row>
    <row r="692" spans="3:12" x14ac:dyDescent="0.25">
      <c r="C692" s="9" t="s">
        <v>58</v>
      </c>
      <c r="D692" s="6">
        <f>IFERROR(VLOOKUP($C692,'World Cup Players'!#REF!,3,FALSE),0)</f>
        <v>0</v>
      </c>
      <c r="F692" s="6">
        <f>IFERROR(VLOOKUP($C692,'World Cup Players'!#REF!,8,FALSE),0)</f>
        <v>0</v>
      </c>
      <c r="G692" s="6">
        <f>IFERROR(VLOOKUP($C692,'World Cup Players'!#REF!,10,FALSE),0)</f>
        <v>0</v>
      </c>
      <c r="H692" s="6">
        <f>IFERROR(VLOOKUP($C692,'World Cup Players'!#REF!,11,FALSE),0)</f>
        <v>0</v>
      </c>
      <c r="J692" s="6">
        <f>IFERROR(VLOOKUP($C692,#REF!,15,FALSE),0)</f>
        <v>0</v>
      </c>
      <c r="K692" s="6">
        <f>IFERROR(VLOOKUP($C692,#REF!,18,FALSE),0)</f>
        <v>0</v>
      </c>
      <c r="L692" s="6">
        <f t="shared" si="16"/>
        <v>0</v>
      </c>
    </row>
    <row r="693" spans="3:12" x14ac:dyDescent="0.25">
      <c r="C693" s="7" t="s">
        <v>44</v>
      </c>
      <c r="D693" s="6">
        <f>IFERROR(VLOOKUP($C693,'World Cup Players'!#REF!,3,FALSE),0)</f>
        <v>0</v>
      </c>
      <c r="F693" s="6">
        <f>IFERROR(VLOOKUP($C693,'World Cup Players'!#REF!,8,FALSE),0)</f>
        <v>0</v>
      </c>
      <c r="G693" s="6">
        <f>IFERROR(VLOOKUP($C693,'World Cup Players'!#REF!,10,FALSE),0)</f>
        <v>0</v>
      </c>
      <c r="H693" s="6">
        <f>IFERROR(VLOOKUP($C693,'World Cup Players'!#REF!,11,FALSE),0)</f>
        <v>0</v>
      </c>
      <c r="J693" s="6">
        <f>IFERROR(VLOOKUP($C693,#REF!,15,FALSE),0)</f>
        <v>0</v>
      </c>
      <c r="K693" s="6">
        <f>IFERROR(VLOOKUP($C693,#REF!,18,FALSE),0)</f>
        <v>0</v>
      </c>
      <c r="L693" s="6">
        <f t="shared" si="16"/>
        <v>0</v>
      </c>
    </row>
    <row r="694" spans="3:12" x14ac:dyDescent="0.25">
      <c r="C694" s="10" t="s">
        <v>79</v>
      </c>
      <c r="D694" s="6">
        <f>IFERROR(VLOOKUP($C694,'World Cup Players'!#REF!,3,FALSE),0)</f>
        <v>0</v>
      </c>
      <c r="F694" s="6">
        <f>IFERROR(VLOOKUP($C694,'World Cup Players'!#REF!,8,FALSE),0)</f>
        <v>0</v>
      </c>
      <c r="G694" s="6">
        <f>IFERROR(VLOOKUP($C694,'World Cup Players'!#REF!,10,FALSE),0)</f>
        <v>0</v>
      </c>
      <c r="H694" s="6">
        <f>IFERROR(VLOOKUP($C694,'World Cup Players'!#REF!,11,FALSE),0)</f>
        <v>0</v>
      </c>
      <c r="J694" s="6">
        <f>IFERROR(VLOOKUP($C694,#REF!,15,FALSE),0)</f>
        <v>0</v>
      </c>
      <c r="K694" s="6">
        <f>IFERROR(VLOOKUP($C694,#REF!,18,FALSE),0)</f>
        <v>0</v>
      </c>
      <c r="L694" s="6">
        <f t="shared" si="16"/>
        <v>0</v>
      </c>
    </row>
    <row r="695" spans="3:12" x14ac:dyDescent="0.25">
      <c r="C695" s="10" t="s">
        <v>111</v>
      </c>
      <c r="D695" s="6">
        <f>IFERROR(VLOOKUP($C695,'World Cup Players'!#REF!,3,FALSE),0)</f>
        <v>0</v>
      </c>
      <c r="F695" s="6">
        <f>IFERROR(VLOOKUP($C695,'World Cup Players'!#REF!,8,FALSE),0)</f>
        <v>0</v>
      </c>
      <c r="G695" s="6">
        <f>IFERROR(VLOOKUP($C695,'World Cup Players'!#REF!,10,FALSE),0)</f>
        <v>0</v>
      </c>
      <c r="H695" s="6">
        <f>IFERROR(VLOOKUP($C695,'World Cup Players'!#REF!,11,FALSE),0)</f>
        <v>0</v>
      </c>
      <c r="J695" s="6">
        <f>IFERROR(VLOOKUP($C695,#REF!,15,FALSE),0)</f>
        <v>0</v>
      </c>
      <c r="K695" s="6">
        <f>IFERROR(VLOOKUP($C695,#REF!,18,FALSE),0)</f>
        <v>0</v>
      </c>
      <c r="L695" s="6">
        <f t="shared" si="16"/>
        <v>0</v>
      </c>
    </row>
    <row r="696" spans="3:12" x14ac:dyDescent="0.25">
      <c r="C696" s="10" t="s">
        <v>108</v>
      </c>
      <c r="D696" s="6">
        <f>IFERROR(VLOOKUP($C696,'World Cup Players'!#REF!,3,FALSE),0)</f>
        <v>0</v>
      </c>
      <c r="F696" s="6">
        <f>IFERROR(VLOOKUP($C696,'World Cup Players'!#REF!,8,FALSE),0)</f>
        <v>0</v>
      </c>
      <c r="G696" s="6">
        <f>IFERROR(VLOOKUP($C696,'World Cup Players'!#REF!,10,FALSE),0)</f>
        <v>0</v>
      </c>
      <c r="H696" s="6">
        <f>IFERROR(VLOOKUP($C696,'World Cup Players'!#REF!,11,FALSE),0)</f>
        <v>0</v>
      </c>
      <c r="J696" s="6">
        <f>IFERROR(VLOOKUP($C696,#REF!,15,FALSE),0)</f>
        <v>0</v>
      </c>
      <c r="K696" s="6">
        <f>IFERROR(VLOOKUP($C696,#REF!,18,FALSE),0)</f>
        <v>0</v>
      </c>
      <c r="L696" s="6">
        <f t="shared" si="16"/>
        <v>0</v>
      </c>
    </row>
    <row r="697" spans="3:12" x14ac:dyDescent="0.25">
      <c r="C697" s="8" t="s">
        <v>76</v>
      </c>
      <c r="D697" s="6">
        <f>IFERROR(VLOOKUP($C697,'World Cup Players'!#REF!,3,FALSE),0)</f>
        <v>0</v>
      </c>
      <c r="F697" s="6">
        <f>IFERROR(VLOOKUP($C697,'World Cup Players'!#REF!,8,FALSE),0)</f>
        <v>0</v>
      </c>
      <c r="G697" s="6">
        <f>IFERROR(VLOOKUP($C697,'World Cup Players'!#REF!,10,FALSE),0)</f>
        <v>0</v>
      </c>
      <c r="H697" s="6">
        <f>IFERROR(VLOOKUP($C697,'World Cup Players'!#REF!,11,FALSE),0)</f>
        <v>0</v>
      </c>
      <c r="J697" s="6">
        <f>IFERROR(VLOOKUP($C697,#REF!,15,FALSE),0)</f>
        <v>0</v>
      </c>
      <c r="K697" s="6">
        <f>IFERROR(VLOOKUP($C697,#REF!,18,FALSE),0)</f>
        <v>0</v>
      </c>
      <c r="L697" s="6">
        <f t="shared" si="16"/>
        <v>0</v>
      </c>
    </row>
    <row r="698" spans="3:12" x14ac:dyDescent="0.25">
      <c r="C698" s="7" t="s">
        <v>51</v>
      </c>
      <c r="D698" s="6">
        <f>IFERROR(VLOOKUP($C698,'World Cup Players'!#REF!,3,FALSE),0)</f>
        <v>0</v>
      </c>
      <c r="F698" s="6">
        <f>IFERROR(VLOOKUP($C698,'World Cup Players'!#REF!,8,FALSE),0)</f>
        <v>0</v>
      </c>
      <c r="G698" s="6">
        <f>IFERROR(VLOOKUP($C698,'World Cup Players'!#REF!,10,FALSE),0)</f>
        <v>0</v>
      </c>
      <c r="H698" s="6">
        <f>IFERROR(VLOOKUP($C698,'World Cup Players'!#REF!,11,FALSE),0)</f>
        <v>0</v>
      </c>
      <c r="J698" s="6">
        <f>IFERROR(VLOOKUP($C698,#REF!,15,FALSE),0)</f>
        <v>0</v>
      </c>
      <c r="K698" s="6">
        <f>IFERROR(VLOOKUP($C698,#REF!,18,FALSE),0)</f>
        <v>0</v>
      </c>
      <c r="L698" s="6">
        <f t="shared" si="16"/>
        <v>0</v>
      </c>
    </row>
    <row r="699" spans="3:12" x14ac:dyDescent="0.25">
      <c r="C699" s="7" t="s">
        <v>130</v>
      </c>
      <c r="D699" s="6">
        <f>IFERROR(VLOOKUP($C699,'World Cup Players'!#REF!,3,FALSE),0)</f>
        <v>0</v>
      </c>
      <c r="F699" s="6">
        <f>IFERROR(VLOOKUP($C699,'World Cup Players'!#REF!,8,FALSE),0)</f>
        <v>0</v>
      </c>
      <c r="G699" s="6">
        <f>IFERROR(VLOOKUP($C699,'World Cup Players'!#REF!,10,FALSE),0)</f>
        <v>0</v>
      </c>
      <c r="H699" s="6">
        <f>IFERROR(VLOOKUP($C699,'World Cup Players'!#REF!,11,FALSE),0)</f>
        <v>0</v>
      </c>
      <c r="J699" s="6">
        <f>IFERROR(VLOOKUP($C699,#REF!,15,FALSE),0)</f>
        <v>0</v>
      </c>
      <c r="K699" s="6">
        <f>IFERROR(VLOOKUP($C699,#REF!,18,FALSE),0)</f>
        <v>0</v>
      </c>
      <c r="L699" s="6">
        <f t="shared" si="16"/>
        <v>0</v>
      </c>
    </row>
    <row r="700" spans="3:12" x14ac:dyDescent="0.25">
      <c r="C700" s="7" t="s">
        <v>72</v>
      </c>
      <c r="D700" s="6">
        <f>IFERROR(VLOOKUP($C700,'World Cup Players'!#REF!,3,FALSE),0)</f>
        <v>0</v>
      </c>
      <c r="F700" s="6">
        <f>IFERROR(VLOOKUP($C700,'World Cup Players'!#REF!,8,FALSE),0)</f>
        <v>0</v>
      </c>
      <c r="G700" s="6">
        <f>IFERROR(VLOOKUP($C700,'World Cup Players'!#REF!,10,FALSE),0)</f>
        <v>0</v>
      </c>
      <c r="H700" s="6">
        <f>IFERROR(VLOOKUP($C700,'World Cup Players'!#REF!,11,FALSE),0)</f>
        <v>0</v>
      </c>
      <c r="J700" s="6">
        <f>IFERROR(VLOOKUP($C700,#REF!,15,FALSE),0)</f>
        <v>0</v>
      </c>
      <c r="K700" s="6">
        <f>IFERROR(VLOOKUP($C700,#REF!,18,FALSE),0)</f>
        <v>0</v>
      </c>
      <c r="L700" s="6">
        <f t="shared" si="16"/>
        <v>0</v>
      </c>
    </row>
    <row r="701" spans="3:12" x14ac:dyDescent="0.25">
      <c r="C701" s="12" t="s">
        <v>155</v>
      </c>
      <c r="D701" s="6">
        <f>IFERROR(VLOOKUP($C701,'World Cup Players'!#REF!,3,FALSE),0)</f>
        <v>0</v>
      </c>
      <c r="F701" s="6">
        <f>IFERROR(VLOOKUP($C701,'World Cup Players'!#REF!,8,FALSE),0)</f>
        <v>0</v>
      </c>
      <c r="G701" s="6">
        <f>IFERROR(VLOOKUP($C701,'World Cup Players'!#REF!,10,FALSE),0)</f>
        <v>0</v>
      </c>
      <c r="H701" s="6">
        <f>IFERROR(VLOOKUP($C701,'World Cup Players'!#REF!,11,FALSE),0)</f>
        <v>0</v>
      </c>
      <c r="J701" s="6">
        <f>IFERROR(VLOOKUP($C701,#REF!,15,FALSE),0)</f>
        <v>0</v>
      </c>
      <c r="K701" s="6">
        <f>IFERROR(VLOOKUP($C701,#REF!,18,FALSE),0)</f>
        <v>0</v>
      </c>
      <c r="L701" s="6">
        <f t="shared" si="16"/>
        <v>0</v>
      </c>
    </row>
    <row r="702" spans="3:12" x14ac:dyDescent="0.25">
      <c r="D702" s="6">
        <f>IFERROR(VLOOKUP($C702,'World Cup Players'!#REF!,3,FALSE),0)</f>
        <v>0</v>
      </c>
      <c r="F702" s="6">
        <f>IFERROR(VLOOKUP($C702,'World Cup Players'!#REF!,8,FALSE),0)</f>
        <v>0</v>
      </c>
      <c r="G702" s="6">
        <f>IFERROR(VLOOKUP($C702,'World Cup Players'!#REF!,10,FALSE),0)</f>
        <v>0</v>
      </c>
      <c r="H702" s="6">
        <f>IFERROR(VLOOKUP($C702,'World Cup Players'!#REF!,11,FALSE),0)</f>
        <v>0</v>
      </c>
      <c r="J702" s="6">
        <f>IFERROR(VLOOKUP($C702,#REF!,15,FALSE),0)</f>
        <v>0</v>
      </c>
      <c r="K702" s="6">
        <f>IFERROR(VLOOKUP($C702,#REF!,18,FALSE),0)</f>
        <v>0</v>
      </c>
      <c r="L702" s="6">
        <f t="shared" si="16"/>
        <v>0</v>
      </c>
    </row>
    <row r="703" spans="3:12" x14ac:dyDescent="0.25">
      <c r="C703" s="6" t="s">
        <v>167</v>
      </c>
      <c r="D703" s="6">
        <f>IFERROR(VLOOKUP($C703,'World Cup Players'!#REF!,3,FALSE),0)</f>
        <v>0</v>
      </c>
      <c r="F703" s="6">
        <f>IFERROR(VLOOKUP($C703,'World Cup Players'!#REF!,8,FALSE),0)</f>
        <v>0</v>
      </c>
      <c r="G703" s="6">
        <f>IFERROR(VLOOKUP($C703,'World Cup Players'!#REF!,10,FALSE),0)</f>
        <v>0</v>
      </c>
      <c r="H703" s="6">
        <f>IFERROR(VLOOKUP($C703,'World Cup Players'!#REF!,11,FALSE),0)</f>
        <v>0</v>
      </c>
      <c r="J703" s="6">
        <f>IFERROR(VLOOKUP($C703,#REF!,15,FALSE),0)</f>
        <v>0</v>
      </c>
      <c r="K703" s="6">
        <f>IFERROR(VLOOKUP($C703,#REF!,18,FALSE),0)</f>
        <v>0</v>
      </c>
      <c r="L703" s="6">
        <f t="shared" si="16"/>
        <v>0</v>
      </c>
    </row>
    <row r="704" spans="3:12" x14ac:dyDescent="0.25">
      <c r="C704" s="7" t="s">
        <v>8</v>
      </c>
      <c r="D704" s="6">
        <f>IFERROR(VLOOKUP($C704,'World Cup Players'!#REF!,3,FALSE),0)</f>
        <v>0</v>
      </c>
      <c r="F704" s="6">
        <f>IFERROR(VLOOKUP($C704,'World Cup Players'!#REF!,8,FALSE),0)</f>
        <v>0</v>
      </c>
      <c r="G704" s="6">
        <f>IFERROR(VLOOKUP($C704,'World Cup Players'!#REF!,10,FALSE),0)</f>
        <v>0</v>
      </c>
      <c r="H704" s="6">
        <f>IFERROR(VLOOKUP($C704,'World Cup Players'!#REF!,11,FALSE),0)</f>
        <v>0</v>
      </c>
      <c r="J704" s="6">
        <f>IFERROR(VLOOKUP($C704,#REF!,15,FALSE),0)</f>
        <v>0</v>
      </c>
      <c r="K704" s="6">
        <f>IFERROR(VLOOKUP($C704,#REF!,18,FALSE),0)</f>
        <v>0</v>
      </c>
      <c r="L704" s="6">
        <f t="shared" si="16"/>
        <v>0</v>
      </c>
    </row>
    <row r="705" spans="3:12" x14ac:dyDescent="0.25">
      <c r="C705" s="8" t="s">
        <v>17</v>
      </c>
      <c r="D705" s="6">
        <f>IFERROR(VLOOKUP($C705,'World Cup Players'!#REF!,3,FALSE),0)</f>
        <v>0</v>
      </c>
      <c r="F705" s="6">
        <f>IFERROR(VLOOKUP($C705,'World Cup Players'!#REF!,8,FALSE),0)</f>
        <v>0</v>
      </c>
      <c r="G705" s="6">
        <f>IFERROR(VLOOKUP($C705,'World Cup Players'!#REF!,10,FALSE),0)</f>
        <v>0</v>
      </c>
      <c r="H705" s="6">
        <f>IFERROR(VLOOKUP($C705,'World Cup Players'!#REF!,11,FALSE),0)</f>
        <v>0</v>
      </c>
      <c r="J705" s="6">
        <f>IFERROR(VLOOKUP($C705,#REF!,15,FALSE),0)</f>
        <v>0</v>
      </c>
      <c r="K705" s="6">
        <f>IFERROR(VLOOKUP($C705,#REF!,18,FALSE),0)</f>
        <v>0</v>
      </c>
      <c r="L705" s="6">
        <f t="shared" si="16"/>
        <v>0</v>
      </c>
    </row>
    <row r="706" spans="3:12" x14ac:dyDescent="0.25">
      <c r="C706" s="7" t="s">
        <v>34</v>
      </c>
      <c r="D706" s="6">
        <f>IFERROR(VLOOKUP($C706,'World Cup Players'!#REF!,3,FALSE),0)</f>
        <v>0</v>
      </c>
      <c r="F706" s="6">
        <f>IFERROR(VLOOKUP($C706,'World Cup Players'!#REF!,8,FALSE),0)</f>
        <v>0</v>
      </c>
      <c r="G706" s="6">
        <f>IFERROR(VLOOKUP($C706,'World Cup Players'!#REF!,10,FALSE),0)</f>
        <v>0</v>
      </c>
      <c r="H706" s="6">
        <f>IFERROR(VLOOKUP($C706,'World Cup Players'!#REF!,11,FALSE),0)</f>
        <v>0</v>
      </c>
      <c r="J706" s="6">
        <f>IFERROR(VLOOKUP($C706,#REF!,15,FALSE),0)</f>
        <v>0</v>
      </c>
      <c r="K706" s="6">
        <f>IFERROR(VLOOKUP($C706,#REF!,18,FALSE),0)</f>
        <v>0</v>
      </c>
      <c r="L706" s="6">
        <f t="shared" si="16"/>
        <v>0</v>
      </c>
    </row>
    <row r="707" spans="3:12" x14ac:dyDescent="0.25">
      <c r="C707" s="7" t="s">
        <v>23</v>
      </c>
      <c r="D707" s="6">
        <f>IFERROR(VLOOKUP($C707,'World Cup Players'!#REF!,3,FALSE),0)</f>
        <v>0</v>
      </c>
      <c r="F707" s="6">
        <f>IFERROR(VLOOKUP($C707,'World Cup Players'!#REF!,8,FALSE),0)</f>
        <v>0</v>
      </c>
      <c r="G707" s="6">
        <f>IFERROR(VLOOKUP($C707,'World Cup Players'!#REF!,10,FALSE),0)</f>
        <v>0</v>
      </c>
      <c r="H707" s="6">
        <f>IFERROR(VLOOKUP($C707,'World Cup Players'!#REF!,11,FALSE),0)</f>
        <v>0</v>
      </c>
      <c r="J707" s="6">
        <f>IFERROR(VLOOKUP($C707,#REF!,15,FALSE),0)</f>
        <v>0</v>
      </c>
      <c r="K707" s="6">
        <f>IFERROR(VLOOKUP($C707,#REF!,18,FALSE),0)</f>
        <v>0</v>
      </c>
      <c r="L707" s="6">
        <f t="shared" si="16"/>
        <v>0</v>
      </c>
    </row>
    <row r="708" spans="3:12" x14ac:dyDescent="0.25">
      <c r="C708" s="7" t="s">
        <v>30</v>
      </c>
      <c r="D708" s="6">
        <f>IFERROR(VLOOKUP($C708,'World Cup Players'!#REF!,3,FALSE),0)</f>
        <v>0</v>
      </c>
      <c r="F708" s="6">
        <f>IFERROR(VLOOKUP($C708,'World Cup Players'!#REF!,8,FALSE),0)</f>
        <v>0</v>
      </c>
      <c r="G708" s="6">
        <f>IFERROR(VLOOKUP($C708,'World Cup Players'!#REF!,10,FALSE),0)</f>
        <v>0</v>
      </c>
      <c r="H708" s="6">
        <f>IFERROR(VLOOKUP($C708,'World Cup Players'!#REF!,11,FALSE),0)</f>
        <v>0</v>
      </c>
      <c r="J708" s="6">
        <f>IFERROR(VLOOKUP($C708,#REF!,15,FALSE),0)</f>
        <v>0</v>
      </c>
      <c r="K708" s="6">
        <f>IFERROR(VLOOKUP($C708,#REF!,18,FALSE),0)</f>
        <v>0</v>
      </c>
      <c r="L708" s="6">
        <f t="shared" si="16"/>
        <v>0</v>
      </c>
    </row>
    <row r="709" spans="3:12" x14ac:dyDescent="0.25">
      <c r="C709" s="8" t="s">
        <v>39</v>
      </c>
      <c r="D709" s="6">
        <f>IFERROR(VLOOKUP($C709,'World Cup Players'!#REF!,3,FALSE),0)</f>
        <v>0</v>
      </c>
      <c r="F709" s="6">
        <f>IFERROR(VLOOKUP($C709,'World Cup Players'!#REF!,8,FALSE),0)</f>
        <v>0</v>
      </c>
      <c r="G709" s="6">
        <f>IFERROR(VLOOKUP($C709,'World Cup Players'!#REF!,10,FALSE),0)</f>
        <v>0</v>
      </c>
      <c r="H709" s="6">
        <f>IFERROR(VLOOKUP($C709,'World Cup Players'!#REF!,11,FALSE),0)</f>
        <v>0</v>
      </c>
      <c r="J709" s="6">
        <f>IFERROR(VLOOKUP($C709,#REF!,15,FALSE),0)</f>
        <v>0</v>
      </c>
      <c r="K709" s="6">
        <f>IFERROR(VLOOKUP($C709,#REF!,18,FALSE),0)</f>
        <v>0</v>
      </c>
      <c r="L709" s="6">
        <f t="shared" ref="L709:L772" si="17">SUM((F709*0.0055)+G709+H709+I709+J709+K709)</f>
        <v>0</v>
      </c>
    </row>
    <row r="710" spans="3:12" x14ac:dyDescent="0.25">
      <c r="C710" s="7" t="s">
        <v>75</v>
      </c>
      <c r="D710" s="6">
        <f>IFERROR(VLOOKUP($C710,'World Cup Players'!#REF!,3,FALSE),0)</f>
        <v>0</v>
      </c>
      <c r="F710" s="6">
        <f>IFERROR(VLOOKUP($C710,'World Cup Players'!#REF!,8,FALSE),0)</f>
        <v>0</v>
      </c>
      <c r="G710" s="6">
        <f>IFERROR(VLOOKUP($C710,'World Cup Players'!#REF!,10,FALSE),0)</f>
        <v>0</v>
      </c>
      <c r="H710" s="6">
        <f>IFERROR(VLOOKUP($C710,'World Cup Players'!#REF!,11,FALSE),0)</f>
        <v>0</v>
      </c>
      <c r="J710" s="6">
        <f>IFERROR(VLOOKUP($C710,#REF!,15,FALSE),0)</f>
        <v>0</v>
      </c>
      <c r="K710" s="6">
        <f>IFERROR(VLOOKUP($C710,#REF!,18,FALSE),0)</f>
        <v>0</v>
      </c>
      <c r="L710" s="6">
        <f t="shared" si="17"/>
        <v>0</v>
      </c>
    </row>
    <row r="711" spans="3:12" x14ac:dyDescent="0.25">
      <c r="C711" s="7" t="s">
        <v>47</v>
      </c>
      <c r="D711" s="6">
        <f>IFERROR(VLOOKUP($C711,'World Cup Players'!#REF!,3,FALSE),0)</f>
        <v>0</v>
      </c>
      <c r="F711" s="6">
        <f>IFERROR(VLOOKUP($C711,'World Cup Players'!#REF!,8,FALSE),0)</f>
        <v>0</v>
      </c>
      <c r="G711" s="6">
        <f>IFERROR(VLOOKUP($C711,'World Cup Players'!#REF!,10,FALSE),0)</f>
        <v>0</v>
      </c>
      <c r="H711" s="6">
        <f>IFERROR(VLOOKUP($C711,'World Cup Players'!#REF!,11,FALSE),0)</f>
        <v>0</v>
      </c>
      <c r="J711" s="6">
        <f>IFERROR(VLOOKUP($C711,#REF!,15,FALSE),0)</f>
        <v>0</v>
      </c>
      <c r="K711" s="6">
        <f>IFERROR(VLOOKUP($C711,#REF!,18,FALSE),0)</f>
        <v>0</v>
      </c>
      <c r="L711" s="6">
        <f t="shared" si="17"/>
        <v>0</v>
      </c>
    </row>
    <row r="712" spans="3:12" x14ac:dyDescent="0.25">
      <c r="C712" s="9" t="s">
        <v>57</v>
      </c>
      <c r="D712" s="6">
        <f>IFERROR(VLOOKUP($C712,'World Cup Players'!#REF!,3,FALSE),0)</f>
        <v>0</v>
      </c>
      <c r="F712" s="6">
        <f>IFERROR(VLOOKUP($C712,'World Cup Players'!#REF!,8,FALSE),0)</f>
        <v>0</v>
      </c>
      <c r="G712" s="6">
        <f>IFERROR(VLOOKUP($C712,'World Cup Players'!#REF!,10,FALSE),0)</f>
        <v>0</v>
      </c>
      <c r="H712" s="6">
        <f>IFERROR(VLOOKUP($C712,'World Cup Players'!#REF!,11,FALSE),0)</f>
        <v>0</v>
      </c>
      <c r="J712" s="6">
        <f>IFERROR(VLOOKUP($C712,#REF!,15,FALSE),0)</f>
        <v>0</v>
      </c>
      <c r="K712" s="6">
        <f>IFERROR(VLOOKUP($C712,#REF!,18,FALSE),0)</f>
        <v>0</v>
      </c>
      <c r="L712" s="6">
        <f t="shared" si="17"/>
        <v>0</v>
      </c>
    </row>
    <row r="713" spans="3:12" x14ac:dyDescent="0.25">
      <c r="C713" s="9" t="s">
        <v>60</v>
      </c>
      <c r="D713" s="6">
        <f>IFERROR(VLOOKUP($C713,'World Cup Players'!#REF!,3,FALSE),0)</f>
        <v>0</v>
      </c>
      <c r="F713" s="6">
        <f>IFERROR(VLOOKUP($C713,'World Cup Players'!#REF!,8,FALSE),0)</f>
        <v>0</v>
      </c>
      <c r="G713" s="6">
        <f>IFERROR(VLOOKUP($C713,'World Cup Players'!#REF!,10,FALSE),0)</f>
        <v>0</v>
      </c>
      <c r="H713" s="6">
        <f>IFERROR(VLOOKUP($C713,'World Cup Players'!#REF!,11,FALSE),0)</f>
        <v>0</v>
      </c>
      <c r="J713" s="6">
        <f>IFERROR(VLOOKUP($C713,#REF!,15,FALSE),0)</f>
        <v>0</v>
      </c>
      <c r="K713" s="6">
        <f>IFERROR(VLOOKUP($C713,#REF!,18,FALSE),0)</f>
        <v>0</v>
      </c>
      <c r="L713" s="6">
        <f t="shared" si="17"/>
        <v>0</v>
      </c>
    </row>
    <row r="714" spans="3:12" x14ac:dyDescent="0.25">
      <c r="C714" s="10" t="s">
        <v>99</v>
      </c>
      <c r="D714" s="6">
        <f>IFERROR(VLOOKUP($C714,'World Cup Players'!#REF!,3,FALSE),0)</f>
        <v>0</v>
      </c>
      <c r="F714" s="6">
        <f>IFERROR(VLOOKUP($C714,'World Cup Players'!#REF!,8,FALSE),0)</f>
        <v>0</v>
      </c>
      <c r="G714" s="6">
        <f>IFERROR(VLOOKUP($C714,'World Cup Players'!#REF!,10,FALSE),0)</f>
        <v>0</v>
      </c>
      <c r="H714" s="6">
        <f>IFERROR(VLOOKUP($C714,'World Cup Players'!#REF!,11,FALSE),0)</f>
        <v>0</v>
      </c>
      <c r="J714" s="6">
        <f>IFERROR(VLOOKUP($C714,#REF!,15,FALSE),0)</f>
        <v>0</v>
      </c>
      <c r="K714" s="6">
        <f>IFERROR(VLOOKUP($C714,#REF!,18,FALSE),0)</f>
        <v>0</v>
      </c>
      <c r="L714" s="6">
        <f t="shared" si="17"/>
        <v>0</v>
      </c>
    </row>
    <row r="715" spans="3:12" x14ac:dyDescent="0.25">
      <c r="C715" s="10" t="s">
        <v>116</v>
      </c>
      <c r="D715" s="6">
        <f>IFERROR(VLOOKUP($C715,'World Cup Players'!#REF!,3,FALSE),0)</f>
        <v>0</v>
      </c>
      <c r="F715" s="6">
        <f>IFERROR(VLOOKUP($C715,'World Cup Players'!#REF!,8,FALSE),0)</f>
        <v>0</v>
      </c>
      <c r="G715" s="6">
        <f>IFERROR(VLOOKUP($C715,'World Cup Players'!#REF!,10,FALSE),0)</f>
        <v>0</v>
      </c>
      <c r="H715" s="6">
        <f>IFERROR(VLOOKUP($C715,'World Cup Players'!#REF!,11,FALSE),0)</f>
        <v>0</v>
      </c>
      <c r="J715" s="6">
        <f>IFERROR(VLOOKUP($C715,#REF!,15,FALSE),0)</f>
        <v>0</v>
      </c>
      <c r="K715" s="6">
        <f>IFERROR(VLOOKUP($C715,#REF!,18,FALSE),0)</f>
        <v>0</v>
      </c>
      <c r="L715" s="6">
        <f t="shared" si="17"/>
        <v>0</v>
      </c>
    </row>
    <row r="716" spans="3:12" x14ac:dyDescent="0.25">
      <c r="C716" s="10" t="s">
        <v>85</v>
      </c>
      <c r="D716" s="6">
        <f>IFERROR(VLOOKUP($C716,'World Cup Players'!#REF!,3,FALSE),0)</f>
        <v>0</v>
      </c>
      <c r="F716" s="6">
        <f>IFERROR(VLOOKUP($C716,'World Cup Players'!#REF!,8,FALSE),0)</f>
        <v>0</v>
      </c>
      <c r="G716" s="6">
        <f>IFERROR(VLOOKUP($C716,'World Cup Players'!#REF!,10,FALSE),0)</f>
        <v>0</v>
      </c>
      <c r="H716" s="6">
        <f>IFERROR(VLOOKUP($C716,'World Cup Players'!#REF!,11,FALSE),0)</f>
        <v>0</v>
      </c>
      <c r="J716" s="6">
        <f>IFERROR(VLOOKUP($C716,#REF!,15,FALSE),0)</f>
        <v>0</v>
      </c>
      <c r="K716" s="6">
        <f>IFERROR(VLOOKUP($C716,#REF!,18,FALSE),0)</f>
        <v>0</v>
      </c>
      <c r="L716" s="6">
        <f t="shared" si="17"/>
        <v>0</v>
      </c>
    </row>
    <row r="717" spans="3:12" x14ac:dyDescent="0.25">
      <c r="C717" s="7" t="s">
        <v>160</v>
      </c>
      <c r="D717" s="6">
        <f>IFERROR(VLOOKUP($C717,'World Cup Players'!#REF!,3,FALSE),0)</f>
        <v>0</v>
      </c>
      <c r="F717" s="6">
        <f>IFERROR(VLOOKUP($C717,'World Cup Players'!#REF!,8,FALSE),0)</f>
        <v>0</v>
      </c>
      <c r="G717" s="6">
        <f>IFERROR(VLOOKUP($C717,'World Cup Players'!#REF!,10,FALSE),0)</f>
        <v>0</v>
      </c>
      <c r="H717" s="6">
        <f>IFERROR(VLOOKUP($C717,'World Cup Players'!#REF!,11,FALSE),0)</f>
        <v>0</v>
      </c>
      <c r="J717" s="6">
        <f>IFERROR(VLOOKUP($C717,#REF!,15,FALSE),0)</f>
        <v>0</v>
      </c>
      <c r="K717" s="6">
        <f>IFERROR(VLOOKUP($C717,#REF!,18,FALSE),0)</f>
        <v>0</v>
      </c>
      <c r="L717" s="6">
        <f t="shared" si="17"/>
        <v>0</v>
      </c>
    </row>
    <row r="718" spans="3:12" x14ac:dyDescent="0.25">
      <c r="C718" s="10" t="s">
        <v>112</v>
      </c>
      <c r="D718" s="6">
        <f>IFERROR(VLOOKUP($C718,'World Cup Players'!#REF!,3,FALSE),0)</f>
        <v>0</v>
      </c>
      <c r="F718" s="6">
        <f>IFERROR(VLOOKUP($C718,'World Cup Players'!#REF!,8,FALSE),0)</f>
        <v>0</v>
      </c>
      <c r="G718" s="6">
        <f>IFERROR(VLOOKUP($C718,'World Cup Players'!#REF!,10,FALSE),0)</f>
        <v>0</v>
      </c>
      <c r="H718" s="6">
        <f>IFERROR(VLOOKUP($C718,'World Cup Players'!#REF!,11,FALSE),0)</f>
        <v>0</v>
      </c>
      <c r="J718" s="6">
        <f>IFERROR(VLOOKUP($C718,#REF!,15,FALSE),0)</f>
        <v>0</v>
      </c>
      <c r="K718" s="6">
        <f>IFERROR(VLOOKUP($C718,#REF!,18,FALSE),0)</f>
        <v>0</v>
      </c>
      <c r="L718" s="6">
        <f t="shared" si="17"/>
        <v>0</v>
      </c>
    </row>
    <row r="719" spans="3:12" x14ac:dyDescent="0.25">
      <c r="C719" s="10" t="s">
        <v>106</v>
      </c>
      <c r="D719" s="6">
        <f>IFERROR(VLOOKUP($C719,'World Cup Players'!#REF!,3,FALSE),0)</f>
        <v>0</v>
      </c>
      <c r="F719" s="6">
        <f>IFERROR(VLOOKUP($C719,'World Cup Players'!#REF!,8,FALSE),0)</f>
        <v>0</v>
      </c>
      <c r="G719" s="6">
        <f>IFERROR(VLOOKUP($C719,'World Cup Players'!#REF!,10,FALSE),0)</f>
        <v>0</v>
      </c>
      <c r="H719" s="6">
        <f>IFERROR(VLOOKUP($C719,'World Cup Players'!#REF!,11,FALSE),0)</f>
        <v>0</v>
      </c>
      <c r="J719" s="6">
        <f>IFERROR(VLOOKUP($C719,#REF!,15,FALSE),0)</f>
        <v>0</v>
      </c>
      <c r="K719" s="6">
        <f>IFERROR(VLOOKUP($C719,#REF!,18,FALSE),0)</f>
        <v>0</v>
      </c>
      <c r="L719" s="6">
        <f t="shared" si="17"/>
        <v>0</v>
      </c>
    </row>
    <row r="720" spans="3:12" x14ac:dyDescent="0.25">
      <c r="C720" s="10" t="s">
        <v>88</v>
      </c>
      <c r="D720" s="6">
        <f>IFERROR(VLOOKUP($C720,'World Cup Players'!#REF!,3,FALSE),0)</f>
        <v>0</v>
      </c>
      <c r="F720" s="6">
        <f>IFERROR(VLOOKUP($C720,'World Cup Players'!#REF!,8,FALSE),0)</f>
        <v>0</v>
      </c>
      <c r="G720" s="6">
        <f>IFERROR(VLOOKUP($C720,'World Cup Players'!#REF!,10,FALSE),0)</f>
        <v>0</v>
      </c>
      <c r="H720" s="6">
        <f>IFERROR(VLOOKUP($C720,'World Cup Players'!#REF!,11,FALSE),0)</f>
        <v>0</v>
      </c>
      <c r="J720" s="6">
        <f>IFERROR(VLOOKUP($C720,#REF!,15,FALSE),0)</f>
        <v>0</v>
      </c>
      <c r="K720" s="6">
        <f>IFERROR(VLOOKUP($C720,#REF!,18,FALSE),0)</f>
        <v>0</v>
      </c>
      <c r="L720" s="6">
        <f t="shared" si="17"/>
        <v>0</v>
      </c>
    </row>
    <row r="721" spans="3:12" x14ac:dyDescent="0.25">
      <c r="C721" s="8" t="s">
        <v>76</v>
      </c>
      <c r="D721" s="6">
        <f>IFERROR(VLOOKUP($C721,'World Cup Players'!#REF!,3,FALSE),0)</f>
        <v>0</v>
      </c>
      <c r="F721" s="6">
        <f>IFERROR(VLOOKUP($C721,'World Cup Players'!#REF!,8,FALSE),0)</f>
        <v>0</v>
      </c>
      <c r="G721" s="6">
        <f>IFERROR(VLOOKUP($C721,'World Cup Players'!#REF!,10,FALSE),0)</f>
        <v>0</v>
      </c>
      <c r="H721" s="6">
        <f>IFERROR(VLOOKUP($C721,'World Cup Players'!#REF!,11,FALSE),0)</f>
        <v>0</v>
      </c>
      <c r="J721" s="6">
        <f>IFERROR(VLOOKUP($C721,#REF!,15,FALSE),0)</f>
        <v>0</v>
      </c>
      <c r="K721" s="6">
        <f>IFERROR(VLOOKUP($C721,#REF!,18,FALSE),0)</f>
        <v>0</v>
      </c>
      <c r="L721" s="6">
        <f t="shared" si="17"/>
        <v>0</v>
      </c>
    </row>
    <row r="722" spans="3:12" x14ac:dyDescent="0.25">
      <c r="C722" s="7" t="s">
        <v>48</v>
      </c>
      <c r="D722" s="6">
        <f>IFERROR(VLOOKUP($C722,'World Cup Players'!#REF!,3,FALSE),0)</f>
        <v>0</v>
      </c>
      <c r="F722" s="6">
        <f>IFERROR(VLOOKUP($C722,'World Cup Players'!#REF!,8,FALSE),0)</f>
        <v>0</v>
      </c>
      <c r="G722" s="6">
        <f>IFERROR(VLOOKUP($C722,'World Cup Players'!#REF!,10,FALSE),0)</f>
        <v>0</v>
      </c>
      <c r="H722" s="6">
        <f>IFERROR(VLOOKUP($C722,'World Cup Players'!#REF!,11,FALSE),0)</f>
        <v>0</v>
      </c>
      <c r="J722" s="6">
        <f>IFERROR(VLOOKUP($C722,#REF!,15,FALSE),0)</f>
        <v>0</v>
      </c>
      <c r="K722" s="6">
        <f>IFERROR(VLOOKUP($C722,#REF!,18,FALSE),0)</f>
        <v>0</v>
      </c>
      <c r="L722" s="6">
        <f t="shared" si="17"/>
        <v>0</v>
      </c>
    </row>
    <row r="723" spans="3:12" x14ac:dyDescent="0.25">
      <c r="C723" s="7" t="s">
        <v>52</v>
      </c>
      <c r="D723" s="6">
        <f>IFERROR(VLOOKUP($C723,'World Cup Players'!#REF!,3,FALSE),0)</f>
        <v>0</v>
      </c>
      <c r="F723" s="6">
        <f>IFERROR(VLOOKUP($C723,'World Cup Players'!#REF!,8,FALSE),0)</f>
        <v>0</v>
      </c>
      <c r="G723" s="6">
        <f>IFERROR(VLOOKUP($C723,'World Cup Players'!#REF!,10,FALSE),0)</f>
        <v>0</v>
      </c>
      <c r="H723" s="6">
        <f>IFERROR(VLOOKUP($C723,'World Cup Players'!#REF!,11,FALSE),0)</f>
        <v>0</v>
      </c>
      <c r="J723" s="6">
        <f>IFERROR(VLOOKUP($C723,#REF!,15,FALSE),0)</f>
        <v>0</v>
      </c>
      <c r="K723" s="6">
        <f>IFERROR(VLOOKUP($C723,#REF!,18,FALSE),0)</f>
        <v>0</v>
      </c>
      <c r="L723" s="6">
        <f t="shared" si="17"/>
        <v>0</v>
      </c>
    </row>
    <row r="724" spans="3:12" x14ac:dyDescent="0.25">
      <c r="C724" s="7" t="s">
        <v>72</v>
      </c>
      <c r="D724" s="6">
        <f>IFERROR(VLOOKUP($C724,'World Cup Players'!#REF!,3,FALSE),0)</f>
        <v>0</v>
      </c>
      <c r="F724" s="6">
        <f>IFERROR(VLOOKUP($C724,'World Cup Players'!#REF!,8,FALSE),0)</f>
        <v>0</v>
      </c>
      <c r="G724" s="6">
        <f>IFERROR(VLOOKUP($C724,'World Cup Players'!#REF!,10,FALSE),0)</f>
        <v>0</v>
      </c>
      <c r="H724" s="6">
        <f>IFERROR(VLOOKUP($C724,'World Cup Players'!#REF!,11,FALSE),0)</f>
        <v>0</v>
      </c>
      <c r="J724" s="6">
        <f>IFERROR(VLOOKUP($C724,#REF!,15,FALSE),0)</f>
        <v>0</v>
      </c>
      <c r="K724" s="6">
        <f>IFERROR(VLOOKUP($C724,#REF!,18,FALSE),0)</f>
        <v>0</v>
      </c>
      <c r="L724" s="6">
        <f t="shared" si="17"/>
        <v>0</v>
      </c>
    </row>
    <row r="725" spans="3:12" x14ac:dyDescent="0.25">
      <c r="C725" s="12" t="s">
        <v>155</v>
      </c>
      <c r="D725" s="6">
        <f>IFERROR(VLOOKUP($C725,'World Cup Players'!#REF!,3,FALSE),0)</f>
        <v>0</v>
      </c>
      <c r="F725" s="6">
        <f>IFERROR(VLOOKUP($C725,'World Cup Players'!#REF!,8,FALSE),0)</f>
        <v>0</v>
      </c>
      <c r="G725" s="6">
        <f>IFERROR(VLOOKUP($C725,'World Cup Players'!#REF!,10,FALSE),0)</f>
        <v>0</v>
      </c>
      <c r="H725" s="6">
        <f>IFERROR(VLOOKUP($C725,'World Cup Players'!#REF!,11,FALSE),0)</f>
        <v>0</v>
      </c>
      <c r="J725" s="6">
        <f>IFERROR(VLOOKUP($C725,#REF!,15,FALSE),0)</f>
        <v>0</v>
      </c>
      <c r="K725" s="6">
        <f>IFERROR(VLOOKUP($C725,#REF!,18,FALSE),0)</f>
        <v>0</v>
      </c>
      <c r="L725" s="6">
        <f t="shared" si="17"/>
        <v>0</v>
      </c>
    </row>
    <row r="726" spans="3:12" x14ac:dyDescent="0.25">
      <c r="D726" s="6">
        <f>IFERROR(VLOOKUP($C726,'World Cup Players'!#REF!,3,FALSE),0)</f>
        <v>0</v>
      </c>
      <c r="F726" s="6">
        <f>IFERROR(VLOOKUP($C726,'World Cup Players'!#REF!,8,FALSE),0)</f>
        <v>0</v>
      </c>
      <c r="G726" s="6">
        <f>IFERROR(VLOOKUP($C726,'World Cup Players'!#REF!,10,FALSE),0)</f>
        <v>0</v>
      </c>
      <c r="H726" s="6">
        <f>IFERROR(VLOOKUP($C726,'World Cup Players'!#REF!,11,FALSE),0)</f>
        <v>0</v>
      </c>
      <c r="J726" s="6">
        <f>IFERROR(VLOOKUP($C726,#REF!,15,FALSE),0)</f>
        <v>0</v>
      </c>
      <c r="K726" s="6">
        <f>IFERROR(VLOOKUP($C726,#REF!,18,FALSE),0)</f>
        <v>0</v>
      </c>
      <c r="L726" s="6">
        <f t="shared" si="17"/>
        <v>0</v>
      </c>
    </row>
    <row r="727" spans="3:12" x14ac:dyDescent="0.25">
      <c r="C727" s="6" t="s">
        <v>168</v>
      </c>
      <c r="D727" s="6">
        <f>IFERROR(VLOOKUP($C727,'World Cup Players'!#REF!,3,FALSE),0)</f>
        <v>0</v>
      </c>
      <c r="F727" s="6">
        <f>IFERROR(VLOOKUP($C727,'World Cup Players'!#REF!,8,FALSE),0)</f>
        <v>0</v>
      </c>
      <c r="G727" s="6">
        <f>IFERROR(VLOOKUP($C727,'World Cup Players'!#REF!,10,FALSE),0)</f>
        <v>0</v>
      </c>
      <c r="H727" s="6">
        <f>IFERROR(VLOOKUP($C727,'World Cup Players'!#REF!,11,FALSE),0)</f>
        <v>0</v>
      </c>
      <c r="J727" s="6">
        <f>IFERROR(VLOOKUP($C727,#REF!,15,FALSE),0)</f>
        <v>0</v>
      </c>
      <c r="K727" s="6">
        <f>IFERROR(VLOOKUP($C727,#REF!,18,FALSE),0)</f>
        <v>0</v>
      </c>
      <c r="L727" s="6">
        <f t="shared" si="17"/>
        <v>0</v>
      </c>
    </row>
    <row r="728" spans="3:12" x14ac:dyDescent="0.25">
      <c r="C728" s="7" t="s">
        <v>53</v>
      </c>
      <c r="D728" s="6">
        <f>IFERROR(VLOOKUP($C728,'World Cup Players'!#REF!,3,FALSE),0)</f>
        <v>0</v>
      </c>
      <c r="F728" s="6">
        <f>IFERROR(VLOOKUP($C728,'World Cup Players'!#REF!,8,FALSE),0)</f>
        <v>0</v>
      </c>
      <c r="G728" s="6">
        <f>IFERROR(VLOOKUP($C728,'World Cup Players'!#REF!,10,FALSE),0)</f>
        <v>0</v>
      </c>
      <c r="H728" s="6">
        <f>IFERROR(VLOOKUP($C728,'World Cup Players'!#REF!,11,FALSE),0)</f>
        <v>0</v>
      </c>
      <c r="J728" s="6">
        <f>IFERROR(VLOOKUP($C728,#REF!,15,FALSE),0)</f>
        <v>0</v>
      </c>
      <c r="K728" s="6">
        <f>IFERROR(VLOOKUP($C728,#REF!,18,FALSE),0)</f>
        <v>0</v>
      </c>
      <c r="L728" s="6">
        <f t="shared" si="17"/>
        <v>0</v>
      </c>
    </row>
    <row r="729" spans="3:12" x14ac:dyDescent="0.25">
      <c r="C729" s="7" t="s">
        <v>15</v>
      </c>
      <c r="D729" s="6">
        <f>IFERROR(VLOOKUP($C729,'World Cup Players'!#REF!,3,FALSE),0)</f>
        <v>0</v>
      </c>
      <c r="F729" s="6">
        <f>IFERROR(VLOOKUP($C729,'World Cup Players'!#REF!,8,FALSE),0)</f>
        <v>0</v>
      </c>
      <c r="G729" s="6">
        <f>IFERROR(VLOOKUP($C729,'World Cup Players'!#REF!,10,FALSE),0)</f>
        <v>0</v>
      </c>
      <c r="H729" s="6">
        <f>IFERROR(VLOOKUP($C729,'World Cup Players'!#REF!,11,FALSE),0)</f>
        <v>0</v>
      </c>
      <c r="J729" s="6">
        <f>IFERROR(VLOOKUP($C729,#REF!,15,FALSE),0)</f>
        <v>0</v>
      </c>
      <c r="K729" s="6">
        <f>IFERROR(VLOOKUP($C729,#REF!,18,FALSE),0)</f>
        <v>0</v>
      </c>
      <c r="L729" s="6">
        <f t="shared" si="17"/>
        <v>0</v>
      </c>
    </row>
    <row r="730" spans="3:12" x14ac:dyDescent="0.25">
      <c r="C730" s="7" t="s">
        <v>37</v>
      </c>
      <c r="D730" s="6">
        <f>IFERROR(VLOOKUP($C730,'World Cup Players'!#REF!,3,FALSE),0)</f>
        <v>0</v>
      </c>
      <c r="F730" s="6">
        <f>IFERROR(VLOOKUP($C730,'World Cup Players'!#REF!,8,FALSE),0)</f>
        <v>0</v>
      </c>
      <c r="G730" s="6">
        <f>IFERROR(VLOOKUP($C730,'World Cup Players'!#REF!,10,FALSE),0)</f>
        <v>0</v>
      </c>
      <c r="H730" s="6">
        <f>IFERROR(VLOOKUP($C730,'World Cup Players'!#REF!,11,FALSE),0)</f>
        <v>0</v>
      </c>
      <c r="J730" s="6">
        <f>IFERROR(VLOOKUP($C730,#REF!,15,FALSE),0)</f>
        <v>0</v>
      </c>
      <c r="K730" s="6">
        <f>IFERROR(VLOOKUP($C730,#REF!,18,FALSE),0)</f>
        <v>0</v>
      </c>
      <c r="L730" s="6">
        <f t="shared" si="17"/>
        <v>0</v>
      </c>
    </row>
    <row r="731" spans="3:12" x14ac:dyDescent="0.25">
      <c r="C731" s="7" t="s">
        <v>23</v>
      </c>
      <c r="D731" s="6">
        <f>IFERROR(VLOOKUP($C731,'World Cup Players'!#REF!,3,FALSE),0)</f>
        <v>0</v>
      </c>
      <c r="F731" s="6">
        <f>IFERROR(VLOOKUP($C731,'World Cup Players'!#REF!,8,FALSE),0)</f>
        <v>0</v>
      </c>
      <c r="G731" s="6">
        <f>IFERROR(VLOOKUP($C731,'World Cup Players'!#REF!,10,FALSE),0)</f>
        <v>0</v>
      </c>
      <c r="H731" s="6">
        <f>IFERROR(VLOOKUP($C731,'World Cup Players'!#REF!,11,FALSE),0)</f>
        <v>0</v>
      </c>
      <c r="J731" s="6">
        <f>IFERROR(VLOOKUP($C731,#REF!,15,FALSE),0)</f>
        <v>0</v>
      </c>
      <c r="K731" s="6">
        <f>IFERROR(VLOOKUP($C731,#REF!,18,FALSE),0)</f>
        <v>0</v>
      </c>
      <c r="L731" s="6">
        <f t="shared" si="17"/>
        <v>0</v>
      </c>
    </row>
    <row r="732" spans="3:12" x14ac:dyDescent="0.25">
      <c r="C732" s="7" t="s">
        <v>33</v>
      </c>
      <c r="D732" s="6">
        <f>IFERROR(VLOOKUP($C732,'World Cup Players'!#REF!,3,FALSE),0)</f>
        <v>0</v>
      </c>
      <c r="F732" s="6">
        <f>IFERROR(VLOOKUP($C732,'World Cup Players'!#REF!,8,FALSE),0)</f>
        <v>0</v>
      </c>
      <c r="G732" s="6">
        <f>IFERROR(VLOOKUP($C732,'World Cup Players'!#REF!,10,FALSE),0)</f>
        <v>0</v>
      </c>
      <c r="H732" s="6">
        <f>IFERROR(VLOOKUP($C732,'World Cup Players'!#REF!,11,FALSE),0)</f>
        <v>0</v>
      </c>
      <c r="J732" s="6">
        <f>IFERROR(VLOOKUP($C732,#REF!,15,FALSE),0)</f>
        <v>0</v>
      </c>
      <c r="K732" s="6">
        <f>IFERROR(VLOOKUP($C732,#REF!,18,FALSE),0)</f>
        <v>0</v>
      </c>
      <c r="L732" s="6">
        <f t="shared" si="17"/>
        <v>0</v>
      </c>
    </row>
    <row r="733" spans="3:12" x14ac:dyDescent="0.25">
      <c r="C733" s="9" t="s">
        <v>63</v>
      </c>
      <c r="D733" s="6">
        <f>IFERROR(VLOOKUP($C733,'World Cup Players'!#REF!,3,FALSE),0)</f>
        <v>0</v>
      </c>
      <c r="F733" s="6">
        <f>IFERROR(VLOOKUP($C733,'World Cup Players'!#REF!,8,FALSE),0)</f>
        <v>0</v>
      </c>
      <c r="G733" s="6">
        <f>IFERROR(VLOOKUP($C733,'World Cup Players'!#REF!,10,FALSE),0)</f>
        <v>0</v>
      </c>
      <c r="H733" s="6">
        <f>IFERROR(VLOOKUP($C733,'World Cup Players'!#REF!,11,FALSE),0)</f>
        <v>0</v>
      </c>
      <c r="J733" s="6">
        <f>IFERROR(VLOOKUP($C733,#REF!,15,FALSE),0)</f>
        <v>0</v>
      </c>
      <c r="K733" s="6">
        <f>IFERROR(VLOOKUP($C733,#REF!,18,FALSE),0)</f>
        <v>0</v>
      </c>
      <c r="L733" s="6">
        <f t="shared" si="17"/>
        <v>0</v>
      </c>
    </row>
    <row r="734" spans="3:12" x14ac:dyDescent="0.25">
      <c r="C734" s="8" t="s">
        <v>56</v>
      </c>
      <c r="D734" s="6">
        <f>IFERROR(VLOOKUP($C734,'World Cup Players'!#REF!,3,FALSE),0)</f>
        <v>0</v>
      </c>
      <c r="F734" s="6">
        <f>IFERROR(VLOOKUP($C734,'World Cup Players'!#REF!,8,FALSE),0)</f>
        <v>0</v>
      </c>
      <c r="G734" s="6">
        <f>IFERROR(VLOOKUP($C734,'World Cup Players'!#REF!,10,FALSE),0)</f>
        <v>0</v>
      </c>
      <c r="H734" s="6">
        <f>IFERROR(VLOOKUP($C734,'World Cup Players'!#REF!,11,FALSE),0)</f>
        <v>0</v>
      </c>
      <c r="J734" s="6">
        <f>IFERROR(VLOOKUP($C734,#REF!,15,FALSE),0)</f>
        <v>0</v>
      </c>
      <c r="K734" s="6">
        <f>IFERROR(VLOOKUP($C734,#REF!,18,FALSE),0)</f>
        <v>0</v>
      </c>
      <c r="L734" s="6">
        <f t="shared" si="17"/>
        <v>0</v>
      </c>
    </row>
    <row r="735" spans="3:12" x14ac:dyDescent="0.25">
      <c r="C735" s="7" t="s">
        <v>47</v>
      </c>
      <c r="D735" s="6">
        <f>IFERROR(VLOOKUP($C735,'World Cup Players'!#REF!,3,FALSE),0)</f>
        <v>0</v>
      </c>
      <c r="F735" s="6">
        <f>IFERROR(VLOOKUP($C735,'World Cup Players'!#REF!,8,FALSE),0)</f>
        <v>0</v>
      </c>
      <c r="G735" s="6">
        <f>IFERROR(VLOOKUP($C735,'World Cup Players'!#REF!,10,FALSE),0)</f>
        <v>0</v>
      </c>
      <c r="H735" s="6">
        <f>IFERROR(VLOOKUP($C735,'World Cup Players'!#REF!,11,FALSE),0)</f>
        <v>0</v>
      </c>
      <c r="J735" s="6">
        <f>IFERROR(VLOOKUP($C735,#REF!,15,FALSE),0)</f>
        <v>0</v>
      </c>
      <c r="K735" s="6">
        <f>IFERROR(VLOOKUP($C735,#REF!,18,FALSE),0)</f>
        <v>0</v>
      </c>
      <c r="L735" s="6">
        <f t="shared" si="17"/>
        <v>0</v>
      </c>
    </row>
    <row r="736" spans="3:12" x14ac:dyDescent="0.25">
      <c r="C736" s="7" t="s">
        <v>68</v>
      </c>
      <c r="D736" s="6">
        <f>IFERROR(VLOOKUP($C736,'World Cup Players'!#REF!,3,FALSE),0)</f>
        <v>0</v>
      </c>
      <c r="F736" s="6">
        <f>IFERROR(VLOOKUP($C736,'World Cup Players'!#REF!,8,FALSE),0)</f>
        <v>0</v>
      </c>
      <c r="G736" s="6">
        <f>IFERROR(VLOOKUP($C736,'World Cup Players'!#REF!,10,FALSE),0)</f>
        <v>0</v>
      </c>
      <c r="H736" s="6">
        <f>IFERROR(VLOOKUP($C736,'World Cup Players'!#REF!,11,FALSE),0)</f>
        <v>0</v>
      </c>
      <c r="J736" s="6">
        <f>IFERROR(VLOOKUP($C736,#REF!,15,FALSE),0)</f>
        <v>0</v>
      </c>
      <c r="K736" s="6">
        <f>IFERROR(VLOOKUP($C736,#REF!,18,FALSE),0)</f>
        <v>0</v>
      </c>
      <c r="L736" s="6">
        <f t="shared" si="17"/>
        <v>0</v>
      </c>
    </row>
    <row r="737" spans="3:12" x14ac:dyDescent="0.25">
      <c r="C737" s="9" t="s">
        <v>60</v>
      </c>
      <c r="D737" s="6">
        <f>IFERROR(VLOOKUP($C737,'World Cup Players'!#REF!,3,FALSE),0)</f>
        <v>0</v>
      </c>
      <c r="F737" s="6">
        <f>IFERROR(VLOOKUP($C737,'World Cup Players'!#REF!,8,FALSE),0)</f>
        <v>0</v>
      </c>
      <c r="G737" s="6">
        <f>IFERROR(VLOOKUP($C737,'World Cup Players'!#REF!,10,FALSE),0)</f>
        <v>0</v>
      </c>
      <c r="H737" s="6">
        <f>IFERROR(VLOOKUP($C737,'World Cup Players'!#REF!,11,FALSE),0)</f>
        <v>0</v>
      </c>
      <c r="J737" s="6">
        <f>IFERROR(VLOOKUP($C737,#REF!,15,FALSE),0)</f>
        <v>0</v>
      </c>
      <c r="K737" s="6">
        <f>IFERROR(VLOOKUP($C737,#REF!,18,FALSE),0)</f>
        <v>0</v>
      </c>
      <c r="L737" s="6">
        <f t="shared" si="17"/>
        <v>0</v>
      </c>
    </row>
    <row r="738" spans="3:12" x14ac:dyDescent="0.25">
      <c r="C738" s="10" t="s">
        <v>99</v>
      </c>
      <c r="D738" s="6">
        <f>IFERROR(VLOOKUP($C738,'World Cup Players'!#REF!,3,FALSE),0)</f>
        <v>0</v>
      </c>
      <c r="F738" s="6">
        <f>IFERROR(VLOOKUP($C738,'World Cup Players'!#REF!,8,FALSE),0)</f>
        <v>0</v>
      </c>
      <c r="G738" s="6">
        <f>IFERROR(VLOOKUP($C738,'World Cup Players'!#REF!,10,FALSE),0)</f>
        <v>0</v>
      </c>
      <c r="H738" s="6">
        <f>IFERROR(VLOOKUP($C738,'World Cup Players'!#REF!,11,FALSE),0)</f>
        <v>0</v>
      </c>
      <c r="J738" s="6">
        <f>IFERROR(VLOOKUP($C738,#REF!,15,FALSE),0)</f>
        <v>0</v>
      </c>
      <c r="K738" s="6">
        <f>IFERROR(VLOOKUP($C738,#REF!,18,FALSE),0)</f>
        <v>0</v>
      </c>
      <c r="L738" s="6">
        <f t="shared" si="17"/>
        <v>0</v>
      </c>
    </row>
    <row r="739" spans="3:12" x14ac:dyDescent="0.25">
      <c r="C739" s="8" t="s">
        <v>113</v>
      </c>
      <c r="D739" s="6">
        <f>IFERROR(VLOOKUP($C739,'World Cup Players'!#REF!,3,FALSE),0)</f>
        <v>0</v>
      </c>
      <c r="F739" s="6">
        <f>IFERROR(VLOOKUP($C739,'World Cup Players'!#REF!,8,FALSE),0)</f>
        <v>0</v>
      </c>
      <c r="G739" s="6">
        <f>IFERROR(VLOOKUP($C739,'World Cup Players'!#REF!,10,FALSE),0)</f>
        <v>0</v>
      </c>
      <c r="H739" s="6">
        <f>IFERROR(VLOOKUP($C739,'World Cup Players'!#REF!,11,FALSE),0)</f>
        <v>0</v>
      </c>
      <c r="J739" s="6">
        <f>IFERROR(VLOOKUP($C739,#REF!,15,FALSE),0)</f>
        <v>0</v>
      </c>
      <c r="K739" s="6">
        <f>IFERROR(VLOOKUP($C739,#REF!,18,FALSE),0)</f>
        <v>0</v>
      </c>
      <c r="L739" s="6">
        <f t="shared" si="17"/>
        <v>0</v>
      </c>
    </row>
    <row r="740" spans="3:12" x14ac:dyDescent="0.25">
      <c r="C740" s="10" t="s">
        <v>104</v>
      </c>
      <c r="D740" s="6">
        <f>IFERROR(VLOOKUP($C740,'World Cup Players'!#REF!,3,FALSE),0)</f>
        <v>0</v>
      </c>
      <c r="F740" s="6">
        <f>IFERROR(VLOOKUP($C740,'World Cup Players'!#REF!,8,FALSE),0)</f>
        <v>0</v>
      </c>
      <c r="G740" s="6">
        <f>IFERROR(VLOOKUP($C740,'World Cup Players'!#REF!,10,FALSE),0)</f>
        <v>0</v>
      </c>
      <c r="H740" s="6">
        <f>IFERROR(VLOOKUP($C740,'World Cup Players'!#REF!,11,FALSE),0)</f>
        <v>0</v>
      </c>
      <c r="J740" s="6">
        <f>IFERROR(VLOOKUP($C740,#REF!,15,FALSE),0)</f>
        <v>0</v>
      </c>
      <c r="K740" s="6">
        <f>IFERROR(VLOOKUP($C740,#REF!,18,FALSE),0)</f>
        <v>0</v>
      </c>
      <c r="L740" s="6">
        <f t="shared" si="17"/>
        <v>0</v>
      </c>
    </row>
    <row r="741" spans="3:12" x14ac:dyDescent="0.25">
      <c r="C741" s="7" t="s">
        <v>44</v>
      </c>
      <c r="D741" s="6">
        <f>IFERROR(VLOOKUP($C741,'World Cup Players'!#REF!,3,FALSE),0)</f>
        <v>0</v>
      </c>
      <c r="F741" s="6">
        <f>IFERROR(VLOOKUP($C741,'World Cup Players'!#REF!,8,FALSE),0)</f>
        <v>0</v>
      </c>
      <c r="G741" s="6">
        <f>IFERROR(VLOOKUP($C741,'World Cup Players'!#REF!,10,FALSE),0)</f>
        <v>0</v>
      </c>
      <c r="H741" s="6">
        <f>IFERROR(VLOOKUP($C741,'World Cup Players'!#REF!,11,FALSE),0)</f>
        <v>0</v>
      </c>
      <c r="J741" s="6">
        <f>IFERROR(VLOOKUP($C741,#REF!,15,FALSE),0)</f>
        <v>0</v>
      </c>
      <c r="K741" s="6">
        <f>IFERROR(VLOOKUP($C741,#REF!,18,FALSE),0)</f>
        <v>0</v>
      </c>
      <c r="L741" s="6">
        <f t="shared" si="17"/>
        <v>0</v>
      </c>
    </row>
    <row r="742" spans="3:12" x14ac:dyDescent="0.25">
      <c r="C742" s="7" t="s">
        <v>154</v>
      </c>
      <c r="D742" s="6">
        <f>IFERROR(VLOOKUP($C742,'World Cup Players'!#REF!,3,FALSE),0)</f>
        <v>0</v>
      </c>
      <c r="F742" s="6">
        <f>IFERROR(VLOOKUP($C742,'World Cup Players'!#REF!,8,FALSE),0)</f>
        <v>0</v>
      </c>
      <c r="G742" s="6">
        <f>IFERROR(VLOOKUP($C742,'World Cup Players'!#REF!,10,FALSE),0)</f>
        <v>0</v>
      </c>
      <c r="H742" s="6">
        <f>IFERROR(VLOOKUP($C742,'World Cup Players'!#REF!,11,FALSE),0)</f>
        <v>0</v>
      </c>
      <c r="J742" s="6">
        <f>IFERROR(VLOOKUP($C742,#REF!,15,FALSE),0)</f>
        <v>0</v>
      </c>
      <c r="K742" s="6">
        <f>IFERROR(VLOOKUP($C742,#REF!,18,FALSE),0)</f>
        <v>0</v>
      </c>
      <c r="L742" s="6">
        <f t="shared" si="17"/>
        <v>0</v>
      </c>
    </row>
    <row r="743" spans="3:12" x14ac:dyDescent="0.25">
      <c r="C743" s="10" t="s">
        <v>107</v>
      </c>
      <c r="D743" s="6">
        <f>IFERROR(VLOOKUP($C743,'World Cup Players'!#REF!,3,FALSE),0)</f>
        <v>0</v>
      </c>
      <c r="F743" s="6">
        <f>IFERROR(VLOOKUP($C743,'World Cup Players'!#REF!,8,FALSE),0)</f>
        <v>0</v>
      </c>
      <c r="G743" s="6">
        <f>IFERROR(VLOOKUP($C743,'World Cup Players'!#REF!,10,FALSE),0)</f>
        <v>0</v>
      </c>
      <c r="H743" s="6">
        <f>IFERROR(VLOOKUP($C743,'World Cup Players'!#REF!,11,FALSE),0)</f>
        <v>0</v>
      </c>
      <c r="J743" s="6">
        <f>IFERROR(VLOOKUP($C743,#REF!,15,FALSE),0)</f>
        <v>0</v>
      </c>
      <c r="K743" s="6">
        <f>IFERROR(VLOOKUP($C743,#REF!,18,FALSE),0)</f>
        <v>0</v>
      </c>
      <c r="L743" s="6">
        <f t="shared" si="17"/>
        <v>0</v>
      </c>
    </row>
    <row r="744" spans="3:12" x14ac:dyDescent="0.25">
      <c r="C744" s="10" t="s">
        <v>108</v>
      </c>
      <c r="D744" s="6">
        <f>IFERROR(VLOOKUP($C744,'World Cup Players'!#REF!,3,FALSE),0)</f>
        <v>0</v>
      </c>
      <c r="F744" s="6">
        <f>IFERROR(VLOOKUP($C744,'World Cup Players'!#REF!,8,FALSE),0)</f>
        <v>0</v>
      </c>
      <c r="G744" s="6">
        <f>IFERROR(VLOOKUP($C744,'World Cup Players'!#REF!,10,FALSE),0)</f>
        <v>0</v>
      </c>
      <c r="H744" s="6">
        <f>IFERROR(VLOOKUP($C744,'World Cup Players'!#REF!,11,FALSE),0)</f>
        <v>0</v>
      </c>
      <c r="J744" s="6">
        <f>IFERROR(VLOOKUP($C744,#REF!,15,FALSE),0)</f>
        <v>0</v>
      </c>
      <c r="K744" s="6">
        <f>IFERROR(VLOOKUP($C744,#REF!,18,FALSE),0)</f>
        <v>0</v>
      </c>
      <c r="L744" s="6">
        <f t="shared" si="17"/>
        <v>0</v>
      </c>
    </row>
    <row r="745" spans="3:12" x14ac:dyDescent="0.25">
      <c r="C745" s="10" t="s">
        <v>82</v>
      </c>
      <c r="D745" s="6">
        <f>IFERROR(VLOOKUP($C745,'World Cup Players'!#REF!,3,FALSE),0)</f>
        <v>0</v>
      </c>
      <c r="F745" s="6">
        <f>IFERROR(VLOOKUP($C745,'World Cup Players'!#REF!,8,FALSE),0)</f>
        <v>0</v>
      </c>
      <c r="G745" s="6">
        <f>IFERROR(VLOOKUP($C745,'World Cup Players'!#REF!,10,FALSE),0)</f>
        <v>0</v>
      </c>
      <c r="H745" s="6">
        <f>IFERROR(VLOOKUP($C745,'World Cup Players'!#REF!,11,FALSE),0)</f>
        <v>0</v>
      </c>
      <c r="J745" s="6">
        <f>IFERROR(VLOOKUP($C745,#REF!,15,FALSE),0)</f>
        <v>0</v>
      </c>
      <c r="K745" s="6">
        <f>IFERROR(VLOOKUP($C745,#REF!,18,FALSE),0)</f>
        <v>0</v>
      </c>
      <c r="L745" s="6">
        <f t="shared" si="17"/>
        <v>0</v>
      </c>
    </row>
    <row r="746" spans="3:12" x14ac:dyDescent="0.25">
      <c r="C746" s="7" t="s">
        <v>49</v>
      </c>
      <c r="D746" s="6">
        <f>IFERROR(VLOOKUP($C746,'World Cup Players'!#REF!,3,FALSE),0)</f>
        <v>0</v>
      </c>
      <c r="F746" s="6">
        <f>IFERROR(VLOOKUP($C746,'World Cup Players'!#REF!,8,FALSE),0)</f>
        <v>0</v>
      </c>
      <c r="G746" s="6">
        <f>IFERROR(VLOOKUP($C746,'World Cup Players'!#REF!,10,FALSE),0)</f>
        <v>0</v>
      </c>
      <c r="H746" s="6">
        <f>IFERROR(VLOOKUP($C746,'World Cup Players'!#REF!,11,FALSE),0)</f>
        <v>0</v>
      </c>
      <c r="J746" s="6">
        <f>IFERROR(VLOOKUP($C746,#REF!,15,FALSE),0)</f>
        <v>0</v>
      </c>
      <c r="K746" s="6">
        <f>IFERROR(VLOOKUP($C746,#REF!,18,FALSE),0)</f>
        <v>0</v>
      </c>
      <c r="L746" s="6">
        <f t="shared" si="17"/>
        <v>0</v>
      </c>
    </row>
    <row r="747" spans="3:12" x14ac:dyDescent="0.25">
      <c r="C747" s="7" t="s">
        <v>130</v>
      </c>
      <c r="D747" s="6">
        <f>IFERROR(VLOOKUP($C747,'World Cup Players'!#REF!,3,FALSE),0)</f>
        <v>0</v>
      </c>
      <c r="F747" s="6">
        <f>IFERROR(VLOOKUP($C747,'World Cup Players'!#REF!,8,FALSE),0)</f>
        <v>0</v>
      </c>
      <c r="G747" s="6">
        <f>IFERROR(VLOOKUP($C747,'World Cup Players'!#REF!,10,FALSE),0)</f>
        <v>0</v>
      </c>
      <c r="H747" s="6">
        <f>IFERROR(VLOOKUP($C747,'World Cup Players'!#REF!,11,FALSE),0)</f>
        <v>0</v>
      </c>
      <c r="J747" s="6">
        <f>IFERROR(VLOOKUP($C747,#REF!,15,FALSE),0)</f>
        <v>0</v>
      </c>
      <c r="K747" s="6">
        <f>IFERROR(VLOOKUP($C747,#REF!,18,FALSE),0)</f>
        <v>0</v>
      </c>
      <c r="L747" s="6">
        <f t="shared" si="17"/>
        <v>0</v>
      </c>
    </row>
    <row r="748" spans="3:12" x14ac:dyDescent="0.25">
      <c r="C748" s="7" t="s">
        <v>72</v>
      </c>
      <c r="D748" s="6">
        <f>IFERROR(VLOOKUP($C748,'World Cup Players'!#REF!,3,FALSE),0)</f>
        <v>0</v>
      </c>
      <c r="F748" s="6">
        <f>IFERROR(VLOOKUP($C748,'World Cup Players'!#REF!,8,FALSE),0)</f>
        <v>0</v>
      </c>
      <c r="G748" s="6">
        <f>IFERROR(VLOOKUP($C748,'World Cup Players'!#REF!,10,FALSE),0)</f>
        <v>0</v>
      </c>
      <c r="H748" s="6">
        <f>IFERROR(VLOOKUP($C748,'World Cup Players'!#REF!,11,FALSE),0)</f>
        <v>0</v>
      </c>
      <c r="J748" s="6">
        <f>IFERROR(VLOOKUP($C748,#REF!,15,FALSE),0)</f>
        <v>0</v>
      </c>
      <c r="K748" s="6">
        <f>IFERROR(VLOOKUP($C748,#REF!,18,FALSE),0)</f>
        <v>0</v>
      </c>
      <c r="L748" s="6">
        <f t="shared" si="17"/>
        <v>0</v>
      </c>
    </row>
    <row r="749" spans="3:12" x14ac:dyDescent="0.25">
      <c r="C749" s="12" t="s">
        <v>131</v>
      </c>
      <c r="D749" s="6">
        <f>IFERROR(VLOOKUP($C749,'World Cup Players'!#REF!,3,FALSE),0)</f>
        <v>0</v>
      </c>
      <c r="F749" s="6">
        <f>IFERROR(VLOOKUP($C749,'World Cup Players'!#REF!,8,FALSE),0)</f>
        <v>0</v>
      </c>
      <c r="G749" s="6">
        <f>IFERROR(VLOOKUP($C749,'World Cup Players'!#REF!,10,FALSE),0)</f>
        <v>0</v>
      </c>
      <c r="H749" s="6">
        <f>IFERROR(VLOOKUP($C749,'World Cup Players'!#REF!,11,FALSE),0)</f>
        <v>0</v>
      </c>
      <c r="J749" s="6">
        <f>IFERROR(VLOOKUP($C749,#REF!,15,FALSE),0)</f>
        <v>0</v>
      </c>
      <c r="K749" s="6">
        <f>IFERROR(VLOOKUP($C749,#REF!,18,FALSE),0)</f>
        <v>0</v>
      </c>
      <c r="L749" s="6">
        <f t="shared" si="17"/>
        <v>0</v>
      </c>
    </row>
    <row r="750" spans="3:12" x14ac:dyDescent="0.25">
      <c r="D750" s="6">
        <f>IFERROR(VLOOKUP($C750,'World Cup Players'!#REF!,3,FALSE),0)</f>
        <v>0</v>
      </c>
      <c r="F750" s="6">
        <f>IFERROR(VLOOKUP($C750,'World Cup Players'!#REF!,8,FALSE),0)</f>
        <v>0</v>
      </c>
      <c r="G750" s="6">
        <f>IFERROR(VLOOKUP($C750,'World Cup Players'!#REF!,10,FALSE),0)</f>
        <v>0</v>
      </c>
      <c r="H750" s="6">
        <f>IFERROR(VLOOKUP($C750,'World Cup Players'!#REF!,11,FALSE),0)</f>
        <v>0</v>
      </c>
      <c r="J750" s="6">
        <f>IFERROR(VLOOKUP($C750,#REF!,15,FALSE),0)</f>
        <v>0</v>
      </c>
      <c r="K750" s="6">
        <f>IFERROR(VLOOKUP($C750,#REF!,18,FALSE),0)</f>
        <v>0</v>
      </c>
      <c r="L750" s="6">
        <f t="shared" si="17"/>
        <v>0</v>
      </c>
    </row>
    <row r="751" spans="3:12" x14ac:dyDescent="0.25">
      <c r="C751" s="6" t="s">
        <v>170</v>
      </c>
      <c r="D751" s="6">
        <f>IFERROR(VLOOKUP($C751,'World Cup Players'!#REF!,3,FALSE),0)</f>
        <v>0</v>
      </c>
      <c r="F751" s="6">
        <f>IFERROR(VLOOKUP($C751,'World Cup Players'!#REF!,8,FALSE),0)</f>
        <v>0</v>
      </c>
      <c r="G751" s="6">
        <f>IFERROR(VLOOKUP($C751,'World Cup Players'!#REF!,10,FALSE),0)</f>
        <v>0</v>
      </c>
      <c r="H751" s="6">
        <f>IFERROR(VLOOKUP($C751,'World Cup Players'!#REF!,11,FALSE),0)</f>
        <v>0</v>
      </c>
      <c r="J751" s="6">
        <f>IFERROR(VLOOKUP($C751,#REF!,15,FALSE),0)</f>
        <v>0</v>
      </c>
      <c r="K751" s="6">
        <f>IFERROR(VLOOKUP($C751,#REF!,18,FALSE),0)</f>
        <v>0</v>
      </c>
      <c r="L751" s="6">
        <f t="shared" si="17"/>
        <v>0</v>
      </c>
    </row>
    <row r="752" spans="3:12" x14ac:dyDescent="0.25">
      <c r="C752" s="7" t="s">
        <v>8</v>
      </c>
      <c r="D752" s="6">
        <f>IFERROR(VLOOKUP($C752,'World Cup Players'!#REF!,3,FALSE),0)</f>
        <v>0</v>
      </c>
      <c r="F752" s="6">
        <f>IFERROR(VLOOKUP($C752,'World Cup Players'!#REF!,8,FALSE),0)</f>
        <v>0</v>
      </c>
      <c r="G752" s="6">
        <f>IFERROR(VLOOKUP($C752,'World Cup Players'!#REF!,10,FALSE),0)</f>
        <v>0</v>
      </c>
      <c r="H752" s="6">
        <f>IFERROR(VLOOKUP($C752,'World Cup Players'!#REF!,11,FALSE),0)</f>
        <v>0</v>
      </c>
      <c r="J752" s="6">
        <f>IFERROR(VLOOKUP($C752,#REF!,15,FALSE),0)</f>
        <v>0</v>
      </c>
      <c r="K752" s="6">
        <f>IFERROR(VLOOKUP($C752,#REF!,18,FALSE),0)</f>
        <v>0</v>
      </c>
      <c r="L752" s="6">
        <f t="shared" si="17"/>
        <v>0</v>
      </c>
    </row>
    <row r="753" spans="3:12" x14ac:dyDescent="0.25">
      <c r="C753" s="7" t="s">
        <v>14</v>
      </c>
      <c r="D753" s="6">
        <f>IFERROR(VLOOKUP($C753,'World Cup Players'!#REF!,3,FALSE),0)</f>
        <v>0</v>
      </c>
      <c r="F753" s="6">
        <f>IFERROR(VLOOKUP($C753,'World Cup Players'!#REF!,8,FALSE),0)</f>
        <v>0</v>
      </c>
      <c r="G753" s="6">
        <f>IFERROR(VLOOKUP($C753,'World Cup Players'!#REF!,10,FALSE),0)</f>
        <v>0</v>
      </c>
      <c r="H753" s="6">
        <f>IFERROR(VLOOKUP($C753,'World Cup Players'!#REF!,11,FALSE),0)</f>
        <v>0</v>
      </c>
      <c r="J753" s="6">
        <f>IFERROR(VLOOKUP($C753,#REF!,15,FALSE),0)</f>
        <v>0</v>
      </c>
      <c r="K753" s="6">
        <f>IFERROR(VLOOKUP($C753,#REF!,18,FALSE),0)</f>
        <v>0</v>
      </c>
      <c r="L753" s="6">
        <f t="shared" si="17"/>
        <v>0</v>
      </c>
    </row>
    <row r="754" spans="3:12" x14ac:dyDescent="0.25">
      <c r="C754" s="7" t="s">
        <v>37</v>
      </c>
      <c r="D754" s="6">
        <f>IFERROR(VLOOKUP($C754,'World Cup Players'!#REF!,3,FALSE),0)</f>
        <v>0</v>
      </c>
      <c r="F754" s="6">
        <f>IFERROR(VLOOKUP($C754,'World Cup Players'!#REF!,8,FALSE),0)</f>
        <v>0</v>
      </c>
      <c r="G754" s="6">
        <f>IFERROR(VLOOKUP($C754,'World Cup Players'!#REF!,10,FALSE),0)</f>
        <v>0</v>
      </c>
      <c r="H754" s="6">
        <f>IFERROR(VLOOKUP($C754,'World Cup Players'!#REF!,11,FALSE),0)</f>
        <v>0</v>
      </c>
      <c r="J754" s="6">
        <f>IFERROR(VLOOKUP($C754,#REF!,15,FALSE),0)</f>
        <v>0</v>
      </c>
      <c r="K754" s="6">
        <f>IFERROR(VLOOKUP($C754,#REF!,18,FALSE),0)</f>
        <v>0</v>
      </c>
      <c r="L754" s="6">
        <f t="shared" si="17"/>
        <v>0</v>
      </c>
    </row>
    <row r="755" spans="3:12" x14ac:dyDescent="0.25">
      <c r="C755" s="7" t="s">
        <v>24</v>
      </c>
      <c r="D755" s="6">
        <f>IFERROR(VLOOKUP($C755,'World Cup Players'!#REF!,3,FALSE),0)</f>
        <v>0</v>
      </c>
      <c r="F755" s="6">
        <f>IFERROR(VLOOKUP($C755,'World Cup Players'!#REF!,8,FALSE),0)</f>
        <v>0</v>
      </c>
      <c r="G755" s="6">
        <f>IFERROR(VLOOKUP($C755,'World Cup Players'!#REF!,10,FALSE),0)</f>
        <v>0</v>
      </c>
      <c r="H755" s="6">
        <f>IFERROR(VLOOKUP($C755,'World Cup Players'!#REF!,11,FALSE),0)</f>
        <v>0</v>
      </c>
      <c r="J755" s="6">
        <f>IFERROR(VLOOKUP($C755,#REF!,15,FALSE),0)</f>
        <v>0</v>
      </c>
      <c r="K755" s="6">
        <f>IFERROR(VLOOKUP($C755,#REF!,18,FALSE),0)</f>
        <v>0</v>
      </c>
      <c r="L755" s="6">
        <f t="shared" si="17"/>
        <v>0</v>
      </c>
    </row>
    <row r="756" spans="3:12" x14ac:dyDescent="0.25">
      <c r="C756" s="7" t="s">
        <v>31</v>
      </c>
      <c r="D756" s="6">
        <f>IFERROR(VLOOKUP($C756,'World Cup Players'!#REF!,3,FALSE),0)</f>
        <v>0</v>
      </c>
      <c r="F756" s="6">
        <f>IFERROR(VLOOKUP($C756,'World Cup Players'!#REF!,8,FALSE),0)</f>
        <v>0</v>
      </c>
      <c r="G756" s="6">
        <f>IFERROR(VLOOKUP($C756,'World Cup Players'!#REF!,10,FALSE),0)</f>
        <v>0</v>
      </c>
      <c r="H756" s="6">
        <f>IFERROR(VLOOKUP($C756,'World Cup Players'!#REF!,11,FALSE),0)</f>
        <v>0</v>
      </c>
      <c r="J756" s="6">
        <f>IFERROR(VLOOKUP($C756,#REF!,15,FALSE),0)</f>
        <v>0</v>
      </c>
      <c r="K756" s="6">
        <f>IFERROR(VLOOKUP($C756,#REF!,18,FALSE),0)</f>
        <v>0</v>
      </c>
      <c r="L756" s="6">
        <f t="shared" si="17"/>
        <v>0</v>
      </c>
    </row>
    <row r="757" spans="3:12" x14ac:dyDescent="0.25">
      <c r="C757" s="9" t="s">
        <v>43</v>
      </c>
      <c r="D757" s="6">
        <f>IFERROR(VLOOKUP($C757,'World Cup Players'!#REF!,3,FALSE),0)</f>
        <v>0</v>
      </c>
      <c r="F757" s="6">
        <f>IFERROR(VLOOKUP($C757,'World Cup Players'!#REF!,8,FALSE),0)</f>
        <v>0</v>
      </c>
      <c r="G757" s="6">
        <f>IFERROR(VLOOKUP($C757,'World Cup Players'!#REF!,10,FALSE),0)</f>
        <v>0</v>
      </c>
      <c r="H757" s="6">
        <f>IFERROR(VLOOKUP($C757,'World Cup Players'!#REF!,11,FALSE),0)</f>
        <v>0</v>
      </c>
      <c r="J757" s="6">
        <f>IFERROR(VLOOKUP($C757,#REF!,15,FALSE),0)</f>
        <v>0</v>
      </c>
      <c r="K757" s="6">
        <f>IFERROR(VLOOKUP($C757,#REF!,18,FALSE),0)</f>
        <v>0</v>
      </c>
      <c r="L757" s="6">
        <f t="shared" si="17"/>
        <v>0</v>
      </c>
    </row>
    <row r="758" spans="3:12" x14ac:dyDescent="0.25">
      <c r="C758" s="9" t="s">
        <v>59</v>
      </c>
      <c r="D758" s="6">
        <f>IFERROR(VLOOKUP($C758,'World Cup Players'!#REF!,3,FALSE),0)</f>
        <v>0</v>
      </c>
      <c r="F758" s="6">
        <f>IFERROR(VLOOKUP($C758,'World Cup Players'!#REF!,8,FALSE),0)</f>
        <v>0</v>
      </c>
      <c r="G758" s="6">
        <f>IFERROR(VLOOKUP($C758,'World Cup Players'!#REF!,10,FALSE),0)</f>
        <v>0</v>
      </c>
      <c r="H758" s="6">
        <f>IFERROR(VLOOKUP($C758,'World Cup Players'!#REF!,11,FALSE),0)</f>
        <v>0</v>
      </c>
      <c r="J758" s="6">
        <f>IFERROR(VLOOKUP($C758,#REF!,15,FALSE),0)</f>
        <v>0</v>
      </c>
      <c r="K758" s="6">
        <f>IFERROR(VLOOKUP($C758,#REF!,18,FALSE),0)</f>
        <v>0</v>
      </c>
      <c r="L758" s="6">
        <f t="shared" si="17"/>
        <v>0</v>
      </c>
    </row>
    <row r="759" spans="3:12" x14ac:dyDescent="0.25">
      <c r="C759" s="7" t="s">
        <v>47</v>
      </c>
      <c r="D759" s="6">
        <f>IFERROR(VLOOKUP($C759,'World Cup Players'!#REF!,3,FALSE),0)</f>
        <v>0</v>
      </c>
      <c r="F759" s="6">
        <f>IFERROR(VLOOKUP($C759,'World Cup Players'!#REF!,8,FALSE),0)</f>
        <v>0</v>
      </c>
      <c r="G759" s="6">
        <f>IFERROR(VLOOKUP($C759,'World Cup Players'!#REF!,10,FALSE),0)</f>
        <v>0</v>
      </c>
      <c r="H759" s="6">
        <f>IFERROR(VLOOKUP($C759,'World Cup Players'!#REF!,11,FALSE),0)</f>
        <v>0</v>
      </c>
      <c r="J759" s="6">
        <f>IFERROR(VLOOKUP($C759,#REF!,15,FALSE),0)</f>
        <v>0</v>
      </c>
      <c r="K759" s="6">
        <f>IFERROR(VLOOKUP($C759,#REF!,18,FALSE),0)</f>
        <v>0</v>
      </c>
      <c r="L759" s="6">
        <f t="shared" si="17"/>
        <v>0</v>
      </c>
    </row>
    <row r="760" spans="3:12" x14ac:dyDescent="0.25">
      <c r="C760" s="7" t="s">
        <v>68</v>
      </c>
      <c r="D760" s="6">
        <f>IFERROR(VLOOKUP($C760,'World Cup Players'!#REF!,3,FALSE),0)</f>
        <v>0</v>
      </c>
      <c r="F760" s="6">
        <f>IFERROR(VLOOKUP($C760,'World Cup Players'!#REF!,8,FALSE),0)</f>
        <v>0</v>
      </c>
      <c r="G760" s="6">
        <f>IFERROR(VLOOKUP($C760,'World Cup Players'!#REF!,10,FALSE),0)</f>
        <v>0</v>
      </c>
      <c r="H760" s="6">
        <f>IFERROR(VLOOKUP($C760,'World Cup Players'!#REF!,11,FALSE),0)</f>
        <v>0</v>
      </c>
      <c r="J760" s="6">
        <f>IFERROR(VLOOKUP($C760,#REF!,15,FALSE),0)</f>
        <v>0</v>
      </c>
      <c r="K760" s="6">
        <f>IFERROR(VLOOKUP($C760,#REF!,18,FALSE),0)</f>
        <v>0</v>
      </c>
      <c r="L760" s="6">
        <f t="shared" si="17"/>
        <v>0</v>
      </c>
    </row>
    <row r="761" spans="3:12" x14ac:dyDescent="0.25">
      <c r="C761" s="9" t="s">
        <v>60</v>
      </c>
      <c r="D761" s="6">
        <f>IFERROR(VLOOKUP($C761,'World Cup Players'!#REF!,3,FALSE),0)</f>
        <v>0</v>
      </c>
      <c r="F761" s="6">
        <f>IFERROR(VLOOKUP($C761,'World Cup Players'!#REF!,8,FALSE),0)</f>
        <v>0</v>
      </c>
      <c r="G761" s="6">
        <f>IFERROR(VLOOKUP($C761,'World Cup Players'!#REF!,10,FALSE),0)</f>
        <v>0</v>
      </c>
      <c r="H761" s="6">
        <f>IFERROR(VLOOKUP($C761,'World Cup Players'!#REF!,11,FALSE),0)</f>
        <v>0</v>
      </c>
      <c r="J761" s="6">
        <f>IFERROR(VLOOKUP($C761,#REF!,15,FALSE),0)</f>
        <v>0</v>
      </c>
      <c r="K761" s="6">
        <f>IFERROR(VLOOKUP($C761,#REF!,18,FALSE),0)</f>
        <v>0</v>
      </c>
      <c r="L761" s="6">
        <f t="shared" si="17"/>
        <v>0</v>
      </c>
    </row>
    <row r="762" spans="3:12" x14ac:dyDescent="0.25">
      <c r="C762" s="10" t="s">
        <v>99</v>
      </c>
      <c r="D762" s="6">
        <f>IFERROR(VLOOKUP($C762,'World Cup Players'!#REF!,3,FALSE),0)</f>
        <v>0</v>
      </c>
      <c r="F762" s="6">
        <f>IFERROR(VLOOKUP($C762,'World Cup Players'!#REF!,8,FALSE),0)</f>
        <v>0</v>
      </c>
      <c r="G762" s="6">
        <f>IFERROR(VLOOKUP($C762,'World Cup Players'!#REF!,10,FALSE),0)</f>
        <v>0</v>
      </c>
      <c r="H762" s="6">
        <f>IFERROR(VLOOKUP($C762,'World Cup Players'!#REF!,11,FALSE),0)</f>
        <v>0</v>
      </c>
      <c r="J762" s="6">
        <f>IFERROR(VLOOKUP($C762,#REF!,15,FALSE),0)</f>
        <v>0</v>
      </c>
      <c r="K762" s="6">
        <f>IFERROR(VLOOKUP($C762,#REF!,18,FALSE),0)</f>
        <v>0</v>
      </c>
      <c r="L762" s="6">
        <f t="shared" si="17"/>
        <v>0</v>
      </c>
    </row>
    <row r="763" spans="3:12" x14ac:dyDescent="0.25">
      <c r="C763" s="10" t="s">
        <v>96</v>
      </c>
      <c r="D763" s="6">
        <f>IFERROR(VLOOKUP($C763,'World Cup Players'!#REF!,3,FALSE),0)</f>
        <v>0</v>
      </c>
      <c r="F763" s="6">
        <f>IFERROR(VLOOKUP($C763,'World Cup Players'!#REF!,8,FALSE),0)</f>
        <v>0</v>
      </c>
      <c r="G763" s="6">
        <f>IFERROR(VLOOKUP($C763,'World Cup Players'!#REF!,10,FALSE),0)</f>
        <v>0</v>
      </c>
      <c r="H763" s="6">
        <f>IFERROR(VLOOKUP($C763,'World Cup Players'!#REF!,11,FALSE),0)</f>
        <v>0</v>
      </c>
      <c r="J763" s="6">
        <f>IFERROR(VLOOKUP($C763,#REF!,15,FALSE),0)</f>
        <v>0</v>
      </c>
      <c r="K763" s="6">
        <f>IFERROR(VLOOKUP($C763,#REF!,18,FALSE),0)</f>
        <v>0</v>
      </c>
      <c r="L763" s="6">
        <f t="shared" si="17"/>
        <v>0</v>
      </c>
    </row>
    <row r="764" spans="3:12" x14ac:dyDescent="0.25">
      <c r="C764" s="10" t="s">
        <v>119</v>
      </c>
      <c r="D764" s="6">
        <f>IFERROR(VLOOKUP($C764,'World Cup Players'!#REF!,3,FALSE),0)</f>
        <v>0</v>
      </c>
      <c r="F764" s="6">
        <f>IFERROR(VLOOKUP($C764,'World Cup Players'!#REF!,8,FALSE),0)</f>
        <v>0</v>
      </c>
      <c r="G764" s="6">
        <f>IFERROR(VLOOKUP($C764,'World Cup Players'!#REF!,10,FALSE),0)</f>
        <v>0</v>
      </c>
      <c r="H764" s="6">
        <f>IFERROR(VLOOKUP($C764,'World Cup Players'!#REF!,11,FALSE),0)</f>
        <v>0</v>
      </c>
      <c r="J764" s="6">
        <f>IFERROR(VLOOKUP($C764,#REF!,15,FALSE),0)</f>
        <v>0</v>
      </c>
      <c r="K764" s="6">
        <f>IFERROR(VLOOKUP($C764,#REF!,18,FALSE),0)</f>
        <v>0</v>
      </c>
      <c r="L764" s="6">
        <f t="shared" si="17"/>
        <v>0</v>
      </c>
    </row>
    <row r="765" spans="3:12" x14ac:dyDescent="0.25">
      <c r="C765" s="7" t="s">
        <v>160</v>
      </c>
      <c r="D765" s="6">
        <f>IFERROR(VLOOKUP($C765,'World Cup Players'!#REF!,3,FALSE),0)</f>
        <v>0</v>
      </c>
      <c r="F765" s="6">
        <f>IFERROR(VLOOKUP($C765,'World Cup Players'!#REF!,8,FALSE),0)</f>
        <v>0</v>
      </c>
      <c r="G765" s="6">
        <f>IFERROR(VLOOKUP($C765,'World Cup Players'!#REF!,10,FALSE),0)</f>
        <v>0</v>
      </c>
      <c r="H765" s="6">
        <f>IFERROR(VLOOKUP($C765,'World Cup Players'!#REF!,11,FALSE),0)</f>
        <v>0</v>
      </c>
      <c r="J765" s="6">
        <f>IFERROR(VLOOKUP($C765,#REF!,15,FALSE),0)</f>
        <v>0</v>
      </c>
      <c r="K765" s="6">
        <f>IFERROR(VLOOKUP($C765,#REF!,18,FALSE),0)</f>
        <v>0</v>
      </c>
      <c r="L765" s="6">
        <f t="shared" si="17"/>
        <v>0</v>
      </c>
    </row>
    <row r="766" spans="3:12" x14ac:dyDescent="0.25">
      <c r="C766" s="7" t="s">
        <v>74</v>
      </c>
      <c r="D766" s="6">
        <f>IFERROR(VLOOKUP($C766,'World Cup Players'!#REF!,3,FALSE),0)</f>
        <v>0</v>
      </c>
      <c r="F766" s="6">
        <f>IFERROR(VLOOKUP($C766,'World Cup Players'!#REF!,8,FALSE),0)</f>
        <v>0</v>
      </c>
      <c r="G766" s="6">
        <f>IFERROR(VLOOKUP($C766,'World Cup Players'!#REF!,10,FALSE),0)</f>
        <v>0</v>
      </c>
      <c r="H766" s="6">
        <f>IFERROR(VLOOKUP($C766,'World Cup Players'!#REF!,11,FALSE),0)</f>
        <v>0</v>
      </c>
      <c r="J766" s="6">
        <f>IFERROR(VLOOKUP($C766,#REF!,15,FALSE),0)</f>
        <v>0</v>
      </c>
      <c r="K766" s="6">
        <f>IFERROR(VLOOKUP($C766,#REF!,18,FALSE),0)</f>
        <v>0</v>
      </c>
      <c r="L766" s="6">
        <f t="shared" si="17"/>
        <v>0</v>
      </c>
    </row>
    <row r="767" spans="3:12" x14ac:dyDescent="0.25">
      <c r="C767" s="10" t="s">
        <v>101</v>
      </c>
      <c r="D767" s="6">
        <f>IFERROR(VLOOKUP($C767,'World Cup Players'!#REF!,3,FALSE),0)</f>
        <v>0</v>
      </c>
      <c r="F767" s="6">
        <f>IFERROR(VLOOKUP($C767,'World Cup Players'!#REF!,8,FALSE),0)</f>
        <v>0</v>
      </c>
      <c r="G767" s="6">
        <f>IFERROR(VLOOKUP($C767,'World Cup Players'!#REF!,10,FALSE),0)</f>
        <v>0</v>
      </c>
      <c r="H767" s="6">
        <f>IFERROR(VLOOKUP($C767,'World Cup Players'!#REF!,11,FALSE),0)</f>
        <v>0</v>
      </c>
      <c r="J767" s="6">
        <f>IFERROR(VLOOKUP($C767,#REF!,15,FALSE),0)</f>
        <v>0</v>
      </c>
      <c r="K767" s="6">
        <f>IFERROR(VLOOKUP($C767,#REF!,18,FALSE),0)</f>
        <v>0</v>
      </c>
      <c r="L767" s="6">
        <f t="shared" si="17"/>
        <v>0</v>
      </c>
    </row>
    <row r="768" spans="3:12" x14ac:dyDescent="0.25">
      <c r="C768" s="10" t="s">
        <v>108</v>
      </c>
      <c r="D768" s="6">
        <f>IFERROR(VLOOKUP($C768,'World Cup Players'!#REF!,3,FALSE),0)</f>
        <v>0</v>
      </c>
      <c r="F768" s="6">
        <f>IFERROR(VLOOKUP($C768,'World Cup Players'!#REF!,8,FALSE),0)</f>
        <v>0</v>
      </c>
      <c r="G768" s="6">
        <f>IFERROR(VLOOKUP($C768,'World Cup Players'!#REF!,10,FALSE),0)</f>
        <v>0</v>
      </c>
      <c r="H768" s="6">
        <f>IFERROR(VLOOKUP($C768,'World Cup Players'!#REF!,11,FALSE),0)</f>
        <v>0</v>
      </c>
      <c r="J768" s="6">
        <f>IFERROR(VLOOKUP($C768,#REF!,15,FALSE),0)</f>
        <v>0</v>
      </c>
      <c r="K768" s="6">
        <f>IFERROR(VLOOKUP($C768,#REF!,18,FALSE),0)</f>
        <v>0</v>
      </c>
      <c r="L768" s="6">
        <f t="shared" si="17"/>
        <v>0</v>
      </c>
    </row>
    <row r="769" spans="3:12" x14ac:dyDescent="0.25">
      <c r="C769" s="10" t="s">
        <v>82</v>
      </c>
      <c r="D769" s="6">
        <f>IFERROR(VLOOKUP($C769,'World Cup Players'!#REF!,3,FALSE),0)</f>
        <v>0</v>
      </c>
      <c r="F769" s="6">
        <f>IFERROR(VLOOKUP($C769,'World Cup Players'!#REF!,8,FALSE),0)</f>
        <v>0</v>
      </c>
      <c r="G769" s="6">
        <f>IFERROR(VLOOKUP($C769,'World Cup Players'!#REF!,10,FALSE),0)</f>
        <v>0</v>
      </c>
      <c r="H769" s="6">
        <f>IFERROR(VLOOKUP($C769,'World Cup Players'!#REF!,11,FALSE),0)</f>
        <v>0</v>
      </c>
      <c r="J769" s="6">
        <f>IFERROR(VLOOKUP($C769,#REF!,15,FALSE),0)</f>
        <v>0</v>
      </c>
      <c r="K769" s="6">
        <f>IFERROR(VLOOKUP($C769,#REF!,18,FALSE),0)</f>
        <v>0</v>
      </c>
      <c r="L769" s="6">
        <f t="shared" si="17"/>
        <v>0</v>
      </c>
    </row>
    <row r="770" spans="3:12" x14ac:dyDescent="0.25">
      <c r="C770" s="7" t="s">
        <v>46</v>
      </c>
      <c r="D770" s="6">
        <f>IFERROR(VLOOKUP($C770,'World Cup Players'!#REF!,3,FALSE),0)</f>
        <v>0</v>
      </c>
      <c r="F770" s="6">
        <f>IFERROR(VLOOKUP($C770,'World Cup Players'!#REF!,8,FALSE),0)</f>
        <v>0</v>
      </c>
      <c r="G770" s="6">
        <f>IFERROR(VLOOKUP($C770,'World Cup Players'!#REF!,10,FALSE),0)</f>
        <v>0</v>
      </c>
      <c r="H770" s="6">
        <f>IFERROR(VLOOKUP($C770,'World Cup Players'!#REF!,11,FALSE),0)</f>
        <v>0</v>
      </c>
      <c r="J770" s="6">
        <f>IFERROR(VLOOKUP($C770,#REF!,15,FALSE),0)</f>
        <v>0</v>
      </c>
      <c r="K770" s="6">
        <f>IFERROR(VLOOKUP($C770,#REF!,18,FALSE),0)</f>
        <v>0</v>
      </c>
      <c r="L770" s="6">
        <f t="shared" si="17"/>
        <v>0</v>
      </c>
    </row>
    <row r="771" spans="3:12" x14ac:dyDescent="0.25">
      <c r="C771" s="7" t="s">
        <v>130</v>
      </c>
      <c r="D771" s="6">
        <f>IFERROR(VLOOKUP($C771,'World Cup Players'!#REF!,3,FALSE),0)</f>
        <v>0</v>
      </c>
      <c r="F771" s="6">
        <f>IFERROR(VLOOKUP($C771,'World Cup Players'!#REF!,8,FALSE),0)</f>
        <v>0</v>
      </c>
      <c r="G771" s="6">
        <f>IFERROR(VLOOKUP($C771,'World Cup Players'!#REF!,10,FALSE),0)</f>
        <v>0</v>
      </c>
      <c r="H771" s="6">
        <f>IFERROR(VLOOKUP($C771,'World Cup Players'!#REF!,11,FALSE),0)</f>
        <v>0</v>
      </c>
      <c r="J771" s="6">
        <f>IFERROR(VLOOKUP($C771,#REF!,15,FALSE),0)</f>
        <v>0</v>
      </c>
      <c r="K771" s="6">
        <f>IFERROR(VLOOKUP($C771,#REF!,18,FALSE),0)</f>
        <v>0</v>
      </c>
      <c r="L771" s="6">
        <f t="shared" si="17"/>
        <v>0</v>
      </c>
    </row>
    <row r="772" spans="3:12" x14ac:dyDescent="0.25">
      <c r="C772" s="10" t="s">
        <v>77</v>
      </c>
      <c r="D772" s="6">
        <f>IFERROR(VLOOKUP($C772,'World Cup Players'!#REF!,3,FALSE),0)</f>
        <v>0</v>
      </c>
      <c r="F772" s="6">
        <f>IFERROR(VLOOKUP($C772,'World Cup Players'!#REF!,8,FALSE),0)</f>
        <v>0</v>
      </c>
      <c r="G772" s="6">
        <f>IFERROR(VLOOKUP($C772,'World Cup Players'!#REF!,10,FALSE),0)</f>
        <v>0</v>
      </c>
      <c r="H772" s="6">
        <f>IFERROR(VLOOKUP($C772,'World Cup Players'!#REF!,11,FALSE),0)</f>
        <v>0</v>
      </c>
      <c r="J772" s="6">
        <f>IFERROR(VLOOKUP($C772,#REF!,15,FALSE),0)</f>
        <v>0</v>
      </c>
      <c r="K772" s="6">
        <f>IFERROR(VLOOKUP($C772,#REF!,18,FALSE),0)</f>
        <v>0</v>
      </c>
      <c r="L772" s="6">
        <f t="shared" si="17"/>
        <v>0</v>
      </c>
    </row>
    <row r="773" spans="3:12" x14ac:dyDescent="0.25">
      <c r="C773" s="12" t="s">
        <v>171</v>
      </c>
      <c r="D773" s="6">
        <f>IFERROR(VLOOKUP($C773,'World Cup Players'!#REF!,3,FALSE),0)</f>
        <v>0</v>
      </c>
      <c r="F773" s="6">
        <f>IFERROR(VLOOKUP($C773,'World Cup Players'!#REF!,8,FALSE),0)</f>
        <v>0</v>
      </c>
      <c r="G773" s="6">
        <f>IFERROR(VLOOKUP($C773,'World Cup Players'!#REF!,10,FALSE),0)</f>
        <v>0</v>
      </c>
      <c r="H773" s="6">
        <f>IFERROR(VLOOKUP($C773,'World Cup Players'!#REF!,11,FALSE),0)</f>
        <v>0</v>
      </c>
      <c r="J773" s="6">
        <f>IFERROR(VLOOKUP($C773,#REF!,15,FALSE),0)</f>
        <v>0</v>
      </c>
      <c r="K773" s="6">
        <f>IFERROR(VLOOKUP($C773,#REF!,18,FALSE),0)</f>
        <v>0</v>
      </c>
      <c r="L773" s="6">
        <f t="shared" ref="L773:L797" si="18">SUM((F773*0.0055)+G773+H773+I773+J773+K773)</f>
        <v>0</v>
      </c>
    </row>
    <row r="774" spans="3:12" x14ac:dyDescent="0.25">
      <c r="D774" s="6">
        <f>IFERROR(VLOOKUP($C774,'World Cup Players'!#REF!,3,FALSE),0)</f>
        <v>0</v>
      </c>
      <c r="F774" s="6">
        <f>IFERROR(VLOOKUP($C774,'World Cup Players'!#REF!,8,FALSE),0)</f>
        <v>0</v>
      </c>
      <c r="G774" s="6">
        <f>IFERROR(VLOOKUP($C774,'World Cup Players'!#REF!,10,FALSE),0)</f>
        <v>0</v>
      </c>
      <c r="H774" s="6">
        <f>IFERROR(VLOOKUP($C774,'World Cup Players'!#REF!,11,FALSE),0)</f>
        <v>0</v>
      </c>
      <c r="J774" s="6">
        <f>IFERROR(VLOOKUP($C774,#REF!,15,FALSE),0)</f>
        <v>0</v>
      </c>
      <c r="K774" s="6">
        <f>IFERROR(VLOOKUP($C774,#REF!,18,FALSE),0)</f>
        <v>0</v>
      </c>
      <c r="L774" s="6">
        <f t="shared" si="18"/>
        <v>0</v>
      </c>
    </row>
    <row r="775" spans="3:12" x14ac:dyDescent="0.25">
      <c r="C775" s="6" t="s">
        <v>172</v>
      </c>
      <c r="D775" s="6">
        <f>IFERROR(VLOOKUP($C775,'World Cup Players'!#REF!,3,FALSE),0)</f>
        <v>0</v>
      </c>
      <c r="F775" s="6">
        <f>IFERROR(VLOOKUP($C775,'World Cup Players'!#REF!,8,FALSE),0)</f>
        <v>0</v>
      </c>
      <c r="G775" s="6">
        <f>IFERROR(VLOOKUP($C775,'World Cup Players'!#REF!,10,FALSE),0)</f>
        <v>0</v>
      </c>
      <c r="H775" s="6">
        <f>IFERROR(VLOOKUP($C775,'World Cup Players'!#REF!,11,FALSE),0)</f>
        <v>0</v>
      </c>
      <c r="J775" s="6">
        <f>IFERROR(VLOOKUP($C775,#REF!,15,FALSE),0)</f>
        <v>0</v>
      </c>
      <c r="K775" s="6">
        <f>IFERROR(VLOOKUP($C775,#REF!,18,FALSE),0)</f>
        <v>0</v>
      </c>
      <c r="L775" s="6">
        <f t="shared" si="18"/>
        <v>0</v>
      </c>
    </row>
    <row r="776" spans="3:12" x14ac:dyDescent="0.25">
      <c r="C776" s="7" t="s">
        <v>5</v>
      </c>
      <c r="D776" s="6">
        <f>IFERROR(VLOOKUP($C776,'World Cup Players'!#REF!,3,FALSE),0)</f>
        <v>0</v>
      </c>
      <c r="F776" s="6">
        <f>IFERROR(VLOOKUP($C776,'World Cup Players'!#REF!,8,FALSE),0)</f>
        <v>0</v>
      </c>
      <c r="G776" s="6">
        <f>IFERROR(VLOOKUP($C776,'World Cup Players'!#REF!,10,FALSE),0)</f>
        <v>0</v>
      </c>
      <c r="H776" s="6">
        <f>IFERROR(VLOOKUP($C776,'World Cup Players'!#REF!,11,FALSE),0)</f>
        <v>0</v>
      </c>
      <c r="J776" s="6">
        <f>IFERROR(VLOOKUP($C776,#REF!,15,FALSE),0)</f>
        <v>0</v>
      </c>
      <c r="K776" s="6">
        <f>IFERROR(VLOOKUP($C776,#REF!,18,FALSE),0)</f>
        <v>0</v>
      </c>
      <c r="L776" s="6">
        <f t="shared" si="18"/>
        <v>0</v>
      </c>
    </row>
    <row r="777" spans="3:12" x14ac:dyDescent="0.25">
      <c r="C777" s="8" t="s">
        <v>17</v>
      </c>
      <c r="D777" s="6">
        <f>IFERROR(VLOOKUP($C777,'World Cup Players'!#REF!,3,FALSE),0)</f>
        <v>0</v>
      </c>
      <c r="F777" s="6">
        <f>IFERROR(VLOOKUP($C777,'World Cup Players'!#REF!,8,FALSE),0)</f>
        <v>0</v>
      </c>
      <c r="G777" s="6">
        <f>IFERROR(VLOOKUP($C777,'World Cup Players'!#REF!,10,FALSE),0)</f>
        <v>0</v>
      </c>
      <c r="H777" s="6">
        <f>IFERROR(VLOOKUP($C777,'World Cup Players'!#REF!,11,FALSE),0)</f>
        <v>0</v>
      </c>
      <c r="J777" s="6">
        <f>IFERROR(VLOOKUP($C777,#REF!,15,FALSE),0)</f>
        <v>0</v>
      </c>
      <c r="K777" s="6">
        <f>IFERROR(VLOOKUP($C777,#REF!,18,FALSE),0)</f>
        <v>0</v>
      </c>
      <c r="L777" s="6">
        <f t="shared" si="18"/>
        <v>0</v>
      </c>
    </row>
    <row r="778" spans="3:12" x14ac:dyDescent="0.25">
      <c r="C778" s="7" t="s">
        <v>37</v>
      </c>
      <c r="D778" s="6">
        <f>IFERROR(VLOOKUP($C778,'World Cup Players'!#REF!,3,FALSE),0)</f>
        <v>0</v>
      </c>
      <c r="F778" s="6">
        <f>IFERROR(VLOOKUP($C778,'World Cup Players'!#REF!,8,FALSE),0)</f>
        <v>0</v>
      </c>
      <c r="G778" s="6">
        <f>IFERROR(VLOOKUP($C778,'World Cup Players'!#REF!,10,FALSE),0)</f>
        <v>0</v>
      </c>
      <c r="H778" s="6">
        <f>IFERROR(VLOOKUP($C778,'World Cup Players'!#REF!,11,FALSE),0)</f>
        <v>0</v>
      </c>
      <c r="J778" s="6">
        <f>IFERROR(VLOOKUP($C778,#REF!,15,FALSE),0)</f>
        <v>0</v>
      </c>
      <c r="K778" s="6">
        <f>IFERROR(VLOOKUP($C778,#REF!,18,FALSE),0)</f>
        <v>0</v>
      </c>
      <c r="L778" s="6">
        <f t="shared" si="18"/>
        <v>0</v>
      </c>
    </row>
    <row r="779" spans="3:12" x14ac:dyDescent="0.25">
      <c r="C779" s="7" t="s">
        <v>25</v>
      </c>
      <c r="D779" s="6">
        <f>IFERROR(VLOOKUP($C779,'World Cup Players'!#REF!,3,FALSE),0)</f>
        <v>0</v>
      </c>
      <c r="F779" s="6">
        <f>IFERROR(VLOOKUP($C779,'World Cup Players'!#REF!,8,FALSE),0)</f>
        <v>0</v>
      </c>
      <c r="G779" s="6">
        <f>IFERROR(VLOOKUP($C779,'World Cup Players'!#REF!,10,FALSE),0)</f>
        <v>0</v>
      </c>
      <c r="H779" s="6">
        <f>IFERROR(VLOOKUP($C779,'World Cup Players'!#REF!,11,FALSE),0)</f>
        <v>0</v>
      </c>
      <c r="J779" s="6">
        <f>IFERROR(VLOOKUP($C779,#REF!,15,FALSE),0)</f>
        <v>0</v>
      </c>
      <c r="K779" s="6">
        <f>IFERROR(VLOOKUP($C779,#REF!,18,FALSE),0)</f>
        <v>0</v>
      </c>
      <c r="L779" s="6">
        <f t="shared" si="18"/>
        <v>0</v>
      </c>
    </row>
    <row r="780" spans="3:12" x14ac:dyDescent="0.25">
      <c r="C780" s="7" t="s">
        <v>32</v>
      </c>
      <c r="D780" s="6">
        <f>IFERROR(VLOOKUP($C780,'World Cup Players'!#REF!,3,FALSE),0)</f>
        <v>0</v>
      </c>
      <c r="F780" s="6">
        <f>IFERROR(VLOOKUP($C780,'World Cup Players'!#REF!,8,FALSE),0)</f>
        <v>0</v>
      </c>
      <c r="G780" s="6">
        <f>IFERROR(VLOOKUP($C780,'World Cup Players'!#REF!,10,FALSE),0)</f>
        <v>0</v>
      </c>
      <c r="H780" s="6">
        <f>IFERROR(VLOOKUP($C780,'World Cup Players'!#REF!,11,FALSE),0)</f>
        <v>0</v>
      </c>
      <c r="J780" s="6">
        <f>IFERROR(VLOOKUP($C780,#REF!,15,FALSE),0)</f>
        <v>0</v>
      </c>
      <c r="K780" s="6">
        <f>IFERROR(VLOOKUP($C780,#REF!,18,FALSE),0)</f>
        <v>0</v>
      </c>
      <c r="L780" s="6">
        <f t="shared" si="18"/>
        <v>0</v>
      </c>
    </row>
    <row r="781" spans="3:12" x14ac:dyDescent="0.25">
      <c r="C781" s="10" t="s">
        <v>84</v>
      </c>
      <c r="D781" s="6">
        <f>IFERROR(VLOOKUP($C781,'World Cup Players'!#REF!,3,FALSE),0)</f>
        <v>0</v>
      </c>
      <c r="F781" s="6">
        <f>IFERROR(VLOOKUP($C781,'World Cup Players'!#REF!,8,FALSE),0)</f>
        <v>0</v>
      </c>
      <c r="G781" s="6">
        <f>IFERROR(VLOOKUP($C781,'World Cup Players'!#REF!,10,FALSE),0)</f>
        <v>0</v>
      </c>
      <c r="H781" s="6">
        <f>IFERROR(VLOOKUP($C781,'World Cup Players'!#REF!,11,FALSE),0)</f>
        <v>0</v>
      </c>
      <c r="J781" s="6">
        <f>IFERROR(VLOOKUP($C781,#REF!,15,FALSE),0)</f>
        <v>0</v>
      </c>
      <c r="K781" s="6">
        <f>IFERROR(VLOOKUP($C781,#REF!,18,FALSE),0)</f>
        <v>0</v>
      </c>
      <c r="L781" s="6">
        <f t="shared" si="18"/>
        <v>0</v>
      </c>
    </row>
    <row r="782" spans="3:12" x14ac:dyDescent="0.25">
      <c r="C782" s="10" t="s">
        <v>109</v>
      </c>
      <c r="D782" s="6">
        <f>IFERROR(VLOOKUP($C782,'World Cup Players'!#REF!,3,FALSE),0)</f>
        <v>0</v>
      </c>
      <c r="F782" s="6">
        <f>IFERROR(VLOOKUP($C782,'World Cup Players'!#REF!,8,FALSE),0)</f>
        <v>0</v>
      </c>
      <c r="G782" s="6">
        <f>IFERROR(VLOOKUP($C782,'World Cup Players'!#REF!,10,FALSE),0)</f>
        <v>0</v>
      </c>
      <c r="H782" s="6">
        <f>IFERROR(VLOOKUP($C782,'World Cup Players'!#REF!,11,FALSE),0)</f>
        <v>0</v>
      </c>
      <c r="J782" s="6">
        <f>IFERROR(VLOOKUP($C782,#REF!,15,FALSE),0)</f>
        <v>0</v>
      </c>
      <c r="K782" s="6">
        <f>IFERROR(VLOOKUP($C782,#REF!,18,FALSE),0)</f>
        <v>0</v>
      </c>
      <c r="L782" s="6">
        <f t="shared" si="18"/>
        <v>0</v>
      </c>
    </row>
    <row r="783" spans="3:12" x14ac:dyDescent="0.25">
      <c r="C783" s="10" t="s">
        <v>110</v>
      </c>
      <c r="D783" s="6">
        <f>IFERROR(VLOOKUP($C783,'World Cup Players'!#REF!,3,FALSE),0)</f>
        <v>0</v>
      </c>
      <c r="F783" s="6">
        <f>IFERROR(VLOOKUP($C783,'World Cup Players'!#REF!,8,FALSE),0)</f>
        <v>0</v>
      </c>
      <c r="G783" s="6">
        <f>IFERROR(VLOOKUP($C783,'World Cup Players'!#REF!,10,FALSE),0)</f>
        <v>0</v>
      </c>
      <c r="H783" s="6">
        <f>IFERROR(VLOOKUP($C783,'World Cup Players'!#REF!,11,FALSE),0)</f>
        <v>0</v>
      </c>
      <c r="J783" s="6">
        <f>IFERROR(VLOOKUP($C783,#REF!,15,FALSE),0)</f>
        <v>0</v>
      </c>
      <c r="K783" s="6">
        <f>IFERROR(VLOOKUP($C783,#REF!,18,FALSE),0)</f>
        <v>0</v>
      </c>
      <c r="L783" s="6">
        <f t="shared" si="18"/>
        <v>0</v>
      </c>
    </row>
    <row r="784" spans="3:12" x14ac:dyDescent="0.25">
      <c r="C784" s="9" t="s">
        <v>64</v>
      </c>
      <c r="D784" s="6">
        <f>IFERROR(VLOOKUP($C784,'World Cup Players'!#REF!,3,FALSE),0)</f>
        <v>0</v>
      </c>
      <c r="F784" s="6">
        <f>IFERROR(VLOOKUP($C784,'World Cup Players'!#REF!,8,FALSE),0)</f>
        <v>0</v>
      </c>
      <c r="G784" s="6">
        <f>IFERROR(VLOOKUP($C784,'World Cup Players'!#REF!,10,FALSE),0)</f>
        <v>0</v>
      </c>
      <c r="H784" s="6">
        <f>IFERROR(VLOOKUP($C784,'World Cup Players'!#REF!,11,FALSE),0)</f>
        <v>0</v>
      </c>
      <c r="J784" s="6">
        <f>IFERROR(VLOOKUP($C784,#REF!,15,FALSE),0)</f>
        <v>0</v>
      </c>
      <c r="K784" s="6">
        <f>IFERROR(VLOOKUP($C784,#REF!,18,FALSE),0)</f>
        <v>0</v>
      </c>
      <c r="L784" s="6">
        <f t="shared" si="18"/>
        <v>0</v>
      </c>
    </row>
    <row r="785" spans="3:12" x14ac:dyDescent="0.25">
      <c r="C785" s="8" t="s">
        <v>71</v>
      </c>
      <c r="D785" s="6">
        <f>IFERROR(VLOOKUP($C785,'World Cup Players'!#REF!,3,FALSE),0)</f>
        <v>0</v>
      </c>
      <c r="F785" s="6">
        <f>IFERROR(VLOOKUP($C785,'World Cup Players'!#REF!,8,FALSE),0)</f>
        <v>0</v>
      </c>
      <c r="G785" s="6">
        <f>IFERROR(VLOOKUP($C785,'World Cup Players'!#REF!,10,FALSE),0)</f>
        <v>0</v>
      </c>
      <c r="H785" s="6">
        <f>IFERROR(VLOOKUP($C785,'World Cup Players'!#REF!,11,FALSE),0)</f>
        <v>0</v>
      </c>
      <c r="J785" s="6">
        <f>IFERROR(VLOOKUP($C785,#REF!,15,FALSE),0)</f>
        <v>0</v>
      </c>
      <c r="K785" s="6">
        <f>IFERROR(VLOOKUP($C785,#REF!,18,FALSE),0)</f>
        <v>0</v>
      </c>
      <c r="L785" s="6">
        <f t="shared" si="18"/>
        <v>0</v>
      </c>
    </row>
    <row r="786" spans="3:12" x14ac:dyDescent="0.25">
      <c r="C786" s="10" t="s">
        <v>81</v>
      </c>
      <c r="D786" s="6">
        <f>IFERROR(VLOOKUP($C786,'World Cup Players'!#REF!,3,FALSE),0)</f>
        <v>0</v>
      </c>
      <c r="F786" s="6">
        <f>IFERROR(VLOOKUP($C786,'World Cup Players'!#REF!,8,FALSE),0)</f>
        <v>0</v>
      </c>
      <c r="G786" s="6">
        <f>IFERROR(VLOOKUP($C786,'World Cup Players'!#REF!,10,FALSE),0)</f>
        <v>0</v>
      </c>
      <c r="H786" s="6">
        <f>IFERROR(VLOOKUP($C786,'World Cup Players'!#REF!,11,FALSE),0)</f>
        <v>0</v>
      </c>
      <c r="J786" s="6">
        <f>IFERROR(VLOOKUP($C786,#REF!,15,FALSE),0)</f>
        <v>0</v>
      </c>
      <c r="K786" s="6">
        <f>IFERROR(VLOOKUP($C786,#REF!,18,FALSE),0)</f>
        <v>0</v>
      </c>
      <c r="L786" s="6">
        <f t="shared" si="18"/>
        <v>0</v>
      </c>
    </row>
    <row r="787" spans="3:12" x14ac:dyDescent="0.25">
      <c r="C787" s="10" t="s">
        <v>116</v>
      </c>
      <c r="D787" s="6">
        <f>IFERROR(VLOOKUP($C787,'World Cup Players'!#REF!,3,FALSE),0)</f>
        <v>0</v>
      </c>
      <c r="F787" s="6">
        <f>IFERROR(VLOOKUP($C787,'World Cup Players'!#REF!,8,FALSE),0)</f>
        <v>0</v>
      </c>
      <c r="G787" s="6">
        <f>IFERROR(VLOOKUP($C787,'World Cup Players'!#REF!,10,FALSE),0)</f>
        <v>0</v>
      </c>
      <c r="H787" s="6">
        <f>IFERROR(VLOOKUP($C787,'World Cup Players'!#REF!,11,FALSE),0)</f>
        <v>0</v>
      </c>
      <c r="J787" s="6">
        <f>IFERROR(VLOOKUP($C787,#REF!,15,FALSE),0)</f>
        <v>0</v>
      </c>
      <c r="K787" s="6">
        <f>IFERROR(VLOOKUP($C787,#REF!,18,FALSE),0)</f>
        <v>0</v>
      </c>
      <c r="L787" s="6">
        <f t="shared" si="18"/>
        <v>0</v>
      </c>
    </row>
    <row r="788" spans="3:12" x14ac:dyDescent="0.25">
      <c r="C788" s="10" t="s">
        <v>85</v>
      </c>
      <c r="D788" s="6">
        <f>IFERROR(VLOOKUP($C788,'World Cup Players'!#REF!,3,FALSE),0)</f>
        <v>0</v>
      </c>
      <c r="F788" s="6">
        <f>IFERROR(VLOOKUP($C788,'World Cup Players'!#REF!,8,FALSE),0)</f>
        <v>0</v>
      </c>
      <c r="G788" s="6">
        <f>IFERROR(VLOOKUP($C788,'World Cup Players'!#REF!,10,FALSE),0)</f>
        <v>0</v>
      </c>
      <c r="H788" s="6">
        <f>IFERROR(VLOOKUP($C788,'World Cup Players'!#REF!,11,FALSE),0)</f>
        <v>0</v>
      </c>
      <c r="J788" s="6">
        <f>IFERROR(VLOOKUP($C788,#REF!,15,FALSE),0)</f>
        <v>0</v>
      </c>
      <c r="K788" s="6">
        <f>IFERROR(VLOOKUP($C788,#REF!,18,FALSE),0)</f>
        <v>0</v>
      </c>
      <c r="L788" s="6">
        <f t="shared" si="18"/>
        <v>0</v>
      </c>
    </row>
    <row r="789" spans="3:12" x14ac:dyDescent="0.25">
      <c r="C789" s="10" t="s">
        <v>78</v>
      </c>
      <c r="D789" s="6">
        <f>IFERROR(VLOOKUP($C789,'World Cup Players'!#REF!,3,FALSE),0)</f>
        <v>0</v>
      </c>
      <c r="F789" s="6">
        <f>IFERROR(VLOOKUP($C789,'World Cup Players'!#REF!,8,FALSE),0)</f>
        <v>0</v>
      </c>
      <c r="G789" s="6">
        <f>IFERROR(VLOOKUP($C789,'World Cup Players'!#REF!,10,FALSE),0)</f>
        <v>0</v>
      </c>
      <c r="H789" s="6">
        <f>IFERROR(VLOOKUP($C789,'World Cup Players'!#REF!,11,FALSE),0)</f>
        <v>0</v>
      </c>
      <c r="J789" s="6">
        <f>IFERROR(VLOOKUP($C789,#REF!,15,FALSE),0)</f>
        <v>0</v>
      </c>
      <c r="K789" s="6">
        <f>IFERROR(VLOOKUP($C789,#REF!,18,FALSE),0)</f>
        <v>0</v>
      </c>
      <c r="L789" s="6">
        <f t="shared" si="18"/>
        <v>0</v>
      </c>
    </row>
    <row r="790" spans="3:12" x14ac:dyDescent="0.25">
      <c r="C790" s="7" t="s">
        <v>74</v>
      </c>
      <c r="D790" s="6">
        <f>IFERROR(VLOOKUP($C790,'World Cup Players'!#REF!,3,FALSE),0)</f>
        <v>0</v>
      </c>
      <c r="F790" s="6">
        <f>IFERROR(VLOOKUP($C790,'World Cup Players'!#REF!,8,FALSE),0)</f>
        <v>0</v>
      </c>
      <c r="G790" s="6">
        <f>IFERROR(VLOOKUP($C790,'World Cup Players'!#REF!,10,FALSE),0)</f>
        <v>0</v>
      </c>
      <c r="H790" s="6">
        <f>IFERROR(VLOOKUP($C790,'World Cup Players'!#REF!,11,FALSE),0)</f>
        <v>0</v>
      </c>
      <c r="J790" s="6">
        <f>IFERROR(VLOOKUP($C790,#REF!,15,FALSE),0)</f>
        <v>0</v>
      </c>
      <c r="K790" s="6">
        <f>IFERROR(VLOOKUP($C790,#REF!,18,FALSE),0)</f>
        <v>0</v>
      </c>
      <c r="L790" s="6">
        <f t="shared" si="18"/>
        <v>0</v>
      </c>
    </row>
    <row r="791" spans="3:12" x14ac:dyDescent="0.25">
      <c r="C791" s="10" t="s">
        <v>101</v>
      </c>
      <c r="D791" s="6">
        <f>IFERROR(VLOOKUP($C791,'World Cup Players'!#REF!,3,FALSE),0)</f>
        <v>0</v>
      </c>
      <c r="F791" s="6">
        <f>IFERROR(VLOOKUP($C791,'World Cup Players'!#REF!,8,FALSE),0)</f>
        <v>0</v>
      </c>
      <c r="G791" s="6">
        <f>IFERROR(VLOOKUP($C791,'World Cup Players'!#REF!,10,FALSE),0)</f>
        <v>0</v>
      </c>
      <c r="H791" s="6">
        <f>IFERROR(VLOOKUP($C791,'World Cup Players'!#REF!,11,FALSE),0)</f>
        <v>0</v>
      </c>
      <c r="J791" s="6">
        <f>IFERROR(VLOOKUP($C791,#REF!,15,FALSE),0)</f>
        <v>0</v>
      </c>
      <c r="K791" s="6">
        <f>IFERROR(VLOOKUP($C791,#REF!,18,FALSE),0)</f>
        <v>0</v>
      </c>
      <c r="L791" s="6">
        <f t="shared" si="18"/>
        <v>0</v>
      </c>
    </row>
    <row r="792" spans="3:12" x14ac:dyDescent="0.25">
      <c r="C792" s="10" t="s">
        <v>108</v>
      </c>
      <c r="D792" s="6">
        <f>IFERROR(VLOOKUP($C792,'World Cup Players'!#REF!,3,FALSE),0)</f>
        <v>0</v>
      </c>
      <c r="F792" s="6">
        <f>IFERROR(VLOOKUP($C792,'World Cup Players'!#REF!,8,FALSE),0)</f>
        <v>0</v>
      </c>
      <c r="G792" s="6">
        <f>IFERROR(VLOOKUP($C792,'World Cup Players'!#REF!,10,FALSE),0)</f>
        <v>0</v>
      </c>
      <c r="H792" s="6">
        <f>IFERROR(VLOOKUP($C792,'World Cup Players'!#REF!,11,FALSE),0)</f>
        <v>0</v>
      </c>
      <c r="J792" s="6">
        <f>IFERROR(VLOOKUP($C792,#REF!,15,FALSE),0)</f>
        <v>0</v>
      </c>
      <c r="K792" s="6">
        <f>IFERROR(VLOOKUP($C792,#REF!,18,FALSE),0)</f>
        <v>0</v>
      </c>
      <c r="L792" s="6">
        <f t="shared" si="18"/>
        <v>0</v>
      </c>
    </row>
    <row r="793" spans="3:12" x14ac:dyDescent="0.25">
      <c r="C793" s="10" t="s">
        <v>121</v>
      </c>
      <c r="D793" s="6">
        <f>IFERROR(VLOOKUP($C793,'World Cup Players'!#REF!,3,FALSE),0)</f>
        <v>0</v>
      </c>
      <c r="F793" s="6">
        <f>IFERROR(VLOOKUP($C793,'World Cup Players'!#REF!,8,FALSE),0)</f>
        <v>0</v>
      </c>
      <c r="G793" s="6">
        <f>IFERROR(VLOOKUP($C793,'World Cup Players'!#REF!,10,FALSE),0)</f>
        <v>0</v>
      </c>
      <c r="H793" s="6">
        <f>IFERROR(VLOOKUP($C793,'World Cup Players'!#REF!,11,FALSE),0)</f>
        <v>0</v>
      </c>
      <c r="J793" s="6">
        <f>IFERROR(VLOOKUP($C793,#REF!,15,FALSE),0)</f>
        <v>0</v>
      </c>
      <c r="K793" s="6">
        <f>IFERROR(VLOOKUP($C793,#REF!,18,FALSE),0)</f>
        <v>0</v>
      </c>
      <c r="L793" s="6">
        <f t="shared" si="18"/>
        <v>0</v>
      </c>
    </row>
    <row r="794" spans="3:12" x14ac:dyDescent="0.25">
      <c r="C794" s="7" t="s">
        <v>50</v>
      </c>
      <c r="D794" s="6">
        <f>IFERROR(VLOOKUP($C794,'World Cup Players'!#REF!,3,FALSE),0)</f>
        <v>0</v>
      </c>
      <c r="F794" s="6">
        <f>IFERROR(VLOOKUP($C794,'World Cup Players'!#REF!,8,FALSE),0)</f>
        <v>0</v>
      </c>
      <c r="G794" s="6">
        <f>IFERROR(VLOOKUP($C794,'World Cup Players'!#REF!,10,FALSE),0)</f>
        <v>0</v>
      </c>
      <c r="H794" s="6">
        <f>IFERROR(VLOOKUP($C794,'World Cup Players'!#REF!,11,FALSE),0)</f>
        <v>0</v>
      </c>
      <c r="J794" s="6">
        <f>IFERROR(VLOOKUP($C794,#REF!,15,FALSE),0)</f>
        <v>0</v>
      </c>
      <c r="K794" s="6">
        <f>IFERROR(VLOOKUP($C794,#REF!,18,FALSE),0)</f>
        <v>0</v>
      </c>
      <c r="L794" s="6">
        <f t="shared" si="18"/>
        <v>0</v>
      </c>
    </row>
    <row r="795" spans="3:12" x14ac:dyDescent="0.25">
      <c r="C795" s="10" t="s">
        <v>83</v>
      </c>
      <c r="D795" s="6">
        <f>IFERROR(VLOOKUP($C795,'World Cup Players'!#REF!,3,FALSE),0)</f>
        <v>0</v>
      </c>
      <c r="F795" s="6">
        <f>IFERROR(VLOOKUP($C795,'World Cup Players'!#REF!,8,FALSE),0)</f>
        <v>0</v>
      </c>
      <c r="G795" s="6">
        <f>IFERROR(VLOOKUP($C795,'World Cup Players'!#REF!,10,FALSE),0)</f>
        <v>0</v>
      </c>
      <c r="H795" s="6">
        <f>IFERROR(VLOOKUP($C795,'World Cup Players'!#REF!,11,FALSE),0)</f>
        <v>0</v>
      </c>
      <c r="J795" s="6">
        <f>IFERROR(VLOOKUP($C795,#REF!,15,FALSE),0)</f>
        <v>0</v>
      </c>
      <c r="K795" s="6">
        <f>IFERROR(VLOOKUP($C795,#REF!,18,FALSE),0)</f>
        <v>0</v>
      </c>
      <c r="L795" s="6">
        <f t="shared" si="18"/>
        <v>0</v>
      </c>
    </row>
    <row r="796" spans="3:12" x14ac:dyDescent="0.25">
      <c r="C796" s="7" t="s">
        <v>69</v>
      </c>
      <c r="D796" s="6">
        <f>IFERROR(VLOOKUP($C796,'World Cup Players'!#REF!,3,FALSE),0)</f>
        <v>0</v>
      </c>
      <c r="F796" s="6">
        <f>IFERROR(VLOOKUP($C796,'World Cup Players'!#REF!,8,FALSE),0)</f>
        <v>0</v>
      </c>
      <c r="G796" s="6">
        <f>IFERROR(VLOOKUP($C796,'World Cup Players'!#REF!,10,FALSE),0)</f>
        <v>0</v>
      </c>
      <c r="H796" s="6">
        <f>IFERROR(VLOOKUP($C796,'World Cup Players'!#REF!,11,FALSE),0)</f>
        <v>0</v>
      </c>
      <c r="J796" s="6">
        <f>IFERROR(VLOOKUP($C796,#REF!,15,FALSE),0)</f>
        <v>0</v>
      </c>
      <c r="K796" s="6">
        <f>IFERROR(VLOOKUP($C796,#REF!,18,FALSE),0)</f>
        <v>0</v>
      </c>
      <c r="L796" s="6">
        <f t="shared" si="18"/>
        <v>0</v>
      </c>
    </row>
    <row r="797" spans="3:12" x14ac:dyDescent="0.25">
      <c r="C797" s="12" t="s">
        <v>159</v>
      </c>
      <c r="D797" s="6">
        <f>IFERROR(VLOOKUP($C797,'World Cup Players'!#REF!,3,FALSE),0)</f>
        <v>0</v>
      </c>
      <c r="F797" s="6">
        <f>IFERROR(VLOOKUP($C797,'World Cup Players'!#REF!,8,FALSE),0)</f>
        <v>0</v>
      </c>
      <c r="G797" s="6">
        <f>IFERROR(VLOOKUP($C797,'World Cup Players'!#REF!,10,FALSE),0)</f>
        <v>0</v>
      </c>
      <c r="H797" s="6">
        <f>IFERROR(VLOOKUP($C797,'World Cup Players'!#REF!,11,FALSE),0)</f>
        <v>0</v>
      </c>
      <c r="J797" s="6">
        <f>IFERROR(VLOOKUP($C797,#REF!,15,FALSE),0)</f>
        <v>0</v>
      </c>
      <c r="K797" s="6">
        <f>IFERROR(VLOOKUP($C797,#REF!,18,FALSE),0)</f>
        <v>0</v>
      </c>
      <c r="L797" s="6">
        <f t="shared" si="18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997-BA37-41E7-9F9C-12AFCC001F24}">
  <dimension ref="B4:X1337"/>
  <sheetViews>
    <sheetView workbookViewId="0">
      <selection activeCell="B1" sqref="B1:P1048576"/>
    </sheetView>
  </sheetViews>
  <sheetFormatPr defaultRowHeight="15.75" x14ac:dyDescent="0.25"/>
  <cols>
    <col min="2" max="2" width="14.25" style="20" bestFit="1" customWidth="1"/>
    <col min="3" max="3" width="17.75" style="265" bestFit="1" customWidth="1"/>
    <col min="4" max="4" width="8.25" style="23" bestFit="1" customWidth="1"/>
    <col min="5" max="5" width="1.5" style="23" bestFit="1" customWidth="1"/>
    <col min="6" max="6" width="8.875" style="23" bestFit="1" customWidth="1"/>
    <col min="7" max="7" width="4" style="23" bestFit="1" customWidth="1"/>
    <col min="8" max="8" width="4.25" style="23" bestFit="1" customWidth="1"/>
    <col min="9" max="9" width="11.625" style="23" bestFit="1" customWidth="1"/>
    <col min="10" max="10" width="7.625" style="23" bestFit="1" customWidth="1"/>
    <col min="11" max="11" width="6.375" style="23" bestFit="1" customWidth="1"/>
    <col min="12" max="12" width="3.625" style="23" bestFit="1" customWidth="1"/>
    <col min="13" max="13" width="7" style="23" bestFit="1" customWidth="1"/>
    <col min="14" max="14" width="4.125" style="23" bestFit="1" customWidth="1"/>
    <col min="15" max="15" width="9.625" style="23" bestFit="1" customWidth="1"/>
    <col min="16" max="16" width="7.625" style="43" bestFit="1" customWidth="1"/>
  </cols>
  <sheetData>
    <row r="4" spans="2:16" x14ac:dyDescent="0.25">
      <c r="B4" s="35" t="s">
        <v>1233</v>
      </c>
      <c r="C4" s="263" t="s">
        <v>1234</v>
      </c>
      <c r="D4" s="28" t="s">
        <v>204</v>
      </c>
      <c r="E4" s="35"/>
      <c r="F4" s="35" t="s">
        <v>197</v>
      </c>
      <c r="G4" s="35" t="s">
        <v>198</v>
      </c>
      <c r="H4" s="35" t="s">
        <v>199</v>
      </c>
      <c r="I4" s="35" t="s">
        <v>200</v>
      </c>
      <c r="J4" s="35" t="s">
        <v>478</v>
      </c>
      <c r="K4" s="35" t="s">
        <v>479</v>
      </c>
      <c r="L4" s="35" t="s">
        <v>201</v>
      </c>
      <c r="M4" s="35" t="s">
        <v>202</v>
      </c>
      <c r="N4" s="35" t="s">
        <v>367</v>
      </c>
      <c r="O4" s="35" t="s">
        <v>631</v>
      </c>
      <c r="P4" s="45" t="s">
        <v>203</v>
      </c>
    </row>
    <row r="5" spans="2:16" x14ac:dyDescent="0.25">
      <c r="B5" s="22" t="s">
        <v>132</v>
      </c>
      <c r="C5" s="283"/>
      <c r="D5" s="30"/>
      <c r="E5" s="35"/>
      <c r="F5" s="35">
        <v>11723</v>
      </c>
      <c r="G5" s="35">
        <v>42</v>
      </c>
      <c r="H5" s="35">
        <v>22</v>
      </c>
      <c r="I5" s="35">
        <v>16</v>
      </c>
      <c r="J5" s="35">
        <v>7</v>
      </c>
      <c r="K5" s="35">
        <v>0</v>
      </c>
      <c r="L5" s="35">
        <v>20</v>
      </c>
      <c r="M5" s="35">
        <v>12</v>
      </c>
      <c r="N5" s="35">
        <v>59</v>
      </c>
      <c r="O5" s="35">
        <v>28</v>
      </c>
      <c r="P5" s="314">
        <v>212.3509</v>
      </c>
    </row>
    <row r="6" spans="2:16" x14ac:dyDescent="0.25">
      <c r="B6" s="24"/>
      <c r="C6" s="265" t="s">
        <v>211</v>
      </c>
      <c r="D6" s="23" t="s">
        <v>1404</v>
      </c>
      <c r="E6" s="30"/>
      <c r="F6" s="23">
        <v>620</v>
      </c>
      <c r="G6" s="23">
        <v>8</v>
      </c>
      <c r="H6" s="23">
        <v>4</v>
      </c>
      <c r="I6" s="23">
        <v>2</v>
      </c>
      <c r="J6" s="23">
        <v>0</v>
      </c>
      <c r="K6" s="23">
        <v>0</v>
      </c>
      <c r="L6" s="44">
        <v>0</v>
      </c>
      <c r="M6" s="44">
        <v>0</v>
      </c>
      <c r="N6" s="44">
        <v>0</v>
      </c>
      <c r="O6" s="44">
        <v>0</v>
      </c>
      <c r="P6" s="43">
        <v>19.146000000000001</v>
      </c>
    </row>
    <row r="7" spans="2:16" x14ac:dyDescent="0.25">
      <c r="B7" s="24"/>
      <c r="C7" s="265" t="s">
        <v>5</v>
      </c>
      <c r="D7" s="23" t="s">
        <v>1542</v>
      </c>
      <c r="E7" s="30"/>
      <c r="F7" s="23">
        <v>652</v>
      </c>
      <c r="G7" s="23">
        <v>6</v>
      </c>
      <c r="H7" s="23">
        <v>1</v>
      </c>
      <c r="I7" s="23">
        <v>2</v>
      </c>
      <c r="J7" s="23">
        <v>0</v>
      </c>
      <c r="K7" s="23">
        <v>0</v>
      </c>
      <c r="L7" s="44">
        <v>0</v>
      </c>
      <c r="M7" s="44">
        <v>0</v>
      </c>
      <c r="N7" s="44">
        <v>0</v>
      </c>
      <c r="O7" s="44">
        <v>0</v>
      </c>
      <c r="P7" s="43">
        <v>14.4116</v>
      </c>
    </row>
    <row r="8" spans="2:16" x14ac:dyDescent="0.25">
      <c r="B8" s="24"/>
      <c r="C8" s="265" t="s">
        <v>689</v>
      </c>
      <c r="D8" s="23" t="s">
        <v>1397</v>
      </c>
      <c r="E8" s="30"/>
      <c r="F8" s="23">
        <v>465</v>
      </c>
      <c r="G8" s="23">
        <v>7</v>
      </c>
      <c r="H8" s="23">
        <v>0</v>
      </c>
      <c r="I8" s="23">
        <v>4</v>
      </c>
      <c r="J8" s="23">
        <v>0</v>
      </c>
      <c r="K8" s="23">
        <v>0</v>
      </c>
      <c r="L8" s="44">
        <v>0</v>
      </c>
      <c r="M8" s="44">
        <v>0</v>
      </c>
      <c r="N8" s="44">
        <v>0</v>
      </c>
      <c r="O8" s="44">
        <v>0</v>
      </c>
      <c r="P8" s="43">
        <v>14.859500000000001</v>
      </c>
    </row>
    <row r="9" spans="2:16" x14ac:dyDescent="0.25">
      <c r="B9" s="24"/>
      <c r="C9" s="265" t="s">
        <v>8</v>
      </c>
      <c r="D9" s="23" t="s">
        <v>1270</v>
      </c>
      <c r="E9" s="30"/>
      <c r="F9" s="23">
        <v>233</v>
      </c>
      <c r="G9" s="23">
        <v>3</v>
      </c>
      <c r="H9" s="23">
        <v>1</v>
      </c>
      <c r="I9" s="23">
        <v>0</v>
      </c>
      <c r="J9" s="23">
        <v>1</v>
      </c>
      <c r="K9" s="23">
        <v>0</v>
      </c>
      <c r="L9" s="44">
        <v>0</v>
      </c>
      <c r="M9" s="44">
        <v>0</v>
      </c>
      <c r="N9" s="44">
        <v>0</v>
      </c>
      <c r="O9" s="44">
        <v>0</v>
      </c>
      <c r="P9" s="43">
        <v>5.6838999999999995</v>
      </c>
    </row>
    <row r="10" spans="2:16" x14ac:dyDescent="0.25">
      <c r="B10" s="24"/>
      <c r="C10" s="265" t="s">
        <v>645</v>
      </c>
      <c r="D10" s="23" t="s">
        <v>1275</v>
      </c>
      <c r="E10" s="30"/>
      <c r="F10" s="23">
        <v>540</v>
      </c>
      <c r="G10" s="23">
        <v>5</v>
      </c>
      <c r="H10" s="23">
        <v>1</v>
      </c>
      <c r="I10" s="23">
        <v>2</v>
      </c>
      <c r="J10" s="23">
        <v>0</v>
      </c>
      <c r="K10" s="23">
        <v>0</v>
      </c>
      <c r="L10" s="44">
        <v>0</v>
      </c>
      <c r="M10" s="44">
        <v>0</v>
      </c>
      <c r="N10" s="44">
        <v>0</v>
      </c>
      <c r="O10" s="44">
        <v>0</v>
      </c>
      <c r="P10" s="43">
        <v>12.481999999999999</v>
      </c>
    </row>
    <row r="11" spans="2:16" x14ac:dyDescent="0.25">
      <c r="B11" s="24"/>
      <c r="C11" s="265" t="s">
        <v>693</v>
      </c>
      <c r="D11" s="23" t="s">
        <v>992</v>
      </c>
      <c r="E11" s="30"/>
      <c r="F11" s="23">
        <v>381</v>
      </c>
      <c r="G11" s="23">
        <v>3</v>
      </c>
      <c r="H11" s="23">
        <v>0</v>
      </c>
      <c r="I11" s="23">
        <v>1</v>
      </c>
      <c r="J11" s="23">
        <v>0</v>
      </c>
      <c r="K11" s="23">
        <v>0</v>
      </c>
      <c r="L11" s="44">
        <v>0</v>
      </c>
      <c r="M11" s="44">
        <v>0</v>
      </c>
      <c r="N11" s="44">
        <v>0</v>
      </c>
      <c r="O11" s="44">
        <v>0</v>
      </c>
      <c r="P11" s="43">
        <v>7.1623000000000001</v>
      </c>
    </row>
    <row r="12" spans="2:16" x14ac:dyDescent="0.25">
      <c r="B12" s="24"/>
      <c r="C12" s="265" t="s">
        <v>491</v>
      </c>
      <c r="D12" s="23" t="s">
        <v>1545</v>
      </c>
      <c r="E12" s="30"/>
      <c r="F12" s="23">
        <v>422</v>
      </c>
      <c r="G12" s="23">
        <v>0</v>
      </c>
      <c r="H12" s="23">
        <v>1</v>
      </c>
      <c r="I12" s="23">
        <v>0</v>
      </c>
      <c r="J12" s="23">
        <v>0</v>
      </c>
      <c r="K12" s="23">
        <v>0</v>
      </c>
      <c r="L12" s="44">
        <v>0</v>
      </c>
      <c r="M12" s="44">
        <v>0</v>
      </c>
      <c r="N12" s="44">
        <v>0</v>
      </c>
      <c r="O12" s="44">
        <v>0</v>
      </c>
      <c r="P12" s="43">
        <v>4.5026000000000002</v>
      </c>
    </row>
    <row r="13" spans="2:16" x14ac:dyDescent="0.25">
      <c r="B13" s="24"/>
      <c r="C13" s="265" t="s">
        <v>535</v>
      </c>
      <c r="D13" s="23" t="s">
        <v>634</v>
      </c>
      <c r="E13" s="30"/>
      <c r="F13" s="23">
        <v>326</v>
      </c>
      <c r="G13" s="23">
        <v>1</v>
      </c>
      <c r="H13" s="23">
        <v>0</v>
      </c>
      <c r="I13" s="23">
        <v>0</v>
      </c>
      <c r="J13" s="23">
        <v>0</v>
      </c>
      <c r="K13" s="23">
        <v>0</v>
      </c>
      <c r="L13" s="44">
        <v>0</v>
      </c>
      <c r="M13" s="44">
        <v>0</v>
      </c>
      <c r="N13" s="44">
        <v>0</v>
      </c>
      <c r="O13" s="44">
        <v>0</v>
      </c>
      <c r="P13" s="43">
        <v>3.7058</v>
      </c>
    </row>
    <row r="14" spans="2:16" x14ac:dyDescent="0.25">
      <c r="B14" s="24"/>
      <c r="C14" s="265" t="s">
        <v>594</v>
      </c>
      <c r="D14" s="23" t="s">
        <v>654</v>
      </c>
      <c r="E14" s="30"/>
      <c r="F14" s="23">
        <v>270</v>
      </c>
      <c r="G14" s="23">
        <v>1</v>
      </c>
      <c r="H14" s="23">
        <v>0</v>
      </c>
      <c r="I14" s="23">
        <v>0</v>
      </c>
      <c r="J14" s="23">
        <v>0</v>
      </c>
      <c r="K14" s="23">
        <v>0</v>
      </c>
      <c r="L14" s="44">
        <v>0</v>
      </c>
      <c r="M14" s="44">
        <v>0</v>
      </c>
      <c r="N14" s="44">
        <v>0</v>
      </c>
      <c r="O14" s="44">
        <v>0</v>
      </c>
      <c r="P14" s="43">
        <v>3.2410000000000001</v>
      </c>
    </row>
    <row r="15" spans="2:16" x14ac:dyDescent="0.25">
      <c r="B15" s="24"/>
      <c r="C15" s="265" t="s">
        <v>225</v>
      </c>
      <c r="D15" s="23" t="s">
        <v>1542</v>
      </c>
      <c r="E15" s="30"/>
      <c r="F15" s="23">
        <v>602</v>
      </c>
      <c r="G15" s="23">
        <v>6</v>
      </c>
      <c r="H15" s="23">
        <v>1</v>
      </c>
      <c r="I15" s="23">
        <v>3</v>
      </c>
      <c r="J15" s="23">
        <v>1</v>
      </c>
      <c r="K15" s="23">
        <v>0</v>
      </c>
      <c r="L15" s="44">
        <v>0</v>
      </c>
      <c r="M15" s="44">
        <v>0</v>
      </c>
      <c r="N15" s="44">
        <v>0</v>
      </c>
      <c r="O15" s="44">
        <v>0</v>
      </c>
      <c r="P15" s="43">
        <v>14.746600000000001</v>
      </c>
    </row>
    <row r="16" spans="2:16" x14ac:dyDescent="0.25">
      <c r="B16" s="24"/>
      <c r="C16" s="278" t="s">
        <v>720</v>
      </c>
      <c r="D16" s="23" t="s">
        <v>1420</v>
      </c>
      <c r="E16" s="30"/>
      <c r="F16" s="23">
        <v>556</v>
      </c>
      <c r="G16" s="23">
        <v>0</v>
      </c>
      <c r="H16" s="23">
        <v>5</v>
      </c>
      <c r="I16" s="23">
        <v>0</v>
      </c>
      <c r="J16" s="23">
        <v>1</v>
      </c>
      <c r="K16" s="23">
        <v>0</v>
      </c>
      <c r="L16" s="44">
        <v>0</v>
      </c>
      <c r="M16" s="44">
        <v>0</v>
      </c>
      <c r="N16" s="44">
        <v>0</v>
      </c>
      <c r="O16" s="44">
        <v>0</v>
      </c>
      <c r="P16" s="43">
        <v>9.3647999999999989</v>
      </c>
    </row>
    <row r="17" spans="2:16" x14ac:dyDescent="0.25">
      <c r="B17" s="24"/>
      <c r="C17" s="265" t="s">
        <v>475</v>
      </c>
      <c r="D17" s="23" t="s">
        <v>1275</v>
      </c>
      <c r="E17" s="30"/>
      <c r="F17" s="23">
        <v>67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44">
        <v>0</v>
      </c>
      <c r="M17" s="44">
        <v>0</v>
      </c>
      <c r="N17" s="44">
        <v>0</v>
      </c>
      <c r="O17" s="44">
        <v>0</v>
      </c>
      <c r="P17" s="43">
        <v>0.55610000000000004</v>
      </c>
    </row>
    <row r="18" spans="2:16" x14ac:dyDescent="0.25">
      <c r="B18" s="24"/>
      <c r="C18" s="265" t="s">
        <v>780</v>
      </c>
      <c r="D18" s="23" t="s">
        <v>1438</v>
      </c>
      <c r="E18" s="30"/>
      <c r="F18" s="23">
        <v>362</v>
      </c>
      <c r="G18" s="23">
        <v>0</v>
      </c>
      <c r="H18" s="23">
        <v>1</v>
      </c>
      <c r="I18" s="23">
        <v>0</v>
      </c>
      <c r="J18" s="23">
        <v>0</v>
      </c>
      <c r="K18" s="23">
        <v>0</v>
      </c>
      <c r="L18" s="44">
        <v>0</v>
      </c>
      <c r="M18" s="44">
        <v>0</v>
      </c>
      <c r="N18" s="44">
        <v>0</v>
      </c>
      <c r="O18" s="44">
        <v>0</v>
      </c>
      <c r="P18" s="43">
        <v>4.0045999999999999</v>
      </c>
    </row>
    <row r="19" spans="2:16" x14ac:dyDescent="0.25">
      <c r="B19" s="24"/>
      <c r="C19" s="265" t="s">
        <v>735</v>
      </c>
      <c r="D19" s="23" t="s">
        <v>1397</v>
      </c>
      <c r="E19" s="30"/>
      <c r="F19" s="23">
        <v>318</v>
      </c>
      <c r="G19" s="23">
        <v>1</v>
      </c>
      <c r="H19" s="23">
        <v>0</v>
      </c>
      <c r="I19" s="23">
        <v>0</v>
      </c>
      <c r="J19" s="23">
        <v>1</v>
      </c>
      <c r="K19" s="23">
        <v>0</v>
      </c>
      <c r="L19" s="44">
        <v>0</v>
      </c>
      <c r="M19" s="44">
        <v>0</v>
      </c>
      <c r="N19" s="44">
        <v>0</v>
      </c>
      <c r="O19" s="44">
        <v>0</v>
      </c>
      <c r="P19" s="43">
        <v>3.3894000000000002</v>
      </c>
    </row>
    <row r="20" spans="2:16" x14ac:dyDescent="0.25">
      <c r="B20" s="24"/>
      <c r="C20" s="265" t="s">
        <v>453</v>
      </c>
      <c r="D20" s="23" t="s">
        <v>887</v>
      </c>
      <c r="E20" s="30"/>
      <c r="F20" s="23">
        <v>376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44">
        <v>0</v>
      </c>
      <c r="M20" s="44">
        <v>0</v>
      </c>
      <c r="N20" s="44">
        <v>0</v>
      </c>
      <c r="O20" s="44">
        <v>0</v>
      </c>
      <c r="P20" s="43">
        <v>3.1208</v>
      </c>
    </row>
    <row r="21" spans="2:16" x14ac:dyDescent="0.25">
      <c r="B21" s="24"/>
      <c r="C21" s="265" t="s">
        <v>745</v>
      </c>
      <c r="D21" s="23" t="s">
        <v>1256</v>
      </c>
      <c r="E21" s="30"/>
      <c r="F21" s="23">
        <v>270</v>
      </c>
      <c r="G21" s="23">
        <v>0</v>
      </c>
      <c r="H21" s="23">
        <v>2</v>
      </c>
      <c r="I21" s="23">
        <v>0</v>
      </c>
      <c r="J21" s="23">
        <v>0</v>
      </c>
      <c r="K21" s="23">
        <v>0</v>
      </c>
      <c r="L21" s="44">
        <v>0</v>
      </c>
      <c r="M21" s="44">
        <v>0</v>
      </c>
      <c r="N21" s="44">
        <v>0</v>
      </c>
      <c r="O21" s="44">
        <v>0</v>
      </c>
      <c r="P21" s="43">
        <v>4.2409999999999997</v>
      </c>
    </row>
    <row r="22" spans="2:16" x14ac:dyDescent="0.25">
      <c r="B22" s="24"/>
      <c r="C22" s="265" t="s">
        <v>646</v>
      </c>
      <c r="D22" s="23" t="s">
        <v>633</v>
      </c>
      <c r="E22" s="30"/>
      <c r="F22" s="23">
        <v>171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44">
        <v>0</v>
      </c>
      <c r="M22" s="44">
        <v>0</v>
      </c>
      <c r="N22" s="44">
        <v>0</v>
      </c>
      <c r="O22" s="44">
        <v>0</v>
      </c>
      <c r="P22" s="43">
        <v>1.4193</v>
      </c>
    </row>
    <row r="23" spans="2:16" x14ac:dyDescent="0.25">
      <c r="B23" s="24"/>
      <c r="C23" s="265" t="s">
        <v>216</v>
      </c>
      <c r="D23" s="23" t="s">
        <v>1275</v>
      </c>
      <c r="E23" s="30"/>
      <c r="F23" s="23">
        <v>229</v>
      </c>
      <c r="G23" s="23">
        <v>0</v>
      </c>
      <c r="H23" s="23">
        <v>1</v>
      </c>
      <c r="I23" s="23">
        <v>0</v>
      </c>
      <c r="J23" s="23">
        <v>1</v>
      </c>
      <c r="K23" s="23">
        <v>0</v>
      </c>
      <c r="L23" s="44">
        <v>0</v>
      </c>
      <c r="M23" s="44">
        <v>0</v>
      </c>
      <c r="N23" s="44">
        <v>0</v>
      </c>
      <c r="O23" s="44">
        <v>0</v>
      </c>
      <c r="P23" s="43">
        <v>2.6507000000000001</v>
      </c>
    </row>
    <row r="24" spans="2:16" x14ac:dyDescent="0.25">
      <c r="B24" s="24"/>
      <c r="C24" s="265" t="s">
        <v>282</v>
      </c>
      <c r="D24" s="23" t="s">
        <v>989</v>
      </c>
      <c r="E24" s="30"/>
      <c r="F24" s="23">
        <v>450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44">
        <v>0</v>
      </c>
      <c r="M24" s="44">
        <v>0</v>
      </c>
      <c r="N24" s="44">
        <v>0</v>
      </c>
      <c r="O24" s="44">
        <v>0</v>
      </c>
      <c r="P24" s="43">
        <v>3.7349999999999999</v>
      </c>
    </row>
    <row r="25" spans="2:16" x14ac:dyDescent="0.25">
      <c r="B25" s="24"/>
      <c r="C25" s="265" t="s">
        <v>233</v>
      </c>
      <c r="D25" s="23" t="s">
        <v>992</v>
      </c>
      <c r="E25" s="30"/>
      <c r="F25" s="23">
        <v>570</v>
      </c>
      <c r="G25" s="23">
        <v>1</v>
      </c>
      <c r="H25" s="23">
        <v>2</v>
      </c>
      <c r="I25" s="23">
        <v>0</v>
      </c>
      <c r="J25" s="23">
        <v>1</v>
      </c>
      <c r="K25" s="23">
        <v>0</v>
      </c>
      <c r="L25" s="44">
        <v>0</v>
      </c>
      <c r="M25" s="44">
        <v>0</v>
      </c>
      <c r="N25" s="44">
        <v>0</v>
      </c>
      <c r="O25" s="44">
        <v>0</v>
      </c>
      <c r="P25" s="43">
        <v>7.4809999999999999</v>
      </c>
    </row>
    <row r="26" spans="2:16" x14ac:dyDescent="0.25">
      <c r="B26" s="24"/>
      <c r="C26" s="265" t="s">
        <v>539</v>
      </c>
      <c r="D26" s="23" t="s">
        <v>1420</v>
      </c>
      <c r="E26" s="30"/>
      <c r="F26" s="23">
        <v>479</v>
      </c>
      <c r="G26" s="23">
        <v>0</v>
      </c>
      <c r="H26" s="23">
        <v>0</v>
      </c>
      <c r="I26" s="41">
        <v>0</v>
      </c>
      <c r="J26" s="23">
        <v>0</v>
      </c>
      <c r="K26" s="23">
        <v>0</v>
      </c>
      <c r="L26" s="44">
        <v>0</v>
      </c>
      <c r="M26" s="44">
        <v>0</v>
      </c>
      <c r="N26" s="44">
        <v>0</v>
      </c>
      <c r="O26" s="44">
        <v>0</v>
      </c>
      <c r="P26" s="43">
        <v>3.9757000000000002</v>
      </c>
    </row>
    <row r="27" spans="2:16" x14ac:dyDescent="0.25">
      <c r="B27" s="24"/>
      <c r="C27" s="267" t="s">
        <v>648</v>
      </c>
      <c r="D27" s="23" t="s">
        <v>1542</v>
      </c>
      <c r="E27" s="30"/>
      <c r="F27" s="23">
        <v>574</v>
      </c>
      <c r="G27" s="23">
        <v>0</v>
      </c>
      <c r="H27" s="23">
        <v>0</v>
      </c>
      <c r="I27" s="41">
        <v>0</v>
      </c>
      <c r="J27" s="23">
        <v>1</v>
      </c>
      <c r="K27" s="23">
        <v>0</v>
      </c>
      <c r="L27" s="44">
        <v>0</v>
      </c>
      <c r="M27" s="44">
        <v>0</v>
      </c>
      <c r="N27" s="44">
        <v>0</v>
      </c>
      <c r="O27" s="44">
        <v>0</v>
      </c>
      <c r="P27" s="43">
        <v>4.5141999999999998</v>
      </c>
    </row>
    <row r="28" spans="2:16" x14ac:dyDescent="0.25">
      <c r="B28" s="24"/>
      <c r="C28" s="267" t="s">
        <v>469</v>
      </c>
      <c r="D28" s="23" t="s">
        <v>1275</v>
      </c>
      <c r="E28" s="30"/>
      <c r="F28" s="23">
        <v>630</v>
      </c>
      <c r="G28" s="23">
        <v>0</v>
      </c>
      <c r="H28" s="23">
        <v>0</v>
      </c>
      <c r="I28" s="41">
        <v>0</v>
      </c>
      <c r="J28" s="23">
        <v>0</v>
      </c>
      <c r="K28" s="23">
        <v>0</v>
      </c>
      <c r="L28" s="44">
        <v>6</v>
      </c>
      <c r="M28" s="44">
        <v>6</v>
      </c>
      <c r="N28" s="44">
        <v>9</v>
      </c>
      <c r="O28" s="44">
        <v>1</v>
      </c>
      <c r="P28" s="43">
        <v>18.779</v>
      </c>
    </row>
    <row r="29" spans="2:16" x14ac:dyDescent="0.25">
      <c r="B29" s="24"/>
      <c r="C29" s="265" t="s">
        <v>45</v>
      </c>
      <c r="D29" s="23" t="s">
        <v>1542</v>
      </c>
      <c r="E29" s="30"/>
      <c r="F29" s="23">
        <v>660</v>
      </c>
      <c r="G29" s="23">
        <v>0</v>
      </c>
      <c r="H29" s="23">
        <v>0</v>
      </c>
      <c r="I29" s="41">
        <v>0</v>
      </c>
      <c r="J29" s="23">
        <v>0</v>
      </c>
      <c r="K29" s="23">
        <v>0</v>
      </c>
      <c r="L29" s="44">
        <v>5</v>
      </c>
      <c r="M29" s="44">
        <v>2</v>
      </c>
      <c r="N29" s="44">
        <v>15</v>
      </c>
      <c r="O29" s="44">
        <v>8</v>
      </c>
      <c r="P29" s="43">
        <v>13.478</v>
      </c>
    </row>
    <row r="30" spans="2:16" x14ac:dyDescent="0.25">
      <c r="B30" s="24"/>
      <c r="C30" s="265" t="s">
        <v>400</v>
      </c>
      <c r="D30" s="23" t="s">
        <v>992</v>
      </c>
      <c r="E30" s="30"/>
      <c r="F30" s="23">
        <v>570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44">
        <v>3</v>
      </c>
      <c r="M30" s="44">
        <v>2</v>
      </c>
      <c r="N30" s="44">
        <v>14</v>
      </c>
      <c r="O30" s="44">
        <v>6</v>
      </c>
      <c r="P30" s="43">
        <v>11.031000000000001</v>
      </c>
    </row>
    <row r="31" spans="2:16" x14ac:dyDescent="0.25">
      <c r="B31" s="24"/>
      <c r="C31" s="267" t="s">
        <v>765</v>
      </c>
      <c r="D31" s="23" t="s">
        <v>1397</v>
      </c>
      <c r="E31" s="30"/>
      <c r="F31" s="23">
        <v>480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44">
        <v>4</v>
      </c>
      <c r="M31" s="44">
        <v>0</v>
      </c>
      <c r="N31" s="44">
        <v>15</v>
      </c>
      <c r="O31" s="44">
        <v>7</v>
      </c>
      <c r="P31" s="43">
        <v>9.234</v>
      </c>
    </row>
    <row r="32" spans="2:16" x14ac:dyDescent="0.25">
      <c r="B32" s="24"/>
      <c r="C32" s="265" t="s">
        <v>764</v>
      </c>
      <c r="D32" s="23" t="s">
        <v>887</v>
      </c>
      <c r="E32" s="30"/>
      <c r="F32" s="23">
        <v>450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44">
        <v>2</v>
      </c>
      <c r="M32" s="44">
        <v>2</v>
      </c>
      <c r="N32" s="44">
        <v>6</v>
      </c>
      <c r="O32" s="44">
        <v>6</v>
      </c>
      <c r="P32" s="43">
        <v>7.4349999999999987</v>
      </c>
    </row>
    <row r="33" spans="2:16" x14ac:dyDescent="0.25">
      <c r="B33" s="24"/>
      <c r="C33" s="264" t="s">
        <v>303</v>
      </c>
      <c r="D33" s="23">
        <v>0</v>
      </c>
      <c r="E33" s="30"/>
      <c r="F33" s="23">
        <v>0</v>
      </c>
      <c r="G33" s="23">
        <v>0</v>
      </c>
      <c r="H33" s="23">
        <v>0</v>
      </c>
      <c r="I33" s="23">
        <v>1</v>
      </c>
      <c r="J33" s="23">
        <v>0</v>
      </c>
      <c r="K33" s="23">
        <v>0</v>
      </c>
      <c r="L33" s="44">
        <v>0</v>
      </c>
      <c r="M33" s="44">
        <v>0</v>
      </c>
      <c r="N33" s="44">
        <v>0</v>
      </c>
      <c r="O33" s="44">
        <v>0</v>
      </c>
      <c r="P33" s="43">
        <v>1</v>
      </c>
    </row>
    <row r="34" spans="2:16" x14ac:dyDescent="0.25">
      <c r="B34" s="24"/>
      <c r="C34" s="264" t="s">
        <v>307</v>
      </c>
      <c r="D34" s="23">
        <v>0</v>
      </c>
      <c r="E34" s="30"/>
      <c r="F34" s="23">
        <v>0</v>
      </c>
      <c r="G34" s="23">
        <v>0</v>
      </c>
      <c r="H34" s="23">
        <v>2</v>
      </c>
      <c r="I34" s="23">
        <v>1</v>
      </c>
      <c r="J34" s="23">
        <v>0</v>
      </c>
      <c r="K34" s="23">
        <v>0</v>
      </c>
      <c r="L34" s="44">
        <v>0</v>
      </c>
      <c r="M34" s="44">
        <v>0</v>
      </c>
      <c r="N34" s="44">
        <v>0</v>
      </c>
      <c r="O34" s="44">
        <v>0</v>
      </c>
      <c r="P34" s="43">
        <v>3</v>
      </c>
    </row>
    <row r="35" spans="2:16" x14ac:dyDescent="0.25">
      <c r="B35" s="24"/>
      <c r="C35" s="264" t="s">
        <v>299</v>
      </c>
      <c r="D35" s="23">
        <v>0</v>
      </c>
      <c r="E35" s="30"/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44">
        <v>0</v>
      </c>
      <c r="M35" s="44">
        <v>0</v>
      </c>
      <c r="N35" s="44">
        <v>0</v>
      </c>
      <c r="O35" s="44">
        <v>0</v>
      </c>
      <c r="P35" s="43">
        <v>0</v>
      </c>
    </row>
    <row r="36" spans="2:16" x14ac:dyDescent="0.25">
      <c r="B36" s="36" t="s">
        <v>134</v>
      </c>
      <c r="C36" s="293"/>
      <c r="D36" s="35">
        <v>0</v>
      </c>
      <c r="E36" s="35">
        <v>0</v>
      </c>
      <c r="F36" s="35">
        <v>11165</v>
      </c>
      <c r="G36" s="35">
        <v>26</v>
      </c>
      <c r="H36" s="35">
        <v>21</v>
      </c>
      <c r="I36" s="35">
        <v>11</v>
      </c>
      <c r="J36" s="35">
        <v>10</v>
      </c>
      <c r="K36" s="35">
        <v>1</v>
      </c>
      <c r="L36" s="35">
        <v>13</v>
      </c>
      <c r="M36" s="35">
        <v>6</v>
      </c>
      <c r="N36" s="35">
        <v>44</v>
      </c>
      <c r="O36" s="35">
        <v>27</v>
      </c>
      <c r="P36" s="43">
        <v>168.71950000000001</v>
      </c>
    </row>
    <row r="37" spans="2:16" x14ac:dyDescent="0.25">
      <c r="B37" s="24"/>
      <c r="C37" s="265" t="s">
        <v>425</v>
      </c>
      <c r="D37" s="23" t="s">
        <v>1420</v>
      </c>
      <c r="E37" s="30"/>
      <c r="F37" s="23">
        <v>605</v>
      </c>
      <c r="G37" s="23">
        <v>8</v>
      </c>
      <c r="H37" s="23">
        <v>3</v>
      </c>
      <c r="I37" s="23">
        <v>4</v>
      </c>
      <c r="J37" s="23">
        <v>1</v>
      </c>
      <c r="K37" s="23">
        <v>0</v>
      </c>
      <c r="L37" s="44">
        <v>0</v>
      </c>
      <c r="M37" s="44">
        <v>0</v>
      </c>
      <c r="N37" s="44">
        <v>0</v>
      </c>
      <c r="O37" s="44">
        <v>0</v>
      </c>
      <c r="P37" s="43">
        <v>19.7715</v>
      </c>
    </row>
    <row r="38" spans="2:16" x14ac:dyDescent="0.25">
      <c r="B38" s="24"/>
      <c r="C38" s="265" t="s">
        <v>443</v>
      </c>
      <c r="D38" s="23" t="s">
        <v>1420</v>
      </c>
      <c r="E38" s="30"/>
      <c r="F38" s="23">
        <v>1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44">
        <v>0</v>
      </c>
      <c r="M38" s="44">
        <v>0</v>
      </c>
      <c r="N38" s="44">
        <v>0</v>
      </c>
      <c r="O38" s="44">
        <v>0</v>
      </c>
      <c r="P38" s="43">
        <v>8.3000000000000001E-3</v>
      </c>
    </row>
    <row r="39" spans="2:16" x14ac:dyDescent="0.25">
      <c r="B39" s="24"/>
      <c r="C39" s="278" t="s">
        <v>482</v>
      </c>
      <c r="D39" s="23" t="s">
        <v>635</v>
      </c>
      <c r="E39" s="30"/>
      <c r="F39" s="23">
        <v>501</v>
      </c>
      <c r="G39" s="23">
        <v>2</v>
      </c>
      <c r="H39" s="23">
        <v>2</v>
      </c>
      <c r="I39" s="23">
        <v>1</v>
      </c>
      <c r="J39" s="23">
        <v>2</v>
      </c>
      <c r="K39" s="23">
        <v>1</v>
      </c>
      <c r="L39" s="44">
        <v>0</v>
      </c>
      <c r="M39" s="44">
        <v>0</v>
      </c>
      <c r="N39" s="44">
        <v>0</v>
      </c>
      <c r="O39" s="44">
        <v>0</v>
      </c>
      <c r="P39" s="43">
        <v>8.1583000000000006</v>
      </c>
    </row>
    <row r="40" spans="2:16" x14ac:dyDescent="0.25">
      <c r="B40" s="24"/>
      <c r="C40" s="278" t="s">
        <v>405</v>
      </c>
      <c r="D40" s="23" t="s">
        <v>1420</v>
      </c>
      <c r="E40" s="30"/>
      <c r="F40" s="23">
        <v>547</v>
      </c>
      <c r="G40" s="23">
        <v>5</v>
      </c>
      <c r="H40" s="23">
        <v>2</v>
      </c>
      <c r="I40" s="23">
        <v>1</v>
      </c>
      <c r="J40" s="23">
        <v>0</v>
      </c>
      <c r="K40" s="23">
        <v>0</v>
      </c>
      <c r="L40" s="44">
        <v>0</v>
      </c>
      <c r="M40" s="44">
        <v>0</v>
      </c>
      <c r="N40" s="44">
        <v>0</v>
      </c>
      <c r="O40" s="44">
        <v>0</v>
      </c>
      <c r="P40" s="43">
        <v>12.540099999999999</v>
      </c>
    </row>
    <row r="41" spans="2:16" x14ac:dyDescent="0.25">
      <c r="B41" s="24"/>
      <c r="C41" s="265" t="s">
        <v>645</v>
      </c>
      <c r="D41" s="23" t="s">
        <v>1275</v>
      </c>
      <c r="E41" s="30"/>
      <c r="F41" s="23">
        <v>540</v>
      </c>
      <c r="G41" s="23">
        <v>5</v>
      </c>
      <c r="H41" s="23">
        <v>1</v>
      </c>
      <c r="I41" s="23">
        <v>2</v>
      </c>
      <c r="J41" s="23">
        <v>0</v>
      </c>
      <c r="K41" s="23">
        <v>0</v>
      </c>
      <c r="L41" s="44">
        <v>0</v>
      </c>
      <c r="M41" s="44">
        <v>0</v>
      </c>
      <c r="N41" s="44">
        <v>0</v>
      </c>
      <c r="O41" s="44">
        <v>0</v>
      </c>
      <c r="P41" s="43">
        <v>12.481999999999999</v>
      </c>
    </row>
    <row r="42" spans="2:16" x14ac:dyDescent="0.25">
      <c r="B42" s="24"/>
      <c r="C42" s="265" t="s">
        <v>467</v>
      </c>
      <c r="D42" s="23" t="s">
        <v>1275</v>
      </c>
      <c r="E42" s="30"/>
      <c r="F42" s="23">
        <v>626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44">
        <v>0</v>
      </c>
      <c r="M42" s="44">
        <v>0</v>
      </c>
      <c r="N42" s="44">
        <v>0</v>
      </c>
      <c r="O42" s="44">
        <v>0</v>
      </c>
      <c r="P42" s="43">
        <v>5.1958000000000002</v>
      </c>
    </row>
    <row r="43" spans="2:16" x14ac:dyDescent="0.25">
      <c r="B43" s="24"/>
      <c r="C43" s="278" t="s">
        <v>442</v>
      </c>
      <c r="D43" s="23" t="s">
        <v>1420</v>
      </c>
      <c r="E43" s="30"/>
      <c r="F43" s="23">
        <v>360</v>
      </c>
      <c r="G43" s="23">
        <v>0</v>
      </c>
      <c r="H43" s="23">
        <v>1</v>
      </c>
      <c r="I43" s="23">
        <v>0</v>
      </c>
      <c r="J43" s="23">
        <v>1</v>
      </c>
      <c r="K43" s="23">
        <v>0</v>
      </c>
      <c r="L43" s="44">
        <v>0</v>
      </c>
      <c r="M43" s="44">
        <v>0</v>
      </c>
      <c r="N43" s="44">
        <v>0</v>
      </c>
      <c r="O43" s="44">
        <v>0</v>
      </c>
      <c r="P43" s="43">
        <v>3.738</v>
      </c>
    </row>
    <row r="44" spans="2:16" x14ac:dyDescent="0.25">
      <c r="B44" s="24"/>
      <c r="C44" s="265" t="s">
        <v>706</v>
      </c>
      <c r="D44" s="23" t="s">
        <v>1404</v>
      </c>
      <c r="E44" s="30"/>
      <c r="F44" s="23">
        <v>630</v>
      </c>
      <c r="G44" s="23">
        <v>1</v>
      </c>
      <c r="H44" s="23">
        <v>1</v>
      </c>
      <c r="I44" s="23">
        <v>0</v>
      </c>
      <c r="J44" s="23">
        <v>0</v>
      </c>
      <c r="K44" s="23">
        <v>0</v>
      </c>
      <c r="L44" s="44">
        <v>0</v>
      </c>
      <c r="M44" s="44">
        <v>0</v>
      </c>
      <c r="N44" s="44">
        <v>0</v>
      </c>
      <c r="O44" s="44">
        <v>0</v>
      </c>
      <c r="P44" s="43">
        <v>7.2290000000000001</v>
      </c>
    </row>
    <row r="45" spans="2:16" x14ac:dyDescent="0.25">
      <c r="B45" s="24"/>
      <c r="C45" s="265" t="s">
        <v>715</v>
      </c>
      <c r="D45" s="23" t="s">
        <v>1110</v>
      </c>
      <c r="E45" s="30"/>
      <c r="F45" s="23">
        <v>321</v>
      </c>
      <c r="G45" s="23">
        <v>2</v>
      </c>
      <c r="H45" s="23">
        <v>1</v>
      </c>
      <c r="I45" s="23">
        <v>0</v>
      </c>
      <c r="J45" s="23">
        <v>0</v>
      </c>
      <c r="K45" s="23">
        <v>0</v>
      </c>
      <c r="L45" s="44">
        <v>0</v>
      </c>
      <c r="M45" s="44">
        <v>0</v>
      </c>
      <c r="N45" s="44">
        <v>0</v>
      </c>
      <c r="O45" s="44">
        <v>0</v>
      </c>
      <c r="P45" s="43">
        <v>5.6642999999999999</v>
      </c>
    </row>
    <row r="46" spans="2:16" x14ac:dyDescent="0.25">
      <c r="B46" s="24"/>
      <c r="C46" s="265" t="s">
        <v>407</v>
      </c>
      <c r="D46" s="23" t="s">
        <v>1404</v>
      </c>
      <c r="E46" s="30"/>
      <c r="F46" s="23">
        <v>570</v>
      </c>
      <c r="G46" s="23">
        <v>2</v>
      </c>
      <c r="H46" s="23">
        <v>0</v>
      </c>
      <c r="I46" s="23">
        <v>1</v>
      </c>
      <c r="J46" s="23">
        <v>0</v>
      </c>
      <c r="K46" s="23">
        <v>0</v>
      </c>
      <c r="L46" s="44">
        <v>0</v>
      </c>
      <c r="M46" s="44">
        <v>0</v>
      </c>
      <c r="N46" s="44">
        <v>0</v>
      </c>
      <c r="O46" s="44">
        <v>0</v>
      </c>
      <c r="P46" s="43">
        <v>7.7309999999999999</v>
      </c>
    </row>
    <row r="47" spans="2:16" x14ac:dyDescent="0.25">
      <c r="B47" s="24"/>
      <c r="C47" s="278" t="s">
        <v>720</v>
      </c>
      <c r="D47" s="23" t="s">
        <v>1420</v>
      </c>
      <c r="E47" s="30"/>
      <c r="F47" s="23">
        <v>556</v>
      </c>
      <c r="G47" s="23">
        <v>0</v>
      </c>
      <c r="H47" s="23">
        <v>5</v>
      </c>
      <c r="I47" s="23">
        <v>0</v>
      </c>
      <c r="J47" s="23">
        <v>1</v>
      </c>
      <c r="K47" s="23">
        <v>0</v>
      </c>
      <c r="L47" s="44">
        <v>0</v>
      </c>
      <c r="M47" s="44">
        <v>0</v>
      </c>
      <c r="N47" s="44">
        <v>0</v>
      </c>
      <c r="O47" s="44">
        <v>0</v>
      </c>
      <c r="P47" s="43">
        <v>9.3647999999999989</v>
      </c>
    </row>
    <row r="48" spans="2:16" x14ac:dyDescent="0.25">
      <c r="B48" s="24"/>
      <c r="C48" s="265" t="s">
        <v>475</v>
      </c>
      <c r="D48" s="23" t="s">
        <v>1275</v>
      </c>
      <c r="E48" s="30"/>
      <c r="F48" s="23">
        <v>67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44">
        <v>0</v>
      </c>
      <c r="M48" s="44">
        <v>0</v>
      </c>
      <c r="N48" s="44">
        <v>0</v>
      </c>
      <c r="O48" s="44">
        <v>0</v>
      </c>
      <c r="P48" s="43">
        <v>0.55610000000000004</v>
      </c>
    </row>
    <row r="49" spans="2:24" x14ac:dyDescent="0.25">
      <c r="B49" s="24"/>
      <c r="C49" s="278" t="s">
        <v>235</v>
      </c>
      <c r="D49" s="23" t="s">
        <v>635</v>
      </c>
      <c r="E49" s="30"/>
      <c r="F49" s="23">
        <v>600</v>
      </c>
      <c r="G49" s="23">
        <v>1</v>
      </c>
      <c r="H49" s="23">
        <v>0</v>
      </c>
      <c r="I49" s="23">
        <v>0</v>
      </c>
      <c r="J49" s="23">
        <v>2</v>
      </c>
      <c r="K49" s="23">
        <v>0</v>
      </c>
      <c r="L49" s="44">
        <v>0</v>
      </c>
      <c r="M49" s="44">
        <v>0</v>
      </c>
      <c r="N49" s="44">
        <v>0</v>
      </c>
      <c r="O49" s="44">
        <v>0</v>
      </c>
      <c r="P49" s="43">
        <v>5.48</v>
      </c>
    </row>
    <row r="50" spans="2:24" x14ac:dyDescent="0.25">
      <c r="B50" s="24"/>
      <c r="C50" s="269" t="s">
        <v>437</v>
      </c>
      <c r="D50" s="23" t="s">
        <v>1101</v>
      </c>
      <c r="E50" s="30"/>
      <c r="F50" s="23">
        <v>250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44">
        <v>0</v>
      </c>
      <c r="M50" s="44">
        <v>0</v>
      </c>
      <c r="N50" s="44">
        <v>0</v>
      </c>
      <c r="O50" s="44">
        <v>0</v>
      </c>
      <c r="P50" s="43">
        <v>2.0750000000000002</v>
      </c>
    </row>
    <row r="51" spans="2:24" x14ac:dyDescent="0.25">
      <c r="B51" s="24"/>
      <c r="C51" s="265" t="s">
        <v>453</v>
      </c>
      <c r="D51" s="23" t="s">
        <v>887</v>
      </c>
      <c r="E51" s="30"/>
      <c r="F51" s="23">
        <v>376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44">
        <v>0</v>
      </c>
      <c r="M51" s="44">
        <v>0</v>
      </c>
      <c r="N51" s="44">
        <v>0</v>
      </c>
      <c r="O51" s="44">
        <v>0</v>
      </c>
      <c r="P51" s="43">
        <v>3.1208</v>
      </c>
    </row>
    <row r="52" spans="2:24" x14ac:dyDescent="0.25">
      <c r="B52" s="24"/>
      <c r="C52" s="265" t="s">
        <v>360</v>
      </c>
      <c r="D52" s="23" t="s">
        <v>1246</v>
      </c>
      <c r="E52" s="30"/>
      <c r="F52" s="23">
        <v>259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44">
        <v>0</v>
      </c>
      <c r="M52" s="44">
        <v>0</v>
      </c>
      <c r="N52" s="44">
        <v>0</v>
      </c>
      <c r="O52" s="44">
        <v>0</v>
      </c>
      <c r="P52" s="43">
        <v>2.1497000000000002</v>
      </c>
    </row>
    <row r="53" spans="2:24" x14ac:dyDescent="0.25">
      <c r="B53" s="24"/>
      <c r="C53" s="265" t="s">
        <v>411</v>
      </c>
      <c r="D53" s="23" t="s">
        <v>998</v>
      </c>
      <c r="E53" s="30"/>
      <c r="F53" s="23">
        <v>223</v>
      </c>
      <c r="G53" s="23">
        <v>0</v>
      </c>
      <c r="H53" s="23">
        <v>0</v>
      </c>
      <c r="I53" s="23">
        <v>0</v>
      </c>
      <c r="J53" s="23">
        <v>1</v>
      </c>
      <c r="K53" s="23">
        <v>0</v>
      </c>
      <c r="L53" s="44">
        <v>0</v>
      </c>
      <c r="M53" s="44">
        <v>0</v>
      </c>
      <c r="N53" s="44">
        <v>0</v>
      </c>
      <c r="O53" s="44">
        <v>0</v>
      </c>
      <c r="P53" s="43">
        <v>1.6009</v>
      </c>
    </row>
    <row r="54" spans="2:24" x14ac:dyDescent="0.25">
      <c r="B54" s="24"/>
      <c r="C54" s="265" t="s">
        <v>216</v>
      </c>
      <c r="D54" s="23" t="s">
        <v>1275</v>
      </c>
      <c r="E54" s="30"/>
      <c r="F54" s="23">
        <v>229</v>
      </c>
      <c r="G54" s="23">
        <v>0</v>
      </c>
      <c r="H54" s="23">
        <v>1</v>
      </c>
      <c r="I54" s="23">
        <v>0</v>
      </c>
      <c r="J54" s="23">
        <v>1</v>
      </c>
      <c r="K54" s="23">
        <v>0</v>
      </c>
      <c r="L54" s="44">
        <v>0</v>
      </c>
      <c r="M54" s="44">
        <v>0</v>
      </c>
      <c r="N54" s="44">
        <v>0</v>
      </c>
      <c r="O54" s="44">
        <v>0</v>
      </c>
      <c r="P54" s="43">
        <v>2.6507000000000001</v>
      </c>
    </row>
    <row r="55" spans="2:24" x14ac:dyDescent="0.25">
      <c r="B55" s="24"/>
      <c r="C55" s="265" t="s">
        <v>755</v>
      </c>
      <c r="D55" s="23" t="s">
        <v>1275</v>
      </c>
      <c r="E55" s="30"/>
      <c r="F55" s="23">
        <v>630</v>
      </c>
      <c r="G55" s="23">
        <v>0</v>
      </c>
      <c r="H55" s="23">
        <v>0</v>
      </c>
      <c r="I55" s="23">
        <v>0</v>
      </c>
      <c r="J55" s="23">
        <v>1</v>
      </c>
      <c r="K55" s="23">
        <v>0</v>
      </c>
      <c r="L55" s="44">
        <v>0</v>
      </c>
      <c r="M55" s="44">
        <v>0</v>
      </c>
      <c r="N55" s="44">
        <v>0</v>
      </c>
      <c r="O55" s="44">
        <v>0</v>
      </c>
      <c r="P55" s="43">
        <v>4.9790000000000001</v>
      </c>
    </row>
    <row r="56" spans="2:24" x14ac:dyDescent="0.25">
      <c r="B56" s="24"/>
      <c r="C56" s="267" t="s">
        <v>121</v>
      </c>
      <c r="D56" s="23" t="s">
        <v>1398</v>
      </c>
      <c r="E56" s="30"/>
      <c r="F56" s="23">
        <v>275</v>
      </c>
      <c r="G56" s="23">
        <v>0</v>
      </c>
      <c r="H56" s="23">
        <v>1</v>
      </c>
      <c r="I56" s="23">
        <v>0</v>
      </c>
      <c r="J56" s="23">
        <v>0</v>
      </c>
      <c r="K56" s="23">
        <v>0</v>
      </c>
      <c r="L56" s="44">
        <v>0</v>
      </c>
      <c r="M56" s="44">
        <v>0</v>
      </c>
      <c r="N56" s="44">
        <v>0</v>
      </c>
      <c r="O56" s="44">
        <v>0</v>
      </c>
      <c r="P56" s="43">
        <v>3.2825000000000002</v>
      </c>
      <c r="X56" s="72"/>
    </row>
    <row r="57" spans="2:24" x14ac:dyDescent="0.25">
      <c r="B57" s="24"/>
      <c r="C57" s="265" t="s">
        <v>539</v>
      </c>
      <c r="D57" s="23" t="s">
        <v>1420</v>
      </c>
      <c r="E57" s="30"/>
      <c r="F57" s="23">
        <v>479</v>
      </c>
      <c r="G57" s="23">
        <v>0</v>
      </c>
      <c r="H57" s="23">
        <v>0</v>
      </c>
      <c r="I57" s="41">
        <v>0</v>
      </c>
      <c r="J57" s="23">
        <v>0</v>
      </c>
      <c r="K57" s="23">
        <v>0</v>
      </c>
      <c r="L57" s="44">
        <v>0</v>
      </c>
      <c r="M57" s="44">
        <v>0</v>
      </c>
      <c r="N57" s="44">
        <v>0</v>
      </c>
      <c r="O57" s="44">
        <v>0</v>
      </c>
      <c r="P57" s="43">
        <v>3.9757000000000002</v>
      </c>
    </row>
    <row r="58" spans="2:24" x14ac:dyDescent="0.25">
      <c r="B58" s="24"/>
      <c r="C58" s="265" t="s">
        <v>758</v>
      </c>
      <c r="D58" s="23" t="s">
        <v>989</v>
      </c>
      <c r="E58" s="30"/>
      <c r="F58" s="23">
        <v>450</v>
      </c>
      <c r="G58" s="23">
        <v>0</v>
      </c>
      <c r="H58" s="23">
        <v>1</v>
      </c>
      <c r="I58" s="41">
        <v>0</v>
      </c>
      <c r="J58" s="23">
        <v>0</v>
      </c>
      <c r="K58" s="23">
        <v>0</v>
      </c>
      <c r="L58" s="44">
        <v>0</v>
      </c>
      <c r="M58" s="44">
        <v>0</v>
      </c>
      <c r="N58" s="44">
        <v>0</v>
      </c>
      <c r="O58" s="44">
        <v>0</v>
      </c>
      <c r="P58" s="43">
        <v>4.7349999999999994</v>
      </c>
    </row>
    <row r="59" spans="2:24" ht="16.5" thickBot="1" x14ac:dyDescent="0.3">
      <c r="B59" s="24"/>
      <c r="C59" s="270" t="s">
        <v>558</v>
      </c>
      <c r="D59" s="23" t="s">
        <v>1420</v>
      </c>
      <c r="E59" s="30"/>
      <c r="F59" s="23">
        <v>630</v>
      </c>
      <c r="G59" s="23">
        <v>0</v>
      </c>
      <c r="H59" s="23">
        <v>0</v>
      </c>
      <c r="I59" s="41">
        <v>0</v>
      </c>
      <c r="J59" s="23">
        <v>0</v>
      </c>
      <c r="K59" s="23">
        <v>0</v>
      </c>
      <c r="L59" s="44">
        <v>6</v>
      </c>
      <c r="M59" s="44">
        <v>4</v>
      </c>
      <c r="N59" s="44">
        <v>8</v>
      </c>
      <c r="O59" s="44">
        <v>4</v>
      </c>
      <c r="P59" s="43">
        <v>15.829000000000001</v>
      </c>
    </row>
    <row r="60" spans="2:24" ht="16.5" thickBot="1" x14ac:dyDescent="0.3">
      <c r="B60" s="24"/>
      <c r="C60" s="277" t="s">
        <v>51</v>
      </c>
      <c r="D60" s="23" t="s">
        <v>634</v>
      </c>
      <c r="E60" s="30"/>
      <c r="F60" s="23">
        <v>390</v>
      </c>
      <c r="G60" s="23">
        <v>0</v>
      </c>
      <c r="H60" s="23">
        <v>0</v>
      </c>
      <c r="I60" s="41">
        <v>0</v>
      </c>
      <c r="J60" s="23">
        <v>0</v>
      </c>
      <c r="K60" s="23">
        <v>0</v>
      </c>
      <c r="L60" s="44">
        <v>2</v>
      </c>
      <c r="M60" s="44">
        <v>0</v>
      </c>
      <c r="N60" s="44">
        <v>5</v>
      </c>
      <c r="O60" s="44">
        <v>5</v>
      </c>
      <c r="P60" s="43">
        <v>4.9870000000000001</v>
      </c>
    </row>
    <row r="61" spans="2:24" x14ac:dyDescent="0.25">
      <c r="B61" s="24"/>
      <c r="C61" s="271" t="s">
        <v>789</v>
      </c>
      <c r="D61" s="23" t="s">
        <v>635</v>
      </c>
      <c r="E61" s="30"/>
      <c r="F61" s="23">
        <v>600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44">
        <v>3</v>
      </c>
      <c r="M61" s="44">
        <v>2</v>
      </c>
      <c r="N61" s="44">
        <v>20</v>
      </c>
      <c r="O61" s="44">
        <v>6</v>
      </c>
      <c r="P61" s="43">
        <v>12.48</v>
      </c>
    </row>
    <row r="62" spans="2:24" ht="16.5" thickBot="1" x14ac:dyDescent="0.3">
      <c r="B62" s="24"/>
      <c r="C62" s="276" t="s">
        <v>769</v>
      </c>
      <c r="D62" s="23" t="s">
        <v>787</v>
      </c>
      <c r="E62" s="30"/>
      <c r="F62" s="23">
        <v>180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44">
        <v>1</v>
      </c>
      <c r="M62" s="44">
        <v>0</v>
      </c>
      <c r="N62" s="44">
        <v>3</v>
      </c>
      <c r="O62" s="44">
        <v>6</v>
      </c>
      <c r="P62" s="43">
        <v>1.5939999999999999</v>
      </c>
    </row>
    <row r="63" spans="2:24" ht="16.5" thickBot="1" x14ac:dyDescent="0.3">
      <c r="B63" s="24"/>
      <c r="C63" s="276" t="s">
        <v>1527</v>
      </c>
      <c r="D63" s="23" t="s">
        <v>1395</v>
      </c>
      <c r="E63" s="30"/>
      <c r="F63" s="23">
        <v>270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44">
        <v>1</v>
      </c>
      <c r="M63" s="44">
        <v>0</v>
      </c>
      <c r="N63" s="44">
        <v>8</v>
      </c>
      <c r="O63" s="44">
        <v>6</v>
      </c>
      <c r="P63" s="43">
        <v>3.3410000000000002</v>
      </c>
    </row>
    <row r="64" spans="2:24" x14ac:dyDescent="0.25">
      <c r="B64" s="24"/>
      <c r="C64" s="264" t="s">
        <v>155</v>
      </c>
      <c r="D64" s="23">
        <v>0</v>
      </c>
      <c r="E64" s="30"/>
      <c r="F64" s="23">
        <v>0</v>
      </c>
      <c r="G64" s="23">
        <v>0</v>
      </c>
      <c r="H64" s="23">
        <v>0</v>
      </c>
      <c r="I64" s="23">
        <v>1</v>
      </c>
      <c r="J64" s="23">
        <v>0</v>
      </c>
      <c r="K64" s="23">
        <v>0</v>
      </c>
      <c r="L64" s="44">
        <v>0</v>
      </c>
      <c r="M64" s="44">
        <v>0</v>
      </c>
      <c r="N64" s="44">
        <v>0</v>
      </c>
      <c r="O64" s="44">
        <v>0</v>
      </c>
      <c r="P64" s="43">
        <v>1</v>
      </c>
    </row>
    <row r="65" spans="2:16" x14ac:dyDescent="0.25">
      <c r="B65" s="24"/>
      <c r="C65" s="264" t="s">
        <v>158</v>
      </c>
      <c r="D65" s="23">
        <v>0</v>
      </c>
      <c r="E65" s="30"/>
      <c r="F65" s="23">
        <v>0</v>
      </c>
      <c r="G65" s="23">
        <v>0</v>
      </c>
      <c r="H65" s="23">
        <v>2</v>
      </c>
      <c r="I65" s="23">
        <v>1</v>
      </c>
      <c r="J65" s="23">
        <v>0</v>
      </c>
      <c r="K65" s="23">
        <v>0</v>
      </c>
      <c r="L65" s="44">
        <v>0</v>
      </c>
      <c r="M65" s="44">
        <v>0</v>
      </c>
      <c r="N65" s="44">
        <v>0</v>
      </c>
      <c r="O65" s="44">
        <v>0</v>
      </c>
      <c r="P65" s="43">
        <v>3</v>
      </c>
    </row>
    <row r="66" spans="2:16" x14ac:dyDescent="0.25">
      <c r="B66" s="24"/>
      <c r="C66" s="264" t="s">
        <v>159</v>
      </c>
      <c r="D66" s="23">
        <v>0</v>
      </c>
      <c r="E66" s="30"/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44">
        <v>0</v>
      </c>
      <c r="M66" s="44">
        <v>0</v>
      </c>
      <c r="N66" s="44">
        <v>0</v>
      </c>
      <c r="O66" s="44">
        <v>0</v>
      </c>
      <c r="P66" s="43">
        <v>0</v>
      </c>
    </row>
    <row r="67" spans="2:16" x14ac:dyDescent="0.25">
      <c r="B67" s="22" t="s">
        <v>135</v>
      </c>
      <c r="C67" s="293"/>
      <c r="D67" s="35">
        <v>0</v>
      </c>
      <c r="E67" s="35">
        <v>0</v>
      </c>
      <c r="F67" s="35">
        <v>11230</v>
      </c>
      <c r="G67" s="35">
        <v>27</v>
      </c>
      <c r="H67" s="35">
        <v>22</v>
      </c>
      <c r="I67" s="35">
        <v>13</v>
      </c>
      <c r="J67" s="35">
        <v>10</v>
      </c>
      <c r="K67" s="35">
        <v>0</v>
      </c>
      <c r="L67" s="35">
        <v>20</v>
      </c>
      <c r="M67" s="35">
        <v>10</v>
      </c>
      <c r="N67" s="35">
        <v>61</v>
      </c>
      <c r="O67" s="35">
        <v>29</v>
      </c>
      <c r="P67" s="43">
        <v>187.65899999999999</v>
      </c>
    </row>
    <row r="68" spans="2:16" x14ac:dyDescent="0.25">
      <c r="B68" s="24"/>
      <c r="C68" s="265" t="s">
        <v>425</v>
      </c>
      <c r="D68" s="23" t="s">
        <v>1420</v>
      </c>
      <c r="E68" s="30"/>
      <c r="F68" s="23">
        <v>605</v>
      </c>
      <c r="G68" s="23">
        <v>8</v>
      </c>
      <c r="H68" s="23">
        <v>3</v>
      </c>
      <c r="I68" s="23">
        <v>4</v>
      </c>
      <c r="J68" s="23">
        <v>1</v>
      </c>
      <c r="K68" s="23">
        <v>0</v>
      </c>
      <c r="L68" s="44">
        <v>0</v>
      </c>
      <c r="M68" s="44">
        <v>0</v>
      </c>
      <c r="N68" s="44">
        <v>0</v>
      </c>
      <c r="O68" s="44">
        <v>0</v>
      </c>
      <c r="P68" s="43">
        <v>19.7715</v>
      </c>
    </row>
    <row r="69" spans="2:16" x14ac:dyDescent="0.25">
      <c r="B69" s="24"/>
      <c r="C69" s="265" t="s">
        <v>5</v>
      </c>
      <c r="D69" s="23" t="s">
        <v>1542</v>
      </c>
      <c r="E69" s="30"/>
      <c r="F69" s="23">
        <v>652</v>
      </c>
      <c r="G69" s="23">
        <v>6</v>
      </c>
      <c r="H69" s="23">
        <v>1</v>
      </c>
      <c r="I69" s="23">
        <v>2</v>
      </c>
      <c r="J69" s="23">
        <v>0</v>
      </c>
      <c r="K69" s="23">
        <v>0</v>
      </c>
      <c r="L69" s="44">
        <v>0</v>
      </c>
      <c r="M69" s="44">
        <v>0</v>
      </c>
      <c r="N69" s="44">
        <v>0</v>
      </c>
      <c r="O69" s="44">
        <v>0</v>
      </c>
      <c r="P69" s="43">
        <v>14.4116</v>
      </c>
    </row>
    <row r="70" spans="2:16" x14ac:dyDescent="0.25">
      <c r="B70" s="24"/>
      <c r="C70" s="265" t="s">
        <v>613</v>
      </c>
      <c r="D70" s="23" t="s">
        <v>634</v>
      </c>
      <c r="E70" s="30"/>
      <c r="F70" s="23">
        <v>361</v>
      </c>
      <c r="G70" s="23">
        <v>0</v>
      </c>
      <c r="H70" s="23">
        <v>3</v>
      </c>
      <c r="I70" s="23">
        <v>0</v>
      </c>
      <c r="J70" s="23">
        <v>0</v>
      </c>
      <c r="K70" s="23">
        <v>0</v>
      </c>
      <c r="L70" s="44">
        <v>0</v>
      </c>
      <c r="M70" s="44">
        <v>0</v>
      </c>
      <c r="N70" s="44">
        <v>0</v>
      </c>
      <c r="O70" s="44">
        <v>0</v>
      </c>
      <c r="P70" s="43">
        <v>5.9962999999999997</v>
      </c>
    </row>
    <row r="71" spans="2:16" x14ac:dyDescent="0.25">
      <c r="B71" s="24"/>
      <c r="C71" s="278" t="s">
        <v>405</v>
      </c>
      <c r="D71" s="23" t="s">
        <v>1420</v>
      </c>
      <c r="E71" s="30"/>
      <c r="F71" s="23">
        <v>547</v>
      </c>
      <c r="G71" s="23">
        <v>5</v>
      </c>
      <c r="H71" s="23">
        <v>2</v>
      </c>
      <c r="I71" s="23">
        <v>1</v>
      </c>
      <c r="J71" s="23">
        <v>0</v>
      </c>
      <c r="K71" s="23">
        <v>0</v>
      </c>
      <c r="L71" s="44">
        <v>0</v>
      </c>
      <c r="M71" s="44">
        <v>0</v>
      </c>
      <c r="N71" s="44">
        <v>0</v>
      </c>
      <c r="O71" s="44">
        <v>0</v>
      </c>
      <c r="P71" s="43">
        <v>12.540099999999999</v>
      </c>
    </row>
    <row r="72" spans="2:16" x14ac:dyDescent="0.25">
      <c r="B72" s="24"/>
      <c r="C72" s="278" t="s">
        <v>359</v>
      </c>
      <c r="D72" s="23" t="s">
        <v>1542</v>
      </c>
      <c r="E72" s="30"/>
      <c r="F72" s="23">
        <v>268</v>
      </c>
      <c r="G72" s="23">
        <v>0</v>
      </c>
      <c r="H72" s="23">
        <v>3</v>
      </c>
      <c r="I72" s="23">
        <v>0</v>
      </c>
      <c r="J72" s="23">
        <v>0</v>
      </c>
      <c r="K72" s="23">
        <v>0</v>
      </c>
      <c r="L72" s="44">
        <v>0</v>
      </c>
      <c r="M72" s="44">
        <v>0</v>
      </c>
      <c r="N72" s="44">
        <v>0</v>
      </c>
      <c r="O72" s="44">
        <v>0</v>
      </c>
      <c r="P72" s="43">
        <v>5.2244000000000002</v>
      </c>
    </row>
    <row r="73" spans="2:16" x14ac:dyDescent="0.25">
      <c r="B73" s="24"/>
      <c r="C73" s="265" t="s">
        <v>467</v>
      </c>
      <c r="D73" s="23" t="s">
        <v>1275</v>
      </c>
      <c r="E73" s="30"/>
      <c r="F73" s="23">
        <v>626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44">
        <v>0</v>
      </c>
      <c r="M73" s="44">
        <v>0</v>
      </c>
      <c r="N73" s="44">
        <v>0</v>
      </c>
      <c r="O73" s="44">
        <v>0</v>
      </c>
      <c r="P73" s="43">
        <v>5.1958000000000002</v>
      </c>
    </row>
    <row r="74" spans="2:16" x14ac:dyDescent="0.25">
      <c r="B74" s="24"/>
      <c r="C74" s="265" t="s">
        <v>491</v>
      </c>
      <c r="D74" s="23" t="s">
        <v>1545</v>
      </c>
      <c r="E74" s="47"/>
      <c r="F74" s="23">
        <v>422</v>
      </c>
      <c r="G74" s="23">
        <v>0</v>
      </c>
      <c r="H74" s="23">
        <v>1</v>
      </c>
      <c r="I74" s="23">
        <v>0</v>
      </c>
      <c r="J74" s="23">
        <v>0</v>
      </c>
      <c r="K74" s="23">
        <v>0</v>
      </c>
      <c r="L74" s="44">
        <v>0</v>
      </c>
      <c r="M74" s="44">
        <v>0</v>
      </c>
      <c r="N74" s="44">
        <v>0</v>
      </c>
      <c r="O74" s="44">
        <v>0</v>
      </c>
      <c r="P74" s="43">
        <v>4.5026000000000002</v>
      </c>
    </row>
    <row r="75" spans="2:16" x14ac:dyDescent="0.25">
      <c r="B75" s="24"/>
      <c r="C75" s="265" t="s">
        <v>706</v>
      </c>
      <c r="D75" s="23" t="s">
        <v>1404</v>
      </c>
      <c r="E75" s="30"/>
      <c r="F75" s="23">
        <v>630</v>
      </c>
      <c r="G75" s="23">
        <v>1</v>
      </c>
      <c r="H75" s="23">
        <v>1</v>
      </c>
      <c r="I75" s="23">
        <v>0</v>
      </c>
      <c r="J75" s="23">
        <v>0</v>
      </c>
      <c r="K75" s="23">
        <v>0</v>
      </c>
      <c r="L75" s="44">
        <v>0</v>
      </c>
      <c r="M75" s="44">
        <v>0</v>
      </c>
      <c r="N75" s="44">
        <v>0</v>
      </c>
      <c r="O75" s="44">
        <v>0</v>
      </c>
      <c r="P75" s="43">
        <v>7.2290000000000001</v>
      </c>
    </row>
    <row r="76" spans="2:16" x14ac:dyDescent="0.25">
      <c r="B76" s="24"/>
      <c r="C76" s="265" t="s">
        <v>237</v>
      </c>
      <c r="D76" s="23" t="s">
        <v>989</v>
      </c>
      <c r="E76" s="30"/>
      <c r="F76" s="23">
        <v>379</v>
      </c>
      <c r="G76" s="23">
        <v>1</v>
      </c>
      <c r="H76" s="23">
        <v>0</v>
      </c>
      <c r="I76" s="23">
        <v>0</v>
      </c>
      <c r="J76" s="23">
        <v>2</v>
      </c>
      <c r="K76" s="23">
        <v>0</v>
      </c>
      <c r="L76" s="44">
        <v>0</v>
      </c>
      <c r="M76" s="44">
        <v>0</v>
      </c>
      <c r="N76" s="44">
        <v>0</v>
      </c>
      <c r="O76" s="44">
        <v>0</v>
      </c>
      <c r="P76" s="43">
        <v>3.6456999999999997</v>
      </c>
    </row>
    <row r="77" spans="2:16" x14ac:dyDescent="0.25">
      <c r="B77" s="24"/>
      <c r="C77" s="265" t="s">
        <v>225</v>
      </c>
      <c r="D77" s="23" t="s">
        <v>1542</v>
      </c>
      <c r="E77" s="30"/>
      <c r="F77" s="23">
        <v>602</v>
      </c>
      <c r="G77" s="23">
        <v>6</v>
      </c>
      <c r="H77" s="23">
        <v>1</v>
      </c>
      <c r="I77" s="23">
        <v>3</v>
      </c>
      <c r="J77" s="23">
        <v>1</v>
      </c>
      <c r="K77" s="23">
        <v>0</v>
      </c>
      <c r="L77" s="44">
        <v>0</v>
      </c>
      <c r="M77" s="44">
        <v>0</v>
      </c>
      <c r="N77" s="44">
        <v>0</v>
      </c>
      <c r="O77" s="44">
        <v>0</v>
      </c>
      <c r="P77" s="43">
        <v>14.746600000000001</v>
      </c>
    </row>
    <row r="78" spans="2:16" x14ac:dyDescent="0.25">
      <c r="B78" s="24"/>
      <c r="C78" s="265" t="s">
        <v>358</v>
      </c>
      <c r="D78" s="23" t="s">
        <v>1542</v>
      </c>
      <c r="E78" s="30"/>
      <c r="F78" s="23">
        <v>467</v>
      </c>
      <c r="G78" s="23">
        <v>0</v>
      </c>
      <c r="H78" s="23">
        <v>1</v>
      </c>
      <c r="I78" s="23">
        <v>0</v>
      </c>
      <c r="J78" s="23">
        <v>2</v>
      </c>
      <c r="K78" s="23">
        <v>0</v>
      </c>
      <c r="L78" s="44">
        <v>0</v>
      </c>
      <c r="M78" s="44">
        <v>0</v>
      </c>
      <c r="N78" s="44">
        <v>0</v>
      </c>
      <c r="O78" s="44">
        <v>0</v>
      </c>
      <c r="P78" s="43">
        <v>4.3761000000000001</v>
      </c>
    </row>
    <row r="79" spans="2:16" x14ac:dyDescent="0.25">
      <c r="B79" s="24"/>
      <c r="C79" s="265" t="s">
        <v>475</v>
      </c>
      <c r="D79" s="23" t="s">
        <v>1275</v>
      </c>
      <c r="E79" s="30"/>
      <c r="F79" s="23">
        <v>67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44">
        <v>0</v>
      </c>
      <c r="M79" s="44">
        <v>0</v>
      </c>
      <c r="N79" s="44">
        <v>0</v>
      </c>
      <c r="O79" s="44">
        <v>0</v>
      </c>
      <c r="P79" s="43">
        <v>0.55610000000000004</v>
      </c>
    </row>
    <row r="80" spans="2:16" x14ac:dyDescent="0.25">
      <c r="B80" s="24"/>
      <c r="C80" s="265" t="s">
        <v>427</v>
      </c>
      <c r="D80" s="23" t="s">
        <v>1559</v>
      </c>
      <c r="E80" s="30"/>
      <c r="F80" s="23">
        <v>317</v>
      </c>
      <c r="G80" s="23">
        <v>0</v>
      </c>
      <c r="H80" s="23">
        <v>1</v>
      </c>
      <c r="I80" s="23">
        <v>0</v>
      </c>
      <c r="J80" s="23">
        <v>1</v>
      </c>
      <c r="K80" s="23">
        <v>0</v>
      </c>
      <c r="L80" s="44">
        <v>0</v>
      </c>
      <c r="M80" s="44">
        <v>0</v>
      </c>
      <c r="N80" s="44">
        <v>0</v>
      </c>
      <c r="O80" s="44">
        <v>0</v>
      </c>
      <c r="P80" s="43">
        <v>3.3811</v>
      </c>
    </row>
    <row r="81" spans="2:16" x14ac:dyDescent="0.25">
      <c r="B81" s="24"/>
      <c r="C81" s="265" t="s">
        <v>543</v>
      </c>
      <c r="D81" s="23" t="s">
        <v>1545</v>
      </c>
      <c r="E81" s="30"/>
      <c r="F81" s="23">
        <v>376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44">
        <v>0</v>
      </c>
      <c r="M81" s="44">
        <v>0</v>
      </c>
      <c r="N81" s="44">
        <v>0</v>
      </c>
      <c r="O81" s="44">
        <v>0</v>
      </c>
      <c r="P81" s="43">
        <v>3.1208</v>
      </c>
    </row>
    <row r="82" spans="2:16" x14ac:dyDescent="0.25">
      <c r="B82" s="24"/>
      <c r="C82" s="265" t="s">
        <v>805</v>
      </c>
      <c r="D82" s="23" t="s">
        <v>1420</v>
      </c>
      <c r="E82" s="30"/>
      <c r="F82" s="23">
        <v>85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44">
        <v>0</v>
      </c>
      <c r="M82" s="44">
        <v>0</v>
      </c>
      <c r="N82" s="44">
        <v>0</v>
      </c>
      <c r="O82" s="44">
        <v>0</v>
      </c>
      <c r="P82" s="43">
        <v>0.70550000000000002</v>
      </c>
    </row>
    <row r="83" spans="2:16" x14ac:dyDescent="0.25">
      <c r="B83" s="24"/>
      <c r="C83" s="265" t="s">
        <v>745</v>
      </c>
      <c r="D83" s="23" t="s">
        <v>1256</v>
      </c>
      <c r="E83" s="30"/>
      <c r="F83" s="23">
        <v>270</v>
      </c>
      <c r="G83" s="23">
        <v>0</v>
      </c>
      <c r="H83" s="23">
        <v>2</v>
      </c>
      <c r="I83" s="23">
        <v>0</v>
      </c>
      <c r="J83" s="23">
        <v>0</v>
      </c>
      <c r="K83" s="23">
        <v>0</v>
      </c>
      <c r="L83" s="44">
        <v>0</v>
      </c>
      <c r="M83" s="44">
        <v>0</v>
      </c>
      <c r="N83" s="44">
        <v>0</v>
      </c>
      <c r="O83" s="44">
        <v>0</v>
      </c>
      <c r="P83" s="43">
        <v>4.2409999999999997</v>
      </c>
    </row>
    <row r="84" spans="2:16" x14ac:dyDescent="0.25">
      <c r="B84" s="24"/>
      <c r="C84" s="265" t="s">
        <v>411</v>
      </c>
      <c r="D84" s="23" t="s">
        <v>998</v>
      </c>
      <c r="E84" s="30"/>
      <c r="F84" s="23">
        <v>223</v>
      </c>
      <c r="G84" s="23">
        <v>0</v>
      </c>
      <c r="H84" s="23">
        <v>0</v>
      </c>
      <c r="I84" s="23">
        <v>0</v>
      </c>
      <c r="J84" s="23">
        <v>1</v>
      </c>
      <c r="K84" s="23">
        <v>0</v>
      </c>
      <c r="L84" s="44">
        <v>0</v>
      </c>
      <c r="M84" s="44">
        <v>0</v>
      </c>
      <c r="N84" s="44">
        <v>0</v>
      </c>
      <c r="O84" s="44">
        <v>0</v>
      </c>
      <c r="P84" s="43">
        <v>1.6009</v>
      </c>
    </row>
    <row r="85" spans="2:16" x14ac:dyDescent="0.25">
      <c r="B85" s="24"/>
      <c r="C85" s="265" t="s">
        <v>216</v>
      </c>
      <c r="D85" s="23" t="s">
        <v>1275</v>
      </c>
      <c r="E85" s="30"/>
      <c r="F85" s="23">
        <v>229</v>
      </c>
      <c r="G85" s="23">
        <v>0</v>
      </c>
      <c r="H85" s="23">
        <v>1</v>
      </c>
      <c r="I85" s="23">
        <v>0</v>
      </c>
      <c r="J85" s="23">
        <v>1</v>
      </c>
      <c r="K85" s="23">
        <v>0</v>
      </c>
      <c r="L85" s="44">
        <v>0</v>
      </c>
      <c r="M85" s="44">
        <v>0</v>
      </c>
      <c r="N85" s="44">
        <v>0</v>
      </c>
      <c r="O85" s="44">
        <v>0</v>
      </c>
      <c r="P85" s="43">
        <v>2.6507000000000001</v>
      </c>
    </row>
    <row r="86" spans="2:16" x14ac:dyDescent="0.25">
      <c r="B86" s="24"/>
      <c r="C86" s="278" t="s">
        <v>410</v>
      </c>
      <c r="D86" s="23" t="s">
        <v>1420</v>
      </c>
      <c r="E86" s="30"/>
      <c r="F86" s="23">
        <v>212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44">
        <v>0</v>
      </c>
      <c r="M86" s="44">
        <v>0</v>
      </c>
      <c r="N86" s="44">
        <v>0</v>
      </c>
      <c r="O86" s="44">
        <v>0</v>
      </c>
      <c r="P86" s="43">
        <v>1.7596000000000001</v>
      </c>
    </row>
    <row r="87" spans="2:16" x14ac:dyDescent="0.25">
      <c r="B87" s="24"/>
      <c r="C87" s="265" t="s">
        <v>409</v>
      </c>
      <c r="D87" s="23" t="s">
        <v>1559</v>
      </c>
      <c r="E87" s="30"/>
      <c r="F87" s="23">
        <v>139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44">
        <v>0</v>
      </c>
      <c r="M87" s="44">
        <v>0</v>
      </c>
      <c r="N87" s="44">
        <v>0</v>
      </c>
      <c r="O87" s="44">
        <v>0</v>
      </c>
      <c r="P87" s="43">
        <v>1.1536999999999999</v>
      </c>
    </row>
    <row r="88" spans="2:16" x14ac:dyDescent="0.25">
      <c r="B88" s="24"/>
      <c r="C88" s="265" t="s">
        <v>539</v>
      </c>
      <c r="D88" s="23" t="s">
        <v>1420</v>
      </c>
      <c r="E88" s="30"/>
      <c r="F88" s="23">
        <v>479</v>
      </c>
      <c r="G88" s="23">
        <v>0</v>
      </c>
      <c r="H88" s="23">
        <v>0</v>
      </c>
      <c r="I88" s="41">
        <v>0</v>
      </c>
      <c r="J88" s="23">
        <v>0</v>
      </c>
      <c r="K88" s="23">
        <v>0</v>
      </c>
      <c r="L88" s="44">
        <v>0</v>
      </c>
      <c r="M88" s="44">
        <v>0</v>
      </c>
      <c r="N88" s="44">
        <v>0</v>
      </c>
      <c r="O88" s="44">
        <v>0</v>
      </c>
      <c r="P88" s="43">
        <v>3.9757000000000002</v>
      </c>
    </row>
    <row r="89" spans="2:16" x14ac:dyDescent="0.25">
      <c r="B89" s="24"/>
      <c r="C89" s="267" t="s">
        <v>648</v>
      </c>
      <c r="D89" s="23" t="s">
        <v>1542</v>
      </c>
      <c r="E89" s="30"/>
      <c r="F89" s="23">
        <v>574</v>
      </c>
      <c r="G89" s="23">
        <v>0</v>
      </c>
      <c r="H89" s="23">
        <v>0</v>
      </c>
      <c r="I89" s="41">
        <v>0</v>
      </c>
      <c r="J89" s="23">
        <v>1</v>
      </c>
      <c r="K89" s="23">
        <v>0</v>
      </c>
      <c r="L89" s="44">
        <v>0</v>
      </c>
      <c r="M89" s="44">
        <v>0</v>
      </c>
      <c r="N89" s="44">
        <v>0</v>
      </c>
      <c r="O89" s="44">
        <v>0</v>
      </c>
      <c r="P89" s="43">
        <v>4.5141999999999998</v>
      </c>
    </row>
    <row r="90" spans="2:16" x14ac:dyDescent="0.25">
      <c r="B90" s="24"/>
      <c r="C90" s="270" t="s">
        <v>558</v>
      </c>
      <c r="D90" s="23" t="s">
        <v>1420</v>
      </c>
      <c r="E90" s="30"/>
      <c r="F90" s="23">
        <v>630</v>
      </c>
      <c r="G90" s="23">
        <v>0</v>
      </c>
      <c r="H90" s="23">
        <v>0</v>
      </c>
      <c r="I90" s="41">
        <v>0</v>
      </c>
      <c r="J90" s="23">
        <v>0</v>
      </c>
      <c r="K90" s="23">
        <v>0</v>
      </c>
      <c r="L90" s="44">
        <v>6</v>
      </c>
      <c r="M90" s="44">
        <v>4</v>
      </c>
      <c r="N90" s="44">
        <v>8</v>
      </c>
      <c r="O90" s="44">
        <v>4</v>
      </c>
      <c r="P90" s="43">
        <v>15.829000000000001</v>
      </c>
    </row>
    <row r="91" spans="2:16" x14ac:dyDescent="0.25">
      <c r="B91" s="24"/>
      <c r="C91" s="266" t="s">
        <v>45</v>
      </c>
      <c r="D91" s="23" t="s">
        <v>1542</v>
      </c>
      <c r="E91" s="30"/>
      <c r="F91" s="23">
        <v>660</v>
      </c>
      <c r="G91" s="23">
        <v>0</v>
      </c>
      <c r="H91" s="23">
        <v>0</v>
      </c>
      <c r="I91" s="41">
        <v>0</v>
      </c>
      <c r="J91" s="23">
        <v>0</v>
      </c>
      <c r="K91" s="23">
        <v>0</v>
      </c>
      <c r="L91" s="44">
        <v>5</v>
      </c>
      <c r="M91" s="44">
        <v>2</v>
      </c>
      <c r="N91" s="44">
        <v>15</v>
      </c>
      <c r="O91" s="44">
        <v>8</v>
      </c>
      <c r="P91" s="43">
        <v>13.478</v>
      </c>
    </row>
    <row r="92" spans="2:16" x14ac:dyDescent="0.25">
      <c r="B92" s="24"/>
      <c r="C92" s="266" t="s">
        <v>400</v>
      </c>
      <c r="D92" s="23" t="s">
        <v>992</v>
      </c>
      <c r="E92" s="30"/>
      <c r="F92" s="23">
        <v>570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44">
        <v>3</v>
      </c>
      <c r="M92" s="44">
        <v>2</v>
      </c>
      <c r="N92" s="44">
        <v>14</v>
      </c>
      <c r="O92" s="44">
        <v>6</v>
      </c>
      <c r="P92" s="43">
        <v>11.031000000000001</v>
      </c>
    </row>
    <row r="93" spans="2:16" x14ac:dyDescent="0.25">
      <c r="B93" s="24"/>
      <c r="C93" s="270" t="s">
        <v>765</v>
      </c>
      <c r="D93" s="23" t="s">
        <v>1397</v>
      </c>
      <c r="E93" s="30"/>
      <c r="F93" s="23">
        <v>480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44">
        <v>4</v>
      </c>
      <c r="M93" s="44">
        <v>0</v>
      </c>
      <c r="N93" s="44">
        <v>15</v>
      </c>
      <c r="O93" s="44">
        <v>7</v>
      </c>
      <c r="P93" s="43">
        <v>9.234</v>
      </c>
    </row>
    <row r="94" spans="2:16" x14ac:dyDescent="0.25">
      <c r="B94" s="24"/>
      <c r="C94" s="266" t="s">
        <v>763</v>
      </c>
      <c r="D94" s="23" t="s">
        <v>1103</v>
      </c>
      <c r="E94" s="30"/>
      <c r="F94" s="23">
        <v>360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44">
        <v>2</v>
      </c>
      <c r="M94" s="44">
        <v>2</v>
      </c>
      <c r="N94" s="44">
        <v>9</v>
      </c>
      <c r="O94" s="44">
        <v>4</v>
      </c>
      <c r="P94" s="43">
        <v>7.7880000000000003</v>
      </c>
    </row>
    <row r="95" spans="2:16" x14ac:dyDescent="0.25">
      <c r="B95" s="24"/>
      <c r="C95" s="265" t="s">
        <v>307</v>
      </c>
      <c r="D95" s="23">
        <v>0</v>
      </c>
      <c r="E95" s="30"/>
      <c r="F95" s="23">
        <v>0</v>
      </c>
      <c r="G95" s="23">
        <v>0</v>
      </c>
      <c r="H95" s="23">
        <v>2</v>
      </c>
      <c r="I95" s="23">
        <v>1</v>
      </c>
      <c r="J95" s="23">
        <v>0</v>
      </c>
      <c r="K95" s="23">
        <v>0</v>
      </c>
      <c r="L95" s="44">
        <v>0</v>
      </c>
      <c r="M95" s="44">
        <v>0</v>
      </c>
      <c r="N95" s="44">
        <v>0</v>
      </c>
      <c r="O95" s="44">
        <v>0</v>
      </c>
      <c r="P95" s="43">
        <v>3</v>
      </c>
    </row>
    <row r="96" spans="2:16" x14ac:dyDescent="0.25">
      <c r="B96" s="24"/>
      <c r="C96" s="265" t="s">
        <v>609</v>
      </c>
      <c r="D96" s="23">
        <v>0</v>
      </c>
      <c r="E96" s="30"/>
      <c r="F96" s="23">
        <v>0</v>
      </c>
      <c r="G96" s="23">
        <v>0</v>
      </c>
      <c r="H96" s="23">
        <v>0</v>
      </c>
      <c r="I96" s="23">
        <v>1</v>
      </c>
      <c r="J96" s="23">
        <v>0</v>
      </c>
      <c r="K96" s="23">
        <v>0</v>
      </c>
      <c r="L96" s="44">
        <v>0</v>
      </c>
      <c r="M96" s="44">
        <v>0</v>
      </c>
      <c r="N96" s="44">
        <v>0</v>
      </c>
      <c r="O96" s="44">
        <v>0</v>
      </c>
      <c r="P96" s="43">
        <v>1</v>
      </c>
    </row>
    <row r="97" spans="2:16" x14ac:dyDescent="0.25">
      <c r="B97" s="24"/>
      <c r="C97" s="265" t="s">
        <v>303</v>
      </c>
      <c r="D97" s="23">
        <v>0</v>
      </c>
      <c r="E97" s="30"/>
      <c r="F97" s="23">
        <v>0</v>
      </c>
      <c r="G97" s="23">
        <v>0</v>
      </c>
      <c r="H97" s="23">
        <v>0</v>
      </c>
      <c r="I97" s="23">
        <v>1</v>
      </c>
      <c r="J97" s="23">
        <v>0</v>
      </c>
      <c r="K97" s="23">
        <v>0</v>
      </c>
      <c r="L97" s="44">
        <v>0</v>
      </c>
      <c r="M97" s="44">
        <v>0</v>
      </c>
      <c r="N97" s="44">
        <v>0</v>
      </c>
      <c r="O97" s="44">
        <v>0</v>
      </c>
      <c r="P97" s="43">
        <v>1</v>
      </c>
    </row>
    <row r="98" spans="2:16" x14ac:dyDescent="0.25">
      <c r="B98" s="22" t="s">
        <v>147</v>
      </c>
      <c r="C98" s="293"/>
      <c r="D98" s="35">
        <v>0</v>
      </c>
      <c r="E98" s="35">
        <v>0</v>
      </c>
      <c r="F98" s="35">
        <v>10171</v>
      </c>
      <c r="G98" s="35">
        <v>26</v>
      </c>
      <c r="H98" s="35">
        <v>23</v>
      </c>
      <c r="I98" s="35">
        <v>11</v>
      </c>
      <c r="J98" s="35">
        <v>7</v>
      </c>
      <c r="K98" s="35">
        <v>0</v>
      </c>
      <c r="L98" s="35">
        <v>16</v>
      </c>
      <c r="M98" s="35">
        <v>12</v>
      </c>
      <c r="N98" s="35">
        <v>42</v>
      </c>
      <c r="O98" s="35">
        <v>24</v>
      </c>
      <c r="P98" s="43">
        <v>173.06930000000003</v>
      </c>
    </row>
    <row r="99" spans="2:16" x14ac:dyDescent="0.25">
      <c r="B99" s="24"/>
      <c r="C99" s="265" t="s">
        <v>425</v>
      </c>
      <c r="D99" s="23" t="s">
        <v>1420</v>
      </c>
      <c r="E99" s="30"/>
      <c r="F99" s="23">
        <v>605</v>
      </c>
      <c r="G99" s="23">
        <v>8</v>
      </c>
      <c r="H99" s="23">
        <v>3</v>
      </c>
      <c r="I99" s="23">
        <v>4</v>
      </c>
      <c r="J99" s="23">
        <v>1</v>
      </c>
      <c r="K99" s="23">
        <v>0</v>
      </c>
      <c r="L99" s="44">
        <v>0</v>
      </c>
      <c r="M99" s="44">
        <v>0</v>
      </c>
      <c r="N99" s="44">
        <v>0</v>
      </c>
      <c r="O99" s="44">
        <v>0</v>
      </c>
      <c r="P99" s="43">
        <v>19.7715</v>
      </c>
    </row>
    <row r="100" spans="2:16" x14ac:dyDescent="0.25">
      <c r="B100" s="24"/>
      <c r="C100" s="265" t="s">
        <v>213</v>
      </c>
      <c r="D100" s="23" t="s">
        <v>989</v>
      </c>
      <c r="E100" s="30"/>
      <c r="F100" s="23">
        <v>440</v>
      </c>
      <c r="G100" s="23">
        <v>4</v>
      </c>
      <c r="H100" s="23">
        <v>1</v>
      </c>
      <c r="I100" s="23">
        <v>1</v>
      </c>
      <c r="J100" s="23">
        <v>0</v>
      </c>
      <c r="K100" s="23">
        <v>0</v>
      </c>
      <c r="L100" s="44">
        <v>0</v>
      </c>
      <c r="M100" s="44">
        <v>0</v>
      </c>
      <c r="N100" s="44">
        <v>0</v>
      </c>
      <c r="O100" s="44">
        <v>0</v>
      </c>
      <c r="P100" s="43">
        <v>9.652000000000001</v>
      </c>
    </row>
    <row r="101" spans="2:16" x14ac:dyDescent="0.25">
      <c r="B101" s="24"/>
      <c r="C101" s="265" t="s">
        <v>613</v>
      </c>
      <c r="D101" s="23" t="s">
        <v>634</v>
      </c>
      <c r="E101" s="30"/>
      <c r="F101" s="23">
        <v>361</v>
      </c>
      <c r="G101" s="23">
        <v>0</v>
      </c>
      <c r="H101" s="23">
        <v>3</v>
      </c>
      <c r="I101" s="23">
        <v>0</v>
      </c>
      <c r="J101" s="23">
        <v>0</v>
      </c>
      <c r="K101" s="23">
        <v>0</v>
      </c>
      <c r="L101" s="44">
        <v>0</v>
      </c>
      <c r="M101" s="44">
        <v>0</v>
      </c>
      <c r="N101" s="44">
        <v>0</v>
      </c>
      <c r="O101" s="44">
        <v>0</v>
      </c>
      <c r="P101" s="43">
        <v>5.9962999999999997</v>
      </c>
    </row>
    <row r="102" spans="2:16" x14ac:dyDescent="0.25">
      <c r="B102" s="24"/>
      <c r="C102" s="278" t="s">
        <v>405</v>
      </c>
      <c r="D102" s="23" t="s">
        <v>1420</v>
      </c>
      <c r="E102" s="30"/>
      <c r="F102" s="23">
        <v>547</v>
      </c>
      <c r="G102" s="23">
        <v>5</v>
      </c>
      <c r="H102" s="23">
        <v>2</v>
      </c>
      <c r="I102" s="23">
        <v>1</v>
      </c>
      <c r="J102" s="23">
        <v>0</v>
      </c>
      <c r="K102" s="23">
        <v>0</v>
      </c>
      <c r="L102" s="44">
        <v>0</v>
      </c>
      <c r="M102" s="44">
        <v>0</v>
      </c>
      <c r="N102" s="44">
        <v>0</v>
      </c>
      <c r="O102" s="44">
        <v>0</v>
      </c>
      <c r="P102" s="43">
        <v>12.540099999999999</v>
      </c>
    </row>
    <row r="103" spans="2:16" x14ac:dyDescent="0.25">
      <c r="B103" s="24"/>
      <c r="C103" s="265" t="s">
        <v>224</v>
      </c>
      <c r="D103" s="23" t="s">
        <v>1244</v>
      </c>
      <c r="E103" s="30"/>
      <c r="F103" s="23">
        <v>236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44">
        <v>0</v>
      </c>
      <c r="M103" s="44">
        <v>0</v>
      </c>
      <c r="N103" s="44">
        <v>0</v>
      </c>
      <c r="O103" s="44">
        <v>0</v>
      </c>
      <c r="P103" s="43">
        <v>1.9588000000000001</v>
      </c>
    </row>
    <row r="104" spans="2:16" x14ac:dyDescent="0.25">
      <c r="B104" s="24"/>
      <c r="C104" s="265" t="s">
        <v>467</v>
      </c>
      <c r="D104" s="23" t="s">
        <v>1275</v>
      </c>
      <c r="E104" s="30"/>
      <c r="F104" s="23">
        <v>626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44">
        <v>0</v>
      </c>
      <c r="M104" s="44">
        <v>0</v>
      </c>
      <c r="N104" s="44">
        <v>0</v>
      </c>
      <c r="O104" s="44">
        <v>0</v>
      </c>
      <c r="P104" s="43">
        <v>5.1958000000000002</v>
      </c>
    </row>
    <row r="105" spans="2:16" x14ac:dyDescent="0.25">
      <c r="B105" s="24"/>
      <c r="C105" s="265" t="s">
        <v>1196</v>
      </c>
      <c r="D105" s="23" t="s">
        <v>634</v>
      </c>
      <c r="E105" s="30"/>
      <c r="F105" s="23">
        <v>272</v>
      </c>
      <c r="G105" s="23">
        <v>0</v>
      </c>
      <c r="H105" s="23">
        <v>0</v>
      </c>
      <c r="I105" s="23">
        <v>0</v>
      </c>
      <c r="J105" s="23">
        <v>1</v>
      </c>
      <c r="K105" s="23">
        <v>0</v>
      </c>
      <c r="L105" s="44">
        <v>0</v>
      </c>
      <c r="M105" s="44">
        <v>0</v>
      </c>
      <c r="N105" s="44">
        <v>0</v>
      </c>
      <c r="O105" s="44">
        <v>0</v>
      </c>
      <c r="P105" s="43">
        <v>2.0076000000000001</v>
      </c>
    </row>
    <row r="106" spans="2:16" x14ac:dyDescent="0.25">
      <c r="B106" s="24"/>
      <c r="C106" s="265" t="s">
        <v>706</v>
      </c>
      <c r="D106" s="23" t="s">
        <v>1404</v>
      </c>
      <c r="E106" s="30"/>
      <c r="F106" s="23">
        <v>630</v>
      </c>
      <c r="G106" s="23">
        <v>1</v>
      </c>
      <c r="H106" s="23">
        <v>1</v>
      </c>
      <c r="I106" s="23">
        <v>0</v>
      </c>
      <c r="J106" s="23">
        <v>0</v>
      </c>
      <c r="K106" s="23">
        <v>0</v>
      </c>
      <c r="L106" s="44">
        <v>0</v>
      </c>
      <c r="M106" s="44">
        <v>0</v>
      </c>
      <c r="N106" s="44">
        <v>0</v>
      </c>
      <c r="O106" s="44">
        <v>0</v>
      </c>
      <c r="P106" s="43">
        <v>7.2290000000000001</v>
      </c>
    </row>
    <row r="107" spans="2:16" x14ac:dyDescent="0.25">
      <c r="B107" s="24"/>
      <c r="C107" s="265" t="s">
        <v>237</v>
      </c>
      <c r="D107" s="23" t="s">
        <v>989</v>
      </c>
      <c r="E107" s="30"/>
      <c r="F107" s="23">
        <v>379</v>
      </c>
      <c r="G107" s="23">
        <v>1</v>
      </c>
      <c r="H107" s="23">
        <v>0</v>
      </c>
      <c r="I107" s="23">
        <v>0</v>
      </c>
      <c r="J107" s="23">
        <v>2</v>
      </c>
      <c r="K107" s="23">
        <v>0</v>
      </c>
      <c r="L107" s="44">
        <v>0</v>
      </c>
      <c r="M107" s="44">
        <v>0</v>
      </c>
      <c r="N107" s="44">
        <v>0</v>
      </c>
      <c r="O107" s="44">
        <v>0</v>
      </c>
      <c r="P107" s="43">
        <v>3.6456999999999997</v>
      </c>
    </row>
    <row r="108" spans="2:16" x14ac:dyDescent="0.25">
      <c r="B108" s="24"/>
      <c r="C108" s="265" t="s">
        <v>225</v>
      </c>
      <c r="D108" s="23" t="s">
        <v>1542</v>
      </c>
      <c r="E108" s="30"/>
      <c r="F108" s="23">
        <v>602</v>
      </c>
      <c r="G108" s="23">
        <v>6</v>
      </c>
      <c r="H108" s="23">
        <v>1</v>
      </c>
      <c r="I108" s="23">
        <v>3</v>
      </c>
      <c r="J108" s="23">
        <v>1</v>
      </c>
      <c r="K108" s="23">
        <v>0</v>
      </c>
      <c r="L108" s="44">
        <v>0</v>
      </c>
      <c r="M108" s="44">
        <v>0</v>
      </c>
      <c r="N108" s="44">
        <v>0</v>
      </c>
      <c r="O108" s="44">
        <v>0</v>
      </c>
      <c r="P108" s="43">
        <v>14.746600000000001</v>
      </c>
    </row>
    <row r="109" spans="2:16" x14ac:dyDescent="0.25">
      <c r="B109" s="24"/>
      <c r="C109" s="278" t="s">
        <v>720</v>
      </c>
      <c r="D109" s="23" t="s">
        <v>1420</v>
      </c>
      <c r="E109" s="30"/>
      <c r="F109" s="23">
        <v>556</v>
      </c>
      <c r="G109" s="23">
        <v>0</v>
      </c>
      <c r="H109" s="23">
        <v>5</v>
      </c>
      <c r="I109" s="23">
        <v>0</v>
      </c>
      <c r="J109" s="23">
        <v>1</v>
      </c>
      <c r="K109" s="23">
        <v>0</v>
      </c>
      <c r="L109" s="44">
        <v>0</v>
      </c>
      <c r="M109" s="44">
        <v>0</v>
      </c>
      <c r="N109" s="44">
        <v>0</v>
      </c>
      <c r="O109" s="44">
        <v>0</v>
      </c>
      <c r="P109" s="43">
        <v>9.3647999999999989</v>
      </c>
    </row>
    <row r="110" spans="2:16" x14ac:dyDescent="0.25">
      <c r="B110" s="24"/>
      <c r="C110" s="265" t="s">
        <v>475</v>
      </c>
      <c r="D110" s="23" t="s">
        <v>1275</v>
      </c>
      <c r="E110" s="30"/>
      <c r="F110" s="23">
        <v>67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44">
        <v>0</v>
      </c>
      <c r="M110" s="44">
        <v>0</v>
      </c>
      <c r="N110" s="44">
        <v>0</v>
      </c>
      <c r="O110" s="44">
        <v>0</v>
      </c>
      <c r="P110" s="43">
        <v>0.55610000000000004</v>
      </c>
    </row>
    <row r="111" spans="2:16" x14ac:dyDescent="0.25">
      <c r="B111" s="24"/>
      <c r="C111" s="265" t="s">
        <v>780</v>
      </c>
      <c r="D111" s="23" t="s">
        <v>1438</v>
      </c>
      <c r="E111" s="30"/>
      <c r="F111" s="23">
        <v>362</v>
      </c>
      <c r="G111" s="23">
        <v>0</v>
      </c>
      <c r="H111" s="23">
        <v>1</v>
      </c>
      <c r="I111" s="23">
        <v>0</v>
      </c>
      <c r="J111" s="23">
        <v>0</v>
      </c>
      <c r="K111" s="23">
        <v>0</v>
      </c>
      <c r="L111" s="44">
        <v>0</v>
      </c>
      <c r="M111" s="44">
        <v>0</v>
      </c>
      <c r="N111" s="44">
        <v>0</v>
      </c>
      <c r="O111" s="44">
        <v>0</v>
      </c>
      <c r="P111" s="43">
        <v>4.0045999999999999</v>
      </c>
    </row>
    <row r="112" spans="2:16" x14ac:dyDescent="0.25">
      <c r="B112" s="24"/>
      <c r="C112" s="278" t="s">
        <v>219</v>
      </c>
      <c r="D112" s="23" t="s">
        <v>885</v>
      </c>
      <c r="E112" s="30"/>
      <c r="F112" s="23">
        <v>223</v>
      </c>
      <c r="G112" s="23">
        <v>0</v>
      </c>
      <c r="H112" s="23">
        <v>1</v>
      </c>
      <c r="I112" s="23">
        <v>0</v>
      </c>
      <c r="J112" s="23">
        <v>0</v>
      </c>
      <c r="K112" s="23">
        <v>0</v>
      </c>
      <c r="L112" s="44">
        <v>0</v>
      </c>
      <c r="M112" s="44">
        <v>0</v>
      </c>
      <c r="N112" s="44">
        <v>0</v>
      </c>
      <c r="O112" s="44">
        <v>0</v>
      </c>
      <c r="P112" s="43">
        <v>2.8509000000000002</v>
      </c>
    </row>
    <row r="113" spans="2:16" x14ac:dyDescent="0.25">
      <c r="B113" s="24"/>
      <c r="C113" s="265" t="s">
        <v>805</v>
      </c>
      <c r="D113" s="23" t="s">
        <v>1420</v>
      </c>
      <c r="E113" s="30"/>
      <c r="F113" s="23">
        <v>85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44">
        <v>0</v>
      </c>
      <c r="M113" s="44">
        <v>0</v>
      </c>
      <c r="N113" s="44">
        <v>0</v>
      </c>
      <c r="O113" s="44">
        <v>0</v>
      </c>
      <c r="P113" s="43">
        <v>0.70550000000000002</v>
      </c>
    </row>
    <row r="114" spans="2:16" x14ac:dyDescent="0.25">
      <c r="B114" s="24"/>
      <c r="C114" s="265" t="s">
        <v>360</v>
      </c>
      <c r="D114" s="23" t="s">
        <v>1246</v>
      </c>
      <c r="E114" s="30"/>
      <c r="F114" s="23">
        <v>259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44">
        <v>0</v>
      </c>
      <c r="M114" s="44">
        <v>0</v>
      </c>
      <c r="N114" s="44">
        <v>0</v>
      </c>
      <c r="O114" s="44">
        <v>0</v>
      </c>
      <c r="P114" s="43">
        <v>2.1497000000000002</v>
      </c>
    </row>
    <row r="115" spans="2:16" x14ac:dyDescent="0.25">
      <c r="B115" s="24"/>
      <c r="C115" s="265" t="s">
        <v>781</v>
      </c>
      <c r="D115" s="23" t="s">
        <v>1387</v>
      </c>
      <c r="E115" s="30"/>
      <c r="F115" s="23">
        <v>215</v>
      </c>
      <c r="G115" s="23">
        <v>1</v>
      </c>
      <c r="H115" s="23">
        <v>1</v>
      </c>
      <c r="I115" s="23">
        <v>0</v>
      </c>
      <c r="J115" s="23">
        <v>0</v>
      </c>
      <c r="K115" s="23">
        <v>0</v>
      </c>
      <c r="L115" s="44">
        <v>0</v>
      </c>
      <c r="M115" s="44">
        <v>0</v>
      </c>
      <c r="N115" s="44">
        <v>0</v>
      </c>
      <c r="O115" s="44">
        <v>0</v>
      </c>
      <c r="P115" s="43">
        <v>3.7845</v>
      </c>
    </row>
    <row r="116" spans="2:16" x14ac:dyDescent="0.25">
      <c r="B116" s="24"/>
      <c r="C116" s="265" t="s">
        <v>216</v>
      </c>
      <c r="D116" s="23" t="s">
        <v>1275</v>
      </c>
      <c r="E116" s="30"/>
      <c r="F116" s="23">
        <v>229</v>
      </c>
      <c r="G116" s="23">
        <v>0</v>
      </c>
      <c r="H116" s="23">
        <v>1</v>
      </c>
      <c r="I116" s="23">
        <v>0</v>
      </c>
      <c r="J116" s="23">
        <v>1</v>
      </c>
      <c r="K116" s="23">
        <v>0</v>
      </c>
      <c r="L116" s="44">
        <v>0</v>
      </c>
      <c r="M116" s="44">
        <v>0</v>
      </c>
      <c r="N116" s="44">
        <v>0</v>
      </c>
      <c r="O116" s="44">
        <v>0</v>
      </c>
      <c r="P116" s="43">
        <v>2.6507000000000001</v>
      </c>
    </row>
    <row r="117" spans="2:16" x14ac:dyDescent="0.25">
      <c r="B117" s="24"/>
      <c r="C117" s="265" t="s">
        <v>410</v>
      </c>
      <c r="D117" s="23" t="s">
        <v>1420</v>
      </c>
      <c r="E117" s="30"/>
      <c r="F117" s="23">
        <v>212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44">
        <v>0</v>
      </c>
      <c r="M117" s="44">
        <v>0</v>
      </c>
      <c r="N117" s="44">
        <v>0</v>
      </c>
      <c r="O117" s="44">
        <v>0</v>
      </c>
      <c r="P117" s="43">
        <v>1.7596000000000001</v>
      </c>
    </row>
    <row r="118" spans="2:16" x14ac:dyDescent="0.25">
      <c r="B118" s="24"/>
      <c r="C118" s="278" t="s">
        <v>676</v>
      </c>
      <c r="D118" s="23" t="s">
        <v>1270</v>
      </c>
      <c r="E118" s="30"/>
      <c r="F118" s="23">
        <v>228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44">
        <v>0</v>
      </c>
      <c r="M118" s="44">
        <v>0</v>
      </c>
      <c r="N118" s="44">
        <v>0</v>
      </c>
      <c r="O118" s="44">
        <v>0</v>
      </c>
      <c r="P118" s="43">
        <v>1.8924000000000001</v>
      </c>
    </row>
    <row r="119" spans="2:16" x14ac:dyDescent="0.25">
      <c r="B119" s="24"/>
      <c r="C119" s="266" t="s">
        <v>101</v>
      </c>
      <c r="D119" s="23" t="s">
        <v>634</v>
      </c>
      <c r="E119" s="30"/>
      <c r="F119" s="23">
        <v>262</v>
      </c>
      <c r="G119" s="23">
        <v>0</v>
      </c>
      <c r="H119" s="23">
        <v>0</v>
      </c>
      <c r="I119" s="41">
        <v>0</v>
      </c>
      <c r="J119" s="23">
        <v>0</v>
      </c>
      <c r="K119" s="23">
        <v>0</v>
      </c>
      <c r="L119" s="44">
        <v>0</v>
      </c>
      <c r="M119" s="44">
        <v>0</v>
      </c>
      <c r="N119" s="44">
        <v>0</v>
      </c>
      <c r="O119" s="44">
        <v>0</v>
      </c>
      <c r="P119" s="43">
        <v>2.1745999999999999</v>
      </c>
    </row>
    <row r="120" spans="2:16" x14ac:dyDescent="0.25">
      <c r="B120" s="24"/>
      <c r="C120" s="265" t="s">
        <v>758</v>
      </c>
      <c r="D120" s="23" t="s">
        <v>989</v>
      </c>
      <c r="E120" s="30"/>
      <c r="F120" s="23">
        <v>450</v>
      </c>
      <c r="G120" s="23">
        <v>0</v>
      </c>
      <c r="H120" s="23">
        <v>1</v>
      </c>
      <c r="I120" s="41">
        <v>0</v>
      </c>
      <c r="J120" s="23">
        <v>0</v>
      </c>
      <c r="K120" s="23">
        <v>0</v>
      </c>
      <c r="L120" s="44">
        <v>0</v>
      </c>
      <c r="M120" s="44">
        <v>0</v>
      </c>
      <c r="N120" s="44">
        <v>0</v>
      </c>
      <c r="O120" s="44">
        <v>0</v>
      </c>
      <c r="P120" s="43">
        <v>4.7349999999999994</v>
      </c>
    </row>
    <row r="121" spans="2:16" x14ac:dyDescent="0.25">
      <c r="B121" s="24"/>
      <c r="C121" s="265" t="s">
        <v>469</v>
      </c>
      <c r="D121" s="23" t="s">
        <v>1275</v>
      </c>
      <c r="E121" s="30"/>
      <c r="F121" s="23">
        <v>630</v>
      </c>
      <c r="G121" s="23">
        <v>0</v>
      </c>
      <c r="H121" s="23">
        <v>0</v>
      </c>
      <c r="I121" s="41">
        <v>0</v>
      </c>
      <c r="J121" s="23">
        <v>0</v>
      </c>
      <c r="K121" s="23">
        <v>0</v>
      </c>
      <c r="L121" s="44">
        <v>6</v>
      </c>
      <c r="M121" s="44">
        <v>6</v>
      </c>
      <c r="N121" s="44">
        <v>9</v>
      </c>
      <c r="O121" s="44">
        <v>1</v>
      </c>
      <c r="P121" s="43">
        <v>18.779</v>
      </c>
    </row>
    <row r="122" spans="2:16" x14ac:dyDescent="0.25">
      <c r="B122" s="24"/>
      <c r="C122" s="266" t="s">
        <v>45</v>
      </c>
      <c r="D122" s="23" t="s">
        <v>1542</v>
      </c>
      <c r="E122" s="30"/>
      <c r="F122" s="23">
        <v>660</v>
      </c>
      <c r="G122" s="23">
        <v>0</v>
      </c>
      <c r="H122" s="23">
        <v>0</v>
      </c>
      <c r="I122" s="41">
        <v>0</v>
      </c>
      <c r="J122" s="23">
        <v>0</v>
      </c>
      <c r="K122" s="23">
        <v>0</v>
      </c>
      <c r="L122" s="44">
        <v>5</v>
      </c>
      <c r="M122" s="44">
        <v>2</v>
      </c>
      <c r="N122" s="44">
        <v>15</v>
      </c>
      <c r="O122" s="44">
        <v>8</v>
      </c>
      <c r="P122" s="43">
        <v>13.478</v>
      </c>
    </row>
    <row r="123" spans="2:16" x14ac:dyDescent="0.25">
      <c r="B123" s="24"/>
      <c r="C123" s="281" t="s">
        <v>268</v>
      </c>
      <c r="D123" s="23" t="s">
        <v>1244</v>
      </c>
      <c r="E123" s="30"/>
      <c r="F123" s="23">
        <v>225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44">
        <v>0</v>
      </c>
      <c r="M123" s="44">
        <v>0</v>
      </c>
      <c r="N123" s="44">
        <v>4</v>
      </c>
      <c r="O123" s="44">
        <v>4</v>
      </c>
      <c r="P123" s="43">
        <v>1.6675</v>
      </c>
    </row>
    <row r="124" spans="2:16" x14ac:dyDescent="0.25">
      <c r="B124" s="24"/>
      <c r="C124" s="265" t="s">
        <v>760</v>
      </c>
      <c r="D124" s="23" t="s">
        <v>885</v>
      </c>
      <c r="E124" s="30"/>
      <c r="F124" s="23">
        <v>360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44">
        <v>3</v>
      </c>
      <c r="M124" s="44">
        <v>2</v>
      </c>
      <c r="N124" s="44">
        <v>8</v>
      </c>
      <c r="O124" s="44">
        <v>5</v>
      </c>
      <c r="P124" s="43">
        <v>8.3379999999999992</v>
      </c>
    </row>
    <row r="125" spans="2:16" x14ac:dyDescent="0.25">
      <c r="B125" s="24"/>
      <c r="C125" s="264" t="s">
        <v>764</v>
      </c>
      <c r="D125" s="23" t="s">
        <v>887</v>
      </c>
      <c r="E125" s="30"/>
      <c r="F125" s="23">
        <v>450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44">
        <v>2</v>
      </c>
      <c r="M125" s="44">
        <v>2</v>
      </c>
      <c r="N125" s="44">
        <v>6</v>
      </c>
      <c r="O125" s="44">
        <v>6</v>
      </c>
      <c r="P125" s="43">
        <v>7.4349999999999987</v>
      </c>
    </row>
    <row r="126" spans="2:16" x14ac:dyDescent="0.25">
      <c r="B126" s="24"/>
      <c r="C126" s="264" t="s">
        <v>158</v>
      </c>
      <c r="D126" s="23">
        <v>0</v>
      </c>
      <c r="E126" s="30"/>
      <c r="F126" s="23">
        <v>0</v>
      </c>
      <c r="G126" s="23">
        <v>0</v>
      </c>
      <c r="H126" s="23">
        <v>2</v>
      </c>
      <c r="I126" s="23">
        <v>1</v>
      </c>
      <c r="J126" s="23">
        <v>0</v>
      </c>
      <c r="K126" s="23">
        <v>0</v>
      </c>
      <c r="L126" s="44">
        <v>0</v>
      </c>
      <c r="M126" s="44">
        <v>0</v>
      </c>
      <c r="N126" s="44">
        <v>0</v>
      </c>
      <c r="O126" s="44">
        <v>0</v>
      </c>
      <c r="P126" s="43">
        <v>3</v>
      </c>
    </row>
    <row r="127" spans="2:16" x14ac:dyDescent="0.25">
      <c r="B127" s="24"/>
      <c r="C127" s="265" t="s">
        <v>155</v>
      </c>
      <c r="D127" s="23">
        <v>0</v>
      </c>
      <c r="E127" s="30"/>
      <c r="F127" s="23">
        <v>0</v>
      </c>
      <c r="G127" s="23">
        <v>0</v>
      </c>
      <c r="H127" s="23">
        <v>0</v>
      </c>
      <c r="I127" s="23">
        <v>1</v>
      </c>
      <c r="J127" s="23">
        <v>0</v>
      </c>
      <c r="K127" s="23">
        <v>0</v>
      </c>
      <c r="L127" s="44">
        <v>0</v>
      </c>
      <c r="M127" s="44">
        <v>0</v>
      </c>
      <c r="N127" s="44">
        <v>0</v>
      </c>
      <c r="O127" s="44">
        <v>0</v>
      </c>
      <c r="P127" s="43">
        <v>1</v>
      </c>
    </row>
    <row r="128" spans="2:16" x14ac:dyDescent="0.25">
      <c r="B128" s="24"/>
      <c r="C128" s="265" t="s">
        <v>304</v>
      </c>
      <c r="D128" s="23">
        <v>0</v>
      </c>
      <c r="E128" s="30"/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44">
        <v>0</v>
      </c>
      <c r="M128" s="44">
        <v>0</v>
      </c>
      <c r="N128" s="44">
        <v>0</v>
      </c>
      <c r="O128" s="44">
        <v>0</v>
      </c>
      <c r="P128" s="43">
        <v>0</v>
      </c>
    </row>
    <row r="129" spans="2:16" x14ac:dyDescent="0.25">
      <c r="B129" s="22" t="s">
        <v>321</v>
      </c>
      <c r="C129" s="293"/>
      <c r="D129" s="35">
        <v>0</v>
      </c>
      <c r="E129" s="35">
        <v>0</v>
      </c>
      <c r="F129" s="35">
        <v>9920</v>
      </c>
      <c r="G129" s="35">
        <v>29</v>
      </c>
      <c r="H129" s="35">
        <v>22</v>
      </c>
      <c r="I129" s="35">
        <v>14</v>
      </c>
      <c r="J129" s="35">
        <v>5</v>
      </c>
      <c r="K129" s="35">
        <v>0</v>
      </c>
      <c r="L129" s="35">
        <v>11</v>
      </c>
      <c r="M129" s="35">
        <v>7</v>
      </c>
      <c r="N129" s="35">
        <v>61</v>
      </c>
      <c r="O129" s="35">
        <v>21</v>
      </c>
      <c r="P129" s="43">
        <v>171.036</v>
      </c>
    </row>
    <row r="130" spans="2:16" x14ac:dyDescent="0.25">
      <c r="B130" s="24"/>
      <c r="C130" s="267" t="s">
        <v>425</v>
      </c>
      <c r="D130" s="23" t="s">
        <v>1420</v>
      </c>
      <c r="E130" s="30"/>
      <c r="F130" s="23">
        <v>605</v>
      </c>
      <c r="G130" s="23">
        <v>8</v>
      </c>
      <c r="H130" s="23">
        <v>3</v>
      </c>
      <c r="I130" s="23">
        <v>4</v>
      </c>
      <c r="J130" s="23">
        <v>1</v>
      </c>
      <c r="K130" s="23">
        <v>0</v>
      </c>
      <c r="L130" s="44">
        <v>0</v>
      </c>
      <c r="M130" s="44">
        <v>0</v>
      </c>
      <c r="N130" s="44">
        <v>0</v>
      </c>
      <c r="O130" s="44">
        <v>0</v>
      </c>
      <c r="P130" s="43">
        <v>19.7715</v>
      </c>
    </row>
    <row r="131" spans="2:16" x14ac:dyDescent="0.25">
      <c r="B131" s="24"/>
      <c r="C131" s="265" t="s">
        <v>213</v>
      </c>
      <c r="D131" s="23" t="s">
        <v>989</v>
      </c>
      <c r="E131" s="30"/>
      <c r="F131" s="23">
        <v>440</v>
      </c>
      <c r="G131" s="23">
        <v>4</v>
      </c>
      <c r="H131" s="23">
        <v>1</v>
      </c>
      <c r="I131" s="23">
        <v>1</v>
      </c>
      <c r="J131" s="23">
        <v>0</v>
      </c>
      <c r="K131" s="23">
        <v>0</v>
      </c>
      <c r="L131" s="44">
        <v>0</v>
      </c>
      <c r="M131" s="44">
        <v>0</v>
      </c>
      <c r="N131" s="44">
        <v>0</v>
      </c>
      <c r="O131" s="44">
        <v>0</v>
      </c>
      <c r="P131" s="43">
        <v>9.652000000000001</v>
      </c>
    </row>
    <row r="132" spans="2:16" x14ac:dyDescent="0.25">
      <c r="B132" s="24"/>
      <c r="C132" s="268" t="s">
        <v>613</v>
      </c>
      <c r="D132" s="23" t="s">
        <v>634</v>
      </c>
      <c r="E132" s="30"/>
      <c r="F132" s="23">
        <v>361</v>
      </c>
      <c r="G132" s="23">
        <v>0</v>
      </c>
      <c r="H132" s="23">
        <v>3</v>
      </c>
      <c r="I132" s="23">
        <v>0</v>
      </c>
      <c r="J132" s="23">
        <v>0</v>
      </c>
      <c r="K132" s="23">
        <v>0</v>
      </c>
      <c r="L132" s="44">
        <v>0</v>
      </c>
      <c r="M132" s="44">
        <v>0</v>
      </c>
      <c r="N132" s="44">
        <v>0</v>
      </c>
      <c r="O132" s="44">
        <v>0</v>
      </c>
      <c r="P132" s="43">
        <v>5.9962999999999997</v>
      </c>
    </row>
    <row r="133" spans="2:16" x14ac:dyDescent="0.25">
      <c r="B133" s="24"/>
      <c r="C133" s="265" t="s">
        <v>405</v>
      </c>
      <c r="D133" s="23" t="s">
        <v>1420</v>
      </c>
      <c r="E133" s="30"/>
      <c r="F133" s="23">
        <v>547</v>
      </c>
      <c r="G133" s="23">
        <v>5</v>
      </c>
      <c r="H133" s="23">
        <v>2</v>
      </c>
      <c r="I133" s="23">
        <v>1</v>
      </c>
      <c r="J133" s="23">
        <v>0</v>
      </c>
      <c r="K133" s="23">
        <v>0</v>
      </c>
      <c r="L133" s="44">
        <v>0</v>
      </c>
      <c r="M133" s="44">
        <v>0</v>
      </c>
      <c r="N133" s="44">
        <v>0</v>
      </c>
      <c r="O133" s="44">
        <v>0</v>
      </c>
      <c r="P133" s="43">
        <v>12.540099999999999</v>
      </c>
    </row>
    <row r="134" spans="2:16" x14ac:dyDescent="0.25">
      <c r="B134" s="24"/>
      <c r="C134" s="265" t="s">
        <v>224</v>
      </c>
      <c r="D134" s="23" t="s">
        <v>1244</v>
      </c>
      <c r="E134" s="30"/>
      <c r="F134" s="23">
        <v>236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44">
        <v>0</v>
      </c>
      <c r="M134" s="44">
        <v>0</v>
      </c>
      <c r="N134" s="44">
        <v>0</v>
      </c>
      <c r="O134" s="44">
        <v>0</v>
      </c>
      <c r="P134" s="43">
        <v>1.9588000000000001</v>
      </c>
    </row>
    <row r="135" spans="2:16" x14ac:dyDescent="0.25">
      <c r="B135" s="24"/>
      <c r="C135" s="267" t="s">
        <v>467</v>
      </c>
      <c r="D135" s="23" t="s">
        <v>1275</v>
      </c>
      <c r="E135" s="30"/>
      <c r="F135" s="23">
        <v>626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44">
        <v>0</v>
      </c>
      <c r="M135" s="44">
        <v>0</v>
      </c>
      <c r="N135" s="44">
        <v>0</v>
      </c>
      <c r="O135" s="44">
        <v>0</v>
      </c>
      <c r="P135" s="43">
        <v>5.1958000000000002</v>
      </c>
    </row>
    <row r="136" spans="2:16" x14ac:dyDescent="0.25">
      <c r="B136" s="24"/>
      <c r="C136" s="265" t="s">
        <v>491</v>
      </c>
      <c r="D136" s="23" t="s">
        <v>1545</v>
      </c>
      <c r="E136" s="30"/>
      <c r="F136" s="23">
        <v>422</v>
      </c>
      <c r="G136" s="23">
        <v>0</v>
      </c>
      <c r="H136" s="23">
        <v>1</v>
      </c>
      <c r="I136" s="23">
        <v>0</v>
      </c>
      <c r="J136" s="23">
        <v>0</v>
      </c>
      <c r="K136" s="23">
        <v>0</v>
      </c>
      <c r="L136" s="44">
        <v>0</v>
      </c>
      <c r="M136" s="44">
        <v>0</v>
      </c>
      <c r="N136" s="44">
        <v>0</v>
      </c>
      <c r="O136" s="44">
        <v>0</v>
      </c>
      <c r="P136" s="43">
        <v>4.5026000000000002</v>
      </c>
    </row>
    <row r="137" spans="2:16" x14ac:dyDescent="0.25">
      <c r="B137" s="24"/>
      <c r="C137" s="265" t="s">
        <v>535</v>
      </c>
      <c r="D137" s="23" t="s">
        <v>634</v>
      </c>
      <c r="E137" s="30"/>
      <c r="F137" s="23">
        <v>326</v>
      </c>
      <c r="G137" s="23">
        <v>1</v>
      </c>
      <c r="H137" s="23">
        <v>0</v>
      </c>
      <c r="I137" s="23">
        <v>0</v>
      </c>
      <c r="J137" s="23">
        <v>0</v>
      </c>
      <c r="K137" s="23">
        <v>0</v>
      </c>
      <c r="L137" s="44">
        <v>0</v>
      </c>
      <c r="M137" s="44">
        <v>0</v>
      </c>
      <c r="N137" s="44">
        <v>0</v>
      </c>
      <c r="O137" s="44">
        <v>0</v>
      </c>
      <c r="P137" s="43">
        <v>3.7058</v>
      </c>
    </row>
    <row r="138" spans="2:16" x14ac:dyDescent="0.25">
      <c r="B138" s="24"/>
      <c r="C138" s="278" t="s">
        <v>707</v>
      </c>
      <c r="D138" s="23" t="s">
        <v>1236</v>
      </c>
      <c r="E138" s="30"/>
      <c r="F138" s="23">
        <v>425</v>
      </c>
      <c r="G138" s="23">
        <v>1</v>
      </c>
      <c r="H138" s="23">
        <v>2</v>
      </c>
      <c r="I138" s="23">
        <v>1</v>
      </c>
      <c r="J138" s="23">
        <v>0</v>
      </c>
      <c r="K138" s="23">
        <v>0</v>
      </c>
      <c r="L138" s="44">
        <v>0</v>
      </c>
      <c r="M138" s="44">
        <v>0</v>
      </c>
      <c r="N138" s="44">
        <v>0</v>
      </c>
      <c r="O138" s="44">
        <v>0</v>
      </c>
      <c r="P138" s="43">
        <v>7.5274999999999999</v>
      </c>
    </row>
    <row r="139" spans="2:16" x14ac:dyDescent="0.25">
      <c r="B139" s="24"/>
      <c r="C139" s="278" t="s">
        <v>225</v>
      </c>
      <c r="D139" s="23" t="s">
        <v>1542</v>
      </c>
      <c r="E139" s="30"/>
      <c r="F139" s="23">
        <v>602</v>
      </c>
      <c r="G139" s="23">
        <v>6</v>
      </c>
      <c r="H139" s="23">
        <v>1</v>
      </c>
      <c r="I139" s="23">
        <v>3</v>
      </c>
      <c r="J139" s="23">
        <v>1</v>
      </c>
      <c r="K139" s="23">
        <v>0</v>
      </c>
      <c r="L139" s="44">
        <v>0</v>
      </c>
      <c r="M139" s="44">
        <v>0</v>
      </c>
      <c r="N139" s="44">
        <v>0</v>
      </c>
      <c r="O139" s="44">
        <v>0</v>
      </c>
      <c r="P139" s="43">
        <v>14.746600000000001</v>
      </c>
    </row>
    <row r="140" spans="2:16" x14ac:dyDescent="0.25">
      <c r="B140" s="24"/>
      <c r="C140" s="265" t="s">
        <v>422</v>
      </c>
      <c r="D140" s="23" t="s">
        <v>1404</v>
      </c>
      <c r="E140" s="30"/>
      <c r="F140" s="23">
        <v>310</v>
      </c>
      <c r="G140" s="23">
        <v>3</v>
      </c>
      <c r="H140" s="23">
        <v>1</v>
      </c>
      <c r="I140" s="23">
        <v>2</v>
      </c>
      <c r="J140" s="23">
        <v>1</v>
      </c>
      <c r="K140" s="23">
        <v>0</v>
      </c>
      <c r="L140" s="44">
        <v>0</v>
      </c>
      <c r="M140" s="44">
        <v>0</v>
      </c>
      <c r="N140" s="44">
        <v>0</v>
      </c>
      <c r="O140" s="44">
        <v>0</v>
      </c>
      <c r="P140" s="43">
        <v>8.3230000000000004</v>
      </c>
    </row>
    <row r="141" spans="2:16" x14ac:dyDescent="0.25">
      <c r="B141" s="24"/>
      <c r="C141" s="265" t="s">
        <v>475</v>
      </c>
      <c r="D141" s="23" t="s">
        <v>1275</v>
      </c>
      <c r="E141" s="30"/>
      <c r="F141" s="23">
        <v>67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44">
        <v>0</v>
      </c>
      <c r="M141" s="44">
        <v>0</v>
      </c>
      <c r="N141" s="44">
        <v>0</v>
      </c>
      <c r="O141" s="44">
        <v>0</v>
      </c>
      <c r="P141" s="43">
        <v>0.55610000000000004</v>
      </c>
    </row>
    <row r="142" spans="2:16" x14ac:dyDescent="0.25">
      <c r="B142" s="24"/>
      <c r="C142" s="267" t="s">
        <v>780</v>
      </c>
      <c r="D142" s="23" t="s">
        <v>1438</v>
      </c>
      <c r="E142" s="30"/>
      <c r="F142" s="23">
        <v>362</v>
      </c>
      <c r="G142" s="23">
        <v>0</v>
      </c>
      <c r="H142" s="23">
        <v>1</v>
      </c>
      <c r="I142" s="23">
        <v>0</v>
      </c>
      <c r="J142" s="23">
        <v>0</v>
      </c>
      <c r="K142" s="23">
        <v>0</v>
      </c>
      <c r="L142" s="44">
        <v>0</v>
      </c>
      <c r="M142" s="44">
        <v>0</v>
      </c>
      <c r="N142" s="44">
        <v>0</v>
      </c>
      <c r="O142" s="44">
        <v>0</v>
      </c>
      <c r="P142" s="43">
        <v>4.0045999999999999</v>
      </c>
    </row>
    <row r="143" spans="2:16" x14ac:dyDescent="0.25">
      <c r="B143" s="24"/>
      <c r="C143" s="269" t="s">
        <v>219</v>
      </c>
      <c r="D143" s="23" t="s">
        <v>885</v>
      </c>
      <c r="E143" s="30"/>
      <c r="F143" s="23">
        <v>223</v>
      </c>
      <c r="G143" s="23">
        <v>0</v>
      </c>
      <c r="H143" s="23">
        <v>1</v>
      </c>
      <c r="I143" s="23">
        <v>0</v>
      </c>
      <c r="J143" s="23">
        <v>0</v>
      </c>
      <c r="K143" s="23">
        <v>0</v>
      </c>
      <c r="L143" s="44">
        <v>0</v>
      </c>
      <c r="M143" s="44">
        <v>0</v>
      </c>
      <c r="N143" s="44">
        <v>0</v>
      </c>
      <c r="O143" s="44">
        <v>0</v>
      </c>
      <c r="P143" s="43">
        <v>2.8509000000000002</v>
      </c>
    </row>
    <row r="144" spans="2:16" x14ac:dyDescent="0.25">
      <c r="B144" s="24"/>
      <c r="C144" s="265" t="s">
        <v>805</v>
      </c>
      <c r="D144" s="23" t="s">
        <v>1420</v>
      </c>
      <c r="E144" s="30"/>
      <c r="F144" s="23">
        <v>85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44">
        <v>0</v>
      </c>
      <c r="M144" s="44">
        <v>0</v>
      </c>
      <c r="N144" s="44">
        <v>0</v>
      </c>
      <c r="O144" s="44">
        <v>0</v>
      </c>
      <c r="P144" s="43">
        <v>0.70550000000000002</v>
      </c>
    </row>
    <row r="145" spans="2:16" x14ac:dyDescent="0.25">
      <c r="B145" s="24"/>
      <c r="C145" s="267" t="s">
        <v>360</v>
      </c>
      <c r="D145" s="23" t="s">
        <v>1246</v>
      </c>
      <c r="E145" s="30"/>
      <c r="F145" s="23">
        <v>259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44">
        <v>0</v>
      </c>
      <c r="M145" s="44">
        <v>0</v>
      </c>
      <c r="N145" s="44">
        <v>0</v>
      </c>
      <c r="O145" s="44">
        <v>0</v>
      </c>
      <c r="P145" s="43">
        <v>2.1497000000000002</v>
      </c>
    </row>
    <row r="146" spans="2:16" x14ac:dyDescent="0.25">
      <c r="B146" s="24"/>
      <c r="C146" s="265" t="s">
        <v>338</v>
      </c>
      <c r="D146" s="23" t="s">
        <v>972</v>
      </c>
      <c r="E146" s="30"/>
      <c r="F146" s="23">
        <v>19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44">
        <v>0</v>
      </c>
      <c r="M146" s="44">
        <v>0</v>
      </c>
      <c r="N146" s="44">
        <v>0</v>
      </c>
      <c r="O146" s="44">
        <v>0</v>
      </c>
      <c r="P146" s="43">
        <v>0.15770000000000001</v>
      </c>
    </row>
    <row r="147" spans="2:16" x14ac:dyDescent="0.25">
      <c r="B147" s="24"/>
      <c r="C147" s="265" t="s">
        <v>216</v>
      </c>
      <c r="D147" s="23" t="s">
        <v>1275</v>
      </c>
      <c r="E147" s="30"/>
      <c r="F147" s="23">
        <v>229</v>
      </c>
      <c r="G147" s="23">
        <v>0</v>
      </c>
      <c r="H147" s="23">
        <v>1</v>
      </c>
      <c r="I147" s="23">
        <v>0</v>
      </c>
      <c r="J147" s="23">
        <v>1</v>
      </c>
      <c r="K147" s="23">
        <v>0</v>
      </c>
      <c r="L147" s="44">
        <v>0</v>
      </c>
      <c r="M147" s="44">
        <v>0</v>
      </c>
      <c r="N147" s="44">
        <v>0</v>
      </c>
      <c r="O147" s="44">
        <v>0</v>
      </c>
      <c r="P147" s="43">
        <v>2.6507000000000001</v>
      </c>
    </row>
    <row r="148" spans="2:16" x14ac:dyDescent="0.25">
      <c r="B148" s="24"/>
      <c r="C148" s="267" t="s">
        <v>410</v>
      </c>
      <c r="D148" s="23" t="s">
        <v>1420</v>
      </c>
      <c r="E148" s="30"/>
      <c r="F148" s="23">
        <v>212</v>
      </c>
      <c r="G148" s="23">
        <v>0</v>
      </c>
      <c r="H148" s="23">
        <v>0</v>
      </c>
      <c r="I148" s="23">
        <v>0</v>
      </c>
      <c r="J148" s="23">
        <v>0</v>
      </c>
      <c r="K148" s="23">
        <v>0</v>
      </c>
      <c r="L148" s="44">
        <v>0</v>
      </c>
      <c r="M148" s="44">
        <v>0</v>
      </c>
      <c r="N148" s="44">
        <v>0</v>
      </c>
      <c r="O148" s="44">
        <v>0</v>
      </c>
      <c r="P148" s="43">
        <v>1.7596000000000001</v>
      </c>
    </row>
    <row r="149" spans="2:16" x14ac:dyDescent="0.25">
      <c r="B149" s="24"/>
      <c r="C149" s="278" t="s">
        <v>233</v>
      </c>
      <c r="D149" s="23" t="s">
        <v>992</v>
      </c>
      <c r="E149" s="30"/>
      <c r="F149" s="23">
        <v>570</v>
      </c>
      <c r="G149" s="23">
        <v>1</v>
      </c>
      <c r="H149" s="23">
        <v>2</v>
      </c>
      <c r="I149" s="23">
        <v>0</v>
      </c>
      <c r="J149" s="23">
        <v>1</v>
      </c>
      <c r="K149" s="23">
        <v>0</v>
      </c>
      <c r="L149" s="44">
        <v>0</v>
      </c>
      <c r="M149" s="44">
        <v>0</v>
      </c>
      <c r="N149" s="44">
        <v>0</v>
      </c>
      <c r="O149" s="44">
        <v>0</v>
      </c>
      <c r="P149" s="43">
        <v>7.4809999999999999</v>
      </c>
    </row>
    <row r="150" spans="2:16" ht="16.5" thickBot="1" x14ac:dyDescent="0.3">
      <c r="B150" s="24"/>
      <c r="C150" s="270" t="s">
        <v>539</v>
      </c>
      <c r="D150" s="23" t="s">
        <v>1420</v>
      </c>
      <c r="E150" s="30"/>
      <c r="F150" s="23">
        <v>479</v>
      </c>
      <c r="G150" s="23">
        <v>0</v>
      </c>
      <c r="H150" s="23">
        <v>0</v>
      </c>
      <c r="I150" s="41">
        <v>0</v>
      </c>
      <c r="J150" s="23">
        <v>0</v>
      </c>
      <c r="K150" s="23">
        <v>0</v>
      </c>
      <c r="L150" s="44">
        <v>0</v>
      </c>
      <c r="M150" s="44">
        <v>0</v>
      </c>
      <c r="N150" s="44">
        <v>0</v>
      </c>
      <c r="O150" s="44">
        <v>0</v>
      </c>
      <c r="P150" s="43">
        <v>3.9757000000000002</v>
      </c>
    </row>
    <row r="151" spans="2:16" ht="16.5" thickBot="1" x14ac:dyDescent="0.3">
      <c r="B151" s="24"/>
      <c r="C151" s="271" t="s">
        <v>758</v>
      </c>
      <c r="D151" s="23" t="s">
        <v>989</v>
      </c>
      <c r="E151" s="30"/>
      <c r="F151" s="23">
        <v>450</v>
      </c>
      <c r="G151" s="23">
        <v>0</v>
      </c>
      <c r="H151" s="23">
        <v>1</v>
      </c>
      <c r="I151" s="41">
        <v>0</v>
      </c>
      <c r="J151" s="23">
        <v>0</v>
      </c>
      <c r="K151" s="23">
        <v>0</v>
      </c>
      <c r="L151" s="44">
        <v>0</v>
      </c>
      <c r="M151" s="44">
        <v>0</v>
      </c>
      <c r="N151" s="44">
        <v>0</v>
      </c>
      <c r="O151" s="44">
        <v>0</v>
      </c>
      <c r="P151" s="43">
        <v>4.7349999999999994</v>
      </c>
    </row>
    <row r="152" spans="2:16" ht="16.5" thickBot="1" x14ac:dyDescent="0.3">
      <c r="B152" s="24"/>
      <c r="C152" s="277" t="s">
        <v>226</v>
      </c>
      <c r="D152" s="23" t="s">
        <v>989</v>
      </c>
      <c r="E152" s="30"/>
      <c r="F152" s="23">
        <v>450</v>
      </c>
      <c r="G152" s="23">
        <v>0</v>
      </c>
      <c r="H152" s="23">
        <v>0</v>
      </c>
      <c r="I152" s="41">
        <v>0</v>
      </c>
      <c r="J152" s="23">
        <v>0</v>
      </c>
      <c r="K152" s="23">
        <v>0</v>
      </c>
      <c r="L152" s="44">
        <v>3</v>
      </c>
      <c r="M152" s="44">
        <v>2</v>
      </c>
      <c r="N152" s="44">
        <v>14</v>
      </c>
      <c r="O152" s="44">
        <v>4</v>
      </c>
      <c r="P152" s="43">
        <v>10.535</v>
      </c>
    </row>
    <row r="153" spans="2:16" x14ac:dyDescent="0.25">
      <c r="B153" s="24"/>
      <c r="C153" s="277" t="s">
        <v>50</v>
      </c>
      <c r="D153" s="23" t="s">
        <v>1270</v>
      </c>
      <c r="E153" s="30"/>
      <c r="F153" s="23">
        <v>550</v>
      </c>
      <c r="G153" s="23">
        <v>0</v>
      </c>
      <c r="H153" s="23">
        <v>0</v>
      </c>
      <c r="I153" s="41">
        <v>0</v>
      </c>
      <c r="J153" s="23">
        <v>0</v>
      </c>
      <c r="K153" s="23">
        <v>0</v>
      </c>
      <c r="L153" s="44">
        <v>3</v>
      </c>
      <c r="M153" s="44">
        <v>1</v>
      </c>
      <c r="N153" s="44">
        <v>14</v>
      </c>
      <c r="O153" s="44">
        <v>6</v>
      </c>
      <c r="P153" s="43">
        <v>9.865000000000002</v>
      </c>
    </row>
    <row r="154" spans="2:16" x14ac:dyDescent="0.25">
      <c r="B154" s="24"/>
      <c r="C154" s="264" t="s">
        <v>400</v>
      </c>
      <c r="D154" s="23" t="s">
        <v>992</v>
      </c>
      <c r="E154" s="30"/>
      <c r="F154" s="23">
        <v>570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44">
        <v>3</v>
      </c>
      <c r="M154" s="44">
        <v>2</v>
      </c>
      <c r="N154" s="44">
        <v>14</v>
      </c>
      <c r="O154" s="44">
        <v>6</v>
      </c>
      <c r="P154" s="43">
        <v>11.031000000000001</v>
      </c>
    </row>
    <row r="155" spans="2:16" x14ac:dyDescent="0.25">
      <c r="B155" s="24"/>
      <c r="C155" s="264" t="s">
        <v>762</v>
      </c>
      <c r="D155" s="23" t="s">
        <v>808</v>
      </c>
      <c r="E155" s="30"/>
      <c r="F155" s="23">
        <v>360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44">
        <v>1</v>
      </c>
      <c r="M155" s="44">
        <v>1</v>
      </c>
      <c r="N155" s="44">
        <v>11</v>
      </c>
      <c r="O155" s="44">
        <v>4</v>
      </c>
      <c r="P155" s="43">
        <v>6.1879999999999997</v>
      </c>
    </row>
    <row r="156" spans="2:16" x14ac:dyDescent="0.25">
      <c r="B156" s="24"/>
      <c r="C156" s="264" t="s">
        <v>480</v>
      </c>
      <c r="D156" s="23" t="s">
        <v>1534</v>
      </c>
      <c r="E156" s="30"/>
      <c r="F156" s="23">
        <v>135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  <c r="L156" s="44">
        <v>1</v>
      </c>
      <c r="M156" s="44">
        <v>1</v>
      </c>
      <c r="N156" s="44">
        <v>8</v>
      </c>
      <c r="O156" s="44">
        <v>1</v>
      </c>
      <c r="P156" s="43">
        <v>4.4704999999999995</v>
      </c>
    </row>
    <row r="157" spans="2:16" x14ac:dyDescent="0.25">
      <c r="B157" s="24"/>
      <c r="C157" s="264" t="s">
        <v>308</v>
      </c>
      <c r="D157" s="23">
        <v>0</v>
      </c>
      <c r="E157" s="30"/>
      <c r="F157" s="23">
        <v>0</v>
      </c>
      <c r="G157" s="23">
        <v>0</v>
      </c>
      <c r="H157" s="23">
        <v>2</v>
      </c>
      <c r="I157" s="23">
        <v>1</v>
      </c>
      <c r="J157" s="23">
        <v>0</v>
      </c>
      <c r="K157" s="23">
        <v>0</v>
      </c>
      <c r="L157" s="44">
        <v>0</v>
      </c>
      <c r="M157" s="44">
        <v>0</v>
      </c>
      <c r="N157" s="44">
        <v>0</v>
      </c>
      <c r="O157" s="44">
        <v>0</v>
      </c>
      <c r="P157" s="43">
        <v>3</v>
      </c>
    </row>
    <row r="158" spans="2:16" x14ac:dyDescent="0.25">
      <c r="B158" s="24"/>
      <c r="C158" s="265" t="s">
        <v>133</v>
      </c>
      <c r="D158" s="23">
        <v>0</v>
      </c>
      <c r="E158" s="30"/>
      <c r="F158" s="23">
        <v>0</v>
      </c>
      <c r="G158" s="23">
        <v>0</v>
      </c>
      <c r="H158" s="23">
        <v>0</v>
      </c>
      <c r="I158" s="23">
        <v>1</v>
      </c>
      <c r="J158" s="23">
        <v>0</v>
      </c>
      <c r="K158" s="23">
        <v>0</v>
      </c>
      <c r="L158" s="44">
        <v>0</v>
      </c>
      <c r="M158" s="44">
        <v>0</v>
      </c>
      <c r="N158" s="44">
        <v>0</v>
      </c>
      <c r="O158" s="44">
        <v>0</v>
      </c>
      <c r="P158" s="43">
        <v>1</v>
      </c>
    </row>
    <row r="159" spans="2:16" x14ac:dyDescent="0.25">
      <c r="B159" s="24"/>
      <c r="C159" s="265" t="s">
        <v>159</v>
      </c>
      <c r="D159" s="23">
        <v>0</v>
      </c>
      <c r="E159" s="30"/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44">
        <v>0</v>
      </c>
      <c r="M159" s="44">
        <v>0</v>
      </c>
      <c r="N159" s="44">
        <v>0</v>
      </c>
      <c r="O159" s="44">
        <v>0</v>
      </c>
      <c r="P159" s="43">
        <v>0</v>
      </c>
    </row>
    <row r="160" spans="2:16" x14ac:dyDescent="0.25">
      <c r="B160" s="40" t="s">
        <v>151</v>
      </c>
      <c r="C160" s="293"/>
      <c r="D160" s="35">
        <v>0</v>
      </c>
      <c r="E160" s="35">
        <v>0</v>
      </c>
      <c r="F160" s="35">
        <v>10684</v>
      </c>
      <c r="G160" s="35">
        <v>30</v>
      </c>
      <c r="H160" s="35">
        <v>17</v>
      </c>
      <c r="I160" s="35">
        <v>13</v>
      </c>
      <c r="J160" s="35">
        <v>5</v>
      </c>
      <c r="K160" s="35">
        <v>0</v>
      </c>
      <c r="L160" s="35">
        <v>14</v>
      </c>
      <c r="M160" s="35">
        <v>6</v>
      </c>
      <c r="N160" s="35">
        <v>58</v>
      </c>
      <c r="O160" s="35">
        <v>31</v>
      </c>
      <c r="P160" s="43">
        <v>171.27719999999999</v>
      </c>
    </row>
    <row r="161" spans="2:16" x14ac:dyDescent="0.25">
      <c r="B161" s="24"/>
      <c r="C161" s="267" t="s">
        <v>425</v>
      </c>
      <c r="D161" s="23" t="s">
        <v>1420</v>
      </c>
      <c r="E161" s="30"/>
      <c r="F161" s="23">
        <v>605</v>
      </c>
      <c r="G161" s="23">
        <v>8</v>
      </c>
      <c r="H161" s="23">
        <v>3</v>
      </c>
      <c r="I161" s="23">
        <v>4</v>
      </c>
      <c r="J161" s="23">
        <v>1</v>
      </c>
      <c r="K161" s="23">
        <v>0</v>
      </c>
      <c r="L161" s="44">
        <v>0</v>
      </c>
      <c r="M161" s="44">
        <v>0</v>
      </c>
      <c r="N161" s="44">
        <v>0</v>
      </c>
      <c r="O161" s="44">
        <v>0</v>
      </c>
      <c r="P161" s="43">
        <v>19.7715</v>
      </c>
    </row>
    <row r="162" spans="2:16" x14ac:dyDescent="0.25">
      <c r="B162" s="24"/>
      <c r="C162" s="265" t="s">
        <v>5</v>
      </c>
      <c r="D162" s="23" t="s">
        <v>1542</v>
      </c>
      <c r="E162" s="30"/>
      <c r="F162" s="23">
        <v>652</v>
      </c>
      <c r="G162" s="23">
        <v>6</v>
      </c>
      <c r="H162" s="23">
        <v>1</v>
      </c>
      <c r="I162" s="23">
        <v>2</v>
      </c>
      <c r="J162" s="23">
        <v>0</v>
      </c>
      <c r="K162" s="23">
        <v>0</v>
      </c>
      <c r="L162" s="44">
        <v>0</v>
      </c>
      <c r="M162" s="44">
        <v>0</v>
      </c>
      <c r="N162" s="44">
        <v>0</v>
      </c>
      <c r="O162" s="44">
        <v>0</v>
      </c>
      <c r="P162" s="43">
        <v>14.4116</v>
      </c>
    </row>
    <row r="163" spans="2:16" x14ac:dyDescent="0.25">
      <c r="B163" s="24"/>
      <c r="C163" s="265" t="s">
        <v>689</v>
      </c>
      <c r="D163" s="23" t="s">
        <v>1397</v>
      </c>
      <c r="E163" s="30"/>
      <c r="F163" s="23">
        <v>465</v>
      </c>
      <c r="G163" s="23">
        <v>7</v>
      </c>
      <c r="H163" s="23">
        <v>0</v>
      </c>
      <c r="I163" s="23">
        <v>4</v>
      </c>
      <c r="J163" s="23">
        <v>0</v>
      </c>
      <c r="K163" s="23">
        <v>0</v>
      </c>
      <c r="L163" s="44">
        <v>0</v>
      </c>
      <c r="M163" s="44">
        <v>0</v>
      </c>
      <c r="N163" s="44">
        <v>0</v>
      </c>
      <c r="O163" s="44">
        <v>0</v>
      </c>
      <c r="P163" s="43">
        <v>14.859500000000001</v>
      </c>
    </row>
    <row r="164" spans="2:16" x14ac:dyDescent="0.25">
      <c r="B164" s="24"/>
      <c r="C164" s="265" t="s">
        <v>249</v>
      </c>
      <c r="D164" s="23" t="s">
        <v>989</v>
      </c>
      <c r="E164" s="30"/>
      <c r="F164" s="23">
        <v>129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44">
        <v>0</v>
      </c>
      <c r="M164" s="44">
        <v>0</v>
      </c>
      <c r="N164" s="44">
        <v>0</v>
      </c>
      <c r="O164" s="44">
        <v>0</v>
      </c>
      <c r="P164" s="43">
        <v>1.0707</v>
      </c>
    </row>
    <row r="165" spans="2:16" x14ac:dyDescent="0.25">
      <c r="B165" s="24"/>
      <c r="C165" s="267" t="s">
        <v>697</v>
      </c>
      <c r="D165" s="23" t="s">
        <v>1547</v>
      </c>
      <c r="E165" s="30"/>
      <c r="F165" s="23">
        <v>478</v>
      </c>
      <c r="G165" s="23">
        <v>1</v>
      </c>
      <c r="H165" s="23">
        <v>1</v>
      </c>
      <c r="I165" s="23">
        <v>1</v>
      </c>
      <c r="J165" s="23">
        <v>0</v>
      </c>
      <c r="K165" s="23">
        <v>0</v>
      </c>
      <c r="L165" s="44">
        <v>0</v>
      </c>
      <c r="M165" s="44">
        <v>0</v>
      </c>
      <c r="N165" s="44">
        <v>0</v>
      </c>
      <c r="O165" s="44">
        <v>0</v>
      </c>
      <c r="P165" s="43">
        <v>6.9673999999999996</v>
      </c>
    </row>
    <row r="166" spans="2:16" x14ac:dyDescent="0.25">
      <c r="B166" s="24"/>
      <c r="C166" s="267" t="s">
        <v>467</v>
      </c>
      <c r="D166" s="23" t="s">
        <v>1275</v>
      </c>
      <c r="E166" s="30"/>
      <c r="F166" s="23">
        <v>626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44">
        <v>0</v>
      </c>
      <c r="M166" s="44">
        <v>0</v>
      </c>
      <c r="N166" s="44">
        <v>0</v>
      </c>
      <c r="O166" s="44">
        <v>0</v>
      </c>
      <c r="P166" s="43">
        <v>5.1958000000000002</v>
      </c>
    </row>
    <row r="167" spans="2:16" x14ac:dyDescent="0.25">
      <c r="B167" s="24"/>
      <c r="C167" s="265" t="s">
        <v>491</v>
      </c>
      <c r="D167" s="23" t="s">
        <v>1545</v>
      </c>
      <c r="E167" s="30"/>
      <c r="F167" s="23">
        <v>422</v>
      </c>
      <c r="G167" s="23">
        <v>0</v>
      </c>
      <c r="H167" s="23">
        <v>1</v>
      </c>
      <c r="I167" s="23">
        <v>0</v>
      </c>
      <c r="J167" s="23">
        <v>0</v>
      </c>
      <c r="K167" s="23">
        <v>0</v>
      </c>
      <c r="L167" s="44">
        <v>0</v>
      </c>
      <c r="M167" s="44">
        <v>0</v>
      </c>
      <c r="N167" s="44">
        <v>0</v>
      </c>
      <c r="O167" s="44">
        <v>0</v>
      </c>
      <c r="P167" s="43">
        <v>4.5026000000000002</v>
      </c>
    </row>
    <row r="168" spans="2:16" x14ac:dyDescent="0.25">
      <c r="B168" s="24"/>
      <c r="C168" s="265" t="s">
        <v>254</v>
      </c>
      <c r="D168" s="23" t="s">
        <v>887</v>
      </c>
      <c r="E168" s="30"/>
      <c r="F168" s="23">
        <v>420</v>
      </c>
      <c r="G168" s="23">
        <v>3</v>
      </c>
      <c r="H168" s="23">
        <v>0</v>
      </c>
      <c r="I168" s="23">
        <v>0</v>
      </c>
      <c r="J168" s="23">
        <v>1</v>
      </c>
      <c r="K168" s="23">
        <v>0</v>
      </c>
      <c r="L168" s="44">
        <v>0</v>
      </c>
      <c r="M168" s="44">
        <v>0</v>
      </c>
      <c r="N168" s="44">
        <v>0</v>
      </c>
      <c r="O168" s="44">
        <v>0</v>
      </c>
      <c r="P168" s="43">
        <v>6.2360000000000007</v>
      </c>
    </row>
    <row r="169" spans="2:16" x14ac:dyDescent="0.25">
      <c r="B169" s="24"/>
      <c r="C169" s="278" t="s">
        <v>707</v>
      </c>
      <c r="D169" s="23" t="s">
        <v>1236</v>
      </c>
      <c r="E169" s="30"/>
      <c r="F169" s="23">
        <v>425</v>
      </c>
      <c r="G169" s="23">
        <v>1</v>
      </c>
      <c r="H169" s="23">
        <v>2</v>
      </c>
      <c r="I169" s="23">
        <v>1</v>
      </c>
      <c r="J169" s="23">
        <v>0</v>
      </c>
      <c r="K169" s="23">
        <v>0</v>
      </c>
      <c r="L169" s="44">
        <v>0</v>
      </c>
      <c r="M169" s="44">
        <v>0</v>
      </c>
      <c r="N169" s="44">
        <v>0</v>
      </c>
      <c r="O169" s="44">
        <v>0</v>
      </c>
      <c r="P169" s="43">
        <v>7.5274999999999999</v>
      </c>
    </row>
    <row r="170" spans="2:16" x14ac:dyDescent="0.25">
      <c r="B170" s="24"/>
      <c r="C170" s="269" t="s">
        <v>340</v>
      </c>
      <c r="D170" s="23" t="s">
        <v>1104</v>
      </c>
      <c r="E170" s="30"/>
      <c r="F170" s="23">
        <v>360</v>
      </c>
      <c r="G170" s="23">
        <v>0</v>
      </c>
      <c r="H170" s="23">
        <v>0</v>
      </c>
      <c r="I170" s="23">
        <v>0</v>
      </c>
      <c r="J170" s="23">
        <v>1</v>
      </c>
      <c r="K170" s="23">
        <v>0</v>
      </c>
      <c r="L170" s="44">
        <v>0</v>
      </c>
      <c r="M170" s="44">
        <v>0</v>
      </c>
      <c r="N170" s="44">
        <v>0</v>
      </c>
      <c r="O170" s="44">
        <v>0</v>
      </c>
      <c r="P170" s="43">
        <v>2.738</v>
      </c>
    </row>
    <row r="171" spans="2:16" x14ac:dyDescent="0.25">
      <c r="B171" s="24"/>
      <c r="C171" s="265" t="s">
        <v>720</v>
      </c>
      <c r="D171" s="23" t="s">
        <v>1420</v>
      </c>
      <c r="E171" s="30"/>
      <c r="F171" s="23">
        <v>556</v>
      </c>
      <c r="G171" s="23">
        <v>0</v>
      </c>
      <c r="H171" s="23">
        <v>5</v>
      </c>
      <c r="I171" s="23">
        <v>0</v>
      </c>
      <c r="J171" s="23">
        <v>1</v>
      </c>
      <c r="K171" s="23">
        <v>0</v>
      </c>
      <c r="L171" s="44">
        <v>0</v>
      </c>
      <c r="M171" s="44">
        <v>0</v>
      </c>
      <c r="N171" s="44">
        <v>0</v>
      </c>
      <c r="O171" s="44">
        <v>0</v>
      </c>
      <c r="P171" s="43">
        <v>9.3647999999999989</v>
      </c>
    </row>
    <row r="172" spans="2:16" x14ac:dyDescent="0.25">
      <c r="B172" s="24"/>
      <c r="C172" s="278" t="s">
        <v>475</v>
      </c>
      <c r="D172" s="23" t="s">
        <v>1275</v>
      </c>
      <c r="E172" s="30"/>
      <c r="F172" s="23">
        <v>67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44">
        <v>0</v>
      </c>
      <c r="M172" s="44">
        <v>0</v>
      </c>
      <c r="N172" s="44">
        <v>0</v>
      </c>
      <c r="O172" s="44">
        <v>0</v>
      </c>
      <c r="P172" s="43">
        <v>0.55610000000000004</v>
      </c>
    </row>
    <row r="173" spans="2:16" x14ac:dyDescent="0.25">
      <c r="B173" s="24"/>
      <c r="C173" s="267" t="s">
        <v>780</v>
      </c>
      <c r="D173" s="23" t="s">
        <v>1438</v>
      </c>
      <c r="E173" s="30"/>
      <c r="F173" s="23">
        <v>362</v>
      </c>
      <c r="G173" s="23">
        <v>0</v>
      </c>
      <c r="H173" s="23">
        <v>1</v>
      </c>
      <c r="I173" s="23">
        <v>0</v>
      </c>
      <c r="J173" s="23">
        <v>0</v>
      </c>
      <c r="K173" s="23">
        <v>0</v>
      </c>
      <c r="L173" s="44">
        <v>0</v>
      </c>
      <c r="M173" s="44">
        <v>0</v>
      </c>
      <c r="N173" s="44">
        <v>0</v>
      </c>
      <c r="O173" s="44">
        <v>0</v>
      </c>
      <c r="P173" s="43">
        <v>4.0045999999999999</v>
      </c>
    </row>
    <row r="174" spans="2:16" x14ac:dyDescent="0.25">
      <c r="B174" s="24"/>
      <c r="C174" s="269" t="s">
        <v>543</v>
      </c>
      <c r="D174" s="23" t="s">
        <v>1545</v>
      </c>
      <c r="E174" s="30"/>
      <c r="F174" s="23">
        <v>376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44">
        <v>0</v>
      </c>
      <c r="M174" s="44">
        <v>0</v>
      </c>
      <c r="N174" s="44">
        <v>0</v>
      </c>
      <c r="O174" s="44">
        <v>0</v>
      </c>
      <c r="P174" s="43">
        <v>3.1208</v>
      </c>
    </row>
    <row r="175" spans="2:16" x14ac:dyDescent="0.25">
      <c r="B175" s="24"/>
      <c r="C175" s="265" t="s">
        <v>381</v>
      </c>
      <c r="D175" s="23" t="s">
        <v>1438</v>
      </c>
      <c r="E175" s="30"/>
      <c r="F175" s="23">
        <v>234</v>
      </c>
      <c r="G175" s="23">
        <v>0</v>
      </c>
      <c r="H175" s="23">
        <v>1</v>
      </c>
      <c r="I175" s="23">
        <v>0</v>
      </c>
      <c r="J175" s="23">
        <v>0</v>
      </c>
      <c r="K175" s="23">
        <v>0</v>
      </c>
      <c r="L175" s="44">
        <v>0</v>
      </c>
      <c r="M175" s="44">
        <v>0</v>
      </c>
      <c r="N175" s="44">
        <v>0</v>
      </c>
      <c r="O175" s="44">
        <v>0</v>
      </c>
      <c r="P175" s="43">
        <v>2.9421999999999997</v>
      </c>
    </row>
    <row r="176" spans="2:16" x14ac:dyDescent="0.25">
      <c r="B176" s="24"/>
      <c r="C176" s="267" t="s">
        <v>747</v>
      </c>
      <c r="D176" s="23" t="s">
        <v>1553</v>
      </c>
      <c r="E176" s="30"/>
      <c r="F176" s="23">
        <v>360</v>
      </c>
      <c r="G176" s="23">
        <v>3</v>
      </c>
      <c r="H176" s="23">
        <v>0</v>
      </c>
      <c r="I176" s="23">
        <v>0</v>
      </c>
      <c r="J176" s="23">
        <v>0</v>
      </c>
      <c r="K176" s="23">
        <v>0</v>
      </c>
      <c r="L176" s="44">
        <v>0</v>
      </c>
      <c r="M176" s="44">
        <v>0</v>
      </c>
      <c r="N176" s="44">
        <v>0</v>
      </c>
      <c r="O176" s="44">
        <v>0</v>
      </c>
      <c r="P176" s="43">
        <v>5.9879999999999995</v>
      </c>
    </row>
    <row r="177" spans="2:16" x14ac:dyDescent="0.25">
      <c r="B177" s="24"/>
      <c r="C177" s="265" t="s">
        <v>411</v>
      </c>
      <c r="D177" s="23" t="s">
        <v>998</v>
      </c>
      <c r="E177" s="30"/>
      <c r="F177" s="23">
        <v>223</v>
      </c>
      <c r="G177" s="23">
        <v>0</v>
      </c>
      <c r="H177" s="23">
        <v>0</v>
      </c>
      <c r="I177" s="23">
        <v>0</v>
      </c>
      <c r="J177" s="23">
        <v>1</v>
      </c>
      <c r="K177" s="23">
        <v>0</v>
      </c>
      <c r="L177" s="44">
        <v>0</v>
      </c>
      <c r="M177" s="44">
        <v>0</v>
      </c>
      <c r="N177" s="44">
        <v>0</v>
      </c>
      <c r="O177" s="44">
        <v>0</v>
      </c>
      <c r="P177" s="43">
        <v>1.6009</v>
      </c>
    </row>
    <row r="178" spans="2:16" x14ac:dyDescent="0.25">
      <c r="B178" s="24"/>
      <c r="C178" s="267" t="s">
        <v>593</v>
      </c>
      <c r="D178" s="23" t="s">
        <v>654</v>
      </c>
      <c r="E178" s="30"/>
      <c r="F178" s="23">
        <v>180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44">
        <v>0</v>
      </c>
      <c r="M178" s="44">
        <v>0</v>
      </c>
      <c r="N178" s="44">
        <v>0</v>
      </c>
      <c r="O178" s="44">
        <v>0</v>
      </c>
      <c r="P178" s="43">
        <v>1.494</v>
      </c>
    </row>
    <row r="179" spans="2:16" x14ac:dyDescent="0.25">
      <c r="B179" s="24"/>
      <c r="C179" s="265" t="s">
        <v>282</v>
      </c>
      <c r="D179" s="23" t="s">
        <v>989</v>
      </c>
      <c r="E179" s="30"/>
      <c r="F179" s="23">
        <v>450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44">
        <v>0</v>
      </c>
      <c r="M179" s="44">
        <v>0</v>
      </c>
      <c r="N179" s="44">
        <v>0</v>
      </c>
      <c r="O179" s="44">
        <v>0</v>
      </c>
      <c r="P179" s="43">
        <v>3.7349999999999999</v>
      </c>
    </row>
    <row r="180" spans="2:16" ht="16.5" thickBot="1" x14ac:dyDescent="0.3">
      <c r="B180" s="24"/>
      <c r="C180" s="267" t="s">
        <v>217</v>
      </c>
      <c r="D180" s="23" t="s">
        <v>647</v>
      </c>
      <c r="E180" s="30"/>
      <c r="F180" s="23">
        <v>390</v>
      </c>
      <c r="G180" s="23">
        <v>1</v>
      </c>
      <c r="H180" s="23">
        <v>1</v>
      </c>
      <c r="I180" s="23">
        <v>0</v>
      </c>
      <c r="J180" s="23">
        <v>0</v>
      </c>
      <c r="K180" s="23">
        <v>0</v>
      </c>
      <c r="L180" s="44">
        <v>0</v>
      </c>
      <c r="M180" s="44">
        <v>0</v>
      </c>
      <c r="N180" s="44">
        <v>0</v>
      </c>
      <c r="O180" s="44">
        <v>0</v>
      </c>
      <c r="P180" s="43">
        <v>5.2370000000000001</v>
      </c>
    </row>
    <row r="181" spans="2:16" x14ac:dyDescent="0.25">
      <c r="B181" s="24"/>
      <c r="C181" s="277" t="s">
        <v>101</v>
      </c>
      <c r="D181" s="23" t="s">
        <v>634</v>
      </c>
      <c r="E181" s="30"/>
      <c r="F181" s="23">
        <v>262</v>
      </c>
      <c r="G181" s="23">
        <v>0</v>
      </c>
      <c r="H181" s="23">
        <v>0</v>
      </c>
      <c r="I181" s="41">
        <v>0</v>
      </c>
      <c r="J181" s="23">
        <v>0</v>
      </c>
      <c r="K181" s="23">
        <v>0</v>
      </c>
      <c r="L181" s="44">
        <v>0</v>
      </c>
      <c r="M181" s="44">
        <v>0</v>
      </c>
      <c r="N181" s="44">
        <v>0</v>
      </c>
      <c r="O181" s="44">
        <v>0</v>
      </c>
      <c r="P181" s="43">
        <v>2.1745999999999999</v>
      </c>
    </row>
    <row r="182" spans="2:16" x14ac:dyDescent="0.25">
      <c r="B182" s="24"/>
      <c r="C182" s="266" t="s">
        <v>758</v>
      </c>
      <c r="D182" s="23" t="s">
        <v>989</v>
      </c>
      <c r="E182" s="30"/>
      <c r="F182" s="23">
        <v>450</v>
      </c>
      <c r="G182" s="23">
        <v>0</v>
      </c>
      <c r="H182" s="23">
        <v>1</v>
      </c>
      <c r="I182" s="41">
        <v>0</v>
      </c>
      <c r="J182" s="23">
        <v>0</v>
      </c>
      <c r="K182" s="23">
        <v>0</v>
      </c>
      <c r="L182" s="44">
        <v>0</v>
      </c>
      <c r="M182" s="44">
        <v>0</v>
      </c>
      <c r="N182" s="44">
        <v>0</v>
      </c>
      <c r="O182" s="44">
        <v>0</v>
      </c>
      <c r="P182" s="43">
        <v>4.7349999999999994</v>
      </c>
    </row>
    <row r="183" spans="2:16" ht="16.5" thickBot="1" x14ac:dyDescent="0.3">
      <c r="B183" s="24"/>
      <c r="C183" s="270" t="s">
        <v>226</v>
      </c>
      <c r="D183" s="23" t="s">
        <v>989</v>
      </c>
      <c r="E183" s="30"/>
      <c r="F183" s="23">
        <v>450</v>
      </c>
      <c r="G183" s="23">
        <v>0</v>
      </c>
      <c r="H183" s="23">
        <v>0</v>
      </c>
      <c r="I183" s="41">
        <v>0</v>
      </c>
      <c r="J183" s="23">
        <v>0</v>
      </c>
      <c r="K183" s="23">
        <v>0</v>
      </c>
      <c r="L183" s="44">
        <v>3</v>
      </c>
      <c r="M183" s="44">
        <v>2</v>
      </c>
      <c r="N183" s="44">
        <v>14</v>
      </c>
      <c r="O183" s="44">
        <v>4</v>
      </c>
      <c r="P183" s="43">
        <v>10.535</v>
      </c>
    </row>
    <row r="184" spans="2:16" x14ac:dyDescent="0.25">
      <c r="B184" s="24"/>
      <c r="C184" s="277" t="s">
        <v>45</v>
      </c>
      <c r="D184" s="23" t="s">
        <v>1542</v>
      </c>
      <c r="E184" s="30"/>
      <c r="F184" s="23">
        <v>660</v>
      </c>
      <c r="G184" s="23">
        <v>0</v>
      </c>
      <c r="H184" s="23">
        <v>0</v>
      </c>
      <c r="I184" s="41">
        <v>0</v>
      </c>
      <c r="J184" s="23">
        <v>0</v>
      </c>
      <c r="K184" s="23">
        <v>0</v>
      </c>
      <c r="L184" s="44">
        <v>5</v>
      </c>
      <c r="M184" s="44">
        <v>2</v>
      </c>
      <c r="N184" s="44">
        <v>15</v>
      </c>
      <c r="O184" s="44">
        <v>8</v>
      </c>
      <c r="P184" s="43">
        <v>13.478</v>
      </c>
    </row>
    <row r="185" spans="2:16" x14ac:dyDescent="0.25">
      <c r="B185" s="24"/>
      <c r="C185" s="267" t="s">
        <v>1487</v>
      </c>
      <c r="D185" s="23" t="s">
        <v>1438</v>
      </c>
      <c r="E185" s="30"/>
      <c r="F185" s="23">
        <v>152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44">
        <v>0</v>
      </c>
      <c r="M185" s="44">
        <v>0</v>
      </c>
      <c r="N185" s="44">
        <v>8</v>
      </c>
      <c r="O185" s="44">
        <v>6</v>
      </c>
      <c r="P185" s="43">
        <v>1.3616000000000001</v>
      </c>
    </row>
    <row r="186" spans="2:16" x14ac:dyDescent="0.25">
      <c r="B186" s="24"/>
      <c r="C186" s="267" t="s">
        <v>765</v>
      </c>
      <c r="D186" s="23" t="s">
        <v>1397</v>
      </c>
      <c r="E186" s="30"/>
      <c r="F186" s="23">
        <v>480</v>
      </c>
      <c r="G186" s="23">
        <v>0</v>
      </c>
      <c r="I186" s="23">
        <v>0</v>
      </c>
      <c r="J186" s="23">
        <v>0</v>
      </c>
      <c r="K186" s="23">
        <v>0</v>
      </c>
      <c r="L186" s="44">
        <v>4</v>
      </c>
      <c r="M186" s="44">
        <v>0</v>
      </c>
      <c r="N186" s="44">
        <v>15</v>
      </c>
      <c r="O186" s="44">
        <v>7</v>
      </c>
      <c r="P186" s="43">
        <v>9.234</v>
      </c>
    </row>
    <row r="187" spans="2:16" x14ac:dyDescent="0.25">
      <c r="B187" s="24"/>
      <c r="C187" s="267" t="s">
        <v>764</v>
      </c>
      <c r="D187" s="23" t="s">
        <v>887</v>
      </c>
      <c r="E187" s="30"/>
      <c r="F187" s="23">
        <v>450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44">
        <v>2</v>
      </c>
      <c r="M187" s="44">
        <v>2</v>
      </c>
      <c r="N187" s="44">
        <v>6</v>
      </c>
      <c r="O187" s="44">
        <v>6</v>
      </c>
      <c r="P187" s="43">
        <v>7.4349999999999987</v>
      </c>
    </row>
    <row r="188" spans="2:16" x14ac:dyDescent="0.25">
      <c r="B188" s="24"/>
      <c r="C188" s="267" t="s">
        <v>155</v>
      </c>
      <c r="D188" s="23">
        <v>0</v>
      </c>
      <c r="E188" s="30"/>
      <c r="F188" s="23">
        <v>0</v>
      </c>
      <c r="G188" s="23">
        <v>0</v>
      </c>
      <c r="H188" s="23">
        <v>0</v>
      </c>
      <c r="I188" s="23">
        <v>1</v>
      </c>
      <c r="J188" s="23">
        <v>0</v>
      </c>
      <c r="K188" s="23">
        <v>0</v>
      </c>
      <c r="L188" s="44">
        <v>0</v>
      </c>
      <c r="M188" s="44">
        <v>0</v>
      </c>
      <c r="N188" s="44">
        <v>0</v>
      </c>
      <c r="O188" s="44">
        <v>0</v>
      </c>
      <c r="P188" s="43">
        <v>1</v>
      </c>
    </row>
    <row r="189" spans="2:16" x14ac:dyDescent="0.25">
      <c r="B189" s="24"/>
      <c r="C189" s="265" t="s">
        <v>304</v>
      </c>
      <c r="D189" s="23">
        <v>0</v>
      </c>
      <c r="E189" s="30"/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44">
        <v>0</v>
      </c>
      <c r="M189" s="44">
        <v>0</v>
      </c>
      <c r="N189" s="44">
        <v>0</v>
      </c>
      <c r="O189" s="44">
        <v>0</v>
      </c>
      <c r="P189" s="43">
        <v>0</v>
      </c>
    </row>
    <row r="190" spans="2:16" x14ac:dyDescent="0.25">
      <c r="B190" s="24"/>
      <c r="C190" s="265" t="s">
        <v>794</v>
      </c>
      <c r="D190" s="23">
        <v>0</v>
      </c>
      <c r="E190" s="30"/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44">
        <v>0</v>
      </c>
      <c r="M190" s="44">
        <v>0</v>
      </c>
      <c r="N190" s="44">
        <v>0</v>
      </c>
      <c r="O190" s="44">
        <v>0</v>
      </c>
      <c r="P190" s="43">
        <v>0</v>
      </c>
    </row>
    <row r="191" spans="2:16" x14ac:dyDescent="0.25">
      <c r="B191" s="40" t="s">
        <v>798</v>
      </c>
      <c r="C191" s="293"/>
      <c r="D191" s="23">
        <v>0</v>
      </c>
      <c r="E191" s="35">
        <v>0</v>
      </c>
      <c r="F191" s="35">
        <v>10111</v>
      </c>
      <c r="G191" s="35">
        <v>35</v>
      </c>
      <c r="H191" s="35">
        <v>22</v>
      </c>
      <c r="I191" s="35">
        <v>20</v>
      </c>
      <c r="J191" s="35">
        <v>4</v>
      </c>
      <c r="K191" s="35">
        <v>1</v>
      </c>
      <c r="L191" s="35">
        <v>15</v>
      </c>
      <c r="M191" s="35">
        <v>7</v>
      </c>
      <c r="N191" s="35">
        <v>51</v>
      </c>
      <c r="O191" s="35">
        <v>28</v>
      </c>
      <c r="P191" s="43">
        <v>184.62129999999999</v>
      </c>
    </row>
    <row r="192" spans="2:16" x14ac:dyDescent="0.25">
      <c r="B192" s="24"/>
      <c r="C192" s="265" t="s">
        <v>425</v>
      </c>
      <c r="D192" s="23" t="s">
        <v>1420</v>
      </c>
      <c r="E192" s="30"/>
      <c r="F192" s="23">
        <v>605</v>
      </c>
      <c r="G192" s="23">
        <v>8</v>
      </c>
      <c r="H192" s="23">
        <v>3</v>
      </c>
      <c r="I192" s="23">
        <v>4</v>
      </c>
      <c r="J192" s="23">
        <v>1</v>
      </c>
      <c r="K192" s="23">
        <v>0</v>
      </c>
      <c r="L192" s="44">
        <v>0</v>
      </c>
      <c r="M192" s="44">
        <v>0</v>
      </c>
      <c r="N192" s="44">
        <v>0</v>
      </c>
      <c r="O192" s="44">
        <v>0</v>
      </c>
      <c r="P192" s="43">
        <v>19.7715</v>
      </c>
    </row>
    <row r="193" spans="2:16" x14ac:dyDescent="0.25">
      <c r="B193" s="24"/>
      <c r="C193" s="265" t="s">
        <v>213</v>
      </c>
      <c r="D193" s="23" t="s">
        <v>989</v>
      </c>
      <c r="E193" s="30"/>
      <c r="F193" s="23">
        <v>440</v>
      </c>
      <c r="G193" s="23">
        <v>4</v>
      </c>
      <c r="H193" s="23">
        <v>1</v>
      </c>
      <c r="I193" s="23">
        <v>1</v>
      </c>
      <c r="J193" s="23">
        <v>0</v>
      </c>
      <c r="K193" s="23">
        <v>0</v>
      </c>
      <c r="L193" s="44">
        <v>0</v>
      </c>
      <c r="M193" s="44">
        <v>0</v>
      </c>
      <c r="N193" s="44">
        <v>0</v>
      </c>
      <c r="O193" s="44">
        <v>0</v>
      </c>
      <c r="P193" s="43">
        <v>9.652000000000001</v>
      </c>
    </row>
    <row r="194" spans="2:16" x14ac:dyDescent="0.25">
      <c r="B194" s="24"/>
      <c r="C194" s="265" t="s">
        <v>689</v>
      </c>
      <c r="D194" s="23" t="s">
        <v>1397</v>
      </c>
      <c r="E194" s="30"/>
      <c r="F194" s="23">
        <v>465</v>
      </c>
      <c r="G194" s="23">
        <v>7</v>
      </c>
      <c r="H194" s="23">
        <v>0</v>
      </c>
      <c r="I194" s="23">
        <v>4</v>
      </c>
      <c r="J194" s="23">
        <v>0</v>
      </c>
      <c r="K194" s="23">
        <v>0</v>
      </c>
      <c r="L194" s="44">
        <v>0</v>
      </c>
      <c r="M194" s="44">
        <v>0</v>
      </c>
      <c r="N194" s="44">
        <v>0</v>
      </c>
      <c r="O194" s="44">
        <v>0</v>
      </c>
      <c r="P194" s="43">
        <v>14.859500000000001</v>
      </c>
    </row>
    <row r="195" spans="2:16" x14ac:dyDescent="0.25">
      <c r="B195" s="24"/>
      <c r="C195" s="265" t="s">
        <v>247</v>
      </c>
      <c r="D195" s="23" t="s">
        <v>647</v>
      </c>
      <c r="E195" s="30"/>
      <c r="F195" s="23">
        <v>368</v>
      </c>
      <c r="G195" s="23">
        <v>3</v>
      </c>
      <c r="H195" s="23">
        <v>1</v>
      </c>
      <c r="I195" s="23">
        <v>0</v>
      </c>
      <c r="J195" s="23">
        <v>0</v>
      </c>
      <c r="K195" s="23">
        <v>0</v>
      </c>
      <c r="L195" s="44">
        <v>0</v>
      </c>
      <c r="M195" s="44">
        <v>0</v>
      </c>
      <c r="N195" s="44">
        <v>0</v>
      </c>
      <c r="O195" s="44">
        <v>0</v>
      </c>
      <c r="P195" s="43">
        <v>7.0544000000000002</v>
      </c>
    </row>
    <row r="196" spans="2:16" x14ac:dyDescent="0.25">
      <c r="B196" s="24"/>
      <c r="C196" s="265" t="s">
        <v>697</v>
      </c>
      <c r="D196" s="23" t="s">
        <v>1547</v>
      </c>
      <c r="E196" s="30"/>
      <c r="F196" s="23">
        <v>478</v>
      </c>
      <c r="G196" s="23">
        <v>1</v>
      </c>
      <c r="H196" s="23">
        <v>1</v>
      </c>
      <c r="I196" s="23">
        <v>1</v>
      </c>
      <c r="J196" s="23">
        <v>0</v>
      </c>
      <c r="K196" s="23">
        <v>0</v>
      </c>
      <c r="L196" s="44">
        <v>0</v>
      </c>
      <c r="M196" s="44">
        <v>0</v>
      </c>
      <c r="N196" s="44">
        <v>0</v>
      </c>
      <c r="O196" s="44">
        <v>0</v>
      </c>
      <c r="P196" s="43">
        <v>6.9673999999999996</v>
      </c>
    </row>
    <row r="197" spans="2:16" x14ac:dyDescent="0.25">
      <c r="B197" s="24"/>
      <c r="C197" s="265" t="s">
        <v>467</v>
      </c>
      <c r="D197" s="23" t="s">
        <v>1275</v>
      </c>
      <c r="E197" s="30"/>
      <c r="F197" s="23">
        <v>626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44">
        <v>0</v>
      </c>
      <c r="M197" s="44">
        <v>0</v>
      </c>
      <c r="N197" s="44">
        <v>0</v>
      </c>
      <c r="O197" s="44">
        <v>0</v>
      </c>
      <c r="P197" s="43">
        <v>5.1958000000000002</v>
      </c>
    </row>
    <row r="198" spans="2:16" x14ac:dyDescent="0.25">
      <c r="B198" s="24"/>
      <c r="C198" s="265" t="s">
        <v>491</v>
      </c>
      <c r="D198" s="23" t="s">
        <v>1545</v>
      </c>
      <c r="E198" s="30"/>
      <c r="F198" s="23">
        <v>422</v>
      </c>
      <c r="G198" s="23">
        <v>0</v>
      </c>
      <c r="H198" s="23">
        <v>1</v>
      </c>
      <c r="I198" s="23">
        <v>0</v>
      </c>
      <c r="J198" s="23">
        <v>0</v>
      </c>
      <c r="K198" s="23">
        <v>0</v>
      </c>
      <c r="L198" s="44">
        <v>0</v>
      </c>
      <c r="M198" s="44">
        <v>0</v>
      </c>
      <c r="N198" s="44">
        <v>0</v>
      </c>
      <c r="O198" s="44">
        <v>0</v>
      </c>
      <c r="P198" s="43">
        <v>4.5026000000000002</v>
      </c>
    </row>
    <row r="199" spans="2:16" x14ac:dyDescent="0.25">
      <c r="B199" s="24"/>
      <c r="C199" s="265" t="s">
        <v>42</v>
      </c>
      <c r="D199" s="23" t="s">
        <v>787</v>
      </c>
      <c r="E199" s="30"/>
      <c r="F199" s="23">
        <v>357</v>
      </c>
      <c r="G199" s="23">
        <v>1</v>
      </c>
      <c r="H199" s="23">
        <v>3</v>
      </c>
      <c r="I199" s="23">
        <v>1</v>
      </c>
      <c r="J199" s="23">
        <v>0</v>
      </c>
      <c r="K199" s="23">
        <v>0</v>
      </c>
      <c r="L199" s="44">
        <v>0</v>
      </c>
      <c r="M199" s="44">
        <v>0</v>
      </c>
      <c r="N199" s="44">
        <v>0</v>
      </c>
      <c r="O199" s="44">
        <v>0</v>
      </c>
      <c r="P199" s="43">
        <v>7.9630999999999998</v>
      </c>
    </row>
    <row r="200" spans="2:16" x14ac:dyDescent="0.25">
      <c r="B200" s="24"/>
      <c r="C200" s="265" t="s">
        <v>707</v>
      </c>
      <c r="D200" s="23" t="s">
        <v>1236</v>
      </c>
      <c r="E200" s="30"/>
      <c r="F200" s="23">
        <v>425</v>
      </c>
      <c r="G200" s="23">
        <v>1</v>
      </c>
      <c r="H200" s="23">
        <v>2</v>
      </c>
      <c r="I200" s="23">
        <v>1</v>
      </c>
      <c r="J200" s="23">
        <v>0</v>
      </c>
      <c r="K200" s="23">
        <v>0</v>
      </c>
      <c r="L200" s="44">
        <v>0</v>
      </c>
      <c r="M200" s="44">
        <v>0</v>
      </c>
      <c r="N200" s="44">
        <v>0</v>
      </c>
      <c r="O200" s="44">
        <v>0</v>
      </c>
      <c r="P200" s="43">
        <v>7.5274999999999999</v>
      </c>
    </row>
    <row r="201" spans="2:16" x14ac:dyDescent="0.25">
      <c r="B201" s="24"/>
      <c r="C201" s="265" t="s">
        <v>225</v>
      </c>
      <c r="D201" s="23" t="s">
        <v>1542</v>
      </c>
      <c r="E201" s="30"/>
      <c r="F201" s="23">
        <v>602</v>
      </c>
      <c r="G201" s="23">
        <v>6</v>
      </c>
      <c r="H201" s="23">
        <v>1</v>
      </c>
      <c r="I201" s="23">
        <v>3</v>
      </c>
      <c r="J201" s="23">
        <v>1</v>
      </c>
      <c r="K201" s="23">
        <v>0</v>
      </c>
      <c r="L201" s="44">
        <v>0</v>
      </c>
      <c r="M201" s="44">
        <v>0</v>
      </c>
      <c r="N201" s="44">
        <v>0</v>
      </c>
      <c r="O201" s="44">
        <v>0</v>
      </c>
      <c r="P201" s="43">
        <v>14.746600000000001</v>
      </c>
    </row>
    <row r="202" spans="2:16" x14ac:dyDescent="0.25">
      <c r="B202" s="24"/>
      <c r="C202" s="265" t="s">
        <v>422</v>
      </c>
      <c r="D202" s="23" t="s">
        <v>1404</v>
      </c>
      <c r="E202" s="30"/>
      <c r="F202" s="23">
        <v>310</v>
      </c>
      <c r="G202" s="23">
        <v>3</v>
      </c>
      <c r="H202" s="23">
        <v>1</v>
      </c>
      <c r="I202" s="23">
        <v>2</v>
      </c>
      <c r="J202" s="23">
        <v>1</v>
      </c>
      <c r="K202" s="23">
        <v>0</v>
      </c>
      <c r="L202" s="44">
        <v>0</v>
      </c>
      <c r="M202" s="44">
        <v>0</v>
      </c>
      <c r="N202" s="44">
        <v>0</v>
      </c>
      <c r="O202" s="44">
        <v>0</v>
      </c>
      <c r="P202" s="43">
        <v>8.3230000000000004</v>
      </c>
    </row>
    <row r="203" spans="2:16" x14ac:dyDescent="0.25">
      <c r="B203" s="24"/>
      <c r="C203" s="265" t="s">
        <v>475</v>
      </c>
      <c r="D203" s="23" t="s">
        <v>1275</v>
      </c>
      <c r="E203" s="30"/>
      <c r="F203" s="23">
        <v>67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44">
        <v>0</v>
      </c>
      <c r="M203" s="44">
        <v>0</v>
      </c>
      <c r="N203" s="44">
        <v>0</v>
      </c>
      <c r="O203" s="44">
        <v>0</v>
      </c>
      <c r="P203" s="43">
        <v>0.55610000000000004</v>
      </c>
    </row>
    <row r="204" spans="2:16" x14ac:dyDescent="0.25">
      <c r="B204" s="24"/>
      <c r="C204" s="265" t="s">
        <v>427</v>
      </c>
      <c r="D204" s="23" t="s">
        <v>1559</v>
      </c>
      <c r="E204" s="30"/>
      <c r="F204" s="23">
        <v>317</v>
      </c>
      <c r="G204" s="23">
        <v>0</v>
      </c>
      <c r="H204" s="23">
        <v>1</v>
      </c>
      <c r="I204" s="23">
        <v>0</v>
      </c>
      <c r="J204" s="23">
        <v>1</v>
      </c>
      <c r="K204" s="23">
        <v>0</v>
      </c>
      <c r="L204" s="44">
        <v>0</v>
      </c>
      <c r="M204" s="44">
        <v>0</v>
      </c>
      <c r="N204" s="44">
        <v>0</v>
      </c>
      <c r="O204" s="44">
        <v>0</v>
      </c>
      <c r="P204" s="43">
        <v>3.3811</v>
      </c>
    </row>
    <row r="205" spans="2:16" x14ac:dyDescent="0.25">
      <c r="B205" s="24"/>
      <c r="C205" s="278" t="s">
        <v>219</v>
      </c>
      <c r="D205" s="23" t="s">
        <v>885</v>
      </c>
      <c r="E205" s="30"/>
      <c r="F205" s="23">
        <v>223</v>
      </c>
      <c r="G205" s="23">
        <v>0</v>
      </c>
      <c r="H205" s="23">
        <v>1</v>
      </c>
      <c r="I205" s="23">
        <v>0</v>
      </c>
      <c r="J205" s="23">
        <v>0</v>
      </c>
      <c r="K205" s="23">
        <v>0</v>
      </c>
      <c r="L205" s="44">
        <v>0</v>
      </c>
      <c r="M205" s="44">
        <v>0</v>
      </c>
      <c r="N205" s="44">
        <v>0</v>
      </c>
      <c r="O205" s="44">
        <v>0</v>
      </c>
      <c r="P205" s="43">
        <v>2.8509000000000002</v>
      </c>
    </row>
    <row r="206" spans="2:16" x14ac:dyDescent="0.25">
      <c r="B206" s="24"/>
      <c r="C206" s="281" t="s">
        <v>381</v>
      </c>
      <c r="D206" s="23" t="s">
        <v>1438</v>
      </c>
      <c r="E206" s="30"/>
      <c r="F206" s="23">
        <v>234</v>
      </c>
      <c r="G206" s="23">
        <v>0</v>
      </c>
      <c r="H206" s="23">
        <v>1</v>
      </c>
      <c r="I206" s="23">
        <v>0</v>
      </c>
      <c r="J206" s="23">
        <v>0</v>
      </c>
      <c r="K206" s="23">
        <v>0</v>
      </c>
      <c r="L206" s="44">
        <v>0</v>
      </c>
      <c r="M206" s="44">
        <v>0</v>
      </c>
      <c r="N206" s="44">
        <v>0</v>
      </c>
      <c r="O206" s="44">
        <v>0</v>
      </c>
      <c r="P206" s="43">
        <v>2.9421999999999997</v>
      </c>
    </row>
    <row r="207" spans="2:16" x14ac:dyDescent="0.25">
      <c r="B207" s="24"/>
      <c r="C207" s="265" t="s">
        <v>360</v>
      </c>
      <c r="D207" s="23" t="s">
        <v>1246</v>
      </c>
      <c r="E207" s="30"/>
      <c r="F207" s="23">
        <v>259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  <c r="L207" s="44">
        <v>0</v>
      </c>
      <c r="M207" s="44">
        <v>0</v>
      </c>
      <c r="N207" s="44">
        <v>0</v>
      </c>
      <c r="O207" s="44">
        <v>0</v>
      </c>
      <c r="P207" s="43">
        <v>2.1497000000000002</v>
      </c>
    </row>
    <row r="208" spans="2:16" x14ac:dyDescent="0.25">
      <c r="B208" s="24"/>
      <c r="C208" s="265" t="s">
        <v>740</v>
      </c>
      <c r="D208" s="23" t="s">
        <v>808</v>
      </c>
      <c r="E208" s="30"/>
      <c r="F208" s="23">
        <v>23</v>
      </c>
      <c r="G208" s="23">
        <v>0</v>
      </c>
      <c r="H208" s="23">
        <v>0</v>
      </c>
      <c r="I208" s="23">
        <v>0</v>
      </c>
      <c r="J208" s="23">
        <v>0</v>
      </c>
      <c r="K208" s="23">
        <v>1</v>
      </c>
      <c r="L208" s="44">
        <v>0</v>
      </c>
      <c r="M208" s="44">
        <v>0</v>
      </c>
      <c r="N208" s="44">
        <v>0</v>
      </c>
      <c r="O208" s="44">
        <v>0</v>
      </c>
      <c r="P208" s="43">
        <v>-0.30909999999999999</v>
      </c>
    </row>
    <row r="209" spans="2:16" x14ac:dyDescent="0.25">
      <c r="B209" s="24"/>
      <c r="C209" s="265" t="s">
        <v>593</v>
      </c>
      <c r="D209" s="23" t="s">
        <v>654</v>
      </c>
      <c r="E209" s="30"/>
      <c r="F209" s="23">
        <v>180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44">
        <v>0</v>
      </c>
      <c r="M209" s="44">
        <v>0</v>
      </c>
      <c r="N209" s="44">
        <v>0</v>
      </c>
      <c r="O209" s="44">
        <v>0</v>
      </c>
      <c r="P209" s="43">
        <v>1.494</v>
      </c>
    </row>
    <row r="210" spans="2:16" x14ac:dyDescent="0.25">
      <c r="B210" s="24"/>
      <c r="C210" s="265" t="s">
        <v>102</v>
      </c>
      <c r="D210" s="23" t="s">
        <v>634</v>
      </c>
      <c r="E210" s="30"/>
      <c r="F210" s="23">
        <v>351</v>
      </c>
      <c r="G210" s="23">
        <v>0</v>
      </c>
      <c r="H210" s="23">
        <v>2</v>
      </c>
      <c r="I210" s="23">
        <v>0</v>
      </c>
      <c r="J210" s="23">
        <v>0</v>
      </c>
      <c r="K210" s="23">
        <v>0</v>
      </c>
      <c r="L210" s="44">
        <v>0</v>
      </c>
      <c r="M210" s="44">
        <v>0</v>
      </c>
      <c r="N210" s="44">
        <v>0</v>
      </c>
      <c r="O210" s="44">
        <v>0</v>
      </c>
      <c r="P210" s="43">
        <v>4.9132999999999996</v>
      </c>
    </row>
    <row r="211" spans="2:16" x14ac:dyDescent="0.25">
      <c r="B211" s="24"/>
      <c r="C211" s="265" t="s">
        <v>217</v>
      </c>
      <c r="D211" s="23" t="s">
        <v>647</v>
      </c>
      <c r="E211" s="30"/>
      <c r="F211" s="23">
        <v>390</v>
      </c>
      <c r="G211" s="23">
        <v>1</v>
      </c>
      <c r="H211" s="23">
        <v>1</v>
      </c>
      <c r="I211" s="23">
        <v>0</v>
      </c>
      <c r="J211" s="23">
        <v>0</v>
      </c>
      <c r="K211" s="23">
        <v>0</v>
      </c>
      <c r="L211" s="44">
        <v>0</v>
      </c>
      <c r="M211" s="44">
        <v>0</v>
      </c>
      <c r="N211" s="44">
        <v>0</v>
      </c>
      <c r="O211" s="44">
        <v>0</v>
      </c>
      <c r="P211" s="43">
        <v>5.2370000000000001</v>
      </c>
    </row>
    <row r="212" spans="2:16" x14ac:dyDescent="0.25">
      <c r="B212" s="24"/>
      <c r="C212" s="265" t="s">
        <v>539</v>
      </c>
      <c r="D212" s="23" t="s">
        <v>1420</v>
      </c>
      <c r="E212" s="30"/>
      <c r="F212" s="23">
        <v>479</v>
      </c>
      <c r="G212" s="23">
        <v>0</v>
      </c>
      <c r="H212" s="23">
        <v>0</v>
      </c>
      <c r="I212" s="41">
        <v>0</v>
      </c>
      <c r="J212" s="23">
        <v>0</v>
      </c>
      <c r="K212" s="23">
        <v>0</v>
      </c>
      <c r="L212" s="44">
        <v>0</v>
      </c>
      <c r="M212" s="44">
        <v>0</v>
      </c>
      <c r="N212" s="44">
        <v>0</v>
      </c>
      <c r="O212" s="44">
        <v>0</v>
      </c>
      <c r="P212" s="43">
        <v>3.9757000000000002</v>
      </c>
    </row>
    <row r="213" spans="2:16" ht="16.5" thickBot="1" x14ac:dyDescent="0.3">
      <c r="B213" s="24"/>
      <c r="C213" s="267" t="s">
        <v>756</v>
      </c>
      <c r="D213" s="23">
        <v>0</v>
      </c>
      <c r="E213" s="30"/>
      <c r="F213" s="23">
        <v>0</v>
      </c>
      <c r="G213" s="23">
        <v>0</v>
      </c>
      <c r="H213" s="23">
        <v>0</v>
      </c>
      <c r="I213" s="41">
        <v>0</v>
      </c>
      <c r="J213" s="23">
        <v>0</v>
      </c>
      <c r="K213" s="23">
        <v>0</v>
      </c>
      <c r="L213" s="44">
        <v>0</v>
      </c>
      <c r="M213" s="44">
        <v>0</v>
      </c>
      <c r="N213" s="44">
        <v>0</v>
      </c>
      <c r="O213" s="44">
        <v>0</v>
      </c>
      <c r="P213" s="43">
        <v>0</v>
      </c>
    </row>
    <row r="214" spans="2:16" ht="16.5" thickBot="1" x14ac:dyDescent="0.3">
      <c r="B214" s="24"/>
      <c r="C214" s="277" t="s">
        <v>421</v>
      </c>
      <c r="D214" s="23" t="s">
        <v>1404</v>
      </c>
      <c r="E214" s="30"/>
      <c r="F214" s="23">
        <v>690</v>
      </c>
      <c r="G214" s="23">
        <v>0</v>
      </c>
      <c r="H214" s="23">
        <v>0</v>
      </c>
      <c r="I214" s="41">
        <v>0</v>
      </c>
      <c r="J214" s="23">
        <v>0</v>
      </c>
      <c r="K214" s="23">
        <v>0</v>
      </c>
      <c r="L214" s="44">
        <v>7</v>
      </c>
      <c r="M214" s="44">
        <v>2</v>
      </c>
      <c r="N214" s="44">
        <v>9</v>
      </c>
      <c r="O214" s="44">
        <v>7</v>
      </c>
      <c r="P214" s="43">
        <v>14.777000000000001</v>
      </c>
    </row>
    <row r="215" spans="2:16" ht="16.5" thickBot="1" x14ac:dyDescent="0.3">
      <c r="B215" s="24"/>
      <c r="C215" s="277" t="s">
        <v>51</v>
      </c>
      <c r="D215" s="23" t="s">
        <v>634</v>
      </c>
      <c r="E215" s="30"/>
      <c r="F215" s="23">
        <v>390</v>
      </c>
      <c r="G215" s="23">
        <v>0</v>
      </c>
      <c r="H215" s="23">
        <v>0</v>
      </c>
      <c r="I215" s="41">
        <v>0</v>
      </c>
      <c r="J215" s="23">
        <v>0</v>
      </c>
      <c r="K215" s="23">
        <v>0</v>
      </c>
      <c r="L215" s="44">
        <v>2</v>
      </c>
      <c r="M215" s="44">
        <v>0</v>
      </c>
      <c r="N215" s="44">
        <v>5</v>
      </c>
      <c r="O215" s="44">
        <v>5</v>
      </c>
      <c r="P215" s="43">
        <v>4.9870000000000001</v>
      </c>
    </row>
    <row r="216" spans="2:16" x14ac:dyDescent="0.25">
      <c r="B216" s="24"/>
      <c r="C216" s="271" t="s">
        <v>789</v>
      </c>
      <c r="D216" s="23" t="s">
        <v>635</v>
      </c>
      <c r="E216" s="30"/>
      <c r="F216" s="23">
        <v>600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44">
        <v>3</v>
      </c>
      <c r="M216" s="44">
        <v>2</v>
      </c>
      <c r="N216" s="44">
        <v>20</v>
      </c>
      <c r="O216" s="44">
        <v>6</v>
      </c>
      <c r="P216" s="43">
        <v>12.48</v>
      </c>
    </row>
    <row r="217" spans="2:16" x14ac:dyDescent="0.25">
      <c r="B217" s="24"/>
      <c r="C217" s="266" t="s">
        <v>762</v>
      </c>
      <c r="D217" s="23" t="s">
        <v>808</v>
      </c>
      <c r="E217" s="30"/>
      <c r="F217" s="23">
        <v>360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44">
        <v>1</v>
      </c>
      <c r="M217" s="44">
        <v>1</v>
      </c>
      <c r="N217" s="44">
        <v>11</v>
      </c>
      <c r="O217" s="44">
        <v>4</v>
      </c>
      <c r="P217" s="43">
        <v>6.1879999999999997</v>
      </c>
    </row>
    <row r="218" spans="2:16" x14ac:dyDescent="0.25">
      <c r="B218" s="24"/>
      <c r="C218" s="294" t="s">
        <v>764</v>
      </c>
      <c r="D218" s="23" t="s">
        <v>887</v>
      </c>
      <c r="E218" s="30"/>
      <c r="F218" s="23">
        <v>450</v>
      </c>
      <c r="G218" s="23">
        <v>0</v>
      </c>
      <c r="H218" s="23">
        <v>0</v>
      </c>
      <c r="I218" s="23">
        <v>0</v>
      </c>
      <c r="J218" s="23">
        <v>0</v>
      </c>
      <c r="K218" s="23">
        <v>0</v>
      </c>
      <c r="L218" s="44">
        <v>2</v>
      </c>
      <c r="M218" s="44">
        <v>2</v>
      </c>
      <c r="N218" s="44">
        <v>6</v>
      </c>
      <c r="O218" s="44">
        <v>6</v>
      </c>
      <c r="P218" s="43">
        <v>7.4349999999999987</v>
      </c>
    </row>
    <row r="219" spans="2:16" x14ac:dyDescent="0.25">
      <c r="B219" s="24"/>
      <c r="C219" s="265" t="s">
        <v>307</v>
      </c>
      <c r="D219" s="23">
        <v>0</v>
      </c>
      <c r="E219" s="30"/>
      <c r="F219" s="23">
        <v>0</v>
      </c>
      <c r="G219" s="23">
        <v>0</v>
      </c>
      <c r="H219" s="23">
        <v>2</v>
      </c>
      <c r="I219" s="23">
        <v>1</v>
      </c>
      <c r="J219" s="23">
        <v>0</v>
      </c>
      <c r="K219" s="23">
        <v>0</v>
      </c>
      <c r="L219" s="44">
        <v>0</v>
      </c>
      <c r="M219" s="44">
        <v>0</v>
      </c>
      <c r="N219" s="44">
        <v>0</v>
      </c>
      <c r="O219" s="44">
        <v>0</v>
      </c>
      <c r="P219" s="43">
        <v>3</v>
      </c>
    </row>
    <row r="220" spans="2:16" x14ac:dyDescent="0.25">
      <c r="B220" s="24"/>
      <c r="C220" s="265" t="s">
        <v>609</v>
      </c>
      <c r="D220" s="23">
        <v>0</v>
      </c>
      <c r="E220" s="30"/>
      <c r="F220" s="23">
        <v>0</v>
      </c>
      <c r="G220" s="23">
        <v>0</v>
      </c>
      <c r="H220" s="23">
        <v>0</v>
      </c>
      <c r="I220" s="23">
        <v>1</v>
      </c>
      <c r="J220" s="23">
        <v>0</v>
      </c>
      <c r="K220" s="23">
        <v>0</v>
      </c>
      <c r="L220" s="44">
        <v>0</v>
      </c>
      <c r="M220" s="44">
        <v>0</v>
      </c>
      <c r="N220" s="44">
        <v>0</v>
      </c>
      <c r="O220" s="44">
        <v>0</v>
      </c>
      <c r="P220" s="43">
        <v>1</v>
      </c>
    </row>
    <row r="221" spans="2:16" x14ac:dyDescent="0.25">
      <c r="B221" s="24"/>
      <c r="C221" s="265" t="s">
        <v>303</v>
      </c>
      <c r="D221" s="23">
        <v>0</v>
      </c>
      <c r="E221" s="30"/>
      <c r="F221" s="23">
        <v>0</v>
      </c>
      <c r="G221" s="23">
        <v>0</v>
      </c>
      <c r="H221" s="23">
        <v>0</v>
      </c>
      <c r="I221" s="23">
        <v>1</v>
      </c>
      <c r="J221" s="23">
        <v>0</v>
      </c>
      <c r="K221" s="23">
        <v>0</v>
      </c>
      <c r="L221" s="44">
        <v>0</v>
      </c>
      <c r="M221" s="44">
        <v>0</v>
      </c>
      <c r="N221" s="44">
        <v>0</v>
      </c>
      <c r="O221" s="44">
        <v>0</v>
      </c>
      <c r="P221" s="43">
        <v>1</v>
      </c>
    </row>
    <row r="222" spans="2:16" x14ac:dyDescent="0.25">
      <c r="B222" s="40" t="s">
        <v>630</v>
      </c>
      <c r="C222" s="293"/>
      <c r="D222" s="35">
        <v>0</v>
      </c>
      <c r="E222" s="35">
        <v>0</v>
      </c>
      <c r="F222" s="35">
        <v>10479</v>
      </c>
      <c r="G222" s="35">
        <v>39</v>
      </c>
      <c r="H222" s="35">
        <v>26</v>
      </c>
      <c r="I222" s="35">
        <v>19</v>
      </c>
      <c r="J222" s="35">
        <v>5</v>
      </c>
      <c r="K222" s="35">
        <v>0</v>
      </c>
      <c r="L222" s="35">
        <v>16</v>
      </c>
      <c r="M222" s="35">
        <v>9</v>
      </c>
      <c r="N222" s="35">
        <v>65</v>
      </c>
      <c r="O222" s="35">
        <v>24</v>
      </c>
      <c r="P222" s="43">
        <v>201.72570000000002</v>
      </c>
    </row>
    <row r="223" spans="2:16" x14ac:dyDescent="0.25">
      <c r="B223" s="24"/>
      <c r="C223" s="295" t="s">
        <v>425</v>
      </c>
      <c r="D223" s="23" t="s">
        <v>1420</v>
      </c>
      <c r="E223" s="30"/>
      <c r="F223" s="23">
        <v>605</v>
      </c>
      <c r="G223" s="23">
        <v>8</v>
      </c>
      <c r="H223" s="23">
        <v>3</v>
      </c>
      <c r="I223" s="23">
        <v>4</v>
      </c>
      <c r="J223" s="23">
        <v>1</v>
      </c>
      <c r="K223" s="23">
        <v>0</v>
      </c>
      <c r="L223" s="44">
        <v>0</v>
      </c>
      <c r="M223" s="44">
        <v>0</v>
      </c>
      <c r="N223" s="44">
        <v>0</v>
      </c>
      <c r="O223" s="44">
        <v>0</v>
      </c>
      <c r="P223" s="43">
        <v>19.7715</v>
      </c>
    </row>
    <row r="224" spans="2:16" x14ac:dyDescent="0.25">
      <c r="B224" s="24"/>
      <c r="C224" s="295" t="s">
        <v>5</v>
      </c>
      <c r="D224" s="23" t="s">
        <v>1542</v>
      </c>
      <c r="E224" s="30"/>
      <c r="F224" s="23">
        <v>652</v>
      </c>
      <c r="G224" s="23">
        <v>6</v>
      </c>
      <c r="H224" s="23">
        <v>1</v>
      </c>
      <c r="I224" s="23">
        <v>2</v>
      </c>
      <c r="J224" s="23">
        <v>0</v>
      </c>
      <c r="K224" s="23">
        <v>0</v>
      </c>
      <c r="L224" s="44">
        <v>0</v>
      </c>
      <c r="M224" s="44">
        <v>0</v>
      </c>
      <c r="N224" s="44">
        <v>0</v>
      </c>
      <c r="O224" s="44">
        <v>0</v>
      </c>
      <c r="P224" s="43">
        <v>14.4116</v>
      </c>
    </row>
    <row r="225" spans="2:16" x14ac:dyDescent="0.25">
      <c r="B225" s="24"/>
      <c r="C225" s="295" t="s">
        <v>689</v>
      </c>
      <c r="D225" s="23" t="s">
        <v>1397</v>
      </c>
      <c r="E225" s="30"/>
      <c r="F225" s="23">
        <v>465</v>
      </c>
      <c r="G225" s="23">
        <v>7</v>
      </c>
      <c r="H225" s="23">
        <v>0</v>
      </c>
      <c r="I225" s="23">
        <v>4</v>
      </c>
      <c r="J225" s="23">
        <v>0</v>
      </c>
      <c r="K225" s="23">
        <v>0</v>
      </c>
      <c r="L225" s="44">
        <v>0</v>
      </c>
      <c r="M225" s="44">
        <v>0</v>
      </c>
      <c r="N225" s="44">
        <v>0</v>
      </c>
      <c r="O225" s="44">
        <v>0</v>
      </c>
      <c r="P225" s="43">
        <v>14.859500000000001</v>
      </c>
    </row>
    <row r="226" spans="2:16" x14ac:dyDescent="0.25">
      <c r="B226" s="24"/>
      <c r="C226" s="295" t="s">
        <v>249</v>
      </c>
      <c r="D226" s="23" t="s">
        <v>989</v>
      </c>
      <c r="E226" s="30"/>
      <c r="F226" s="23">
        <v>129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44">
        <v>0</v>
      </c>
      <c r="M226" s="44">
        <v>0</v>
      </c>
      <c r="N226" s="44">
        <v>0</v>
      </c>
      <c r="O226" s="44">
        <v>0</v>
      </c>
      <c r="P226" s="43">
        <v>1.0707</v>
      </c>
    </row>
    <row r="227" spans="2:16" x14ac:dyDescent="0.25">
      <c r="B227" s="24"/>
      <c r="C227" s="295" t="s">
        <v>645</v>
      </c>
      <c r="D227" s="23" t="s">
        <v>1275</v>
      </c>
      <c r="E227" s="30"/>
      <c r="F227" s="23">
        <v>540</v>
      </c>
      <c r="G227" s="23">
        <v>5</v>
      </c>
      <c r="H227" s="23">
        <v>1</v>
      </c>
      <c r="I227" s="23">
        <v>2</v>
      </c>
      <c r="J227" s="23">
        <v>0</v>
      </c>
      <c r="K227" s="23">
        <v>0</v>
      </c>
      <c r="L227" s="44">
        <v>0</v>
      </c>
      <c r="M227" s="44">
        <v>0</v>
      </c>
      <c r="N227" s="44">
        <v>0</v>
      </c>
      <c r="O227" s="44">
        <v>0</v>
      </c>
      <c r="P227" s="43">
        <v>12.481999999999999</v>
      </c>
    </row>
    <row r="228" spans="2:16" x14ac:dyDescent="0.25">
      <c r="B228" s="24"/>
      <c r="C228" s="295" t="s">
        <v>649</v>
      </c>
      <c r="D228" s="23" t="s">
        <v>647</v>
      </c>
      <c r="E228" s="30"/>
      <c r="F228" s="23">
        <v>185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44">
        <v>0</v>
      </c>
      <c r="M228" s="44">
        <v>0</v>
      </c>
      <c r="N228" s="44">
        <v>0</v>
      </c>
      <c r="O228" s="44">
        <v>0</v>
      </c>
      <c r="P228" s="43">
        <v>1.5355000000000001</v>
      </c>
    </row>
    <row r="229" spans="2:16" x14ac:dyDescent="0.25">
      <c r="B229" s="24"/>
      <c r="C229" s="295" t="s">
        <v>491</v>
      </c>
      <c r="D229" s="23" t="s">
        <v>1545</v>
      </c>
      <c r="E229" s="30"/>
      <c r="F229" s="23">
        <v>422</v>
      </c>
      <c r="G229" s="23">
        <v>0</v>
      </c>
      <c r="H229" s="23">
        <v>1</v>
      </c>
      <c r="I229" s="23">
        <v>0</v>
      </c>
      <c r="J229" s="23">
        <v>0</v>
      </c>
      <c r="K229" s="23">
        <v>0</v>
      </c>
      <c r="L229" s="44">
        <v>0</v>
      </c>
      <c r="M229" s="44">
        <v>0</v>
      </c>
      <c r="N229" s="44">
        <v>0</v>
      </c>
      <c r="O229" s="44">
        <v>0</v>
      </c>
      <c r="P229" s="43">
        <v>4.5026000000000002</v>
      </c>
    </row>
    <row r="230" spans="2:16" x14ac:dyDescent="0.25">
      <c r="B230" s="24"/>
      <c r="C230" s="295" t="s">
        <v>706</v>
      </c>
      <c r="D230" s="23" t="s">
        <v>1404</v>
      </c>
      <c r="E230" s="30"/>
      <c r="F230" s="23">
        <v>630</v>
      </c>
      <c r="G230" s="23">
        <v>1</v>
      </c>
      <c r="H230" s="23">
        <v>1</v>
      </c>
      <c r="I230" s="23">
        <v>0</v>
      </c>
      <c r="J230" s="23">
        <v>0</v>
      </c>
      <c r="K230" s="23">
        <v>0</v>
      </c>
      <c r="L230" s="44">
        <v>0</v>
      </c>
      <c r="M230" s="44">
        <v>0</v>
      </c>
      <c r="N230" s="44">
        <v>0</v>
      </c>
      <c r="O230" s="44">
        <v>0</v>
      </c>
      <c r="P230" s="43">
        <v>7.2290000000000001</v>
      </c>
    </row>
    <row r="231" spans="2:16" x14ac:dyDescent="0.25">
      <c r="B231" s="24"/>
      <c r="C231" s="295" t="s">
        <v>707</v>
      </c>
      <c r="D231" s="23" t="s">
        <v>1236</v>
      </c>
      <c r="E231" s="30"/>
      <c r="F231" s="23">
        <v>425</v>
      </c>
      <c r="G231" s="23">
        <v>1</v>
      </c>
      <c r="H231" s="23">
        <v>2</v>
      </c>
      <c r="I231" s="23">
        <v>1</v>
      </c>
      <c r="J231" s="23">
        <v>0</v>
      </c>
      <c r="K231" s="23">
        <v>0</v>
      </c>
      <c r="L231" s="44">
        <v>0</v>
      </c>
      <c r="M231" s="44">
        <v>0</v>
      </c>
      <c r="N231" s="44">
        <v>0</v>
      </c>
      <c r="O231" s="44">
        <v>0</v>
      </c>
      <c r="P231" s="43">
        <v>7.5274999999999999</v>
      </c>
    </row>
    <row r="232" spans="2:16" x14ac:dyDescent="0.25">
      <c r="B232" s="24"/>
      <c r="C232" s="295" t="s">
        <v>225</v>
      </c>
      <c r="D232" s="23" t="s">
        <v>1542</v>
      </c>
      <c r="E232" s="30"/>
      <c r="F232" s="23">
        <v>602</v>
      </c>
      <c r="G232" s="23">
        <v>6</v>
      </c>
      <c r="H232" s="23">
        <v>1</v>
      </c>
      <c r="I232" s="23">
        <v>3</v>
      </c>
      <c r="J232" s="23">
        <v>1</v>
      </c>
      <c r="K232" s="23">
        <v>0</v>
      </c>
      <c r="L232" s="44">
        <v>0</v>
      </c>
      <c r="M232" s="44">
        <v>0</v>
      </c>
      <c r="N232" s="44">
        <v>0</v>
      </c>
      <c r="O232" s="44">
        <v>0</v>
      </c>
      <c r="P232" s="43">
        <v>14.746600000000001</v>
      </c>
    </row>
    <row r="233" spans="2:16" x14ac:dyDescent="0.25">
      <c r="B233" s="24"/>
      <c r="C233" s="295" t="s">
        <v>720</v>
      </c>
      <c r="D233" s="23" t="s">
        <v>1420</v>
      </c>
      <c r="E233" s="30"/>
      <c r="F233" s="23">
        <v>556</v>
      </c>
      <c r="G233" s="23">
        <v>0</v>
      </c>
      <c r="H233" s="23">
        <v>5</v>
      </c>
      <c r="I233" s="23">
        <v>0</v>
      </c>
      <c r="J233" s="23">
        <v>1</v>
      </c>
      <c r="K233" s="23">
        <v>0</v>
      </c>
      <c r="L233" s="44">
        <v>0</v>
      </c>
      <c r="M233" s="44">
        <v>0</v>
      </c>
      <c r="N233" s="44">
        <v>0</v>
      </c>
      <c r="O233" s="44">
        <v>0</v>
      </c>
      <c r="P233" s="43">
        <v>9.3647999999999989</v>
      </c>
    </row>
    <row r="234" spans="2:16" x14ac:dyDescent="0.25">
      <c r="B234" s="24"/>
      <c r="C234" s="295" t="s">
        <v>475</v>
      </c>
      <c r="D234" s="23" t="s">
        <v>1275</v>
      </c>
      <c r="E234" s="30"/>
      <c r="F234" s="23">
        <v>67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44">
        <v>0</v>
      </c>
      <c r="M234" s="44">
        <v>0</v>
      </c>
      <c r="N234" s="44">
        <v>0</v>
      </c>
      <c r="O234" s="44">
        <v>0</v>
      </c>
      <c r="P234" s="43">
        <v>0.55610000000000004</v>
      </c>
    </row>
    <row r="235" spans="2:16" x14ac:dyDescent="0.25">
      <c r="B235" s="24"/>
      <c r="C235" s="295" t="s">
        <v>734</v>
      </c>
      <c r="D235" s="23" t="s">
        <v>1397</v>
      </c>
      <c r="E235" s="30"/>
      <c r="F235" s="23">
        <v>470</v>
      </c>
      <c r="G235" s="23">
        <v>0</v>
      </c>
      <c r="H235" s="23">
        <v>4</v>
      </c>
      <c r="I235" s="23">
        <v>0</v>
      </c>
      <c r="J235" s="23">
        <v>0</v>
      </c>
      <c r="K235" s="23">
        <v>0</v>
      </c>
      <c r="L235" s="44">
        <v>0</v>
      </c>
      <c r="M235" s="44">
        <v>0</v>
      </c>
      <c r="N235" s="44">
        <v>0</v>
      </c>
      <c r="O235" s="44">
        <v>0</v>
      </c>
      <c r="P235" s="43">
        <v>7.9009999999999998</v>
      </c>
    </row>
    <row r="236" spans="2:16" x14ac:dyDescent="0.25">
      <c r="B236" s="24"/>
      <c r="C236" s="295" t="s">
        <v>412</v>
      </c>
      <c r="D236" s="23" t="s">
        <v>810</v>
      </c>
      <c r="E236" s="30"/>
      <c r="F236" s="23">
        <v>317</v>
      </c>
      <c r="G236" s="23">
        <v>3</v>
      </c>
      <c r="H236" s="23">
        <v>0</v>
      </c>
      <c r="I236" s="23">
        <v>0</v>
      </c>
      <c r="J236" s="23">
        <v>0</v>
      </c>
      <c r="K236" s="23">
        <v>0</v>
      </c>
      <c r="L236" s="44">
        <v>0</v>
      </c>
      <c r="M236" s="44">
        <v>0</v>
      </c>
      <c r="N236" s="44">
        <v>0</v>
      </c>
      <c r="O236" s="44">
        <v>0</v>
      </c>
      <c r="P236" s="43">
        <v>5.6311</v>
      </c>
    </row>
    <row r="237" spans="2:16" x14ac:dyDescent="0.25">
      <c r="B237" s="24"/>
      <c r="C237" s="295" t="s">
        <v>805</v>
      </c>
      <c r="D237" s="23" t="s">
        <v>1420</v>
      </c>
      <c r="E237" s="30"/>
      <c r="F237" s="23">
        <v>85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44">
        <v>0</v>
      </c>
      <c r="M237" s="44">
        <v>0</v>
      </c>
      <c r="N237" s="44">
        <v>0</v>
      </c>
      <c r="O237" s="44">
        <v>0</v>
      </c>
      <c r="P237" s="43">
        <v>0.70550000000000002</v>
      </c>
    </row>
    <row r="238" spans="2:16" x14ac:dyDescent="0.25">
      <c r="B238" s="24"/>
      <c r="C238" s="295" t="s">
        <v>360</v>
      </c>
      <c r="D238" s="23" t="s">
        <v>1246</v>
      </c>
      <c r="E238" s="30"/>
      <c r="F238" s="23">
        <v>259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  <c r="L238" s="44">
        <v>0</v>
      </c>
      <c r="M238" s="44">
        <v>0</v>
      </c>
      <c r="N238" s="44">
        <v>0</v>
      </c>
      <c r="O238" s="44">
        <v>0</v>
      </c>
      <c r="P238" s="43">
        <v>2.1497000000000002</v>
      </c>
    </row>
    <row r="239" spans="2:16" x14ac:dyDescent="0.25">
      <c r="B239" s="24"/>
      <c r="C239" s="295" t="s">
        <v>338</v>
      </c>
      <c r="D239" s="23" t="s">
        <v>972</v>
      </c>
      <c r="E239" s="30"/>
      <c r="F239" s="23">
        <v>19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44">
        <v>0</v>
      </c>
      <c r="M239" s="44">
        <v>0</v>
      </c>
      <c r="N239" s="44">
        <v>0</v>
      </c>
      <c r="O239" s="44">
        <v>0</v>
      </c>
      <c r="P239" s="43">
        <v>0.15770000000000001</v>
      </c>
    </row>
    <row r="240" spans="2:16" x14ac:dyDescent="0.25">
      <c r="B240" s="24"/>
      <c r="C240" s="295" t="s">
        <v>216</v>
      </c>
      <c r="D240" s="23" t="s">
        <v>1275</v>
      </c>
      <c r="E240" s="30"/>
      <c r="F240" s="23">
        <v>229</v>
      </c>
      <c r="G240" s="23">
        <v>0</v>
      </c>
      <c r="H240" s="23">
        <v>1</v>
      </c>
      <c r="I240" s="23">
        <v>0</v>
      </c>
      <c r="J240" s="23">
        <v>1</v>
      </c>
      <c r="K240" s="23">
        <v>0</v>
      </c>
      <c r="L240" s="44">
        <v>0</v>
      </c>
      <c r="M240" s="44">
        <v>0</v>
      </c>
      <c r="N240" s="44">
        <v>0</v>
      </c>
      <c r="O240" s="44">
        <v>0</v>
      </c>
      <c r="P240" s="43">
        <v>2.6507000000000001</v>
      </c>
    </row>
    <row r="241" spans="2:16" x14ac:dyDescent="0.25">
      <c r="B241" s="24"/>
      <c r="C241" s="295" t="s">
        <v>102</v>
      </c>
      <c r="D241" s="23" t="s">
        <v>634</v>
      </c>
      <c r="E241" s="30"/>
      <c r="F241" s="23">
        <v>351</v>
      </c>
      <c r="G241" s="23">
        <v>0</v>
      </c>
      <c r="H241" s="23">
        <v>2</v>
      </c>
      <c r="I241" s="23">
        <v>0</v>
      </c>
      <c r="J241" s="23">
        <v>0</v>
      </c>
      <c r="K241" s="23">
        <v>0</v>
      </c>
      <c r="L241" s="44">
        <v>0</v>
      </c>
      <c r="M241" s="44">
        <v>0</v>
      </c>
      <c r="N241" s="44">
        <v>0</v>
      </c>
      <c r="O241" s="44">
        <v>0</v>
      </c>
      <c r="P241" s="43">
        <v>4.9132999999999996</v>
      </c>
    </row>
    <row r="242" spans="2:16" x14ac:dyDescent="0.25">
      <c r="B242" s="24"/>
      <c r="C242" s="295" t="s">
        <v>233</v>
      </c>
      <c r="D242" s="23" t="s">
        <v>992</v>
      </c>
      <c r="E242" s="30"/>
      <c r="F242" s="23">
        <v>570</v>
      </c>
      <c r="G242" s="23">
        <v>1</v>
      </c>
      <c r="H242" s="23">
        <v>2</v>
      </c>
      <c r="I242" s="23">
        <v>0</v>
      </c>
      <c r="J242" s="23">
        <v>1</v>
      </c>
      <c r="K242" s="23">
        <v>0</v>
      </c>
      <c r="L242" s="44">
        <v>0</v>
      </c>
      <c r="M242" s="44">
        <v>0</v>
      </c>
      <c r="N242" s="44">
        <v>0</v>
      </c>
      <c r="O242" s="44">
        <v>0</v>
      </c>
      <c r="P242" s="43">
        <v>7.4809999999999999</v>
      </c>
    </row>
    <row r="243" spans="2:16" x14ac:dyDescent="0.25">
      <c r="B243" s="24"/>
      <c r="C243" s="295" t="s">
        <v>253</v>
      </c>
      <c r="D243" s="23" t="s">
        <v>887</v>
      </c>
      <c r="E243" s="30"/>
      <c r="F243" s="23">
        <v>16</v>
      </c>
      <c r="G243" s="23">
        <v>0</v>
      </c>
      <c r="H243" s="23">
        <v>0</v>
      </c>
      <c r="I243" s="41">
        <v>0</v>
      </c>
      <c r="J243" s="23">
        <v>0</v>
      </c>
      <c r="K243" s="23">
        <v>0</v>
      </c>
      <c r="L243" s="44">
        <v>0</v>
      </c>
      <c r="M243" s="44">
        <v>0</v>
      </c>
      <c r="N243" s="44">
        <v>0</v>
      </c>
      <c r="O243" s="44">
        <v>0</v>
      </c>
      <c r="P243" s="43">
        <v>0.1328</v>
      </c>
    </row>
    <row r="244" spans="2:16" x14ac:dyDescent="0.25">
      <c r="B244" s="24"/>
      <c r="C244" s="295" t="s">
        <v>537</v>
      </c>
      <c r="D244" s="23" t="s">
        <v>1545</v>
      </c>
      <c r="E244" s="30"/>
      <c r="F244" s="23">
        <v>395</v>
      </c>
      <c r="G244" s="23">
        <v>1</v>
      </c>
      <c r="H244" s="23">
        <v>0</v>
      </c>
      <c r="I244" s="41">
        <v>0</v>
      </c>
      <c r="J244" s="23">
        <v>0</v>
      </c>
      <c r="K244" s="23">
        <v>0</v>
      </c>
      <c r="L244" s="44">
        <v>0</v>
      </c>
      <c r="M244" s="44">
        <v>0</v>
      </c>
      <c r="N244" s="44">
        <v>0</v>
      </c>
      <c r="O244" s="44">
        <v>0</v>
      </c>
      <c r="P244" s="43">
        <v>4.2785000000000002</v>
      </c>
    </row>
    <row r="245" spans="2:16" x14ac:dyDescent="0.25">
      <c r="B245" s="24"/>
      <c r="C245" s="295" t="s">
        <v>558</v>
      </c>
      <c r="D245" s="23" t="s">
        <v>1420</v>
      </c>
      <c r="E245" s="30"/>
      <c r="F245" s="23">
        <v>630</v>
      </c>
      <c r="G245" s="23">
        <v>0</v>
      </c>
      <c r="H245" s="23">
        <v>0</v>
      </c>
      <c r="I245" s="41">
        <v>0</v>
      </c>
      <c r="J245" s="23">
        <v>0</v>
      </c>
      <c r="K245" s="23">
        <v>0</v>
      </c>
      <c r="L245" s="44">
        <v>6</v>
      </c>
      <c r="M245" s="44">
        <v>4</v>
      </c>
      <c r="N245" s="44">
        <v>8</v>
      </c>
      <c r="O245" s="44">
        <v>4</v>
      </c>
      <c r="P245" s="43">
        <v>15.829000000000001</v>
      </c>
    </row>
    <row r="246" spans="2:16" x14ac:dyDescent="0.25">
      <c r="B246" s="24"/>
      <c r="C246" s="295" t="s">
        <v>269</v>
      </c>
      <c r="D246" s="23" t="s">
        <v>1545</v>
      </c>
      <c r="E246" s="30"/>
      <c r="F246" s="23">
        <v>450</v>
      </c>
      <c r="G246" s="23">
        <v>0</v>
      </c>
      <c r="H246" s="23">
        <v>0</v>
      </c>
      <c r="I246" s="41">
        <v>0</v>
      </c>
      <c r="J246" s="23">
        <v>0</v>
      </c>
      <c r="K246" s="23">
        <v>0</v>
      </c>
      <c r="L246" s="44">
        <v>2</v>
      </c>
      <c r="M246" s="44">
        <v>2</v>
      </c>
      <c r="N246" s="44">
        <v>19</v>
      </c>
      <c r="O246" s="44">
        <v>3</v>
      </c>
      <c r="P246" s="43">
        <v>10.785</v>
      </c>
    </row>
    <row r="247" spans="2:16" x14ac:dyDescent="0.25">
      <c r="B247" s="24"/>
      <c r="C247" s="295" t="s">
        <v>400</v>
      </c>
      <c r="D247" s="23" t="s">
        <v>992</v>
      </c>
      <c r="E247" s="30"/>
      <c r="F247" s="23">
        <v>570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44">
        <v>3</v>
      </c>
      <c r="M247" s="44">
        <v>2</v>
      </c>
      <c r="N247" s="44">
        <v>14</v>
      </c>
      <c r="O247" s="44">
        <v>6</v>
      </c>
      <c r="P247" s="43">
        <v>11.031000000000001</v>
      </c>
    </row>
    <row r="248" spans="2:16" x14ac:dyDescent="0.25">
      <c r="B248" s="24"/>
      <c r="C248" s="295" t="s">
        <v>765</v>
      </c>
      <c r="D248" s="23" t="s">
        <v>1397</v>
      </c>
      <c r="E248" s="30"/>
      <c r="F248" s="23">
        <v>480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44">
        <v>4</v>
      </c>
      <c r="M248" s="44">
        <v>0</v>
      </c>
      <c r="N248" s="44">
        <v>15</v>
      </c>
      <c r="O248" s="44">
        <v>7</v>
      </c>
      <c r="P248" s="43">
        <v>9.234</v>
      </c>
    </row>
    <row r="249" spans="2:16" x14ac:dyDescent="0.25">
      <c r="B249" s="24"/>
      <c r="C249" s="295" t="s">
        <v>343</v>
      </c>
      <c r="D249" s="23" t="s">
        <v>1104</v>
      </c>
      <c r="E249" s="30"/>
      <c r="F249" s="23">
        <v>360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44">
        <v>1</v>
      </c>
      <c r="M249" s="44">
        <v>1</v>
      </c>
      <c r="N249" s="44">
        <v>9</v>
      </c>
      <c r="O249" s="44">
        <v>4</v>
      </c>
      <c r="P249" s="43">
        <v>5.7879999999999994</v>
      </c>
    </row>
    <row r="250" spans="2:16" x14ac:dyDescent="0.25">
      <c r="B250" s="24"/>
      <c r="C250" s="295" t="s">
        <v>609</v>
      </c>
      <c r="D250" s="23">
        <v>0</v>
      </c>
      <c r="E250" s="30"/>
      <c r="F250" s="23">
        <v>0</v>
      </c>
      <c r="G250" s="23">
        <v>0</v>
      </c>
      <c r="H250" s="23">
        <v>0</v>
      </c>
      <c r="I250" s="23">
        <v>1</v>
      </c>
      <c r="J250" s="23">
        <v>0</v>
      </c>
      <c r="K250" s="23">
        <v>0</v>
      </c>
      <c r="L250" s="44">
        <v>0</v>
      </c>
      <c r="M250" s="44">
        <v>0</v>
      </c>
      <c r="N250" s="44">
        <v>0</v>
      </c>
      <c r="O250" s="44">
        <v>0</v>
      </c>
      <c r="P250" s="43">
        <v>1</v>
      </c>
    </row>
    <row r="251" spans="2:16" x14ac:dyDescent="0.25">
      <c r="B251" s="24"/>
      <c r="C251" s="265" t="s">
        <v>307</v>
      </c>
      <c r="D251" s="23">
        <v>0</v>
      </c>
      <c r="E251" s="30"/>
      <c r="F251" s="23">
        <v>0</v>
      </c>
      <c r="G251" s="23">
        <v>0</v>
      </c>
      <c r="H251" s="23">
        <v>2</v>
      </c>
      <c r="I251" s="23">
        <v>1</v>
      </c>
      <c r="J251" s="23">
        <v>0</v>
      </c>
      <c r="K251" s="23">
        <v>0</v>
      </c>
      <c r="L251" s="44">
        <v>0</v>
      </c>
      <c r="M251" s="44">
        <v>0</v>
      </c>
      <c r="N251" s="44">
        <v>0</v>
      </c>
      <c r="O251" s="44">
        <v>0</v>
      </c>
      <c r="P251" s="43">
        <v>3</v>
      </c>
    </row>
    <row r="252" spans="2:16" x14ac:dyDescent="0.25">
      <c r="B252" s="24"/>
      <c r="C252" s="265" t="s">
        <v>303</v>
      </c>
      <c r="D252" s="23">
        <v>0</v>
      </c>
      <c r="E252" s="30"/>
      <c r="F252" s="23">
        <v>0</v>
      </c>
      <c r="G252" s="23">
        <v>0</v>
      </c>
      <c r="H252" s="23">
        <v>0</v>
      </c>
      <c r="I252" s="23">
        <v>1</v>
      </c>
      <c r="J252" s="23">
        <v>0</v>
      </c>
      <c r="K252" s="23">
        <v>0</v>
      </c>
      <c r="L252" s="44">
        <v>0</v>
      </c>
      <c r="M252" s="44">
        <v>0</v>
      </c>
      <c r="N252" s="44">
        <v>0</v>
      </c>
      <c r="O252" s="44">
        <v>0</v>
      </c>
      <c r="P252" s="43">
        <v>1</v>
      </c>
    </row>
    <row r="253" spans="2:16" x14ac:dyDescent="0.25">
      <c r="B253" s="40" t="s">
        <v>149</v>
      </c>
      <c r="C253" s="293"/>
      <c r="D253" s="35">
        <v>0</v>
      </c>
      <c r="E253" s="35">
        <v>0</v>
      </c>
      <c r="F253" s="35">
        <v>12256</v>
      </c>
      <c r="G253" s="35">
        <v>41</v>
      </c>
      <c r="H253" s="35">
        <v>22</v>
      </c>
      <c r="I253" s="35">
        <v>20</v>
      </c>
      <c r="J253" s="35">
        <v>7</v>
      </c>
      <c r="K253" s="35">
        <v>0</v>
      </c>
      <c r="L253" s="35">
        <v>19</v>
      </c>
      <c r="M253" s="35">
        <v>8</v>
      </c>
      <c r="N253" s="35">
        <v>60</v>
      </c>
      <c r="O253" s="35">
        <v>31</v>
      </c>
      <c r="P253" s="43">
        <v>214.22480000000002</v>
      </c>
    </row>
    <row r="254" spans="2:16" x14ac:dyDescent="0.25">
      <c r="B254" s="24"/>
      <c r="C254" s="265" t="s">
        <v>425</v>
      </c>
      <c r="D254" s="23" t="s">
        <v>1420</v>
      </c>
      <c r="E254" s="30"/>
      <c r="F254" s="23">
        <v>605</v>
      </c>
      <c r="G254" s="23">
        <v>8</v>
      </c>
      <c r="H254" s="23">
        <v>3</v>
      </c>
      <c r="I254" s="23">
        <v>4</v>
      </c>
      <c r="J254" s="23">
        <v>1</v>
      </c>
      <c r="K254" s="23">
        <v>0</v>
      </c>
      <c r="L254" s="44">
        <v>0</v>
      </c>
      <c r="M254" s="44">
        <v>0</v>
      </c>
      <c r="N254" s="44">
        <v>0</v>
      </c>
      <c r="O254" s="44">
        <v>0</v>
      </c>
      <c r="P254" s="43">
        <v>19.7715</v>
      </c>
    </row>
    <row r="255" spans="2:16" x14ac:dyDescent="0.25">
      <c r="B255" s="24"/>
      <c r="C255" s="265" t="s">
        <v>5</v>
      </c>
      <c r="D255" s="23" t="s">
        <v>1542</v>
      </c>
      <c r="E255" s="30"/>
      <c r="F255" s="23">
        <v>652</v>
      </c>
      <c r="G255" s="23">
        <v>6</v>
      </c>
      <c r="H255" s="23">
        <v>1</v>
      </c>
      <c r="I255" s="23">
        <v>2</v>
      </c>
      <c r="J255" s="23">
        <v>0</v>
      </c>
      <c r="K255" s="23">
        <v>0</v>
      </c>
      <c r="L255" s="44">
        <v>0</v>
      </c>
      <c r="M255" s="44">
        <v>0</v>
      </c>
      <c r="N255" s="44">
        <v>0</v>
      </c>
      <c r="O255" s="44">
        <v>0</v>
      </c>
      <c r="P255" s="43">
        <v>14.4116</v>
      </c>
    </row>
    <row r="256" spans="2:16" x14ac:dyDescent="0.25">
      <c r="B256" s="24"/>
      <c r="C256" s="268" t="s">
        <v>689</v>
      </c>
      <c r="D256" s="23" t="s">
        <v>1397</v>
      </c>
      <c r="E256" s="30"/>
      <c r="F256" s="23">
        <v>465</v>
      </c>
      <c r="G256" s="23">
        <v>7</v>
      </c>
      <c r="H256" s="23">
        <v>0</v>
      </c>
      <c r="I256" s="23">
        <v>4</v>
      </c>
      <c r="J256" s="23">
        <v>0</v>
      </c>
      <c r="K256" s="23">
        <v>0</v>
      </c>
      <c r="L256" s="44">
        <v>0</v>
      </c>
      <c r="M256" s="44">
        <v>0</v>
      </c>
      <c r="N256" s="44">
        <v>0</v>
      </c>
      <c r="O256" s="44">
        <v>0</v>
      </c>
      <c r="P256" s="43">
        <v>14.859500000000001</v>
      </c>
    </row>
    <row r="257" spans="2:16" x14ac:dyDescent="0.25">
      <c r="B257" s="24"/>
      <c r="C257" s="265" t="s">
        <v>405</v>
      </c>
      <c r="D257" s="23" t="s">
        <v>1420</v>
      </c>
      <c r="E257" s="30"/>
      <c r="F257" s="23">
        <v>547</v>
      </c>
      <c r="G257" s="23">
        <v>5</v>
      </c>
      <c r="H257" s="23">
        <v>2</v>
      </c>
      <c r="I257" s="23">
        <v>1</v>
      </c>
      <c r="J257" s="23">
        <v>0</v>
      </c>
      <c r="K257" s="23">
        <v>0</v>
      </c>
      <c r="L257" s="44">
        <v>0</v>
      </c>
      <c r="M257" s="44">
        <v>0</v>
      </c>
      <c r="N257" s="44">
        <v>0</v>
      </c>
      <c r="O257" s="44">
        <v>0</v>
      </c>
      <c r="P257" s="43">
        <v>12.540099999999999</v>
      </c>
    </row>
    <row r="258" spans="2:16" x14ac:dyDescent="0.25">
      <c r="B258" s="24"/>
      <c r="C258" s="265" t="s">
        <v>697</v>
      </c>
      <c r="D258" s="23" t="s">
        <v>1547</v>
      </c>
      <c r="E258" s="30"/>
      <c r="F258" s="23">
        <v>478</v>
      </c>
      <c r="G258" s="23">
        <v>1</v>
      </c>
      <c r="H258" s="23">
        <v>1</v>
      </c>
      <c r="I258" s="23">
        <v>1</v>
      </c>
      <c r="J258" s="23">
        <v>0</v>
      </c>
      <c r="K258" s="23">
        <v>0</v>
      </c>
      <c r="L258" s="44">
        <v>0</v>
      </c>
      <c r="M258" s="44">
        <v>0</v>
      </c>
      <c r="N258" s="44">
        <v>0</v>
      </c>
      <c r="O258" s="44">
        <v>0</v>
      </c>
      <c r="P258" s="43">
        <v>6.9673999999999996</v>
      </c>
    </row>
    <row r="259" spans="2:16" x14ac:dyDescent="0.25">
      <c r="B259" s="24"/>
      <c r="C259" s="265" t="s">
        <v>693</v>
      </c>
      <c r="D259" s="23" t="s">
        <v>992</v>
      </c>
      <c r="E259" s="30"/>
      <c r="F259" s="23">
        <v>381</v>
      </c>
      <c r="G259" s="23">
        <v>3</v>
      </c>
      <c r="H259" s="23">
        <v>0</v>
      </c>
      <c r="I259" s="23">
        <v>1</v>
      </c>
      <c r="J259" s="23">
        <v>0</v>
      </c>
      <c r="K259" s="23">
        <v>0</v>
      </c>
      <c r="L259" s="44">
        <v>0</v>
      </c>
      <c r="M259" s="44">
        <v>0</v>
      </c>
      <c r="N259" s="44">
        <v>0</v>
      </c>
      <c r="O259" s="44">
        <v>0</v>
      </c>
      <c r="P259" s="43">
        <v>7.1623000000000001</v>
      </c>
    </row>
    <row r="260" spans="2:16" x14ac:dyDescent="0.25">
      <c r="B260" s="24"/>
      <c r="C260" s="265" t="s">
        <v>491</v>
      </c>
      <c r="D260" s="23" t="s">
        <v>1545</v>
      </c>
      <c r="E260" s="30"/>
      <c r="F260" s="23">
        <v>422</v>
      </c>
      <c r="G260" s="23">
        <v>0</v>
      </c>
      <c r="H260" s="23">
        <v>1</v>
      </c>
      <c r="I260" s="23">
        <v>0</v>
      </c>
      <c r="J260" s="23">
        <v>0</v>
      </c>
      <c r="K260" s="23">
        <v>0</v>
      </c>
      <c r="L260" s="44">
        <v>0</v>
      </c>
      <c r="M260" s="44">
        <v>0</v>
      </c>
      <c r="N260" s="44">
        <v>0</v>
      </c>
      <c r="O260" s="44">
        <v>0</v>
      </c>
      <c r="P260" s="43">
        <v>4.5026000000000002</v>
      </c>
    </row>
    <row r="261" spans="2:16" x14ac:dyDescent="0.25">
      <c r="B261" s="24"/>
      <c r="C261" s="265" t="s">
        <v>706</v>
      </c>
      <c r="D261" s="23" t="s">
        <v>1404</v>
      </c>
      <c r="E261" s="30"/>
      <c r="F261" s="23">
        <v>630</v>
      </c>
      <c r="G261" s="23">
        <v>1</v>
      </c>
      <c r="H261" s="23">
        <v>1</v>
      </c>
      <c r="I261" s="23">
        <v>0</v>
      </c>
      <c r="J261" s="23">
        <v>0</v>
      </c>
      <c r="K261" s="23">
        <v>0</v>
      </c>
      <c r="L261" s="44">
        <v>0</v>
      </c>
      <c r="M261" s="44">
        <v>0</v>
      </c>
      <c r="N261" s="44">
        <v>0</v>
      </c>
      <c r="O261" s="44">
        <v>0</v>
      </c>
      <c r="P261" s="43">
        <v>7.2290000000000001</v>
      </c>
    </row>
    <row r="262" spans="2:16" x14ac:dyDescent="0.25">
      <c r="B262" s="24"/>
      <c r="C262" s="265" t="s">
        <v>594</v>
      </c>
      <c r="D262" s="23" t="s">
        <v>654</v>
      </c>
      <c r="E262" s="30"/>
      <c r="F262" s="23">
        <v>270</v>
      </c>
      <c r="G262" s="23">
        <v>1</v>
      </c>
      <c r="H262" s="23">
        <v>0</v>
      </c>
      <c r="I262" s="23">
        <v>0</v>
      </c>
      <c r="J262" s="23">
        <v>0</v>
      </c>
      <c r="K262" s="23">
        <v>0</v>
      </c>
      <c r="L262" s="44">
        <v>0</v>
      </c>
      <c r="M262" s="44">
        <v>0</v>
      </c>
      <c r="N262" s="44">
        <v>0</v>
      </c>
      <c r="O262" s="44">
        <v>0</v>
      </c>
      <c r="P262" s="43">
        <v>3.2410000000000001</v>
      </c>
    </row>
    <row r="263" spans="2:16" x14ac:dyDescent="0.25">
      <c r="B263" s="24"/>
      <c r="C263" s="265" t="s">
        <v>225</v>
      </c>
      <c r="D263" s="23" t="s">
        <v>1542</v>
      </c>
      <c r="E263" s="30"/>
      <c r="F263" s="23">
        <v>602</v>
      </c>
      <c r="G263" s="23">
        <v>6</v>
      </c>
      <c r="H263" s="23">
        <v>1</v>
      </c>
      <c r="I263" s="23">
        <v>3</v>
      </c>
      <c r="J263" s="23">
        <v>1</v>
      </c>
      <c r="K263" s="23">
        <v>0</v>
      </c>
      <c r="L263" s="44">
        <v>0</v>
      </c>
      <c r="M263" s="44">
        <v>0</v>
      </c>
      <c r="N263" s="44">
        <v>0</v>
      </c>
      <c r="O263" s="44">
        <v>0</v>
      </c>
      <c r="P263" s="43">
        <v>14.746600000000001</v>
      </c>
    </row>
    <row r="264" spans="2:16" x14ac:dyDescent="0.25">
      <c r="B264" s="24"/>
      <c r="C264" s="265" t="s">
        <v>720</v>
      </c>
      <c r="D264" s="23" t="s">
        <v>1420</v>
      </c>
      <c r="E264" s="30"/>
      <c r="F264" s="23">
        <v>556</v>
      </c>
      <c r="G264" s="23">
        <v>0</v>
      </c>
      <c r="H264" s="23">
        <v>5</v>
      </c>
      <c r="I264" s="23">
        <v>0</v>
      </c>
      <c r="J264" s="23">
        <v>1</v>
      </c>
      <c r="K264" s="23">
        <v>0</v>
      </c>
      <c r="L264" s="44">
        <v>0</v>
      </c>
      <c r="M264" s="44">
        <v>0</v>
      </c>
      <c r="N264" s="44">
        <v>0</v>
      </c>
      <c r="O264" s="44">
        <v>0</v>
      </c>
      <c r="P264" s="43">
        <v>9.3647999999999989</v>
      </c>
    </row>
    <row r="265" spans="2:16" x14ac:dyDescent="0.25">
      <c r="B265" s="24"/>
      <c r="C265" s="265" t="s">
        <v>38</v>
      </c>
      <c r="D265" s="23" t="s">
        <v>1542</v>
      </c>
      <c r="E265" s="30"/>
      <c r="F265" s="23">
        <v>178</v>
      </c>
      <c r="G265" s="23">
        <v>1</v>
      </c>
      <c r="H265" s="23">
        <v>0</v>
      </c>
      <c r="I265" s="23">
        <v>0</v>
      </c>
      <c r="J265" s="23">
        <v>0</v>
      </c>
      <c r="K265" s="23">
        <v>0</v>
      </c>
      <c r="L265" s="44">
        <v>0</v>
      </c>
      <c r="M265" s="44">
        <v>0</v>
      </c>
      <c r="N265" s="44">
        <v>0</v>
      </c>
      <c r="O265" s="44">
        <v>0</v>
      </c>
      <c r="P265" s="43">
        <v>2.4774000000000003</v>
      </c>
    </row>
    <row r="266" spans="2:16" x14ac:dyDescent="0.25">
      <c r="B266" s="24"/>
      <c r="C266" s="265" t="s">
        <v>734</v>
      </c>
      <c r="D266" s="23" t="s">
        <v>1397</v>
      </c>
      <c r="E266" s="30"/>
      <c r="F266" s="23">
        <v>470</v>
      </c>
      <c r="G266" s="23">
        <v>0</v>
      </c>
      <c r="H266" s="23">
        <v>4</v>
      </c>
      <c r="I266" s="23">
        <v>0</v>
      </c>
      <c r="J266" s="23">
        <v>0</v>
      </c>
      <c r="K266" s="23">
        <v>0</v>
      </c>
      <c r="L266" s="44">
        <v>0</v>
      </c>
      <c r="M266" s="44">
        <v>0</v>
      </c>
      <c r="N266" s="44">
        <v>0</v>
      </c>
      <c r="O266" s="44">
        <v>0</v>
      </c>
      <c r="P266" s="43">
        <v>7.9009999999999998</v>
      </c>
    </row>
    <row r="267" spans="2:16" x14ac:dyDescent="0.25">
      <c r="B267" s="24"/>
      <c r="C267" s="265" t="s">
        <v>543</v>
      </c>
      <c r="D267" s="23" t="s">
        <v>1545</v>
      </c>
      <c r="E267" s="30"/>
      <c r="F267" s="23">
        <v>376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44">
        <v>0</v>
      </c>
      <c r="M267" s="44">
        <v>0</v>
      </c>
      <c r="N267" s="44">
        <v>0</v>
      </c>
      <c r="O267" s="44">
        <v>0</v>
      </c>
      <c r="P267" s="43">
        <v>3.1208</v>
      </c>
    </row>
    <row r="268" spans="2:16" x14ac:dyDescent="0.25">
      <c r="B268" s="24"/>
      <c r="C268" s="265" t="s">
        <v>733</v>
      </c>
      <c r="D268" s="23" t="s">
        <v>1395</v>
      </c>
      <c r="E268" s="30"/>
      <c r="F268" s="23">
        <v>251</v>
      </c>
      <c r="G268" s="23">
        <v>1</v>
      </c>
      <c r="H268" s="23">
        <v>0</v>
      </c>
      <c r="I268" s="23">
        <v>1</v>
      </c>
      <c r="J268" s="23">
        <v>0</v>
      </c>
      <c r="K268" s="23">
        <v>0</v>
      </c>
      <c r="L268" s="44">
        <v>0</v>
      </c>
      <c r="M268" s="44">
        <v>0</v>
      </c>
      <c r="N268" s="44">
        <v>0</v>
      </c>
      <c r="O268" s="44">
        <v>0</v>
      </c>
      <c r="P268" s="43">
        <v>4.0832999999999995</v>
      </c>
    </row>
    <row r="269" spans="2:16" x14ac:dyDescent="0.25">
      <c r="B269" s="24"/>
      <c r="C269" s="265" t="s">
        <v>360</v>
      </c>
      <c r="D269" s="23" t="s">
        <v>1246</v>
      </c>
      <c r="E269" s="30"/>
      <c r="F269" s="23">
        <v>259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44">
        <v>0</v>
      </c>
      <c r="M269" s="44">
        <v>0</v>
      </c>
      <c r="N269" s="44">
        <v>0</v>
      </c>
      <c r="O269" s="44">
        <v>0</v>
      </c>
      <c r="P269" s="43">
        <v>2.1497000000000002</v>
      </c>
    </row>
    <row r="270" spans="2:16" x14ac:dyDescent="0.25">
      <c r="B270" s="24"/>
      <c r="C270" s="265" t="s">
        <v>646</v>
      </c>
      <c r="D270" s="23" t="s">
        <v>633</v>
      </c>
      <c r="E270" s="30"/>
      <c r="F270" s="23">
        <v>171</v>
      </c>
      <c r="G270" s="23">
        <v>0</v>
      </c>
      <c r="H270" s="23">
        <v>0</v>
      </c>
      <c r="I270" s="23">
        <v>0</v>
      </c>
      <c r="J270" s="23">
        <v>0</v>
      </c>
      <c r="K270" s="23">
        <v>0</v>
      </c>
      <c r="L270" s="44">
        <v>0</v>
      </c>
      <c r="M270" s="44">
        <v>0</v>
      </c>
      <c r="N270" s="44">
        <v>0</v>
      </c>
      <c r="O270" s="44">
        <v>0</v>
      </c>
      <c r="P270" s="43">
        <v>1.4193</v>
      </c>
    </row>
    <row r="271" spans="2:16" x14ac:dyDescent="0.25">
      <c r="B271" s="24"/>
      <c r="C271" s="268" t="s">
        <v>216</v>
      </c>
      <c r="D271" s="23" t="s">
        <v>1275</v>
      </c>
      <c r="E271" s="30"/>
      <c r="F271" s="23">
        <v>229</v>
      </c>
      <c r="G271" s="23">
        <v>0</v>
      </c>
      <c r="H271" s="23">
        <v>1</v>
      </c>
      <c r="I271" s="23">
        <v>0</v>
      </c>
      <c r="J271" s="23">
        <v>1</v>
      </c>
      <c r="K271" s="23">
        <v>0</v>
      </c>
      <c r="L271" s="44">
        <v>0</v>
      </c>
      <c r="M271" s="44">
        <v>0</v>
      </c>
      <c r="N271" s="44">
        <v>0</v>
      </c>
      <c r="O271" s="44">
        <v>0</v>
      </c>
      <c r="P271" s="43">
        <v>2.6507000000000001</v>
      </c>
    </row>
    <row r="272" spans="2:16" x14ac:dyDescent="0.25">
      <c r="B272" s="24"/>
      <c r="C272" s="265" t="s">
        <v>755</v>
      </c>
      <c r="D272" s="23" t="s">
        <v>1275</v>
      </c>
      <c r="E272" s="30"/>
      <c r="F272" s="23">
        <v>630</v>
      </c>
      <c r="G272" s="23">
        <v>0</v>
      </c>
      <c r="H272" s="23">
        <v>0</v>
      </c>
      <c r="I272" s="23">
        <v>0</v>
      </c>
      <c r="J272" s="23">
        <v>1</v>
      </c>
      <c r="K272" s="23">
        <v>0</v>
      </c>
      <c r="L272" s="44">
        <v>0</v>
      </c>
      <c r="M272" s="44">
        <v>0</v>
      </c>
      <c r="N272" s="44">
        <v>0</v>
      </c>
      <c r="O272" s="44">
        <v>0</v>
      </c>
      <c r="P272" s="43">
        <v>4.9790000000000001</v>
      </c>
    </row>
    <row r="273" spans="2:16" ht="16.5" thickBot="1" x14ac:dyDescent="0.3">
      <c r="B273" s="24"/>
      <c r="C273" s="273" t="s">
        <v>233</v>
      </c>
      <c r="D273" s="23" t="s">
        <v>992</v>
      </c>
      <c r="E273" s="30"/>
      <c r="F273" s="23">
        <v>570</v>
      </c>
      <c r="G273" s="23">
        <v>1</v>
      </c>
      <c r="H273" s="23">
        <v>2</v>
      </c>
      <c r="I273" s="23">
        <v>0</v>
      </c>
      <c r="J273" s="23">
        <v>1</v>
      </c>
      <c r="K273" s="23">
        <v>0</v>
      </c>
      <c r="L273" s="44">
        <v>0</v>
      </c>
      <c r="M273" s="44">
        <v>0</v>
      </c>
      <c r="N273" s="44">
        <v>0</v>
      </c>
      <c r="O273" s="44">
        <v>0</v>
      </c>
      <c r="P273" s="43">
        <v>7.4809999999999999</v>
      </c>
    </row>
    <row r="274" spans="2:16" x14ac:dyDescent="0.25">
      <c r="B274" s="24"/>
      <c r="C274" s="274" t="s">
        <v>112</v>
      </c>
      <c r="D274" s="23" t="s">
        <v>1542</v>
      </c>
      <c r="E274" s="30"/>
      <c r="F274" s="23">
        <v>330</v>
      </c>
      <c r="G274" s="23">
        <v>0</v>
      </c>
      <c r="H274" s="23">
        <v>0</v>
      </c>
      <c r="I274" s="41">
        <v>0</v>
      </c>
      <c r="J274" s="23">
        <v>0</v>
      </c>
      <c r="K274" s="23">
        <v>0</v>
      </c>
      <c r="L274" s="44">
        <v>0</v>
      </c>
      <c r="M274" s="44">
        <v>0</v>
      </c>
      <c r="N274" s="44">
        <v>0</v>
      </c>
      <c r="O274" s="44">
        <v>0</v>
      </c>
      <c r="P274" s="43">
        <v>2.7389999999999999</v>
      </c>
    </row>
    <row r="275" spans="2:16" x14ac:dyDescent="0.25">
      <c r="B275" s="24"/>
      <c r="C275" s="265" t="s">
        <v>648</v>
      </c>
      <c r="D275" s="23" t="s">
        <v>1542</v>
      </c>
      <c r="E275" s="30"/>
      <c r="F275" s="23">
        <v>574</v>
      </c>
      <c r="G275" s="23">
        <v>0</v>
      </c>
      <c r="H275" s="23">
        <v>0</v>
      </c>
      <c r="I275" s="41">
        <v>0</v>
      </c>
      <c r="J275" s="23">
        <v>1</v>
      </c>
      <c r="K275" s="23">
        <v>0</v>
      </c>
      <c r="L275" s="44">
        <v>0</v>
      </c>
      <c r="M275" s="44">
        <v>0</v>
      </c>
      <c r="N275" s="44">
        <v>0</v>
      </c>
      <c r="O275" s="44">
        <v>0</v>
      </c>
      <c r="P275" s="43">
        <v>4.5141999999999998</v>
      </c>
    </row>
    <row r="276" spans="2:16" x14ac:dyDescent="0.25">
      <c r="B276" s="24"/>
      <c r="C276" s="265" t="s">
        <v>558</v>
      </c>
      <c r="D276" s="23" t="s">
        <v>1420</v>
      </c>
      <c r="E276" s="30"/>
      <c r="F276" s="23">
        <v>630</v>
      </c>
      <c r="G276" s="23">
        <v>0</v>
      </c>
      <c r="H276" s="23">
        <v>0</v>
      </c>
      <c r="I276" s="41">
        <v>0</v>
      </c>
      <c r="J276" s="23">
        <v>0</v>
      </c>
      <c r="K276" s="23">
        <v>0</v>
      </c>
      <c r="L276" s="44">
        <v>6</v>
      </c>
      <c r="M276" s="44">
        <v>4</v>
      </c>
      <c r="N276" s="44">
        <v>8</v>
      </c>
      <c r="O276" s="44">
        <v>4</v>
      </c>
      <c r="P276" s="43">
        <v>15.829000000000001</v>
      </c>
    </row>
    <row r="277" spans="2:16" ht="16.5" thickBot="1" x14ac:dyDescent="0.3">
      <c r="B277" s="24"/>
      <c r="C277" s="275" t="s">
        <v>45</v>
      </c>
      <c r="D277" s="23" t="s">
        <v>1542</v>
      </c>
      <c r="E277" s="30"/>
      <c r="F277" s="23">
        <v>660</v>
      </c>
      <c r="G277" s="23">
        <v>0</v>
      </c>
      <c r="H277" s="23">
        <v>0</v>
      </c>
      <c r="I277" s="41">
        <v>0</v>
      </c>
      <c r="J277" s="23">
        <v>0</v>
      </c>
      <c r="K277" s="23">
        <v>0</v>
      </c>
      <c r="L277" s="44">
        <v>5</v>
      </c>
      <c r="M277" s="44">
        <v>2</v>
      </c>
      <c r="N277" s="44">
        <v>15</v>
      </c>
      <c r="O277" s="44">
        <v>8</v>
      </c>
      <c r="P277" s="43">
        <v>13.478</v>
      </c>
    </row>
    <row r="278" spans="2:16" x14ac:dyDescent="0.25">
      <c r="B278" s="24"/>
      <c r="C278" s="281" t="s">
        <v>400</v>
      </c>
      <c r="D278" s="23" t="s">
        <v>992</v>
      </c>
      <c r="E278" s="30"/>
      <c r="F278" s="23">
        <v>570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44">
        <v>3</v>
      </c>
      <c r="M278" s="44">
        <v>2</v>
      </c>
      <c r="N278" s="44">
        <v>14</v>
      </c>
      <c r="O278" s="44">
        <v>6</v>
      </c>
      <c r="P278" s="43">
        <v>11.031000000000001</v>
      </c>
    </row>
    <row r="279" spans="2:16" x14ac:dyDescent="0.25">
      <c r="B279" s="24"/>
      <c r="C279" s="265" t="s">
        <v>765</v>
      </c>
      <c r="D279" s="23" t="s">
        <v>1397</v>
      </c>
      <c r="E279" s="30"/>
      <c r="F279" s="23">
        <v>480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44">
        <v>4</v>
      </c>
      <c r="M279" s="44">
        <v>0</v>
      </c>
      <c r="N279" s="44">
        <v>15</v>
      </c>
      <c r="O279" s="44">
        <v>7</v>
      </c>
      <c r="P279" s="43">
        <v>9.234</v>
      </c>
    </row>
    <row r="280" spans="2:16" x14ac:dyDescent="0.25">
      <c r="B280" s="24"/>
      <c r="C280" s="265" t="s">
        <v>1527</v>
      </c>
      <c r="D280" s="23" t="s">
        <v>1395</v>
      </c>
      <c r="E280" s="30"/>
      <c r="F280" s="23">
        <v>270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44">
        <v>1</v>
      </c>
      <c r="M280" s="44">
        <v>0</v>
      </c>
      <c r="N280" s="44">
        <v>8</v>
      </c>
      <c r="O280" s="44">
        <v>6</v>
      </c>
      <c r="P280" s="43">
        <v>3.3410000000000002</v>
      </c>
    </row>
    <row r="281" spans="2:16" x14ac:dyDescent="0.25">
      <c r="B281" s="24"/>
      <c r="C281" s="265" t="s">
        <v>609</v>
      </c>
      <c r="D281" s="23">
        <v>0</v>
      </c>
      <c r="E281" s="30"/>
      <c r="F281" s="23">
        <v>0</v>
      </c>
      <c r="G281" s="23">
        <v>0</v>
      </c>
      <c r="H281" s="23">
        <v>0</v>
      </c>
      <c r="I281" s="23">
        <v>1</v>
      </c>
      <c r="J281" s="23">
        <v>0</v>
      </c>
      <c r="K281" s="23">
        <v>0</v>
      </c>
      <c r="L281" s="44">
        <v>0</v>
      </c>
      <c r="M281" s="44">
        <v>0</v>
      </c>
      <c r="N281" s="44">
        <v>0</v>
      </c>
      <c r="O281" s="44">
        <v>0</v>
      </c>
      <c r="P281" s="43">
        <v>1</v>
      </c>
    </row>
    <row r="282" spans="2:16" x14ac:dyDescent="0.25">
      <c r="B282" s="24"/>
      <c r="C282" s="265" t="s">
        <v>303</v>
      </c>
      <c r="D282" s="23">
        <v>0</v>
      </c>
      <c r="E282" s="30"/>
      <c r="F282" s="23">
        <v>0</v>
      </c>
      <c r="G282" s="23">
        <v>0</v>
      </c>
      <c r="H282" s="23">
        <v>0</v>
      </c>
      <c r="I282" s="23">
        <v>1</v>
      </c>
      <c r="J282" s="23">
        <v>0</v>
      </c>
      <c r="K282" s="23">
        <v>0</v>
      </c>
      <c r="L282" s="44">
        <v>0</v>
      </c>
      <c r="M282" s="44">
        <v>0</v>
      </c>
      <c r="N282" s="44">
        <v>0</v>
      </c>
      <c r="O282" s="44">
        <v>0</v>
      </c>
      <c r="P282" s="43">
        <v>1</v>
      </c>
    </row>
    <row r="283" spans="2:16" x14ac:dyDescent="0.25">
      <c r="B283" s="24"/>
      <c r="C283" s="265" t="s">
        <v>307</v>
      </c>
      <c r="D283" s="23">
        <v>0</v>
      </c>
      <c r="E283" s="30"/>
      <c r="F283" s="23">
        <v>0</v>
      </c>
      <c r="G283" s="23">
        <v>0</v>
      </c>
      <c r="H283" s="23">
        <v>0</v>
      </c>
      <c r="I283" s="23">
        <v>1</v>
      </c>
      <c r="J283" s="23">
        <v>0</v>
      </c>
      <c r="K283" s="23">
        <v>0</v>
      </c>
      <c r="L283" s="44">
        <v>0</v>
      </c>
      <c r="M283" s="44">
        <v>0</v>
      </c>
      <c r="N283" s="44">
        <v>0</v>
      </c>
      <c r="O283" s="44">
        <v>0</v>
      </c>
      <c r="P283" s="43">
        <v>1</v>
      </c>
    </row>
    <row r="284" spans="2:16" x14ac:dyDescent="0.25">
      <c r="B284" s="40" t="s">
        <v>325</v>
      </c>
      <c r="C284" s="293"/>
      <c r="D284" s="35">
        <v>0</v>
      </c>
      <c r="E284" s="35">
        <v>0</v>
      </c>
      <c r="F284" s="35">
        <v>11092</v>
      </c>
      <c r="G284" s="35">
        <v>24</v>
      </c>
      <c r="H284" s="35">
        <v>25</v>
      </c>
      <c r="I284" s="35">
        <v>12</v>
      </c>
      <c r="J284" s="35">
        <v>5</v>
      </c>
      <c r="K284" s="35">
        <v>0</v>
      </c>
      <c r="L284" s="35">
        <v>17</v>
      </c>
      <c r="M284" s="35">
        <v>10</v>
      </c>
      <c r="N284" s="35">
        <v>51</v>
      </c>
      <c r="O284" s="35">
        <v>29</v>
      </c>
      <c r="P284" s="43">
        <v>181.7636</v>
      </c>
    </row>
    <row r="285" spans="2:16" x14ac:dyDescent="0.25">
      <c r="B285" s="24"/>
      <c r="C285" s="265" t="s">
        <v>425</v>
      </c>
      <c r="D285" s="23" t="s">
        <v>1420</v>
      </c>
      <c r="E285" s="30"/>
      <c r="F285" s="23">
        <v>605</v>
      </c>
      <c r="G285" s="23">
        <v>8</v>
      </c>
      <c r="H285" s="23">
        <v>3</v>
      </c>
      <c r="I285" s="23">
        <v>4</v>
      </c>
      <c r="J285" s="23">
        <v>1</v>
      </c>
      <c r="K285" s="23">
        <v>0</v>
      </c>
      <c r="L285" s="44">
        <v>0</v>
      </c>
      <c r="M285" s="44">
        <v>0</v>
      </c>
      <c r="N285" s="44">
        <v>0</v>
      </c>
      <c r="O285" s="44">
        <v>0</v>
      </c>
      <c r="P285" s="43">
        <v>19.7715</v>
      </c>
    </row>
    <row r="286" spans="2:16" x14ac:dyDescent="0.25">
      <c r="B286" s="24"/>
      <c r="C286" s="265" t="s">
        <v>213</v>
      </c>
      <c r="D286" s="23" t="s">
        <v>989</v>
      </c>
      <c r="E286" s="30"/>
      <c r="F286" s="23">
        <v>440</v>
      </c>
      <c r="G286" s="23">
        <v>4</v>
      </c>
      <c r="H286" s="23">
        <v>1</v>
      </c>
      <c r="I286" s="23">
        <v>1</v>
      </c>
      <c r="J286" s="23">
        <v>0</v>
      </c>
      <c r="K286" s="23">
        <v>0</v>
      </c>
      <c r="L286" s="44">
        <v>0</v>
      </c>
      <c r="M286" s="44">
        <v>0</v>
      </c>
      <c r="N286" s="44">
        <v>0</v>
      </c>
      <c r="O286" s="44">
        <v>0</v>
      </c>
      <c r="P286" s="43">
        <v>9.652000000000001</v>
      </c>
    </row>
    <row r="287" spans="2:16" x14ac:dyDescent="0.25">
      <c r="B287" s="24"/>
      <c r="C287" s="265" t="s">
        <v>613</v>
      </c>
      <c r="D287" s="23" t="s">
        <v>634</v>
      </c>
      <c r="E287" s="30"/>
      <c r="F287" s="23">
        <v>361</v>
      </c>
      <c r="G287" s="23">
        <v>0</v>
      </c>
      <c r="H287" s="23">
        <v>3</v>
      </c>
      <c r="I287" s="23">
        <v>0</v>
      </c>
      <c r="J287" s="23">
        <v>0</v>
      </c>
      <c r="K287" s="23">
        <v>0</v>
      </c>
      <c r="L287" s="44">
        <v>0</v>
      </c>
      <c r="M287" s="44">
        <v>0</v>
      </c>
      <c r="N287" s="44">
        <v>0</v>
      </c>
      <c r="O287" s="44">
        <v>0</v>
      </c>
      <c r="P287" s="43">
        <v>5.9962999999999997</v>
      </c>
    </row>
    <row r="288" spans="2:16" x14ac:dyDescent="0.25">
      <c r="B288" s="24"/>
      <c r="C288" s="265" t="s">
        <v>247</v>
      </c>
      <c r="D288" s="23" t="s">
        <v>647</v>
      </c>
      <c r="E288" s="30"/>
      <c r="F288" s="23">
        <v>368</v>
      </c>
      <c r="G288" s="23">
        <v>3</v>
      </c>
      <c r="H288" s="23">
        <v>1</v>
      </c>
      <c r="I288" s="23">
        <v>0</v>
      </c>
      <c r="J288" s="23">
        <v>0</v>
      </c>
      <c r="K288" s="23">
        <v>0</v>
      </c>
      <c r="L288" s="44">
        <v>0</v>
      </c>
      <c r="M288" s="44">
        <v>0</v>
      </c>
      <c r="N288" s="44">
        <v>0</v>
      </c>
      <c r="O288" s="44">
        <v>0</v>
      </c>
      <c r="P288" s="43">
        <v>7.0544000000000002</v>
      </c>
    </row>
    <row r="289" spans="2:16" x14ac:dyDescent="0.25">
      <c r="B289" s="24"/>
      <c r="C289" s="265" t="s">
        <v>224</v>
      </c>
      <c r="D289" s="23" t="s">
        <v>1244</v>
      </c>
      <c r="E289" s="30"/>
      <c r="F289" s="23">
        <v>236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44">
        <v>0</v>
      </c>
      <c r="M289" s="44">
        <v>0</v>
      </c>
      <c r="N289" s="44">
        <v>0</v>
      </c>
      <c r="O289" s="44">
        <v>0</v>
      </c>
      <c r="P289" s="43">
        <v>1.9588000000000001</v>
      </c>
    </row>
    <row r="290" spans="2:16" x14ac:dyDescent="0.25">
      <c r="B290" s="24"/>
      <c r="C290" s="265" t="s">
        <v>467</v>
      </c>
      <c r="D290" s="23" t="s">
        <v>1275</v>
      </c>
      <c r="E290" s="30"/>
      <c r="F290" s="23">
        <v>626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44">
        <v>0</v>
      </c>
      <c r="M290" s="44">
        <v>0</v>
      </c>
      <c r="N290" s="44">
        <v>0</v>
      </c>
      <c r="O290" s="44">
        <v>0</v>
      </c>
      <c r="P290" s="43">
        <v>5.1958000000000002</v>
      </c>
    </row>
    <row r="291" spans="2:16" x14ac:dyDescent="0.25">
      <c r="B291" s="24"/>
      <c r="C291" s="265" t="s">
        <v>491</v>
      </c>
      <c r="D291" s="23" t="s">
        <v>1545</v>
      </c>
      <c r="E291" s="30"/>
      <c r="F291" s="23">
        <v>422</v>
      </c>
      <c r="G291" s="23">
        <v>0</v>
      </c>
      <c r="H291" s="23">
        <v>1</v>
      </c>
      <c r="I291" s="23">
        <v>0</v>
      </c>
      <c r="J291" s="23">
        <v>0</v>
      </c>
      <c r="K291" s="23">
        <v>0</v>
      </c>
      <c r="L291" s="44">
        <v>0</v>
      </c>
      <c r="M291" s="44">
        <v>0</v>
      </c>
      <c r="N291" s="44">
        <v>0</v>
      </c>
      <c r="O291" s="44">
        <v>0</v>
      </c>
      <c r="P291" s="43">
        <v>4.5026000000000002</v>
      </c>
    </row>
    <row r="292" spans="2:16" x14ac:dyDescent="0.25">
      <c r="B292" s="24"/>
      <c r="C292" s="265" t="s">
        <v>706</v>
      </c>
      <c r="D292" s="23" t="s">
        <v>1404</v>
      </c>
      <c r="E292" s="30"/>
      <c r="F292" s="23">
        <v>630</v>
      </c>
      <c r="G292" s="23">
        <v>1</v>
      </c>
      <c r="H292" s="23">
        <v>1</v>
      </c>
      <c r="I292" s="23">
        <v>0</v>
      </c>
      <c r="J292" s="23">
        <v>0</v>
      </c>
      <c r="K292" s="23">
        <v>0</v>
      </c>
      <c r="L292" s="44">
        <v>0</v>
      </c>
      <c r="M292" s="44">
        <v>0</v>
      </c>
      <c r="N292" s="44">
        <v>0</v>
      </c>
      <c r="O292" s="44">
        <v>0</v>
      </c>
      <c r="P292" s="43">
        <v>7.2290000000000001</v>
      </c>
    </row>
    <row r="293" spans="2:16" x14ac:dyDescent="0.25">
      <c r="B293" s="24"/>
      <c r="C293" s="268" t="s">
        <v>707</v>
      </c>
      <c r="D293" s="23" t="s">
        <v>1236</v>
      </c>
      <c r="E293" s="30"/>
      <c r="F293" s="23">
        <v>425</v>
      </c>
      <c r="G293" s="23">
        <v>1</v>
      </c>
      <c r="H293" s="23">
        <v>2</v>
      </c>
      <c r="I293" s="23">
        <v>1</v>
      </c>
      <c r="J293" s="23">
        <v>0</v>
      </c>
      <c r="K293" s="23">
        <v>0</v>
      </c>
      <c r="L293" s="44">
        <v>0</v>
      </c>
      <c r="M293" s="44">
        <v>0</v>
      </c>
      <c r="N293" s="44">
        <v>0</v>
      </c>
      <c r="O293" s="44">
        <v>0</v>
      </c>
      <c r="P293" s="43">
        <v>7.5274999999999999</v>
      </c>
    </row>
    <row r="294" spans="2:16" x14ac:dyDescent="0.25">
      <c r="B294" s="24"/>
      <c r="C294" s="265" t="s">
        <v>225</v>
      </c>
      <c r="D294" s="23" t="s">
        <v>1542</v>
      </c>
      <c r="E294" s="30"/>
      <c r="F294" s="23">
        <v>602</v>
      </c>
      <c r="G294" s="23">
        <v>6</v>
      </c>
      <c r="H294" s="23">
        <v>1</v>
      </c>
      <c r="I294" s="23">
        <v>3</v>
      </c>
      <c r="J294" s="23">
        <v>1</v>
      </c>
      <c r="K294" s="23">
        <v>0</v>
      </c>
      <c r="L294" s="44">
        <v>0</v>
      </c>
      <c r="M294" s="44">
        <v>0</v>
      </c>
      <c r="N294" s="44">
        <v>0</v>
      </c>
      <c r="O294" s="44">
        <v>0</v>
      </c>
      <c r="P294" s="43">
        <v>14.746600000000001</v>
      </c>
    </row>
    <row r="295" spans="2:16" x14ac:dyDescent="0.25">
      <c r="B295" s="24"/>
      <c r="C295" s="268" t="s">
        <v>358</v>
      </c>
      <c r="D295" s="23" t="s">
        <v>1542</v>
      </c>
      <c r="E295" s="30"/>
      <c r="F295" s="23">
        <v>467</v>
      </c>
      <c r="G295" s="23">
        <v>0</v>
      </c>
      <c r="H295" s="23">
        <v>1</v>
      </c>
      <c r="I295" s="23">
        <v>0</v>
      </c>
      <c r="J295" s="23">
        <v>2</v>
      </c>
      <c r="K295" s="23">
        <v>0</v>
      </c>
      <c r="L295" s="44">
        <v>0</v>
      </c>
      <c r="M295" s="44">
        <v>0</v>
      </c>
      <c r="N295" s="44">
        <v>0</v>
      </c>
      <c r="O295" s="44">
        <v>0</v>
      </c>
      <c r="P295" s="43">
        <v>4.3761000000000001</v>
      </c>
    </row>
    <row r="296" spans="2:16" x14ac:dyDescent="0.25">
      <c r="B296" s="24"/>
      <c r="C296" s="265" t="s">
        <v>475</v>
      </c>
      <c r="D296" s="23" t="s">
        <v>1275</v>
      </c>
      <c r="E296" s="30"/>
      <c r="F296" s="23">
        <v>67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44">
        <v>0</v>
      </c>
      <c r="M296" s="44">
        <v>0</v>
      </c>
      <c r="N296" s="44">
        <v>0</v>
      </c>
      <c r="O296" s="44">
        <v>0</v>
      </c>
      <c r="P296" s="43">
        <v>0.55610000000000004</v>
      </c>
    </row>
    <row r="297" spans="2:16" x14ac:dyDescent="0.25">
      <c r="B297" s="24"/>
      <c r="C297" s="265" t="s">
        <v>734</v>
      </c>
      <c r="D297" s="23" t="s">
        <v>1397</v>
      </c>
      <c r="E297" s="30"/>
      <c r="F297" s="23">
        <v>470</v>
      </c>
      <c r="G297" s="23">
        <v>0</v>
      </c>
      <c r="H297" s="23">
        <v>4</v>
      </c>
      <c r="I297" s="23">
        <v>0</v>
      </c>
      <c r="J297" s="23">
        <v>0</v>
      </c>
      <c r="K297" s="23">
        <v>0</v>
      </c>
      <c r="L297" s="44">
        <v>0</v>
      </c>
      <c r="M297" s="44">
        <v>0</v>
      </c>
      <c r="N297" s="44">
        <v>0</v>
      </c>
      <c r="O297" s="44">
        <v>0</v>
      </c>
      <c r="P297" s="43">
        <v>7.9009999999999998</v>
      </c>
    </row>
    <row r="298" spans="2:16" x14ac:dyDescent="0.25">
      <c r="B298" s="24"/>
      <c r="C298" s="265" t="s">
        <v>543</v>
      </c>
      <c r="D298" s="23" t="s">
        <v>1545</v>
      </c>
      <c r="E298" s="30"/>
      <c r="F298" s="23">
        <v>376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44">
        <v>0</v>
      </c>
      <c r="M298" s="44">
        <v>0</v>
      </c>
      <c r="N298" s="44">
        <v>0</v>
      </c>
      <c r="O298" s="44">
        <v>0</v>
      </c>
      <c r="P298" s="43">
        <v>3.1208</v>
      </c>
    </row>
    <row r="299" spans="2:16" x14ac:dyDescent="0.25">
      <c r="B299" s="24"/>
      <c r="C299" s="265" t="s">
        <v>381</v>
      </c>
      <c r="D299" s="23" t="s">
        <v>1438</v>
      </c>
      <c r="E299" s="30"/>
      <c r="F299" s="23">
        <v>234</v>
      </c>
      <c r="G299" s="23">
        <v>0</v>
      </c>
      <c r="H299" s="23">
        <v>1</v>
      </c>
      <c r="I299" s="23">
        <v>0</v>
      </c>
      <c r="J299" s="23">
        <v>0</v>
      </c>
      <c r="K299" s="23">
        <v>0</v>
      </c>
      <c r="L299" s="44">
        <v>0</v>
      </c>
      <c r="M299" s="44">
        <v>0</v>
      </c>
      <c r="N299" s="44">
        <v>0</v>
      </c>
      <c r="O299" s="44">
        <v>0</v>
      </c>
      <c r="P299" s="43">
        <v>2.9421999999999997</v>
      </c>
    </row>
    <row r="300" spans="2:16" x14ac:dyDescent="0.25">
      <c r="B300" s="24"/>
      <c r="C300" s="265" t="s">
        <v>360</v>
      </c>
      <c r="D300" s="23" t="s">
        <v>1246</v>
      </c>
      <c r="E300" s="30"/>
      <c r="F300" s="23">
        <v>259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  <c r="L300" s="44">
        <v>0</v>
      </c>
      <c r="M300" s="44">
        <v>0</v>
      </c>
      <c r="N300" s="44">
        <v>0</v>
      </c>
      <c r="O300" s="44">
        <v>0</v>
      </c>
      <c r="P300" s="43">
        <v>2.1497000000000002</v>
      </c>
    </row>
    <row r="301" spans="2:16" x14ac:dyDescent="0.25">
      <c r="B301" s="24"/>
      <c r="C301" s="268" t="s">
        <v>411</v>
      </c>
      <c r="D301" s="23" t="s">
        <v>998</v>
      </c>
      <c r="E301" s="30"/>
      <c r="F301" s="23">
        <v>223</v>
      </c>
      <c r="G301" s="23">
        <v>0</v>
      </c>
      <c r="H301" s="23">
        <v>0</v>
      </c>
      <c r="I301" s="23">
        <v>0</v>
      </c>
      <c r="J301" s="23">
        <v>1</v>
      </c>
      <c r="K301" s="23">
        <v>0</v>
      </c>
      <c r="L301" s="44">
        <v>0</v>
      </c>
      <c r="M301" s="44">
        <v>0</v>
      </c>
      <c r="N301" s="44">
        <v>0</v>
      </c>
      <c r="O301" s="44">
        <v>0</v>
      </c>
      <c r="P301" s="43">
        <v>1.6009</v>
      </c>
    </row>
    <row r="302" spans="2:16" x14ac:dyDescent="0.25">
      <c r="B302" s="24"/>
      <c r="C302" s="265" t="s">
        <v>593</v>
      </c>
      <c r="D302" s="23" t="s">
        <v>654</v>
      </c>
      <c r="E302" s="30"/>
      <c r="F302" s="23">
        <v>180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44">
        <v>0</v>
      </c>
      <c r="M302" s="44">
        <v>0</v>
      </c>
      <c r="N302" s="44">
        <v>0</v>
      </c>
      <c r="O302" s="44">
        <v>0</v>
      </c>
      <c r="P302" s="43">
        <v>1.494</v>
      </c>
    </row>
    <row r="303" spans="2:16" ht="16.5" thickBot="1" x14ac:dyDescent="0.3">
      <c r="B303" s="24"/>
      <c r="C303" s="273" t="s">
        <v>102</v>
      </c>
      <c r="D303" s="23" t="s">
        <v>634</v>
      </c>
      <c r="E303" s="30"/>
      <c r="F303" s="23">
        <v>351</v>
      </c>
      <c r="G303" s="23">
        <v>0</v>
      </c>
      <c r="H303" s="23">
        <v>2</v>
      </c>
      <c r="I303" s="23">
        <v>0</v>
      </c>
      <c r="J303" s="23">
        <v>0</v>
      </c>
      <c r="K303" s="23">
        <v>0</v>
      </c>
      <c r="L303" s="44">
        <v>0</v>
      </c>
      <c r="M303" s="44">
        <v>0</v>
      </c>
      <c r="N303" s="44">
        <v>0</v>
      </c>
      <c r="O303" s="44">
        <v>0</v>
      </c>
      <c r="P303" s="43">
        <v>4.9132999999999996</v>
      </c>
    </row>
    <row r="304" spans="2:16" x14ac:dyDescent="0.25">
      <c r="B304" s="24"/>
      <c r="C304" s="274" t="s">
        <v>217</v>
      </c>
      <c r="D304" s="23" t="s">
        <v>647</v>
      </c>
      <c r="E304" s="30"/>
      <c r="F304" s="23">
        <v>390</v>
      </c>
      <c r="G304" s="23">
        <v>1</v>
      </c>
      <c r="H304" s="23">
        <v>1</v>
      </c>
      <c r="I304" s="23">
        <v>0</v>
      </c>
      <c r="J304" s="23">
        <v>0</v>
      </c>
      <c r="K304" s="23">
        <v>0</v>
      </c>
      <c r="L304" s="44">
        <v>0</v>
      </c>
      <c r="M304" s="44">
        <v>0</v>
      </c>
      <c r="N304" s="44">
        <v>0</v>
      </c>
      <c r="O304" s="44">
        <v>0</v>
      </c>
      <c r="P304" s="43">
        <v>5.2370000000000001</v>
      </c>
    </row>
    <row r="305" spans="2:16" x14ac:dyDescent="0.25">
      <c r="B305" s="24"/>
      <c r="C305" s="265" t="s">
        <v>112</v>
      </c>
      <c r="D305" s="23" t="s">
        <v>1542</v>
      </c>
      <c r="E305" s="30"/>
      <c r="F305" s="23">
        <v>330</v>
      </c>
      <c r="G305" s="23">
        <v>0</v>
      </c>
      <c r="H305" s="23">
        <v>0</v>
      </c>
      <c r="I305" s="41">
        <v>0</v>
      </c>
      <c r="J305" s="23">
        <v>0</v>
      </c>
      <c r="K305" s="23">
        <v>0</v>
      </c>
      <c r="L305" s="44">
        <v>0</v>
      </c>
      <c r="M305" s="44">
        <v>0</v>
      </c>
      <c r="N305" s="44">
        <v>0</v>
      </c>
      <c r="O305" s="44">
        <v>0</v>
      </c>
      <c r="P305" s="43">
        <v>2.7389999999999999</v>
      </c>
    </row>
    <row r="306" spans="2:16" x14ac:dyDescent="0.25">
      <c r="B306" s="24"/>
      <c r="C306" s="265" t="s">
        <v>758</v>
      </c>
      <c r="D306" s="23" t="s">
        <v>989</v>
      </c>
      <c r="E306" s="30"/>
      <c r="F306" s="23">
        <v>450</v>
      </c>
      <c r="G306" s="23">
        <v>0</v>
      </c>
      <c r="H306" s="23">
        <v>1</v>
      </c>
      <c r="I306" s="41">
        <v>0</v>
      </c>
      <c r="J306" s="23">
        <v>0</v>
      </c>
      <c r="K306" s="23">
        <v>0</v>
      </c>
      <c r="L306" s="44">
        <v>0</v>
      </c>
      <c r="M306" s="44">
        <v>0</v>
      </c>
      <c r="N306" s="44">
        <v>0</v>
      </c>
      <c r="O306" s="44">
        <v>0</v>
      </c>
      <c r="P306" s="43">
        <v>4.7349999999999994</v>
      </c>
    </row>
    <row r="307" spans="2:16" ht="16.5" thickBot="1" x14ac:dyDescent="0.3">
      <c r="B307" s="24"/>
      <c r="C307" s="275" t="s">
        <v>558</v>
      </c>
      <c r="D307" s="23" t="s">
        <v>1420</v>
      </c>
      <c r="E307" s="30"/>
      <c r="F307" s="23">
        <v>630</v>
      </c>
      <c r="G307" s="23">
        <v>0</v>
      </c>
      <c r="H307" s="23">
        <v>0</v>
      </c>
      <c r="I307" s="41">
        <v>0</v>
      </c>
      <c r="J307" s="23">
        <v>0</v>
      </c>
      <c r="K307" s="23">
        <v>0</v>
      </c>
      <c r="L307" s="44">
        <v>6</v>
      </c>
      <c r="M307" s="44">
        <v>4</v>
      </c>
      <c r="N307" s="44">
        <v>8</v>
      </c>
      <c r="O307" s="44">
        <v>4</v>
      </c>
      <c r="P307" s="43">
        <v>15.829000000000001</v>
      </c>
    </row>
    <row r="308" spans="2:16" x14ac:dyDescent="0.25">
      <c r="B308" s="24"/>
      <c r="C308" s="281" t="s">
        <v>45</v>
      </c>
      <c r="D308" s="23" t="s">
        <v>1542</v>
      </c>
      <c r="E308" s="30"/>
      <c r="F308" s="23">
        <v>660</v>
      </c>
      <c r="G308" s="23">
        <v>0</v>
      </c>
      <c r="H308" s="23">
        <v>0</v>
      </c>
      <c r="I308" s="41">
        <v>0</v>
      </c>
      <c r="J308" s="23">
        <v>0</v>
      </c>
      <c r="K308" s="23">
        <v>0</v>
      </c>
      <c r="L308" s="44">
        <v>5</v>
      </c>
      <c r="M308" s="44">
        <v>2</v>
      </c>
      <c r="N308" s="44">
        <v>15</v>
      </c>
      <c r="O308" s="44">
        <v>8</v>
      </c>
      <c r="P308" s="43">
        <v>13.478</v>
      </c>
    </row>
    <row r="309" spans="2:16" x14ac:dyDescent="0.25">
      <c r="B309" s="24"/>
      <c r="C309" s="265" t="s">
        <v>400</v>
      </c>
      <c r="D309" s="23" t="s">
        <v>992</v>
      </c>
      <c r="E309" s="30"/>
      <c r="F309" s="23">
        <v>570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44">
        <v>3</v>
      </c>
      <c r="M309" s="44">
        <v>2</v>
      </c>
      <c r="N309" s="44">
        <v>14</v>
      </c>
      <c r="O309" s="44">
        <v>6</v>
      </c>
      <c r="P309" s="43">
        <v>11.031000000000001</v>
      </c>
    </row>
    <row r="310" spans="2:16" x14ac:dyDescent="0.25">
      <c r="B310" s="24"/>
      <c r="C310" s="265" t="s">
        <v>788</v>
      </c>
      <c r="D310" s="23" t="s">
        <v>654</v>
      </c>
      <c r="E310" s="30"/>
      <c r="F310" s="23">
        <v>270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  <c r="L310" s="44">
        <v>1</v>
      </c>
      <c r="M310" s="44">
        <v>0</v>
      </c>
      <c r="N310" s="44">
        <v>8</v>
      </c>
      <c r="O310" s="44">
        <v>5</v>
      </c>
      <c r="P310" s="43">
        <v>3.5910000000000002</v>
      </c>
    </row>
    <row r="311" spans="2:16" x14ac:dyDescent="0.25">
      <c r="B311" s="24"/>
      <c r="C311" s="294" t="s">
        <v>764</v>
      </c>
      <c r="D311" s="23" t="s">
        <v>887</v>
      </c>
      <c r="E311" s="30"/>
      <c r="F311" s="23">
        <v>450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  <c r="L311" s="44">
        <v>2</v>
      </c>
      <c r="M311" s="44">
        <v>2</v>
      </c>
      <c r="N311" s="44">
        <v>6</v>
      </c>
      <c r="O311" s="44">
        <v>6</v>
      </c>
      <c r="P311" s="43">
        <v>7.4349999999999987</v>
      </c>
    </row>
    <row r="312" spans="2:16" x14ac:dyDescent="0.25">
      <c r="B312" s="24"/>
      <c r="C312" s="273" t="s">
        <v>303</v>
      </c>
      <c r="D312" s="23">
        <v>0</v>
      </c>
      <c r="E312" s="30"/>
      <c r="F312" s="23">
        <v>0</v>
      </c>
      <c r="G312" s="23">
        <v>0</v>
      </c>
      <c r="H312" s="23">
        <v>0</v>
      </c>
      <c r="I312" s="23">
        <v>1</v>
      </c>
      <c r="J312" s="23">
        <v>0</v>
      </c>
      <c r="K312" s="23">
        <v>0</v>
      </c>
      <c r="L312" s="44">
        <v>0</v>
      </c>
      <c r="M312" s="44">
        <v>0</v>
      </c>
      <c r="N312" s="44">
        <v>0</v>
      </c>
      <c r="O312" s="44">
        <v>0</v>
      </c>
      <c r="P312" s="43">
        <v>1</v>
      </c>
    </row>
    <row r="313" spans="2:16" x14ac:dyDescent="0.25">
      <c r="B313" s="24"/>
      <c r="C313" s="265" t="s">
        <v>307</v>
      </c>
      <c r="D313" s="23">
        <v>0</v>
      </c>
      <c r="E313" s="30"/>
      <c r="F313" s="23">
        <v>0</v>
      </c>
      <c r="G313" s="23">
        <v>0</v>
      </c>
      <c r="H313" s="23">
        <v>2</v>
      </c>
      <c r="I313" s="23">
        <v>1</v>
      </c>
      <c r="J313" s="23">
        <v>0</v>
      </c>
      <c r="K313" s="23">
        <v>0</v>
      </c>
      <c r="L313" s="44">
        <v>0</v>
      </c>
      <c r="M313" s="44">
        <v>0</v>
      </c>
      <c r="N313" s="44">
        <v>0</v>
      </c>
      <c r="O313" s="44">
        <v>0</v>
      </c>
      <c r="P313" s="43">
        <v>3</v>
      </c>
    </row>
    <row r="314" spans="2:16" x14ac:dyDescent="0.25">
      <c r="B314" s="24"/>
      <c r="C314" s="265" t="s">
        <v>609</v>
      </c>
      <c r="D314" s="23">
        <v>0</v>
      </c>
      <c r="E314" s="30"/>
      <c r="F314" s="23">
        <v>0</v>
      </c>
      <c r="G314" s="23">
        <v>0</v>
      </c>
      <c r="H314" s="23">
        <v>0</v>
      </c>
      <c r="I314" s="23">
        <v>1</v>
      </c>
      <c r="J314" s="23">
        <v>0</v>
      </c>
      <c r="K314" s="23">
        <v>0</v>
      </c>
      <c r="L314" s="44">
        <v>0</v>
      </c>
      <c r="M314" s="44">
        <v>0</v>
      </c>
      <c r="N314" s="44">
        <v>0</v>
      </c>
      <c r="O314" s="44">
        <v>0</v>
      </c>
      <c r="P314" s="43">
        <v>1</v>
      </c>
    </row>
    <row r="315" spans="2:16" x14ac:dyDescent="0.25">
      <c r="B315" s="40" t="s">
        <v>329</v>
      </c>
      <c r="C315" s="293"/>
      <c r="D315" s="35">
        <v>0</v>
      </c>
      <c r="E315" s="35">
        <v>0</v>
      </c>
      <c r="F315" s="35">
        <v>10346</v>
      </c>
      <c r="G315" s="35">
        <v>34</v>
      </c>
      <c r="H315" s="35">
        <v>22</v>
      </c>
      <c r="I315" s="35">
        <v>12</v>
      </c>
      <c r="J315" s="35">
        <v>4</v>
      </c>
      <c r="K315" s="35">
        <v>0</v>
      </c>
      <c r="L315" s="35">
        <v>13</v>
      </c>
      <c r="M315" s="35">
        <v>9</v>
      </c>
      <c r="N315" s="35">
        <v>45</v>
      </c>
      <c r="O315" s="35">
        <v>22</v>
      </c>
      <c r="P315" s="43">
        <v>178.37180000000001</v>
      </c>
    </row>
    <row r="316" spans="2:16" x14ac:dyDescent="0.25">
      <c r="B316" s="24"/>
      <c r="C316" s="265" t="s">
        <v>425</v>
      </c>
      <c r="D316" s="23" t="s">
        <v>1420</v>
      </c>
      <c r="E316" s="30"/>
      <c r="F316" s="23">
        <v>605</v>
      </c>
      <c r="G316" s="23">
        <v>8</v>
      </c>
      <c r="H316" s="23">
        <v>3</v>
      </c>
      <c r="I316" s="23">
        <v>4</v>
      </c>
      <c r="J316" s="23">
        <v>1</v>
      </c>
      <c r="K316" s="23">
        <v>0</v>
      </c>
      <c r="L316" s="44">
        <v>0</v>
      </c>
      <c r="M316" s="44">
        <v>0</v>
      </c>
      <c r="N316" s="44">
        <v>0</v>
      </c>
      <c r="O316" s="44">
        <v>0</v>
      </c>
      <c r="P316" s="43">
        <v>19.7715</v>
      </c>
    </row>
    <row r="317" spans="2:16" x14ac:dyDescent="0.25">
      <c r="B317" s="24"/>
      <c r="C317" s="268" t="s">
        <v>5</v>
      </c>
      <c r="D317" s="23" t="s">
        <v>1542</v>
      </c>
      <c r="E317" s="30"/>
      <c r="F317" s="23">
        <v>652</v>
      </c>
      <c r="G317" s="23">
        <v>6</v>
      </c>
      <c r="H317" s="23">
        <v>1</v>
      </c>
      <c r="I317" s="23">
        <v>2</v>
      </c>
      <c r="J317" s="23">
        <v>0</v>
      </c>
      <c r="K317" s="23">
        <v>0</v>
      </c>
      <c r="L317" s="44">
        <v>0</v>
      </c>
      <c r="M317" s="44">
        <v>0</v>
      </c>
      <c r="N317" s="44">
        <v>0</v>
      </c>
      <c r="O317" s="44">
        <v>0</v>
      </c>
      <c r="P317" s="43">
        <v>14.4116</v>
      </c>
    </row>
    <row r="318" spans="2:16" x14ac:dyDescent="0.25">
      <c r="B318" s="24"/>
      <c r="C318" s="268" t="s">
        <v>689</v>
      </c>
      <c r="D318" s="23" t="s">
        <v>1397</v>
      </c>
      <c r="E318" s="30"/>
      <c r="F318" s="23">
        <v>465</v>
      </c>
      <c r="G318" s="23">
        <v>7</v>
      </c>
      <c r="H318" s="23">
        <v>0</v>
      </c>
      <c r="I318" s="23">
        <v>4</v>
      </c>
      <c r="J318" s="23">
        <v>0</v>
      </c>
      <c r="K318" s="23">
        <v>0</v>
      </c>
      <c r="L318" s="44">
        <v>0</v>
      </c>
      <c r="M318" s="44">
        <v>0</v>
      </c>
      <c r="N318" s="44">
        <v>0</v>
      </c>
      <c r="O318" s="44">
        <v>0</v>
      </c>
      <c r="P318" s="43">
        <v>14.859500000000001</v>
      </c>
    </row>
    <row r="319" spans="2:16" x14ac:dyDescent="0.25">
      <c r="B319" s="24"/>
      <c r="C319" s="265" t="s">
        <v>247</v>
      </c>
      <c r="D319" s="23" t="s">
        <v>647</v>
      </c>
      <c r="E319" s="30"/>
      <c r="F319" s="23">
        <v>368</v>
      </c>
      <c r="G319" s="23">
        <v>3</v>
      </c>
      <c r="H319" s="23">
        <v>1</v>
      </c>
      <c r="I319" s="23">
        <v>0</v>
      </c>
      <c r="J319" s="23">
        <v>0</v>
      </c>
      <c r="K319" s="23">
        <v>0</v>
      </c>
      <c r="L319" s="44">
        <v>0</v>
      </c>
      <c r="M319" s="44">
        <v>0</v>
      </c>
      <c r="N319" s="44">
        <v>0</v>
      </c>
      <c r="O319" s="44">
        <v>0</v>
      </c>
      <c r="P319" s="43">
        <v>7.0544000000000002</v>
      </c>
    </row>
    <row r="320" spans="2:16" x14ac:dyDescent="0.25">
      <c r="B320" s="24"/>
      <c r="C320" s="265" t="s">
        <v>224</v>
      </c>
      <c r="D320" s="23" t="s">
        <v>1244</v>
      </c>
      <c r="E320" s="30"/>
      <c r="F320" s="23">
        <v>236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44">
        <v>0</v>
      </c>
      <c r="M320" s="44">
        <v>0</v>
      </c>
      <c r="N320" s="44">
        <v>0</v>
      </c>
      <c r="O320" s="44">
        <v>0</v>
      </c>
      <c r="P320" s="43">
        <v>1.9588000000000001</v>
      </c>
    </row>
    <row r="321" spans="2:16" x14ac:dyDescent="0.25">
      <c r="B321" s="24"/>
      <c r="C321" s="265" t="s">
        <v>699</v>
      </c>
      <c r="D321" s="23" t="s">
        <v>787</v>
      </c>
      <c r="E321" s="30"/>
      <c r="F321" s="23">
        <v>360</v>
      </c>
      <c r="G321" s="23">
        <v>1</v>
      </c>
      <c r="H321" s="23">
        <v>2</v>
      </c>
      <c r="I321" s="23">
        <v>0</v>
      </c>
      <c r="J321" s="23">
        <v>1</v>
      </c>
      <c r="K321" s="23">
        <v>0</v>
      </c>
      <c r="L321" s="44">
        <v>0</v>
      </c>
      <c r="M321" s="44">
        <v>0</v>
      </c>
      <c r="N321" s="44">
        <v>0</v>
      </c>
      <c r="O321" s="44">
        <v>0</v>
      </c>
      <c r="P321" s="43">
        <v>5.7379999999999995</v>
      </c>
    </row>
    <row r="322" spans="2:16" x14ac:dyDescent="0.25">
      <c r="B322" s="24"/>
      <c r="C322" s="265" t="s">
        <v>491</v>
      </c>
      <c r="D322" s="23" t="s">
        <v>1545</v>
      </c>
      <c r="E322" s="30"/>
      <c r="F322" s="23">
        <v>422</v>
      </c>
      <c r="G322" s="23">
        <v>0</v>
      </c>
      <c r="H322" s="23">
        <v>1</v>
      </c>
      <c r="I322" s="23">
        <v>0</v>
      </c>
      <c r="J322" s="23">
        <v>0</v>
      </c>
      <c r="K322" s="23">
        <v>0</v>
      </c>
      <c r="L322" s="44">
        <v>0</v>
      </c>
      <c r="M322" s="44">
        <v>0</v>
      </c>
      <c r="N322" s="44">
        <v>0</v>
      </c>
      <c r="O322" s="44">
        <v>0</v>
      </c>
      <c r="P322" s="43">
        <v>4.5026000000000002</v>
      </c>
    </row>
    <row r="323" spans="2:16" x14ac:dyDescent="0.25">
      <c r="B323" s="24"/>
      <c r="C323" s="265" t="s">
        <v>254</v>
      </c>
      <c r="D323" s="23" t="s">
        <v>887</v>
      </c>
      <c r="E323" s="30"/>
      <c r="F323" s="23">
        <v>420</v>
      </c>
      <c r="G323" s="23">
        <v>3</v>
      </c>
      <c r="H323" s="23">
        <v>0</v>
      </c>
      <c r="I323" s="23">
        <v>0</v>
      </c>
      <c r="J323" s="23">
        <v>1</v>
      </c>
      <c r="K323" s="23">
        <v>0</v>
      </c>
      <c r="L323" s="44">
        <v>0</v>
      </c>
      <c r="M323" s="44">
        <v>0</v>
      </c>
      <c r="N323" s="44">
        <v>0</v>
      </c>
      <c r="O323" s="44">
        <v>0</v>
      </c>
      <c r="P323" s="43">
        <v>6.2360000000000007</v>
      </c>
    </row>
    <row r="324" spans="2:16" x14ac:dyDescent="0.25">
      <c r="B324" s="24"/>
      <c r="C324" s="265" t="s">
        <v>594</v>
      </c>
      <c r="D324" s="23" t="s">
        <v>654</v>
      </c>
      <c r="E324" s="30"/>
      <c r="F324" s="23">
        <v>270</v>
      </c>
      <c r="G324" s="23">
        <v>1</v>
      </c>
      <c r="H324" s="23">
        <v>0</v>
      </c>
      <c r="I324" s="23">
        <v>0</v>
      </c>
      <c r="J324" s="23">
        <v>0</v>
      </c>
      <c r="K324" s="23">
        <v>0</v>
      </c>
      <c r="L324" s="44">
        <v>0</v>
      </c>
      <c r="M324" s="44">
        <v>0</v>
      </c>
      <c r="N324" s="44">
        <v>0</v>
      </c>
      <c r="O324" s="44">
        <v>0</v>
      </c>
      <c r="P324" s="43">
        <v>3.2410000000000001</v>
      </c>
    </row>
    <row r="325" spans="2:16" x14ac:dyDescent="0.25">
      <c r="B325" s="24"/>
      <c r="C325" s="268" t="s">
        <v>719</v>
      </c>
      <c r="D325" s="23" t="s">
        <v>1236</v>
      </c>
      <c r="E325" s="30"/>
      <c r="F325" s="23">
        <v>326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44">
        <v>0</v>
      </c>
      <c r="M325" s="44">
        <v>0</v>
      </c>
      <c r="N325" s="44">
        <v>0</v>
      </c>
      <c r="O325" s="44">
        <v>0</v>
      </c>
      <c r="P325" s="43">
        <v>2.7058</v>
      </c>
    </row>
    <row r="326" spans="2:16" x14ac:dyDescent="0.25">
      <c r="B326" s="24"/>
      <c r="C326" s="265" t="s">
        <v>720</v>
      </c>
      <c r="D326" s="23" t="s">
        <v>1420</v>
      </c>
      <c r="E326" s="30"/>
      <c r="F326" s="23">
        <v>556</v>
      </c>
      <c r="G326" s="23">
        <v>0</v>
      </c>
      <c r="H326" s="23">
        <v>5</v>
      </c>
      <c r="I326" s="23">
        <v>0</v>
      </c>
      <c r="J326" s="23">
        <v>1</v>
      </c>
      <c r="K326" s="23">
        <v>0</v>
      </c>
      <c r="L326" s="44">
        <v>0</v>
      </c>
      <c r="M326" s="44">
        <v>0</v>
      </c>
      <c r="N326" s="44">
        <v>0</v>
      </c>
      <c r="O326" s="44">
        <v>0</v>
      </c>
      <c r="P326" s="43">
        <v>9.3647999999999989</v>
      </c>
    </row>
    <row r="327" spans="2:16" x14ac:dyDescent="0.25">
      <c r="B327" s="24"/>
      <c r="C327" s="265" t="s">
        <v>38</v>
      </c>
      <c r="D327" s="23" t="s">
        <v>1542</v>
      </c>
      <c r="E327" s="30"/>
      <c r="F327" s="23">
        <v>178</v>
      </c>
      <c r="G327" s="23">
        <v>1</v>
      </c>
      <c r="H327" s="23">
        <v>0</v>
      </c>
      <c r="I327" s="23">
        <v>0</v>
      </c>
      <c r="J327" s="23">
        <v>0</v>
      </c>
      <c r="K327" s="23">
        <v>0</v>
      </c>
      <c r="L327" s="44">
        <v>0</v>
      </c>
      <c r="M327" s="44">
        <v>0</v>
      </c>
      <c r="N327" s="44">
        <v>0</v>
      </c>
      <c r="O327" s="44">
        <v>0</v>
      </c>
      <c r="P327" s="43">
        <v>2.4774000000000003</v>
      </c>
    </row>
    <row r="328" spans="2:16" x14ac:dyDescent="0.25">
      <c r="B328" s="24"/>
      <c r="C328" s="265" t="s">
        <v>734</v>
      </c>
      <c r="D328" s="23" t="s">
        <v>1397</v>
      </c>
      <c r="E328" s="30"/>
      <c r="F328" s="23">
        <v>470</v>
      </c>
      <c r="G328" s="23">
        <v>0</v>
      </c>
      <c r="H328" s="23">
        <v>4</v>
      </c>
      <c r="I328" s="23">
        <v>0</v>
      </c>
      <c r="J328" s="23">
        <v>0</v>
      </c>
      <c r="K328" s="23">
        <v>0</v>
      </c>
      <c r="L328" s="44">
        <v>0</v>
      </c>
      <c r="M328" s="44">
        <v>0</v>
      </c>
      <c r="N328" s="44">
        <v>0</v>
      </c>
      <c r="O328" s="44">
        <v>0</v>
      </c>
      <c r="P328" s="43">
        <v>7.9009999999999998</v>
      </c>
    </row>
    <row r="329" spans="2:16" x14ac:dyDescent="0.25">
      <c r="B329" s="24"/>
      <c r="C329" s="265" t="s">
        <v>543</v>
      </c>
      <c r="D329" s="23" t="s">
        <v>1545</v>
      </c>
      <c r="E329" s="30"/>
      <c r="F329" s="23">
        <v>376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44">
        <v>0</v>
      </c>
      <c r="M329" s="44">
        <v>0</v>
      </c>
      <c r="N329" s="44">
        <v>0</v>
      </c>
      <c r="O329" s="44">
        <v>0</v>
      </c>
      <c r="P329" s="43">
        <v>3.1208</v>
      </c>
    </row>
    <row r="330" spans="2:16" x14ac:dyDescent="0.25">
      <c r="B330" s="24"/>
      <c r="C330" s="265" t="s">
        <v>381</v>
      </c>
      <c r="D330" s="23" t="s">
        <v>1438</v>
      </c>
      <c r="E330" s="30"/>
      <c r="F330" s="23">
        <v>234</v>
      </c>
      <c r="G330" s="23">
        <v>0</v>
      </c>
      <c r="H330" s="23">
        <v>1</v>
      </c>
      <c r="I330" s="23">
        <v>0</v>
      </c>
      <c r="J330" s="23">
        <v>0</v>
      </c>
      <c r="K330" s="23">
        <v>0</v>
      </c>
      <c r="L330" s="44">
        <v>0</v>
      </c>
      <c r="M330" s="44">
        <v>0</v>
      </c>
      <c r="N330" s="44">
        <v>0</v>
      </c>
      <c r="O330" s="44">
        <v>0</v>
      </c>
      <c r="P330" s="43">
        <v>2.9421999999999997</v>
      </c>
    </row>
    <row r="331" spans="2:16" x14ac:dyDescent="0.25">
      <c r="B331" s="24"/>
      <c r="C331" s="265" t="s">
        <v>747</v>
      </c>
      <c r="D331" s="23" t="s">
        <v>1553</v>
      </c>
      <c r="E331" s="30"/>
      <c r="F331" s="23">
        <v>360</v>
      </c>
      <c r="G331" s="23">
        <v>3</v>
      </c>
      <c r="H331" s="23">
        <v>0</v>
      </c>
      <c r="I331" s="23">
        <v>0</v>
      </c>
      <c r="J331" s="23">
        <v>0</v>
      </c>
      <c r="K331" s="23">
        <v>0</v>
      </c>
      <c r="L331" s="44">
        <v>0</v>
      </c>
      <c r="M331" s="44">
        <v>0</v>
      </c>
      <c r="N331" s="44">
        <v>0</v>
      </c>
      <c r="O331" s="44">
        <v>0</v>
      </c>
      <c r="P331" s="43">
        <v>5.9879999999999995</v>
      </c>
    </row>
    <row r="332" spans="2:16" x14ac:dyDescent="0.25">
      <c r="B332" s="24"/>
      <c r="C332" s="265" t="s">
        <v>646</v>
      </c>
      <c r="D332" s="23" t="s">
        <v>633</v>
      </c>
      <c r="E332" s="30"/>
      <c r="F332" s="23">
        <v>171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  <c r="L332" s="44">
        <v>0</v>
      </c>
      <c r="M332" s="44">
        <v>0</v>
      </c>
      <c r="N332" s="44">
        <v>0</v>
      </c>
      <c r="O332" s="44">
        <v>0</v>
      </c>
      <c r="P332" s="43">
        <v>1.4193</v>
      </c>
    </row>
    <row r="333" spans="2:16" x14ac:dyDescent="0.25">
      <c r="B333" s="24"/>
      <c r="C333" s="265" t="s">
        <v>593</v>
      </c>
      <c r="D333" s="23" t="s">
        <v>654</v>
      </c>
      <c r="E333" s="30"/>
      <c r="F333" s="23">
        <v>180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  <c r="L333" s="44">
        <v>0</v>
      </c>
      <c r="M333" s="44">
        <v>0</v>
      </c>
      <c r="N333" s="44">
        <v>0</v>
      </c>
      <c r="O333" s="44">
        <v>0</v>
      </c>
      <c r="P333" s="43">
        <v>1.494</v>
      </c>
    </row>
    <row r="334" spans="2:16" x14ac:dyDescent="0.25">
      <c r="B334" s="24"/>
      <c r="C334" s="265" t="s">
        <v>282</v>
      </c>
      <c r="D334" s="23" t="s">
        <v>989</v>
      </c>
      <c r="E334" s="30"/>
      <c r="F334" s="23">
        <v>450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  <c r="L334" s="44">
        <v>0</v>
      </c>
      <c r="M334" s="44">
        <v>0</v>
      </c>
      <c r="N334" s="44">
        <v>0</v>
      </c>
      <c r="O334" s="44">
        <v>0</v>
      </c>
      <c r="P334" s="43">
        <v>3.7349999999999999</v>
      </c>
    </row>
    <row r="335" spans="2:16" ht="16.5" thickBot="1" x14ac:dyDescent="0.3">
      <c r="B335" s="24"/>
      <c r="C335" s="273" t="s">
        <v>217</v>
      </c>
      <c r="D335" s="23" t="s">
        <v>647</v>
      </c>
      <c r="E335" s="30"/>
      <c r="F335" s="23">
        <v>390</v>
      </c>
      <c r="G335" s="23">
        <v>1</v>
      </c>
      <c r="H335" s="23">
        <v>1</v>
      </c>
      <c r="I335" s="23">
        <v>0</v>
      </c>
      <c r="J335" s="23">
        <v>0</v>
      </c>
      <c r="K335" s="23">
        <v>0</v>
      </c>
      <c r="L335" s="44">
        <v>0</v>
      </c>
      <c r="M335" s="44">
        <v>0</v>
      </c>
      <c r="N335" s="44">
        <v>0</v>
      </c>
      <c r="O335" s="44">
        <v>0</v>
      </c>
      <c r="P335" s="43">
        <v>5.2370000000000001</v>
      </c>
    </row>
    <row r="336" spans="2:16" x14ac:dyDescent="0.25">
      <c r="B336" s="24"/>
      <c r="C336" s="274" t="s">
        <v>101</v>
      </c>
      <c r="D336" s="23" t="s">
        <v>634</v>
      </c>
      <c r="E336" s="30"/>
      <c r="F336" s="23">
        <v>262</v>
      </c>
      <c r="G336" s="23">
        <v>0</v>
      </c>
      <c r="H336" s="23">
        <v>0</v>
      </c>
      <c r="I336" s="41">
        <v>0</v>
      </c>
      <c r="J336" s="23">
        <v>0</v>
      </c>
      <c r="K336" s="23">
        <v>0</v>
      </c>
      <c r="L336" s="44">
        <v>0</v>
      </c>
      <c r="M336" s="44">
        <v>0</v>
      </c>
      <c r="N336" s="44">
        <v>0</v>
      </c>
      <c r="O336" s="44">
        <v>0</v>
      </c>
      <c r="P336" s="43">
        <v>2.1745999999999999</v>
      </c>
    </row>
    <row r="337" spans="2:16" x14ac:dyDescent="0.25">
      <c r="B337" s="24"/>
      <c r="C337" s="265" t="s">
        <v>758</v>
      </c>
      <c r="D337" s="23" t="s">
        <v>989</v>
      </c>
      <c r="E337" s="30"/>
      <c r="F337" s="23">
        <v>450</v>
      </c>
      <c r="G337" s="23">
        <v>0</v>
      </c>
      <c r="H337" s="23">
        <v>1</v>
      </c>
      <c r="I337" s="41">
        <v>0</v>
      </c>
      <c r="J337" s="23">
        <v>0</v>
      </c>
      <c r="K337" s="23">
        <v>0</v>
      </c>
      <c r="L337" s="44">
        <v>0</v>
      </c>
      <c r="M337" s="44">
        <v>0</v>
      </c>
      <c r="N337" s="44">
        <v>0</v>
      </c>
      <c r="O337" s="44">
        <v>0</v>
      </c>
      <c r="P337" s="43">
        <v>4.7349999999999994</v>
      </c>
    </row>
    <row r="338" spans="2:16" x14ac:dyDescent="0.25">
      <c r="B338" s="24"/>
      <c r="C338" s="265" t="s">
        <v>469</v>
      </c>
      <c r="D338" s="23" t="s">
        <v>1275</v>
      </c>
      <c r="E338" s="30"/>
      <c r="F338" s="23">
        <v>630</v>
      </c>
      <c r="G338" s="23">
        <v>0</v>
      </c>
      <c r="H338" s="23">
        <v>0</v>
      </c>
      <c r="I338" s="41">
        <v>0</v>
      </c>
      <c r="J338" s="23">
        <v>0</v>
      </c>
      <c r="K338" s="23">
        <v>0</v>
      </c>
      <c r="L338" s="44">
        <v>6</v>
      </c>
      <c r="M338" s="44">
        <v>6</v>
      </c>
      <c r="N338" s="44">
        <v>9</v>
      </c>
      <c r="O338" s="44">
        <v>1</v>
      </c>
      <c r="P338" s="43">
        <v>18.779</v>
      </c>
    </row>
    <row r="339" spans="2:16" ht="16.5" thickBot="1" x14ac:dyDescent="0.3">
      <c r="B339" s="24"/>
      <c r="C339" s="275" t="s">
        <v>45</v>
      </c>
      <c r="D339" s="23" t="s">
        <v>1542</v>
      </c>
      <c r="E339" s="30"/>
      <c r="F339" s="23">
        <v>660</v>
      </c>
      <c r="G339" s="23">
        <v>0</v>
      </c>
      <c r="H339" s="23">
        <v>0</v>
      </c>
      <c r="I339" s="41">
        <v>0</v>
      </c>
      <c r="J339" s="23">
        <v>0</v>
      </c>
      <c r="K339" s="23">
        <v>0</v>
      </c>
      <c r="L339" s="44">
        <v>5</v>
      </c>
      <c r="M339" s="44">
        <v>2</v>
      </c>
      <c r="N339" s="44">
        <v>15</v>
      </c>
      <c r="O339" s="44">
        <v>8</v>
      </c>
      <c r="P339" s="43">
        <v>13.478</v>
      </c>
    </row>
    <row r="340" spans="2:16" x14ac:dyDescent="0.25">
      <c r="B340" s="24"/>
      <c r="C340" s="281" t="s">
        <v>268</v>
      </c>
      <c r="D340" s="23" t="s">
        <v>1244</v>
      </c>
      <c r="E340" s="30"/>
      <c r="F340" s="23">
        <v>225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  <c r="L340" s="44">
        <v>0</v>
      </c>
      <c r="M340" s="44">
        <v>0</v>
      </c>
      <c r="N340" s="44">
        <v>4</v>
      </c>
      <c r="O340" s="44">
        <v>4</v>
      </c>
      <c r="P340" s="43">
        <v>1.6675</v>
      </c>
    </row>
    <row r="341" spans="2:16" x14ac:dyDescent="0.25">
      <c r="B341" s="24"/>
      <c r="C341" s="265" t="s">
        <v>788</v>
      </c>
      <c r="D341" s="23" t="s">
        <v>654</v>
      </c>
      <c r="E341" s="30"/>
      <c r="F341" s="23">
        <v>270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  <c r="L341" s="44">
        <v>1</v>
      </c>
      <c r="M341" s="44">
        <v>0</v>
      </c>
      <c r="N341" s="44">
        <v>8</v>
      </c>
      <c r="O341" s="44">
        <v>5</v>
      </c>
      <c r="P341" s="43">
        <v>3.5910000000000002</v>
      </c>
    </row>
    <row r="342" spans="2:16" x14ac:dyDescent="0.25">
      <c r="B342" s="24"/>
      <c r="C342" s="265" t="s">
        <v>343</v>
      </c>
      <c r="D342" s="23" t="s">
        <v>1104</v>
      </c>
      <c r="E342" s="30"/>
      <c r="F342" s="23">
        <v>360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  <c r="L342" s="44">
        <v>1</v>
      </c>
      <c r="M342" s="44">
        <v>1</v>
      </c>
      <c r="N342" s="44">
        <v>9</v>
      </c>
      <c r="O342" s="44">
        <v>4</v>
      </c>
      <c r="P342" s="43">
        <v>5.7879999999999994</v>
      </c>
    </row>
    <row r="343" spans="2:16" x14ac:dyDescent="0.25">
      <c r="B343" s="24"/>
      <c r="C343" s="265" t="s">
        <v>133</v>
      </c>
      <c r="D343" s="23">
        <v>0</v>
      </c>
      <c r="E343" s="30"/>
      <c r="F343" s="23">
        <v>0</v>
      </c>
      <c r="G343" s="23">
        <v>0</v>
      </c>
      <c r="H343" s="23">
        <v>0</v>
      </c>
      <c r="I343" s="23">
        <v>1</v>
      </c>
      <c r="J343" s="23">
        <v>0</v>
      </c>
      <c r="K343" s="23">
        <v>0</v>
      </c>
      <c r="L343" s="44">
        <v>0</v>
      </c>
      <c r="M343" s="44">
        <v>0</v>
      </c>
      <c r="N343" s="44">
        <v>0</v>
      </c>
      <c r="O343" s="44">
        <v>0</v>
      </c>
      <c r="P343" s="43">
        <v>1</v>
      </c>
    </row>
    <row r="344" spans="2:16" x14ac:dyDescent="0.25">
      <c r="B344" s="24"/>
      <c r="C344" s="265" t="s">
        <v>158</v>
      </c>
      <c r="D344" s="23">
        <v>0</v>
      </c>
      <c r="E344" s="30"/>
      <c r="F344" s="23">
        <v>0</v>
      </c>
      <c r="G344" s="23">
        <v>0</v>
      </c>
      <c r="H344" s="23">
        <v>2</v>
      </c>
      <c r="I344" s="23">
        <v>1</v>
      </c>
      <c r="J344" s="23">
        <v>0</v>
      </c>
      <c r="K344" s="23">
        <v>0</v>
      </c>
      <c r="L344" s="44">
        <v>0</v>
      </c>
      <c r="M344" s="44">
        <v>0</v>
      </c>
      <c r="N344" s="44">
        <v>0</v>
      </c>
      <c r="O344" s="44">
        <v>0</v>
      </c>
      <c r="P344" s="43">
        <v>3</v>
      </c>
    </row>
    <row r="345" spans="2:16" x14ac:dyDescent="0.25">
      <c r="B345" s="24"/>
      <c r="C345" s="265" t="s">
        <v>791</v>
      </c>
      <c r="D345" s="23">
        <v>0</v>
      </c>
      <c r="E345" s="30"/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  <c r="L345" s="44">
        <v>0</v>
      </c>
      <c r="M345" s="44">
        <v>0</v>
      </c>
      <c r="N345" s="44">
        <v>0</v>
      </c>
      <c r="O345" s="44">
        <v>0</v>
      </c>
      <c r="P345" s="43">
        <v>0</v>
      </c>
    </row>
    <row r="346" spans="2:16" x14ac:dyDescent="0.25">
      <c r="B346" s="40" t="s">
        <v>143</v>
      </c>
      <c r="C346" s="293"/>
      <c r="D346" s="35">
        <v>0</v>
      </c>
      <c r="E346" s="35">
        <v>0</v>
      </c>
      <c r="F346" s="35">
        <v>10799</v>
      </c>
      <c r="G346" s="35">
        <v>34</v>
      </c>
      <c r="H346" s="35">
        <v>28</v>
      </c>
      <c r="I346" s="35">
        <v>17</v>
      </c>
      <c r="J346" s="35">
        <v>4</v>
      </c>
      <c r="K346" s="35">
        <v>0</v>
      </c>
      <c r="L346" s="35">
        <v>14</v>
      </c>
      <c r="M346" s="35">
        <v>9</v>
      </c>
      <c r="N346" s="35">
        <v>55</v>
      </c>
      <c r="O346" s="35">
        <v>28</v>
      </c>
      <c r="P346" s="43">
        <v>194.6317</v>
      </c>
    </row>
    <row r="347" spans="2:16" x14ac:dyDescent="0.25">
      <c r="B347" s="24"/>
      <c r="C347" s="296" t="s">
        <v>425</v>
      </c>
      <c r="D347" s="23" t="s">
        <v>1420</v>
      </c>
      <c r="E347" s="30"/>
      <c r="F347" s="23">
        <v>605</v>
      </c>
      <c r="G347" s="23">
        <v>8</v>
      </c>
      <c r="H347" s="23">
        <v>3</v>
      </c>
      <c r="I347" s="23">
        <v>4</v>
      </c>
      <c r="J347" s="23">
        <v>1</v>
      </c>
      <c r="K347" s="23">
        <v>0</v>
      </c>
      <c r="L347" s="44">
        <v>0</v>
      </c>
      <c r="M347" s="44">
        <v>0</v>
      </c>
      <c r="N347" s="44">
        <v>0</v>
      </c>
      <c r="O347" s="44">
        <v>0</v>
      </c>
      <c r="P347" s="43">
        <v>19.7715</v>
      </c>
    </row>
    <row r="348" spans="2:16" x14ac:dyDescent="0.25">
      <c r="B348" s="24"/>
      <c r="C348" s="296" t="s">
        <v>213</v>
      </c>
      <c r="D348" s="23" t="s">
        <v>989</v>
      </c>
      <c r="E348" s="30"/>
      <c r="F348" s="23">
        <v>440</v>
      </c>
      <c r="G348" s="23">
        <v>4</v>
      </c>
      <c r="H348" s="23">
        <v>1</v>
      </c>
      <c r="I348" s="23">
        <v>1</v>
      </c>
      <c r="J348" s="23">
        <v>0</v>
      </c>
      <c r="K348" s="23">
        <v>0</v>
      </c>
      <c r="L348" s="44">
        <v>0</v>
      </c>
      <c r="M348" s="44">
        <v>0</v>
      </c>
      <c r="N348" s="44">
        <v>0</v>
      </c>
      <c r="O348" s="44">
        <v>0</v>
      </c>
      <c r="P348" s="43">
        <v>9.652000000000001</v>
      </c>
    </row>
    <row r="349" spans="2:16" x14ac:dyDescent="0.25">
      <c r="B349" s="24"/>
      <c r="C349" s="296" t="s">
        <v>613</v>
      </c>
      <c r="D349" s="23" t="s">
        <v>634</v>
      </c>
      <c r="E349" s="30"/>
      <c r="F349" s="23">
        <v>361</v>
      </c>
      <c r="G349" s="23">
        <v>0</v>
      </c>
      <c r="H349" s="23">
        <v>3</v>
      </c>
      <c r="I349" s="23">
        <v>0</v>
      </c>
      <c r="J349" s="23">
        <v>0</v>
      </c>
      <c r="K349" s="23">
        <v>0</v>
      </c>
      <c r="L349" s="44">
        <v>0</v>
      </c>
      <c r="M349" s="44">
        <v>0</v>
      </c>
      <c r="N349" s="44">
        <v>0</v>
      </c>
      <c r="O349" s="44">
        <v>0</v>
      </c>
      <c r="P349" s="43">
        <v>5.9962999999999997</v>
      </c>
    </row>
    <row r="350" spans="2:16" x14ac:dyDescent="0.25">
      <c r="B350" s="24"/>
      <c r="C350" s="296" t="s">
        <v>405</v>
      </c>
      <c r="D350" s="23" t="s">
        <v>1420</v>
      </c>
      <c r="E350" s="30"/>
      <c r="F350" s="23">
        <v>547</v>
      </c>
      <c r="G350" s="23">
        <v>5</v>
      </c>
      <c r="H350" s="23">
        <v>2</v>
      </c>
      <c r="I350" s="23">
        <v>1</v>
      </c>
      <c r="J350" s="23">
        <v>0</v>
      </c>
      <c r="K350" s="23">
        <v>0</v>
      </c>
      <c r="L350" s="44">
        <v>0</v>
      </c>
      <c r="M350" s="44">
        <v>0</v>
      </c>
      <c r="N350" s="44">
        <v>0</v>
      </c>
      <c r="O350" s="44">
        <v>0</v>
      </c>
      <c r="P350" s="43">
        <v>12.540099999999999</v>
      </c>
    </row>
    <row r="351" spans="2:16" x14ac:dyDescent="0.25">
      <c r="B351" s="24"/>
      <c r="C351" s="296" t="s">
        <v>645</v>
      </c>
      <c r="D351" s="23" t="s">
        <v>1275</v>
      </c>
      <c r="E351" s="30"/>
      <c r="F351" s="23">
        <v>540</v>
      </c>
      <c r="G351" s="23">
        <v>5</v>
      </c>
      <c r="H351" s="23">
        <v>1</v>
      </c>
      <c r="I351" s="23">
        <v>2</v>
      </c>
      <c r="J351" s="23">
        <v>0</v>
      </c>
      <c r="K351" s="23">
        <v>0</v>
      </c>
      <c r="L351" s="44">
        <v>0</v>
      </c>
      <c r="M351" s="44">
        <v>0</v>
      </c>
      <c r="N351" s="44">
        <v>0</v>
      </c>
      <c r="O351" s="44">
        <v>0</v>
      </c>
      <c r="P351" s="43">
        <v>12.481999999999999</v>
      </c>
    </row>
    <row r="352" spans="2:16" x14ac:dyDescent="0.25">
      <c r="B352" s="24"/>
      <c r="C352" s="296" t="s">
        <v>467</v>
      </c>
      <c r="D352" s="23" t="s">
        <v>1275</v>
      </c>
      <c r="E352" s="30"/>
      <c r="F352" s="23">
        <v>626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44">
        <v>0</v>
      </c>
      <c r="M352" s="44">
        <v>0</v>
      </c>
      <c r="N352" s="44">
        <v>0</v>
      </c>
      <c r="O352" s="44">
        <v>0</v>
      </c>
      <c r="P352" s="43">
        <v>5.1958000000000002</v>
      </c>
    </row>
    <row r="353" spans="2:16" x14ac:dyDescent="0.25">
      <c r="B353" s="24"/>
      <c r="C353" s="296" t="s">
        <v>491</v>
      </c>
      <c r="D353" s="23" t="s">
        <v>1545</v>
      </c>
      <c r="E353" s="30"/>
      <c r="F353" s="23">
        <v>422</v>
      </c>
      <c r="G353" s="23">
        <v>0</v>
      </c>
      <c r="H353" s="23">
        <v>1</v>
      </c>
      <c r="I353" s="23">
        <v>0</v>
      </c>
      <c r="J353" s="23">
        <v>0</v>
      </c>
      <c r="K353" s="23">
        <v>0</v>
      </c>
      <c r="L353" s="44">
        <v>0</v>
      </c>
      <c r="M353" s="44">
        <v>0</v>
      </c>
      <c r="N353" s="44">
        <v>0</v>
      </c>
      <c r="O353" s="44">
        <v>0</v>
      </c>
      <c r="P353" s="43">
        <v>4.5026000000000002</v>
      </c>
    </row>
    <row r="354" spans="2:16" x14ac:dyDescent="0.25">
      <c r="B354" s="24"/>
      <c r="C354" s="296" t="s">
        <v>42</v>
      </c>
      <c r="D354" s="23" t="s">
        <v>787</v>
      </c>
      <c r="E354" s="30"/>
      <c r="F354" s="23">
        <v>357</v>
      </c>
      <c r="G354" s="23">
        <v>1</v>
      </c>
      <c r="H354" s="23">
        <v>3</v>
      </c>
      <c r="I354" s="23">
        <v>1</v>
      </c>
      <c r="J354" s="23">
        <v>0</v>
      </c>
      <c r="K354" s="23">
        <v>0</v>
      </c>
      <c r="L354" s="44">
        <v>0</v>
      </c>
      <c r="M354" s="44">
        <v>0</v>
      </c>
      <c r="N354" s="44">
        <v>0</v>
      </c>
      <c r="O354" s="44">
        <v>0</v>
      </c>
      <c r="P354" s="43">
        <v>7.9630999999999998</v>
      </c>
    </row>
    <row r="355" spans="2:16" x14ac:dyDescent="0.25">
      <c r="B355" s="24"/>
      <c r="C355" s="296" t="s">
        <v>707</v>
      </c>
      <c r="D355" s="23" t="s">
        <v>1236</v>
      </c>
      <c r="E355" s="30"/>
      <c r="F355" s="23">
        <v>425</v>
      </c>
      <c r="G355" s="23">
        <v>1</v>
      </c>
      <c r="H355" s="23">
        <v>2</v>
      </c>
      <c r="I355" s="23">
        <v>1</v>
      </c>
      <c r="J355" s="23">
        <v>0</v>
      </c>
      <c r="K355" s="23">
        <v>0</v>
      </c>
      <c r="L355" s="44">
        <v>0</v>
      </c>
      <c r="M355" s="44">
        <v>0</v>
      </c>
      <c r="N355" s="44">
        <v>0</v>
      </c>
      <c r="O355" s="44">
        <v>0</v>
      </c>
      <c r="P355" s="43">
        <v>7.5274999999999999</v>
      </c>
    </row>
    <row r="356" spans="2:16" x14ac:dyDescent="0.25">
      <c r="B356" s="24"/>
      <c r="C356" s="296" t="s">
        <v>225</v>
      </c>
      <c r="D356" s="23" t="s">
        <v>1542</v>
      </c>
      <c r="E356" s="30"/>
      <c r="F356" s="23">
        <v>602</v>
      </c>
      <c r="G356" s="23">
        <v>6</v>
      </c>
      <c r="H356" s="23">
        <v>1</v>
      </c>
      <c r="I356" s="23">
        <v>3</v>
      </c>
      <c r="J356" s="23">
        <v>1</v>
      </c>
      <c r="K356" s="23">
        <v>0</v>
      </c>
      <c r="L356" s="44">
        <v>0</v>
      </c>
      <c r="M356" s="44">
        <v>0</v>
      </c>
      <c r="N356" s="44">
        <v>0</v>
      </c>
      <c r="O356" s="44">
        <v>0</v>
      </c>
      <c r="P356" s="43">
        <v>14.746600000000001</v>
      </c>
    </row>
    <row r="357" spans="2:16" x14ac:dyDescent="0.25">
      <c r="B357" s="24"/>
      <c r="C357" s="296" t="s">
        <v>422</v>
      </c>
      <c r="D357" s="23" t="s">
        <v>1404</v>
      </c>
      <c r="E357" s="30"/>
      <c r="F357" s="23">
        <v>310</v>
      </c>
      <c r="G357" s="23">
        <v>3</v>
      </c>
      <c r="H357" s="23">
        <v>1</v>
      </c>
      <c r="I357" s="23">
        <v>2</v>
      </c>
      <c r="J357" s="23">
        <v>1</v>
      </c>
      <c r="K357" s="23">
        <v>0</v>
      </c>
      <c r="L357" s="44">
        <v>0</v>
      </c>
      <c r="M357" s="44">
        <v>0</v>
      </c>
      <c r="N357" s="44">
        <v>0</v>
      </c>
      <c r="O357" s="44">
        <v>0</v>
      </c>
      <c r="P357" s="43">
        <v>8.3230000000000004</v>
      </c>
    </row>
    <row r="358" spans="2:16" x14ac:dyDescent="0.25">
      <c r="B358" s="24"/>
      <c r="C358" s="296" t="s">
        <v>475</v>
      </c>
      <c r="D358" s="23" t="s">
        <v>1275</v>
      </c>
      <c r="E358" s="30"/>
      <c r="F358" s="23">
        <v>67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  <c r="L358" s="44">
        <v>0</v>
      </c>
      <c r="M358" s="44">
        <v>0</v>
      </c>
      <c r="N358" s="44">
        <v>0</v>
      </c>
      <c r="O358" s="44">
        <v>0</v>
      </c>
      <c r="P358" s="43">
        <v>0.55610000000000004</v>
      </c>
    </row>
    <row r="359" spans="2:16" x14ac:dyDescent="0.25">
      <c r="B359" s="24"/>
      <c r="C359" s="296" t="s">
        <v>734</v>
      </c>
      <c r="D359" s="23" t="s">
        <v>1397</v>
      </c>
      <c r="E359" s="30"/>
      <c r="F359" s="23">
        <v>470</v>
      </c>
      <c r="G359" s="23">
        <v>0</v>
      </c>
      <c r="H359" s="23">
        <v>4</v>
      </c>
      <c r="I359" s="23">
        <v>0</v>
      </c>
      <c r="J359" s="23">
        <v>0</v>
      </c>
      <c r="K359" s="23">
        <v>0</v>
      </c>
      <c r="L359" s="44">
        <v>0</v>
      </c>
      <c r="M359" s="44">
        <v>0</v>
      </c>
      <c r="N359" s="44">
        <v>0</v>
      </c>
      <c r="O359" s="44">
        <v>0</v>
      </c>
      <c r="P359" s="43">
        <v>7.9009999999999998</v>
      </c>
    </row>
    <row r="360" spans="2:16" x14ac:dyDescent="0.25">
      <c r="B360" s="24"/>
      <c r="C360" s="296" t="s">
        <v>219</v>
      </c>
      <c r="D360" s="23" t="s">
        <v>885</v>
      </c>
      <c r="E360" s="30"/>
      <c r="F360" s="23">
        <v>223</v>
      </c>
      <c r="G360" s="23">
        <v>0</v>
      </c>
      <c r="H360" s="23">
        <v>1</v>
      </c>
      <c r="I360" s="23">
        <v>0</v>
      </c>
      <c r="J360" s="23">
        <v>0</v>
      </c>
      <c r="K360" s="23">
        <v>0</v>
      </c>
      <c r="L360" s="44">
        <v>0</v>
      </c>
      <c r="M360" s="44">
        <v>0</v>
      </c>
      <c r="N360" s="44">
        <v>0</v>
      </c>
      <c r="O360" s="44">
        <v>0</v>
      </c>
      <c r="P360" s="43">
        <v>2.8509000000000002</v>
      </c>
    </row>
    <row r="361" spans="2:16" x14ac:dyDescent="0.25">
      <c r="B361" s="24"/>
      <c r="C361" s="296" t="s">
        <v>805</v>
      </c>
      <c r="D361" s="23" t="s">
        <v>1420</v>
      </c>
      <c r="E361" s="30"/>
      <c r="F361" s="23">
        <v>85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44">
        <v>0</v>
      </c>
      <c r="M361" s="44">
        <v>0</v>
      </c>
      <c r="N361" s="44">
        <v>0</v>
      </c>
      <c r="O361" s="44">
        <v>0</v>
      </c>
      <c r="P361" s="43">
        <v>0.70550000000000002</v>
      </c>
    </row>
    <row r="362" spans="2:16" x14ac:dyDescent="0.25">
      <c r="B362" s="24"/>
      <c r="C362" s="296" t="s">
        <v>745</v>
      </c>
      <c r="D362" s="23" t="s">
        <v>1256</v>
      </c>
      <c r="E362" s="30"/>
      <c r="F362" s="23">
        <v>270</v>
      </c>
      <c r="G362" s="23">
        <v>0</v>
      </c>
      <c r="H362" s="23">
        <v>2</v>
      </c>
      <c r="I362" s="23">
        <v>0</v>
      </c>
      <c r="J362" s="23">
        <v>0</v>
      </c>
      <c r="K362" s="23">
        <v>0</v>
      </c>
      <c r="L362" s="44">
        <v>0</v>
      </c>
      <c r="M362" s="44">
        <v>0</v>
      </c>
      <c r="N362" s="44">
        <v>0</v>
      </c>
      <c r="O362" s="44">
        <v>0</v>
      </c>
      <c r="P362" s="43">
        <v>4.2409999999999997</v>
      </c>
    </row>
    <row r="363" spans="2:16" x14ac:dyDescent="0.25">
      <c r="B363" s="24"/>
      <c r="C363" s="296" t="s">
        <v>646</v>
      </c>
      <c r="D363" s="23" t="s">
        <v>633</v>
      </c>
      <c r="E363" s="30"/>
      <c r="F363" s="23">
        <v>171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  <c r="L363" s="44">
        <v>0</v>
      </c>
      <c r="M363" s="44">
        <v>0</v>
      </c>
      <c r="N363" s="44">
        <v>0</v>
      </c>
      <c r="O363" s="44">
        <v>0</v>
      </c>
      <c r="P363" s="43">
        <v>1.4193</v>
      </c>
    </row>
    <row r="364" spans="2:16" x14ac:dyDescent="0.25">
      <c r="B364" s="24"/>
      <c r="C364" s="296" t="s">
        <v>216</v>
      </c>
      <c r="D364" s="23" t="s">
        <v>1275</v>
      </c>
      <c r="E364" s="30"/>
      <c r="F364" s="23">
        <v>229</v>
      </c>
      <c r="G364" s="23">
        <v>0</v>
      </c>
      <c r="H364" s="23">
        <v>1</v>
      </c>
      <c r="I364" s="23">
        <v>0</v>
      </c>
      <c r="J364" s="23">
        <v>1</v>
      </c>
      <c r="K364" s="23">
        <v>0</v>
      </c>
      <c r="L364" s="44">
        <v>0</v>
      </c>
      <c r="M364" s="44">
        <v>0</v>
      </c>
      <c r="N364" s="44">
        <v>0</v>
      </c>
      <c r="O364" s="44">
        <v>0</v>
      </c>
      <c r="P364" s="43">
        <v>2.6507000000000001</v>
      </c>
    </row>
    <row r="365" spans="2:16" x14ac:dyDescent="0.25">
      <c r="B365" s="24"/>
      <c r="C365" s="296" t="s">
        <v>282</v>
      </c>
      <c r="D365" s="23" t="s">
        <v>989</v>
      </c>
      <c r="E365" s="30"/>
      <c r="F365" s="23">
        <v>450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  <c r="L365" s="44">
        <v>0</v>
      </c>
      <c r="M365" s="44">
        <v>0</v>
      </c>
      <c r="N365" s="44">
        <v>0</v>
      </c>
      <c r="O365" s="44">
        <v>0</v>
      </c>
      <c r="P365" s="43">
        <v>3.7349999999999999</v>
      </c>
    </row>
    <row r="366" spans="2:16" x14ac:dyDescent="0.25">
      <c r="B366" s="24"/>
      <c r="C366" s="296" t="s">
        <v>217</v>
      </c>
      <c r="D366" s="23" t="s">
        <v>647</v>
      </c>
      <c r="E366" s="30"/>
      <c r="F366" s="23">
        <v>390</v>
      </c>
      <c r="G366" s="23">
        <v>1</v>
      </c>
      <c r="H366" s="23">
        <v>1</v>
      </c>
      <c r="I366" s="23">
        <v>0</v>
      </c>
      <c r="J366" s="23">
        <v>0</v>
      </c>
      <c r="K366" s="23">
        <v>0</v>
      </c>
      <c r="L366" s="44">
        <v>0</v>
      </c>
      <c r="M366" s="44">
        <v>0</v>
      </c>
      <c r="N366" s="44">
        <v>0</v>
      </c>
      <c r="O366" s="44">
        <v>0</v>
      </c>
      <c r="P366" s="43">
        <v>5.2370000000000001</v>
      </c>
    </row>
    <row r="367" spans="2:16" x14ac:dyDescent="0.25">
      <c r="B367" s="24"/>
      <c r="C367" s="296" t="s">
        <v>539</v>
      </c>
      <c r="D367" s="23" t="s">
        <v>1420</v>
      </c>
      <c r="E367" s="30"/>
      <c r="F367" s="23">
        <v>479</v>
      </c>
      <c r="G367" s="23">
        <v>0</v>
      </c>
      <c r="H367" s="23">
        <v>0</v>
      </c>
      <c r="I367" s="41">
        <v>0</v>
      </c>
      <c r="J367" s="23">
        <v>0</v>
      </c>
      <c r="K367" s="23">
        <v>0</v>
      </c>
      <c r="L367" s="44">
        <v>0</v>
      </c>
      <c r="M367" s="44">
        <v>0</v>
      </c>
      <c r="N367" s="44">
        <v>0</v>
      </c>
      <c r="O367" s="44">
        <v>0</v>
      </c>
      <c r="P367" s="43">
        <v>3.9757000000000002</v>
      </c>
    </row>
    <row r="368" spans="2:16" x14ac:dyDescent="0.25">
      <c r="B368" s="24"/>
      <c r="C368" s="296" t="s">
        <v>758</v>
      </c>
      <c r="D368" s="23" t="s">
        <v>989</v>
      </c>
      <c r="E368" s="30"/>
      <c r="F368" s="23">
        <v>450</v>
      </c>
      <c r="G368" s="23">
        <v>0</v>
      </c>
      <c r="H368" s="23">
        <v>1</v>
      </c>
      <c r="I368" s="41">
        <v>0</v>
      </c>
      <c r="J368" s="23">
        <v>0</v>
      </c>
      <c r="K368" s="23">
        <v>0</v>
      </c>
      <c r="L368" s="44">
        <v>0</v>
      </c>
      <c r="M368" s="44">
        <v>0</v>
      </c>
      <c r="N368" s="44">
        <v>0</v>
      </c>
      <c r="O368" s="44">
        <v>0</v>
      </c>
      <c r="P368" s="43">
        <v>4.7349999999999994</v>
      </c>
    </row>
    <row r="369" spans="2:16" x14ac:dyDescent="0.25">
      <c r="B369" s="24"/>
      <c r="C369" s="296" t="s">
        <v>226</v>
      </c>
      <c r="D369" s="23" t="s">
        <v>989</v>
      </c>
      <c r="E369" s="30"/>
      <c r="F369" s="23">
        <v>450</v>
      </c>
      <c r="G369" s="23">
        <v>0</v>
      </c>
      <c r="H369" s="23">
        <v>0</v>
      </c>
      <c r="I369" s="41">
        <v>0</v>
      </c>
      <c r="J369" s="23">
        <v>0</v>
      </c>
      <c r="K369" s="23">
        <v>0</v>
      </c>
      <c r="L369" s="44">
        <v>3</v>
      </c>
      <c r="M369" s="44">
        <v>2</v>
      </c>
      <c r="N369" s="44">
        <v>14</v>
      </c>
      <c r="O369" s="44">
        <v>4</v>
      </c>
      <c r="P369" s="43">
        <v>10.535</v>
      </c>
    </row>
    <row r="370" spans="2:16" x14ac:dyDescent="0.25">
      <c r="B370" s="24"/>
      <c r="C370" s="296" t="s">
        <v>45</v>
      </c>
      <c r="D370" s="23" t="s">
        <v>1542</v>
      </c>
      <c r="E370" s="30"/>
      <c r="F370" s="23">
        <v>660</v>
      </c>
      <c r="G370" s="23">
        <v>0</v>
      </c>
      <c r="H370" s="23">
        <v>0</v>
      </c>
      <c r="I370" s="41">
        <v>0</v>
      </c>
      <c r="J370" s="23">
        <v>0</v>
      </c>
      <c r="K370" s="23">
        <v>0</v>
      </c>
      <c r="L370" s="44">
        <v>5</v>
      </c>
      <c r="M370" s="44">
        <v>2</v>
      </c>
      <c r="N370" s="44">
        <v>15</v>
      </c>
      <c r="O370" s="44">
        <v>8</v>
      </c>
      <c r="P370" s="43">
        <v>13.478</v>
      </c>
    </row>
    <row r="371" spans="2:16" x14ac:dyDescent="0.25">
      <c r="B371" s="24"/>
      <c r="C371" s="296" t="s">
        <v>761</v>
      </c>
      <c r="D371" s="23" t="s">
        <v>1110</v>
      </c>
      <c r="E371" s="30"/>
      <c r="F371" s="23">
        <v>360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  <c r="L371" s="44">
        <v>1</v>
      </c>
      <c r="M371" s="44">
        <v>1</v>
      </c>
      <c r="N371" s="44">
        <v>12</v>
      </c>
      <c r="O371" s="44">
        <v>5</v>
      </c>
      <c r="P371" s="43">
        <v>6.1379999999999999</v>
      </c>
    </row>
    <row r="372" spans="2:16" x14ac:dyDescent="0.25">
      <c r="B372" s="24"/>
      <c r="C372" s="296" t="s">
        <v>760</v>
      </c>
      <c r="D372" s="23" t="s">
        <v>885</v>
      </c>
      <c r="E372" s="30"/>
      <c r="F372" s="23">
        <v>360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  <c r="L372" s="44">
        <v>3</v>
      </c>
      <c r="M372" s="44">
        <v>2</v>
      </c>
      <c r="N372" s="44">
        <v>8</v>
      </c>
      <c r="O372" s="44">
        <v>5</v>
      </c>
      <c r="P372" s="43">
        <v>8.3379999999999992</v>
      </c>
    </row>
    <row r="373" spans="2:16" x14ac:dyDescent="0.25">
      <c r="B373" s="24"/>
      <c r="C373" s="296" t="s">
        <v>764</v>
      </c>
      <c r="D373" s="23" t="s">
        <v>887</v>
      </c>
      <c r="E373" s="30"/>
      <c r="F373" s="23">
        <v>450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  <c r="L373" s="44">
        <v>2</v>
      </c>
      <c r="M373" s="44">
        <v>2</v>
      </c>
      <c r="N373" s="44">
        <v>6</v>
      </c>
      <c r="O373" s="44">
        <v>6</v>
      </c>
      <c r="P373" s="43">
        <v>7.4349999999999987</v>
      </c>
    </row>
    <row r="374" spans="2:16" x14ac:dyDescent="0.25">
      <c r="B374" s="24"/>
      <c r="C374" s="265" t="s">
        <v>303</v>
      </c>
      <c r="D374" s="23">
        <v>0</v>
      </c>
      <c r="E374" s="30"/>
      <c r="F374" s="23">
        <v>0</v>
      </c>
      <c r="G374" s="23">
        <v>0</v>
      </c>
      <c r="H374" s="23">
        <v>0</v>
      </c>
      <c r="I374" s="23">
        <v>1</v>
      </c>
      <c r="J374" s="23">
        <v>0</v>
      </c>
      <c r="K374" s="23">
        <v>0</v>
      </c>
      <c r="L374" s="44">
        <v>0</v>
      </c>
      <c r="M374" s="44">
        <v>0</v>
      </c>
      <c r="N374" s="44">
        <v>0</v>
      </c>
      <c r="O374" s="44">
        <v>0</v>
      </c>
      <c r="P374" s="43">
        <v>1</v>
      </c>
    </row>
    <row r="375" spans="2:16" x14ac:dyDescent="0.25">
      <c r="B375" s="24"/>
      <c r="C375" s="265" t="s">
        <v>609</v>
      </c>
      <c r="D375" s="23">
        <v>0</v>
      </c>
      <c r="E375" s="30"/>
      <c r="F375" s="23">
        <v>0</v>
      </c>
      <c r="G375" s="23">
        <v>0</v>
      </c>
      <c r="H375" s="23">
        <v>0</v>
      </c>
      <c r="I375" s="23">
        <v>1</v>
      </c>
      <c r="J375" s="23">
        <v>0</v>
      </c>
      <c r="K375" s="23">
        <v>0</v>
      </c>
      <c r="L375" s="44">
        <v>0</v>
      </c>
      <c r="M375" s="44">
        <v>0</v>
      </c>
      <c r="N375" s="44">
        <v>0</v>
      </c>
      <c r="O375" s="44">
        <v>0</v>
      </c>
      <c r="P375" s="43">
        <v>1</v>
      </c>
    </row>
    <row r="376" spans="2:16" x14ac:dyDescent="0.25">
      <c r="B376" s="24"/>
      <c r="C376" s="265" t="s">
        <v>299</v>
      </c>
      <c r="D376" s="23">
        <v>0</v>
      </c>
      <c r="E376" s="30"/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  <c r="L376" s="44">
        <v>0</v>
      </c>
      <c r="M376" s="44">
        <v>0</v>
      </c>
      <c r="N376" s="44">
        <v>0</v>
      </c>
      <c r="O376" s="44">
        <v>0</v>
      </c>
      <c r="P376" s="43">
        <v>0</v>
      </c>
    </row>
    <row r="377" spans="2:16" x14ac:dyDescent="0.25">
      <c r="B377" s="40" t="s">
        <v>146</v>
      </c>
      <c r="C377" s="263">
        <v>0</v>
      </c>
      <c r="D377" s="35">
        <v>0</v>
      </c>
      <c r="E377" s="35">
        <v>0</v>
      </c>
      <c r="F377" s="35">
        <v>10308</v>
      </c>
      <c r="G377" s="35">
        <v>26</v>
      </c>
      <c r="H377" s="35">
        <v>25</v>
      </c>
      <c r="I377" s="35">
        <v>11</v>
      </c>
      <c r="J377" s="35">
        <v>6</v>
      </c>
      <c r="K377" s="35">
        <v>1</v>
      </c>
      <c r="L377" s="35">
        <v>14</v>
      </c>
      <c r="M377" s="35">
        <v>11</v>
      </c>
      <c r="N377" s="35">
        <v>67</v>
      </c>
      <c r="O377" s="35">
        <v>21</v>
      </c>
      <c r="P377" s="43">
        <v>178.7064</v>
      </c>
    </row>
    <row r="378" spans="2:16" x14ac:dyDescent="0.25">
      <c r="B378" s="24"/>
      <c r="C378" s="265" t="s">
        <v>425</v>
      </c>
      <c r="D378" s="23" t="s">
        <v>1420</v>
      </c>
      <c r="E378" s="30"/>
      <c r="F378" s="23">
        <v>605</v>
      </c>
      <c r="G378" s="23">
        <v>8</v>
      </c>
      <c r="H378" s="23">
        <v>3</v>
      </c>
      <c r="I378" s="23">
        <v>4</v>
      </c>
      <c r="J378" s="23">
        <v>1</v>
      </c>
      <c r="K378" s="23">
        <v>0</v>
      </c>
      <c r="L378" s="44">
        <v>0</v>
      </c>
      <c r="M378" s="44">
        <v>0</v>
      </c>
      <c r="N378" s="44">
        <v>0</v>
      </c>
      <c r="O378" s="44">
        <v>0</v>
      </c>
      <c r="P378" s="43">
        <v>19.7715</v>
      </c>
    </row>
    <row r="379" spans="2:16" x14ac:dyDescent="0.25">
      <c r="B379" s="24"/>
      <c r="C379" s="265" t="s">
        <v>213</v>
      </c>
      <c r="D379" s="23" t="s">
        <v>989</v>
      </c>
      <c r="E379" s="30"/>
      <c r="F379" s="23">
        <v>440</v>
      </c>
      <c r="G379" s="23">
        <v>4</v>
      </c>
      <c r="H379" s="23">
        <v>1</v>
      </c>
      <c r="I379" s="23">
        <v>1</v>
      </c>
      <c r="J379" s="23">
        <v>0</v>
      </c>
      <c r="K379" s="23">
        <v>0</v>
      </c>
      <c r="L379" s="44">
        <v>0</v>
      </c>
      <c r="M379" s="44">
        <v>0</v>
      </c>
      <c r="N379" s="44">
        <v>0</v>
      </c>
      <c r="O379" s="44">
        <v>0</v>
      </c>
      <c r="P379" s="43">
        <v>9.652000000000001</v>
      </c>
    </row>
    <row r="380" spans="2:16" x14ac:dyDescent="0.25">
      <c r="B380" s="24"/>
      <c r="C380" s="265" t="s">
        <v>613</v>
      </c>
      <c r="D380" s="23" t="s">
        <v>634</v>
      </c>
      <c r="E380" s="30"/>
      <c r="F380" s="23">
        <v>361</v>
      </c>
      <c r="G380" s="23">
        <v>0</v>
      </c>
      <c r="H380" s="23">
        <v>3</v>
      </c>
      <c r="I380" s="23">
        <v>0</v>
      </c>
      <c r="J380" s="23">
        <v>0</v>
      </c>
      <c r="K380" s="23">
        <v>0</v>
      </c>
      <c r="L380" s="44">
        <v>0</v>
      </c>
      <c r="M380" s="44">
        <v>0</v>
      </c>
      <c r="N380" s="44">
        <v>0</v>
      </c>
      <c r="O380" s="44">
        <v>0</v>
      </c>
      <c r="P380" s="43">
        <v>5.9962999999999997</v>
      </c>
    </row>
    <row r="381" spans="2:16" x14ac:dyDescent="0.25">
      <c r="B381" s="24"/>
      <c r="C381" s="265" t="s">
        <v>405</v>
      </c>
      <c r="D381" s="23" t="s">
        <v>1420</v>
      </c>
      <c r="E381" s="30"/>
      <c r="F381" s="23">
        <v>547</v>
      </c>
      <c r="G381" s="23">
        <v>5</v>
      </c>
      <c r="H381" s="23">
        <v>2</v>
      </c>
      <c r="I381" s="23">
        <v>1</v>
      </c>
      <c r="J381" s="23">
        <v>0</v>
      </c>
      <c r="K381" s="23">
        <v>0</v>
      </c>
      <c r="L381" s="44">
        <v>0</v>
      </c>
      <c r="M381" s="44">
        <v>0</v>
      </c>
      <c r="N381" s="44">
        <v>0</v>
      </c>
      <c r="O381" s="44">
        <v>0</v>
      </c>
      <c r="P381" s="43">
        <v>12.540099999999999</v>
      </c>
    </row>
    <row r="382" spans="2:16" x14ac:dyDescent="0.25">
      <c r="B382" s="24"/>
      <c r="C382" s="265" t="s">
        <v>359</v>
      </c>
      <c r="D382" s="23" t="s">
        <v>1542</v>
      </c>
      <c r="E382" s="30"/>
      <c r="F382" s="23">
        <v>268</v>
      </c>
      <c r="G382" s="23">
        <v>0</v>
      </c>
      <c r="H382" s="23">
        <v>3</v>
      </c>
      <c r="I382" s="23">
        <v>0</v>
      </c>
      <c r="J382" s="23">
        <v>0</v>
      </c>
      <c r="K382" s="23">
        <v>0</v>
      </c>
      <c r="L382" s="44">
        <v>0</v>
      </c>
      <c r="M382" s="44">
        <v>0</v>
      </c>
      <c r="N382" s="44">
        <v>0</v>
      </c>
      <c r="O382" s="44">
        <v>0</v>
      </c>
      <c r="P382" s="43">
        <v>5.2244000000000002</v>
      </c>
    </row>
    <row r="383" spans="2:16" x14ac:dyDescent="0.25">
      <c r="B383" s="24"/>
      <c r="C383" s="265" t="s">
        <v>649</v>
      </c>
      <c r="D383" s="23" t="s">
        <v>647</v>
      </c>
      <c r="E383" s="30"/>
      <c r="F383" s="23">
        <v>185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  <c r="L383" s="44">
        <v>0</v>
      </c>
      <c r="M383" s="44">
        <v>0</v>
      </c>
      <c r="N383" s="44">
        <v>0</v>
      </c>
      <c r="O383" s="44">
        <v>0</v>
      </c>
      <c r="P383" s="43">
        <v>1.5355000000000001</v>
      </c>
    </row>
    <row r="384" spans="2:16" x14ac:dyDescent="0.25">
      <c r="B384" s="24"/>
      <c r="C384" s="265" t="s">
        <v>491</v>
      </c>
      <c r="D384" s="23" t="s">
        <v>1545</v>
      </c>
      <c r="E384" s="30"/>
      <c r="F384" s="23">
        <v>422</v>
      </c>
      <c r="G384" s="23">
        <v>0</v>
      </c>
      <c r="H384" s="23">
        <v>1</v>
      </c>
      <c r="I384" s="23">
        <v>0</v>
      </c>
      <c r="J384" s="23">
        <v>0</v>
      </c>
      <c r="K384" s="23">
        <v>0</v>
      </c>
      <c r="L384" s="44">
        <v>0</v>
      </c>
      <c r="M384" s="44">
        <v>0</v>
      </c>
      <c r="N384" s="44">
        <v>0</v>
      </c>
      <c r="O384" s="44">
        <v>0</v>
      </c>
      <c r="P384" s="43">
        <v>4.5026000000000002</v>
      </c>
    </row>
    <row r="385" spans="2:16" x14ac:dyDescent="0.25">
      <c r="B385" s="24"/>
      <c r="C385" s="265" t="s">
        <v>706</v>
      </c>
      <c r="D385" s="23" t="s">
        <v>1404</v>
      </c>
      <c r="E385" s="30"/>
      <c r="F385" s="23">
        <v>630</v>
      </c>
      <c r="G385" s="23">
        <v>1</v>
      </c>
      <c r="H385" s="23">
        <v>1</v>
      </c>
      <c r="I385" s="23">
        <v>0</v>
      </c>
      <c r="J385" s="23">
        <v>0</v>
      </c>
      <c r="K385" s="23">
        <v>0</v>
      </c>
      <c r="L385" s="44">
        <v>0</v>
      </c>
      <c r="M385" s="44">
        <v>0</v>
      </c>
      <c r="N385" s="44">
        <v>0</v>
      </c>
      <c r="O385" s="44">
        <v>0</v>
      </c>
      <c r="P385" s="43">
        <v>7.2290000000000001</v>
      </c>
    </row>
    <row r="386" spans="2:16" x14ac:dyDescent="0.25">
      <c r="B386" s="24"/>
      <c r="C386" s="265" t="s">
        <v>594</v>
      </c>
      <c r="D386" s="23" t="s">
        <v>654</v>
      </c>
      <c r="E386" s="30"/>
      <c r="F386" s="23">
        <v>270</v>
      </c>
      <c r="G386" s="23">
        <v>1</v>
      </c>
      <c r="H386" s="23">
        <v>0</v>
      </c>
      <c r="I386" s="23">
        <v>0</v>
      </c>
      <c r="J386" s="23">
        <v>0</v>
      </c>
      <c r="K386" s="23">
        <v>0</v>
      </c>
      <c r="L386" s="44">
        <v>0</v>
      </c>
      <c r="M386" s="44">
        <v>0</v>
      </c>
      <c r="N386" s="44">
        <v>0</v>
      </c>
      <c r="O386" s="44">
        <v>0</v>
      </c>
      <c r="P386" s="43">
        <v>3.2410000000000001</v>
      </c>
    </row>
    <row r="387" spans="2:16" x14ac:dyDescent="0.25">
      <c r="B387" s="24"/>
      <c r="C387" s="278" t="s">
        <v>225</v>
      </c>
      <c r="D387" s="23" t="s">
        <v>1542</v>
      </c>
      <c r="E387" s="30"/>
      <c r="F387" s="23">
        <v>602</v>
      </c>
      <c r="G387" s="23">
        <v>6</v>
      </c>
      <c r="H387" s="23">
        <v>1</v>
      </c>
      <c r="I387" s="23">
        <v>3</v>
      </c>
      <c r="J387" s="23">
        <v>1</v>
      </c>
      <c r="K387" s="23">
        <v>0</v>
      </c>
      <c r="L387" s="44">
        <v>0</v>
      </c>
      <c r="M387" s="44">
        <v>0</v>
      </c>
      <c r="N387" s="44">
        <v>0</v>
      </c>
      <c r="O387" s="44">
        <v>0</v>
      </c>
      <c r="P387" s="43">
        <v>14.746600000000001</v>
      </c>
    </row>
    <row r="388" spans="2:16" x14ac:dyDescent="0.25">
      <c r="B388" s="24"/>
      <c r="C388" s="265" t="s">
        <v>720</v>
      </c>
      <c r="D388" s="23" t="s">
        <v>1420</v>
      </c>
      <c r="E388" s="30"/>
      <c r="F388" s="23">
        <v>556</v>
      </c>
      <c r="G388" s="23">
        <v>0</v>
      </c>
      <c r="H388" s="23">
        <v>5</v>
      </c>
      <c r="I388" s="23">
        <v>0</v>
      </c>
      <c r="J388" s="23">
        <v>1</v>
      </c>
      <c r="K388" s="23">
        <v>0</v>
      </c>
      <c r="L388" s="44">
        <v>0</v>
      </c>
      <c r="M388" s="44">
        <v>0</v>
      </c>
      <c r="N388" s="44">
        <v>0</v>
      </c>
      <c r="O388" s="44">
        <v>0</v>
      </c>
      <c r="P388" s="43">
        <v>9.3647999999999989</v>
      </c>
    </row>
    <row r="389" spans="2:16" x14ac:dyDescent="0.25">
      <c r="B389" s="24"/>
      <c r="C389" s="265" t="s">
        <v>475</v>
      </c>
      <c r="D389" s="23" t="s">
        <v>1275</v>
      </c>
      <c r="E389" s="30"/>
      <c r="F389" s="23">
        <v>67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  <c r="L389" s="44">
        <v>0</v>
      </c>
      <c r="M389" s="44">
        <v>0</v>
      </c>
      <c r="N389" s="44">
        <v>0</v>
      </c>
      <c r="O389" s="44">
        <v>0</v>
      </c>
      <c r="P389" s="43">
        <v>0.55610000000000004</v>
      </c>
    </row>
    <row r="390" spans="2:16" x14ac:dyDescent="0.25">
      <c r="B390" s="24"/>
      <c r="C390" s="278" t="s">
        <v>427</v>
      </c>
      <c r="D390" s="23" t="s">
        <v>1559</v>
      </c>
      <c r="E390" s="30"/>
      <c r="F390" s="23">
        <v>317</v>
      </c>
      <c r="G390" s="23">
        <v>0</v>
      </c>
      <c r="H390" s="23">
        <v>1</v>
      </c>
      <c r="I390" s="23">
        <v>0</v>
      </c>
      <c r="J390" s="23">
        <v>1</v>
      </c>
      <c r="K390" s="23">
        <v>0</v>
      </c>
      <c r="L390" s="44">
        <v>0</v>
      </c>
      <c r="M390" s="44">
        <v>0</v>
      </c>
      <c r="N390" s="44">
        <v>0</v>
      </c>
      <c r="O390" s="44">
        <v>0</v>
      </c>
      <c r="P390" s="43">
        <v>3.3811</v>
      </c>
    </row>
    <row r="391" spans="2:16" x14ac:dyDescent="0.25">
      <c r="B391" s="24"/>
      <c r="C391" s="268" t="s">
        <v>543</v>
      </c>
      <c r="D391" s="23" t="s">
        <v>1545</v>
      </c>
      <c r="E391" s="30"/>
      <c r="F391" s="23">
        <v>376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  <c r="L391" s="44">
        <v>0</v>
      </c>
      <c r="M391" s="44">
        <v>0</v>
      </c>
      <c r="N391" s="44">
        <v>0</v>
      </c>
      <c r="O391" s="44">
        <v>0</v>
      </c>
      <c r="P391" s="43">
        <v>3.1208</v>
      </c>
    </row>
    <row r="392" spans="2:16" x14ac:dyDescent="0.25">
      <c r="B392" s="24"/>
      <c r="C392" s="265" t="s">
        <v>805</v>
      </c>
      <c r="D392" s="23" t="s">
        <v>1420</v>
      </c>
      <c r="E392" s="30"/>
      <c r="F392" s="23">
        <v>85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  <c r="L392" s="44">
        <v>0</v>
      </c>
      <c r="M392" s="44">
        <v>0</v>
      </c>
      <c r="N392" s="44">
        <v>0</v>
      </c>
      <c r="O392" s="44">
        <v>0</v>
      </c>
      <c r="P392" s="43">
        <v>0.70550000000000002</v>
      </c>
    </row>
    <row r="393" spans="2:16" x14ac:dyDescent="0.25">
      <c r="B393" s="24"/>
      <c r="C393" s="265" t="s">
        <v>745</v>
      </c>
      <c r="D393" s="23" t="s">
        <v>1256</v>
      </c>
      <c r="E393" s="30"/>
      <c r="F393" s="23">
        <v>270</v>
      </c>
      <c r="G393" s="23">
        <v>0</v>
      </c>
      <c r="H393" s="23">
        <v>2</v>
      </c>
      <c r="I393" s="23">
        <v>0</v>
      </c>
      <c r="J393" s="23">
        <v>0</v>
      </c>
      <c r="K393" s="23">
        <v>0</v>
      </c>
      <c r="L393" s="44">
        <v>0</v>
      </c>
      <c r="M393" s="44">
        <v>0</v>
      </c>
      <c r="N393" s="44">
        <v>0</v>
      </c>
      <c r="O393" s="44">
        <v>0</v>
      </c>
      <c r="P393" s="43">
        <v>4.2409999999999997</v>
      </c>
    </row>
    <row r="394" spans="2:16" x14ac:dyDescent="0.25">
      <c r="B394" s="24"/>
      <c r="C394" s="265" t="s">
        <v>740</v>
      </c>
      <c r="D394" s="23" t="s">
        <v>808</v>
      </c>
      <c r="E394" s="30"/>
      <c r="F394" s="23">
        <v>23</v>
      </c>
      <c r="G394" s="23">
        <v>0</v>
      </c>
      <c r="H394" s="23">
        <v>0</v>
      </c>
      <c r="I394" s="23">
        <v>0</v>
      </c>
      <c r="J394" s="23">
        <v>0</v>
      </c>
      <c r="K394" s="23">
        <v>1</v>
      </c>
      <c r="L394" s="44">
        <v>0</v>
      </c>
      <c r="M394" s="44">
        <v>0</v>
      </c>
      <c r="N394" s="44">
        <v>0</v>
      </c>
      <c r="O394" s="44">
        <v>0</v>
      </c>
      <c r="P394" s="43">
        <v>-0.30909999999999999</v>
      </c>
    </row>
    <row r="395" spans="2:16" x14ac:dyDescent="0.25">
      <c r="B395" s="24"/>
      <c r="C395" s="265" t="s">
        <v>216</v>
      </c>
      <c r="D395" s="23" t="s">
        <v>1275</v>
      </c>
      <c r="E395" s="30"/>
      <c r="F395" s="23">
        <v>229</v>
      </c>
      <c r="G395" s="23">
        <v>0</v>
      </c>
      <c r="H395" s="23">
        <v>1</v>
      </c>
      <c r="I395" s="23">
        <v>0</v>
      </c>
      <c r="J395" s="23">
        <v>1</v>
      </c>
      <c r="K395" s="23">
        <v>0</v>
      </c>
      <c r="L395" s="44">
        <v>0</v>
      </c>
      <c r="M395" s="44">
        <v>0</v>
      </c>
      <c r="N395" s="44">
        <v>0</v>
      </c>
      <c r="O395" s="44">
        <v>0</v>
      </c>
      <c r="P395" s="43">
        <v>2.6507000000000001</v>
      </c>
    </row>
    <row r="396" spans="2:16" x14ac:dyDescent="0.25">
      <c r="B396" s="24"/>
      <c r="C396" s="278" t="s">
        <v>410</v>
      </c>
      <c r="D396" s="23" t="s">
        <v>1420</v>
      </c>
      <c r="E396" s="30"/>
      <c r="F396" s="23">
        <v>212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  <c r="L396" s="44">
        <v>0</v>
      </c>
      <c r="M396" s="44">
        <v>0</v>
      </c>
      <c r="N396" s="44">
        <v>0</v>
      </c>
      <c r="O396" s="44">
        <v>0</v>
      </c>
      <c r="P396" s="43">
        <v>1.7596000000000001</v>
      </c>
    </row>
    <row r="397" spans="2:16" x14ac:dyDescent="0.25">
      <c r="B397" s="24"/>
      <c r="C397" s="265" t="s">
        <v>217</v>
      </c>
      <c r="D397" s="23" t="s">
        <v>647</v>
      </c>
      <c r="E397" s="30"/>
      <c r="F397" s="23">
        <v>390</v>
      </c>
      <c r="G397" s="23">
        <v>1</v>
      </c>
      <c r="H397" s="23">
        <v>1</v>
      </c>
      <c r="I397" s="23">
        <v>0</v>
      </c>
      <c r="J397" s="23">
        <v>0</v>
      </c>
      <c r="K397" s="23">
        <v>0</v>
      </c>
      <c r="L397" s="44">
        <v>0</v>
      </c>
      <c r="M397" s="44">
        <v>0</v>
      </c>
      <c r="N397" s="44">
        <v>0</v>
      </c>
      <c r="O397" s="44">
        <v>0</v>
      </c>
      <c r="P397" s="43">
        <v>5.2370000000000001</v>
      </c>
    </row>
    <row r="398" spans="2:16" ht="16.5" thickBot="1" x14ac:dyDescent="0.3">
      <c r="B398" s="24"/>
      <c r="C398" s="276" t="s">
        <v>539</v>
      </c>
      <c r="D398" s="23" t="s">
        <v>1420</v>
      </c>
      <c r="E398" s="30"/>
      <c r="F398" s="23">
        <v>479</v>
      </c>
      <c r="G398" s="23">
        <v>0</v>
      </c>
      <c r="H398" s="23">
        <v>0</v>
      </c>
      <c r="I398" s="41">
        <v>0</v>
      </c>
      <c r="J398" s="23">
        <v>0</v>
      </c>
      <c r="K398" s="23">
        <v>0</v>
      </c>
      <c r="L398" s="44">
        <v>0</v>
      </c>
      <c r="M398" s="44">
        <v>0</v>
      </c>
      <c r="N398" s="44">
        <v>0</v>
      </c>
      <c r="O398" s="44">
        <v>0</v>
      </c>
      <c r="P398" s="43">
        <v>3.9757000000000002</v>
      </c>
    </row>
    <row r="399" spans="2:16" x14ac:dyDescent="0.25">
      <c r="B399" s="24"/>
      <c r="C399" s="277" t="s">
        <v>648</v>
      </c>
      <c r="D399" s="23" t="s">
        <v>1542</v>
      </c>
      <c r="E399" s="30"/>
      <c r="F399" s="23">
        <v>574</v>
      </c>
      <c r="G399" s="23">
        <v>0</v>
      </c>
      <c r="H399" s="23">
        <v>0</v>
      </c>
      <c r="I399" s="41">
        <v>0</v>
      </c>
      <c r="J399" s="23">
        <v>1</v>
      </c>
      <c r="K399" s="23">
        <v>0</v>
      </c>
      <c r="L399" s="44">
        <v>0</v>
      </c>
      <c r="M399" s="44">
        <v>0</v>
      </c>
      <c r="N399" s="44">
        <v>0</v>
      </c>
      <c r="O399" s="44">
        <v>0</v>
      </c>
      <c r="P399" s="43">
        <v>4.5141999999999998</v>
      </c>
    </row>
    <row r="400" spans="2:16" x14ac:dyDescent="0.25">
      <c r="B400" s="24"/>
      <c r="C400" s="266" t="s">
        <v>558</v>
      </c>
      <c r="D400" s="23" t="s">
        <v>1420</v>
      </c>
      <c r="E400" s="30"/>
      <c r="F400" s="23">
        <v>630</v>
      </c>
      <c r="G400" s="23">
        <v>0</v>
      </c>
      <c r="H400" s="23">
        <v>0</v>
      </c>
      <c r="I400" s="41">
        <v>0</v>
      </c>
      <c r="J400" s="23">
        <v>0</v>
      </c>
      <c r="K400" s="23">
        <v>0</v>
      </c>
      <c r="L400" s="44">
        <v>6</v>
      </c>
      <c r="M400" s="44">
        <v>4</v>
      </c>
      <c r="N400" s="44">
        <v>8</v>
      </c>
      <c r="O400" s="44">
        <v>4</v>
      </c>
      <c r="P400" s="43">
        <v>15.829000000000001</v>
      </c>
    </row>
    <row r="401" spans="2:16" x14ac:dyDescent="0.25">
      <c r="B401" s="24"/>
      <c r="C401" s="266" t="s">
        <v>269</v>
      </c>
      <c r="D401" s="23" t="s">
        <v>1545</v>
      </c>
      <c r="E401" s="30"/>
      <c r="F401" s="23">
        <v>450</v>
      </c>
      <c r="G401" s="23">
        <v>0</v>
      </c>
      <c r="H401" s="23">
        <v>0</v>
      </c>
      <c r="I401" s="41">
        <v>0</v>
      </c>
      <c r="J401" s="23">
        <v>0</v>
      </c>
      <c r="K401" s="23">
        <v>0</v>
      </c>
      <c r="L401" s="44">
        <v>2</v>
      </c>
      <c r="M401" s="44">
        <v>2</v>
      </c>
      <c r="N401" s="44">
        <v>19</v>
      </c>
      <c r="O401" s="44">
        <v>3</v>
      </c>
      <c r="P401" s="43">
        <v>10.785</v>
      </c>
    </row>
    <row r="402" spans="2:16" x14ac:dyDescent="0.25">
      <c r="B402" s="24"/>
      <c r="C402" s="265" t="s">
        <v>789</v>
      </c>
      <c r="D402" s="23" t="s">
        <v>635</v>
      </c>
      <c r="E402" s="30"/>
      <c r="F402" s="23">
        <v>600</v>
      </c>
      <c r="G402" s="23">
        <v>0</v>
      </c>
      <c r="H402" s="23">
        <v>0</v>
      </c>
      <c r="I402" s="23">
        <v>0</v>
      </c>
      <c r="J402" s="23">
        <v>0</v>
      </c>
      <c r="K402" s="23">
        <v>0</v>
      </c>
      <c r="L402" s="44">
        <v>3</v>
      </c>
      <c r="M402" s="44">
        <v>2</v>
      </c>
      <c r="N402" s="44">
        <v>20</v>
      </c>
      <c r="O402" s="44">
        <v>6</v>
      </c>
      <c r="P402" s="43">
        <v>12.48</v>
      </c>
    </row>
    <row r="403" spans="2:16" x14ac:dyDescent="0.25">
      <c r="B403" s="24"/>
      <c r="C403" s="265" t="s">
        <v>762</v>
      </c>
      <c r="D403" s="23" t="s">
        <v>808</v>
      </c>
      <c r="E403" s="30"/>
      <c r="F403" s="23">
        <v>360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  <c r="L403" s="44">
        <v>1</v>
      </c>
      <c r="M403" s="44">
        <v>1</v>
      </c>
      <c r="N403" s="44">
        <v>11</v>
      </c>
      <c r="O403" s="44">
        <v>4</v>
      </c>
      <c r="P403" s="43">
        <v>6.1879999999999997</v>
      </c>
    </row>
    <row r="404" spans="2:16" x14ac:dyDescent="0.25">
      <c r="B404" s="24"/>
      <c r="C404" s="265" t="s">
        <v>763</v>
      </c>
      <c r="D404" s="23" t="s">
        <v>1103</v>
      </c>
      <c r="E404" s="30"/>
      <c r="F404" s="23">
        <v>360</v>
      </c>
      <c r="G404" s="23">
        <v>0</v>
      </c>
      <c r="H404" s="23">
        <v>0</v>
      </c>
      <c r="I404" s="23">
        <v>0</v>
      </c>
      <c r="J404" s="23">
        <v>0</v>
      </c>
      <c r="K404" s="23">
        <v>0</v>
      </c>
      <c r="L404" s="44">
        <v>2</v>
      </c>
      <c r="M404" s="44">
        <v>2</v>
      </c>
      <c r="N404" s="44">
        <v>9</v>
      </c>
      <c r="O404" s="44">
        <v>4</v>
      </c>
      <c r="P404" s="43">
        <v>7.7880000000000003</v>
      </c>
    </row>
    <row r="405" spans="2:16" x14ac:dyDescent="0.25">
      <c r="B405" s="24"/>
      <c r="C405" s="265" t="s">
        <v>155</v>
      </c>
      <c r="D405" s="23">
        <v>0</v>
      </c>
      <c r="E405" s="30"/>
      <c r="F405" s="23">
        <v>0</v>
      </c>
      <c r="G405" s="23">
        <v>0</v>
      </c>
      <c r="H405" s="23">
        <v>0</v>
      </c>
      <c r="I405" s="23">
        <v>1</v>
      </c>
      <c r="J405" s="23">
        <v>0</v>
      </c>
      <c r="K405" s="23">
        <v>0</v>
      </c>
      <c r="L405" s="44">
        <v>0</v>
      </c>
      <c r="M405" s="44">
        <v>0</v>
      </c>
      <c r="N405" s="44">
        <v>0</v>
      </c>
      <c r="O405" s="44">
        <v>0</v>
      </c>
      <c r="P405" s="43">
        <v>1</v>
      </c>
    </row>
    <row r="406" spans="2:16" x14ac:dyDescent="0.25">
      <c r="B406" s="24"/>
      <c r="C406" s="265" t="s">
        <v>314</v>
      </c>
      <c r="D406" s="23">
        <v>0</v>
      </c>
      <c r="E406" s="30"/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  <c r="L406" s="44">
        <v>0</v>
      </c>
      <c r="M406" s="44">
        <v>0</v>
      </c>
      <c r="N406" s="44">
        <v>0</v>
      </c>
      <c r="O406" s="44">
        <v>0</v>
      </c>
      <c r="P406" s="43">
        <v>0</v>
      </c>
    </row>
    <row r="407" spans="2:16" x14ac:dyDescent="0.25">
      <c r="B407" s="24"/>
      <c r="C407" s="265" t="s">
        <v>158</v>
      </c>
      <c r="D407" s="23">
        <v>0</v>
      </c>
      <c r="E407" s="30"/>
      <c r="F407" s="23">
        <v>0</v>
      </c>
      <c r="G407" s="23">
        <v>0</v>
      </c>
      <c r="H407" s="23">
        <v>0</v>
      </c>
      <c r="I407" s="23">
        <v>1</v>
      </c>
      <c r="J407" s="23">
        <v>0</v>
      </c>
      <c r="K407" s="23">
        <v>0</v>
      </c>
      <c r="L407" s="44">
        <v>0</v>
      </c>
      <c r="M407" s="44">
        <v>0</v>
      </c>
      <c r="N407" s="44">
        <v>0</v>
      </c>
      <c r="O407" s="44">
        <v>0</v>
      </c>
      <c r="P407" s="43">
        <v>1</v>
      </c>
    </row>
    <row r="408" spans="2:16" x14ac:dyDescent="0.25">
      <c r="B408" s="40" t="s">
        <v>145</v>
      </c>
      <c r="C408" s="293"/>
      <c r="D408" s="35">
        <v>0</v>
      </c>
      <c r="E408" s="35">
        <v>0</v>
      </c>
      <c r="F408" s="35">
        <v>10551</v>
      </c>
      <c r="G408" s="35">
        <v>22</v>
      </c>
      <c r="H408" s="35">
        <v>26</v>
      </c>
      <c r="I408" s="35">
        <v>13</v>
      </c>
      <c r="J408" s="35">
        <v>6</v>
      </c>
      <c r="K408" s="35">
        <v>0</v>
      </c>
      <c r="L408" s="35">
        <v>15</v>
      </c>
      <c r="M408" s="35">
        <v>9</v>
      </c>
      <c r="N408" s="35">
        <v>59</v>
      </c>
      <c r="O408" s="35">
        <v>26</v>
      </c>
      <c r="P408" s="43">
        <v>176.37330000000003</v>
      </c>
    </row>
    <row r="409" spans="2:16" x14ac:dyDescent="0.25">
      <c r="B409" s="24"/>
      <c r="C409" s="265" t="s">
        <v>425</v>
      </c>
      <c r="D409" s="23" t="s">
        <v>1420</v>
      </c>
      <c r="E409" s="30"/>
      <c r="F409" s="23">
        <v>605</v>
      </c>
      <c r="G409" s="23">
        <v>8</v>
      </c>
      <c r="H409" s="23">
        <v>3</v>
      </c>
      <c r="I409" s="23">
        <v>4</v>
      </c>
      <c r="J409" s="23">
        <v>1</v>
      </c>
      <c r="K409" s="23">
        <v>0</v>
      </c>
      <c r="L409" s="44">
        <v>0</v>
      </c>
      <c r="M409" s="44">
        <v>0</v>
      </c>
      <c r="N409" s="44">
        <v>0</v>
      </c>
      <c r="O409" s="44">
        <v>0</v>
      </c>
      <c r="P409" s="43">
        <v>19.7715</v>
      </c>
    </row>
    <row r="410" spans="2:16" x14ac:dyDescent="0.25">
      <c r="B410" s="24"/>
      <c r="C410" s="265" t="s">
        <v>555</v>
      </c>
      <c r="D410" s="23" t="s">
        <v>1275</v>
      </c>
      <c r="E410" s="30"/>
      <c r="F410" s="23">
        <v>494</v>
      </c>
      <c r="G410" s="23">
        <v>1</v>
      </c>
      <c r="H410" s="23">
        <v>0</v>
      </c>
      <c r="I410" s="23">
        <v>1</v>
      </c>
      <c r="J410" s="23">
        <v>0</v>
      </c>
      <c r="K410" s="23">
        <v>0</v>
      </c>
      <c r="L410" s="44">
        <v>0</v>
      </c>
      <c r="M410" s="44">
        <v>0</v>
      </c>
      <c r="N410" s="44">
        <v>0</v>
      </c>
      <c r="O410" s="44">
        <v>0</v>
      </c>
      <c r="P410" s="43">
        <v>6.1002000000000001</v>
      </c>
    </row>
    <row r="411" spans="2:16" x14ac:dyDescent="0.25">
      <c r="B411" s="24"/>
      <c r="C411" s="265" t="s">
        <v>613</v>
      </c>
      <c r="D411" s="23" t="s">
        <v>634</v>
      </c>
      <c r="E411" s="30"/>
      <c r="F411" s="23">
        <v>361</v>
      </c>
      <c r="G411" s="23">
        <v>0</v>
      </c>
      <c r="H411" s="23">
        <v>3</v>
      </c>
      <c r="I411" s="23">
        <v>0</v>
      </c>
      <c r="J411" s="23">
        <v>0</v>
      </c>
      <c r="K411" s="23">
        <v>0</v>
      </c>
      <c r="L411" s="44">
        <v>0</v>
      </c>
      <c r="M411" s="44">
        <v>0</v>
      </c>
      <c r="N411" s="44">
        <v>0</v>
      </c>
      <c r="O411" s="44">
        <v>0</v>
      </c>
      <c r="P411" s="43">
        <v>5.9962999999999997</v>
      </c>
    </row>
    <row r="412" spans="2:16" x14ac:dyDescent="0.25">
      <c r="B412" s="24"/>
      <c r="C412" s="265" t="s">
        <v>249</v>
      </c>
      <c r="D412" s="23" t="s">
        <v>989</v>
      </c>
      <c r="E412" s="30"/>
      <c r="F412" s="23">
        <v>129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  <c r="L412" s="44">
        <v>0</v>
      </c>
      <c r="M412" s="44">
        <v>0</v>
      </c>
      <c r="N412" s="44">
        <v>0</v>
      </c>
      <c r="O412" s="44">
        <v>0</v>
      </c>
      <c r="P412" s="43">
        <v>1.0707</v>
      </c>
    </row>
    <row r="413" spans="2:16" x14ac:dyDescent="0.25">
      <c r="B413" s="24"/>
      <c r="C413" s="265" t="s">
        <v>359</v>
      </c>
      <c r="D413" s="23" t="s">
        <v>1542</v>
      </c>
      <c r="E413" s="30"/>
      <c r="F413" s="23">
        <v>268</v>
      </c>
      <c r="G413" s="23">
        <v>0</v>
      </c>
      <c r="H413" s="23">
        <v>3</v>
      </c>
      <c r="I413" s="23">
        <v>0</v>
      </c>
      <c r="J413" s="23">
        <v>0</v>
      </c>
      <c r="K413" s="23">
        <v>0</v>
      </c>
      <c r="L413" s="44">
        <v>0</v>
      </c>
      <c r="M413" s="44">
        <v>0</v>
      </c>
      <c r="N413" s="44">
        <v>0</v>
      </c>
      <c r="O413" s="44">
        <v>0</v>
      </c>
      <c r="P413" s="43">
        <v>5.2244000000000002</v>
      </c>
    </row>
    <row r="414" spans="2:16" x14ac:dyDescent="0.25">
      <c r="B414" s="24"/>
      <c r="C414" s="265" t="s">
        <v>467</v>
      </c>
      <c r="D414" s="23" t="s">
        <v>1275</v>
      </c>
      <c r="E414" s="30"/>
      <c r="F414" s="23">
        <v>626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  <c r="L414" s="44">
        <v>0</v>
      </c>
      <c r="M414" s="44">
        <v>0</v>
      </c>
      <c r="N414" s="44">
        <v>0</v>
      </c>
      <c r="O414" s="44">
        <v>0</v>
      </c>
      <c r="P414" s="43">
        <v>5.1958000000000002</v>
      </c>
    </row>
    <row r="415" spans="2:16" x14ac:dyDescent="0.25">
      <c r="B415" s="24"/>
      <c r="C415" s="265" t="s">
        <v>491</v>
      </c>
      <c r="D415" s="23" t="s">
        <v>1545</v>
      </c>
      <c r="E415" s="30"/>
      <c r="F415" s="23">
        <v>422</v>
      </c>
      <c r="G415" s="23">
        <v>0</v>
      </c>
      <c r="H415" s="23">
        <v>1</v>
      </c>
      <c r="I415" s="23">
        <v>0</v>
      </c>
      <c r="J415" s="23">
        <v>0</v>
      </c>
      <c r="K415" s="23">
        <v>0</v>
      </c>
      <c r="L415" s="44">
        <v>0</v>
      </c>
      <c r="M415" s="44">
        <v>0</v>
      </c>
      <c r="N415" s="44">
        <v>0</v>
      </c>
      <c r="O415" s="44">
        <v>0</v>
      </c>
      <c r="P415" s="43">
        <v>4.5026000000000002</v>
      </c>
    </row>
    <row r="416" spans="2:16" x14ac:dyDescent="0.25">
      <c r="B416" s="24"/>
      <c r="C416" s="265" t="s">
        <v>706</v>
      </c>
      <c r="D416" s="23" t="s">
        <v>1404</v>
      </c>
      <c r="E416" s="30"/>
      <c r="F416" s="23">
        <v>630</v>
      </c>
      <c r="G416" s="23">
        <v>1</v>
      </c>
      <c r="H416" s="23">
        <v>1</v>
      </c>
      <c r="I416" s="23">
        <v>0</v>
      </c>
      <c r="J416" s="23">
        <v>0</v>
      </c>
      <c r="K416" s="23">
        <v>0</v>
      </c>
      <c r="L416" s="44">
        <v>0</v>
      </c>
      <c r="M416" s="44">
        <v>0</v>
      </c>
      <c r="N416" s="44">
        <v>0</v>
      </c>
      <c r="O416" s="44">
        <v>0</v>
      </c>
      <c r="P416" s="43">
        <v>7.2290000000000001</v>
      </c>
    </row>
    <row r="417" spans="2:16" x14ac:dyDescent="0.25">
      <c r="B417" s="24"/>
      <c r="C417" s="265" t="s">
        <v>707</v>
      </c>
      <c r="D417" s="23" t="s">
        <v>1236</v>
      </c>
      <c r="E417" s="30"/>
      <c r="F417" s="23">
        <v>425</v>
      </c>
      <c r="G417" s="23">
        <v>1</v>
      </c>
      <c r="H417" s="23">
        <v>2</v>
      </c>
      <c r="I417" s="23">
        <v>1</v>
      </c>
      <c r="J417" s="23">
        <v>0</v>
      </c>
      <c r="K417" s="23">
        <v>0</v>
      </c>
      <c r="L417" s="44">
        <v>0</v>
      </c>
      <c r="M417" s="44">
        <v>0</v>
      </c>
      <c r="N417" s="44">
        <v>0</v>
      </c>
      <c r="O417" s="44">
        <v>0</v>
      </c>
      <c r="P417" s="43">
        <v>7.5274999999999999</v>
      </c>
    </row>
    <row r="418" spans="2:16" x14ac:dyDescent="0.25">
      <c r="B418" s="24"/>
      <c r="C418" s="265" t="s">
        <v>225</v>
      </c>
      <c r="D418" s="23" t="s">
        <v>1542</v>
      </c>
      <c r="E418" s="30"/>
      <c r="F418" s="23">
        <v>602</v>
      </c>
      <c r="G418" s="23">
        <v>6</v>
      </c>
      <c r="H418" s="23">
        <v>1</v>
      </c>
      <c r="I418" s="23">
        <v>3</v>
      </c>
      <c r="J418" s="23">
        <v>1</v>
      </c>
      <c r="K418" s="23">
        <v>0</v>
      </c>
      <c r="L418" s="44">
        <v>0</v>
      </c>
      <c r="M418" s="44">
        <v>0</v>
      </c>
      <c r="N418" s="44">
        <v>0</v>
      </c>
      <c r="O418" s="44">
        <v>0</v>
      </c>
      <c r="P418" s="43">
        <v>14.746600000000001</v>
      </c>
    </row>
    <row r="419" spans="2:16" x14ac:dyDescent="0.25">
      <c r="B419" s="24"/>
      <c r="C419" s="265" t="s">
        <v>422</v>
      </c>
      <c r="D419" s="23" t="s">
        <v>1404</v>
      </c>
      <c r="E419" s="30"/>
      <c r="F419" s="23">
        <v>310</v>
      </c>
      <c r="G419" s="23">
        <v>3</v>
      </c>
      <c r="H419" s="23">
        <v>1</v>
      </c>
      <c r="I419" s="23">
        <v>2</v>
      </c>
      <c r="J419" s="23">
        <v>1</v>
      </c>
      <c r="K419" s="23">
        <v>0</v>
      </c>
      <c r="L419" s="44">
        <v>0</v>
      </c>
      <c r="M419" s="44">
        <v>0</v>
      </c>
      <c r="N419" s="44">
        <v>0</v>
      </c>
      <c r="O419" s="44">
        <v>0</v>
      </c>
      <c r="P419" s="43">
        <v>8.3230000000000004</v>
      </c>
    </row>
    <row r="420" spans="2:16" x14ac:dyDescent="0.25">
      <c r="B420" s="24"/>
      <c r="C420" s="268" t="s">
        <v>475</v>
      </c>
      <c r="D420" s="23" t="s">
        <v>1275</v>
      </c>
      <c r="E420" s="30"/>
      <c r="F420" s="23">
        <v>67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  <c r="L420" s="44">
        <v>0</v>
      </c>
      <c r="M420" s="44">
        <v>0</v>
      </c>
      <c r="N420" s="44">
        <v>0</v>
      </c>
      <c r="O420" s="44">
        <v>0</v>
      </c>
      <c r="P420" s="43">
        <v>0.55610000000000004</v>
      </c>
    </row>
    <row r="421" spans="2:16" x14ac:dyDescent="0.25">
      <c r="B421" s="24"/>
      <c r="C421" s="265" t="s">
        <v>734</v>
      </c>
      <c r="D421" s="23" t="s">
        <v>1397</v>
      </c>
      <c r="E421" s="30"/>
      <c r="F421" s="23">
        <v>470</v>
      </c>
      <c r="G421" s="23">
        <v>0</v>
      </c>
      <c r="H421" s="23">
        <v>4</v>
      </c>
      <c r="I421" s="23">
        <v>0</v>
      </c>
      <c r="J421" s="23">
        <v>0</v>
      </c>
      <c r="K421" s="23">
        <v>0</v>
      </c>
      <c r="L421" s="44">
        <v>0</v>
      </c>
      <c r="M421" s="44">
        <v>0</v>
      </c>
      <c r="N421" s="44">
        <v>0</v>
      </c>
      <c r="O421" s="44">
        <v>0</v>
      </c>
      <c r="P421" s="43">
        <v>7.9009999999999998</v>
      </c>
    </row>
    <row r="422" spans="2:16" x14ac:dyDescent="0.25">
      <c r="B422" s="24"/>
      <c r="C422" s="265" t="s">
        <v>543</v>
      </c>
      <c r="D422" s="23" t="s">
        <v>1545</v>
      </c>
      <c r="E422" s="30"/>
      <c r="F422" s="23">
        <v>376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  <c r="L422" s="44">
        <v>0</v>
      </c>
      <c r="M422" s="44">
        <v>0</v>
      </c>
      <c r="N422" s="44">
        <v>0</v>
      </c>
      <c r="O422" s="44">
        <v>0</v>
      </c>
      <c r="P422" s="43">
        <v>3.1208</v>
      </c>
    </row>
    <row r="423" spans="2:16" x14ac:dyDescent="0.25">
      <c r="B423" s="24"/>
      <c r="C423" s="265" t="s">
        <v>805</v>
      </c>
      <c r="D423" s="23" t="s">
        <v>1420</v>
      </c>
      <c r="E423" s="30"/>
      <c r="F423" s="23">
        <v>85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  <c r="L423" s="44">
        <v>0</v>
      </c>
      <c r="M423" s="44">
        <v>0</v>
      </c>
      <c r="N423" s="44">
        <v>0</v>
      </c>
      <c r="O423" s="44">
        <v>0</v>
      </c>
      <c r="P423" s="43">
        <v>0.70550000000000002</v>
      </c>
    </row>
    <row r="424" spans="2:16" x14ac:dyDescent="0.25">
      <c r="B424" s="24"/>
      <c r="C424" s="265" t="s">
        <v>745</v>
      </c>
      <c r="D424" s="23" t="s">
        <v>1256</v>
      </c>
      <c r="E424" s="30"/>
      <c r="F424" s="23">
        <v>270</v>
      </c>
      <c r="G424" s="23">
        <v>0</v>
      </c>
      <c r="H424" s="23">
        <v>2</v>
      </c>
      <c r="I424" s="23">
        <v>0</v>
      </c>
      <c r="J424" s="23">
        <v>0</v>
      </c>
      <c r="K424" s="23">
        <v>0</v>
      </c>
      <c r="L424" s="44">
        <v>0</v>
      </c>
      <c r="M424" s="44">
        <v>0</v>
      </c>
      <c r="N424" s="44">
        <v>0</v>
      </c>
      <c r="O424" s="44">
        <v>0</v>
      </c>
      <c r="P424" s="43">
        <v>4.2409999999999997</v>
      </c>
    </row>
    <row r="425" spans="2:16" x14ac:dyDescent="0.25">
      <c r="B425" s="24"/>
      <c r="C425" s="265" t="s">
        <v>411</v>
      </c>
      <c r="D425" s="23" t="s">
        <v>998</v>
      </c>
      <c r="E425" s="30"/>
      <c r="F425" s="23">
        <v>223</v>
      </c>
      <c r="G425" s="23">
        <v>0</v>
      </c>
      <c r="H425" s="23">
        <v>0</v>
      </c>
      <c r="I425" s="23">
        <v>0</v>
      </c>
      <c r="J425" s="23">
        <v>1</v>
      </c>
      <c r="K425" s="23">
        <v>0</v>
      </c>
      <c r="L425" s="44">
        <v>0</v>
      </c>
      <c r="M425" s="44">
        <v>0</v>
      </c>
      <c r="N425" s="44">
        <v>0</v>
      </c>
      <c r="O425" s="44">
        <v>0</v>
      </c>
      <c r="P425" s="43">
        <v>1.6009</v>
      </c>
    </row>
    <row r="426" spans="2:16" x14ac:dyDescent="0.25">
      <c r="B426" s="24"/>
      <c r="C426" s="265" t="s">
        <v>216</v>
      </c>
      <c r="D426" s="23" t="s">
        <v>1275</v>
      </c>
      <c r="E426" s="30"/>
      <c r="F426" s="23">
        <v>229</v>
      </c>
      <c r="G426" s="23">
        <v>0</v>
      </c>
      <c r="H426" s="23">
        <v>1</v>
      </c>
      <c r="I426" s="23">
        <v>0</v>
      </c>
      <c r="J426" s="23">
        <v>1</v>
      </c>
      <c r="K426" s="23">
        <v>0</v>
      </c>
      <c r="L426" s="44">
        <v>0</v>
      </c>
      <c r="M426" s="44">
        <v>0</v>
      </c>
      <c r="N426" s="44">
        <v>0</v>
      </c>
      <c r="O426" s="44">
        <v>0</v>
      </c>
      <c r="P426" s="43">
        <v>2.6507000000000001</v>
      </c>
    </row>
    <row r="427" spans="2:16" x14ac:dyDescent="0.25">
      <c r="B427" s="24"/>
      <c r="C427" s="278" t="s">
        <v>410</v>
      </c>
      <c r="D427" s="23" t="s">
        <v>1420</v>
      </c>
      <c r="E427" s="30"/>
      <c r="F427" s="23">
        <v>212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  <c r="L427" s="44">
        <v>0</v>
      </c>
      <c r="M427" s="44">
        <v>0</v>
      </c>
      <c r="N427" s="44">
        <v>0</v>
      </c>
      <c r="O427" s="44">
        <v>0</v>
      </c>
      <c r="P427" s="43">
        <v>1.7596000000000001</v>
      </c>
    </row>
    <row r="428" spans="2:16" ht="16.5" thickBot="1" x14ac:dyDescent="0.3">
      <c r="B428" s="24"/>
      <c r="C428" s="273" t="s">
        <v>233</v>
      </c>
      <c r="D428" s="23" t="s">
        <v>992</v>
      </c>
      <c r="E428" s="30"/>
      <c r="F428" s="23">
        <v>570</v>
      </c>
      <c r="G428" s="23">
        <v>1</v>
      </c>
      <c r="H428" s="23">
        <v>2</v>
      </c>
      <c r="I428" s="23">
        <v>0</v>
      </c>
      <c r="J428" s="23">
        <v>1</v>
      </c>
      <c r="K428" s="23">
        <v>0</v>
      </c>
      <c r="L428" s="44">
        <v>0</v>
      </c>
      <c r="M428" s="44">
        <v>0</v>
      </c>
      <c r="N428" s="44">
        <v>0</v>
      </c>
      <c r="O428" s="44">
        <v>0</v>
      </c>
      <c r="P428" s="43">
        <v>7.4809999999999999</v>
      </c>
    </row>
    <row r="429" spans="2:16" x14ac:dyDescent="0.25">
      <c r="B429" s="24"/>
      <c r="C429" s="274" t="s">
        <v>101</v>
      </c>
      <c r="D429" s="23" t="s">
        <v>634</v>
      </c>
      <c r="E429" s="30"/>
      <c r="F429" s="23">
        <v>262</v>
      </c>
      <c r="G429" s="23">
        <v>0</v>
      </c>
      <c r="H429" s="23">
        <v>0</v>
      </c>
      <c r="I429" s="41">
        <v>0</v>
      </c>
      <c r="J429" s="23">
        <v>0</v>
      </c>
      <c r="K429" s="23">
        <v>0</v>
      </c>
      <c r="L429" s="44">
        <v>0</v>
      </c>
      <c r="M429" s="44">
        <v>0</v>
      </c>
      <c r="N429" s="44">
        <v>0</v>
      </c>
      <c r="O429" s="44">
        <v>0</v>
      </c>
      <c r="P429" s="43">
        <v>2.1745999999999999</v>
      </c>
    </row>
    <row r="430" spans="2:16" x14ac:dyDescent="0.25">
      <c r="B430" s="24"/>
      <c r="C430" s="265" t="s">
        <v>537</v>
      </c>
      <c r="D430" s="23" t="s">
        <v>1545</v>
      </c>
      <c r="E430" s="30"/>
      <c r="F430" s="23">
        <v>395</v>
      </c>
      <c r="G430" s="23">
        <v>1</v>
      </c>
      <c r="H430" s="23">
        <v>0</v>
      </c>
      <c r="I430" s="41">
        <v>0</v>
      </c>
      <c r="J430" s="23">
        <v>0</v>
      </c>
      <c r="K430" s="23">
        <v>0</v>
      </c>
      <c r="L430" s="44">
        <v>0</v>
      </c>
      <c r="M430" s="44">
        <v>0</v>
      </c>
      <c r="N430" s="44">
        <v>0</v>
      </c>
      <c r="O430" s="44">
        <v>0</v>
      </c>
      <c r="P430" s="43">
        <v>4.2785000000000002</v>
      </c>
    </row>
    <row r="431" spans="2:16" x14ac:dyDescent="0.25">
      <c r="B431" s="24"/>
      <c r="C431" s="265" t="s">
        <v>421</v>
      </c>
      <c r="D431" s="23" t="s">
        <v>1404</v>
      </c>
      <c r="E431" s="30"/>
      <c r="F431" s="23">
        <v>690</v>
      </c>
      <c r="G431" s="23">
        <v>0</v>
      </c>
      <c r="H431" s="23">
        <v>0</v>
      </c>
      <c r="I431" s="41">
        <v>0</v>
      </c>
      <c r="J431" s="23">
        <v>0</v>
      </c>
      <c r="K431" s="23">
        <v>0</v>
      </c>
      <c r="L431" s="44">
        <v>7</v>
      </c>
      <c r="M431" s="44">
        <v>2</v>
      </c>
      <c r="N431" s="44">
        <v>9</v>
      </c>
      <c r="O431" s="44">
        <v>7</v>
      </c>
      <c r="P431" s="43">
        <v>14.777000000000001</v>
      </c>
    </row>
    <row r="432" spans="2:16" ht="16.5" thickBot="1" x14ac:dyDescent="0.3">
      <c r="B432" s="24"/>
      <c r="C432" s="275" t="s">
        <v>269</v>
      </c>
      <c r="D432" s="23" t="s">
        <v>1545</v>
      </c>
      <c r="E432" s="30"/>
      <c r="F432" s="23">
        <v>450</v>
      </c>
      <c r="G432" s="23">
        <v>0</v>
      </c>
      <c r="H432" s="23">
        <v>0</v>
      </c>
      <c r="I432" s="41">
        <v>0</v>
      </c>
      <c r="J432" s="23">
        <v>0</v>
      </c>
      <c r="K432" s="23">
        <v>0</v>
      </c>
      <c r="L432" s="44">
        <v>2</v>
      </c>
      <c r="M432" s="44">
        <v>2</v>
      </c>
      <c r="N432" s="44">
        <v>19</v>
      </c>
      <c r="O432" s="44">
        <v>3</v>
      </c>
      <c r="P432" s="43">
        <v>10.785</v>
      </c>
    </row>
    <row r="433" spans="2:16" x14ac:dyDescent="0.25">
      <c r="B433" s="24"/>
      <c r="C433" s="281" t="s">
        <v>400</v>
      </c>
      <c r="D433" s="23" t="s">
        <v>992</v>
      </c>
      <c r="E433" s="30"/>
      <c r="F433" s="23">
        <v>570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  <c r="L433" s="44">
        <v>3</v>
      </c>
      <c r="M433" s="44">
        <v>2</v>
      </c>
      <c r="N433" s="44">
        <v>14</v>
      </c>
      <c r="O433" s="44">
        <v>6</v>
      </c>
      <c r="P433" s="43">
        <v>11.031000000000001</v>
      </c>
    </row>
    <row r="434" spans="2:16" x14ac:dyDescent="0.25">
      <c r="B434" s="24"/>
      <c r="C434" s="265" t="s">
        <v>762</v>
      </c>
      <c r="D434" s="23" t="s">
        <v>808</v>
      </c>
      <c r="E434" s="30"/>
      <c r="F434" s="23">
        <v>360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  <c r="L434" s="44">
        <v>1</v>
      </c>
      <c r="M434" s="44">
        <v>1</v>
      </c>
      <c r="N434" s="44">
        <v>11</v>
      </c>
      <c r="O434" s="44">
        <v>4</v>
      </c>
      <c r="P434" s="43">
        <v>6.1879999999999997</v>
      </c>
    </row>
    <row r="435" spans="2:16" x14ac:dyDescent="0.25">
      <c r="B435" s="24"/>
      <c r="C435" s="296" t="s">
        <v>764</v>
      </c>
      <c r="D435" s="23" t="s">
        <v>887</v>
      </c>
      <c r="E435" s="30"/>
      <c r="F435" s="23">
        <v>450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  <c r="L435" s="44">
        <v>2</v>
      </c>
      <c r="M435" s="44">
        <v>2</v>
      </c>
      <c r="N435" s="44">
        <v>6</v>
      </c>
      <c r="O435" s="44">
        <v>6</v>
      </c>
      <c r="P435" s="43">
        <v>7.4349999999999987</v>
      </c>
    </row>
    <row r="436" spans="2:16" x14ac:dyDescent="0.25">
      <c r="B436" s="24"/>
      <c r="C436" s="265" t="s">
        <v>158</v>
      </c>
      <c r="D436" s="23">
        <v>0</v>
      </c>
      <c r="E436" s="30"/>
      <c r="F436" s="23">
        <v>0</v>
      </c>
      <c r="G436" s="23">
        <v>0</v>
      </c>
      <c r="H436" s="23">
        <v>2</v>
      </c>
      <c r="I436" s="23">
        <v>1</v>
      </c>
      <c r="J436" s="23">
        <v>0</v>
      </c>
      <c r="K436" s="23">
        <v>0</v>
      </c>
      <c r="L436" s="44">
        <v>0</v>
      </c>
      <c r="M436" s="44">
        <v>0</v>
      </c>
      <c r="N436" s="44">
        <v>0</v>
      </c>
      <c r="O436" s="44">
        <v>0</v>
      </c>
      <c r="P436" s="43">
        <v>3</v>
      </c>
    </row>
    <row r="437" spans="2:16" x14ac:dyDescent="0.25">
      <c r="B437" s="24"/>
      <c r="C437" s="265" t="s">
        <v>155</v>
      </c>
      <c r="D437" s="23">
        <v>0</v>
      </c>
      <c r="E437" s="30"/>
      <c r="F437" s="23">
        <v>0</v>
      </c>
      <c r="G437" s="23">
        <v>0</v>
      </c>
      <c r="H437" s="23">
        <v>0</v>
      </c>
      <c r="I437" s="23">
        <v>1</v>
      </c>
      <c r="J437" s="23">
        <v>0</v>
      </c>
      <c r="K437" s="23">
        <v>0</v>
      </c>
      <c r="L437" s="44">
        <v>0</v>
      </c>
      <c r="M437" s="44">
        <v>0</v>
      </c>
      <c r="N437" s="44">
        <v>0</v>
      </c>
      <c r="O437" s="44">
        <v>0</v>
      </c>
      <c r="P437" s="43">
        <v>1</v>
      </c>
    </row>
    <row r="438" spans="2:16" x14ac:dyDescent="0.25">
      <c r="B438" s="24"/>
      <c r="C438" s="265" t="s">
        <v>304</v>
      </c>
      <c r="D438" s="23">
        <v>0</v>
      </c>
      <c r="E438" s="30"/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  <c r="L438" s="44">
        <v>0</v>
      </c>
      <c r="M438" s="44">
        <v>0</v>
      </c>
      <c r="N438" s="44">
        <v>0</v>
      </c>
      <c r="O438" s="44">
        <v>0</v>
      </c>
      <c r="P438" s="43">
        <v>0</v>
      </c>
    </row>
    <row r="439" spans="2:16" x14ac:dyDescent="0.25">
      <c r="B439" s="40" t="s">
        <v>883</v>
      </c>
      <c r="C439" s="293"/>
      <c r="D439" s="35">
        <v>0</v>
      </c>
      <c r="E439" s="35">
        <v>0</v>
      </c>
      <c r="F439" s="35">
        <v>10205</v>
      </c>
      <c r="G439" s="35">
        <v>19</v>
      </c>
      <c r="H439" s="35">
        <v>19</v>
      </c>
      <c r="I439" s="35">
        <v>5</v>
      </c>
      <c r="J439" s="35">
        <v>8</v>
      </c>
      <c r="K439" s="35">
        <v>0</v>
      </c>
      <c r="L439" s="35">
        <v>16</v>
      </c>
      <c r="M439" s="35">
        <v>9</v>
      </c>
      <c r="N439" s="35">
        <v>59</v>
      </c>
      <c r="O439" s="35">
        <v>25</v>
      </c>
      <c r="P439" s="43">
        <v>156.25150000000002</v>
      </c>
    </row>
    <row r="440" spans="2:16" x14ac:dyDescent="0.25">
      <c r="B440" s="24"/>
      <c r="C440" s="265" t="s">
        <v>211</v>
      </c>
      <c r="D440" s="23" t="s">
        <v>1404</v>
      </c>
      <c r="E440" s="30"/>
      <c r="F440" s="23">
        <v>620</v>
      </c>
      <c r="G440" s="23">
        <v>8</v>
      </c>
      <c r="H440" s="23">
        <v>4</v>
      </c>
      <c r="I440" s="23">
        <v>2</v>
      </c>
      <c r="J440" s="23">
        <v>0</v>
      </c>
      <c r="K440" s="23">
        <v>0</v>
      </c>
      <c r="L440" s="44">
        <v>0</v>
      </c>
      <c r="M440" s="44">
        <v>0</v>
      </c>
      <c r="N440" s="44">
        <v>0</v>
      </c>
      <c r="O440" s="44">
        <v>0</v>
      </c>
      <c r="P440" s="43">
        <v>19.146000000000001</v>
      </c>
    </row>
    <row r="441" spans="2:16" x14ac:dyDescent="0.25">
      <c r="B441" s="24"/>
      <c r="C441" s="265" t="s">
        <v>9</v>
      </c>
      <c r="D441" s="23" t="s">
        <v>1545</v>
      </c>
      <c r="E441" s="30"/>
      <c r="F441" s="23">
        <v>440</v>
      </c>
      <c r="G441" s="23">
        <v>3</v>
      </c>
      <c r="H441" s="23">
        <v>0</v>
      </c>
      <c r="I441" s="23">
        <v>1</v>
      </c>
      <c r="J441" s="23">
        <v>0</v>
      </c>
      <c r="K441" s="23">
        <v>0</v>
      </c>
      <c r="L441" s="44">
        <v>0</v>
      </c>
      <c r="M441" s="44">
        <v>0</v>
      </c>
      <c r="N441" s="44">
        <v>0</v>
      </c>
      <c r="O441" s="44">
        <v>0</v>
      </c>
      <c r="P441" s="43">
        <v>7.6520000000000001</v>
      </c>
    </row>
    <row r="442" spans="2:16" x14ac:dyDescent="0.25">
      <c r="B442" s="24"/>
      <c r="C442" s="265" t="s">
        <v>613</v>
      </c>
      <c r="D442" s="23" t="s">
        <v>634</v>
      </c>
      <c r="E442" s="30"/>
      <c r="F442" s="23">
        <v>361</v>
      </c>
      <c r="G442" s="23">
        <v>0</v>
      </c>
      <c r="H442" s="23">
        <v>3</v>
      </c>
      <c r="I442" s="23">
        <v>0</v>
      </c>
      <c r="J442" s="23">
        <v>0</v>
      </c>
      <c r="K442" s="23">
        <v>0</v>
      </c>
      <c r="L442" s="44">
        <v>0</v>
      </c>
      <c r="M442" s="44">
        <v>0</v>
      </c>
      <c r="N442" s="44">
        <v>0</v>
      </c>
      <c r="O442" s="44">
        <v>0</v>
      </c>
      <c r="P442" s="43">
        <v>5.9962999999999997</v>
      </c>
    </row>
    <row r="443" spans="2:16" x14ac:dyDescent="0.25">
      <c r="B443" s="24"/>
      <c r="C443" s="267" t="s">
        <v>29</v>
      </c>
      <c r="D443" s="23" t="s">
        <v>1559</v>
      </c>
      <c r="E443" s="30"/>
      <c r="F443" s="23">
        <v>59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  <c r="L443" s="44">
        <v>0</v>
      </c>
      <c r="M443" s="44">
        <v>0</v>
      </c>
      <c r="N443" s="44">
        <v>0</v>
      </c>
      <c r="O443" s="44">
        <v>0</v>
      </c>
      <c r="P443" s="43">
        <v>0.48970000000000002</v>
      </c>
    </row>
    <row r="444" spans="2:16" x14ac:dyDescent="0.25">
      <c r="B444" s="24"/>
      <c r="C444" s="265" t="s">
        <v>224</v>
      </c>
      <c r="D444" s="23" t="s">
        <v>1244</v>
      </c>
      <c r="E444" s="30"/>
      <c r="F444" s="23">
        <v>236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  <c r="L444" s="44">
        <v>0</v>
      </c>
      <c r="M444" s="44">
        <v>0</v>
      </c>
      <c r="N444" s="44">
        <v>0</v>
      </c>
      <c r="O444" s="44">
        <v>0</v>
      </c>
      <c r="P444" s="43">
        <v>1.9588000000000001</v>
      </c>
    </row>
    <row r="445" spans="2:16" x14ac:dyDescent="0.25">
      <c r="B445" s="24"/>
      <c r="C445" s="265" t="s">
        <v>385</v>
      </c>
      <c r="D445" s="23" t="s">
        <v>885</v>
      </c>
      <c r="E445" s="30"/>
      <c r="F445" s="23">
        <v>443</v>
      </c>
      <c r="G445" s="23">
        <v>0</v>
      </c>
      <c r="H445" s="23">
        <v>0</v>
      </c>
      <c r="I445" s="23">
        <v>0</v>
      </c>
      <c r="J445" s="23">
        <v>1</v>
      </c>
      <c r="K445" s="23">
        <v>0</v>
      </c>
      <c r="L445" s="44">
        <v>0</v>
      </c>
      <c r="M445" s="44">
        <v>0</v>
      </c>
      <c r="N445" s="44">
        <v>0</v>
      </c>
      <c r="O445" s="44">
        <v>0</v>
      </c>
      <c r="P445" s="43">
        <v>3.4268999999999998</v>
      </c>
    </row>
    <row r="446" spans="2:16" x14ac:dyDescent="0.25">
      <c r="B446" s="24"/>
      <c r="C446" s="265" t="s">
        <v>491</v>
      </c>
      <c r="D446" s="23" t="s">
        <v>1545</v>
      </c>
      <c r="E446" s="30"/>
      <c r="F446" s="23">
        <v>422</v>
      </c>
      <c r="G446" s="23">
        <v>0</v>
      </c>
      <c r="H446" s="23">
        <v>1</v>
      </c>
      <c r="I446" s="23">
        <v>0</v>
      </c>
      <c r="J446" s="23">
        <v>0</v>
      </c>
      <c r="K446" s="23">
        <v>0</v>
      </c>
      <c r="L446" s="44">
        <v>0</v>
      </c>
      <c r="M446" s="44">
        <v>0</v>
      </c>
      <c r="N446" s="44">
        <v>0</v>
      </c>
      <c r="O446" s="44">
        <v>0</v>
      </c>
      <c r="P446" s="43">
        <v>4.5026000000000002</v>
      </c>
    </row>
    <row r="447" spans="2:16" x14ac:dyDescent="0.25">
      <c r="B447" s="24"/>
      <c r="C447" s="265" t="s">
        <v>352</v>
      </c>
      <c r="D447" s="23" t="s">
        <v>1104</v>
      </c>
      <c r="E447" s="30"/>
      <c r="F447" s="23">
        <v>287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  <c r="L447" s="44">
        <v>0</v>
      </c>
      <c r="M447" s="44">
        <v>0</v>
      </c>
      <c r="N447" s="44">
        <v>0</v>
      </c>
      <c r="O447" s="44">
        <v>0</v>
      </c>
      <c r="P447" s="43">
        <v>2.3820999999999999</v>
      </c>
    </row>
    <row r="448" spans="2:16" x14ac:dyDescent="0.25">
      <c r="B448" s="24"/>
      <c r="C448" s="265" t="s">
        <v>715</v>
      </c>
      <c r="D448" s="23" t="s">
        <v>1110</v>
      </c>
      <c r="E448" s="30"/>
      <c r="F448" s="23">
        <v>321</v>
      </c>
      <c r="G448" s="23">
        <v>2</v>
      </c>
      <c r="H448" s="23">
        <v>1</v>
      </c>
      <c r="I448" s="23">
        <v>0</v>
      </c>
      <c r="J448" s="23">
        <v>0</v>
      </c>
      <c r="K448" s="23">
        <v>0</v>
      </c>
      <c r="L448" s="44">
        <v>0</v>
      </c>
      <c r="M448" s="44">
        <v>0</v>
      </c>
      <c r="N448" s="44">
        <v>0</v>
      </c>
      <c r="O448" s="44">
        <v>0</v>
      </c>
      <c r="P448" s="43">
        <v>5.6642999999999999</v>
      </c>
    </row>
    <row r="449" spans="2:16" x14ac:dyDescent="0.25">
      <c r="B449" s="24"/>
      <c r="C449" s="265" t="s">
        <v>407</v>
      </c>
      <c r="D449" s="23" t="s">
        <v>1404</v>
      </c>
      <c r="E449" s="30"/>
      <c r="F449" s="23">
        <v>570</v>
      </c>
      <c r="G449" s="23">
        <v>2</v>
      </c>
      <c r="H449" s="23">
        <v>0</v>
      </c>
      <c r="I449" s="23">
        <v>1</v>
      </c>
      <c r="J449" s="23">
        <v>0</v>
      </c>
      <c r="K449" s="23">
        <v>0</v>
      </c>
      <c r="L449" s="44">
        <v>0</v>
      </c>
      <c r="M449" s="44">
        <v>0</v>
      </c>
      <c r="N449" s="44">
        <v>0</v>
      </c>
      <c r="O449" s="44">
        <v>0</v>
      </c>
      <c r="P449" s="43">
        <v>7.7309999999999999</v>
      </c>
    </row>
    <row r="450" spans="2:16" x14ac:dyDescent="0.25">
      <c r="B450" s="24"/>
      <c r="C450" s="278" t="s">
        <v>720</v>
      </c>
      <c r="D450" s="23" t="s">
        <v>1420</v>
      </c>
      <c r="E450" s="30"/>
      <c r="F450" s="23">
        <v>556</v>
      </c>
      <c r="G450" s="23">
        <v>0</v>
      </c>
      <c r="H450" s="23">
        <v>5</v>
      </c>
      <c r="I450" s="23">
        <v>0</v>
      </c>
      <c r="J450" s="23">
        <v>1</v>
      </c>
      <c r="K450" s="23">
        <v>0</v>
      </c>
      <c r="L450" s="44">
        <v>0</v>
      </c>
      <c r="M450" s="44">
        <v>0</v>
      </c>
      <c r="N450" s="44">
        <v>0</v>
      </c>
      <c r="O450" s="44">
        <v>0</v>
      </c>
      <c r="P450" s="43">
        <v>9.3647999999999989</v>
      </c>
    </row>
    <row r="451" spans="2:16" x14ac:dyDescent="0.25">
      <c r="B451" s="24"/>
      <c r="C451" s="265" t="s">
        <v>725</v>
      </c>
      <c r="D451" s="23" t="s">
        <v>1404</v>
      </c>
      <c r="E451" s="30"/>
      <c r="F451" s="23">
        <v>241</v>
      </c>
      <c r="G451" s="23">
        <v>0</v>
      </c>
      <c r="H451" s="23">
        <v>0</v>
      </c>
      <c r="I451" s="23">
        <v>0</v>
      </c>
      <c r="J451" s="23">
        <v>1</v>
      </c>
      <c r="K451" s="23">
        <v>0</v>
      </c>
      <c r="L451" s="44">
        <v>0</v>
      </c>
      <c r="M451" s="44">
        <v>0</v>
      </c>
      <c r="N451" s="44">
        <v>0</v>
      </c>
      <c r="O451" s="44">
        <v>0</v>
      </c>
      <c r="P451" s="43">
        <v>1.7503000000000002</v>
      </c>
    </row>
    <row r="452" spans="2:16" x14ac:dyDescent="0.25">
      <c r="B452" s="24"/>
      <c r="C452" s="265" t="s">
        <v>427</v>
      </c>
      <c r="D452" s="23" t="s">
        <v>1559</v>
      </c>
      <c r="E452" s="30"/>
      <c r="F452" s="23">
        <v>317</v>
      </c>
      <c r="G452" s="23">
        <v>0</v>
      </c>
      <c r="H452" s="23">
        <v>1</v>
      </c>
      <c r="I452" s="23">
        <v>0</v>
      </c>
      <c r="J452" s="23">
        <v>1</v>
      </c>
      <c r="K452" s="23">
        <v>0</v>
      </c>
      <c r="L452" s="44">
        <v>0</v>
      </c>
      <c r="M452" s="44">
        <v>0</v>
      </c>
      <c r="N452" s="44">
        <v>0</v>
      </c>
      <c r="O452" s="44">
        <v>0</v>
      </c>
      <c r="P452" s="43">
        <v>3.3811</v>
      </c>
    </row>
    <row r="453" spans="2:16" x14ac:dyDescent="0.25">
      <c r="B453" s="24"/>
      <c r="C453" s="265" t="s">
        <v>543</v>
      </c>
      <c r="D453" s="23" t="s">
        <v>1545</v>
      </c>
      <c r="E453" s="30"/>
      <c r="F453" s="23">
        <v>376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  <c r="L453" s="44">
        <v>0</v>
      </c>
      <c r="M453" s="44">
        <v>0</v>
      </c>
      <c r="N453" s="44">
        <v>0</v>
      </c>
      <c r="O453" s="44">
        <v>0</v>
      </c>
      <c r="P453" s="43">
        <v>3.1208</v>
      </c>
    </row>
    <row r="454" spans="2:16" x14ac:dyDescent="0.25">
      <c r="B454" s="24"/>
      <c r="C454" s="265" t="s">
        <v>1498</v>
      </c>
      <c r="D454" s="23" t="s">
        <v>1404</v>
      </c>
      <c r="E454" s="30"/>
      <c r="F454" s="23">
        <v>71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  <c r="L454" s="44">
        <v>0</v>
      </c>
      <c r="M454" s="44">
        <v>0</v>
      </c>
      <c r="N454" s="44">
        <v>0</v>
      </c>
      <c r="O454" s="44">
        <v>0</v>
      </c>
      <c r="P454" s="43">
        <v>0.58930000000000005</v>
      </c>
    </row>
    <row r="455" spans="2:16" x14ac:dyDescent="0.25">
      <c r="B455" s="24"/>
      <c r="C455" s="265" t="s">
        <v>745</v>
      </c>
      <c r="D455" s="23" t="s">
        <v>1256</v>
      </c>
      <c r="E455" s="30"/>
      <c r="F455" s="23">
        <v>270</v>
      </c>
      <c r="G455" s="23">
        <v>0</v>
      </c>
      <c r="H455" s="23">
        <v>2</v>
      </c>
      <c r="I455" s="23">
        <v>0</v>
      </c>
      <c r="J455" s="23">
        <v>0</v>
      </c>
      <c r="K455" s="23">
        <v>0</v>
      </c>
      <c r="L455" s="44">
        <v>0</v>
      </c>
      <c r="M455" s="44">
        <v>0</v>
      </c>
      <c r="N455" s="44">
        <v>0</v>
      </c>
      <c r="O455" s="44">
        <v>0</v>
      </c>
      <c r="P455" s="43">
        <v>4.2409999999999997</v>
      </c>
    </row>
    <row r="456" spans="2:16" x14ac:dyDescent="0.25">
      <c r="B456" s="24"/>
      <c r="C456" s="265" t="s">
        <v>646</v>
      </c>
      <c r="D456" s="23" t="s">
        <v>633</v>
      </c>
      <c r="E456" s="30"/>
      <c r="F456" s="23">
        <v>171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  <c r="L456" s="44">
        <v>0</v>
      </c>
      <c r="M456" s="44">
        <v>0</v>
      </c>
      <c r="N456" s="44">
        <v>0</v>
      </c>
      <c r="O456" s="44">
        <v>0</v>
      </c>
      <c r="P456" s="43">
        <v>1.4193</v>
      </c>
    </row>
    <row r="457" spans="2:16" x14ac:dyDescent="0.25">
      <c r="B457" s="24"/>
      <c r="C457" s="265" t="s">
        <v>250</v>
      </c>
      <c r="D457" s="23" t="s">
        <v>1559</v>
      </c>
      <c r="E457" s="30"/>
      <c r="F457" s="23">
        <v>360</v>
      </c>
      <c r="G457" s="23">
        <v>1</v>
      </c>
      <c r="H457" s="23">
        <v>1</v>
      </c>
      <c r="I457" s="23">
        <v>0</v>
      </c>
      <c r="J457" s="23">
        <v>2</v>
      </c>
      <c r="K457" s="23">
        <v>0</v>
      </c>
      <c r="L457" s="44">
        <v>0</v>
      </c>
      <c r="M457" s="44">
        <v>0</v>
      </c>
      <c r="N457" s="44">
        <v>0</v>
      </c>
      <c r="O457" s="44">
        <v>0</v>
      </c>
      <c r="P457" s="43">
        <v>4.4879999999999995</v>
      </c>
    </row>
    <row r="458" spans="2:16" x14ac:dyDescent="0.25">
      <c r="B458" s="24"/>
      <c r="C458" s="265" t="s">
        <v>423</v>
      </c>
      <c r="D458" s="23" t="s">
        <v>1404</v>
      </c>
      <c r="E458" s="30"/>
      <c r="F458" s="23">
        <v>581</v>
      </c>
      <c r="G458" s="23">
        <v>1</v>
      </c>
      <c r="H458" s="23">
        <v>1</v>
      </c>
      <c r="I458" s="23">
        <v>0</v>
      </c>
      <c r="J458" s="23">
        <v>1</v>
      </c>
      <c r="K458" s="23">
        <v>0</v>
      </c>
      <c r="L458" s="44">
        <v>0</v>
      </c>
      <c r="M458" s="44">
        <v>0</v>
      </c>
      <c r="N458" s="44">
        <v>0</v>
      </c>
      <c r="O458" s="44">
        <v>0</v>
      </c>
      <c r="P458" s="43">
        <v>6.5723000000000003</v>
      </c>
    </row>
    <row r="459" spans="2:16" x14ac:dyDescent="0.25">
      <c r="B459" s="24"/>
      <c r="C459" s="265" t="s">
        <v>409</v>
      </c>
      <c r="D459" s="23" t="s">
        <v>1559</v>
      </c>
      <c r="E459" s="30"/>
      <c r="F459" s="23">
        <v>139</v>
      </c>
      <c r="G459" s="23">
        <v>0</v>
      </c>
      <c r="H459" s="23">
        <v>0</v>
      </c>
      <c r="I459" s="23">
        <v>0</v>
      </c>
      <c r="J459" s="23">
        <v>0</v>
      </c>
      <c r="K459" s="23">
        <v>0</v>
      </c>
      <c r="L459" s="44">
        <v>0</v>
      </c>
      <c r="M459" s="44">
        <v>0</v>
      </c>
      <c r="N459" s="44">
        <v>0</v>
      </c>
      <c r="O459" s="44">
        <v>0</v>
      </c>
      <c r="P459" s="43">
        <v>1.1536999999999999</v>
      </c>
    </row>
    <row r="460" spans="2:16" x14ac:dyDescent="0.25">
      <c r="B460" s="24"/>
      <c r="C460" s="267" t="s">
        <v>435</v>
      </c>
      <c r="D460" s="23" t="s">
        <v>1404</v>
      </c>
      <c r="E460" s="30"/>
      <c r="F460" s="23">
        <v>539</v>
      </c>
      <c r="G460" s="23">
        <v>1</v>
      </c>
      <c r="H460" s="23">
        <v>0</v>
      </c>
      <c r="I460" s="41">
        <v>0</v>
      </c>
      <c r="J460" s="23">
        <v>1</v>
      </c>
      <c r="K460" s="23">
        <v>0</v>
      </c>
      <c r="L460" s="44">
        <v>0</v>
      </c>
      <c r="M460" s="44">
        <v>0</v>
      </c>
      <c r="N460" s="44">
        <v>0</v>
      </c>
      <c r="O460" s="44">
        <v>0</v>
      </c>
      <c r="P460" s="43">
        <v>5.2237</v>
      </c>
    </row>
    <row r="461" spans="2:16" ht="16.5" thickBot="1" x14ac:dyDescent="0.3">
      <c r="B461" s="24"/>
      <c r="C461" s="265" t="s">
        <v>537</v>
      </c>
      <c r="D461" s="23" t="s">
        <v>1545</v>
      </c>
      <c r="E461" s="30"/>
      <c r="F461" s="23">
        <v>395</v>
      </c>
      <c r="G461" s="23">
        <v>1</v>
      </c>
      <c r="H461" s="23">
        <v>0</v>
      </c>
      <c r="I461" s="41">
        <v>0</v>
      </c>
      <c r="J461" s="23">
        <v>0</v>
      </c>
      <c r="K461" s="23">
        <v>0</v>
      </c>
      <c r="L461" s="44">
        <v>0</v>
      </c>
      <c r="M461" s="44">
        <v>0</v>
      </c>
      <c r="N461" s="44">
        <v>0</v>
      </c>
      <c r="O461" s="44">
        <v>0</v>
      </c>
      <c r="P461" s="43">
        <v>4.2785000000000002</v>
      </c>
    </row>
    <row r="462" spans="2:16" x14ac:dyDescent="0.25">
      <c r="B462" s="24"/>
      <c r="C462" s="277" t="s">
        <v>421</v>
      </c>
      <c r="D462" s="23" t="s">
        <v>1404</v>
      </c>
      <c r="E462" s="30"/>
      <c r="F462" s="23">
        <v>690</v>
      </c>
      <c r="G462" s="23">
        <v>0</v>
      </c>
      <c r="H462" s="23">
        <v>0</v>
      </c>
      <c r="I462" s="41">
        <v>0</v>
      </c>
      <c r="J462" s="23">
        <v>0</v>
      </c>
      <c r="K462" s="23">
        <v>0</v>
      </c>
      <c r="L462" s="44">
        <v>7</v>
      </c>
      <c r="M462" s="44">
        <v>2</v>
      </c>
      <c r="N462" s="44">
        <v>9</v>
      </c>
      <c r="O462" s="44">
        <v>7</v>
      </c>
      <c r="P462" s="43">
        <v>14.777000000000001</v>
      </c>
    </row>
    <row r="463" spans="2:16" x14ac:dyDescent="0.25">
      <c r="B463" s="24"/>
      <c r="C463" s="266" t="s">
        <v>269</v>
      </c>
      <c r="D463" s="23" t="s">
        <v>1545</v>
      </c>
      <c r="E463" s="30"/>
      <c r="F463" s="23">
        <v>450</v>
      </c>
      <c r="G463" s="23">
        <v>0</v>
      </c>
      <c r="H463" s="23">
        <v>0</v>
      </c>
      <c r="I463" s="41">
        <v>0</v>
      </c>
      <c r="J463" s="23">
        <v>0</v>
      </c>
      <c r="K463" s="23">
        <v>0</v>
      </c>
      <c r="L463" s="44">
        <v>2</v>
      </c>
      <c r="M463" s="44">
        <v>2</v>
      </c>
      <c r="N463" s="44">
        <v>19</v>
      </c>
      <c r="O463" s="44">
        <v>3</v>
      </c>
      <c r="P463" s="43">
        <v>10.785</v>
      </c>
    </row>
    <row r="464" spans="2:16" ht="16.5" thickBot="1" x14ac:dyDescent="0.3">
      <c r="B464" s="24"/>
      <c r="C464" s="266" t="s">
        <v>400</v>
      </c>
      <c r="D464" s="23" t="s">
        <v>992</v>
      </c>
      <c r="E464" s="30"/>
      <c r="F464" s="23">
        <v>570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  <c r="L464" s="44">
        <v>3</v>
      </c>
      <c r="M464" s="44">
        <v>2</v>
      </c>
      <c r="N464" s="44">
        <v>14</v>
      </c>
      <c r="O464" s="44">
        <v>6</v>
      </c>
      <c r="P464" s="43">
        <v>11.031000000000001</v>
      </c>
    </row>
    <row r="465" spans="2:16" x14ac:dyDescent="0.25">
      <c r="B465" s="24"/>
      <c r="C465" s="277" t="s">
        <v>760</v>
      </c>
      <c r="D465" s="23" t="s">
        <v>885</v>
      </c>
      <c r="E465" s="30"/>
      <c r="F465" s="23">
        <v>360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  <c r="L465" s="44">
        <v>3</v>
      </c>
      <c r="M465" s="44">
        <v>2</v>
      </c>
      <c r="N465" s="44">
        <v>8</v>
      </c>
      <c r="O465" s="44">
        <v>5</v>
      </c>
      <c r="P465" s="43">
        <v>8.3379999999999992</v>
      </c>
    </row>
    <row r="466" spans="2:16" x14ac:dyDescent="0.25">
      <c r="B466" s="24"/>
      <c r="C466" s="266" t="s">
        <v>343</v>
      </c>
      <c r="D466" s="23" t="s">
        <v>1104</v>
      </c>
      <c r="E466" s="30"/>
      <c r="F466" s="23">
        <v>360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  <c r="L466" s="44">
        <v>1</v>
      </c>
      <c r="M466" s="44">
        <v>1</v>
      </c>
      <c r="N466" s="44">
        <v>9</v>
      </c>
      <c r="O466" s="44">
        <v>4</v>
      </c>
      <c r="P466" s="43">
        <v>5.7879999999999994</v>
      </c>
    </row>
    <row r="467" spans="2:16" x14ac:dyDescent="0.25">
      <c r="B467" s="24"/>
      <c r="C467" s="264" t="s">
        <v>795</v>
      </c>
      <c r="D467" s="23">
        <v>0</v>
      </c>
      <c r="E467" s="30"/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  <c r="L467" s="44">
        <v>0</v>
      </c>
      <c r="M467" s="44">
        <v>0</v>
      </c>
      <c r="N467" s="44">
        <v>0</v>
      </c>
      <c r="O467" s="44">
        <v>0</v>
      </c>
      <c r="P467" s="43">
        <v>0</v>
      </c>
    </row>
    <row r="468" spans="2:16" x14ac:dyDescent="0.25">
      <c r="B468" s="24"/>
      <c r="C468" s="264" t="s">
        <v>300</v>
      </c>
      <c r="D468" s="23">
        <v>0</v>
      </c>
      <c r="E468" s="30"/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  <c r="L468" s="44">
        <v>0</v>
      </c>
      <c r="M468" s="44">
        <v>0</v>
      </c>
      <c r="N468" s="44">
        <v>0</v>
      </c>
      <c r="O468" s="44">
        <v>0</v>
      </c>
      <c r="P468" s="43">
        <v>0</v>
      </c>
    </row>
    <row r="469" spans="2:16" x14ac:dyDescent="0.25">
      <c r="B469" s="24"/>
      <c r="C469" s="264" t="s">
        <v>796</v>
      </c>
      <c r="D469" s="23">
        <v>0</v>
      </c>
      <c r="E469" s="30"/>
      <c r="F469" s="23">
        <v>0</v>
      </c>
      <c r="G469" s="23">
        <v>0</v>
      </c>
      <c r="H469" s="23">
        <v>0</v>
      </c>
      <c r="I469" s="23">
        <v>1</v>
      </c>
      <c r="J469" s="23">
        <v>0</v>
      </c>
      <c r="K469" s="23">
        <v>0</v>
      </c>
      <c r="L469" s="44">
        <v>0</v>
      </c>
      <c r="M469" s="44">
        <v>0</v>
      </c>
      <c r="N469" s="44">
        <v>0</v>
      </c>
      <c r="O469" s="44">
        <v>0</v>
      </c>
      <c r="P469" s="43">
        <v>1</v>
      </c>
    </row>
    <row r="470" spans="2:16" x14ac:dyDescent="0.25">
      <c r="B470" s="22" t="s">
        <v>315</v>
      </c>
      <c r="C470" s="293">
        <v>0</v>
      </c>
      <c r="D470" s="35">
        <v>0</v>
      </c>
      <c r="E470" s="35">
        <v>0</v>
      </c>
      <c r="F470" s="35">
        <v>9669</v>
      </c>
      <c r="G470" s="35">
        <v>31</v>
      </c>
      <c r="H470" s="35">
        <v>13</v>
      </c>
      <c r="I470" s="35">
        <v>13</v>
      </c>
      <c r="J470" s="35">
        <v>4</v>
      </c>
      <c r="K470" s="35">
        <v>0</v>
      </c>
      <c r="L470" s="35">
        <v>10</v>
      </c>
      <c r="M470" s="35">
        <v>9</v>
      </c>
      <c r="N470" s="35">
        <v>55</v>
      </c>
      <c r="O470" s="35">
        <v>14</v>
      </c>
      <c r="P470" s="43">
        <v>162.7527</v>
      </c>
    </row>
    <row r="471" spans="2:16" x14ac:dyDescent="0.25">
      <c r="B471" s="24"/>
      <c r="C471" s="265" t="s">
        <v>425</v>
      </c>
      <c r="D471" s="23" t="s">
        <v>1420</v>
      </c>
      <c r="E471" s="30"/>
      <c r="F471" s="23">
        <v>605</v>
      </c>
      <c r="G471" s="23">
        <v>8</v>
      </c>
      <c r="H471" s="23">
        <v>3</v>
      </c>
      <c r="I471" s="23">
        <v>4</v>
      </c>
      <c r="J471" s="23">
        <v>1</v>
      </c>
      <c r="K471" s="23">
        <v>0</v>
      </c>
      <c r="L471" s="44">
        <v>0</v>
      </c>
      <c r="M471" s="44">
        <v>0</v>
      </c>
      <c r="N471" s="44">
        <v>0</v>
      </c>
      <c r="O471" s="44">
        <v>0</v>
      </c>
      <c r="P471" s="43">
        <v>19.7715</v>
      </c>
    </row>
    <row r="472" spans="2:16" x14ac:dyDescent="0.25">
      <c r="B472" s="24"/>
      <c r="C472" s="295" t="s">
        <v>5</v>
      </c>
      <c r="D472" s="23" t="s">
        <v>1542</v>
      </c>
      <c r="E472" s="30"/>
      <c r="F472" s="23">
        <v>652</v>
      </c>
      <c r="G472" s="23">
        <v>6</v>
      </c>
      <c r="H472" s="23">
        <v>1</v>
      </c>
      <c r="I472" s="23">
        <v>2</v>
      </c>
      <c r="J472" s="23">
        <v>0</v>
      </c>
      <c r="K472" s="23">
        <v>0</v>
      </c>
      <c r="L472" s="44">
        <v>0</v>
      </c>
      <c r="M472" s="44">
        <v>0</v>
      </c>
      <c r="N472" s="44">
        <v>0</v>
      </c>
      <c r="O472" s="44">
        <v>0</v>
      </c>
      <c r="P472" s="43">
        <v>14.4116</v>
      </c>
    </row>
    <row r="473" spans="2:16" x14ac:dyDescent="0.25">
      <c r="B473" s="24"/>
      <c r="C473" s="265" t="s">
        <v>689</v>
      </c>
      <c r="D473" s="23" t="s">
        <v>1397</v>
      </c>
      <c r="E473" s="30"/>
      <c r="F473" s="23">
        <v>465</v>
      </c>
      <c r="G473" s="23">
        <v>7</v>
      </c>
      <c r="H473" s="23">
        <v>0</v>
      </c>
      <c r="I473" s="23">
        <v>4</v>
      </c>
      <c r="J473" s="23">
        <v>0</v>
      </c>
      <c r="K473" s="23">
        <v>0</v>
      </c>
      <c r="L473" s="44">
        <v>0</v>
      </c>
      <c r="M473" s="44">
        <v>0</v>
      </c>
      <c r="N473" s="44">
        <v>0</v>
      </c>
      <c r="O473" s="44">
        <v>0</v>
      </c>
      <c r="P473" s="43">
        <v>14.859500000000001</v>
      </c>
    </row>
    <row r="474" spans="2:16" x14ac:dyDescent="0.25">
      <c r="B474" s="24"/>
      <c r="C474" s="265" t="s">
        <v>249</v>
      </c>
      <c r="D474" s="23" t="s">
        <v>989</v>
      </c>
      <c r="E474" s="30"/>
      <c r="F474" s="23">
        <v>129</v>
      </c>
      <c r="G474" s="23">
        <v>0</v>
      </c>
      <c r="H474" s="23">
        <v>0</v>
      </c>
      <c r="I474" s="23">
        <v>0</v>
      </c>
      <c r="J474" s="23">
        <v>0</v>
      </c>
      <c r="K474" s="23">
        <v>0</v>
      </c>
      <c r="L474" s="44">
        <v>0</v>
      </c>
      <c r="M474" s="44">
        <v>0</v>
      </c>
      <c r="N474" s="44">
        <v>0</v>
      </c>
      <c r="O474" s="44">
        <v>0</v>
      </c>
      <c r="P474" s="43">
        <v>1.0707</v>
      </c>
    </row>
    <row r="475" spans="2:16" x14ac:dyDescent="0.25">
      <c r="B475" s="24"/>
      <c r="C475" s="265" t="s">
        <v>697</v>
      </c>
      <c r="D475" s="23" t="s">
        <v>1547</v>
      </c>
      <c r="E475" s="30"/>
      <c r="F475" s="23">
        <v>478</v>
      </c>
      <c r="G475" s="23">
        <v>1</v>
      </c>
      <c r="H475" s="23">
        <v>1</v>
      </c>
      <c r="I475" s="23">
        <v>1</v>
      </c>
      <c r="J475" s="23">
        <v>0</v>
      </c>
      <c r="K475" s="23">
        <v>0</v>
      </c>
      <c r="L475" s="44">
        <v>0</v>
      </c>
      <c r="M475" s="44">
        <v>0</v>
      </c>
      <c r="N475" s="44">
        <v>0</v>
      </c>
      <c r="O475" s="44">
        <v>0</v>
      </c>
      <c r="P475" s="43">
        <v>6.9673999999999996</v>
      </c>
    </row>
    <row r="476" spans="2:16" x14ac:dyDescent="0.25">
      <c r="B476" s="24"/>
      <c r="C476" s="265" t="s">
        <v>649</v>
      </c>
      <c r="D476" s="23" t="s">
        <v>647</v>
      </c>
      <c r="E476" s="30"/>
      <c r="F476" s="23">
        <v>185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  <c r="L476" s="44">
        <v>0</v>
      </c>
      <c r="M476" s="44">
        <v>0</v>
      </c>
      <c r="N476" s="44">
        <v>0</v>
      </c>
      <c r="O476" s="44">
        <v>0</v>
      </c>
      <c r="P476" s="43">
        <v>1.5355000000000001</v>
      </c>
    </row>
    <row r="477" spans="2:16" x14ac:dyDescent="0.25">
      <c r="B477" s="24"/>
      <c r="C477" s="265" t="s">
        <v>491</v>
      </c>
      <c r="D477" s="23" t="s">
        <v>1545</v>
      </c>
      <c r="E477" s="30"/>
      <c r="F477" s="23">
        <v>422</v>
      </c>
      <c r="G477" s="23">
        <v>0</v>
      </c>
      <c r="H477" s="23">
        <v>1</v>
      </c>
      <c r="I477" s="23">
        <v>0</v>
      </c>
      <c r="J477" s="23">
        <v>0</v>
      </c>
      <c r="K477" s="23">
        <v>0</v>
      </c>
      <c r="L477" s="44">
        <v>0</v>
      </c>
      <c r="M477" s="44">
        <v>0</v>
      </c>
      <c r="N477" s="44">
        <v>0</v>
      </c>
      <c r="O477" s="44">
        <v>0</v>
      </c>
      <c r="P477" s="43">
        <v>4.5026000000000002</v>
      </c>
    </row>
    <row r="478" spans="2:16" x14ac:dyDescent="0.25">
      <c r="B478" s="24"/>
      <c r="C478" s="265" t="s">
        <v>254</v>
      </c>
      <c r="D478" s="23" t="s">
        <v>887</v>
      </c>
      <c r="E478" s="30"/>
      <c r="F478" s="23">
        <v>420</v>
      </c>
      <c r="G478" s="23">
        <v>3</v>
      </c>
      <c r="H478" s="23">
        <v>0</v>
      </c>
      <c r="I478" s="23">
        <v>0</v>
      </c>
      <c r="J478" s="23">
        <v>1</v>
      </c>
      <c r="K478" s="23">
        <v>0</v>
      </c>
      <c r="L478" s="44">
        <v>0</v>
      </c>
      <c r="M478" s="44">
        <v>0</v>
      </c>
      <c r="N478" s="44">
        <v>0</v>
      </c>
      <c r="O478" s="44">
        <v>0</v>
      </c>
      <c r="P478" s="43">
        <v>6.2360000000000007</v>
      </c>
    </row>
    <row r="479" spans="2:16" x14ac:dyDescent="0.25">
      <c r="B479" s="24"/>
      <c r="C479" s="278" t="s">
        <v>508</v>
      </c>
      <c r="D479" s="23" t="s">
        <v>1534</v>
      </c>
      <c r="E479" s="30"/>
      <c r="F479" s="23">
        <v>360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  <c r="L479" s="44">
        <v>0</v>
      </c>
      <c r="M479" s="44">
        <v>0</v>
      </c>
      <c r="N479" s="44">
        <v>0</v>
      </c>
      <c r="O479" s="44">
        <v>0</v>
      </c>
      <c r="P479" s="43">
        <v>2.988</v>
      </c>
    </row>
    <row r="480" spans="2:16" x14ac:dyDescent="0.25">
      <c r="B480" s="24"/>
      <c r="C480" s="265" t="s">
        <v>407</v>
      </c>
      <c r="D480" s="23" t="s">
        <v>1404</v>
      </c>
      <c r="E480" s="30"/>
      <c r="F480" s="23">
        <v>570</v>
      </c>
      <c r="G480" s="23">
        <v>2</v>
      </c>
      <c r="H480" s="23">
        <v>0</v>
      </c>
      <c r="I480" s="23">
        <v>1</v>
      </c>
      <c r="J480" s="23">
        <v>0</v>
      </c>
      <c r="K480" s="23">
        <v>0</v>
      </c>
      <c r="L480" s="44">
        <v>0</v>
      </c>
      <c r="M480" s="44">
        <v>0</v>
      </c>
      <c r="N480" s="44">
        <v>0</v>
      </c>
      <c r="O480" s="44">
        <v>0</v>
      </c>
      <c r="P480" s="43">
        <v>7.7309999999999999</v>
      </c>
    </row>
    <row r="481" spans="2:16" x14ac:dyDescent="0.25">
      <c r="B481" s="24"/>
      <c r="C481" s="295" t="s">
        <v>671</v>
      </c>
      <c r="D481" s="23" t="s">
        <v>654</v>
      </c>
      <c r="E481" s="30"/>
      <c r="F481" s="23">
        <v>218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  <c r="L481" s="44">
        <v>0</v>
      </c>
      <c r="M481" s="44">
        <v>0</v>
      </c>
      <c r="N481" s="44">
        <v>0</v>
      </c>
      <c r="O481" s="44">
        <v>0</v>
      </c>
      <c r="P481" s="43">
        <v>1.8094000000000001</v>
      </c>
    </row>
    <row r="482" spans="2:16" x14ac:dyDescent="0.25">
      <c r="B482" s="24"/>
      <c r="C482" s="265" t="s">
        <v>475</v>
      </c>
      <c r="D482" s="23" t="s">
        <v>1275</v>
      </c>
      <c r="E482" s="30"/>
      <c r="F482" s="23">
        <v>67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  <c r="L482" s="44">
        <v>0</v>
      </c>
      <c r="M482" s="44">
        <v>0</v>
      </c>
      <c r="N482" s="44">
        <v>0</v>
      </c>
      <c r="O482" s="44">
        <v>0</v>
      </c>
      <c r="P482" s="43">
        <v>0.55610000000000004</v>
      </c>
    </row>
    <row r="483" spans="2:16" x14ac:dyDescent="0.25">
      <c r="B483" s="24"/>
      <c r="C483" s="267" t="s">
        <v>734</v>
      </c>
      <c r="D483" s="23" t="s">
        <v>1397</v>
      </c>
      <c r="E483" s="30"/>
      <c r="F483" s="23">
        <v>470</v>
      </c>
      <c r="G483" s="23">
        <v>0</v>
      </c>
      <c r="H483" s="23">
        <v>4</v>
      </c>
      <c r="I483" s="23">
        <v>0</v>
      </c>
      <c r="J483" s="23">
        <v>0</v>
      </c>
      <c r="K483" s="23">
        <v>0</v>
      </c>
      <c r="L483" s="44">
        <v>0</v>
      </c>
      <c r="M483" s="44">
        <v>0</v>
      </c>
      <c r="N483" s="44">
        <v>0</v>
      </c>
      <c r="O483" s="44">
        <v>0</v>
      </c>
      <c r="P483" s="43">
        <v>7.9009999999999998</v>
      </c>
    </row>
    <row r="484" spans="2:16" x14ac:dyDescent="0.25">
      <c r="B484" s="24"/>
      <c r="C484" s="265" t="s">
        <v>543</v>
      </c>
      <c r="D484" s="23" t="s">
        <v>1545</v>
      </c>
      <c r="E484" s="30"/>
      <c r="F484" s="23">
        <v>376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  <c r="L484" s="44">
        <v>0</v>
      </c>
      <c r="M484" s="44">
        <v>0</v>
      </c>
      <c r="N484" s="44">
        <v>0</v>
      </c>
      <c r="O484" s="44">
        <v>0</v>
      </c>
      <c r="P484" s="43">
        <v>3.1208</v>
      </c>
    </row>
    <row r="485" spans="2:16" x14ac:dyDescent="0.25">
      <c r="B485" s="24"/>
      <c r="C485" s="265" t="s">
        <v>805</v>
      </c>
      <c r="D485" s="23" t="s">
        <v>1420</v>
      </c>
      <c r="E485" s="30"/>
      <c r="F485" s="23">
        <v>85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  <c r="L485" s="44">
        <v>0</v>
      </c>
      <c r="M485" s="44">
        <v>0</v>
      </c>
      <c r="N485" s="44">
        <v>0</v>
      </c>
      <c r="O485" s="44">
        <v>0</v>
      </c>
      <c r="P485" s="43">
        <v>0.70550000000000002</v>
      </c>
    </row>
    <row r="486" spans="2:16" x14ac:dyDescent="0.25">
      <c r="B486" s="24"/>
      <c r="C486" s="267" t="s">
        <v>747</v>
      </c>
      <c r="D486" s="23" t="s">
        <v>1553</v>
      </c>
      <c r="E486" s="30"/>
      <c r="F486" s="23">
        <v>360</v>
      </c>
      <c r="G486" s="23">
        <v>3</v>
      </c>
      <c r="H486" s="23">
        <v>0</v>
      </c>
      <c r="I486" s="23">
        <v>0</v>
      </c>
      <c r="J486" s="23">
        <v>0</v>
      </c>
      <c r="K486" s="23">
        <v>0</v>
      </c>
      <c r="L486" s="44">
        <v>0</v>
      </c>
      <c r="M486" s="44">
        <v>0</v>
      </c>
      <c r="N486" s="44">
        <v>0</v>
      </c>
      <c r="O486" s="44">
        <v>0</v>
      </c>
      <c r="P486" s="43">
        <v>5.9879999999999995</v>
      </c>
    </row>
    <row r="487" spans="2:16" x14ac:dyDescent="0.25">
      <c r="B487" s="24"/>
      <c r="C487" s="265" t="s">
        <v>411</v>
      </c>
      <c r="D487" s="23" t="s">
        <v>998</v>
      </c>
      <c r="E487" s="30"/>
      <c r="F487" s="23">
        <v>223</v>
      </c>
      <c r="G487" s="23">
        <v>0</v>
      </c>
      <c r="H487" s="23">
        <v>0</v>
      </c>
      <c r="I487" s="23">
        <v>0</v>
      </c>
      <c r="J487" s="23">
        <v>1</v>
      </c>
      <c r="K487" s="23">
        <v>0</v>
      </c>
      <c r="L487" s="44">
        <v>0</v>
      </c>
      <c r="M487" s="44">
        <v>0</v>
      </c>
      <c r="N487" s="44">
        <v>0</v>
      </c>
      <c r="O487" s="44">
        <v>0</v>
      </c>
      <c r="P487" s="43">
        <v>1.6009</v>
      </c>
    </row>
    <row r="488" spans="2:16" x14ac:dyDescent="0.25">
      <c r="B488" s="24"/>
      <c r="C488" s="265" t="s">
        <v>593</v>
      </c>
      <c r="D488" s="23" t="s">
        <v>654</v>
      </c>
      <c r="E488" s="30"/>
      <c r="F488" s="23">
        <v>180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44">
        <v>0</v>
      </c>
      <c r="M488" s="44">
        <v>0</v>
      </c>
      <c r="N488" s="44">
        <v>0</v>
      </c>
      <c r="O488" s="44">
        <v>0</v>
      </c>
      <c r="P488" s="43">
        <v>1.494</v>
      </c>
    </row>
    <row r="489" spans="2:16" x14ac:dyDescent="0.25">
      <c r="B489" s="24"/>
      <c r="C489" s="265" t="s">
        <v>490</v>
      </c>
      <c r="D489" s="23" t="s">
        <v>1545</v>
      </c>
      <c r="E489" s="30"/>
      <c r="F489" s="23">
        <v>360</v>
      </c>
      <c r="G489" s="23">
        <v>0</v>
      </c>
      <c r="H489" s="23">
        <v>0</v>
      </c>
      <c r="I489" s="23">
        <v>0</v>
      </c>
      <c r="J489" s="23">
        <v>1</v>
      </c>
      <c r="K489" s="23">
        <v>0</v>
      </c>
      <c r="L489" s="44">
        <v>0</v>
      </c>
      <c r="M489" s="44">
        <v>0</v>
      </c>
      <c r="N489" s="44">
        <v>0</v>
      </c>
      <c r="O489" s="44">
        <v>0</v>
      </c>
      <c r="P489" s="43">
        <v>2.738</v>
      </c>
    </row>
    <row r="490" spans="2:16" x14ac:dyDescent="0.25">
      <c r="B490" s="24"/>
      <c r="C490" s="265" t="s">
        <v>217</v>
      </c>
      <c r="D490" s="23" t="s">
        <v>647</v>
      </c>
      <c r="E490" s="30"/>
      <c r="F490" s="23">
        <v>390</v>
      </c>
      <c r="G490" s="23">
        <v>1</v>
      </c>
      <c r="H490" s="23">
        <v>1</v>
      </c>
      <c r="I490" s="23">
        <v>0</v>
      </c>
      <c r="J490" s="23">
        <v>0</v>
      </c>
      <c r="K490" s="23">
        <v>0</v>
      </c>
      <c r="L490" s="44">
        <v>0</v>
      </c>
      <c r="M490" s="44">
        <v>0</v>
      </c>
      <c r="N490" s="44">
        <v>0</v>
      </c>
      <c r="O490" s="44">
        <v>0</v>
      </c>
      <c r="P490" s="43">
        <v>5.2370000000000001</v>
      </c>
    </row>
    <row r="491" spans="2:16" x14ac:dyDescent="0.25">
      <c r="B491" s="24"/>
      <c r="C491" s="265" t="s">
        <v>539</v>
      </c>
      <c r="D491" s="23" t="s">
        <v>1420</v>
      </c>
      <c r="E491" s="30"/>
      <c r="F491" s="23">
        <v>479</v>
      </c>
      <c r="G491" s="23">
        <v>0</v>
      </c>
      <c r="H491" s="23">
        <v>0</v>
      </c>
      <c r="I491" s="41">
        <v>0</v>
      </c>
      <c r="J491" s="23">
        <v>0</v>
      </c>
      <c r="K491" s="23">
        <v>0</v>
      </c>
      <c r="L491" s="44">
        <v>0</v>
      </c>
      <c r="M491" s="44">
        <v>0</v>
      </c>
      <c r="N491" s="44">
        <v>0</v>
      </c>
      <c r="O491" s="44">
        <v>0</v>
      </c>
      <c r="P491" s="43">
        <v>3.9757000000000002</v>
      </c>
    </row>
    <row r="492" spans="2:16" x14ac:dyDescent="0.25">
      <c r="B492" s="24"/>
      <c r="C492" s="265" t="s">
        <v>379</v>
      </c>
      <c r="D492" s="23" t="s">
        <v>647</v>
      </c>
      <c r="E492" s="30"/>
      <c r="F492" s="23">
        <v>390</v>
      </c>
      <c r="G492" s="23">
        <v>0</v>
      </c>
      <c r="H492" s="23">
        <v>2</v>
      </c>
      <c r="I492" s="41">
        <v>0</v>
      </c>
      <c r="J492" s="23">
        <v>0</v>
      </c>
      <c r="K492" s="23">
        <v>0</v>
      </c>
      <c r="L492" s="44">
        <v>0</v>
      </c>
      <c r="M492" s="44">
        <v>0</v>
      </c>
      <c r="N492" s="44">
        <v>0</v>
      </c>
      <c r="O492" s="44">
        <v>0</v>
      </c>
      <c r="P492" s="43">
        <v>5.2370000000000001</v>
      </c>
    </row>
    <row r="493" spans="2:16" x14ac:dyDescent="0.25">
      <c r="B493" s="24"/>
      <c r="C493" s="266" t="s">
        <v>226</v>
      </c>
      <c r="D493" s="23" t="s">
        <v>989</v>
      </c>
      <c r="E493" s="30"/>
      <c r="F493" s="23">
        <v>450</v>
      </c>
      <c r="G493" s="23">
        <v>0</v>
      </c>
      <c r="H493" s="23">
        <v>0</v>
      </c>
      <c r="I493" s="41">
        <v>0</v>
      </c>
      <c r="J493" s="23">
        <v>0</v>
      </c>
      <c r="K493" s="23">
        <v>0</v>
      </c>
      <c r="L493" s="44">
        <v>3</v>
      </c>
      <c r="M493" s="44">
        <v>2</v>
      </c>
      <c r="N493" s="44">
        <v>14</v>
      </c>
      <c r="O493" s="44">
        <v>4</v>
      </c>
      <c r="P493" s="43">
        <v>10.535</v>
      </c>
    </row>
    <row r="494" spans="2:16" x14ac:dyDescent="0.25">
      <c r="B494" s="24"/>
      <c r="C494" s="266" t="s">
        <v>269</v>
      </c>
      <c r="D494" s="23" t="s">
        <v>1545</v>
      </c>
      <c r="E494" s="30"/>
      <c r="F494" s="23">
        <v>450</v>
      </c>
      <c r="G494" s="23">
        <v>0</v>
      </c>
      <c r="H494" s="23">
        <v>0</v>
      </c>
      <c r="I494" s="41">
        <v>0</v>
      </c>
      <c r="J494" s="23">
        <v>0</v>
      </c>
      <c r="K494" s="23">
        <v>0</v>
      </c>
      <c r="L494" s="44">
        <v>2</v>
      </c>
      <c r="M494" s="44">
        <v>2</v>
      </c>
      <c r="N494" s="44">
        <v>19</v>
      </c>
      <c r="O494" s="44">
        <v>3</v>
      </c>
      <c r="P494" s="43">
        <v>10.785</v>
      </c>
    </row>
    <row r="495" spans="2:16" x14ac:dyDescent="0.25">
      <c r="B495" s="24"/>
      <c r="C495" s="266" t="s">
        <v>767</v>
      </c>
      <c r="D495" s="23" t="s">
        <v>1547</v>
      </c>
      <c r="E495" s="30"/>
      <c r="F495" s="23">
        <v>480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  <c r="L495" s="44">
        <v>3</v>
      </c>
      <c r="M495" s="44">
        <v>4</v>
      </c>
      <c r="N495" s="44">
        <v>6</v>
      </c>
      <c r="O495" s="44">
        <v>1</v>
      </c>
      <c r="P495" s="43">
        <v>11.934000000000001</v>
      </c>
    </row>
    <row r="496" spans="2:16" ht="16.5" thickBot="1" x14ac:dyDescent="0.3">
      <c r="B496" s="24"/>
      <c r="C496" s="266" t="s">
        <v>788</v>
      </c>
      <c r="D496" s="23" t="s">
        <v>654</v>
      </c>
      <c r="E496" s="30"/>
      <c r="F496" s="23">
        <v>270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44">
        <v>1</v>
      </c>
      <c r="M496" s="44">
        <v>0</v>
      </c>
      <c r="N496" s="44">
        <v>8</v>
      </c>
      <c r="O496" s="44">
        <v>5</v>
      </c>
      <c r="P496" s="43">
        <v>3.5910000000000002</v>
      </c>
    </row>
    <row r="497" spans="2:16" x14ac:dyDescent="0.25">
      <c r="B497" s="24"/>
      <c r="C497" s="277" t="s">
        <v>480</v>
      </c>
      <c r="D497" s="23" t="s">
        <v>1534</v>
      </c>
      <c r="E497" s="30"/>
      <c r="F497" s="23">
        <v>135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  <c r="L497" s="44">
        <v>1</v>
      </c>
      <c r="M497" s="44">
        <v>1</v>
      </c>
      <c r="N497" s="44">
        <v>8</v>
      </c>
      <c r="O497" s="44">
        <v>1</v>
      </c>
      <c r="P497" s="43">
        <v>4.4704999999999995</v>
      </c>
    </row>
    <row r="498" spans="2:16" x14ac:dyDescent="0.25">
      <c r="B498" s="24"/>
      <c r="C498" s="295" t="s">
        <v>300</v>
      </c>
      <c r="D498" s="23">
        <v>0</v>
      </c>
      <c r="E498" s="30"/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  <c r="L498" s="44">
        <v>0</v>
      </c>
      <c r="M498" s="44">
        <v>0</v>
      </c>
      <c r="N498" s="44">
        <v>0</v>
      </c>
      <c r="O498" s="44">
        <v>0</v>
      </c>
      <c r="P498" s="43">
        <v>0</v>
      </c>
    </row>
    <row r="499" spans="2:16" x14ac:dyDescent="0.25">
      <c r="B499" s="24"/>
      <c r="C499" s="295" t="s">
        <v>799</v>
      </c>
      <c r="D499" s="23">
        <v>0</v>
      </c>
      <c r="E499" s="30"/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  <c r="L499" s="44">
        <v>0</v>
      </c>
      <c r="M499" s="44">
        <v>0</v>
      </c>
      <c r="N499" s="44">
        <v>0</v>
      </c>
      <c r="O499" s="44">
        <v>0</v>
      </c>
      <c r="P499" s="43">
        <v>0</v>
      </c>
    </row>
    <row r="500" spans="2:16" x14ac:dyDescent="0.25">
      <c r="B500" s="24"/>
      <c r="C500" s="295" t="s">
        <v>133</v>
      </c>
      <c r="D500" s="23">
        <v>0</v>
      </c>
      <c r="E500" s="30"/>
      <c r="F500" s="23">
        <v>0</v>
      </c>
      <c r="G500" s="23">
        <v>0</v>
      </c>
      <c r="H500" s="23">
        <v>0</v>
      </c>
      <c r="I500" s="23">
        <v>1</v>
      </c>
      <c r="J500" s="23">
        <v>0</v>
      </c>
      <c r="K500" s="23">
        <v>0</v>
      </c>
      <c r="L500" s="44">
        <v>0</v>
      </c>
      <c r="M500" s="44">
        <v>0</v>
      </c>
      <c r="N500" s="44">
        <v>0</v>
      </c>
      <c r="O500" s="44">
        <v>0</v>
      </c>
      <c r="P500" s="43">
        <v>1</v>
      </c>
    </row>
    <row r="501" spans="2:16" x14ac:dyDescent="0.25">
      <c r="B501" s="24" t="s">
        <v>786</v>
      </c>
      <c r="C501" s="293"/>
      <c r="D501" s="35">
        <v>0</v>
      </c>
      <c r="E501" s="35">
        <v>0</v>
      </c>
      <c r="F501" s="35">
        <v>10708</v>
      </c>
      <c r="G501" s="35">
        <v>39</v>
      </c>
      <c r="H501" s="35">
        <v>15</v>
      </c>
      <c r="I501" s="35">
        <v>18</v>
      </c>
      <c r="J501" s="35">
        <v>6</v>
      </c>
      <c r="K501" s="35">
        <v>0</v>
      </c>
      <c r="L501" s="35">
        <v>16</v>
      </c>
      <c r="M501" s="35">
        <v>10</v>
      </c>
      <c r="N501" s="35">
        <v>57</v>
      </c>
      <c r="O501" s="35">
        <v>29</v>
      </c>
      <c r="P501" s="43">
        <v>189.5264</v>
      </c>
    </row>
    <row r="502" spans="2:16" x14ac:dyDescent="0.25">
      <c r="B502" s="42"/>
      <c r="C502" s="265" t="s">
        <v>425</v>
      </c>
      <c r="D502" s="23" t="s">
        <v>1420</v>
      </c>
      <c r="E502" s="30"/>
      <c r="F502" s="23">
        <v>605</v>
      </c>
      <c r="G502" s="23">
        <v>8</v>
      </c>
      <c r="H502" s="23">
        <v>3</v>
      </c>
      <c r="I502" s="23">
        <v>4</v>
      </c>
      <c r="J502" s="23">
        <v>1</v>
      </c>
      <c r="K502" s="23">
        <v>0</v>
      </c>
      <c r="L502" s="44">
        <v>0</v>
      </c>
      <c r="M502" s="44">
        <v>0</v>
      </c>
      <c r="N502" s="44">
        <v>0</v>
      </c>
      <c r="O502" s="44">
        <v>0</v>
      </c>
      <c r="P502" s="43">
        <v>19.7715</v>
      </c>
    </row>
    <row r="503" spans="2:16" x14ac:dyDescent="0.25">
      <c r="B503" s="42"/>
      <c r="C503" s="265" t="s">
        <v>5</v>
      </c>
      <c r="D503" s="23" t="s">
        <v>1542</v>
      </c>
      <c r="E503" s="30"/>
      <c r="F503" s="23">
        <v>652</v>
      </c>
      <c r="G503" s="23">
        <v>6</v>
      </c>
      <c r="H503" s="23">
        <v>1</v>
      </c>
      <c r="I503" s="23">
        <v>2</v>
      </c>
      <c r="J503" s="23">
        <v>0</v>
      </c>
      <c r="K503" s="23">
        <v>0</v>
      </c>
      <c r="L503" s="44">
        <v>0</v>
      </c>
      <c r="M503" s="44">
        <v>0</v>
      </c>
      <c r="N503" s="44">
        <v>0</v>
      </c>
      <c r="O503" s="44">
        <v>0</v>
      </c>
      <c r="P503" s="43">
        <v>14.4116</v>
      </c>
    </row>
    <row r="504" spans="2:16" x14ac:dyDescent="0.25">
      <c r="B504" s="42"/>
      <c r="C504" s="265" t="s">
        <v>689</v>
      </c>
      <c r="D504" s="23" t="s">
        <v>1397</v>
      </c>
      <c r="E504" s="30"/>
      <c r="F504" s="23">
        <v>465</v>
      </c>
      <c r="G504" s="23">
        <v>7</v>
      </c>
      <c r="H504" s="23">
        <v>0</v>
      </c>
      <c r="I504" s="23">
        <v>4</v>
      </c>
      <c r="J504" s="23">
        <v>0</v>
      </c>
      <c r="K504" s="23">
        <v>0</v>
      </c>
      <c r="L504" s="44">
        <v>0</v>
      </c>
      <c r="M504" s="44">
        <v>0</v>
      </c>
      <c r="N504" s="44">
        <v>0</v>
      </c>
      <c r="O504" s="44">
        <v>0</v>
      </c>
      <c r="P504" s="43">
        <v>14.859500000000001</v>
      </c>
    </row>
    <row r="505" spans="2:16" x14ac:dyDescent="0.25">
      <c r="B505" s="42"/>
      <c r="C505" s="265" t="s">
        <v>249</v>
      </c>
      <c r="D505" s="23" t="s">
        <v>989</v>
      </c>
      <c r="E505" s="30"/>
      <c r="F505" s="23">
        <v>129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  <c r="L505" s="44">
        <v>0</v>
      </c>
      <c r="M505" s="44">
        <v>0</v>
      </c>
      <c r="N505" s="44">
        <v>0</v>
      </c>
      <c r="O505" s="44">
        <v>0</v>
      </c>
      <c r="P505" s="43">
        <v>1.0707</v>
      </c>
    </row>
    <row r="506" spans="2:16" x14ac:dyDescent="0.25">
      <c r="B506" s="42"/>
      <c r="C506" s="265" t="s">
        <v>645</v>
      </c>
      <c r="D506" s="23" t="s">
        <v>1275</v>
      </c>
      <c r="E506" s="30"/>
      <c r="F506" s="23">
        <v>540</v>
      </c>
      <c r="G506" s="23">
        <v>5</v>
      </c>
      <c r="H506" s="23">
        <v>1</v>
      </c>
      <c r="I506" s="23">
        <v>2</v>
      </c>
      <c r="J506" s="23">
        <v>0</v>
      </c>
      <c r="K506" s="23">
        <v>0</v>
      </c>
      <c r="L506" s="44">
        <v>0</v>
      </c>
      <c r="M506" s="44">
        <v>0</v>
      </c>
      <c r="N506" s="44">
        <v>0</v>
      </c>
      <c r="O506" s="44">
        <v>0</v>
      </c>
      <c r="P506" s="43">
        <v>12.481999999999999</v>
      </c>
    </row>
    <row r="507" spans="2:16" x14ac:dyDescent="0.25">
      <c r="B507" s="42"/>
      <c r="C507" s="265" t="s">
        <v>693</v>
      </c>
      <c r="D507" s="23" t="s">
        <v>992</v>
      </c>
      <c r="E507" s="30"/>
      <c r="F507" s="23">
        <v>381</v>
      </c>
      <c r="G507" s="23">
        <v>3</v>
      </c>
      <c r="H507" s="23">
        <v>0</v>
      </c>
      <c r="I507" s="23">
        <v>1</v>
      </c>
      <c r="J507" s="23">
        <v>0</v>
      </c>
      <c r="K507" s="23">
        <v>0</v>
      </c>
      <c r="L507" s="44">
        <v>0</v>
      </c>
      <c r="M507" s="44">
        <v>0</v>
      </c>
      <c r="N507" s="44">
        <v>0</v>
      </c>
      <c r="O507" s="44">
        <v>0</v>
      </c>
      <c r="P507" s="43">
        <v>7.1623000000000001</v>
      </c>
    </row>
    <row r="508" spans="2:16" x14ac:dyDescent="0.25">
      <c r="B508" s="42"/>
      <c r="C508" s="265" t="s">
        <v>491</v>
      </c>
      <c r="D508" s="23" t="s">
        <v>1545</v>
      </c>
      <c r="E508" s="30"/>
      <c r="F508" s="23">
        <v>422</v>
      </c>
      <c r="G508" s="23">
        <v>0</v>
      </c>
      <c r="H508" s="23">
        <v>1</v>
      </c>
      <c r="I508" s="23">
        <v>0</v>
      </c>
      <c r="J508" s="23">
        <v>0</v>
      </c>
      <c r="K508" s="23">
        <v>0</v>
      </c>
      <c r="L508" s="44">
        <v>0</v>
      </c>
      <c r="M508" s="44">
        <v>0</v>
      </c>
      <c r="N508" s="44">
        <v>0</v>
      </c>
      <c r="O508" s="44">
        <v>0</v>
      </c>
      <c r="P508" s="43">
        <v>4.5026000000000002</v>
      </c>
    </row>
    <row r="509" spans="2:16" x14ac:dyDescent="0.25">
      <c r="B509" s="42"/>
      <c r="C509" s="265" t="s">
        <v>535</v>
      </c>
      <c r="D509" s="23" t="s">
        <v>634</v>
      </c>
      <c r="E509" s="30"/>
      <c r="F509" s="23">
        <v>326</v>
      </c>
      <c r="G509" s="23">
        <v>1</v>
      </c>
      <c r="H509" s="23">
        <v>0</v>
      </c>
      <c r="I509" s="23">
        <v>0</v>
      </c>
      <c r="J509" s="23">
        <v>0</v>
      </c>
      <c r="K509" s="23">
        <v>0</v>
      </c>
      <c r="L509" s="44">
        <v>0</v>
      </c>
      <c r="M509" s="44">
        <v>0</v>
      </c>
      <c r="N509" s="44">
        <v>0</v>
      </c>
      <c r="O509" s="44">
        <v>0</v>
      </c>
      <c r="P509" s="43">
        <v>3.7058</v>
      </c>
    </row>
    <row r="510" spans="2:16" x14ac:dyDescent="0.25">
      <c r="B510" s="42"/>
      <c r="C510" s="265" t="s">
        <v>237</v>
      </c>
      <c r="D510" s="23" t="s">
        <v>989</v>
      </c>
      <c r="E510" s="30"/>
      <c r="F510" s="23">
        <v>379</v>
      </c>
      <c r="G510" s="23">
        <v>1</v>
      </c>
      <c r="H510" s="23">
        <v>0</v>
      </c>
      <c r="I510" s="23">
        <v>0</v>
      </c>
      <c r="J510" s="23">
        <v>2</v>
      </c>
      <c r="K510" s="23">
        <v>0</v>
      </c>
      <c r="L510" s="44">
        <v>0</v>
      </c>
      <c r="M510" s="44">
        <v>0</v>
      </c>
      <c r="N510" s="44">
        <v>0</v>
      </c>
      <c r="O510" s="44">
        <v>0</v>
      </c>
      <c r="P510" s="43">
        <v>3.6456999999999997</v>
      </c>
    </row>
    <row r="511" spans="2:16" x14ac:dyDescent="0.25">
      <c r="B511" s="42"/>
      <c r="C511" s="265" t="s">
        <v>225</v>
      </c>
      <c r="D511" s="23" t="s">
        <v>1542</v>
      </c>
      <c r="E511" s="30"/>
      <c r="F511" s="23">
        <v>602</v>
      </c>
      <c r="G511" s="23">
        <v>6</v>
      </c>
      <c r="H511" s="23">
        <v>1</v>
      </c>
      <c r="I511" s="23">
        <v>3</v>
      </c>
      <c r="J511" s="23">
        <v>1</v>
      </c>
      <c r="K511" s="23">
        <v>0</v>
      </c>
      <c r="L511" s="44">
        <v>0</v>
      </c>
      <c r="M511" s="44">
        <v>0</v>
      </c>
      <c r="N511" s="44">
        <v>0</v>
      </c>
      <c r="O511" s="44">
        <v>0</v>
      </c>
      <c r="P511" s="43">
        <v>14.746600000000001</v>
      </c>
    </row>
    <row r="512" spans="2:16" x14ac:dyDescent="0.25">
      <c r="B512" s="42"/>
      <c r="C512" s="295" t="s">
        <v>671</v>
      </c>
      <c r="D512" s="23" t="s">
        <v>654</v>
      </c>
      <c r="E512" s="30"/>
      <c r="F512" s="23">
        <v>218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44">
        <v>0</v>
      </c>
      <c r="M512" s="44">
        <v>0</v>
      </c>
      <c r="N512" s="44">
        <v>0</v>
      </c>
      <c r="O512" s="44">
        <v>0</v>
      </c>
      <c r="P512" s="43">
        <v>1.8094000000000001</v>
      </c>
    </row>
    <row r="513" spans="2:16" x14ac:dyDescent="0.25">
      <c r="B513" s="42"/>
      <c r="C513" s="265" t="s">
        <v>475</v>
      </c>
      <c r="D513" s="23" t="s">
        <v>1275</v>
      </c>
      <c r="E513" s="30"/>
      <c r="F513" s="23">
        <v>67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  <c r="L513" s="44">
        <v>0</v>
      </c>
      <c r="M513" s="44">
        <v>0</v>
      </c>
      <c r="N513" s="44">
        <v>0</v>
      </c>
      <c r="O513" s="44">
        <v>0</v>
      </c>
      <c r="P513" s="43">
        <v>0.55610000000000004</v>
      </c>
    </row>
    <row r="514" spans="2:16" x14ac:dyDescent="0.25">
      <c r="B514" s="42"/>
      <c r="C514" s="267" t="s">
        <v>734</v>
      </c>
      <c r="D514" s="23" t="s">
        <v>1397</v>
      </c>
      <c r="E514" s="30"/>
      <c r="F514" s="23">
        <v>470</v>
      </c>
      <c r="G514" s="23">
        <v>0</v>
      </c>
      <c r="H514" s="23">
        <v>4</v>
      </c>
      <c r="I514" s="23">
        <v>0</v>
      </c>
      <c r="J514" s="23">
        <v>0</v>
      </c>
      <c r="K514" s="23">
        <v>0</v>
      </c>
      <c r="L514" s="44">
        <v>0</v>
      </c>
      <c r="M514" s="44">
        <v>0</v>
      </c>
      <c r="N514" s="44">
        <v>0</v>
      </c>
      <c r="O514" s="44">
        <v>0</v>
      </c>
      <c r="P514" s="43">
        <v>7.9009999999999998</v>
      </c>
    </row>
    <row r="515" spans="2:16" x14ac:dyDescent="0.25">
      <c r="B515" s="42"/>
      <c r="C515" s="265" t="s">
        <v>735</v>
      </c>
      <c r="D515" s="23" t="s">
        <v>1397</v>
      </c>
      <c r="E515" s="30"/>
      <c r="F515" s="23">
        <v>318</v>
      </c>
      <c r="G515" s="23">
        <v>1</v>
      </c>
      <c r="H515" s="23">
        <v>0</v>
      </c>
      <c r="I515" s="23">
        <v>0</v>
      </c>
      <c r="J515" s="23">
        <v>1</v>
      </c>
      <c r="K515" s="23">
        <v>0</v>
      </c>
      <c r="L515" s="44">
        <v>0</v>
      </c>
      <c r="M515" s="44">
        <v>0</v>
      </c>
      <c r="N515" s="44">
        <v>0</v>
      </c>
      <c r="O515" s="44">
        <v>0</v>
      </c>
      <c r="P515" s="43">
        <v>3.3894000000000002</v>
      </c>
    </row>
    <row r="516" spans="2:16" x14ac:dyDescent="0.25">
      <c r="B516" s="42"/>
      <c r="C516" s="281" t="s">
        <v>381</v>
      </c>
      <c r="D516" s="23" t="s">
        <v>1438</v>
      </c>
      <c r="E516" s="30"/>
      <c r="F516" s="23">
        <v>234</v>
      </c>
      <c r="G516" s="23">
        <v>0</v>
      </c>
      <c r="H516" s="23">
        <v>1</v>
      </c>
      <c r="I516" s="23">
        <v>0</v>
      </c>
      <c r="J516" s="23">
        <v>0</v>
      </c>
      <c r="K516" s="23">
        <v>0</v>
      </c>
      <c r="L516" s="44">
        <v>0</v>
      </c>
      <c r="M516" s="44">
        <v>0</v>
      </c>
      <c r="N516" s="44">
        <v>0</v>
      </c>
      <c r="O516" s="44">
        <v>0</v>
      </c>
      <c r="P516" s="43">
        <v>2.9421999999999997</v>
      </c>
    </row>
    <row r="517" spans="2:16" x14ac:dyDescent="0.25">
      <c r="B517" s="42"/>
      <c r="C517" s="265" t="s">
        <v>360</v>
      </c>
      <c r="D517" s="23" t="s">
        <v>1246</v>
      </c>
      <c r="E517" s="30"/>
      <c r="F517" s="23">
        <v>259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  <c r="L517" s="44">
        <v>0</v>
      </c>
      <c r="M517" s="44">
        <v>0</v>
      </c>
      <c r="N517" s="44">
        <v>0</v>
      </c>
      <c r="O517" s="44">
        <v>0</v>
      </c>
      <c r="P517" s="43">
        <v>2.1497000000000002</v>
      </c>
    </row>
    <row r="518" spans="2:16" x14ac:dyDescent="0.25">
      <c r="B518" s="42"/>
      <c r="C518" s="265" t="s">
        <v>646</v>
      </c>
      <c r="D518" s="23" t="s">
        <v>633</v>
      </c>
      <c r="E518" s="30"/>
      <c r="F518" s="23">
        <v>171</v>
      </c>
      <c r="G518" s="23">
        <v>0</v>
      </c>
      <c r="H518" s="23">
        <v>0</v>
      </c>
      <c r="I518" s="23">
        <v>0</v>
      </c>
      <c r="J518" s="23">
        <v>0</v>
      </c>
      <c r="K518" s="23">
        <v>0</v>
      </c>
      <c r="L518" s="44">
        <v>0</v>
      </c>
      <c r="M518" s="44">
        <v>0</v>
      </c>
      <c r="N518" s="44">
        <v>0</v>
      </c>
      <c r="O518" s="44">
        <v>0</v>
      </c>
      <c r="P518" s="43">
        <v>1.4193</v>
      </c>
    </row>
    <row r="519" spans="2:16" x14ac:dyDescent="0.25">
      <c r="B519" s="42"/>
      <c r="C519" s="265" t="s">
        <v>593</v>
      </c>
      <c r="D519" s="23" t="s">
        <v>654</v>
      </c>
      <c r="E519" s="30"/>
      <c r="F519" s="23">
        <v>180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  <c r="L519" s="44">
        <v>0</v>
      </c>
      <c r="M519" s="44">
        <v>0</v>
      </c>
      <c r="N519" s="44">
        <v>0</v>
      </c>
      <c r="O519" s="44">
        <v>0</v>
      </c>
      <c r="P519" s="43">
        <v>1.494</v>
      </c>
    </row>
    <row r="520" spans="2:16" x14ac:dyDescent="0.25">
      <c r="B520" s="42"/>
      <c r="C520" s="265" t="s">
        <v>282</v>
      </c>
      <c r="D520" s="23" t="s">
        <v>989</v>
      </c>
      <c r="E520" s="30"/>
      <c r="F520" s="23">
        <v>450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  <c r="L520" s="44">
        <v>0</v>
      </c>
      <c r="M520" s="44">
        <v>0</v>
      </c>
      <c r="N520" s="44">
        <v>0</v>
      </c>
      <c r="O520" s="44">
        <v>0</v>
      </c>
      <c r="P520" s="43">
        <v>3.7349999999999999</v>
      </c>
    </row>
    <row r="521" spans="2:16" x14ac:dyDescent="0.25">
      <c r="B521" s="42"/>
      <c r="C521" s="265" t="s">
        <v>233</v>
      </c>
      <c r="D521" s="23" t="s">
        <v>992</v>
      </c>
      <c r="E521" s="30"/>
      <c r="F521" s="23">
        <v>570</v>
      </c>
      <c r="G521" s="23">
        <v>1</v>
      </c>
      <c r="H521" s="23">
        <v>2</v>
      </c>
      <c r="I521" s="23">
        <v>0</v>
      </c>
      <c r="J521" s="23">
        <v>1</v>
      </c>
      <c r="K521" s="23">
        <v>0</v>
      </c>
      <c r="L521" s="44">
        <v>0</v>
      </c>
      <c r="M521" s="44">
        <v>0</v>
      </c>
      <c r="N521" s="44">
        <v>0</v>
      </c>
      <c r="O521" s="44">
        <v>0</v>
      </c>
      <c r="P521" s="43">
        <v>7.4809999999999999</v>
      </c>
    </row>
    <row r="522" spans="2:16" x14ac:dyDescent="0.25">
      <c r="B522" s="42"/>
      <c r="C522" s="265" t="s">
        <v>112</v>
      </c>
      <c r="D522" s="23" t="s">
        <v>1542</v>
      </c>
      <c r="E522" s="30"/>
      <c r="F522" s="23">
        <v>330</v>
      </c>
      <c r="G522" s="23">
        <v>0</v>
      </c>
      <c r="H522" s="23">
        <v>0</v>
      </c>
      <c r="I522" s="41">
        <v>0</v>
      </c>
      <c r="J522" s="23">
        <v>0</v>
      </c>
      <c r="K522" s="23">
        <v>0</v>
      </c>
      <c r="L522" s="44">
        <v>0</v>
      </c>
      <c r="M522" s="44">
        <v>0</v>
      </c>
      <c r="N522" s="44">
        <v>0</v>
      </c>
      <c r="O522" s="44">
        <v>0</v>
      </c>
      <c r="P522" s="43">
        <v>2.7389999999999999</v>
      </c>
    </row>
    <row r="523" spans="2:16" x14ac:dyDescent="0.25">
      <c r="B523" s="42"/>
      <c r="C523" s="265" t="s">
        <v>758</v>
      </c>
      <c r="D523" s="23" t="s">
        <v>989</v>
      </c>
      <c r="E523" s="30"/>
      <c r="F523" s="23">
        <v>450</v>
      </c>
      <c r="G523" s="23">
        <v>0</v>
      </c>
      <c r="H523" s="23">
        <v>1</v>
      </c>
      <c r="I523" s="41">
        <v>0</v>
      </c>
      <c r="J523" s="23">
        <v>0</v>
      </c>
      <c r="K523" s="23">
        <v>0</v>
      </c>
      <c r="L523" s="44">
        <v>0</v>
      </c>
      <c r="M523" s="44">
        <v>0</v>
      </c>
      <c r="N523" s="44">
        <v>0</v>
      </c>
      <c r="O523" s="44">
        <v>0</v>
      </c>
      <c r="P523" s="43">
        <v>4.7349999999999994</v>
      </c>
    </row>
    <row r="524" spans="2:16" x14ac:dyDescent="0.25">
      <c r="B524" s="42"/>
      <c r="C524" s="266" t="s">
        <v>226</v>
      </c>
      <c r="D524" s="23" t="s">
        <v>989</v>
      </c>
      <c r="E524" s="30"/>
      <c r="F524" s="23">
        <v>450</v>
      </c>
      <c r="G524" s="23">
        <v>0</v>
      </c>
      <c r="H524" s="23">
        <v>0</v>
      </c>
      <c r="I524" s="41">
        <v>0</v>
      </c>
      <c r="J524" s="23">
        <v>0</v>
      </c>
      <c r="K524" s="23">
        <v>0</v>
      </c>
      <c r="L524" s="44">
        <v>3</v>
      </c>
      <c r="M524" s="44">
        <v>2</v>
      </c>
      <c r="N524" s="44">
        <v>14</v>
      </c>
      <c r="O524" s="44">
        <v>4</v>
      </c>
      <c r="P524" s="43">
        <v>10.535</v>
      </c>
    </row>
    <row r="525" spans="2:16" x14ac:dyDescent="0.25">
      <c r="B525" s="42"/>
      <c r="C525" s="266" t="s">
        <v>45</v>
      </c>
      <c r="D525" s="23" t="s">
        <v>1542</v>
      </c>
      <c r="E525" s="30"/>
      <c r="F525" s="23">
        <v>660</v>
      </c>
      <c r="G525" s="23">
        <v>0</v>
      </c>
      <c r="H525" s="23">
        <v>0</v>
      </c>
      <c r="I525" s="41">
        <v>0</v>
      </c>
      <c r="J525" s="23">
        <v>0</v>
      </c>
      <c r="K525" s="23">
        <v>0</v>
      </c>
      <c r="L525" s="44">
        <v>5</v>
      </c>
      <c r="M525" s="44">
        <v>2</v>
      </c>
      <c r="N525" s="44">
        <v>15</v>
      </c>
      <c r="O525" s="44">
        <v>8</v>
      </c>
      <c r="P525" s="43">
        <v>13.478</v>
      </c>
    </row>
    <row r="526" spans="2:16" ht="16.5" thickBot="1" x14ac:dyDescent="0.3">
      <c r="B526" s="42"/>
      <c r="C526" s="266" t="s">
        <v>400</v>
      </c>
      <c r="D526" s="23" t="s">
        <v>992</v>
      </c>
      <c r="E526" s="30"/>
      <c r="F526" s="23">
        <v>570</v>
      </c>
      <c r="G526" s="23">
        <v>0</v>
      </c>
      <c r="H526" s="23">
        <v>0</v>
      </c>
      <c r="I526" s="23">
        <v>0</v>
      </c>
      <c r="J526" s="23">
        <v>0</v>
      </c>
      <c r="K526" s="23">
        <v>0</v>
      </c>
      <c r="L526" s="44">
        <v>3</v>
      </c>
      <c r="M526" s="44">
        <v>2</v>
      </c>
      <c r="N526" s="44">
        <v>14</v>
      </c>
      <c r="O526" s="44">
        <v>6</v>
      </c>
      <c r="P526" s="43">
        <v>11.031000000000001</v>
      </c>
    </row>
    <row r="527" spans="2:16" x14ac:dyDescent="0.25">
      <c r="B527" s="42"/>
      <c r="C527" s="277" t="s">
        <v>760</v>
      </c>
      <c r="D527" s="23" t="s">
        <v>885</v>
      </c>
      <c r="E527" s="30"/>
      <c r="F527" s="23">
        <v>360</v>
      </c>
      <c r="G527" s="23">
        <v>0</v>
      </c>
      <c r="H527" s="23">
        <v>0</v>
      </c>
      <c r="I527" s="23">
        <v>0</v>
      </c>
      <c r="J527" s="23">
        <v>0</v>
      </c>
      <c r="K527" s="23">
        <v>0</v>
      </c>
      <c r="L527" s="44">
        <v>3</v>
      </c>
      <c r="M527" s="44">
        <v>2</v>
      </c>
      <c r="N527" s="44">
        <v>8</v>
      </c>
      <c r="O527" s="44">
        <v>5</v>
      </c>
      <c r="P527" s="43">
        <v>8.3379999999999992</v>
      </c>
    </row>
    <row r="528" spans="2:16" x14ac:dyDescent="0.25">
      <c r="B528" s="42"/>
      <c r="C528" s="294" t="s">
        <v>764</v>
      </c>
      <c r="D528" s="23" t="s">
        <v>887</v>
      </c>
      <c r="E528" s="30"/>
      <c r="F528" s="23">
        <v>450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44">
        <v>2</v>
      </c>
      <c r="M528" s="44">
        <v>2</v>
      </c>
      <c r="N528" s="44">
        <v>6</v>
      </c>
      <c r="O528" s="44">
        <v>6</v>
      </c>
      <c r="P528" s="43">
        <v>7.4349999999999987</v>
      </c>
    </row>
    <row r="529" spans="2:16" x14ac:dyDescent="0.25">
      <c r="B529" s="42"/>
      <c r="C529" s="265" t="s">
        <v>303</v>
      </c>
      <c r="D529" s="23">
        <v>0</v>
      </c>
      <c r="E529" s="30"/>
      <c r="F529" s="23">
        <v>0</v>
      </c>
      <c r="G529" s="23">
        <v>0</v>
      </c>
      <c r="H529" s="23">
        <v>0</v>
      </c>
      <c r="I529" s="23">
        <v>1</v>
      </c>
      <c r="J529" s="23">
        <v>0</v>
      </c>
      <c r="K529" s="23">
        <v>0</v>
      </c>
      <c r="L529" s="44">
        <v>0</v>
      </c>
      <c r="M529" s="44">
        <v>0</v>
      </c>
      <c r="N529" s="44">
        <v>0</v>
      </c>
      <c r="O529" s="44">
        <v>0</v>
      </c>
      <c r="P529" s="43">
        <v>1</v>
      </c>
    </row>
    <row r="530" spans="2:16" x14ac:dyDescent="0.25">
      <c r="B530" s="42"/>
      <c r="C530" s="265" t="s">
        <v>299</v>
      </c>
      <c r="D530" s="23">
        <v>0</v>
      </c>
      <c r="E530" s="30"/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  <c r="L530" s="44">
        <v>0</v>
      </c>
      <c r="M530" s="44">
        <v>0</v>
      </c>
      <c r="N530" s="44">
        <v>0</v>
      </c>
      <c r="O530" s="44">
        <v>0</v>
      </c>
      <c r="P530" s="43">
        <v>0</v>
      </c>
    </row>
    <row r="531" spans="2:16" x14ac:dyDescent="0.25">
      <c r="B531" s="42"/>
      <c r="C531" s="265" t="s">
        <v>298</v>
      </c>
      <c r="D531" s="23">
        <v>0</v>
      </c>
      <c r="E531" s="30"/>
      <c r="F531" s="23">
        <v>0</v>
      </c>
      <c r="G531" s="23">
        <v>0</v>
      </c>
      <c r="H531" s="23">
        <v>0</v>
      </c>
      <c r="I531" s="23">
        <v>1</v>
      </c>
      <c r="J531" s="23">
        <v>0</v>
      </c>
      <c r="K531" s="23">
        <v>0</v>
      </c>
      <c r="L531" s="44">
        <v>0</v>
      </c>
      <c r="M531" s="44">
        <v>0</v>
      </c>
      <c r="N531" s="44">
        <v>0</v>
      </c>
      <c r="O531" s="44">
        <v>0</v>
      </c>
      <c r="P531" s="43">
        <v>1</v>
      </c>
    </row>
    <row r="532" spans="2:16" x14ac:dyDescent="0.25">
      <c r="B532" s="24" t="s">
        <v>800</v>
      </c>
      <c r="C532" s="293"/>
      <c r="D532" s="35">
        <v>0</v>
      </c>
      <c r="E532" s="35">
        <v>0</v>
      </c>
      <c r="F532" s="35">
        <v>10524</v>
      </c>
      <c r="G532" s="35">
        <v>36</v>
      </c>
      <c r="H532" s="35">
        <v>16</v>
      </c>
      <c r="I532" s="35">
        <v>12</v>
      </c>
      <c r="J532" s="35">
        <v>9</v>
      </c>
      <c r="K532" s="35">
        <v>1</v>
      </c>
      <c r="L532" s="35">
        <v>14</v>
      </c>
      <c r="M532" s="35">
        <v>9</v>
      </c>
      <c r="N532" s="35">
        <v>52</v>
      </c>
      <c r="O532" s="35">
        <v>25</v>
      </c>
      <c r="P532" s="43">
        <v>175.7492</v>
      </c>
    </row>
    <row r="533" spans="2:16" x14ac:dyDescent="0.25">
      <c r="B533" s="256"/>
      <c r="C533" s="265" t="s">
        <v>425</v>
      </c>
      <c r="D533" s="23" t="s">
        <v>1420</v>
      </c>
      <c r="E533" s="30"/>
      <c r="F533" s="23">
        <v>605</v>
      </c>
      <c r="G533" s="23">
        <v>8</v>
      </c>
      <c r="H533" s="23">
        <v>3</v>
      </c>
      <c r="I533" s="23">
        <v>4</v>
      </c>
      <c r="J533" s="23">
        <v>1</v>
      </c>
      <c r="K533" s="23">
        <v>0</v>
      </c>
      <c r="L533" s="44">
        <v>0</v>
      </c>
      <c r="M533" s="44">
        <v>0</v>
      </c>
      <c r="N533" s="44">
        <v>0</v>
      </c>
      <c r="O533" s="44">
        <v>0</v>
      </c>
      <c r="P533" s="43">
        <v>19.7715</v>
      </c>
    </row>
    <row r="534" spans="2:16" x14ac:dyDescent="0.25">
      <c r="B534" s="42"/>
      <c r="C534" s="265" t="s">
        <v>443</v>
      </c>
      <c r="D534" s="23" t="s">
        <v>1420</v>
      </c>
      <c r="E534" s="30"/>
      <c r="F534" s="23">
        <v>1</v>
      </c>
      <c r="G534" s="23">
        <v>0</v>
      </c>
      <c r="H534" s="23">
        <v>0</v>
      </c>
      <c r="I534" s="23">
        <v>0</v>
      </c>
      <c r="J534" s="23">
        <v>0</v>
      </c>
      <c r="K534" s="23">
        <v>0</v>
      </c>
      <c r="L534" s="44">
        <v>0</v>
      </c>
      <c r="M534" s="44">
        <v>0</v>
      </c>
      <c r="N534" s="44">
        <v>0</v>
      </c>
      <c r="O534" s="44">
        <v>0</v>
      </c>
      <c r="P534" s="43">
        <v>8.3000000000000001E-3</v>
      </c>
    </row>
    <row r="535" spans="2:16" x14ac:dyDescent="0.25">
      <c r="B535" s="42"/>
      <c r="C535" s="265" t="s">
        <v>613</v>
      </c>
      <c r="D535" s="23" t="s">
        <v>634</v>
      </c>
      <c r="E535" s="30"/>
      <c r="F535" s="23">
        <v>361</v>
      </c>
      <c r="G535" s="23">
        <v>0</v>
      </c>
      <c r="H535" s="23">
        <v>3</v>
      </c>
      <c r="I535" s="23">
        <v>0</v>
      </c>
      <c r="J535" s="23">
        <v>0</v>
      </c>
      <c r="K535" s="23">
        <v>0</v>
      </c>
      <c r="L535" s="44">
        <v>0</v>
      </c>
      <c r="M535" s="44">
        <v>0</v>
      </c>
      <c r="N535" s="44">
        <v>0</v>
      </c>
      <c r="O535" s="44">
        <v>0</v>
      </c>
      <c r="P535" s="43">
        <v>5.9962999999999997</v>
      </c>
    </row>
    <row r="536" spans="2:16" x14ac:dyDescent="0.25">
      <c r="B536" s="42"/>
      <c r="C536" s="265" t="s">
        <v>405</v>
      </c>
      <c r="D536" s="23" t="s">
        <v>1420</v>
      </c>
      <c r="E536" s="30"/>
      <c r="F536" s="23">
        <v>547</v>
      </c>
      <c r="G536" s="23">
        <v>5</v>
      </c>
      <c r="H536" s="23">
        <v>2</v>
      </c>
      <c r="I536" s="23">
        <v>1</v>
      </c>
      <c r="J536" s="23">
        <v>0</v>
      </c>
      <c r="K536" s="23">
        <v>0</v>
      </c>
      <c r="L536" s="44">
        <v>0</v>
      </c>
      <c r="M536" s="44">
        <v>0</v>
      </c>
      <c r="N536" s="44">
        <v>0</v>
      </c>
      <c r="O536" s="44">
        <v>0</v>
      </c>
      <c r="P536" s="43">
        <v>12.540099999999999</v>
      </c>
    </row>
    <row r="537" spans="2:16" x14ac:dyDescent="0.25">
      <c r="B537" s="42"/>
      <c r="C537" s="265" t="s">
        <v>645</v>
      </c>
      <c r="D537" s="23" t="s">
        <v>1275</v>
      </c>
      <c r="E537" s="30"/>
      <c r="F537" s="23">
        <v>540</v>
      </c>
      <c r="G537" s="23">
        <v>5</v>
      </c>
      <c r="H537" s="23">
        <v>1</v>
      </c>
      <c r="I537" s="23">
        <v>2</v>
      </c>
      <c r="J537" s="23">
        <v>0</v>
      </c>
      <c r="K537" s="23">
        <v>0</v>
      </c>
      <c r="L537" s="44">
        <v>0</v>
      </c>
      <c r="M537" s="44">
        <v>0</v>
      </c>
      <c r="N537" s="44">
        <v>0</v>
      </c>
      <c r="O537" s="44">
        <v>0</v>
      </c>
      <c r="P537" s="43">
        <v>12.481999999999999</v>
      </c>
    </row>
    <row r="538" spans="2:16" x14ac:dyDescent="0.25">
      <c r="B538" s="42"/>
      <c r="C538" s="265" t="s">
        <v>467</v>
      </c>
      <c r="D538" s="23" t="s">
        <v>1275</v>
      </c>
      <c r="E538" s="30"/>
      <c r="F538" s="23">
        <v>626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44">
        <v>0</v>
      </c>
      <c r="M538" s="44">
        <v>0</v>
      </c>
      <c r="N538" s="44">
        <v>0</v>
      </c>
      <c r="O538" s="44">
        <v>0</v>
      </c>
      <c r="P538" s="43">
        <v>5.1958000000000002</v>
      </c>
    </row>
    <row r="539" spans="2:16" x14ac:dyDescent="0.25">
      <c r="B539" s="42"/>
      <c r="C539" s="265" t="s">
        <v>442</v>
      </c>
      <c r="D539" s="23" t="s">
        <v>1420</v>
      </c>
      <c r="E539" s="30"/>
      <c r="F539" s="23">
        <v>360</v>
      </c>
      <c r="G539" s="23">
        <v>0</v>
      </c>
      <c r="H539" s="23">
        <v>1</v>
      </c>
      <c r="I539" s="23">
        <v>0</v>
      </c>
      <c r="J539" s="23">
        <v>1</v>
      </c>
      <c r="K539" s="23">
        <v>0</v>
      </c>
      <c r="L539" s="44">
        <v>0</v>
      </c>
      <c r="M539" s="44">
        <v>0</v>
      </c>
      <c r="N539" s="44">
        <v>0</v>
      </c>
      <c r="O539" s="44">
        <v>0</v>
      </c>
      <c r="P539" s="43">
        <v>3.738</v>
      </c>
    </row>
    <row r="540" spans="2:16" x14ac:dyDescent="0.25">
      <c r="B540" s="42"/>
      <c r="C540" s="265" t="s">
        <v>535</v>
      </c>
      <c r="D540" s="23" t="s">
        <v>634</v>
      </c>
      <c r="E540" s="30"/>
      <c r="F540" s="23">
        <v>326</v>
      </c>
      <c r="G540" s="23">
        <v>1</v>
      </c>
      <c r="H540" s="23">
        <v>0</v>
      </c>
      <c r="I540" s="23">
        <v>0</v>
      </c>
      <c r="J540" s="23">
        <v>0</v>
      </c>
      <c r="K540" s="23">
        <v>0</v>
      </c>
      <c r="L540" s="44">
        <v>0</v>
      </c>
      <c r="M540" s="44">
        <v>0</v>
      </c>
      <c r="N540" s="44">
        <v>0</v>
      </c>
      <c r="O540" s="44">
        <v>0</v>
      </c>
      <c r="P540" s="43">
        <v>3.7058</v>
      </c>
    </row>
    <row r="541" spans="2:16" x14ac:dyDescent="0.25">
      <c r="B541" s="42"/>
      <c r="C541" s="265" t="s">
        <v>715</v>
      </c>
      <c r="D541" s="23" t="s">
        <v>1110</v>
      </c>
      <c r="E541" s="30"/>
      <c r="F541" s="23">
        <v>321</v>
      </c>
      <c r="G541" s="23">
        <v>2</v>
      </c>
      <c r="H541" s="23">
        <v>1</v>
      </c>
      <c r="I541" s="23">
        <v>0</v>
      </c>
      <c r="J541" s="23">
        <v>0</v>
      </c>
      <c r="K541" s="23">
        <v>0</v>
      </c>
      <c r="L541" s="44">
        <v>0</v>
      </c>
      <c r="M541" s="44">
        <v>0</v>
      </c>
      <c r="N541" s="44">
        <v>0</v>
      </c>
      <c r="O541" s="44">
        <v>0</v>
      </c>
      <c r="P541" s="43">
        <v>5.6642999999999999</v>
      </c>
    </row>
    <row r="542" spans="2:16" x14ac:dyDescent="0.25">
      <c r="B542" s="42"/>
      <c r="C542" s="265" t="s">
        <v>225</v>
      </c>
      <c r="D542" s="23" t="s">
        <v>1542</v>
      </c>
      <c r="E542" s="30"/>
      <c r="F542" s="23">
        <v>602</v>
      </c>
      <c r="G542" s="23">
        <v>6</v>
      </c>
      <c r="H542" s="23">
        <v>1</v>
      </c>
      <c r="I542" s="23">
        <v>3</v>
      </c>
      <c r="J542" s="23">
        <v>1</v>
      </c>
      <c r="K542" s="23">
        <v>0</v>
      </c>
      <c r="L542" s="44">
        <v>0</v>
      </c>
      <c r="M542" s="44">
        <v>0</v>
      </c>
      <c r="N542" s="44">
        <v>0</v>
      </c>
      <c r="O542" s="44">
        <v>0</v>
      </c>
      <c r="P542" s="43">
        <v>14.746600000000001</v>
      </c>
    </row>
    <row r="543" spans="2:16" x14ac:dyDescent="0.25">
      <c r="B543" s="42"/>
      <c r="C543" s="265" t="s">
        <v>358</v>
      </c>
      <c r="D543" s="23" t="s">
        <v>1542</v>
      </c>
      <c r="E543" s="30"/>
      <c r="F543" s="23">
        <v>467</v>
      </c>
      <c r="G543" s="23">
        <v>0</v>
      </c>
      <c r="H543" s="23">
        <v>1</v>
      </c>
      <c r="I543" s="23">
        <v>0</v>
      </c>
      <c r="J543" s="23">
        <v>2</v>
      </c>
      <c r="K543" s="23">
        <v>0</v>
      </c>
      <c r="L543" s="44">
        <v>0</v>
      </c>
      <c r="M543" s="44">
        <v>0</v>
      </c>
      <c r="N543" s="44">
        <v>0</v>
      </c>
      <c r="O543" s="44">
        <v>0</v>
      </c>
      <c r="P543" s="43">
        <v>4.3761000000000001</v>
      </c>
    </row>
    <row r="544" spans="2:16" x14ac:dyDescent="0.25">
      <c r="B544" s="42"/>
      <c r="C544" s="265" t="s">
        <v>38</v>
      </c>
      <c r="D544" s="23" t="s">
        <v>1542</v>
      </c>
      <c r="E544" s="30"/>
      <c r="F544" s="23">
        <v>178</v>
      </c>
      <c r="G544" s="23">
        <v>1</v>
      </c>
      <c r="H544" s="23">
        <v>0</v>
      </c>
      <c r="I544" s="23">
        <v>0</v>
      </c>
      <c r="J544" s="23">
        <v>0</v>
      </c>
      <c r="K544" s="23">
        <v>0</v>
      </c>
      <c r="L544" s="44">
        <v>0</v>
      </c>
      <c r="M544" s="44">
        <v>0</v>
      </c>
      <c r="N544" s="44">
        <v>0</v>
      </c>
      <c r="O544" s="44">
        <v>0</v>
      </c>
      <c r="P544" s="43">
        <v>2.4774000000000003</v>
      </c>
    </row>
    <row r="545" spans="2:16" x14ac:dyDescent="0.25">
      <c r="B545" s="42"/>
      <c r="C545" s="265" t="s">
        <v>235</v>
      </c>
      <c r="D545" s="23" t="s">
        <v>635</v>
      </c>
      <c r="E545" s="30"/>
      <c r="F545" s="23">
        <v>600</v>
      </c>
      <c r="G545" s="23">
        <v>1</v>
      </c>
      <c r="H545" s="23">
        <v>0</v>
      </c>
      <c r="I545" s="23">
        <v>0</v>
      </c>
      <c r="J545" s="23">
        <v>2</v>
      </c>
      <c r="K545" s="23">
        <v>0</v>
      </c>
      <c r="L545" s="44">
        <v>0</v>
      </c>
      <c r="M545" s="44">
        <v>0</v>
      </c>
      <c r="N545" s="44">
        <v>0</v>
      </c>
      <c r="O545" s="44">
        <v>0</v>
      </c>
      <c r="P545" s="43">
        <v>5.48</v>
      </c>
    </row>
    <row r="546" spans="2:16" x14ac:dyDescent="0.25">
      <c r="B546" s="42"/>
      <c r="C546" s="265" t="s">
        <v>412</v>
      </c>
      <c r="D546" s="23" t="s">
        <v>810</v>
      </c>
      <c r="E546" s="30"/>
      <c r="F546" s="23">
        <v>317</v>
      </c>
      <c r="G546" s="23">
        <v>3</v>
      </c>
      <c r="H546" s="23">
        <v>0</v>
      </c>
      <c r="I546" s="23">
        <v>0</v>
      </c>
      <c r="J546" s="23">
        <v>0</v>
      </c>
      <c r="K546" s="23">
        <v>0</v>
      </c>
      <c r="L546" s="44">
        <v>0</v>
      </c>
      <c r="M546" s="44">
        <v>0</v>
      </c>
      <c r="N546" s="44">
        <v>0</v>
      </c>
      <c r="O546" s="44">
        <v>0</v>
      </c>
      <c r="P546" s="43">
        <v>5.6311</v>
      </c>
    </row>
    <row r="547" spans="2:16" x14ac:dyDescent="0.25">
      <c r="B547" s="42"/>
      <c r="C547" s="265" t="s">
        <v>381</v>
      </c>
      <c r="D547" s="23" t="s">
        <v>1438</v>
      </c>
      <c r="E547" s="30"/>
      <c r="F547" s="23">
        <v>234</v>
      </c>
      <c r="G547" s="23">
        <v>0</v>
      </c>
      <c r="H547" s="23">
        <v>1</v>
      </c>
      <c r="I547" s="23">
        <v>0</v>
      </c>
      <c r="J547" s="23">
        <v>0</v>
      </c>
      <c r="K547" s="23">
        <v>0</v>
      </c>
      <c r="L547" s="44">
        <v>0</v>
      </c>
      <c r="M547" s="44">
        <v>0</v>
      </c>
      <c r="N547" s="44">
        <v>0</v>
      </c>
      <c r="O547" s="44">
        <v>0</v>
      </c>
      <c r="P547" s="43">
        <v>2.9421999999999997</v>
      </c>
    </row>
    <row r="548" spans="2:16" x14ac:dyDescent="0.25">
      <c r="B548" s="42"/>
      <c r="C548" s="265" t="s">
        <v>747</v>
      </c>
      <c r="D548" s="23" t="s">
        <v>1553</v>
      </c>
      <c r="E548" s="30"/>
      <c r="F548" s="23">
        <v>360</v>
      </c>
      <c r="G548" s="23">
        <v>3</v>
      </c>
      <c r="H548" s="23">
        <v>0</v>
      </c>
      <c r="I548" s="23">
        <v>0</v>
      </c>
      <c r="J548" s="23">
        <v>0</v>
      </c>
      <c r="K548" s="23">
        <v>0</v>
      </c>
      <c r="L548" s="44">
        <v>0</v>
      </c>
      <c r="M548" s="44">
        <v>0</v>
      </c>
      <c r="N548" s="44">
        <v>0</v>
      </c>
      <c r="O548" s="44">
        <v>0</v>
      </c>
      <c r="P548" s="43">
        <v>5.9879999999999995</v>
      </c>
    </row>
    <row r="549" spans="2:16" x14ac:dyDescent="0.25">
      <c r="B549" s="42"/>
      <c r="C549" s="265" t="s">
        <v>740</v>
      </c>
      <c r="D549" s="23" t="s">
        <v>808</v>
      </c>
      <c r="E549" s="30"/>
      <c r="F549" s="23">
        <v>23</v>
      </c>
      <c r="G549" s="23">
        <v>0</v>
      </c>
      <c r="H549" s="23">
        <v>0</v>
      </c>
      <c r="I549" s="23">
        <v>0</v>
      </c>
      <c r="J549" s="23">
        <v>0</v>
      </c>
      <c r="K549" s="23">
        <v>1</v>
      </c>
      <c r="L549" s="44">
        <v>0</v>
      </c>
      <c r="M549" s="44">
        <v>0</v>
      </c>
      <c r="N549" s="44">
        <v>0</v>
      </c>
      <c r="O549" s="44">
        <v>0</v>
      </c>
      <c r="P549" s="43">
        <v>-0.30909999999999999</v>
      </c>
    </row>
    <row r="550" spans="2:16" x14ac:dyDescent="0.25">
      <c r="B550" s="42"/>
      <c r="C550" s="265" t="s">
        <v>593</v>
      </c>
      <c r="D550" s="23" t="s">
        <v>654</v>
      </c>
      <c r="E550" s="30"/>
      <c r="F550" s="23">
        <v>180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44">
        <v>0</v>
      </c>
      <c r="M550" s="44">
        <v>0</v>
      </c>
      <c r="N550" s="44">
        <v>0</v>
      </c>
      <c r="O550" s="44">
        <v>0</v>
      </c>
      <c r="P550" s="43">
        <v>1.494</v>
      </c>
    </row>
    <row r="551" spans="2:16" x14ac:dyDescent="0.25">
      <c r="B551" s="42"/>
      <c r="C551" s="265" t="s">
        <v>410</v>
      </c>
      <c r="D551" s="23" t="s">
        <v>1420</v>
      </c>
      <c r="E551" s="30"/>
      <c r="F551" s="23">
        <v>212</v>
      </c>
      <c r="G551" s="23">
        <v>0</v>
      </c>
      <c r="H551" s="23">
        <v>0</v>
      </c>
      <c r="I551" s="23">
        <v>0</v>
      </c>
      <c r="J551" s="23">
        <v>0</v>
      </c>
      <c r="K551" s="23">
        <v>0</v>
      </c>
      <c r="L551" s="44">
        <v>0</v>
      </c>
      <c r="M551" s="44">
        <v>0</v>
      </c>
      <c r="N551" s="44">
        <v>0</v>
      </c>
      <c r="O551" s="44">
        <v>0</v>
      </c>
      <c r="P551" s="43">
        <v>1.7596000000000001</v>
      </c>
    </row>
    <row r="552" spans="2:16" x14ac:dyDescent="0.25">
      <c r="B552" s="42"/>
      <c r="C552" s="265" t="s">
        <v>233</v>
      </c>
      <c r="D552" s="23" t="s">
        <v>992</v>
      </c>
      <c r="E552" s="30"/>
      <c r="F552" s="23">
        <v>570</v>
      </c>
      <c r="G552" s="23">
        <v>1</v>
      </c>
      <c r="H552" s="23">
        <v>2</v>
      </c>
      <c r="I552" s="23">
        <v>0</v>
      </c>
      <c r="J552" s="23">
        <v>1</v>
      </c>
      <c r="K552" s="23">
        <v>0</v>
      </c>
      <c r="L552" s="44">
        <v>0</v>
      </c>
      <c r="M552" s="44">
        <v>0</v>
      </c>
      <c r="N552" s="44">
        <v>0</v>
      </c>
      <c r="O552" s="44">
        <v>0</v>
      </c>
      <c r="P552" s="43">
        <v>7.4809999999999999</v>
      </c>
    </row>
    <row r="553" spans="2:16" x14ac:dyDescent="0.25">
      <c r="B553" s="42"/>
      <c r="C553" s="265" t="s">
        <v>112</v>
      </c>
      <c r="D553" s="23" t="s">
        <v>1542</v>
      </c>
      <c r="E553" s="30"/>
      <c r="F553" s="23">
        <v>330</v>
      </c>
      <c r="G553" s="23">
        <v>0</v>
      </c>
      <c r="H553" s="23">
        <v>0</v>
      </c>
      <c r="I553" s="41">
        <v>0</v>
      </c>
      <c r="J553" s="23">
        <v>0</v>
      </c>
      <c r="K553" s="23">
        <v>0</v>
      </c>
      <c r="L553" s="44">
        <v>0</v>
      </c>
      <c r="M553" s="44">
        <v>0</v>
      </c>
      <c r="N553" s="44">
        <v>0</v>
      </c>
      <c r="O553" s="44">
        <v>0</v>
      </c>
      <c r="P553" s="43">
        <v>2.7389999999999999</v>
      </c>
    </row>
    <row r="554" spans="2:16" x14ac:dyDescent="0.25">
      <c r="B554" s="42"/>
      <c r="C554" s="265" t="s">
        <v>648</v>
      </c>
      <c r="D554" s="23" t="s">
        <v>1542</v>
      </c>
      <c r="E554" s="30"/>
      <c r="F554" s="23">
        <v>574</v>
      </c>
      <c r="G554" s="23">
        <v>0</v>
      </c>
      <c r="H554" s="23">
        <v>0</v>
      </c>
      <c r="I554" s="41">
        <v>0</v>
      </c>
      <c r="J554" s="23">
        <v>1</v>
      </c>
      <c r="K554" s="23">
        <v>0</v>
      </c>
      <c r="L554" s="44">
        <v>0</v>
      </c>
      <c r="M554" s="44">
        <v>0</v>
      </c>
      <c r="N554" s="44">
        <v>0</v>
      </c>
      <c r="O554" s="44">
        <v>0</v>
      </c>
      <c r="P554" s="43">
        <v>4.5141999999999998</v>
      </c>
    </row>
    <row r="555" spans="2:16" x14ac:dyDescent="0.25">
      <c r="B555" s="42"/>
      <c r="C555" s="265" t="s">
        <v>469</v>
      </c>
      <c r="D555" s="23" t="s">
        <v>1275</v>
      </c>
      <c r="E555" s="30"/>
      <c r="F555" s="23">
        <v>630</v>
      </c>
      <c r="G555" s="23">
        <v>0</v>
      </c>
      <c r="H555" s="23">
        <v>0</v>
      </c>
      <c r="I555" s="41">
        <v>0</v>
      </c>
      <c r="J555" s="23">
        <v>0</v>
      </c>
      <c r="K555" s="23">
        <v>0</v>
      </c>
      <c r="L555" s="44">
        <v>6</v>
      </c>
      <c r="M555" s="44">
        <v>6</v>
      </c>
      <c r="N555" s="44">
        <v>9</v>
      </c>
      <c r="O555" s="44">
        <v>1</v>
      </c>
      <c r="P555" s="43">
        <v>18.779</v>
      </c>
    </row>
    <row r="556" spans="2:16" x14ac:dyDescent="0.25">
      <c r="B556" s="42"/>
      <c r="C556" s="265" t="s">
        <v>45</v>
      </c>
      <c r="D556" s="23" t="s">
        <v>1542</v>
      </c>
      <c r="E556" s="30"/>
      <c r="F556" s="23">
        <v>660</v>
      </c>
      <c r="G556" s="23">
        <v>0</v>
      </c>
      <c r="H556" s="23">
        <v>0</v>
      </c>
      <c r="I556" s="41">
        <v>0</v>
      </c>
      <c r="J556" s="23">
        <v>0</v>
      </c>
      <c r="K556" s="23">
        <v>0</v>
      </c>
      <c r="L556" s="44">
        <v>5</v>
      </c>
      <c r="M556" s="44">
        <v>2</v>
      </c>
      <c r="N556" s="44">
        <v>15</v>
      </c>
      <c r="O556" s="44">
        <v>8</v>
      </c>
      <c r="P556" s="43">
        <v>13.478</v>
      </c>
    </row>
    <row r="557" spans="2:16" x14ac:dyDescent="0.25">
      <c r="B557" s="42"/>
      <c r="C557" s="265" t="s">
        <v>761</v>
      </c>
      <c r="D557" s="23" t="s">
        <v>1110</v>
      </c>
      <c r="E557" s="30"/>
      <c r="F557" s="23">
        <v>360</v>
      </c>
      <c r="G557" s="23">
        <v>0</v>
      </c>
      <c r="H557" s="23">
        <v>0</v>
      </c>
      <c r="I557" s="23">
        <v>0</v>
      </c>
      <c r="J557" s="23">
        <v>0</v>
      </c>
      <c r="K557" s="23">
        <v>0</v>
      </c>
      <c r="L557" s="44">
        <v>1</v>
      </c>
      <c r="M557" s="44">
        <v>1</v>
      </c>
      <c r="N557" s="44">
        <v>12</v>
      </c>
      <c r="O557" s="44">
        <v>5</v>
      </c>
      <c r="P557" s="43">
        <v>6.1379999999999999</v>
      </c>
    </row>
    <row r="558" spans="2:16" x14ac:dyDescent="0.25">
      <c r="B558" s="42"/>
      <c r="C558" s="265" t="s">
        <v>788</v>
      </c>
      <c r="D558" s="23" t="s">
        <v>654</v>
      </c>
      <c r="E558" s="30"/>
      <c r="F558" s="23">
        <v>270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  <c r="L558" s="44">
        <v>1</v>
      </c>
      <c r="M558" s="44">
        <v>0</v>
      </c>
      <c r="N558" s="44">
        <v>8</v>
      </c>
      <c r="O558" s="44">
        <v>5</v>
      </c>
      <c r="P558" s="43">
        <v>3.5910000000000002</v>
      </c>
    </row>
    <row r="559" spans="2:16" x14ac:dyDescent="0.25">
      <c r="B559" s="42"/>
      <c r="C559" s="265" t="s">
        <v>1527</v>
      </c>
      <c r="D559" s="23" t="s">
        <v>1395</v>
      </c>
      <c r="E559" s="30"/>
      <c r="F559" s="23">
        <v>270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44">
        <v>1</v>
      </c>
      <c r="M559" s="44">
        <v>0</v>
      </c>
      <c r="N559" s="44">
        <v>8</v>
      </c>
      <c r="O559" s="44">
        <v>6</v>
      </c>
      <c r="P559" s="43">
        <v>3.3410000000000002</v>
      </c>
    </row>
    <row r="560" spans="2:16" x14ac:dyDescent="0.25">
      <c r="B560" s="42"/>
      <c r="C560" s="265" t="s">
        <v>155</v>
      </c>
      <c r="D560" s="23">
        <v>0</v>
      </c>
      <c r="E560" s="30"/>
      <c r="F560" s="23">
        <v>0</v>
      </c>
      <c r="G560" s="23">
        <v>0</v>
      </c>
      <c r="H560" s="23">
        <v>0</v>
      </c>
      <c r="I560" s="23">
        <v>1</v>
      </c>
      <c r="J560" s="23">
        <v>0</v>
      </c>
      <c r="K560" s="23">
        <v>0</v>
      </c>
      <c r="L560" s="44">
        <v>0</v>
      </c>
      <c r="M560" s="44">
        <v>0</v>
      </c>
      <c r="N560" s="44">
        <v>0</v>
      </c>
      <c r="O560" s="44">
        <v>0</v>
      </c>
      <c r="P560" s="43">
        <v>1</v>
      </c>
    </row>
    <row r="561" spans="2:16" x14ac:dyDescent="0.25">
      <c r="B561" s="42"/>
      <c r="C561" s="265" t="s">
        <v>314</v>
      </c>
      <c r="D561" s="23">
        <v>0</v>
      </c>
      <c r="E561" s="30"/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  <c r="L561" s="44">
        <v>0</v>
      </c>
      <c r="M561" s="44">
        <v>0</v>
      </c>
      <c r="N561" s="44">
        <v>0</v>
      </c>
      <c r="O561" s="44">
        <v>0</v>
      </c>
      <c r="P561" s="43">
        <v>0</v>
      </c>
    </row>
    <row r="562" spans="2:16" x14ac:dyDescent="0.25">
      <c r="B562" s="42"/>
      <c r="C562" s="265" t="s">
        <v>158</v>
      </c>
      <c r="D562" s="23">
        <v>0</v>
      </c>
      <c r="E562" s="30"/>
      <c r="F562" s="23">
        <v>0</v>
      </c>
      <c r="G562" s="23">
        <v>0</v>
      </c>
      <c r="H562" s="23">
        <v>0</v>
      </c>
      <c r="I562" s="23">
        <v>1</v>
      </c>
      <c r="J562" s="23">
        <v>0</v>
      </c>
      <c r="K562" s="23">
        <v>0</v>
      </c>
      <c r="L562" s="44">
        <v>0</v>
      </c>
      <c r="M562" s="44">
        <v>0</v>
      </c>
      <c r="N562" s="44">
        <v>0</v>
      </c>
      <c r="O562" s="44">
        <v>0</v>
      </c>
      <c r="P562" s="43">
        <v>1</v>
      </c>
    </row>
    <row r="563" spans="2:16" x14ac:dyDescent="0.25">
      <c r="B563" s="40" t="s">
        <v>323</v>
      </c>
      <c r="C563" s="293"/>
      <c r="D563" s="35">
        <v>0</v>
      </c>
      <c r="E563" s="35">
        <v>0</v>
      </c>
      <c r="F563" s="35">
        <v>11048</v>
      </c>
      <c r="G563" s="35">
        <v>43</v>
      </c>
      <c r="H563" s="35">
        <v>19</v>
      </c>
      <c r="I563" s="35">
        <v>18</v>
      </c>
      <c r="J563" s="35">
        <v>6</v>
      </c>
      <c r="K563" s="35">
        <v>1</v>
      </c>
      <c r="L563" s="35">
        <v>20</v>
      </c>
      <c r="M563" s="35">
        <v>10</v>
      </c>
      <c r="N563" s="35">
        <v>52</v>
      </c>
      <c r="O563" s="35">
        <v>32</v>
      </c>
      <c r="P563" s="43">
        <v>202.0984</v>
      </c>
    </row>
    <row r="564" spans="2:16" x14ac:dyDescent="0.25">
      <c r="B564" s="24"/>
      <c r="C564" s="265" t="s">
        <v>211</v>
      </c>
      <c r="D564" s="23" t="s">
        <v>1404</v>
      </c>
      <c r="E564" s="30"/>
      <c r="F564" s="23">
        <v>620</v>
      </c>
      <c r="G564" s="23">
        <v>8</v>
      </c>
      <c r="H564" s="23">
        <v>4</v>
      </c>
      <c r="I564" s="23">
        <v>2</v>
      </c>
      <c r="J564" s="23">
        <v>0</v>
      </c>
      <c r="K564" s="23">
        <v>0</v>
      </c>
      <c r="L564" s="44">
        <v>0</v>
      </c>
      <c r="M564" s="44">
        <v>0</v>
      </c>
      <c r="N564" s="44">
        <v>0</v>
      </c>
      <c r="O564" s="44">
        <v>0</v>
      </c>
      <c r="P564" s="43">
        <v>19.146000000000001</v>
      </c>
    </row>
    <row r="565" spans="2:16" x14ac:dyDescent="0.25">
      <c r="B565" s="24"/>
      <c r="C565" s="265" t="s">
        <v>5</v>
      </c>
      <c r="D565" s="23" t="s">
        <v>1542</v>
      </c>
      <c r="E565" s="30"/>
      <c r="F565" s="23">
        <v>652</v>
      </c>
      <c r="G565" s="23">
        <v>6</v>
      </c>
      <c r="H565" s="23">
        <v>1</v>
      </c>
      <c r="I565" s="23">
        <v>2</v>
      </c>
      <c r="J565" s="23">
        <v>0</v>
      </c>
      <c r="K565" s="23">
        <v>0</v>
      </c>
      <c r="L565" s="44">
        <v>0</v>
      </c>
      <c r="M565" s="44">
        <v>0</v>
      </c>
      <c r="N565" s="44">
        <v>0</v>
      </c>
      <c r="O565" s="44">
        <v>0</v>
      </c>
      <c r="P565" s="43">
        <v>14.4116</v>
      </c>
    </row>
    <row r="566" spans="2:16" x14ac:dyDescent="0.25">
      <c r="B566" s="24"/>
      <c r="C566" s="265" t="s">
        <v>689</v>
      </c>
      <c r="D566" s="23" t="s">
        <v>1397</v>
      </c>
      <c r="E566" s="30"/>
      <c r="F566" s="23">
        <v>465</v>
      </c>
      <c r="G566" s="23">
        <v>7</v>
      </c>
      <c r="H566" s="23">
        <v>0</v>
      </c>
      <c r="I566" s="23">
        <v>4</v>
      </c>
      <c r="J566" s="23">
        <v>0</v>
      </c>
      <c r="K566" s="23">
        <v>0</v>
      </c>
      <c r="L566" s="44">
        <v>0</v>
      </c>
      <c r="M566" s="44">
        <v>0</v>
      </c>
      <c r="N566" s="44">
        <v>0</v>
      </c>
      <c r="O566" s="44">
        <v>0</v>
      </c>
      <c r="P566" s="43">
        <v>14.859500000000001</v>
      </c>
    </row>
    <row r="567" spans="2:16" x14ac:dyDescent="0.25">
      <c r="B567" s="24"/>
      <c r="C567" s="265" t="s">
        <v>249</v>
      </c>
      <c r="D567" s="23" t="s">
        <v>989</v>
      </c>
      <c r="E567" s="30"/>
      <c r="F567" s="23">
        <v>129</v>
      </c>
      <c r="G567" s="23">
        <v>0</v>
      </c>
      <c r="H567" s="23">
        <v>0</v>
      </c>
      <c r="I567" s="23">
        <v>0</v>
      </c>
      <c r="J567" s="23">
        <v>0</v>
      </c>
      <c r="K567" s="23">
        <v>0</v>
      </c>
      <c r="L567" s="44">
        <v>0</v>
      </c>
      <c r="M567" s="44">
        <v>0</v>
      </c>
      <c r="N567" s="44">
        <v>0</v>
      </c>
      <c r="O567" s="44">
        <v>0</v>
      </c>
      <c r="P567" s="43">
        <v>1.0707</v>
      </c>
    </row>
    <row r="568" spans="2:16" x14ac:dyDescent="0.25">
      <c r="B568" s="24"/>
      <c r="C568" s="265" t="s">
        <v>697</v>
      </c>
      <c r="D568" s="23" t="s">
        <v>1547</v>
      </c>
      <c r="E568" s="30"/>
      <c r="F568" s="23">
        <v>478</v>
      </c>
      <c r="G568" s="23">
        <v>1</v>
      </c>
      <c r="H568" s="23">
        <v>1</v>
      </c>
      <c r="I568" s="23">
        <v>1</v>
      </c>
      <c r="J568" s="23">
        <v>0</v>
      </c>
      <c r="K568" s="23">
        <v>0</v>
      </c>
      <c r="L568" s="44">
        <v>0</v>
      </c>
      <c r="M568" s="44">
        <v>0</v>
      </c>
      <c r="N568" s="44">
        <v>0</v>
      </c>
      <c r="O568" s="44">
        <v>0</v>
      </c>
      <c r="P568" s="43">
        <v>6.9673999999999996</v>
      </c>
    </row>
    <row r="569" spans="2:16" x14ac:dyDescent="0.25">
      <c r="B569" s="24"/>
      <c r="C569" s="265" t="s">
        <v>693</v>
      </c>
      <c r="D569" s="23" t="s">
        <v>992</v>
      </c>
      <c r="E569" s="30"/>
      <c r="F569" s="23">
        <v>381</v>
      </c>
      <c r="G569" s="23">
        <v>3</v>
      </c>
      <c r="H569" s="23">
        <v>0</v>
      </c>
      <c r="I569" s="23">
        <v>1</v>
      </c>
      <c r="J569" s="23">
        <v>0</v>
      </c>
      <c r="K569" s="23">
        <v>0</v>
      </c>
      <c r="L569" s="44">
        <v>0</v>
      </c>
      <c r="M569" s="44">
        <v>0</v>
      </c>
      <c r="N569" s="44">
        <v>0</v>
      </c>
      <c r="O569" s="44">
        <v>0</v>
      </c>
      <c r="P569" s="43">
        <v>7.1623000000000001</v>
      </c>
    </row>
    <row r="570" spans="2:16" x14ac:dyDescent="0.25">
      <c r="B570" s="24"/>
      <c r="C570" s="265" t="s">
        <v>709</v>
      </c>
      <c r="D570" s="23" t="s">
        <v>992</v>
      </c>
      <c r="E570" s="30"/>
      <c r="F570" s="23">
        <v>457</v>
      </c>
      <c r="G570" s="23">
        <v>0</v>
      </c>
      <c r="H570" s="23">
        <v>4</v>
      </c>
      <c r="I570" s="23">
        <v>0</v>
      </c>
      <c r="J570" s="23">
        <v>0</v>
      </c>
      <c r="K570" s="23">
        <v>0</v>
      </c>
      <c r="L570" s="44">
        <v>0</v>
      </c>
      <c r="M570" s="44">
        <v>0</v>
      </c>
      <c r="N570" s="44">
        <v>0</v>
      </c>
      <c r="O570" s="44">
        <v>0</v>
      </c>
      <c r="P570" s="43">
        <v>7.7930999999999999</v>
      </c>
    </row>
    <row r="571" spans="2:16" x14ac:dyDescent="0.25">
      <c r="B571" s="24"/>
      <c r="C571" s="265" t="s">
        <v>254</v>
      </c>
      <c r="D571" s="23" t="s">
        <v>887</v>
      </c>
      <c r="E571" s="30"/>
      <c r="F571" s="23">
        <v>420</v>
      </c>
      <c r="G571" s="23">
        <v>3</v>
      </c>
      <c r="H571" s="23">
        <v>0</v>
      </c>
      <c r="I571" s="23">
        <v>0</v>
      </c>
      <c r="J571" s="23">
        <v>1</v>
      </c>
      <c r="K571" s="23">
        <v>0</v>
      </c>
      <c r="L571" s="44">
        <v>0</v>
      </c>
      <c r="M571" s="44">
        <v>0</v>
      </c>
      <c r="N571" s="44">
        <v>0</v>
      </c>
      <c r="O571" s="44">
        <v>0</v>
      </c>
      <c r="P571" s="43">
        <v>6.2360000000000007</v>
      </c>
    </row>
    <row r="572" spans="2:16" x14ac:dyDescent="0.25">
      <c r="B572" s="24"/>
      <c r="C572" s="265" t="s">
        <v>707</v>
      </c>
      <c r="D572" s="23" t="s">
        <v>1236</v>
      </c>
      <c r="E572" s="30"/>
      <c r="F572" s="23">
        <v>425</v>
      </c>
      <c r="G572" s="23">
        <v>1</v>
      </c>
      <c r="H572" s="23">
        <v>2</v>
      </c>
      <c r="I572" s="23">
        <v>1</v>
      </c>
      <c r="J572" s="23">
        <v>0</v>
      </c>
      <c r="K572" s="23">
        <v>0</v>
      </c>
      <c r="L572" s="44">
        <v>0</v>
      </c>
      <c r="M572" s="44">
        <v>0</v>
      </c>
      <c r="N572" s="44">
        <v>0</v>
      </c>
      <c r="O572" s="44">
        <v>0</v>
      </c>
      <c r="P572" s="43">
        <v>7.5274999999999999</v>
      </c>
    </row>
    <row r="573" spans="2:16" x14ac:dyDescent="0.25">
      <c r="B573" s="24"/>
      <c r="C573" s="265" t="s">
        <v>225</v>
      </c>
      <c r="D573" s="23" t="s">
        <v>1542</v>
      </c>
      <c r="E573" s="30"/>
      <c r="F573" s="23">
        <v>602</v>
      </c>
      <c r="G573" s="23">
        <v>6</v>
      </c>
      <c r="H573" s="23">
        <v>1</v>
      </c>
      <c r="I573" s="23">
        <v>3</v>
      </c>
      <c r="J573" s="23">
        <v>1</v>
      </c>
      <c r="K573" s="23">
        <v>0</v>
      </c>
      <c r="L573" s="44">
        <v>0</v>
      </c>
      <c r="M573" s="44">
        <v>0</v>
      </c>
      <c r="N573" s="44">
        <v>0</v>
      </c>
      <c r="O573" s="44">
        <v>0</v>
      </c>
      <c r="P573" s="43">
        <v>14.746600000000001</v>
      </c>
    </row>
    <row r="574" spans="2:16" x14ac:dyDescent="0.25">
      <c r="B574" s="24"/>
      <c r="C574" s="265" t="s">
        <v>358</v>
      </c>
      <c r="D574" s="23" t="s">
        <v>1542</v>
      </c>
      <c r="E574" s="30"/>
      <c r="F574" s="23">
        <v>467</v>
      </c>
      <c r="G574" s="23">
        <v>0</v>
      </c>
      <c r="H574" s="23">
        <v>1</v>
      </c>
      <c r="I574" s="23">
        <v>0</v>
      </c>
      <c r="J574" s="23">
        <v>2</v>
      </c>
      <c r="K574" s="23">
        <v>0</v>
      </c>
      <c r="L574" s="44">
        <v>0</v>
      </c>
      <c r="M574" s="44">
        <v>0</v>
      </c>
      <c r="N574" s="44">
        <v>0</v>
      </c>
      <c r="O574" s="44">
        <v>0</v>
      </c>
      <c r="P574" s="43">
        <v>4.3761000000000001</v>
      </c>
    </row>
    <row r="575" spans="2:16" x14ac:dyDescent="0.25">
      <c r="B575" s="24"/>
      <c r="C575" s="195" t="s">
        <v>721</v>
      </c>
      <c r="D575" s="23" t="s">
        <v>885</v>
      </c>
      <c r="E575" s="30"/>
      <c r="F575" s="23">
        <v>312</v>
      </c>
      <c r="G575" s="23">
        <v>3</v>
      </c>
      <c r="H575" s="23">
        <v>0</v>
      </c>
      <c r="I575" s="23">
        <v>1</v>
      </c>
      <c r="J575" s="23">
        <v>1</v>
      </c>
      <c r="K575" s="23">
        <v>1</v>
      </c>
      <c r="L575" s="44">
        <v>0</v>
      </c>
      <c r="M575" s="44">
        <v>0</v>
      </c>
      <c r="N575" s="44">
        <v>0</v>
      </c>
      <c r="O575" s="44">
        <v>0</v>
      </c>
      <c r="P575" s="43">
        <v>5.8395999999999999</v>
      </c>
    </row>
    <row r="576" spans="2:16" x14ac:dyDescent="0.25">
      <c r="B576" s="24"/>
      <c r="C576" s="265" t="s">
        <v>780</v>
      </c>
      <c r="D576" s="23" t="s">
        <v>1438</v>
      </c>
      <c r="E576" s="30"/>
      <c r="F576" s="23">
        <v>362</v>
      </c>
      <c r="G576" s="23">
        <v>0</v>
      </c>
      <c r="H576" s="23">
        <v>1</v>
      </c>
      <c r="I576" s="23">
        <v>0</v>
      </c>
      <c r="J576" s="23">
        <v>0</v>
      </c>
      <c r="K576" s="23">
        <v>0</v>
      </c>
      <c r="L576" s="44">
        <v>0</v>
      </c>
      <c r="M576" s="44">
        <v>0</v>
      </c>
      <c r="N576" s="44">
        <v>0</v>
      </c>
      <c r="O576" s="44">
        <v>0</v>
      </c>
      <c r="P576" s="43">
        <v>4.0045999999999999</v>
      </c>
    </row>
    <row r="577" spans="2:16" x14ac:dyDescent="0.25">
      <c r="B577" s="24"/>
      <c r="C577" s="278" t="s">
        <v>219</v>
      </c>
      <c r="D577" s="23" t="s">
        <v>885</v>
      </c>
      <c r="E577" s="30"/>
      <c r="F577" s="23">
        <v>223</v>
      </c>
      <c r="G577" s="23">
        <v>0</v>
      </c>
      <c r="H577" s="23">
        <v>1</v>
      </c>
      <c r="I577" s="23">
        <v>0</v>
      </c>
      <c r="J577" s="23">
        <v>0</v>
      </c>
      <c r="K577" s="23">
        <v>0</v>
      </c>
      <c r="L577" s="44">
        <v>0</v>
      </c>
      <c r="M577" s="44">
        <v>0</v>
      </c>
      <c r="N577" s="44">
        <v>0</v>
      </c>
      <c r="O577" s="44">
        <v>0</v>
      </c>
      <c r="P577" s="43">
        <v>2.8509000000000002</v>
      </c>
    </row>
    <row r="578" spans="2:16" x14ac:dyDescent="0.25">
      <c r="B578" s="24"/>
      <c r="C578" s="269" t="s">
        <v>733</v>
      </c>
      <c r="D578" s="23" t="s">
        <v>1395</v>
      </c>
      <c r="E578" s="30"/>
      <c r="F578" s="23">
        <v>251</v>
      </c>
      <c r="G578" s="23">
        <v>1</v>
      </c>
      <c r="H578" s="23">
        <v>0</v>
      </c>
      <c r="I578" s="23">
        <v>1</v>
      </c>
      <c r="J578" s="23">
        <v>0</v>
      </c>
      <c r="K578" s="23">
        <v>0</v>
      </c>
      <c r="L578" s="44">
        <v>0</v>
      </c>
      <c r="M578" s="44">
        <v>0</v>
      </c>
      <c r="N578" s="44">
        <v>0</v>
      </c>
      <c r="O578" s="44">
        <v>0</v>
      </c>
      <c r="P578" s="43">
        <v>4.0832999999999995</v>
      </c>
    </row>
    <row r="579" spans="2:16" x14ac:dyDescent="0.25">
      <c r="B579" s="24"/>
      <c r="C579" s="267" t="s">
        <v>747</v>
      </c>
      <c r="D579" s="23" t="s">
        <v>1553</v>
      </c>
      <c r="E579" s="30"/>
      <c r="F579" s="23">
        <v>360</v>
      </c>
      <c r="G579" s="23">
        <v>3</v>
      </c>
      <c r="H579" s="23">
        <v>0</v>
      </c>
      <c r="I579" s="23">
        <v>0</v>
      </c>
      <c r="J579" s="23">
        <v>0</v>
      </c>
      <c r="K579" s="23">
        <v>0</v>
      </c>
      <c r="L579" s="44">
        <v>0</v>
      </c>
      <c r="M579" s="44">
        <v>0</v>
      </c>
      <c r="N579" s="44">
        <v>0</v>
      </c>
      <c r="O579" s="44">
        <v>0</v>
      </c>
      <c r="P579" s="43">
        <v>5.9879999999999995</v>
      </c>
    </row>
    <row r="580" spans="2:16" x14ac:dyDescent="0.25">
      <c r="B580" s="24"/>
      <c r="C580" s="265" t="s">
        <v>646</v>
      </c>
      <c r="D580" s="23" t="s">
        <v>633</v>
      </c>
      <c r="E580" s="30"/>
      <c r="F580" s="23">
        <v>171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  <c r="L580" s="44">
        <v>0</v>
      </c>
      <c r="M580" s="44">
        <v>0</v>
      </c>
      <c r="N580" s="44">
        <v>0</v>
      </c>
      <c r="O580" s="44">
        <v>0</v>
      </c>
      <c r="P580" s="43">
        <v>1.4193</v>
      </c>
    </row>
    <row r="581" spans="2:16" x14ac:dyDescent="0.25">
      <c r="B581" s="24"/>
      <c r="C581" s="265" t="s">
        <v>216</v>
      </c>
      <c r="D581" s="23" t="s">
        <v>1275</v>
      </c>
      <c r="E581" s="30"/>
      <c r="F581" s="23">
        <v>229</v>
      </c>
      <c r="G581" s="23">
        <v>0</v>
      </c>
      <c r="H581" s="23">
        <v>1</v>
      </c>
      <c r="I581" s="23">
        <v>0</v>
      </c>
      <c r="J581" s="23">
        <v>1</v>
      </c>
      <c r="K581" s="23">
        <v>0</v>
      </c>
      <c r="L581" s="44">
        <v>0</v>
      </c>
      <c r="M581" s="44">
        <v>0</v>
      </c>
      <c r="N581" s="44">
        <v>0</v>
      </c>
      <c r="O581" s="44">
        <v>0</v>
      </c>
      <c r="P581" s="43">
        <v>2.6507000000000001</v>
      </c>
    </row>
    <row r="582" spans="2:16" x14ac:dyDescent="0.25">
      <c r="B582" s="24"/>
      <c r="C582" s="278" t="s">
        <v>410</v>
      </c>
      <c r="D582" s="23" t="s">
        <v>1420</v>
      </c>
      <c r="E582" s="30"/>
      <c r="F582" s="23">
        <v>212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  <c r="L582" s="44">
        <v>0</v>
      </c>
      <c r="M582" s="44">
        <v>0</v>
      </c>
      <c r="N582" s="44">
        <v>0</v>
      </c>
      <c r="O582" s="44">
        <v>0</v>
      </c>
      <c r="P582" s="43">
        <v>1.7596000000000001</v>
      </c>
    </row>
    <row r="583" spans="2:16" x14ac:dyDescent="0.25">
      <c r="B583" s="24"/>
      <c r="C583" s="265" t="s">
        <v>217</v>
      </c>
      <c r="D583" s="23" t="s">
        <v>647</v>
      </c>
      <c r="E583" s="30"/>
      <c r="F583" s="23">
        <v>390</v>
      </c>
      <c r="G583" s="23">
        <v>1</v>
      </c>
      <c r="H583" s="23">
        <v>1</v>
      </c>
      <c r="I583" s="23">
        <v>0</v>
      </c>
      <c r="J583" s="23">
        <v>0</v>
      </c>
      <c r="K583" s="23">
        <v>0</v>
      </c>
      <c r="L583" s="44">
        <v>0</v>
      </c>
      <c r="M583" s="44">
        <v>0</v>
      </c>
      <c r="N583" s="44">
        <v>0</v>
      </c>
      <c r="O583" s="44">
        <v>0</v>
      </c>
      <c r="P583" s="43">
        <v>5.2370000000000001</v>
      </c>
    </row>
    <row r="584" spans="2:16" x14ac:dyDescent="0.25">
      <c r="B584" s="24"/>
      <c r="C584" s="265" t="s">
        <v>101</v>
      </c>
      <c r="D584" s="23" t="s">
        <v>634</v>
      </c>
      <c r="E584" s="30"/>
      <c r="F584" s="23">
        <v>262</v>
      </c>
      <c r="G584" s="23">
        <v>0</v>
      </c>
      <c r="H584" s="23">
        <v>0</v>
      </c>
      <c r="I584" s="41">
        <v>0</v>
      </c>
      <c r="J584" s="23">
        <v>0</v>
      </c>
      <c r="K584" s="23">
        <v>0</v>
      </c>
      <c r="L584" s="44">
        <v>0</v>
      </c>
      <c r="M584" s="44">
        <v>0</v>
      </c>
      <c r="N584" s="44">
        <v>0</v>
      </c>
      <c r="O584" s="44">
        <v>0</v>
      </c>
      <c r="P584" s="43">
        <v>2.1745999999999999</v>
      </c>
    </row>
    <row r="585" spans="2:16" ht="16.5" thickBot="1" x14ac:dyDescent="0.3">
      <c r="B585" s="24"/>
      <c r="C585" s="265" t="s">
        <v>758</v>
      </c>
      <c r="D585" s="23" t="s">
        <v>989</v>
      </c>
      <c r="E585" s="30"/>
      <c r="F585" s="23">
        <v>450</v>
      </c>
      <c r="G585" s="23">
        <v>0</v>
      </c>
      <c r="H585" s="23">
        <v>1</v>
      </c>
      <c r="I585" s="41">
        <v>0</v>
      </c>
      <c r="J585" s="23">
        <v>0</v>
      </c>
      <c r="K585" s="23">
        <v>0</v>
      </c>
      <c r="L585" s="44">
        <v>0</v>
      </c>
      <c r="M585" s="44">
        <v>0</v>
      </c>
      <c r="N585" s="44">
        <v>0</v>
      </c>
      <c r="O585" s="44">
        <v>0</v>
      </c>
      <c r="P585" s="43">
        <v>4.7349999999999994</v>
      </c>
    </row>
    <row r="586" spans="2:16" x14ac:dyDescent="0.25">
      <c r="B586" s="24"/>
      <c r="C586" s="277" t="s">
        <v>421</v>
      </c>
      <c r="D586" s="23" t="s">
        <v>1404</v>
      </c>
      <c r="E586" s="30"/>
      <c r="F586" s="23">
        <v>690</v>
      </c>
      <c r="G586" s="23">
        <v>0</v>
      </c>
      <c r="H586" s="23">
        <v>0</v>
      </c>
      <c r="I586" s="41">
        <v>0</v>
      </c>
      <c r="J586" s="23">
        <v>0</v>
      </c>
      <c r="K586" s="23">
        <v>0</v>
      </c>
      <c r="L586" s="44">
        <v>7</v>
      </c>
      <c r="M586" s="44">
        <v>2</v>
      </c>
      <c r="N586" s="44">
        <v>9</v>
      </c>
      <c r="O586" s="44">
        <v>7</v>
      </c>
      <c r="P586" s="43">
        <v>14.777000000000001</v>
      </c>
    </row>
    <row r="587" spans="2:16" x14ac:dyDescent="0.25">
      <c r="B587" s="24"/>
      <c r="C587" s="266" t="s">
        <v>45</v>
      </c>
      <c r="D587" s="23" t="s">
        <v>1542</v>
      </c>
      <c r="E587" s="30"/>
      <c r="F587" s="23">
        <v>660</v>
      </c>
      <c r="G587" s="23">
        <v>0</v>
      </c>
      <c r="H587" s="23">
        <v>0</v>
      </c>
      <c r="I587" s="41">
        <v>0</v>
      </c>
      <c r="J587" s="23">
        <v>0</v>
      </c>
      <c r="K587" s="23">
        <v>0</v>
      </c>
      <c r="L587" s="44">
        <v>5</v>
      </c>
      <c r="M587" s="44">
        <v>2</v>
      </c>
      <c r="N587" s="44">
        <v>15</v>
      </c>
      <c r="O587" s="44">
        <v>8</v>
      </c>
      <c r="P587" s="43">
        <v>13.478</v>
      </c>
    </row>
    <row r="588" spans="2:16" ht="16.5" thickBot="1" x14ac:dyDescent="0.3">
      <c r="B588" s="24"/>
      <c r="C588" s="266" t="s">
        <v>400</v>
      </c>
      <c r="D588" s="23" t="s">
        <v>992</v>
      </c>
      <c r="E588" s="30"/>
      <c r="F588" s="23">
        <v>570</v>
      </c>
      <c r="G588" s="23">
        <v>0</v>
      </c>
      <c r="H588" s="23">
        <v>0</v>
      </c>
      <c r="I588" s="23">
        <v>0</v>
      </c>
      <c r="J588" s="23">
        <v>0</v>
      </c>
      <c r="K588" s="23">
        <v>0</v>
      </c>
      <c r="L588" s="44">
        <v>3</v>
      </c>
      <c r="M588" s="44">
        <v>2</v>
      </c>
      <c r="N588" s="44">
        <v>14</v>
      </c>
      <c r="O588" s="44">
        <v>6</v>
      </c>
      <c r="P588" s="43">
        <v>11.031000000000001</v>
      </c>
    </row>
    <row r="589" spans="2:16" x14ac:dyDescent="0.25">
      <c r="B589" s="24"/>
      <c r="C589" s="277" t="s">
        <v>760</v>
      </c>
      <c r="D589" s="23" t="s">
        <v>885</v>
      </c>
      <c r="E589" s="30"/>
      <c r="F589" s="23">
        <v>360</v>
      </c>
      <c r="G589" s="23">
        <v>0</v>
      </c>
      <c r="H589" s="23">
        <v>0</v>
      </c>
      <c r="I589" s="23">
        <v>0</v>
      </c>
      <c r="J589" s="23">
        <v>0</v>
      </c>
      <c r="K589" s="23">
        <v>0</v>
      </c>
      <c r="L589" s="44">
        <v>3</v>
      </c>
      <c r="M589" s="44">
        <v>2</v>
      </c>
      <c r="N589" s="44">
        <v>8</v>
      </c>
      <c r="O589" s="44">
        <v>5</v>
      </c>
      <c r="P589" s="43">
        <v>8.3379999999999992</v>
      </c>
    </row>
    <row r="590" spans="2:16" x14ac:dyDescent="0.25">
      <c r="B590" s="24"/>
      <c r="C590" s="294" t="s">
        <v>764</v>
      </c>
      <c r="D590" s="23" t="s">
        <v>887</v>
      </c>
      <c r="E590" s="30"/>
      <c r="F590" s="23">
        <v>450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  <c r="L590" s="44">
        <v>2</v>
      </c>
      <c r="M590" s="44">
        <v>2</v>
      </c>
      <c r="N590" s="44">
        <v>6</v>
      </c>
      <c r="O590" s="44">
        <v>6</v>
      </c>
      <c r="P590" s="43">
        <v>7.4349999999999987</v>
      </c>
    </row>
    <row r="591" spans="2:16" x14ac:dyDescent="0.25">
      <c r="B591" s="24"/>
      <c r="C591" s="265" t="s">
        <v>303</v>
      </c>
      <c r="D591" s="23">
        <v>0</v>
      </c>
      <c r="E591" s="30"/>
      <c r="F591" s="23">
        <v>0</v>
      </c>
      <c r="G591" s="23">
        <v>0</v>
      </c>
      <c r="H591" s="23">
        <v>0</v>
      </c>
      <c r="I591" s="23">
        <v>1</v>
      </c>
      <c r="J591" s="23">
        <v>0</v>
      </c>
      <c r="K591" s="23">
        <v>0</v>
      </c>
      <c r="L591" s="44">
        <v>0</v>
      </c>
      <c r="M591" s="44">
        <v>0</v>
      </c>
      <c r="N591" s="44">
        <v>0</v>
      </c>
      <c r="O591" s="44">
        <v>0</v>
      </c>
      <c r="P591" s="43">
        <v>1</v>
      </c>
    </row>
    <row r="592" spans="2:16" x14ac:dyDescent="0.25">
      <c r="B592" s="24"/>
      <c r="C592" s="265" t="s">
        <v>307</v>
      </c>
      <c r="D592" s="23">
        <v>0</v>
      </c>
      <c r="E592" s="30"/>
      <c r="F592" s="23">
        <v>0</v>
      </c>
      <c r="G592" s="23">
        <v>0</v>
      </c>
      <c r="H592" s="23">
        <v>0</v>
      </c>
      <c r="I592" s="23">
        <v>1</v>
      </c>
      <c r="J592" s="23">
        <v>0</v>
      </c>
      <c r="K592" s="23">
        <v>0</v>
      </c>
      <c r="L592" s="44">
        <v>0</v>
      </c>
      <c r="M592" s="44">
        <v>0</v>
      </c>
      <c r="N592" s="44">
        <v>0</v>
      </c>
      <c r="O592" s="44">
        <v>0</v>
      </c>
      <c r="P592" s="43">
        <v>1</v>
      </c>
    </row>
    <row r="593" spans="2:16" x14ac:dyDescent="0.25">
      <c r="B593" s="24"/>
      <c r="C593" s="265" t="s">
        <v>299</v>
      </c>
      <c r="D593" s="23">
        <v>0</v>
      </c>
      <c r="E593" s="30"/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  <c r="L593" s="44">
        <v>0</v>
      </c>
      <c r="M593" s="44">
        <v>0</v>
      </c>
      <c r="N593" s="44">
        <v>0</v>
      </c>
      <c r="O593" s="44">
        <v>0</v>
      </c>
      <c r="P593" s="43">
        <v>0</v>
      </c>
    </row>
    <row r="594" spans="2:16" x14ac:dyDescent="0.25">
      <c r="B594" s="40" t="s">
        <v>783</v>
      </c>
      <c r="C594" s="263">
        <v>0</v>
      </c>
      <c r="D594" s="35">
        <v>0</v>
      </c>
      <c r="E594" s="35">
        <v>0</v>
      </c>
      <c r="F594" s="35">
        <v>10206</v>
      </c>
      <c r="G594" s="35">
        <v>29</v>
      </c>
      <c r="H594" s="35">
        <v>23</v>
      </c>
      <c r="I594" s="35">
        <v>10</v>
      </c>
      <c r="J594" s="35">
        <v>8</v>
      </c>
      <c r="K594" s="35">
        <v>1</v>
      </c>
      <c r="L594" s="35">
        <v>15</v>
      </c>
      <c r="M594" s="35">
        <v>7</v>
      </c>
      <c r="N594" s="35">
        <v>40</v>
      </c>
      <c r="O594" s="35">
        <v>28</v>
      </c>
      <c r="P594" s="43">
        <v>167.2098</v>
      </c>
    </row>
    <row r="595" spans="2:16" x14ac:dyDescent="0.25">
      <c r="B595" s="24"/>
      <c r="C595" s="265" t="s">
        <v>211</v>
      </c>
      <c r="D595" s="23" t="s">
        <v>1404</v>
      </c>
      <c r="E595" s="30"/>
      <c r="F595" s="23">
        <v>620</v>
      </c>
      <c r="G595" s="23">
        <v>8</v>
      </c>
      <c r="H595" s="23">
        <v>4</v>
      </c>
      <c r="I595" s="23">
        <v>2</v>
      </c>
      <c r="J595" s="23">
        <v>0</v>
      </c>
      <c r="K595" s="23">
        <v>0</v>
      </c>
      <c r="L595" s="44">
        <v>0</v>
      </c>
      <c r="M595" s="44">
        <v>0</v>
      </c>
      <c r="N595" s="44">
        <v>0</v>
      </c>
      <c r="O595" s="44">
        <v>0</v>
      </c>
      <c r="P595" s="43">
        <v>19.146000000000001</v>
      </c>
    </row>
    <row r="596" spans="2:16" x14ac:dyDescent="0.25">
      <c r="B596" s="24"/>
      <c r="C596" s="265" t="s">
        <v>44</v>
      </c>
      <c r="D596" s="23" t="s">
        <v>634</v>
      </c>
      <c r="E596" s="30"/>
      <c r="F596" s="23">
        <v>353</v>
      </c>
      <c r="G596" s="23">
        <v>3</v>
      </c>
      <c r="H596" s="23">
        <v>0</v>
      </c>
      <c r="I596" s="23">
        <v>0</v>
      </c>
      <c r="J596" s="23">
        <v>1</v>
      </c>
      <c r="K596" s="23">
        <v>0</v>
      </c>
      <c r="L596" s="44">
        <v>0</v>
      </c>
      <c r="M596" s="44">
        <v>0</v>
      </c>
      <c r="N596" s="44">
        <v>0</v>
      </c>
      <c r="O596" s="44">
        <v>0</v>
      </c>
      <c r="P596" s="43">
        <v>5.6798999999999999</v>
      </c>
    </row>
    <row r="597" spans="2:16" x14ac:dyDescent="0.25">
      <c r="B597" s="24"/>
      <c r="C597" s="265" t="s">
        <v>613</v>
      </c>
      <c r="D597" s="23" t="s">
        <v>634</v>
      </c>
      <c r="E597" s="30"/>
      <c r="F597" s="23">
        <v>361</v>
      </c>
      <c r="G597" s="23">
        <v>0</v>
      </c>
      <c r="H597" s="23">
        <v>3</v>
      </c>
      <c r="I597" s="23">
        <v>0</v>
      </c>
      <c r="J597" s="23">
        <v>0</v>
      </c>
      <c r="K597" s="23">
        <v>0</v>
      </c>
      <c r="L597" s="44">
        <v>0</v>
      </c>
      <c r="M597" s="44">
        <v>0</v>
      </c>
      <c r="N597" s="44">
        <v>0</v>
      </c>
      <c r="O597" s="44">
        <v>0</v>
      </c>
      <c r="P597" s="43">
        <v>5.9962999999999997</v>
      </c>
    </row>
    <row r="598" spans="2:16" x14ac:dyDescent="0.25">
      <c r="B598" s="24"/>
      <c r="C598" s="265" t="s">
        <v>405</v>
      </c>
      <c r="D598" s="23" t="s">
        <v>1420</v>
      </c>
      <c r="E598" s="30"/>
      <c r="F598" s="23">
        <v>547</v>
      </c>
      <c r="G598" s="23">
        <v>5</v>
      </c>
      <c r="H598" s="23">
        <v>2</v>
      </c>
      <c r="I598" s="23">
        <v>1</v>
      </c>
      <c r="J598" s="23">
        <v>0</v>
      </c>
      <c r="K598" s="23">
        <v>0</v>
      </c>
      <c r="L598" s="44">
        <v>0</v>
      </c>
      <c r="M598" s="44">
        <v>0</v>
      </c>
      <c r="N598" s="44">
        <v>0</v>
      </c>
      <c r="O598" s="44">
        <v>0</v>
      </c>
      <c r="P598" s="43">
        <v>12.540099999999999</v>
      </c>
    </row>
    <row r="599" spans="2:16" x14ac:dyDescent="0.25">
      <c r="B599" s="24"/>
      <c r="C599" s="265" t="s">
        <v>645</v>
      </c>
      <c r="D599" s="23" t="s">
        <v>1275</v>
      </c>
      <c r="E599" s="30"/>
      <c r="F599" s="23">
        <v>540</v>
      </c>
      <c r="G599" s="23">
        <v>5</v>
      </c>
      <c r="H599" s="23">
        <v>1</v>
      </c>
      <c r="I599" s="23">
        <v>2</v>
      </c>
      <c r="J599" s="23">
        <v>0</v>
      </c>
      <c r="K599" s="23">
        <v>0</v>
      </c>
      <c r="L599" s="44">
        <v>0</v>
      </c>
      <c r="M599" s="44">
        <v>0</v>
      </c>
      <c r="N599" s="44">
        <v>0</v>
      </c>
      <c r="O599" s="44">
        <v>0</v>
      </c>
      <c r="P599" s="43">
        <v>12.481999999999999</v>
      </c>
    </row>
    <row r="600" spans="2:16" x14ac:dyDescent="0.25">
      <c r="B600" s="24"/>
      <c r="C600" s="265" t="s">
        <v>467</v>
      </c>
      <c r="D600" s="23" t="s">
        <v>1275</v>
      </c>
      <c r="E600" s="30"/>
      <c r="F600" s="23">
        <v>626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  <c r="L600" s="44">
        <v>0</v>
      </c>
      <c r="M600" s="44">
        <v>0</v>
      </c>
      <c r="N600" s="44">
        <v>0</v>
      </c>
      <c r="O600" s="44">
        <v>0</v>
      </c>
      <c r="P600" s="43">
        <v>5.1958000000000002</v>
      </c>
    </row>
    <row r="601" spans="2:16" x14ac:dyDescent="0.25">
      <c r="B601" s="24"/>
      <c r="C601" s="265" t="s">
        <v>1196</v>
      </c>
      <c r="D601" s="23" t="s">
        <v>634</v>
      </c>
      <c r="E601" s="30"/>
      <c r="F601" s="23">
        <v>272</v>
      </c>
      <c r="G601" s="23">
        <v>0</v>
      </c>
      <c r="H601" s="23">
        <v>0</v>
      </c>
      <c r="I601" s="23">
        <v>0</v>
      </c>
      <c r="J601" s="23">
        <v>1</v>
      </c>
      <c r="K601" s="23">
        <v>0</v>
      </c>
      <c r="L601" s="44">
        <v>0</v>
      </c>
      <c r="M601" s="44">
        <v>0</v>
      </c>
      <c r="N601" s="44">
        <v>0</v>
      </c>
      <c r="O601" s="44">
        <v>0</v>
      </c>
      <c r="P601" s="43">
        <v>2.0076000000000001</v>
      </c>
    </row>
    <row r="602" spans="2:16" x14ac:dyDescent="0.25">
      <c r="B602" s="24"/>
      <c r="C602" s="265" t="s">
        <v>535</v>
      </c>
      <c r="D602" s="23" t="s">
        <v>634</v>
      </c>
      <c r="E602" s="30"/>
      <c r="F602" s="23">
        <v>326</v>
      </c>
      <c r="G602" s="23">
        <v>1</v>
      </c>
      <c r="H602" s="23">
        <v>0</v>
      </c>
      <c r="I602" s="23">
        <v>0</v>
      </c>
      <c r="J602" s="23">
        <v>0</v>
      </c>
      <c r="K602" s="23">
        <v>0</v>
      </c>
      <c r="L602" s="44">
        <v>0</v>
      </c>
      <c r="M602" s="44">
        <v>0</v>
      </c>
      <c r="N602" s="44">
        <v>0</v>
      </c>
      <c r="O602" s="44">
        <v>0</v>
      </c>
      <c r="P602" s="43">
        <v>3.7058</v>
      </c>
    </row>
    <row r="603" spans="2:16" x14ac:dyDescent="0.25">
      <c r="B603" s="24"/>
      <c r="C603" s="265" t="s">
        <v>237</v>
      </c>
      <c r="D603" s="23" t="s">
        <v>989</v>
      </c>
      <c r="E603" s="30"/>
      <c r="F603" s="23">
        <v>379</v>
      </c>
      <c r="G603" s="23">
        <v>1</v>
      </c>
      <c r="H603" s="23">
        <v>0</v>
      </c>
      <c r="I603" s="23">
        <v>0</v>
      </c>
      <c r="J603" s="23">
        <v>2</v>
      </c>
      <c r="K603" s="23">
        <v>0</v>
      </c>
      <c r="L603" s="44">
        <v>0</v>
      </c>
      <c r="M603" s="44">
        <v>0</v>
      </c>
      <c r="N603" s="44">
        <v>0</v>
      </c>
      <c r="O603" s="44">
        <v>0</v>
      </c>
      <c r="P603" s="43">
        <v>3.6456999999999997</v>
      </c>
    </row>
    <row r="604" spans="2:16" x14ac:dyDescent="0.25">
      <c r="B604" s="24"/>
      <c r="C604" s="265" t="s">
        <v>407</v>
      </c>
      <c r="D604" s="23" t="s">
        <v>1404</v>
      </c>
      <c r="E604" s="30"/>
      <c r="F604" s="23">
        <v>570</v>
      </c>
      <c r="G604" s="23">
        <v>2</v>
      </c>
      <c r="H604" s="23">
        <v>0</v>
      </c>
      <c r="I604" s="23">
        <v>1</v>
      </c>
      <c r="J604" s="23">
        <v>0</v>
      </c>
      <c r="K604" s="23">
        <v>0</v>
      </c>
      <c r="L604" s="44">
        <v>0</v>
      </c>
      <c r="M604" s="44">
        <v>0</v>
      </c>
      <c r="N604" s="44">
        <v>0</v>
      </c>
      <c r="O604" s="44">
        <v>0</v>
      </c>
      <c r="P604" s="43">
        <v>7.7309999999999999</v>
      </c>
    </row>
    <row r="605" spans="2:16" x14ac:dyDescent="0.25">
      <c r="B605" s="24"/>
      <c r="C605" s="265" t="s">
        <v>422</v>
      </c>
      <c r="D605" s="23" t="s">
        <v>1404</v>
      </c>
      <c r="E605" s="30"/>
      <c r="F605" s="23">
        <v>310</v>
      </c>
      <c r="G605" s="23">
        <v>3</v>
      </c>
      <c r="H605" s="23">
        <v>1</v>
      </c>
      <c r="I605" s="23">
        <v>2</v>
      </c>
      <c r="J605" s="23">
        <v>1</v>
      </c>
      <c r="K605" s="23">
        <v>0</v>
      </c>
      <c r="L605" s="44">
        <v>0</v>
      </c>
      <c r="M605" s="44">
        <v>0</v>
      </c>
      <c r="N605" s="44">
        <v>0</v>
      </c>
      <c r="O605" s="44">
        <v>0</v>
      </c>
      <c r="P605" s="43">
        <v>8.3230000000000004</v>
      </c>
    </row>
    <row r="606" spans="2:16" x14ac:dyDescent="0.25">
      <c r="B606" s="24"/>
      <c r="C606" s="265" t="s">
        <v>725</v>
      </c>
      <c r="D606" s="23" t="s">
        <v>1404</v>
      </c>
      <c r="E606" s="30"/>
      <c r="F606" s="23">
        <v>241</v>
      </c>
      <c r="G606" s="23">
        <v>0</v>
      </c>
      <c r="H606" s="23">
        <v>0</v>
      </c>
      <c r="I606" s="23">
        <v>0</v>
      </c>
      <c r="J606" s="23">
        <v>1</v>
      </c>
      <c r="K606" s="23">
        <v>0</v>
      </c>
      <c r="L606" s="44">
        <v>0</v>
      </c>
      <c r="M606" s="44">
        <v>0</v>
      </c>
      <c r="N606" s="44">
        <v>0</v>
      </c>
      <c r="O606" s="44">
        <v>0</v>
      </c>
      <c r="P606" s="43">
        <v>1.7503000000000002</v>
      </c>
    </row>
    <row r="607" spans="2:16" x14ac:dyDescent="0.25">
      <c r="B607" s="24"/>
      <c r="C607" s="265" t="s">
        <v>780</v>
      </c>
      <c r="D607" s="23" t="s">
        <v>1438</v>
      </c>
      <c r="E607" s="30"/>
      <c r="F607" s="23">
        <v>362</v>
      </c>
      <c r="G607" s="23">
        <v>0</v>
      </c>
      <c r="H607" s="23">
        <v>1</v>
      </c>
      <c r="I607" s="23">
        <v>0</v>
      </c>
      <c r="J607" s="23">
        <v>0</v>
      </c>
      <c r="K607" s="23">
        <v>0</v>
      </c>
      <c r="L607" s="44">
        <v>0</v>
      </c>
      <c r="M607" s="44">
        <v>0</v>
      </c>
      <c r="N607" s="44">
        <v>0</v>
      </c>
      <c r="O607" s="44">
        <v>0</v>
      </c>
      <c r="P607" s="43">
        <v>4.0045999999999999</v>
      </c>
    </row>
    <row r="608" spans="2:16" x14ac:dyDescent="0.25">
      <c r="B608" s="24"/>
      <c r="C608" s="278" t="s">
        <v>219</v>
      </c>
      <c r="D608" s="23" t="s">
        <v>885</v>
      </c>
      <c r="E608" s="30"/>
      <c r="F608" s="23">
        <v>223</v>
      </c>
      <c r="G608" s="23">
        <v>0</v>
      </c>
      <c r="H608" s="23">
        <v>1</v>
      </c>
      <c r="I608" s="23">
        <v>0</v>
      </c>
      <c r="J608" s="23">
        <v>0</v>
      </c>
      <c r="K608" s="23">
        <v>0</v>
      </c>
      <c r="L608" s="44">
        <v>0</v>
      </c>
      <c r="M608" s="44">
        <v>0</v>
      </c>
      <c r="N608" s="44">
        <v>0</v>
      </c>
      <c r="O608" s="44">
        <v>0</v>
      </c>
      <c r="P608" s="43">
        <v>2.8509000000000002</v>
      </c>
    </row>
    <row r="609" spans="2:16" x14ac:dyDescent="0.25">
      <c r="B609" s="24"/>
      <c r="C609" s="265" t="s">
        <v>1498</v>
      </c>
      <c r="D609" s="23" t="s">
        <v>1404</v>
      </c>
      <c r="E609" s="30"/>
      <c r="F609" s="23">
        <v>71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  <c r="L609" s="44">
        <v>0</v>
      </c>
      <c r="M609" s="44">
        <v>0</v>
      </c>
      <c r="N609" s="44">
        <v>0</v>
      </c>
      <c r="O609" s="44">
        <v>0</v>
      </c>
      <c r="P609" s="43">
        <v>0.58930000000000005</v>
      </c>
    </row>
    <row r="610" spans="2:16" x14ac:dyDescent="0.25">
      <c r="B610" s="24"/>
      <c r="C610" s="265" t="s">
        <v>745</v>
      </c>
      <c r="D610" s="23" t="s">
        <v>1256</v>
      </c>
      <c r="E610" s="30"/>
      <c r="F610" s="23">
        <v>270</v>
      </c>
      <c r="G610" s="23">
        <v>0</v>
      </c>
      <c r="H610" s="23">
        <v>2</v>
      </c>
      <c r="I610" s="23">
        <v>0</v>
      </c>
      <c r="J610" s="23">
        <v>0</v>
      </c>
      <c r="K610" s="23">
        <v>0</v>
      </c>
      <c r="L610" s="44">
        <v>0</v>
      </c>
      <c r="M610" s="44">
        <v>0</v>
      </c>
      <c r="N610" s="44">
        <v>0</v>
      </c>
      <c r="O610" s="44">
        <v>0</v>
      </c>
      <c r="P610" s="43">
        <v>4.2409999999999997</v>
      </c>
    </row>
    <row r="611" spans="2:16" x14ac:dyDescent="0.25">
      <c r="B611" s="24"/>
      <c r="C611" s="265" t="s">
        <v>740</v>
      </c>
      <c r="D611" s="23" t="s">
        <v>808</v>
      </c>
      <c r="E611" s="30"/>
      <c r="F611" s="23">
        <v>23</v>
      </c>
      <c r="G611" s="23">
        <v>0</v>
      </c>
      <c r="H611" s="23">
        <v>0</v>
      </c>
      <c r="I611" s="23">
        <v>0</v>
      </c>
      <c r="J611" s="23">
        <v>0</v>
      </c>
      <c r="K611" s="23">
        <v>1</v>
      </c>
      <c r="L611" s="44">
        <v>0</v>
      </c>
      <c r="M611" s="44">
        <v>0</v>
      </c>
      <c r="N611" s="44">
        <v>0</v>
      </c>
      <c r="O611" s="44">
        <v>0</v>
      </c>
      <c r="P611" s="43">
        <v>-0.30909999999999999</v>
      </c>
    </row>
    <row r="612" spans="2:16" x14ac:dyDescent="0.25">
      <c r="B612" s="24"/>
      <c r="C612" s="265" t="s">
        <v>216</v>
      </c>
      <c r="D612" s="23" t="s">
        <v>1275</v>
      </c>
      <c r="E612" s="30"/>
      <c r="F612" s="23">
        <v>229</v>
      </c>
      <c r="G612" s="23">
        <v>0</v>
      </c>
      <c r="H612" s="23">
        <v>1</v>
      </c>
      <c r="I612" s="23">
        <v>0</v>
      </c>
      <c r="J612" s="23">
        <v>1</v>
      </c>
      <c r="K612" s="23">
        <v>0</v>
      </c>
      <c r="L612" s="44">
        <v>0</v>
      </c>
      <c r="M612" s="44">
        <v>0</v>
      </c>
      <c r="N612" s="44">
        <v>0</v>
      </c>
      <c r="O612" s="44">
        <v>0</v>
      </c>
      <c r="P612" s="43">
        <v>2.6507000000000001</v>
      </c>
    </row>
    <row r="613" spans="2:16" x14ac:dyDescent="0.25">
      <c r="B613" s="24"/>
      <c r="C613" s="265" t="s">
        <v>102</v>
      </c>
      <c r="D613" s="23" t="s">
        <v>634</v>
      </c>
      <c r="E613" s="30"/>
      <c r="F613" s="23">
        <v>351</v>
      </c>
      <c r="G613" s="23">
        <v>0</v>
      </c>
      <c r="H613" s="23">
        <v>2</v>
      </c>
      <c r="I613" s="23">
        <v>0</v>
      </c>
      <c r="J613" s="23">
        <v>0</v>
      </c>
      <c r="K613" s="23">
        <v>0</v>
      </c>
      <c r="L613" s="44">
        <v>0</v>
      </c>
      <c r="M613" s="44">
        <v>0</v>
      </c>
      <c r="N613" s="44">
        <v>0</v>
      </c>
      <c r="O613" s="44">
        <v>0</v>
      </c>
      <c r="P613" s="43">
        <v>4.9132999999999996</v>
      </c>
    </row>
    <row r="614" spans="2:16" x14ac:dyDescent="0.25">
      <c r="B614" s="24"/>
      <c r="C614" s="265" t="s">
        <v>233</v>
      </c>
      <c r="D614" s="23" t="s">
        <v>992</v>
      </c>
      <c r="E614" s="30"/>
      <c r="F614" s="23">
        <v>570</v>
      </c>
      <c r="G614" s="23">
        <v>1</v>
      </c>
      <c r="H614" s="23">
        <v>2</v>
      </c>
      <c r="I614" s="23">
        <v>0</v>
      </c>
      <c r="J614" s="23">
        <v>1</v>
      </c>
      <c r="K614" s="23">
        <v>0</v>
      </c>
      <c r="L614" s="44">
        <v>0</v>
      </c>
      <c r="M614" s="44">
        <v>0</v>
      </c>
      <c r="N614" s="44">
        <v>0</v>
      </c>
      <c r="O614" s="44">
        <v>0</v>
      </c>
      <c r="P614" s="43">
        <v>7.4809999999999999</v>
      </c>
    </row>
    <row r="615" spans="2:16" x14ac:dyDescent="0.25">
      <c r="B615" s="24"/>
      <c r="C615" s="265" t="s">
        <v>101</v>
      </c>
      <c r="D615" s="23" t="s">
        <v>634</v>
      </c>
      <c r="E615" s="30"/>
      <c r="F615" s="23">
        <v>262</v>
      </c>
      <c r="G615" s="23">
        <v>0</v>
      </c>
      <c r="H615" s="23">
        <v>0</v>
      </c>
      <c r="I615" s="41">
        <v>0</v>
      </c>
      <c r="J615" s="23">
        <v>0</v>
      </c>
      <c r="K615" s="23">
        <v>0</v>
      </c>
      <c r="L615" s="44">
        <v>0</v>
      </c>
      <c r="M615" s="44">
        <v>0</v>
      </c>
      <c r="N615" s="44">
        <v>0</v>
      </c>
      <c r="O615" s="44">
        <v>0</v>
      </c>
      <c r="P615" s="43">
        <v>2.1745999999999999</v>
      </c>
    </row>
    <row r="616" spans="2:16" x14ac:dyDescent="0.25">
      <c r="B616" s="24"/>
      <c r="C616" s="265" t="s">
        <v>758</v>
      </c>
      <c r="D616" s="23" t="s">
        <v>989</v>
      </c>
      <c r="E616" s="30"/>
      <c r="F616" s="23">
        <v>450</v>
      </c>
      <c r="G616" s="23">
        <v>0</v>
      </c>
      <c r="H616" s="23">
        <v>1</v>
      </c>
      <c r="I616" s="41">
        <v>0</v>
      </c>
      <c r="J616" s="23">
        <v>0</v>
      </c>
      <c r="K616" s="23">
        <v>0</v>
      </c>
      <c r="L616" s="44">
        <v>0</v>
      </c>
      <c r="M616" s="44">
        <v>0</v>
      </c>
      <c r="N616" s="44">
        <v>0</v>
      </c>
      <c r="O616" s="44">
        <v>0</v>
      </c>
      <c r="P616" s="43">
        <v>4.7349999999999994</v>
      </c>
    </row>
    <row r="617" spans="2:16" ht="16.5" thickBot="1" x14ac:dyDescent="0.3">
      <c r="B617" s="24"/>
      <c r="C617" s="265" t="s">
        <v>421</v>
      </c>
      <c r="D617" s="23" t="s">
        <v>1404</v>
      </c>
      <c r="E617" s="30"/>
      <c r="F617" s="23">
        <v>690</v>
      </c>
      <c r="G617" s="23">
        <v>0</v>
      </c>
      <c r="H617" s="23">
        <v>0</v>
      </c>
      <c r="I617" s="41">
        <v>0</v>
      </c>
      <c r="J617" s="23">
        <v>0</v>
      </c>
      <c r="K617" s="23">
        <v>0</v>
      </c>
      <c r="L617" s="44">
        <v>7</v>
      </c>
      <c r="M617" s="44">
        <v>2</v>
      </c>
      <c r="N617" s="44">
        <v>9</v>
      </c>
      <c r="O617" s="44">
        <v>7</v>
      </c>
      <c r="P617" s="43">
        <v>14.777000000000001</v>
      </c>
    </row>
    <row r="618" spans="2:16" x14ac:dyDescent="0.25">
      <c r="B618" s="24"/>
      <c r="C618" s="277" t="s">
        <v>51</v>
      </c>
      <c r="D618" s="23" t="s">
        <v>634</v>
      </c>
      <c r="E618" s="30"/>
      <c r="F618" s="23">
        <v>390</v>
      </c>
      <c r="G618" s="23">
        <v>0</v>
      </c>
      <c r="H618" s="23">
        <v>0</v>
      </c>
      <c r="I618" s="41">
        <v>0</v>
      </c>
      <c r="J618" s="23">
        <v>0</v>
      </c>
      <c r="K618" s="23">
        <v>0</v>
      </c>
      <c r="L618" s="44">
        <v>2</v>
      </c>
      <c r="M618" s="44">
        <v>0</v>
      </c>
      <c r="N618" s="44">
        <v>5</v>
      </c>
      <c r="O618" s="44">
        <v>5</v>
      </c>
      <c r="P618" s="43">
        <v>4.9870000000000001</v>
      </c>
    </row>
    <row r="619" spans="2:16" x14ac:dyDescent="0.25">
      <c r="B619" s="24"/>
      <c r="C619" s="265" t="s">
        <v>761</v>
      </c>
      <c r="D619" s="23" t="s">
        <v>1110</v>
      </c>
      <c r="E619" s="30"/>
      <c r="F619" s="23">
        <v>360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  <c r="L619" s="44">
        <v>1</v>
      </c>
      <c r="M619" s="44">
        <v>1</v>
      </c>
      <c r="N619" s="44">
        <v>12</v>
      </c>
      <c r="O619" s="44">
        <v>5</v>
      </c>
      <c r="P619" s="43">
        <v>6.1379999999999999</v>
      </c>
    </row>
    <row r="620" spans="2:16" x14ac:dyDescent="0.25">
      <c r="B620" s="24"/>
      <c r="C620" s="265" t="s">
        <v>760</v>
      </c>
      <c r="D620" s="23" t="s">
        <v>885</v>
      </c>
      <c r="E620" s="30"/>
      <c r="F620" s="23">
        <v>360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  <c r="L620" s="44">
        <v>3</v>
      </c>
      <c r="M620" s="44">
        <v>2</v>
      </c>
      <c r="N620" s="44">
        <v>8</v>
      </c>
      <c r="O620" s="44">
        <v>5</v>
      </c>
      <c r="P620" s="43">
        <v>8.3379999999999992</v>
      </c>
    </row>
    <row r="621" spans="2:16" x14ac:dyDescent="0.25">
      <c r="B621" s="24"/>
      <c r="C621" s="265" t="s">
        <v>764</v>
      </c>
      <c r="D621" s="23" t="s">
        <v>887</v>
      </c>
      <c r="E621" s="30"/>
      <c r="F621" s="23">
        <v>450</v>
      </c>
      <c r="G621" s="23">
        <v>0</v>
      </c>
      <c r="H621" s="23">
        <v>0</v>
      </c>
      <c r="I621" s="23">
        <v>0</v>
      </c>
      <c r="J621" s="23">
        <v>0</v>
      </c>
      <c r="K621" s="23">
        <v>0</v>
      </c>
      <c r="L621" s="44">
        <v>2</v>
      </c>
      <c r="M621" s="44">
        <v>2</v>
      </c>
      <c r="N621" s="44">
        <v>6</v>
      </c>
      <c r="O621" s="44">
        <v>6</v>
      </c>
      <c r="P621" s="43">
        <v>7.4349999999999987</v>
      </c>
    </row>
    <row r="622" spans="2:16" x14ac:dyDescent="0.25">
      <c r="B622" s="24"/>
      <c r="C622" s="264" t="s">
        <v>610</v>
      </c>
      <c r="D622" s="23">
        <v>0</v>
      </c>
      <c r="E622" s="30"/>
      <c r="F622" s="23">
        <v>0</v>
      </c>
      <c r="G622" s="23">
        <v>0</v>
      </c>
      <c r="H622" s="23">
        <v>0</v>
      </c>
      <c r="I622" s="23">
        <v>0</v>
      </c>
      <c r="J622" s="23">
        <v>0</v>
      </c>
      <c r="K622" s="23">
        <v>0</v>
      </c>
      <c r="L622" s="44">
        <v>0</v>
      </c>
      <c r="M622" s="44">
        <v>0</v>
      </c>
      <c r="N622" s="44">
        <v>0</v>
      </c>
      <c r="O622" s="44">
        <v>0</v>
      </c>
      <c r="P622" s="43">
        <v>0</v>
      </c>
    </row>
    <row r="623" spans="2:16" x14ac:dyDescent="0.25">
      <c r="B623" s="24"/>
      <c r="C623" s="264" t="s">
        <v>298</v>
      </c>
      <c r="D623" s="23">
        <v>0</v>
      </c>
      <c r="E623" s="30"/>
      <c r="F623" s="23">
        <v>0</v>
      </c>
      <c r="G623" s="23">
        <v>0</v>
      </c>
      <c r="H623" s="23">
        <v>2</v>
      </c>
      <c r="I623" s="23">
        <v>1</v>
      </c>
      <c r="J623" s="23">
        <v>0</v>
      </c>
      <c r="K623" s="23">
        <v>0</v>
      </c>
      <c r="L623" s="44">
        <v>0</v>
      </c>
      <c r="M623" s="44">
        <v>0</v>
      </c>
      <c r="N623" s="44">
        <v>0</v>
      </c>
      <c r="O623" s="44">
        <v>0</v>
      </c>
      <c r="P623" s="43">
        <v>3</v>
      </c>
    </row>
    <row r="624" spans="2:16" x14ac:dyDescent="0.25">
      <c r="B624" s="24"/>
      <c r="C624" s="264" t="s">
        <v>609</v>
      </c>
      <c r="D624" s="23">
        <v>0</v>
      </c>
      <c r="E624" s="30"/>
      <c r="F624" s="23">
        <v>0</v>
      </c>
      <c r="G624" s="23">
        <v>0</v>
      </c>
      <c r="H624" s="23">
        <v>0</v>
      </c>
      <c r="I624" s="23">
        <v>1</v>
      </c>
      <c r="J624" s="23">
        <v>0</v>
      </c>
      <c r="K624" s="23">
        <v>0</v>
      </c>
      <c r="L624" s="44">
        <v>0</v>
      </c>
      <c r="M624" s="44">
        <v>0</v>
      </c>
      <c r="N624" s="44">
        <v>0</v>
      </c>
      <c r="O624" s="44">
        <v>0</v>
      </c>
      <c r="P624" s="43">
        <v>1</v>
      </c>
    </row>
    <row r="625" spans="2:16" x14ac:dyDescent="0.25">
      <c r="B625" s="40" t="s">
        <v>163</v>
      </c>
      <c r="C625" s="293"/>
      <c r="D625" s="35">
        <v>0</v>
      </c>
      <c r="E625" s="35">
        <v>0</v>
      </c>
      <c r="F625" s="35">
        <v>11531</v>
      </c>
      <c r="G625" s="35">
        <v>28</v>
      </c>
      <c r="H625" s="35">
        <v>28</v>
      </c>
      <c r="I625" s="35">
        <v>13</v>
      </c>
      <c r="J625" s="35">
        <v>7</v>
      </c>
      <c r="K625" s="35">
        <v>0</v>
      </c>
      <c r="L625" s="35">
        <v>16</v>
      </c>
      <c r="M625" s="35">
        <v>9</v>
      </c>
      <c r="N625" s="35">
        <v>60</v>
      </c>
      <c r="O625" s="35">
        <v>27</v>
      </c>
      <c r="P625" s="43">
        <v>193.2073</v>
      </c>
    </row>
    <row r="626" spans="2:16" x14ac:dyDescent="0.25">
      <c r="B626" s="24"/>
      <c r="C626" s="265" t="s">
        <v>425</v>
      </c>
      <c r="D626" s="23" t="s">
        <v>1420</v>
      </c>
      <c r="E626" s="30"/>
      <c r="F626" s="23">
        <v>605</v>
      </c>
      <c r="G626" s="23">
        <v>8</v>
      </c>
      <c r="H626" s="23">
        <v>3</v>
      </c>
      <c r="I626" s="23">
        <v>4</v>
      </c>
      <c r="J626" s="23">
        <v>1</v>
      </c>
      <c r="K626" s="23">
        <v>0</v>
      </c>
      <c r="L626" s="44">
        <v>0</v>
      </c>
      <c r="M626" s="44">
        <v>0</v>
      </c>
      <c r="N626" s="44">
        <v>0</v>
      </c>
      <c r="O626" s="44">
        <v>0</v>
      </c>
      <c r="P626" s="43">
        <v>19.7715</v>
      </c>
    </row>
    <row r="627" spans="2:16" x14ac:dyDescent="0.25">
      <c r="B627" s="24"/>
      <c r="C627" s="265" t="s">
        <v>5</v>
      </c>
      <c r="D627" s="23" t="s">
        <v>1542</v>
      </c>
      <c r="E627" s="30"/>
      <c r="F627" s="23">
        <v>652</v>
      </c>
      <c r="G627" s="23">
        <v>6</v>
      </c>
      <c r="H627" s="23">
        <v>1</v>
      </c>
      <c r="I627" s="23">
        <v>2</v>
      </c>
      <c r="J627" s="23">
        <v>0</v>
      </c>
      <c r="K627" s="23">
        <v>0</v>
      </c>
      <c r="L627" s="44">
        <v>0</v>
      </c>
      <c r="M627" s="44">
        <v>0</v>
      </c>
      <c r="N627" s="44">
        <v>0</v>
      </c>
      <c r="O627" s="44">
        <v>0</v>
      </c>
      <c r="P627" s="43">
        <v>14.4116</v>
      </c>
    </row>
    <row r="628" spans="2:16" x14ac:dyDescent="0.25">
      <c r="B628" s="24"/>
      <c r="C628" s="265" t="s">
        <v>613</v>
      </c>
      <c r="D628" s="23" t="s">
        <v>634</v>
      </c>
      <c r="E628" s="30"/>
      <c r="F628" s="23">
        <v>361</v>
      </c>
      <c r="G628" s="23">
        <v>0</v>
      </c>
      <c r="H628" s="23">
        <v>3</v>
      </c>
      <c r="I628" s="23">
        <v>0</v>
      </c>
      <c r="J628" s="23">
        <v>0</v>
      </c>
      <c r="K628" s="23">
        <v>0</v>
      </c>
      <c r="L628" s="44">
        <v>0</v>
      </c>
      <c r="M628" s="44">
        <v>0</v>
      </c>
      <c r="N628" s="44">
        <v>0</v>
      </c>
      <c r="O628" s="44">
        <v>0</v>
      </c>
      <c r="P628" s="43">
        <v>5.9962999999999997</v>
      </c>
    </row>
    <row r="629" spans="2:16" x14ac:dyDescent="0.25">
      <c r="B629" s="24"/>
      <c r="C629" s="265" t="s">
        <v>249</v>
      </c>
      <c r="D629" s="23" t="s">
        <v>989</v>
      </c>
      <c r="E629" s="30"/>
      <c r="F629" s="23">
        <v>129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  <c r="L629" s="44">
        <v>0</v>
      </c>
      <c r="M629" s="44">
        <v>0</v>
      </c>
      <c r="N629" s="44">
        <v>0</v>
      </c>
      <c r="O629" s="44">
        <v>0</v>
      </c>
      <c r="P629" s="43">
        <v>1.0707</v>
      </c>
    </row>
    <row r="630" spans="2:16" x14ac:dyDescent="0.25">
      <c r="B630" s="24"/>
      <c r="C630" s="265" t="s">
        <v>359</v>
      </c>
      <c r="D630" s="23" t="s">
        <v>1542</v>
      </c>
      <c r="E630" s="30"/>
      <c r="F630" s="23">
        <v>268</v>
      </c>
      <c r="G630" s="23">
        <v>0</v>
      </c>
      <c r="H630" s="23">
        <v>3</v>
      </c>
      <c r="I630" s="23">
        <v>0</v>
      </c>
      <c r="J630" s="23">
        <v>0</v>
      </c>
      <c r="K630" s="23">
        <v>0</v>
      </c>
      <c r="L630" s="44">
        <v>0</v>
      </c>
      <c r="M630" s="44">
        <v>0</v>
      </c>
      <c r="N630" s="44">
        <v>0</v>
      </c>
      <c r="O630" s="44">
        <v>0</v>
      </c>
      <c r="P630" s="43">
        <v>5.2244000000000002</v>
      </c>
    </row>
    <row r="631" spans="2:16" x14ac:dyDescent="0.25">
      <c r="B631" s="24"/>
      <c r="C631" s="265" t="s">
        <v>693</v>
      </c>
      <c r="D631" s="23" t="s">
        <v>992</v>
      </c>
      <c r="E631" s="30"/>
      <c r="F631" s="23">
        <v>381</v>
      </c>
      <c r="G631" s="23">
        <v>3</v>
      </c>
      <c r="H631" s="23">
        <v>0</v>
      </c>
      <c r="I631" s="23">
        <v>1</v>
      </c>
      <c r="J631" s="23">
        <v>0</v>
      </c>
      <c r="K631" s="23">
        <v>0</v>
      </c>
      <c r="L631" s="44">
        <v>0</v>
      </c>
      <c r="M631" s="44">
        <v>0</v>
      </c>
      <c r="N631" s="44">
        <v>0</v>
      </c>
      <c r="O631" s="44">
        <v>0</v>
      </c>
      <c r="P631" s="43">
        <v>7.1623000000000001</v>
      </c>
    </row>
    <row r="632" spans="2:16" x14ac:dyDescent="0.25">
      <c r="B632" s="24"/>
      <c r="C632" s="278" t="s">
        <v>491</v>
      </c>
      <c r="D632" s="23" t="s">
        <v>1545</v>
      </c>
      <c r="E632" s="30"/>
      <c r="F632" s="23">
        <v>422</v>
      </c>
      <c r="G632" s="23">
        <v>0</v>
      </c>
      <c r="H632" s="23">
        <v>1</v>
      </c>
      <c r="I632" s="23">
        <v>0</v>
      </c>
      <c r="J632" s="23">
        <v>0</v>
      </c>
      <c r="K632" s="23">
        <v>0</v>
      </c>
      <c r="L632" s="44">
        <v>0</v>
      </c>
      <c r="M632" s="44">
        <v>0</v>
      </c>
      <c r="N632" s="44">
        <v>0</v>
      </c>
      <c r="O632" s="44">
        <v>0</v>
      </c>
      <c r="P632" s="43">
        <v>4.5026000000000002</v>
      </c>
    </row>
    <row r="633" spans="2:16" x14ac:dyDescent="0.25">
      <c r="B633" s="24"/>
      <c r="C633" s="265" t="s">
        <v>706</v>
      </c>
      <c r="D633" s="23" t="s">
        <v>1404</v>
      </c>
      <c r="E633" s="30"/>
      <c r="F633" s="23">
        <v>630</v>
      </c>
      <c r="G633" s="23">
        <v>1</v>
      </c>
      <c r="H633" s="23">
        <v>1</v>
      </c>
      <c r="I633" s="23">
        <v>0</v>
      </c>
      <c r="J633" s="23">
        <v>0</v>
      </c>
      <c r="K633" s="23">
        <v>0</v>
      </c>
      <c r="L633" s="44">
        <v>0</v>
      </c>
      <c r="M633" s="44">
        <v>0</v>
      </c>
      <c r="N633" s="44">
        <v>0</v>
      </c>
      <c r="O633" s="44">
        <v>0</v>
      </c>
      <c r="P633" s="43">
        <v>7.2290000000000001</v>
      </c>
    </row>
    <row r="634" spans="2:16" x14ac:dyDescent="0.25">
      <c r="B634" s="24"/>
      <c r="C634" s="265" t="s">
        <v>594</v>
      </c>
      <c r="D634" s="23" t="s">
        <v>654</v>
      </c>
      <c r="E634" s="30"/>
      <c r="F634" s="23">
        <v>270</v>
      </c>
      <c r="G634" s="23">
        <v>1</v>
      </c>
      <c r="H634" s="23">
        <v>0</v>
      </c>
      <c r="I634" s="23">
        <v>0</v>
      </c>
      <c r="J634" s="23">
        <v>0</v>
      </c>
      <c r="K634" s="23">
        <v>0</v>
      </c>
      <c r="L634" s="44">
        <v>0</v>
      </c>
      <c r="M634" s="44">
        <v>0</v>
      </c>
      <c r="N634" s="44">
        <v>0</v>
      </c>
      <c r="O634" s="44">
        <v>0</v>
      </c>
      <c r="P634" s="43">
        <v>3.2410000000000001</v>
      </c>
    </row>
    <row r="635" spans="2:16" x14ac:dyDescent="0.25">
      <c r="B635" s="24"/>
      <c r="C635" s="278" t="s">
        <v>225</v>
      </c>
      <c r="D635" s="23" t="s">
        <v>1542</v>
      </c>
      <c r="E635" s="30"/>
      <c r="F635" s="23">
        <v>602</v>
      </c>
      <c r="G635" s="23">
        <v>6</v>
      </c>
      <c r="H635" s="23">
        <v>1</v>
      </c>
      <c r="I635" s="23">
        <v>3</v>
      </c>
      <c r="J635" s="23">
        <v>1</v>
      </c>
      <c r="K635" s="23">
        <v>0</v>
      </c>
      <c r="L635" s="44">
        <v>0</v>
      </c>
      <c r="M635" s="44">
        <v>0</v>
      </c>
      <c r="N635" s="44">
        <v>0</v>
      </c>
      <c r="O635" s="44">
        <v>0</v>
      </c>
      <c r="P635" s="43">
        <v>14.746600000000001</v>
      </c>
    </row>
    <row r="636" spans="2:16" x14ac:dyDescent="0.25">
      <c r="B636" s="24"/>
      <c r="C636" s="265" t="s">
        <v>720</v>
      </c>
      <c r="D636" s="23" t="s">
        <v>1420</v>
      </c>
      <c r="E636" s="30"/>
      <c r="F636" s="23">
        <v>556</v>
      </c>
      <c r="G636" s="23">
        <v>0</v>
      </c>
      <c r="H636" s="23">
        <v>5</v>
      </c>
      <c r="I636" s="23">
        <v>0</v>
      </c>
      <c r="J636" s="23">
        <v>1</v>
      </c>
      <c r="K636" s="23">
        <v>0</v>
      </c>
      <c r="L636" s="44">
        <v>0</v>
      </c>
      <c r="M636" s="44">
        <v>0</v>
      </c>
      <c r="N636" s="44">
        <v>0</v>
      </c>
      <c r="O636" s="44">
        <v>0</v>
      </c>
      <c r="P636" s="43">
        <v>9.3647999999999989</v>
      </c>
    </row>
    <row r="637" spans="2:16" x14ac:dyDescent="0.25">
      <c r="B637" s="24"/>
      <c r="C637" s="265" t="s">
        <v>725</v>
      </c>
      <c r="D637" s="23" t="s">
        <v>1404</v>
      </c>
      <c r="E637" s="30"/>
      <c r="F637" s="23">
        <v>241</v>
      </c>
      <c r="G637" s="23">
        <v>0</v>
      </c>
      <c r="H637" s="23">
        <v>0</v>
      </c>
      <c r="I637" s="23">
        <v>0</v>
      </c>
      <c r="J637" s="23">
        <v>1</v>
      </c>
      <c r="K637" s="23">
        <v>0</v>
      </c>
      <c r="L637" s="44">
        <v>0</v>
      </c>
      <c r="M637" s="44">
        <v>0</v>
      </c>
      <c r="N637" s="44">
        <v>0</v>
      </c>
      <c r="O637" s="44">
        <v>0</v>
      </c>
      <c r="P637" s="43">
        <v>1.7503000000000002</v>
      </c>
    </row>
    <row r="638" spans="2:16" x14ac:dyDescent="0.25">
      <c r="B638" s="24"/>
      <c r="C638" s="265" t="s">
        <v>734</v>
      </c>
      <c r="D638" s="23" t="s">
        <v>1397</v>
      </c>
      <c r="E638" s="30"/>
      <c r="F638" s="23">
        <v>470</v>
      </c>
      <c r="G638" s="23">
        <v>0</v>
      </c>
      <c r="H638" s="23">
        <v>4</v>
      </c>
      <c r="I638" s="23">
        <v>0</v>
      </c>
      <c r="J638" s="23">
        <v>0</v>
      </c>
      <c r="K638" s="23">
        <v>0</v>
      </c>
      <c r="L638" s="44">
        <v>0</v>
      </c>
      <c r="M638" s="44">
        <v>0</v>
      </c>
      <c r="N638" s="44">
        <v>0</v>
      </c>
      <c r="O638" s="44">
        <v>0</v>
      </c>
      <c r="P638" s="43">
        <v>7.9009999999999998</v>
      </c>
    </row>
    <row r="639" spans="2:16" x14ac:dyDescent="0.25">
      <c r="B639" s="24"/>
      <c r="C639" s="268" t="s">
        <v>543</v>
      </c>
      <c r="D639" s="23" t="s">
        <v>1545</v>
      </c>
      <c r="E639" s="30"/>
      <c r="F639" s="23">
        <v>376</v>
      </c>
      <c r="G639" s="23">
        <v>0</v>
      </c>
      <c r="H639" s="23">
        <v>0</v>
      </c>
      <c r="I639" s="23">
        <v>0</v>
      </c>
      <c r="J639" s="23">
        <v>0</v>
      </c>
      <c r="K639" s="23">
        <v>0</v>
      </c>
      <c r="L639" s="44">
        <v>0</v>
      </c>
      <c r="M639" s="44">
        <v>0</v>
      </c>
      <c r="N639" s="44">
        <v>0</v>
      </c>
      <c r="O639" s="44">
        <v>0</v>
      </c>
      <c r="P639" s="43">
        <v>3.1208</v>
      </c>
    </row>
    <row r="640" spans="2:16" x14ac:dyDescent="0.25">
      <c r="B640" s="24"/>
      <c r="C640" s="265" t="s">
        <v>381</v>
      </c>
      <c r="D640" s="23" t="s">
        <v>1438</v>
      </c>
      <c r="E640" s="30"/>
      <c r="F640" s="23">
        <v>234</v>
      </c>
      <c r="G640" s="23">
        <v>0</v>
      </c>
      <c r="H640" s="23">
        <v>1</v>
      </c>
      <c r="I640" s="23">
        <v>0</v>
      </c>
      <c r="J640" s="23">
        <v>0</v>
      </c>
      <c r="K640" s="23">
        <v>0</v>
      </c>
      <c r="L640" s="44">
        <v>0</v>
      </c>
      <c r="M640" s="44">
        <v>0</v>
      </c>
      <c r="N640" s="44">
        <v>0</v>
      </c>
      <c r="O640" s="44">
        <v>0</v>
      </c>
      <c r="P640" s="43">
        <v>2.9421999999999997</v>
      </c>
    </row>
    <row r="641" spans="2:16" x14ac:dyDescent="0.25">
      <c r="B641" s="24"/>
      <c r="C641" s="265" t="s">
        <v>745</v>
      </c>
      <c r="D641" s="23" t="s">
        <v>1256</v>
      </c>
      <c r="E641" s="30"/>
      <c r="F641" s="23">
        <v>270</v>
      </c>
      <c r="G641" s="23">
        <v>0</v>
      </c>
      <c r="H641" s="23">
        <v>2</v>
      </c>
      <c r="I641" s="23">
        <v>0</v>
      </c>
      <c r="J641" s="23">
        <v>0</v>
      </c>
      <c r="K641" s="23">
        <v>0</v>
      </c>
      <c r="L641" s="44">
        <v>0</v>
      </c>
      <c r="M641" s="44">
        <v>0</v>
      </c>
      <c r="N641" s="44">
        <v>0</v>
      </c>
      <c r="O641" s="44">
        <v>0</v>
      </c>
      <c r="P641" s="43">
        <v>4.2409999999999997</v>
      </c>
    </row>
    <row r="642" spans="2:16" x14ac:dyDescent="0.25">
      <c r="B642" s="24"/>
      <c r="C642" s="265" t="s">
        <v>646</v>
      </c>
      <c r="D642" s="23" t="s">
        <v>633</v>
      </c>
      <c r="E642" s="30"/>
      <c r="F642" s="23">
        <v>171</v>
      </c>
      <c r="G642" s="23">
        <v>0</v>
      </c>
      <c r="H642" s="23">
        <v>0</v>
      </c>
      <c r="I642" s="23">
        <v>0</v>
      </c>
      <c r="J642" s="23">
        <v>0</v>
      </c>
      <c r="K642" s="23">
        <v>0</v>
      </c>
      <c r="L642" s="44">
        <v>0</v>
      </c>
      <c r="M642" s="44">
        <v>0</v>
      </c>
      <c r="N642" s="44">
        <v>0</v>
      </c>
      <c r="O642" s="44">
        <v>0</v>
      </c>
      <c r="P642" s="43">
        <v>1.4193</v>
      </c>
    </row>
    <row r="643" spans="2:16" x14ac:dyDescent="0.25">
      <c r="B643" s="24"/>
      <c r="C643" s="265" t="s">
        <v>387</v>
      </c>
      <c r="D643" s="23" t="s">
        <v>885</v>
      </c>
      <c r="E643" s="30"/>
      <c r="F643" s="23">
        <v>348</v>
      </c>
      <c r="G643" s="23">
        <v>0</v>
      </c>
      <c r="H643" s="23">
        <v>0</v>
      </c>
      <c r="I643" s="23">
        <v>0</v>
      </c>
      <c r="J643" s="23">
        <v>1</v>
      </c>
      <c r="K643" s="23">
        <v>0</v>
      </c>
      <c r="L643" s="44">
        <v>0</v>
      </c>
      <c r="M643" s="44">
        <v>0</v>
      </c>
      <c r="N643" s="44">
        <v>0</v>
      </c>
      <c r="O643" s="44">
        <v>0</v>
      </c>
      <c r="P643" s="43">
        <v>2.6383999999999999</v>
      </c>
    </row>
    <row r="644" spans="2:16" x14ac:dyDescent="0.25">
      <c r="B644" s="24"/>
      <c r="C644" s="265" t="s">
        <v>423</v>
      </c>
      <c r="D644" s="23" t="s">
        <v>1404</v>
      </c>
      <c r="E644" s="30"/>
      <c r="F644" s="23">
        <v>581</v>
      </c>
      <c r="G644" s="23">
        <v>1</v>
      </c>
      <c r="H644" s="23">
        <v>1</v>
      </c>
      <c r="I644" s="23">
        <v>0</v>
      </c>
      <c r="J644" s="23">
        <v>1</v>
      </c>
      <c r="K644" s="23">
        <v>0</v>
      </c>
      <c r="L644" s="44">
        <v>0</v>
      </c>
      <c r="M644" s="44">
        <v>0</v>
      </c>
      <c r="N644" s="44">
        <v>0</v>
      </c>
      <c r="O644" s="44">
        <v>0</v>
      </c>
      <c r="P644" s="43">
        <v>6.5723000000000003</v>
      </c>
    </row>
    <row r="645" spans="2:16" x14ac:dyDescent="0.25">
      <c r="B645" s="24"/>
      <c r="C645" s="265" t="s">
        <v>233</v>
      </c>
      <c r="D645" s="23" t="s">
        <v>992</v>
      </c>
      <c r="E645" s="30"/>
      <c r="F645" s="23">
        <v>570</v>
      </c>
      <c r="G645" s="23">
        <v>1</v>
      </c>
      <c r="H645" s="23">
        <v>2</v>
      </c>
      <c r="I645" s="23">
        <v>0</v>
      </c>
      <c r="J645" s="23">
        <v>1</v>
      </c>
      <c r="K645" s="23">
        <v>0</v>
      </c>
      <c r="L645" s="44">
        <v>0</v>
      </c>
      <c r="M645" s="44">
        <v>0</v>
      </c>
      <c r="N645" s="44">
        <v>0</v>
      </c>
      <c r="O645" s="44">
        <v>0</v>
      </c>
      <c r="P645" s="43">
        <v>7.4809999999999999</v>
      </c>
    </row>
    <row r="646" spans="2:16" ht="16.5" thickBot="1" x14ac:dyDescent="0.3">
      <c r="B646" s="24"/>
      <c r="C646" s="266" t="s">
        <v>539</v>
      </c>
      <c r="D646" s="23" t="s">
        <v>1420</v>
      </c>
      <c r="E646" s="30"/>
      <c r="F646" s="23">
        <v>479</v>
      </c>
      <c r="G646" s="23">
        <v>0</v>
      </c>
      <c r="H646" s="23">
        <v>0</v>
      </c>
      <c r="I646" s="41">
        <v>0</v>
      </c>
      <c r="J646" s="23">
        <v>0</v>
      </c>
      <c r="K646" s="23">
        <v>0</v>
      </c>
      <c r="L646" s="44">
        <v>0</v>
      </c>
      <c r="M646" s="44">
        <v>0</v>
      </c>
      <c r="N646" s="44">
        <v>0</v>
      </c>
      <c r="O646" s="44">
        <v>0</v>
      </c>
      <c r="P646" s="43">
        <v>3.9757000000000002</v>
      </c>
    </row>
    <row r="647" spans="2:16" x14ac:dyDescent="0.25">
      <c r="B647" s="24"/>
      <c r="C647" s="277" t="s">
        <v>537</v>
      </c>
      <c r="D647" s="23" t="s">
        <v>1545</v>
      </c>
      <c r="E647" s="30"/>
      <c r="F647" s="23">
        <v>395</v>
      </c>
      <c r="G647" s="23">
        <v>1</v>
      </c>
      <c r="H647" s="23">
        <v>0</v>
      </c>
      <c r="I647" s="41">
        <v>0</v>
      </c>
      <c r="J647" s="23">
        <v>0</v>
      </c>
      <c r="K647" s="23">
        <v>0</v>
      </c>
      <c r="L647" s="44">
        <v>0</v>
      </c>
      <c r="M647" s="44">
        <v>0</v>
      </c>
      <c r="N647" s="44">
        <v>0</v>
      </c>
      <c r="O647" s="44">
        <v>0</v>
      </c>
      <c r="P647" s="43">
        <v>4.2785000000000002</v>
      </c>
    </row>
    <row r="648" spans="2:16" x14ac:dyDescent="0.25">
      <c r="B648" s="24"/>
      <c r="C648" s="266" t="s">
        <v>558</v>
      </c>
      <c r="D648" s="23" t="s">
        <v>1420</v>
      </c>
      <c r="E648" s="30"/>
      <c r="F648" s="23">
        <v>630</v>
      </c>
      <c r="G648" s="23">
        <v>0</v>
      </c>
      <c r="H648" s="23">
        <v>0</v>
      </c>
      <c r="I648" s="41">
        <v>0</v>
      </c>
      <c r="J648" s="23">
        <v>0</v>
      </c>
      <c r="K648" s="23">
        <v>0</v>
      </c>
      <c r="L648" s="44">
        <v>6</v>
      </c>
      <c r="M648" s="44">
        <v>4</v>
      </c>
      <c r="N648" s="44">
        <v>8</v>
      </c>
      <c r="O648" s="44">
        <v>4</v>
      </c>
      <c r="P648" s="43">
        <v>15.829000000000001</v>
      </c>
    </row>
    <row r="649" spans="2:16" x14ac:dyDescent="0.25">
      <c r="B649" s="24"/>
      <c r="C649" s="266" t="s">
        <v>45</v>
      </c>
      <c r="D649" s="23" t="s">
        <v>1542</v>
      </c>
      <c r="E649" s="30"/>
      <c r="F649" s="23">
        <v>660</v>
      </c>
      <c r="G649" s="23">
        <v>0</v>
      </c>
      <c r="H649" s="23">
        <v>0</v>
      </c>
      <c r="I649" s="41">
        <v>0</v>
      </c>
      <c r="J649" s="23">
        <v>0</v>
      </c>
      <c r="K649" s="23">
        <v>0</v>
      </c>
      <c r="L649" s="44">
        <v>5</v>
      </c>
      <c r="M649" s="44">
        <v>2</v>
      </c>
      <c r="N649" s="44">
        <v>15</v>
      </c>
      <c r="O649" s="44">
        <v>8</v>
      </c>
      <c r="P649" s="43">
        <v>13.478</v>
      </c>
    </row>
    <row r="650" spans="2:16" x14ac:dyDescent="0.25">
      <c r="B650" s="24"/>
      <c r="C650" s="265" t="s">
        <v>789</v>
      </c>
      <c r="D650" s="23" t="s">
        <v>635</v>
      </c>
      <c r="E650" s="30"/>
      <c r="F650" s="23">
        <v>600</v>
      </c>
      <c r="G650" s="23">
        <v>0</v>
      </c>
      <c r="H650" s="23">
        <v>0</v>
      </c>
      <c r="I650" s="23">
        <v>0</v>
      </c>
      <c r="J650" s="23">
        <v>0</v>
      </c>
      <c r="K650" s="23">
        <v>0</v>
      </c>
      <c r="L650" s="44">
        <v>3</v>
      </c>
      <c r="M650" s="44">
        <v>2</v>
      </c>
      <c r="N650" s="44">
        <v>20</v>
      </c>
      <c r="O650" s="44">
        <v>6</v>
      </c>
      <c r="P650" s="43">
        <v>12.48</v>
      </c>
    </row>
    <row r="651" spans="2:16" x14ac:dyDescent="0.25">
      <c r="B651" s="24"/>
      <c r="C651" s="265" t="s">
        <v>788</v>
      </c>
      <c r="D651" s="23" t="s">
        <v>654</v>
      </c>
      <c r="E651" s="30"/>
      <c r="F651" s="23">
        <v>270</v>
      </c>
      <c r="G651" s="23">
        <v>0</v>
      </c>
      <c r="H651" s="23">
        <v>0</v>
      </c>
      <c r="I651" s="23">
        <v>0</v>
      </c>
      <c r="J651" s="23">
        <v>0</v>
      </c>
      <c r="K651" s="23">
        <v>0</v>
      </c>
      <c r="L651" s="44">
        <v>1</v>
      </c>
      <c r="M651" s="44">
        <v>0</v>
      </c>
      <c r="N651" s="44">
        <v>8</v>
      </c>
      <c r="O651" s="44">
        <v>5</v>
      </c>
      <c r="P651" s="43">
        <v>3.5910000000000002</v>
      </c>
    </row>
    <row r="652" spans="2:16" x14ac:dyDescent="0.25">
      <c r="B652" s="24"/>
      <c r="C652" s="265" t="s">
        <v>343</v>
      </c>
      <c r="D652" s="23" t="s">
        <v>1104</v>
      </c>
      <c r="E652" s="30"/>
      <c r="F652" s="23">
        <v>360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  <c r="L652" s="44">
        <v>1</v>
      </c>
      <c r="M652" s="44">
        <v>1</v>
      </c>
      <c r="N652" s="44">
        <v>9</v>
      </c>
      <c r="O652" s="44">
        <v>4</v>
      </c>
      <c r="P652" s="43">
        <v>5.7879999999999994</v>
      </c>
    </row>
    <row r="653" spans="2:16" x14ac:dyDescent="0.25">
      <c r="B653" s="24"/>
      <c r="C653" s="265" t="s">
        <v>133</v>
      </c>
      <c r="D653" s="23">
        <v>0</v>
      </c>
      <c r="E653" s="30"/>
      <c r="F653" s="23">
        <v>0</v>
      </c>
      <c r="G653" s="23">
        <v>0</v>
      </c>
      <c r="H653" s="23">
        <v>0</v>
      </c>
      <c r="I653" s="23">
        <v>1</v>
      </c>
      <c r="J653" s="23">
        <v>0</v>
      </c>
      <c r="K653" s="23">
        <v>0</v>
      </c>
      <c r="L653" s="44">
        <v>0</v>
      </c>
      <c r="M653" s="44">
        <v>0</v>
      </c>
      <c r="N653" s="44">
        <v>0</v>
      </c>
      <c r="O653" s="44">
        <v>0</v>
      </c>
      <c r="P653" s="43">
        <v>1</v>
      </c>
    </row>
    <row r="654" spans="2:16" x14ac:dyDescent="0.25">
      <c r="B654" s="24"/>
      <c r="C654" s="265" t="s">
        <v>155</v>
      </c>
      <c r="D654" s="23">
        <v>0</v>
      </c>
      <c r="E654" s="30"/>
      <c r="F654" s="23">
        <v>0</v>
      </c>
      <c r="G654" s="23">
        <v>0</v>
      </c>
      <c r="H654" s="23">
        <v>0</v>
      </c>
      <c r="I654" s="23">
        <v>1</v>
      </c>
      <c r="J654" s="23">
        <v>0</v>
      </c>
      <c r="K654" s="23">
        <v>0</v>
      </c>
      <c r="L654" s="44">
        <v>0</v>
      </c>
      <c r="M654" s="44">
        <v>0</v>
      </c>
      <c r="N654" s="44">
        <v>0</v>
      </c>
      <c r="O654" s="44">
        <v>0</v>
      </c>
      <c r="P654" s="43">
        <v>1</v>
      </c>
    </row>
    <row r="655" spans="2:16" x14ac:dyDescent="0.25">
      <c r="B655" s="24"/>
      <c r="C655" s="265" t="s">
        <v>158</v>
      </c>
      <c r="D655" s="23">
        <v>0</v>
      </c>
      <c r="E655" s="30"/>
      <c r="F655" s="23">
        <v>0</v>
      </c>
      <c r="G655" s="23">
        <v>0</v>
      </c>
      <c r="H655" s="23">
        <v>0</v>
      </c>
      <c r="I655" s="23">
        <v>1</v>
      </c>
      <c r="J655" s="23">
        <v>0</v>
      </c>
      <c r="K655" s="23">
        <v>0</v>
      </c>
      <c r="L655" s="44">
        <v>0</v>
      </c>
      <c r="M655" s="44">
        <v>0</v>
      </c>
      <c r="N655" s="44">
        <v>0</v>
      </c>
      <c r="O655" s="44">
        <v>0</v>
      </c>
      <c r="P655" s="43">
        <v>1</v>
      </c>
    </row>
    <row r="656" spans="2:16" x14ac:dyDescent="0.25">
      <c r="B656" s="40" t="s">
        <v>161</v>
      </c>
      <c r="C656" s="293"/>
      <c r="D656" s="35">
        <v>0</v>
      </c>
      <c r="E656" s="35">
        <v>0</v>
      </c>
      <c r="F656" s="35">
        <v>11685</v>
      </c>
      <c r="G656" s="35">
        <v>29</v>
      </c>
      <c r="H656" s="35">
        <v>24</v>
      </c>
      <c r="I656" s="35">
        <v>10</v>
      </c>
      <c r="J656" s="35">
        <v>7</v>
      </c>
      <c r="K656" s="35">
        <v>0</v>
      </c>
      <c r="L656" s="35">
        <v>20</v>
      </c>
      <c r="M656" s="35">
        <v>12</v>
      </c>
      <c r="N656" s="35">
        <v>65</v>
      </c>
      <c r="O656" s="35">
        <v>28</v>
      </c>
      <c r="P656" s="43">
        <v>196.2355</v>
      </c>
    </row>
    <row r="657" spans="2:16" x14ac:dyDescent="0.25">
      <c r="B657" s="24"/>
      <c r="C657" s="265" t="s">
        <v>211</v>
      </c>
      <c r="D657" s="23" t="s">
        <v>1404</v>
      </c>
      <c r="E657" s="30"/>
      <c r="F657" s="23">
        <v>620</v>
      </c>
      <c r="G657" s="23">
        <v>8</v>
      </c>
      <c r="H657" s="23">
        <v>4</v>
      </c>
      <c r="I657" s="23">
        <v>2</v>
      </c>
      <c r="J657" s="23">
        <v>0</v>
      </c>
      <c r="K657" s="23">
        <v>0</v>
      </c>
      <c r="L657" s="44">
        <v>0</v>
      </c>
      <c r="M657" s="44">
        <v>0</v>
      </c>
      <c r="N657" s="44">
        <v>0</v>
      </c>
      <c r="O657" s="44">
        <v>0</v>
      </c>
      <c r="P657" s="43">
        <v>19.146000000000001</v>
      </c>
    </row>
    <row r="658" spans="2:16" x14ac:dyDescent="0.25">
      <c r="B658" s="24"/>
      <c r="C658" s="265" t="s">
        <v>5</v>
      </c>
      <c r="D658" s="23" t="s">
        <v>1542</v>
      </c>
      <c r="E658" s="30"/>
      <c r="F658" s="23">
        <v>652</v>
      </c>
      <c r="G658" s="23">
        <v>6</v>
      </c>
      <c r="H658" s="23">
        <v>1</v>
      </c>
      <c r="I658" s="23">
        <v>2</v>
      </c>
      <c r="J658" s="23">
        <v>0</v>
      </c>
      <c r="K658" s="23">
        <v>0</v>
      </c>
      <c r="L658" s="44">
        <v>0</v>
      </c>
      <c r="M658" s="44">
        <v>0</v>
      </c>
      <c r="N658" s="44">
        <v>0</v>
      </c>
      <c r="O658" s="44">
        <v>0</v>
      </c>
      <c r="P658" s="43">
        <v>14.4116</v>
      </c>
    </row>
    <row r="659" spans="2:16" x14ac:dyDescent="0.25">
      <c r="B659" s="24"/>
      <c r="C659" s="265" t="s">
        <v>613</v>
      </c>
      <c r="D659" s="23" t="s">
        <v>634</v>
      </c>
      <c r="E659" s="30"/>
      <c r="F659" s="23">
        <v>361</v>
      </c>
      <c r="G659" s="23">
        <v>0</v>
      </c>
      <c r="H659" s="23">
        <v>3</v>
      </c>
      <c r="I659" s="23">
        <v>0</v>
      </c>
      <c r="J659" s="23">
        <v>0</v>
      </c>
      <c r="K659" s="23">
        <v>0</v>
      </c>
      <c r="L659" s="44">
        <v>0</v>
      </c>
      <c r="M659" s="44">
        <v>0</v>
      </c>
      <c r="N659" s="44">
        <v>0</v>
      </c>
      <c r="O659" s="44">
        <v>0</v>
      </c>
      <c r="P659" s="43">
        <v>5.9962999999999997</v>
      </c>
    </row>
    <row r="660" spans="2:16" x14ac:dyDescent="0.25">
      <c r="B660" s="24"/>
      <c r="C660" s="278" t="s">
        <v>405</v>
      </c>
      <c r="D660" s="23" t="s">
        <v>1420</v>
      </c>
      <c r="E660" s="30"/>
      <c r="F660" s="23">
        <v>547</v>
      </c>
      <c r="G660" s="23">
        <v>5</v>
      </c>
      <c r="H660" s="23">
        <v>2</v>
      </c>
      <c r="I660" s="23">
        <v>1</v>
      </c>
      <c r="J660" s="23">
        <v>0</v>
      </c>
      <c r="K660" s="23">
        <v>0</v>
      </c>
      <c r="L660" s="44">
        <v>0</v>
      </c>
      <c r="M660" s="44">
        <v>0</v>
      </c>
      <c r="N660" s="44">
        <v>0</v>
      </c>
      <c r="O660" s="44">
        <v>0</v>
      </c>
      <c r="P660" s="43">
        <v>12.540099999999999</v>
      </c>
    </row>
    <row r="661" spans="2:16" x14ac:dyDescent="0.25">
      <c r="B661" s="24"/>
      <c r="C661" s="278" t="s">
        <v>359</v>
      </c>
      <c r="D661" s="23" t="s">
        <v>1542</v>
      </c>
      <c r="E661" s="30"/>
      <c r="F661" s="23">
        <v>268</v>
      </c>
      <c r="G661" s="23">
        <v>0</v>
      </c>
      <c r="H661" s="23">
        <v>3</v>
      </c>
      <c r="I661" s="23">
        <v>0</v>
      </c>
      <c r="J661" s="23">
        <v>0</v>
      </c>
      <c r="K661" s="23">
        <v>0</v>
      </c>
      <c r="L661" s="44">
        <v>0</v>
      </c>
      <c r="M661" s="44">
        <v>0</v>
      </c>
      <c r="N661" s="44">
        <v>0</v>
      </c>
      <c r="O661" s="44">
        <v>0</v>
      </c>
      <c r="P661" s="43">
        <v>5.2244000000000002</v>
      </c>
    </row>
    <row r="662" spans="2:16" x14ac:dyDescent="0.25">
      <c r="B662" s="24"/>
      <c r="C662" s="265" t="s">
        <v>467</v>
      </c>
      <c r="D662" s="23" t="s">
        <v>1275</v>
      </c>
      <c r="E662" s="30"/>
      <c r="F662" s="23">
        <v>626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  <c r="L662" s="44">
        <v>0</v>
      </c>
      <c r="M662" s="44">
        <v>0</v>
      </c>
      <c r="N662" s="44">
        <v>0</v>
      </c>
      <c r="O662" s="44">
        <v>0</v>
      </c>
      <c r="P662" s="43">
        <v>5.1958000000000002</v>
      </c>
    </row>
    <row r="663" spans="2:16" x14ac:dyDescent="0.25">
      <c r="B663" s="24"/>
      <c r="C663" s="265" t="s">
        <v>491</v>
      </c>
      <c r="D663" s="23" t="s">
        <v>1545</v>
      </c>
      <c r="E663" s="30"/>
      <c r="F663" s="23">
        <v>422</v>
      </c>
      <c r="G663" s="23">
        <v>0</v>
      </c>
      <c r="H663" s="23">
        <v>1</v>
      </c>
      <c r="I663" s="23">
        <v>0</v>
      </c>
      <c r="J663" s="23">
        <v>0</v>
      </c>
      <c r="K663" s="23">
        <v>0</v>
      </c>
      <c r="L663" s="44">
        <v>0</v>
      </c>
      <c r="M663" s="44">
        <v>0</v>
      </c>
      <c r="N663" s="44">
        <v>0</v>
      </c>
      <c r="O663" s="44">
        <v>0</v>
      </c>
      <c r="P663" s="43">
        <v>4.5026000000000002</v>
      </c>
    </row>
    <row r="664" spans="2:16" x14ac:dyDescent="0.25">
      <c r="B664" s="24"/>
      <c r="C664" s="265" t="s">
        <v>706</v>
      </c>
      <c r="D664" s="23" t="s">
        <v>1404</v>
      </c>
      <c r="E664" s="30"/>
      <c r="F664" s="23">
        <v>630</v>
      </c>
      <c r="G664" s="23">
        <v>1</v>
      </c>
      <c r="H664" s="23">
        <v>1</v>
      </c>
      <c r="I664" s="23">
        <v>0</v>
      </c>
      <c r="J664" s="23">
        <v>0</v>
      </c>
      <c r="K664" s="23">
        <v>0</v>
      </c>
      <c r="L664" s="44">
        <v>0</v>
      </c>
      <c r="M664" s="44">
        <v>0</v>
      </c>
      <c r="N664" s="44">
        <v>0</v>
      </c>
      <c r="O664" s="44">
        <v>0</v>
      </c>
      <c r="P664" s="43">
        <v>7.2290000000000001</v>
      </c>
    </row>
    <row r="665" spans="2:16" x14ac:dyDescent="0.25">
      <c r="B665" s="24"/>
      <c r="C665" s="265" t="s">
        <v>237</v>
      </c>
      <c r="D665" s="23" t="s">
        <v>989</v>
      </c>
      <c r="E665" s="30"/>
      <c r="F665" s="23">
        <v>379</v>
      </c>
      <c r="G665" s="23">
        <v>1</v>
      </c>
      <c r="H665" s="23">
        <v>0</v>
      </c>
      <c r="I665" s="23">
        <v>0</v>
      </c>
      <c r="J665" s="23">
        <v>2</v>
      </c>
      <c r="K665" s="23">
        <v>0</v>
      </c>
      <c r="L665" s="44">
        <v>0</v>
      </c>
      <c r="M665" s="44">
        <v>0</v>
      </c>
      <c r="N665" s="44">
        <v>0</v>
      </c>
      <c r="O665" s="44">
        <v>0</v>
      </c>
      <c r="P665" s="43">
        <v>3.6456999999999997</v>
      </c>
    </row>
    <row r="666" spans="2:16" x14ac:dyDescent="0.25">
      <c r="B666" s="24"/>
      <c r="C666" s="265" t="s">
        <v>225</v>
      </c>
      <c r="D666" s="23" t="s">
        <v>1542</v>
      </c>
      <c r="E666" s="30"/>
      <c r="F666" s="23">
        <v>602</v>
      </c>
      <c r="G666" s="23">
        <v>6</v>
      </c>
      <c r="H666" s="23">
        <v>1</v>
      </c>
      <c r="I666" s="23">
        <v>3</v>
      </c>
      <c r="J666" s="23">
        <v>1</v>
      </c>
      <c r="K666" s="23">
        <v>0</v>
      </c>
      <c r="L666" s="44">
        <v>0</v>
      </c>
      <c r="M666" s="44">
        <v>0</v>
      </c>
      <c r="N666" s="44">
        <v>0</v>
      </c>
      <c r="O666" s="44">
        <v>0</v>
      </c>
      <c r="P666" s="43">
        <v>14.746600000000001</v>
      </c>
    </row>
    <row r="667" spans="2:16" x14ac:dyDescent="0.25">
      <c r="B667" s="24"/>
      <c r="C667" s="265" t="s">
        <v>358</v>
      </c>
      <c r="D667" s="23" t="s">
        <v>1542</v>
      </c>
      <c r="E667" s="30"/>
      <c r="F667" s="23">
        <v>467</v>
      </c>
      <c r="G667" s="23">
        <v>0</v>
      </c>
      <c r="H667" s="23">
        <v>1</v>
      </c>
      <c r="I667" s="23">
        <v>0</v>
      </c>
      <c r="J667" s="23">
        <v>2</v>
      </c>
      <c r="K667" s="23">
        <v>0</v>
      </c>
      <c r="L667" s="44">
        <v>0</v>
      </c>
      <c r="M667" s="44">
        <v>0</v>
      </c>
      <c r="N667" s="44">
        <v>0</v>
      </c>
      <c r="O667" s="44">
        <v>0</v>
      </c>
      <c r="P667" s="43">
        <v>4.3761000000000001</v>
      </c>
    </row>
    <row r="668" spans="2:16" x14ac:dyDescent="0.25">
      <c r="B668" s="24"/>
      <c r="C668" s="265" t="s">
        <v>475</v>
      </c>
      <c r="D668" s="23" t="s">
        <v>1275</v>
      </c>
      <c r="E668" s="30"/>
      <c r="F668" s="23">
        <v>67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  <c r="L668" s="44">
        <v>0</v>
      </c>
      <c r="M668" s="44">
        <v>0</v>
      </c>
      <c r="N668" s="44">
        <v>0</v>
      </c>
      <c r="O668" s="44">
        <v>0</v>
      </c>
      <c r="P668" s="43">
        <v>0.55610000000000004</v>
      </c>
    </row>
    <row r="669" spans="2:16" x14ac:dyDescent="0.25">
      <c r="B669" s="24"/>
      <c r="C669" s="265" t="s">
        <v>780</v>
      </c>
      <c r="D669" s="23" t="s">
        <v>1438</v>
      </c>
      <c r="E669" s="30"/>
      <c r="F669" s="23">
        <v>362</v>
      </c>
      <c r="G669" s="23">
        <v>0</v>
      </c>
      <c r="H669" s="23">
        <v>1</v>
      </c>
      <c r="I669" s="23">
        <v>0</v>
      </c>
      <c r="J669" s="23">
        <v>0</v>
      </c>
      <c r="K669" s="23">
        <v>0</v>
      </c>
      <c r="L669" s="44">
        <v>0</v>
      </c>
      <c r="M669" s="44">
        <v>0</v>
      </c>
      <c r="N669" s="44">
        <v>0</v>
      </c>
      <c r="O669" s="44">
        <v>0</v>
      </c>
      <c r="P669" s="43">
        <v>4.0045999999999999</v>
      </c>
    </row>
    <row r="670" spans="2:16" x14ac:dyDescent="0.25">
      <c r="B670" s="24"/>
      <c r="C670" s="265" t="s">
        <v>543</v>
      </c>
      <c r="D670" s="23" t="s">
        <v>1545</v>
      </c>
      <c r="E670" s="30"/>
      <c r="F670" s="23">
        <v>376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  <c r="L670" s="44">
        <v>0</v>
      </c>
      <c r="M670" s="44">
        <v>0</v>
      </c>
      <c r="N670" s="44">
        <v>0</v>
      </c>
      <c r="O670" s="44">
        <v>0</v>
      </c>
      <c r="P670" s="43">
        <v>3.1208</v>
      </c>
    </row>
    <row r="671" spans="2:16" x14ac:dyDescent="0.25">
      <c r="B671" s="24"/>
      <c r="C671" s="265" t="s">
        <v>1498</v>
      </c>
      <c r="D671" s="23" t="s">
        <v>1404</v>
      </c>
      <c r="E671" s="30"/>
      <c r="F671" s="23">
        <v>71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  <c r="L671" s="44">
        <v>0</v>
      </c>
      <c r="M671" s="44">
        <v>0</v>
      </c>
      <c r="N671" s="44">
        <v>0</v>
      </c>
      <c r="O671" s="44">
        <v>0</v>
      </c>
      <c r="P671" s="43">
        <v>0.58930000000000005</v>
      </c>
    </row>
    <row r="672" spans="2:16" x14ac:dyDescent="0.25">
      <c r="B672" s="24"/>
      <c r="C672" s="265" t="s">
        <v>745</v>
      </c>
      <c r="D672" s="23" t="s">
        <v>1256</v>
      </c>
      <c r="E672" s="30"/>
      <c r="F672" s="23">
        <v>270</v>
      </c>
      <c r="G672" s="23">
        <v>0</v>
      </c>
      <c r="H672" s="23">
        <v>2</v>
      </c>
      <c r="I672" s="23">
        <v>0</v>
      </c>
      <c r="J672" s="23">
        <v>0</v>
      </c>
      <c r="K672" s="23">
        <v>0</v>
      </c>
      <c r="L672" s="44">
        <v>0</v>
      </c>
      <c r="M672" s="44">
        <v>0</v>
      </c>
      <c r="N672" s="44">
        <v>0</v>
      </c>
      <c r="O672" s="44">
        <v>0</v>
      </c>
      <c r="P672" s="43">
        <v>4.2409999999999997</v>
      </c>
    </row>
    <row r="673" spans="2:16" x14ac:dyDescent="0.25">
      <c r="B673" s="24"/>
      <c r="C673" s="265" t="s">
        <v>646</v>
      </c>
      <c r="D673" s="23" t="s">
        <v>633</v>
      </c>
      <c r="E673" s="30"/>
      <c r="F673" s="23">
        <v>171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  <c r="L673" s="44">
        <v>0</v>
      </c>
      <c r="M673" s="44">
        <v>0</v>
      </c>
      <c r="N673" s="44">
        <v>0</v>
      </c>
      <c r="O673" s="44">
        <v>0</v>
      </c>
      <c r="P673" s="43">
        <v>1.4193</v>
      </c>
    </row>
    <row r="674" spans="2:16" x14ac:dyDescent="0.25">
      <c r="B674" s="24"/>
      <c r="C674" s="265" t="s">
        <v>216</v>
      </c>
      <c r="D674" s="23" t="s">
        <v>1275</v>
      </c>
      <c r="E674" s="30"/>
      <c r="F674" s="23">
        <v>229</v>
      </c>
      <c r="G674" s="23">
        <v>0</v>
      </c>
      <c r="H674" s="23">
        <v>1</v>
      </c>
      <c r="I674" s="23">
        <v>0</v>
      </c>
      <c r="J674" s="23">
        <v>1</v>
      </c>
      <c r="K674" s="23">
        <v>0</v>
      </c>
      <c r="L674" s="44">
        <v>0</v>
      </c>
      <c r="M674" s="44">
        <v>0</v>
      </c>
      <c r="N674" s="44">
        <v>0</v>
      </c>
      <c r="O674" s="44">
        <v>0</v>
      </c>
      <c r="P674" s="43">
        <v>2.6507000000000001</v>
      </c>
    </row>
    <row r="675" spans="2:16" x14ac:dyDescent="0.25">
      <c r="B675" s="24"/>
      <c r="C675" s="265" t="s">
        <v>755</v>
      </c>
      <c r="D675" s="23" t="s">
        <v>1275</v>
      </c>
      <c r="E675" s="30"/>
      <c r="F675" s="23">
        <v>630</v>
      </c>
      <c r="G675" s="23">
        <v>0</v>
      </c>
      <c r="H675" s="23">
        <v>0</v>
      </c>
      <c r="I675" s="23">
        <v>0</v>
      </c>
      <c r="J675" s="23">
        <v>1</v>
      </c>
      <c r="K675" s="23">
        <v>0</v>
      </c>
      <c r="L675" s="44">
        <v>0</v>
      </c>
      <c r="M675" s="44">
        <v>0</v>
      </c>
      <c r="N675" s="44">
        <v>0</v>
      </c>
      <c r="O675" s="44">
        <v>0</v>
      </c>
      <c r="P675" s="43">
        <v>4.9790000000000001</v>
      </c>
    </row>
    <row r="676" spans="2:16" x14ac:dyDescent="0.25">
      <c r="B676" s="24"/>
      <c r="C676" s="265" t="s">
        <v>217</v>
      </c>
      <c r="D676" s="23" t="s">
        <v>647</v>
      </c>
      <c r="E676" s="30"/>
      <c r="F676" s="23">
        <v>390</v>
      </c>
      <c r="G676" s="23">
        <v>1</v>
      </c>
      <c r="H676" s="23">
        <v>1</v>
      </c>
      <c r="I676" s="23">
        <v>0</v>
      </c>
      <c r="J676" s="23">
        <v>0</v>
      </c>
      <c r="K676" s="23">
        <v>0</v>
      </c>
      <c r="L676" s="44">
        <v>0</v>
      </c>
      <c r="M676" s="44">
        <v>0</v>
      </c>
      <c r="N676" s="44">
        <v>0</v>
      </c>
      <c r="O676" s="44">
        <v>0</v>
      </c>
      <c r="P676" s="43">
        <v>5.2370000000000001</v>
      </c>
    </row>
    <row r="677" spans="2:16" x14ac:dyDescent="0.25">
      <c r="B677" s="24"/>
      <c r="C677" s="265" t="s">
        <v>112</v>
      </c>
      <c r="D677" s="23" t="s">
        <v>1542</v>
      </c>
      <c r="E677" s="30"/>
      <c r="F677" s="23">
        <v>330</v>
      </c>
      <c r="G677" s="23">
        <v>0</v>
      </c>
      <c r="H677" s="23">
        <v>0</v>
      </c>
      <c r="I677" s="41">
        <v>0</v>
      </c>
      <c r="J677" s="23">
        <v>0</v>
      </c>
      <c r="K677" s="23">
        <v>0</v>
      </c>
      <c r="L677" s="44">
        <v>0</v>
      </c>
      <c r="M677" s="44">
        <v>0</v>
      </c>
      <c r="N677" s="44">
        <v>0</v>
      </c>
      <c r="O677" s="44">
        <v>0</v>
      </c>
      <c r="P677" s="43">
        <v>2.7389999999999999</v>
      </c>
    </row>
    <row r="678" spans="2:16" x14ac:dyDescent="0.25">
      <c r="B678" s="24"/>
      <c r="C678" s="265" t="s">
        <v>537</v>
      </c>
      <c r="D678" s="23" t="s">
        <v>1545</v>
      </c>
      <c r="E678" s="30"/>
      <c r="F678" s="23">
        <v>395</v>
      </c>
      <c r="G678" s="23">
        <v>1</v>
      </c>
      <c r="H678" s="23">
        <v>0</v>
      </c>
      <c r="I678" s="41">
        <v>0</v>
      </c>
      <c r="J678" s="23">
        <v>0</v>
      </c>
      <c r="K678" s="23">
        <v>0</v>
      </c>
      <c r="L678" s="44">
        <v>0</v>
      </c>
      <c r="M678" s="44">
        <v>0</v>
      </c>
      <c r="N678" s="44">
        <v>0</v>
      </c>
      <c r="O678" s="44">
        <v>0</v>
      </c>
      <c r="P678" s="43">
        <v>4.2785000000000002</v>
      </c>
    </row>
    <row r="679" spans="2:16" x14ac:dyDescent="0.25">
      <c r="B679" s="24"/>
      <c r="C679" s="270" t="s">
        <v>469</v>
      </c>
      <c r="D679" s="23" t="s">
        <v>1275</v>
      </c>
      <c r="E679" s="30"/>
      <c r="F679" s="23">
        <v>630</v>
      </c>
      <c r="G679" s="23">
        <v>0</v>
      </c>
      <c r="H679" s="23">
        <v>0</v>
      </c>
      <c r="I679" s="41">
        <v>0</v>
      </c>
      <c r="J679" s="23">
        <v>0</v>
      </c>
      <c r="K679" s="23">
        <v>0</v>
      </c>
      <c r="L679" s="44">
        <v>6</v>
      </c>
      <c r="M679" s="44">
        <v>6</v>
      </c>
      <c r="N679" s="44">
        <v>9</v>
      </c>
      <c r="O679" s="44">
        <v>1</v>
      </c>
      <c r="P679" s="43">
        <v>18.779</v>
      </c>
    </row>
    <row r="680" spans="2:16" ht="16.5" thickBot="1" x14ac:dyDescent="0.3">
      <c r="B680" s="24"/>
      <c r="C680" s="266" t="s">
        <v>45</v>
      </c>
      <c r="D680" s="23" t="s">
        <v>1542</v>
      </c>
      <c r="E680" s="30"/>
      <c r="F680" s="23">
        <v>660</v>
      </c>
      <c r="G680" s="23">
        <v>0</v>
      </c>
      <c r="H680" s="23">
        <v>0</v>
      </c>
      <c r="I680" s="41">
        <v>0</v>
      </c>
      <c r="J680" s="23">
        <v>0</v>
      </c>
      <c r="K680" s="23">
        <v>0</v>
      </c>
      <c r="L680" s="44">
        <v>5</v>
      </c>
      <c r="M680" s="44">
        <v>2</v>
      </c>
      <c r="N680" s="44">
        <v>15</v>
      </c>
      <c r="O680" s="44">
        <v>8</v>
      </c>
      <c r="P680" s="43">
        <v>13.478</v>
      </c>
    </row>
    <row r="681" spans="2:16" x14ac:dyDescent="0.25">
      <c r="B681" s="24"/>
      <c r="C681" s="271" t="s">
        <v>789</v>
      </c>
      <c r="D681" s="23" t="s">
        <v>635</v>
      </c>
      <c r="E681" s="30"/>
      <c r="F681" s="23">
        <v>600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  <c r="L681" s="44">
        <v>3</v>
      </c>
      <c r="M681" s="44">
        <v>2</v>
      </c>
      <c r="N681" s="44">
        <v>20</v>
      </c>
      <c r="O681" s="44">
        <v>6</v>
      </c>
      <c r="P681" s="43">
        <v>12.48</v>
      </c>
    </row>
    <row r="682" spans="2:16" x14ac:dyDescent="0.25">
      <c r="B682" s="24"/>
      <c r="C682" s="270" t="s">
        <v>765</v>
      </c>
      <c r="D682" s="23" t="s">
        <v>1397</v>
      </c>
      <c r="E682" s="30"/>
      <c r="F682" s="23">
        <v>480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  <c r="L682" s="44">
        <v>4</v>
      </c>
      <c r="M682" s="44">
        <v>0</v>
      </c>
      <c r="N682" s="44">
        <v>15</v>
      </c>
      <c r="O682" s="44">
        <v>7</v>
      </c>
      <c r="P682" s="43">
        <v>9.234</v>
      </c>
    </row>
    <row r="683" spans="2:16" x14ac:dyDescent="0.25">
      <c r="B683" s="24"/>
      <c r="C683" s="294" t="s">
        <v>764</v>
      </c>
      <c r="D683" s="23" t="s">
        <v>887</v>
      </c>
      <c r="E683" s="30"/>
      <c r="F683" s="23">
        <v>450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  <c r="L683" s="44">
        <v>2</v>
      </c>
      <c r="M683" s="44">
        <v>2</v>
      </c>
      <c r="N683" s="44">
        <v>6</v>
      </c>
      <c r="O683" s="44">
        <v>6</v>
      </c>
      <c r="P683" s="43">
        <v>7.4349999999999987</v>
      </c>
    </row>
    <row r="684" spans="2:16" x14ac:dyDescent="0.25">
      <c r="B684" s="24"/>
      <c r="C684" s="265" t="s">
        <v>303</v>
      </c>
      <c r="D684" s="23">
        <v>0</v>
      </c>
      <c r="E684" s="30"/>
      <c r="F684" s="23">
        <v>0</v>
      </c>
      <c r="G684" s="23">
        <v>0</v>
      </c>
      <c r="H684" s="23">
        <v>0</v>
      </c>
      <c r="I684" s="23">
        <v>1</v>
      </c>
      <c r="J684" s="23">
        <v>0</v>
      </c>
      <c r="K684" s="23">
        <v>0</v>
      </c>
      <c r="L684" s="44">
        <v>0</v>
      </c>
      <c r="M684" s="44">
        <v>0</v>
      </c>
      <c r="N684" s="44">
        <v>0</v>
      </c>
      <c r="O684" s="44">
        <v>0</v>
      </c>
      <c r="P684" s="43">
        <v>1</v>
      </c>
    </row>
    <row r="685" spans="2:16" x14ac:dyDescent="0.25">
      <c r="B685" s="24"/>
      <c r="C685" s="265" t="s">
        <v>307</v>
      </c>
      <c r="D685" s="23">
        <v>0</v>
      </c>
      <c r="E685" s="30"/>
      <c r="F685" s="23">
        <v>0</v>
      </c>
      <c r="G685" s="23">
        <v>0</v>
      </c>
      <c r="H685" s="23">
        <v>2</v>
      </c>
      <c r="I685" s="23">
        <v>1</v>
      </c>
      <c r="J685" s="23">
        <v>0</v>
      </c>
      <c r="K685" s="23">
        <v>0</v>
      </c>
      <c r="L685" s="44">
        <v>0</v>
      </c>
      <c r="M685" s="44">
        <v>0</v>
      </c>
      <c r="N685" s="44">
        <v>0</v>
      </c>
      <c r="O685" s="44">
        <v>0</v>
      </c>
      <c r="P685" s="43">
        <v>3</v>
      </c>
    </row>
    <row r="686" spans="2:16" x14ac:dyDescent="0.25">
      <c r="B686" s="24"/>
      <c r="C686" s="265" t="s">
        <v>790</v>
      </c>
      <c r="D686" s="23">
        <v>0</v>
      </c>
      <c r="E686" s="30"/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3">
        <v>0</v>
      </c>
      <c r="L686" s="44">
        <v>0</v>
      </c>
      <c r="M686" s="44">
        <v>0</v>
      </c>
      <c r="N686" s="44">
        <v>0</v>
      </c>
      <c r="O686" s="44">
        <v>0</v>
      </c>
      <c r="P686" s="43">
        <v>0</v>
      </c>
    </row>
    <row r="687" spans="2:16" x14ac:dyDescent="0.25">
      <c r="B687" s="40" t="s">
        <v>318</v>
      </c>
      <c r="C687" s="293"/>
      <c r="D687" s="35">
        <v>0</v>
      </c>
      <c r="E687" s="35">
        <v>0</v>
      </c>
      <c r="F687" s="35">
        <v>10764</v>
      </c>
      <c r="G687" s="35">
        <v>33</v>
      </c>
      <c r="H687" s="35">
        <v>18</v>
      </c>
      <c r="I687" s="35">
        <v>13</v>
      </c>
      <c r="J687" s="35">
        <v>5</v>
      </c>
      <c r="K687" s="35">
        <v>0</v>
      </c>
      <c r="L687" s="35">
        <v>13</v>
      </c>
      <c r="M687" s="35">
        <v>11</v>
      </c>
      <c r="N687" s="35">
        <v>65</v>
      </c>
      <c r="O687" s="35">
        <v>19</v>
      </c>
      <c r="P687" s="43">
        <v>184.34120000000001</v>
      </c>
    </row>
    <row r="688" spans="2:16" x14ac:dyDescent="0.25">
      <c r="B688" s="24"/>
      <c r="C688" s="265" t="s">
        <v>425</v>
      </c>
      <c r="D688" s="23" t="s">
        <v>1420</v>
      </c>
      <c r="E688" s="30"/>
      <c r="F688" s="23">
        <v>605</v>
      </c>
      <c r="G688" s="23">
        <v>8</v>
      </c>
      <c r="H688" s="23">
        <v>3</v>
      </c>
      <c r="I688" s="23">
        <v>4</v>
      </c>
      <c r="J688" s="23">
        <v>1</v>
      </c>
      <c r="K688" s="23">
        <v>0</v>
      </c>
      <c r="L688" s="44">
        <v>0</v>
      </c>
      <c r="M688" s="44">
        <v>0</v>
      </c>
      <c r="N688" s="44">
        <v>0</v>
      </c>
      <c r="O688" s="44">
        <v>0</v>
      </c>
      <c r="P688" s="43">
        <v>19.7715</v>
      </c>
    </row>
    <row r="689" spans="2:16" x14ac:dyDescent="0.25">
      <c r="B689" s="24"/>
      <c r="C689" s="265" t="s">
        <v>5</v>
      </c>
      <c r="D689" s="23" t="s">
        <v>1542</v>
      </c>
      <c r="E689" s="30"/>
      <c r="F689" s="23">
        <v>652</v>
      </c>
      <c r="G689" s="23">
        <v>6</v>
      </c>
      <c r="H689" s="23">
        <v>1</v>
      </c>
      <c r="I689" s="23">
        <v>2</v>
      </c>
      <c r="J689" s="23">
        <v>0</v>
      </c>
      <c r="K689" s="23">
        <v>0</v>
      </c>
      <c r="L689" s="44">
        <v>0</v>
      </c>
      <c r="M689" s="44">
        <v>0</v>
      </c>
      <c r="N689" s="44">
        <v>0</v>
      </c>
      <c r="O689" s="44">
        <v>0</v>
      </c>
      <c r="P689" s="43">
        <v>14.4116</v>
      </c>
    </row>
    <row r="690" spans="2:16" x14ac:dyDescent="0.25">
      <c r="B690" s="24"/>
      <c r="C690" s="265" t="s">
        <v>455</v>
      </c>
      <c r="D690" s="23" t="s">
        <v>1270</v>
      </c>
      <c r="E690" s="30"/>
      <c r="F690" s="23">
        <v>382</v>
      </c>
      <c r="G690" s="23">
        <v>1</v>
      </c>
      <c r="H690" s="23">
        <v>0</v>
      </c>
      <c r="I690" s="23">
        <v>0</v>
      </c>
      <c r="J690" s="23">
        <v>1</v>
      </c>
      <c r="K690" s="23">
        <v>0</v>
      </c>
      <c r="L690" s="44">
        <v>0</v>
      </c>
      <c r="M690" s="44">
        <v>0</v>
      </c>
      <c r="N690" s="44">
        <v>0</v>
      </c>
      <c r="O690" s="44">
        <v>0</v>
      </c>
      <c r="P690" s="43">
        <v>3.9206000000000003</v>
      </c>
    </row>
    <row r="691" spans="2:16" x14ac:dyDescent="0.25">
      <c r="B691" s="24"/>
      <c r="C691" s="265" t="s">
        <v>247</v>
      </c>
      <c r="D691" s="23" t="s">
        <v>647</v>
      </c>
      <c r="E691" s="30"/>
      <c r="F691" s="23">
        <v>368</v>
      </c>
      <c r="G691" s="23">
        <v>3</v>
      </c>
      <c r="H691" s="23">
        <v>1</v>
      </c>
      <c r="I691" s="23">
        <v>0</v>
      </c>
      <c r="J691" s="23">
        <v>0</v>
      </c>
      <c r="K691" s="23">
        <v>0</v>
      </c>
      <c r="L691" s="44">
        <v>0</v>
      </c>
      <c r="M691" s="44">
        <v>0</v>
      </c>
      <c r="N691" s="44">
        <v>0</v>
      </c>
      <c r="O691" s="44">
        <v>0</v>
      </c>
      <c r="P691" s="43">
        <v>7.0544000000000002</v>
      </c>
    </row>
    <row r="692" spans="2:16" x14ac:dyDescent="0.25">
      <c r="B692" s="24"/>
      <c r="C692" s="265" t="s">
        <v>645</v>
      </c>
      <c r="D692" s="23" t="s">
        <v>1275</v>
      </c>
      <c r="E692" s="30"/>
      <c r="F692" s="23">
        <v>540</v>
      </c>
      <c r="G692" s="23">
        <v>5</v>
      </c>
      <c r="H692" s="23">
        <v>1</v>
      </c>
      <c r="I692" s="23">
        <v>2</v>
      </c>
      <c r="J692" s="23">
        <v>0</v>
      </c>
      <c r="K692" s="23">
        <v>0</v>
      </c>
      <c r="L692" s="44">
        <v>0</v>
      </c>
      <c r="M692" s="44">
        <v>0</v>
      </c>
      <c r="N692" s="44">
        <v>0</v>
      </c>
      <c r="O692" s="44">
        <v>0</v>
      </c>
      <c r="P692" s="43">
        <v>12.481999999999999</v>
      </c>
    </row>
    <row r="693" spans="2:16" x14ac:dyDescent="0.25">
      <c r="B693" s="24"/>
      <c r="C693" s="265" t="s">
        <v>649</v>
      </c>
      <c r="D693" s="23" t="s">
        <v>647</v>
      </c>
      <c r="E693" s="30"/>
      <c r="F693" s="23">
        <v>185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  <c r="L693" s="44">
        <v>0</v>
      </c>
      <c r="M693" s="44">
        <v>0</v>
      </c>
      <c r="N693" s="44">
        <v>0</v>
      </c>
      <c r="O693" s="44">
        <v>0</v>
      </c>
      <c r="P693" s="43">
        <v>1.5355000000000001</v>
      </c>
    </row>
    <row r="694" spans="2:16" x14ac:dyDescent="0.25">
      <c r="B694" s="24"/>
      <c r="C694" s="265" t="s">
        <v>491</v>
      </c>
      <c r="D694" s="23" t="s">
        <v>1545</v>
      </c>
      <c r="E694" s="30"/>
      <c r="F694" s="23">
        <v>422</v>
      </c>
      <c r="G694" s="23">
        <v>0</v>
      </c>
      <c r="H694" s="23">
        <v>1</v>
      </c>
      <c r="I694" s="23">
        <v>0</v>
      </c>
      <c r="J694" s="23">
        <v>0</v>
      </c>
      <c r="K694" s="23">
        <v>0</v>
      </c>
      <c r="L694" s="44">
        <v>0</v>
      </c>
      <c r="M694" s="44">
        <v>0</v>
      </c>
      <c r="N694" s="44">
        <v>0</v>
      </c>
      <c r="O694" s="44">
        <v>0</v>
      </c>
      <c r="P694" s="43">
        <v>4.5026000000000002</v>
      </c>
    </row>
    <row r="695" spans="2:16" x14ac:dyDescent="0.25">
      <c r="B695" s="24"/>
      <c r="C695" s="265" t="s">
        <v>706</v>
      </c>
      <c r="D695" s="23" t="s">
        <v>1404</v>
      </c>
      <c r="E695" s="30"/>
      <c r="F695" s="23">
        <v>630</v>
      </c>
      <c r="G695" s="23">
        <v>1</v>
      </c>
      <c r="H695" s="23">
        <v>1</v>
      </c>
      <c r="I695" s="23">
        <v>0</v>
      </c>
      <c r="J695" s="23">
        <v>0</v>
      </c>
      <c r="K695" s="23">
        <v>0</v>
      </c>
      <c r="L695" s="44">
        <v>0</v>
      </c>
      <c r="M695" s="44">
        <v>0</v>
      </c>
      <c r="N695" s="44">
        <v>0</v>
      </c>
      <c r="O695" s="44">
        <v>0</v>
      </c>
      <c r="P695" s="43">
        <v>7.2290000000000001</v>
      </c>
    </row>
    <row r="696" spans="2:16" x14ac:dyDescent="0.25">
      <c r="B696" s="24"/>
      <c r="C696" s="265" t="s">
        <v>594</v>
      </c>
      <c r="D696" s="23" t="s">
        <v>654</v>
      </c>
      <c r="E696" s="30"/>
      <c r="F696" s="23">
        <v>270</v>
      </c>
      <c r="G696" s="23">
        <v>1</v>
      </c>
      <c r="H696" s="23">
        <v>0</v>
      </c>
      <c r="I696" s="23">
        <v>0</v>
      </c>
      <c r="J696" s="23">
        <v>0</v>
      </c>
      <c r="K696" s="23">
        <v>0</v>
      </c>
      <c r="L696" s="44">
        <v>0</v>
      </c>
      <c r="M696" s="44">
        <v>0</v>
      </c>
      <c r="N696" s="44">
        <v>0</v>
      </c>
      <c r="O696" s="44">
        <v>0</v>
      </c>
      <c r="P696" s="43">
        <v>3.2410000000000001</v>
      </c>
    </row>
    <row r="697" spans="2:16" x14ac:dyDescent="0.25">
      <c r="B697" s="24"/>
      <c r="C697" s="278" t="s">
        <v>225</v>
      </c>
      <c r="D697" s="23" t="s">
        <v>1542</v>
      </c>
      <c r="E697" s="30"/>
      <c r="F697" s="23">
        <v>602</v>
      </c>
      <c r="G697" s="23">
        <v>6</v>
      </c>
      <c r="H697" s="23">
        <v>1</v>
      </c>
      <c r="I697" s="23">
        <v>3</v>
      </c>
      <c r="J697" s="23">
        <v>1</v>
      </c>
      <c r="K697" s="23">
        <v>0</v>
      </c>
      <c r="L697" s="44">
        <v>0</v>
      </c>
      <c r="M697" s="44">
        <v>0</v>
      </c>
      <c r="N697" s="44">
        <v>0</v>
      </c>
      <c r="O697" s="44">
        <v>0</v>
      </c>
      <c r="P697" s="43">
        <v>14.746600000000001</v>
      </c>
    </row>
    <row r="698" spans="2:16" x14ac:dyDescent="0.25">
      <c r="B698" s="24"/>
      <c r="C698" s="278" t="s">
        <v>720</v>
      </c>
      <c r="D698" s="23" t="s">
        <v>1420</v>
      </c>
      <c r="E698" s="30"/>
      <c r="F698" s="23">
        <v>556</v>
      </c>
      <c r="G698" s="23">
        <v>0</v>
      </c>
      <c r="H698" s="23">
        <v>5</v>
      </c>
      <c r="I698" s="23">
        <v>0</v>
      </c>
      <c r="J698" s="23">
        <v>1</v>
      </c>
      <c r="K698" s="23">
        <v>0</v>
      </c>
      <c r="L698" s="44">
        <v>0</v>
      </c>
      <c r="M698" s="44">
        <v>0</v>
      </c>
      <c r="N698" s="44">
        <v>0</v>
      </c>
      <c r="O698" s="44">
        <v>0</v>
      </c>
      <c r="P698" s="43">
        <v>9.3647999999999989</v>
      </c>
    </row>
    <row r="699" spans="2:16" x14ac:dyDescent="0.25">
      <c r="B699" s="24"/>
      <c r="C699" s="265" t="s">
        <v>475</v>
      </c>
      <c r="D699" s="23" t="s">
        <v>1275</v>
      </c>
      <c r="E699" s="30"/>
      <c r="F699" s="23">
        <v>67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  <c r="L699" s="44">
        <v>0</v>
      </c>
      <c r="M699" s="44">
        <v>0</v>
      </c>
      <c r="N699" s="44">
        <v>0</v>
      </c>
      <c r="O699" s="44">
        <v>0</v>
      </c>
      <c r="P699" s="43">
        <v>0.55610000000000004</v>
      </c>
    </row>
    <row r="700" spans="2:16" x14ac:dyDescent="0.25">
      <c r="B700" s="24"/>
      <c r="C700" s="265" t="s">
        <v>780</v>
      </c>
      <c r="D700" s="23" t="s">
        <v>1438</v>
      </c>
      <c r="E700" s="30"/>
      <c r="F700" s="23">
        <v>362</v>
      </c>
      <c r="G700" s="23">
        <v>0</v>
      </c>
      <c r="H700" s="23">
        <v>1</v>
      </c>
      <c r="I700" s="23">
        <v>0</v>
      </c>
      <c r="J700" s="23">
        <v>0</v>
      </c>
      <c r="K700" s="23">
        <v>0</v>
      </c>
      <c r="L700" s="44">
        <v>0</v>
      </c>
      <c r="M700" s="44">
        <v>0</v>
      </c>
      <c r="N700" s="44">
        <v>0</v>
      </c>
      <c r="O700" s="44">
        <v>0</v>
      </c>
      <c r="P700" s="43">
        <v>4.0045999999999999</v>
      </c>
    </row>
    <row r="701" spans="2:16" x14ac:dyDescent="0.25">
      <c r="B701" s="24"/>
      <c r="C701" s="268" t="s">
        <v>543</v>
      </c>
      <c r="D701" s="23" t="s">
        <v>1545</v>
      </c>
      <c r="E701" s="30"/>
      <c r="F701" s="23">
        <v>376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  <c r="L701" s="44">
        <v>0</v>
      </c>
      <c r="M701" s="44">
        <v>0</v>
      </c>
      <c r="N701" s="44">
        <v>0</v>
      </c>
      <c r="O701" s="44">
        <v>0</v>
      </c>
      <c r="P701" s="43">
        <v>3.1208</v>
      </c>
    </row>
    <row r="702" spans="2:16" x14ac:dyDescent="0.25">
      <c r="B702" s="24"/>
      <c r="C702" s="265" t="s">
        <v>805</v>
      </c>
      <c r="D702" s="23" t="s">
        <v>1420</v>
      </c>
      <c r="E702" s="30"/>
      <c r="F702" s="23">
        <v>85</v>
      </c>
      <c r="G702" s="23">
        <v>0</v>
      </c>
      <c r="H702" s="23">
        <v>0</v>
      </c>
      <c r="I702" s="23">
        <v>0</v>
      </c>
      <c r="J702" s="23">
        <v>0</v>
      </c>
      <c r="K702" s="23">
        <v>0</v>
      </c>
      <c r="L702" s="44">
        <v>0</v>
      </c>
      <c r="M702" s="44">
        <v>0</v>
      </c>
      <c r="N702" s="44">
        <v>0</v>
      </c>
      <c r="O702" s="44">
        <v>0</v>
      </c>
      <c r="P702" s="43">
        <v>0.70550000000000002</v>
      </c>
    </row>
    <row r="703" spans="2:16" x14ac:dyDescent="0.25">
      <c r="B703" s="24"/>
      <c r="C703" s="265" t="s">
        <v>360</v>
      </c>
      <c r="D703" s="23" t="s">
        <v>1246</v>
      </c>
      <c r="E703" s="30"/>
      <c r="F703" s="23">
        <v>259</v>
      </c>
      <c r="G703" s="23">
        <v>0</v>
      </c>
      <c r="H703" s="23">
        <v>0</v>
      </c>
      <c r="I703" s="23">
        <v>0</v>
      </c>
      <c r="J703" s="23">
        <v>0</v>
      </c>
      <c r="K703" s="23">
        <v>0</v>
      </c>
      <c r="L703" s="44">
        <v>0</v>
      </c>
      <c r="M703" s="44">
        <v>0</v>
      </c>
      <c r="N703" s="44">
        <v>0</v>
      </c>
      <c r="O703" s="44">
        <v>0</v>
      </c>
      <c r="P703" s="43">
        <v>2.1497000000000002</v>
      </c>
    </row>
    <row r="704" spans="2:16" x14ac:dyDescent="0.25">
      <c r="B704" s="24"/>
      <c r="C704" s="265" t="s">
        <v>338</v>
      </c>
      <c r="D704" s="23" t="s">
        <v>972</v>
      </c>
      <c r="E704" s="30"/>
      <c r="F704" s="23">
        <v>19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  <c r="L704" s="44">
        <v>0</v>
      </c>
      <c r="M704" s="44">
        <v>0</v>
      </c>
      <c r="N704" s="44">
        <v>0</v>
      </c>
      <c r="O704" s="44">
        <v>0</v>
      </c>
      <c r="P704" s="43">
        <v>0.15770000000000001</v>
      </c>
    </row>
    <row r="705" spans="2:16" x14ac:dyDescent="0.25">
      <c r="B705" s="24"/>
      <c r="C705" s="265" t="s">
        <v>593</v>
      </c>
      <c r="D705" s="23" t="s">
        <v>654</v>
      </c>
      <c r="E705" s="30"/>
      <c r="F705" s="23">
        <v>180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  <c r="L705" s="44">
        <v>0</v>
      </c>
      <c r="M705" s="44">
        <v>0</v>
      </c>
      <c r="N705" s="44">
        <v>0</v>
      </c>
      <c r="O705" s="44">
        <v>0</v>
      </c>
      <c r="P705" s="43">
        <v>1.494</v>
      </c>
    </row>
    <row r="706" spans="2:16" x14ac:dyDescent="0.25">
      <c r="B706" s="24"/>
      <c r="C706" s="278" t="s">
        <v>755</v>
      </c>
      <c r="D706" s="23" t="s">
        <v>1275</v>
      </c>
      <c r="E706" s="30"/>
      <c r="F706" s="23">
        <v>630</v>
      </c>
      <c r="G706" s="23">
        <v>0</v>
      </c>
      <c r="H706" s="23">
        <v>0</v>
      </c>
      <c r="I706" s="23">
        <v>0</v>
      </c>
      <c r="J706" s="23">
        <v>1</v>
      </c>
      <c r="K706" s="23">
        <v>0</v>
      </c>
      <c r="L706" s="44">
        <v>0</v>
      </c>
      <c r="M706" s="44">
        <v>0</v>
      </c>
      <c r="N706" s="44">
        <v>0</v>
      </c>
      <c r="O706" s="44">
        <v>0</v>
      </c>
      <c r="P706" s="43">
        <v>4.9790000000000001</v>
      </c>
    </row>
    <row r="707" spans="2:16" x14ac:dyDescent="0.25">
      <c r="B707" s="24"/>
      <c r="C707" s="265" t="s">
        <v>217</v>
      </c>
      <c r="D707" s="23" t="s">
        <v>647</v>
      </c>
      <c r="E707" s="30"/>
      <c r="F707" s="23">
        <v>390</v>
      </c>
      <c r="G707" s="23">
        <v>1</v>
      </c>
      <c r="H707" s="23">
        <v>1</v>
      </c>
      <c r="I707" s="23">
        <v>0</v>
      </c>
      <c r="J707" s="23">
        <v>0</v>
      </c>
      <c r="K707" s="23">
        <v>0</v>
      </c>
      <c r="L707" s="44">
        <v>0</v>
      </c>
      <c r="M707" s="44">
        <v>0</v>
      </c>
      <c r="N707" s="44">
        <v>0</v>
      </c>
      <c r="O707" s="44">
        <v>0</v>
      </c>
      <c r="P707" s="43">
        <v>5.2370000000000001</v>
      </c>
    </row>
    <row r="708" spans="2:16" ht="16.5" thickBot="1" x14ac:dyDescent="0.3">
      <c r="B708" s="24"/>
      <c r="C708" s="266" t="s">
        <v>539</v>
      </c>
      <c r="D708" s="23" t="s">
        <v>1420</v>
      </c>
      <c r="E708" s="30"/>
      <c r="F708" s="23">
        <v>479</v>
      </c>
      <c r="G708" s="23">
        <v>0</v>
      </c>
      <c r="H708" s="23">
        <v>0</v>
      </c>
      <c r="I708" s="41">
        <v>0</v>
      </c>
      <c r="J708" s="23">
        <v>0</v>
      </c>
      <c r="K708" s="23">
        <v>0</v>
      </c>
      <c r="L708" s="44">
        <v>0</v>
      </c>
      <c r="M708" s="44">
        <v>0</v>
      </c>
      <c r="N708" s="44">
        <v>0</v>
      </c>
      <c r="O708" s="44">
        <v>0</v>
      </c>
      <c r="P708" s="43">
        <v>3.9757000000000002</v>
      </c>
    </row>
    <row r="709" spans="2:16" x14ac:dyDescent="0.25">
      <c r="B709" s="24"/>
      <c r="C709" s="277" t="s">
        <v>537</v>
      </c>
      <c r="D709" s="23" t="s">
        <v>1545</v>
      </c>
      <c r="E709" s="30"/>
      <c r="F709" s="23">
        <v>395</v>
      </c>
      <c r="G709" s="23">
        <v>1</v>
      </c>
      <c r="H709" s="23">
        <v>0</v>
      </c>
      <c r="I709" s="41">
        <v>0</v>
      </c>
      <c r="J709" s="23">
        <v>0</v>
      </c>
      <c r="K709" s="23">
        <v>0</v>
      </c>
      <c r="L709" s="44">
        <v>0</v>
      </c>
      <c r="M709" s="44">
        <v>0</v>
      </c>
      <c r="N709" s="44">
        <v>0</v>
      </c>
      <c r="O709" s="44">
        <v>0</v>
      </c>
      <c r="P709" s="43">
        <v>4.2785000000000002</v>
      </c>
    </row>
    <row r="710" spans="2:16" ht="16.5" thickBot="1" x14ac:dyDescent="0.3">
      <c r="B710" s="24"/>
      <c r="C710" s="279" t="s">
        <v>469</v>
      </c>
      <c r="D710" s="23" t="s">
        <v>1275</v>
      </c>
      <c r="E710" s="30"/>
      <c r="F710" s="23">
        <v>630</v>
      </c>
      <c r="G710" s="23">
        <v>0</v>
      </c>
      <c r="H710" s="23">
        <v>0</v>
      </c>
      <c r="I710" s="41">
        <v>0</v>
      </c>
      <c r="J710" s="23">
        <v>0</v>
      </c>
      <c r="K710" s="23">
        <v>0</v>
      </c>
      <c r="L710" s="44">
        <v>6</v>
      </c>
      <c r="M710" s="44">
        <v>6</v>
      </c>
      <c r="N710" s="44">
        <v>9</v>
      </c>
      <c r="O710" s="44">
        <v>1</v>
      </c>
      <c r="P710" s="43">
        <v>18.779</v>
      </c>
    </row>
    <row r="711" spans="2:16" x14ac:dyDescent="0.25">
      <c r="B711" s="24"/>
      <c r="C711" s="277" t="s">
        <v>269</v>
      </c>
      <c r="D711" s="23" t="s">
        <v>1545</v>
      </c>
      <c r="E711" s="30"/>
      <c r="F711" s="23">
        <v>450</v>
      </c>
      <c r="G711" s="23">
        <v>0</v>
      </c>
      <c r="H711" s="23">
        <v>0</v>
      </c>
      <c r="I711" s="41">
        <v>0</v>
      </c>
      <c r="J711" s="23">
        <v>0</v>
      </c>
      <c r="K711" s="23">
        <v>0</v>
      </c>
      <c r="L711" s="44">
        <v>2</v>
      </c>
      <c r="M711" s="44">
        <v>2</v>
      </c>
      <c r="N711" s="44">
        <v>19</v>
      </c>
      <c r="O711" s="44">
        <v>3</v>
      </c>
      <c r="P711" s="43">
        <v>10.785</v>
      </c>
    </row>
    <row r="712" spans="2:16" x14ac:dyDescent="0.25">
      <c r="B712" s="24"/>
      <c r="C712" s="265" t="s">
        <v>789</v>
      </c>
      <c r="D712" s="23" t="s">
        <v>635</v>
      </c>
      <c r="E712" s="30"/>
      <c r="F712" s="23">
        <v>600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  <c r="L712" s="44">
        <v>3</v>
      </c>
      <c r="M712" s="44">
        <v>2</v>
      </c>
      <c r="N712" s="44">
        <v>20</v>
      </c>
      <c r="O712" s="44">
        <v>6</v>
      </c>
      <c r="P712" s="43">
        <v>12.48</v>
      </c>
    </row>
    <row r="713" spans="2:16" x14ac:dyDescent="0.25">
      <c r="B713" s="24"/>
      <c r="C713" s="265" t="s">
        <v>788</v>
      </c>
      <c r="D713" s="23" t="s">
        <v>654</v>
      </c>
      <c r="E713" s="30"/>
      <c r="F713" s="23">
        <v>270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  <c r="L713" s="44">
        <v>1</v>
      </c>
      <c r="M713" s="44">
        <v>0</v>
      </c>
      <c r="N713" s="44">
        <v>8</v>
      </c>
      <c r="O713" s="44">
        <v>5</v>
      </c>
      <c r="P713" s="43">
        <v>3.5910000000000002</v>
      </c>
    </row>
    <row r="714" spans="2:16" x14ac:dyDescent="0.25">
      <c r="B714" s="24"/>
      <c r="C714" s="265" t="s">
        <v>343</v>
      </c>
      <c r="D714" s="23" t="s">
        <v>1104</v>
      </c>
      <c r="E714" s="30"/>
      <c r="F714" s="23">
        <v>360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  <c r="L714" s="44">
        <v>1</v>
      </c>
      <c r="M714" s="44">
        <v>1</v>
      </c>
      <c r="N714" s="44">
        <v>9</v>
      </c>
      <c r="O714" s="44">
        <v>4</v>
      </c>
      <c r="P714" s="43">
        <v>5.7879999999999994</v>
      </c>
    </row>
    <row r="715" spans="2:16" x14ac:dyDescent="0.25">
      <c r="B715" s="24"/>
      <c r="C715" s="265" t="s">
        <v>314</v>
      </c>
      <c r="D715" s="23">
        <v>0</v>
      </c>
      <c r="E715" s="30"/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  <c r="L715" s="44">
        <v>0</v>
      </c>
      <c r="M715" s="44">
        <v>0</v>
      </c>
      <c r="N715" s="44">
        <v>0</v>
      </c>
      <c r="O715" s="44">
        <v>0</v>
      </c>
      <c r="P715" s="43">
        <v>0</v>
      </c>
    </row>
    <row r="716" spans="2:16" x14ac:dyDescent="0.25">
      <c r="B716" s="24"/>
      <c r="C716" s="265" t="s">
        <v>158</v>
      </c>
      <c r="D716" s="23">
        <v>0</v>
      </c>
      <c r="E716" s="30"/>
      <c r="F716" s="23">
        <v>0</v>
      </c>
      <c r="G716" s="23">
        <v>0</v>
      </c>
      <c r="H716" s="23">
        <v>2</v>
      </c>
      <c r="I716" s="23">
        <v>1</v>
      </c>
      <c r="J716" s="23">
        <v>0</v>
      </c>
      <c r="K716" s="23">
        <v>0</v>
      </c>
      <c r="L716" s="44">
        <v>0</v>
      </c>
      <c r="M716" s="44">
        <v>0</v>
      </c>
      <c r="N716" s="44">
        <v>0</v>
      </c>
      <c r="O716" s="44">
        <v>0</v>
      </c>
      <c r="P716" s="43">
        <v>3</v>
      </c>
    </row>
    <row r="717" spans="2:16" x14ac:dyDescent="0.25">
      <c r="B717" s="24"/>
      <c r="C717" s="265" t="s">
        <v>155</v>
      </c>
      <c r="D717" s="23">
        <v>0</v>
      </c>
      <c r="E717" s="30"/>
      <c r="F717" s="23">
        <v>0</v>
      </c>
      <c r="G717" s="23">
        <v>0</v>
      </c>
      <c r="H717" s="23">
        <v>0</v>
      </c>
      <c r="I717" s="23">
        <v>1</v>
      </c>
      <c r="J717" s="23">
        <v>0</v>
      </c>
      <c r="K717" s="23">
        <v>0</v>
      </c>
      <c r="L717" s="44">
        <v>0</v>
      </c>
      <c r="M717" s="44">
        <v>0</v>
      </c>
      <c r="N717" s="44">
        <v>0</v>
      </c>
      <c r="O717" s="44">
        <v>0</v>
      </c>
      <c r="P717" s="43">
        <v>1</v>
      </c>
    </row>
    <row r="718" spans="2:16" x14ac:dyDescent="0.25">
      <c r="B718" s="40" t="s">
        <v>141</v>
      </c>
      <c r="C718" s="293"/>
      <c r="D718" s="35">
        <v>0</v>
      </c>
      <c r="E718" s="35">
        <v>0</v>
      </c>
      <c r="F718" s="35">
        <v>10791</v>
      </c>
      <c r="G718" s="35">
        <v>38</v>
      </c>
      <c r="H718" s="35">
        <v>30</v>
      </c>
      <c r="I718" s="35">
        <v>21</v>
      </c>
      <c r="J718" s="35">
        <v>3</v>
      </c>
      <c r="K718" s="35">
        <v>0</v>
      </c>
      <c r="L718" s="35">
        <v>17</v>
      </c>
      <c r="M718" s="35">
        <v>10</v>
      </c>
      <c r="N718" s="35">
        <v>54</v>
      </c>
      <c r="O718" s="35">
        <v>27</v>
      </c>
      <c r="P718" s="43">
        <v>208.86530000000002</v>
      </c>
    </row>
    <row r="719" spans="2:16" x14ac:dyDescent="0.25">
      <c r="B719" s="24"/>
      <c r="C719" s="295" t="s">
        <v>425</v>
      </c>
      <c r="D719" s="23" t="s">
        <v>1420</v>
      </c>
      <c r="E719" s="30"/>
      <c r="F719" s="23">
        <v>605</v>
      </c>
      <c r="G719" s="23">
        <v>8</v>
      </c>
      <c r="H719" s="23">
        <v>3</v>
      </c>
      <c r="I719" s="23">
        <v>4</v>
      </c>
      <c r="J719" s="23">
        <v>1</v>
      </c>
      <c r="K719" s="23">
        <v>0</v>
      </c>
      <c r="L719" s="44">
        <v>0</v>
      </c>
      <c r="M719" s="44">
        <v>0</v>
      </c>
      <c r="N719" s="44">
        <v>0</v>
      </c>
      <c r="O719" s="44">
        <v>0</v>
      </c>
      <c r="P719" s="43">
        <v>19.7715</v>
      </c>
    </row>
    <row r="720" spans="2:16" x14ac:dyDescent="0.25">
      <c r="B720" s="24"/>
      <c r="C720" s="295" t="s">
        <v>5</v>
      </c>
      <c r="D720" s="23" t="s">
        <v>1542</v>
      </c>
      <c r="E720" s="30"/>
      <c r="F720" s="23">
        <v>652</v>
      </c>
      <c r="G720" s="23">
        <v>6</v>
      </c>
      <c r="H720" s="23">
        <v>1</v>
      </c>
      <c r="I720" s="23">
        <v>2</v>
      </c>
      <c r="J720" s="23">
        <v>0</v>
      </c>
      <c r="K720" s="23">
        <v>0</v>
      </c>
      <c r="L720" s="44">
        <v>0</v>
      </c>
      <c r="M720" s="44">
        <v>0</v>
      </c>
      <c r="N720" s="44">
        <v>0</v>
      </c>
      <c r="O720" s="44">
        <v>0</v>
      </c>
      <c r="P720" s="43">
        <v>14.4116</v>
      </c>
    </row>
    <row r="721" spans="2:16" x14ac:dyDescent="0.25">
      <c r="B721" s="24"/>
      <c r="C721" s="295" t="s">
        <v>689</v>
      </c>
      <c r="D721" s="23" t="s">
        <v>1397</v>
      </c>
      <c r="E721" s="30"/>
      <c r="F721" s="23">
        <v>465</v>
      </c>
      <c r="G721" s="23">
        <v>7</v>
      </c>
      <c r="H721" s="23">
        <v>0</v>
      </c>
      <c r="I721" s="23">
        <v>4</v>
      </c>
      <c r="J721" s="23">
        <v>0</v>
      </c>
      <c r="K721" s="23">
        <v>0</v>
      </c>
      <c r="L721" s="44">
        <v>0</v>
      </c>
      <c r="M721" s="44">
        <v>0</v>
      </c>
      <c r="N721" s="44">
        <v>0</v>
      </c>
      <c r="O721" s="44">
        <v>0</v>
      </c>
      <c r="P721" s="43">
        <v>14.859500000000001</v>
      </c>
    </row>
    <row r="722" spans="2:16" x14ac:dyDescent="0.25">
      <c r="B722" s="24"/>
      <c r="C722" s="295" t="s">
        <v>405</v>
      </c>
      <c r="D722" s="23" t="s">
        <v>1420</v>
      </c>
      <c r="E722" s="30"/>
      <c r="F722" s="23">
        <v>547</v>
      </c>
      <c r="G722" s="23">
        <v>5</v>
      </c>
      <c r="H722" s="23">
        <v>2</v>
      </c>
      <c r="I722" s="23">
        <v>1</v>
      </c>
      <c r="J722" s="23">
        <v>0</v>
      </c>
      <c r="K722" s="23">
        <v>0</v>
      </c>
      <c r="L722" s="44">
        <v>0</v>
      </c>
      <c r="M722" s="44">
        <v>0</v>
      </c>
      <c r="N722" s="44">
        <v>0</v>
      </c>
      <c r="O722" s="44">
        <v>0</v>
      </c>
      <c r="P722" s="43">
        <v>12.540099999999999</v>
      </c>
    </row>
    <row r="723" spans="2:16" x14ac:dyDescent="0.25">
      <c r="B723" s="24"/>
      <c r="C723" s="295" t="s">
        <v>359</v>
      </c>
      <c r="D723" s="23" t="s">
        <v>1542</v>
      </c>
      <c r="E723" s="30"/>
      <c r="F723" s="23">
        <v>268</v>
      </c>
      <c r="G723" s="23">
        <v>0</v>
      </c>
      <c r="H723" s="23">
        <v>3</v>
      </c>
      <c r="I723" s="23">
        <v>0</v>
      </c>
      <c r="J723" s="23">
        <v>0</v>
      </c>
      <c r="K723" s="23">
        <v>0</v>
      </c>
      <c r="L723" s="44">
        <v>0</v>
      </c>
      <c r="M723" s="44">
        <v>0</v>
      </c>
      <c r="N723" s="44">
        <v>0</v>
      </c>
      <c r="O723" s="44">
        <v>0</v>
      </c>
      <c r="P723" s="43">
        <v>5.2244000000000002</v>
      </c>
    </row>
    <row r="724" spans="2:16" x14ac:dyDescent="0.25">
      <c r="B724" s="24"/>
      <c r="C724" s="295" t="s">
        <v>467</v>
      </c>
      <c r="D724" s="23" t="s">
        <v>1275</v>
      </c>
      <c r="E724" s="30"/>
      <c r="F724" s="23">
        <v>626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  <c r="L724" s="44">
        <v>0</v>
      </c>
      <c r="M724" s="44">
        <v>0</v>
      </c>
      <c r="N724" s="44">
        <v>0</v>
      </c>
      <c r="O724" s="44">
        <v>0</v>
      </c>
      <c r="P724" s="43">
        <v>5.1958000000000002</v>
      </c>
    </row>
    <row r="725" spans="2:16" x14ac:dyDescent="0.25">
      <c r="B725" s="24"/>
      <c r="C725" s="295" t="s">
        <v>491</v>
      </c>
      <c r="D725" s="23" t="s">
        <v>1545</v>
      </c>
      <c r="E725" s="30"/>
      <c r="F725" s="23">
        <v>422</v>
      </c>
      <c r="G725" s="23">
        <v>0</v>
      </c>
      <c r="H725" s="23">
        <v>1</v>
      </c>
      <c r="I725" s="23">
        <v>0</v>
      </c>
      <c r="J725" s="23">
        <v>0</v>
      </c>
      <c r="K725" s="23">
        <v>0</v>
      </c>
      <c r="L725" s="44">
        <v>0</v>
      </c>
      <c r="M725" s="44">
        <v>0</v>
      </c>
      <c r="N725" s="44">
        <v>0</v>
      </c>
      <c r="O725" s="44">
        <v>0</v>
      </c>
      <c r="P725" s="43">
        <v>4.5026000000000002</v>
      </c>
    </row>
    <row r="726" spans="2:16" x14ac:dyDescent="0.25">
      <c r="B726" s="24"/>
      <c r="C726" s="295" t="s">
        <v>42</v>
      </c>
      <c r="D726" s="23" t="s">
        <v>787</v>
      </c>
      <c r="E726" s="30"/>
      <c r="F726" s="23">
        <v>357</v>
      </c>
      <c r="G726" s="23">
        <v>1</v>
      </c>
      <c r="H726" s="23">
        <v>3</v>
      </c>
      <c r="I726" s="23">
        <v>1</v>
      </c>
      <c r="J726" s="23">
        <v>0</v>
      </c>
      <c r="K726" s="23">
        <v>0</v>
      </c>
      <c r="L726" s="44">
        <v>0</v>
      </c>
      <c r="M726" s="44">
        <v>0</v>
      </c>
      <c r="N726" s="44">
        <v>0</v>
      </c>
      <c r="O726" s="44">
        <v>0</v>
      </c>
      <c r="P726" s="43">
        <v>7.9630999999999998</v>
      </c>
    </row>
    <row r="727" spans="2:16" x14ac:dyDescent="0.25">
      <c r="B727" s="24"/>
      <c r="C727" s="295" t="s">
        <v>707</v>
      </c>
      <c r="D727" s="23" t="s">
        <v>1236</v>
      </c>
      <c r="E727" s="30"/>
      <c r="F727" s="23">
        <v>425</v>
      </c>
      <c r="G727" s="23">
        <v>1</v>
      </c>
      <c r="H727" s="23">
        <v>2</v>
      </c>
      <c r="I727" s="23">
        <v>1</v>
      </c>
      <c r="J727" s="23">
        <v>0</v>
      </c>
      <c r="K727" s="23">
        <v>0</v>
      </c>
      <c r="L727" s="44">
        <v>0</v>
      </c>
      <c r="M727" s="44">
        <v>0</v>
      </c>
      <c r="N727" s="44">
        <v>0</v>
      </c>
      <c r="O727" s="44">
        <v>0</v>
      </c>
      <c r="P727" s="43">
        <v>7.5274999999999999</v>
      </c>
    </row>
    <row r="728" spans="2:16" x14ac:dyDescent="0.25">
      <c r="B728" s="24"/>
      <c r="C728" s="295" t="s">
        <v>225</v>
      </c>
      <c r="D728" s="23" t="s">
        <v>1542</v>
      </c>
      <c r="E728" s="30"/>
      <c r="F728" s="23">
        <v>602</v>
      </c>
      <c r="G728" s="23">
        <v>6</v>
      </c>
      <c r="H728" s="23">
        <v>1</v>
      </c>
      <c r="I728" s="23">
        <v>3</v>
      </c>
      <c r="J728" s="23">
        <v>1</v>
      </c>
      <c r="K728" s="23">
        <v>0</v>
      </c>
      <c r="L728" s="44">
        <v>0</v>
      </c>
      <c r="M728" s="44">
        <v>0</v>
      </c>
      <c r="N728" s="44">
        <v>0</v>
      </c>
      <c r="O728" s="44">
        <v>0</v>
      </c>
      <c r="P728" s="43">
        <v>14.746600000000001</v>
      </c>
    </row>
    <row r="729" spans="2:16" x14ac:dyDescent="0.25">
      <c r="B729" s="24"/>
      <c r="C729" s="295" t="s">
        <v>422</v>
      </c>
      <c r="D729" s="23" t="s">
        <v>1404</v>
      </c>
      <c r="E729" s="30"/>
      <c r="F729" s="23">
        <v>310</v>
      </c>
      <c r="G729" s="23">
        <v>3</v>
      </c>
      <c r="H729" s="23">
        <v>1</v>
      </c>
      <c r="I729" s="23">
        <v>2</v>
      </c>
      <c r="J729" s="23">
        <v>1</v>
      </c>
      <c r="K729" s="23">
        <v>0</v>
      </c>
      <c r="L729" s="44">
        <v>0</v>
      </c>
      <c r="M729" s="44">
        <v>0</v>
      </c>
      <c r="N729" s="44">
        <v>0</v>
      </c>
      <c r="O729" s="44">
        <v>0</v>
      </c>
      <c r="P729" s="43">
        <v>8.3230000000000004</v>
      </c>
    </row>
    <row r="730" spans="2:16" x14ac:dyDescent="0.25">
      <c r="B730" s="24"/>
      <c r="C730" s="295" t="s">
        <v>475</v>
      </c>
      <c r="D730" s="23" t="s">
        <v>1275</v>
      </c>
      <c r="E730" s="30"/>
      <c r="F730" s="23">
        <v>67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  <c r="L730" s="44">
        <v>0</v>
      </c>
      <c r="M730" s="44">
        <v>0</v>
      </c>
      <c r="N730" s="44">
        <v>0</v>
      </c>
      <c r="O730" s="44">
        <v>0</v>
      </c>
      <c r="P730" s="43">
        <v>0.55610000000000004</v>
      </c>
    </row>
    <row r="731" spans="2:16" x14ac:dyDescent="0.25">
      <c r="B731" s="24"/>
      <c r="C731" s="295" t="s">
        <v>734</v>
      </c>
      <c r="D731" s="23" t="s">
        <v>1397</v>
      </c>
      <c r="E731" s="30"/>
      <c r="F731" s="23">
        <v>470</v>
      </c>
      <c r="G731" s="23">
        <v>0</v>
      </c>
      <c r="H731" s="23">
        <v>4</v>
      </c>
      <c r="I731" s="23">
        <v>0</v>
      </c>
      <c r="J731" s="23">
        <v>0</v>
      </c>
      <c r="K731" s="23">
        <v>0</v>
      </c>
      <c r="L731" s="44">
        <v>0</v>
      </c>
      <c r="M731" s="44">
        <v>0</v>
      </c>
      <c r="N731" s="44">
        <v>0</v>
      </c>
      <c r="O731" s="44">
        <v>0</v>
      </c>
      <c r="P731" s="43">
        <v>7.9009999999999998</v>
      </c>
    </row>
    <row r="732" spans="2:16" x14ac:dyDescent="0.25">
      <c r="B732" s="24"/>
      <c r="C732" s="295" t="s">
        <v>543</v>
      </c>
      <c r="D732" s="23" t="s">
        <v>1545</v>
      </c>
      <c r="E732" s="30"/>
      <c r="F732" s="23">
        <v>376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  <c r="L732" s="44">
        <v>0</v>
      </c>
      <c r="M732" s="44">
        <v>0</v>
      </c>
      <c r="N732" s="44">
        <v>0</v>
      </c>
      <c r="O732" s="44">
        <v>0</v>
      </c>
      <c r="P732" s="43">
        <v>3.1208</v>
      </c>
    </row>
    <row r="733" spans="2:16" x14ac:dyDescent="0.25">
      <c r="B733" s="24"/>
      <c r="C733" s="295" t="s">
        <v>805</v>
      </c>
      <c r="D733" s="23" t="s">
        <v>1420</v>
      </c>
      <c r="E733" s="30"/>
      <c r="F733" s="23">
        <v>85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  <c r="L733" s="44">
        <v>0</v>
      </c>
      <c r="M733" s="44">
        <v>0</v>
      </c>
      <c r="N733" s="44">
        <v>0</v>
      </c>
      <c r="O733" s="44">
        <v>0</v>
      </c>
      <c r="P733" s="43">
        <v>0.70550000000000002</v>
      </c>
    </row>
    <row r="734" spans="2:16" x14ac:dyDescent="0.25">
      <c r="B734" s="24"/>
      <c r="C734" s="295" t="s">
        <v>745</v>
      </c>
      <c r="D734" s="23" t="s">
        <v>1256</v>
      </c>
      <c r="E734" s="30"/>
      <c r="F734" s="23">
        <v>270</v>
      </c>
      <c r="G734" s="23">
        <v>0</v>
      </c>
      <c r="H734" s="23">
        <v>2</v>
      </c>
      <c r="I734" s="23">
        <v>0</v>
      </c>
      <c r="J734" s="23">
        <v>0</v>
      </c>
      <c r="K734" s="23">
        <v>0</v>
      </c>
      <c r="L734" s="44">
        <v>0</v>
      </c>
      <c r="M734" s="44">
        <v>0</v>
      </c>
      <c r="N734" s="44">
        <v>0</v>
      </c>
      <c r="O734" s="44">
        <v>0</v>
      </c>
      <c r="P734" s="43">
        <v>4.2409999999999997</v>
      </c>
    </row>
    <row r="735" spans="2:16" x14ac:dyDescent="0.25">
      <c r="B735" s="24"/>
      <c r="C735" s="295" t="s">
        <v>781</v>
      </c>
      <c r="D735" s="23" t="s">
        <v>1387</v>
      </c>
      <c r="E735" s="30"/>
      <c r="F735" s="23">
        <v>215</v>
      </c>
      <c r="G735" s="23">
        <v>1</v>
      </c>
      <c r="H735" s="23">
        <v>1</v>
      </c>
      <c r="I735" s="23">
        <v>0</v>
      </c>
      <c r="J735" s="23">
        <v>0</v>
      </c>
      <c r="K735" s="23">
        <v>0</v>
      </c>
      <c r="L735" s="44">
        <v>0</v>
      </c>
      <c r="M735" s="44">
        <v>0</v>
      </c>
      <c r="N735" s="44">
        <v>0</v>
      </c>
      <c r="O735" s="44">
        <v>0</v>
      </c>
      <c r="P735" s="43">
        <v>3.7845</v>
      </c>
    </row>
    <row r="736" spans="2:16" x14ac:dyDescent="0.25">
      <c r="B736" s="24"/>
      <c r="C736" s="295" t="s">
        <v>593</v>
      </c>
      <c r="D736" s="23" t="s">
        <v>654</v>
      </c>
      <c r="E736" s="30"/>
      <c r="F736" s="23">
        <v>180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  <c r="L736" s="44">
        <v>0</v>
      </c>
      <c r="M736" s="44">
        <v>0</v>
      </c>
      <c r="N736" s="44">
        <v>0</v>
      </c>
      <c r="O736" s="44">
        <v>0</v>
      </c>
      <c r="P736" s="43">
        <v>1.494</v>
      </c>
    </row>
    <row r="737" spans="2:16" x14ac:dyDescent="0.25">
      <c r="B737" s="24"/>
      <c r="C737" s="295" t="s">
        <v>102</v>
      </c>
      <c r="D737" s="23" t="s">
        <v>634</v>
      </c>
      <c r="E737" s="30"/>
      <c r="F737" s="23">
        <v>351</v>
      </c>
      <c r="G737" s="23">
        <v>0</v>
      </c>
      <c r="H737" s="23">
        <v>2</v>
      </c>
      <c r="I737" s="23">
        <v>0</v>
      </c>
      <c r="J737" s="23">
        <v>0</v>
      </c>
      <c r="K737" s="23">
        <v>0</v>
      </c>
      <c r="L737" s="44">
        <v>0</v>
      </c>
      <c r="M737" s="44">
        <v>0</v>
      </c>
      <c r="N737" s="44">
        <v>0</v>
      </c>
      <c r="O737" s="44">
        <v>0</v>
      </c>
      <c r="P737" s="43">
        <v>4.9132999999999996</v>
      </c>
    </row>
    <row r="738" spans="2:16" x14ac:dyDescent="0.25">
      <c r="B738" s="24"/>
      <c r="C738" s="295" t="s">
        <v>409</v>
      </c>
      <c r="D738" s="23" t="s">
        <v>1559</v>
      </c>
      <c r="E738" s="30"/>
      <c r="F738" s="23">
        <v>139</v>
      </c>
      <c r="G738" s="23">
        <v>0</v>
      </c>
      <c r="H738" s="23">
        <v>0</v>
      </c>
      <c r="I738" s="23">
        <v>0</v>
      </c>
      <c r="J738" s="23">
        <v>0</v>
      </c>
      <c r="K738" s="23">
        <v>0</v>
      </c>
      <c r="L738" s="44">
        <v>0</v>
      </c>
      <c r="M738" s="44">
        <v>0</v>
      </c>
      <c r="N738" s="44">
        <v>0</v>
      </c>
      <c r="O738" s="44">
        <v>0</v>
      </c>
      <c r="P738" s="43">
        <v>1.1536999999999999</v>
      </c>
    </row>
    <row r="739" spans="2:16" x14ac:dyDescent="0.25">
      <c r="B739" s="24"/>
      <c r="C739" s="295" t="s">
        <v>539</v>
      </c>
      <c r="D739" s="23" t="s">
        <v>1420</v>
      </c>
      <c r="E739" s="30"/>
      <c r="F739" s="23">
        <v>479</v>
      </c>
      <c r="G739" s="23">
        <v>0</v>
      </c>
      <c r="H739" s="23">
        <v>0</v>
      </c>
      <c r="I739" s="41">
        <v>0</v>
      </c>
      <c r="J739" s="23">
        <v>0</v>
      </c>
      <c r="K739" s="23">
        <v>0</v>
      </c>
      <c r="L739" s="44">
        <v>0</v>
      </c>
      <c r="M739" s="44">
        <v>0</v>
      </c>
      <c r="N739" s="44">
        <v>0</v>
      </c>
      <c r="O739" s="44">
        <v>0</v>
      </c>
      <c r="P739" s="43">
        <v>3.9757000000000002</v>
      </c>
    </row>
    <row r="740" spans="2:16" x14ac:dyDescent="0.25">
      <c r="B740" s="24"/>
      <c r="C740" s="295" t="s">
        <v>379</v>
      </c>
      <c r="D740" s="23" t="s">
        <v>647</v>
      </c>
      <c r="E740" s="30"/>
      <c r="F740" s="23">
        <v>390</v>
      </c>
      <c r="G740" s="23">
        <v>0</v>
      </c>
      <c r="H740" s="23">
        <v>2</v>
      </c>
      <c r="I740" s="41">
        <v>0</v>
      </c>
      <c r="J740" s="23">
        <v>0</v>
      </c>
      <c r="K740" s="23">
        <v>0</v>
      </c>
      <c r="L740" s="44">
        <v>0</v>
      </c>
      <c r="M740" s="44">
        <v>0</v>
      </c>
      <c r="N740" s="44">
        <v>0</v>
      </c>
      <c r="O740" s="44">
        <v>0</v>
      </c>
      <c r="P740" s="43">
        <v>5.2370000000000001</v>
      </c>
    </row>
    <row r="741" spans="2:16" x14ac:dyDescent="0.25">
      <c r="B741" s="24"/>
      <c r="C741" s="295" t="s">
        <v>558</v>
      </c>
      <c r="D741" s="23" t="s">
        <v>1420</v>
      </c>
      <c r="E741" s="30"/>
      <c r="F741" s="23">
        <v>630</v>
      </c>
      <c r="G741" s="23">
        <v>0</v>
      </c>
      <c r="H741" s="23">
        <v>0</v>
      </c>
      <c r="I741" s="41">
        <v>0</v>
      </c>
      <c r="J741" s="23">
        <v>0</v>
      </c>
      <c r="K741" s="23">
        <v>0</v>
      </c>
      <c r="L741" s="44">
        <v>6</v>
      </c>
      <c r="M741" s="44">
        <v>4</v>
      </c>
      <c r="N741" s="44">
        <v>8</v>
      </c>
      <c r="O741" s="44">
        <v>4</v>
      </c>
      <c r="P741" s="43">
        <v>15.829000000000001</v>
      </c>
    </row>
    <row r="742" spans="2:16" x14ac:dyDescent="0.25">
      <c r="B742" s="24"/>
      <c r="C742" s="295" t="s">
        <v>45</v>
      </c>
      <c r="D742" s="23" t="s">
        <v>1542</v>
      </c>
      <c r="E742" s="30"/>
      <c r="F742" s="23">
        <v>660</v>
      </c>
      <c r="G742" s="23">
        <v>0</v>
      </c>
      <c r="H742" s="23">
        <v>0</v>
      </c>
      <c r="I742" s="41">
        <v>0</v>
      </c>
      <c r="J742" s="23">
        <v>0</v>
      </c>
      <c r="K742" s="23">
        <v>0</v>
      </c>
      <c r="L742" s="44">
        <v>5</v>
      </c>
      <c r="M742" s="44">
        <v>2</v>
      </c>
      <c r="N742" s="44">
        <v>15</v>
      </c>
      <c r="O742" s="44">
        <v>8</v>
      </c>
      <c r="P742" s="43">
        <v>13.478</v>
      </c>
    </row>
    <row r="743" spans="2:16" x14ac:dyDescent="0.25">
      <c r="B743" s="24"/>
      <c r="C743" s="295" t="s">
        <v>400</v>
      </c>
      <c r="D743" s="23" t="s">
        <v>992</v>
      </c>
      <c r="E743" s="30"/>
      <c r="F743" s="23">
        <v>570</v>
      </c>
      <c r="G743" s="23">
        <v>0</v>
      </c>
      <c r="H743" s="23">
        <v>0</v>
      </c>
      <c r="I743" s="23">
        <v>0</v>
      </c>
      <c r="J743" s="23">
        <v>0</v>
      </c>
      <c r="K743" s="23">
        <v>0</v>
      </c>
      <c r="L743" s="44">
        <v>3</v>
      </c>
      <c r="M743" s="44">
        <v>2</v>
      </c>
      <c r="N743" s="44">
        <v>14</v>
      </c>
      <c r="O743" s="44">
        <v>6</v>
      </c>
      <c r="P743" s="43">
        <v>11.031000000000001</v>
      </c>
    </row>
    <row r="744" spans="2:16" x14ac:dyDescent="0.25">
      <c r="B744" s="24"/>
      <c r="C744" s="295" t="s">
        <v>788</v>
      </c>
      <c r="D744" s="23" t="s">
        <v>654</v>
      </c>
      <c r="E744" s="30"/>
      <c r="F744" s="23">
        <v>270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  <c r="L744" s="44">
        <v>1</v>
      </c>
      <c r="M744" s="44">
        <v>0</v>
      </c>
      <c r="N744" s="44">
        <v>8</v>
      </c>
      <c r="O744" s="44">
        <v>5</v>
      </c>
      <c r="P744" s="43">
        <v>3.5910000000000002</v>
      </c>
    </row>
    <row r="745" spans="2:16" ht="16.5" thickBot="1" x14ac:dyDescent="0.3">
      <c r="B745" s="24"/>
      <c r="C745" s="295" t="s">
        <v>763</v>
      </c>
      <c r="D745" s="23" t="s">
        <v>1103</v>
      </c>
      <c r="E745" s="30"/>
      <c r="F745" s="23">
        <v>360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  <c r="L745" s="44">
        <v>2</v>
      </c>
      <c r="M745" s="44">
        <v>2</v>
      </c>
      <c r="N745" s="44">
        <v>9</v>
      </c>
      <c r="O745" s="44">
        <v>4</v>
      </c>
      <c r="P745" s="43">
        <v>7.7880000000000003</v>
      </c>
    </row>
    <row r="746" spans="2:16" ht="16.5" thickBot="1" x14ac:dyDescent="0.3">
      <c r="B746" s="24"/>
      <c r="C746" s="297" t="s">
        <v>155</v>
      </c>
      <c r="D746" s="23">
        <v>0</v>
      </c>
      <c r="E746" s="30"/>
      <c r="F746" s="23">
        <v>0</v>
      </c>
      <c r="G746" s="23">
        <v>0</v>
      </c>
      <c r="H746" s="23">
        <v>0</v>
      </c>
      <c r="I746" s="23">
        <v>1</v>
      </c>
      <c r="J746" s="23">
        <v>0</v>
      </c>
      <c r="K746" s="23">
        <v>0</v>
      </c>
      <c r="L746" s="44">
        <v>0</v>
      </c>
      <c r="M746" s="44">
        <v>0</v>
      </c>
      <c r="N746" s="44">
        <v>0</v>
      </c>
      <c r="O746" s="44">
        <v>0</v>
      </c>
      <c r="P746" s="43">
        <v>1</v>
      </c>
    </row>
    <row r="747" spans="2:16" ht="16.5" thickBot="1" x14ac:dyDescent="0.3">
      <c r="B747" s="24"/>
      <c r="C747" s="298" t="s">
        <v>158</v>
      </c>
      <c r="D747" s="23">
        <v>0</v>
      </c>
      <c r="E747" s="30"/>
      <c r="F747" s="23">
        <v>0</v>
      </c>
      <c r="G747" s="23">
        <v>0</v>
      </c>
      <c r="H747" s="23">
        <v>2</v>
      </c>
      <c r="I747" s="23">
        <v>1</v>
      </c>
      <c r="J747" s="23">
        <v>0</v>
      </c>
      <c r="K747" s="23">
        <v>0</v>
      </c>
      <c r="L747" s="44">
        <v>0</v>
      </c>
      <c r="M747" s="44">
        <v>0</v>
      </c>
      <c r="N747" s="44">
        <v>0</v>
      </c>
      <c r="O747" s="44">
        <v>0</v>
      </c>
      <c r="P747" s="43">
        <v>3</v>
      </c>
    </row>
    <row r="748" spans="2:16" ht="16.5" thickBot="1" x14ac:dyDescent="0.3">
      <c r="B748" s="24"/>
      <c r="C748" s="298" t="s">
        <v>133</v>
      </c>
      <c r="D748" s="23">
        <v>0</v>
      </c>
      <c r="E748" s="30"/>
      <c r="F748" s="23">
        <v>0</v>
      </c>
      <c r="G748" s="23">
        <v>0</v>
      </c>
      <c r="H748" s="23">
        <v>0</v>
      </c>
      <c r="I748" s="23">
        <v>1</v>
      </c>
      <c r="J748" s="23">
        <v>0</v>
      </c>
      <c r="K748" s="23">
        <v>0</v>
      </c>
      <c r="L748" s="44">
        <v>0</v>
      </c>
      <c r="M748" s="44">
        <v>0</v>
      </c>
      <c r="N748" s="44">
        <v>0</v>
      </c>
      <c r="O748" s="44">
        <v>0</v>
      </c>
      <c r="P748" s="43">
        <v>1</v>
      </c>
    </row>
    <row r="749" spans="2:16" x14ac:dyDescent="0.25">
      <c r="B749" s="40" t="s">
        <v>775</v>
      </c>
      <c r="C749" s="299"/>
      <c r="D749" s="35">
        <v>0</v>
      </c>
      <c r="E749" s="35">
        <v>0</v>
      </c>
      <c r="F749" s="35">
        <v>10403</v>
      </c>
      <c r="G749" s="35">
        <v>22</v>
      </c>
      <c r="H749" s="35">
        <v>16</v>
      </c>
      <c r="I749" s="35">
        <v>8</v>
      </c>
      <c r="J749" s="35">
        <v>13</v>
      </c>
      <c r="K749" s="35">
        <v>1</v>
      </c>
      <c r="L749" s="35">
        <v>20</v>
      </c>
      <c r="M749" s="35">
        <v>10</v>
      </c>
      <c r="N749" s="35">
        <v>52</v>
      </c>
      <c r="O749" s="35">
        <v>32</v>
      </c>
      <c r="P749" s="43">
        <v>160.9949</v>
      </c>
    </row>
    <row r="750" spans="2:16" x14ac:dyDescent="0.25">
      <c r="B750" s="24"/>
      <c r="C750" s="296" t="s">
        <v>227</v>
      </c>
      <c r="D750" s="23" t="s">
        <v>634</v>
      </c>
      <c r="E750" s="30"/>
      <c r="F750" s="23">
        <v>270</v>
      </c>
      <c r="G750" s="23">
        <v>1</v>
      </c>
      <c r="H750" s="23">
        <v>0</v>
      </c>
      <c r="I750" s="23">
        <v>0</v>
      </c>
      <c r="J750" s="23">
        <v>1</v>
      </c>
      <c r="K750" s="23">
        <v>0</v>
      </c>
      <c r="L750" s="44">
        <v>0</v>
      </c>
      <c r="M750" s="44">
        <v>0</v>
      </c>
      <c r="N750" s="44">
        <v>0</v>
      </c>
      <c r="O750" s="44">
        <v>0</v>
      </c>
      <c r="P750" s="43">
        <v>2.9910000000000001</v>
      </c>
    </row>
    <row r="751" spans="2:16" x14ac:dyDescent="0.25">
      <c r="B751" s="24"/>
      <c r="C751" s="296" t="s">
        <v>5</v>
      </c>
      <c r="D751" s="23" t="s">
        <v>1542</v>
      </c>
      <c r="E751" s="30"/>
      <c r="F751" s="23">
        <v>652</v>
      </c>
      <c r="G751" s="23">
        <v>6</v>
      </c>
      <c r="H751" s="23">
        <v>1</v>
      </c>
      <c r="I751" s="23">
        <v>2</v>
      </c>
      <c r="J751" s="23">
        <v>0</v>
      </c>
      <c r="K751" s="23">
        <v>0</v>
      </c>
      <c r="L751" s="44">
        <v>0</v>
      </c>
      <c r="M751" s="44">
        <v>0</v>
      </c>
      <c r="N751" s="44">
        <v>0</v>
      </c>
      <c r="O751" s="44">
        <v>0</v>
      </c>
      <c r="P751" s="43">
        <v>14.4116</v>
      </c>
    </row>
    <row r="752" spans="2:16" x14ac:dyDescent="0.25">
      <c r="B752" s="24"/>
      <c r="C752" s="296" t="s">
        <v>613</v>
      </c>
      <c r="D752" s="23" t="s">
        <v>634</v>
      </c>
      <c r="E752" s="30"/>
      <c r="F752" s="23">
        <v>361</v>
      </c>
      <c r="G752" s="23">
        <v>0</v>
      </c>
      <c r="H752" s="23">
        <v>3</v>
      </c>
      <c r="I752" s="23">
        <v>0</v>
      </c>
      <c r="J752" s="23">
        <v>0</v>
      </c>
      <c r="K752" s="23">
        <v>0</v>
      </c>
      <c r="L752" s="44">
        <v>0</v>
      </c>
      <c r="M752" s="44">
        <v>0</v>
      </c>
      <c r="N752" s="44">
        <v>0</v>
      </c>
      <c r="O752" s="44">
        <v>0</v>
      </c>
      <c r="P752" s="43">
        <v>5.9962999999999997</v>
      </c>
    </row>
    <row r="753" spans="2:16" x14ac:dyDescent="0.25">
      <c r="B753" s="24"/>
      <c r="C753" s="296" t="s">
        <v>405</v>
      </c>
      <c r="D753" s="23" t="s">
        <v>1420</v>
      </c>
      <c r="E753" s="30"/>
      <c r="F753" s="23">
        <v>547</v>
      </c>
      <c r="G753" s="23">
        <v>5</v>
      </c>
      <c r="H753" s="23">
        <v>2</v>
      </c>
      <c r="I753" s="23">
        <v>1</v>
      </c>
      <c r="J753" s="23">
        <v>0</v>
      </c>
      <c r="K753" s="23">
        <v>0</v>
      </c>
      <c r="L753" s="44">
        <v>0</v>
      </c>
      <c r="M753" s="44">
        <v>0</v>
      </c>
      <c r="N753" s="44">
        <v>0</v>
      </c>
      <c r="O753" s="44">
        <v>0</v>
      </c>
      <c r="P753" s="43">
        <v>12.540099999999999</v>
      </c>
    </row>
    <row r="754" spans="2:16" x14ac:dyDescent="0.25">
      <c r="B754" s="24"/>
      <c r="C754" s="296" t="s">
        <v>359</v>
      </c>
      <c r="D754" s="23" t="s">
        <v>1542</v>
      </c>
      <c r="E754" s="30"/>
      <c r="F754" s="23">
        <v>268</v>
      </c>
      <c r="G754" s="23">
        <v>0</v>
      </c>
      <c r="H754" s="23">
        <v>3</v>
      </c>
      <c r="I754" s="23">
        <v>0</v>
      </c>
      <c r="J754" s="23">
        <v>0</v>
      </c>
      <c r="K754" s="23">
        <v>0</v>
      </c>
      <c r="L754" s="44">
        <v>0</v>
      </c>
      <c r="M754" s="44">
        <v>0</v>
      </c>
      <c r="N754" s="44">
        <v>0</v>
      </c>
      <c r="O754" s="44">
        <v>0</v>
      </c>
      <c r="P754" s="43">
        <v>5.2244000000000002</v>
      </c>
    </row>
    <row r="755" spans="2:16" x14ac:dyDescent="0.25">
      <c r="B755" s="24"/>
      <c r="C755" s="296" t="s">
        <v>699</v>
      </c>
      <c r="D755" s="23" t="s">
        <v>787</v>
      </c>
      <c r="E755" s="30"/>
      <c r="F755" s="23">
        <v>360</v>
      </c>
      <c r="G755" s="23">
        <v>1</v>
      </c>
      <c r="H755" s="23">
        <v>2</v>
      </c>
      <c r="I755" s="23">
        <v>0</v>
      </c>
      <c r="J755" s="23">
        <v>1</v>
      </c>
      <c r="K755" s="23">
        <v>0</v>
      </c>
      <c r="L755" s="44">
        <v>0</v>
      </c>
      <c r="M755" s="44">
        <v>0</v>
      </c>
      <c r="N755" s="44">
        <v>0</v>
      </c>
      <c r="O755" s="44">
        <v>0</v>
      </c>
      <c r="P755" s="43">
        <v>5.7379999999999995</v>
      </c>
    </row>
    <row r="756" spans="2:16" x14ac:dyDescent="0.25">
      <c r="B756" s="24"/>
      <c r="C756" s="296" t="s">
        <v>1196</v>
      </c>
      <c r="D756" s="23" t="s">
        <v>634</v>
      </c>
      <c r="E756" s="30"/>
      <c r="F756" s="23">
        <v>272</v>
      </c>
      <c r="G756" s="23">
        <v>0</v>
      </c>
      <c r="H756" s="23">
        <v>0</v>
      </c>
      <c r="I756" s="23">
        <v>0</v>
      </c>
      <c r="J756" s="23">
        <v>1</v>
      </c>
      <c r="K756" s="23">
        <v>0</v>
      </c>
      <c r="L756" s="44">
        <v>0</v>
      </c>
      <c r="M756" s="44">
        <v>0</v>
      </c>
      <c r="N756" s="44">
        <v>0</v>
      </c>
      <c r="O756" s="44">
        <v>0</v>
      </c>
      <c r="P756" s="43">
        <v>2.0076000000000001</v>
      </c>
    </row>
    <row r="757" spans="2:16" x14ac:dyDescent="0.25">
      <c r="B757" s="24"/>
      <c r="C757" s="265" t="s">
        <v>535</v>
      </c>
      <c r="D757" s="23" t="s">
        <v>634</v>
      </c>
      <c r="E757" s="30"/>
      <c r="F757" s="23">
        <v>326</v>
      </c>
      <c r="G757" s="23">
        <v>1</v>
      </c>
      <c r="H757" s="23">
        <v>0</v>
      </c>
      <c r="I757" s="23">
        <v>0</v>
      </c>
      <c r="J757" s="23">
        <v>0</v>
      </c>
      <c r="K757" s="23">
        <v>0</v>
      </c>
      <c r="L757" s="44">
        <v>0</v>
      </c>
      <c r="M757" s="44">
        <v>0</v>
      </c>
      <c r="N757" s="44">
        <v>0</v>
      </c>
      <c r="O757" s="44">
        <v>0</v>
      </c>
      <c r="P757" s="43">
        <v>3.7058</v>
      </c>
    </row>
    <row r="758" spans="2:16" x14ac:dyDescent="0.25">
      <c r="B758" s="24"/>
      <c r="C758" s="296" t="s">
        <v>237</v>
      </c>
      <c r="D758" s="23" t="s">
        <v>989</v>
      </c>
      <c r="E758" s="30"/>
      <c r="F758" s="23">
        <v>379</v>
      </c>
      <c r="G758" s="23">
        <v>1</v>
      </c>
      <c r="H758" s="23">
        <v>0</v>
      </c>
      <c r="I758" s="23">
        <v>0</v>
      </c>
      <c r="J758" s="23">
        <v>2</v>
      </c>
      <c r="K758" s="23">
        <v>0</v>
      </c>
      <c r="L758" s="44">
        <v>0</v>
      </c>
      <c r="M758" s="44">
        <v>0</v>
      </c>
      <c r="N758" s="44">
        <v>0</v>
      </c>
      <c r="O758" s="44">
        <v>0</v>
      </c>
      <c r="P758" s="43">
        <v>3.6456999999999997</v>
      </c>
    </row>
    <row r="759" spans="2:16" x14ac:dyDescent="0.25">
      <c r="B759" s="24"/>
      <c r="C759" s="296" t="s">
        <v>225</v>
      </c>
      <c r="D759" s="23" t="s">
        <v>1542</v>
      </c>
      <c r="E759" s="30"/>
      <c r="F759" s="23">
        <v>602</v>
      </c>
      <c r="G759" s="23">
        <v>6</v>
      </c>
      <c r="H759" s="23">
        <v>1</v>
      </c>
      <c r="I759" s="23">
        <v>3</v>
      </c>
      <c r="J759" s="23">
        <v>1</v>
      </c>
      <c r="K759" s="23">
        <v>0</v>
      </c>
      <c r="L759" s="44">
        <v>0</v>
      </c>
      <c r="M759" s="44">
        <v>0</v>
      </c>
      <c r="N759" s="44">
        <v>0</v>
      </c>
      <c r="O759" s="44">
        <v>0</v>
      </c>
      <c r="P759" s="43">
        <v>14.746600000000001</v>
      </c>
    </row>
    <row r="760" spans="2:16" x14ac:dyDescent="0.25">
      <c r="B760" s="24"/>
      <c r="C760" s="296" t="s">
        <v>358</v>
      </c>
      <c r="D760" s="23" t="s">
        <v>1542</v>
      </c>
      <c r="E760" s="30"/>
      <c r="F760" s="23">
        <v>467</v>
      </c>
      <c r="G760" s="23">
        <v>0</v>
      </c>
      <c r="H760" s="23">
        <v>1</v>
      </c>
      <c r="I760" s="23">
        <v>0</v>
      </c>
      <c r="J760" s="23">
        <v>2</v>
      </c>
      <c r="K760" s="23">
        <v>0</v>
      </c>
      <c r="L760" s="44">
        <v>0</v>
      </c>
      <c r="M760" s="44">
        <v>0</v>
      </c>
      <c r="N760" s="44">
        <v>0</v>
      </c>
      <c r="O760" s="44">
        <v>0</v>
      </c>
      <c r="P760" s="43">
        <v>4.3761000000000001</v>
      </c>
    </row>
    <row r="761" spans="2:16" x14ac:dyDescent="0.25">
      <c r="B761" s="24"/>
      <c r="C761" s="296" t="s">
        <v>725</v>
      </c>
      <c r="D761" s="23" t="s">
        <v>1404</v>
      </c>
      <c r="E761" s="30"/>
      <c r="F761" s="23">
        <v>241</v>
      </c>
      <c r="G761" s="23">
        <v>0</v>
      </c>
      <c r="H761" s="23">
        <v>0</v>
      </c>
      <c r="I761" s="23">
        <v>0</v>
      </c>
      <c r="J761" s="23">
        <v>1</v>
      </c>
      <c r="K761" s="23">
        <v>0</v>
      </c>
      <c r="L761" s="44">
        <v>0</v>
      </c>
      <c r="M761" s="44">
        <v>0</v>
      </c>
      <c r="N761" s="44">
        <v>0</v>
      </c>
      <c r="O761" s="44">
        <v>0</v>
      </c>
      <c r="P761" s="43">
        <v>1.7503000000000002</v>
      </c>
    </row>
    <row r="762" spans="2:16" x14ac:dyDescent="0.25">
      <c r="B762" s="24"/>
      <c r="C762" s="296" t="s">
        <v>427</v>
      </c>
      <c r="D762" s="23" t="s">
        <v>1559</v>
      </c>
      <c r="E762" s="30"/>
      <c r="F762" s="23">
        <v>317</v>
      </c>
      <c r="G762" s="23">
        <v>0</v>
      </c>
      <c r="H762" s="23">
        <v>1</v>
      </c>
      <c r="I762" s="23">
        <v>0</v>
      </c>
      <c r="J762" s="23">
        <v>1</v>
      </c>
      <c r="K762" s="23">
        <v>0</v>
      </c>
      <c r="L762" s="44">
        <v>0</v>
      </c>
      <c r="M762" s="44">
        <v>0</v>
      </c>
      <c r="N762" s="44">
        <v>0</v>
      </c>
      <c r="O762" s="44">
        <v>0</v>
      </c>
      <c r="P762" s="43">
        <v>3.3811</v>
      </c>
    </row>
    <row r="763" spans="2:16" x14ac:dyDescent="0.25">
      <c r="B763" s="24"/>
      <c r="C763" s="296" t="s">
        <v>735</v>
      </c>
      <c r="D763" s="23" t="s">
        <v>1397</v>
      </c>
      <c r="E763" s="30"/>
      <c r="F763" s="23">
        <v>318</v>
      </c>
      <c r="G763" s="23">
        <v>1</v>
      </c>
      <c r="H763" s="23">
        <v>0</v>
      </c>
      <c r="I763" s="23">
        <v>0</v>
      </c>
      <c r="J763" s="23">
        <v>1</v>
      </c>
      <c r="K763" s="23">
        <v>0</v>
      </c>
      <c r="L763" s="44">
        <v>0</v>
      </c>
      <c r="M763" s="44">
        <v>0</v>
      </c>
      <c r="N763" s="44">
        <v>0</v>
      </c>
      <c r="O763" s="44">
        <v>0</v>
      </c>
      <c r="P763" s="43">
        <v>3.3894000000000002</v>
      </c>
    </row>
    <row r="764" spans="2:16" x14ac:dyDescent="0.25">
      <c r="B764" s="24"/>
      <c r="C764" s="296" t="s">
        <v>453</v>
      </c>
      <c r="D764" s="23" t="s">
        <v>887</v>
      </c>
      <c r="E764" s="30"/>
      <c r="F764" s="23">
        <v>376</v>
      </c>
      <c r="G764" s="23">
        <v>0</v>
      </c>
      <c r="H764" s="23">
        <v>0</v>
      </c>
      <c r="I764" s="23">
        <v>0</v>
      </c>
      <c r="J764" s="23">
        <v>0</v>
      </c>
      <c r="K764" s="23">
        <v>0</v>
      </c>
      <c r="L764" s="44">
        <v>0</v>
      </c>
      <c r="M764" s="44">
        <v>0</v>
      </c>
      <c r="N764" s="44">
        <v>0</v>
      </c>
      <c r="O764" s="44">
        <v>0</v>
      </c>
      <c r="P764" s="43">
        <v>3.1208</v>
      </c>
    </row>
    <row r="765" spans="2:16" x14ac:dyDescent="0.25">
      <c r="B765" s="24"/>
      <c r="C765" s="296" t="s">
        <v>745</v>
      </c>
      <c r="D765" s="23" t="s">
        <v>1256</v>
      </c>
      <c r="E765" s="30"/>
      <c r="F765" s="23">
        <v>270</v>
      </c>
      <c r="G765" s="23">
        <v>0</v>
      </c>
      <c r="H765" s="23">
        <v>2</v>
      </c>
      <c r="I765" s="23">
        <v>0</v>
      </c>
      <c r="J765" s="23">
        <v>0</v>
      </c>
      <c r="K765" s="23">
        <v>0</v>
      </c>
      <c r="L765" s="44">
        <v>0</v>
      </c>
      <c r="M765" s="44">
        <v>0</v>
      </c>
      <c r="N765" s="44">
        <v>0</v>
      </c>
      <c r="O765" s="44">
        <v>0</v>
      </c>
      <c r="P765" s="43">
        <v>4.2409999999999997</v>
      </c>
    </row>
    <row r="766" spans="2:16" x14ac:dyDescent="0.25">
      <c r="B766" s="24"/>
      <c r="C766" s="296" t="s">
        <v>740</v>
      </c>
      <c r="D766" s="23" t="s">
        <v>808</v>
      </c>
      <c r="E766" s="30"/>
      <c r="F766" s="23">
        <v>23</v>
      </c>
      <c r="G766" s="23">
        <v>0</v>
      </c>
      <c r="H766" s="23">
        <v>0</v>
      </c>
      <c r="I766" s="23">
        <v>0</v>
      </c>
      <c r="J766" s="23">
        <v>0</v>
      </c>
      <c r="K766" s="23">
        <v>1</v>
      </c>
      <c r="L766" s="44">
        <v>0</v>
      </c>
      <c r="M766" s="44">
        <v>0</v>
      </c>
      <c r="N766" s="44">
        <v>0</v>
      </c>
      <c r="O766" s="44">
        <v>0</v>
      </c>
      <c r="P766" s="43">
        <v>-0.30909999999999999</v>
      </c>
    </row>
    <row r="767" spans="2:16" x14ac:dyDescent="0.25">
      <c r="B767" s="24"/>
      <c r="C767" s="296" t="s">
        <v>387</v>
      </c>
      <c r="D767" s="23" t="s">
        <v>885</v>
      </c>
      <c r="E767" s="30"/>
      <c r="F767" s="23">
        <v>348</v>
      </c>
      <c r="G767" s="23">
        <v>0</v>
      </c>
      <c r="H767" s="23">
        <v>0</v>
      </c>
      <c r="I767" s="23">
        <v>0</v>
      </c>
      <c r="J767" s="23">
        <v>1</v>
      </c>
      <c r="K767" s="23">
        <v>0</v>
      </c>
      <c r="L767" s="44">
        <v>0</v>
      </c>
      <c r="M767" s="44">
        <v>0</v>
      </c>
      <c r="N767" s="44">
        <v>0</v>
      </c>
      <c r="O767" s="44">
        <v>0</v>
      </c>
      <c r="P767" s="43">
        <v>2.6383999999999999</v>
      </c>
    </row>
    <row r="768" spans="2:16" x14ac:dyDescent="0.25">
      <c r="B768" s="24"/>
      <c r="C768" s="296" t="s">
        <v>410</v>
      </c>
      <c r="D768" s="23" t="s">
        <v>1420</v>
      </c>
      <c r="E768" s="30"/>
      <c r="F768" s="23">
        <v>212</v>
      </c>
      <c r="G768" s="23">
        <v>0</v>
      </c>
      <c r="H768" s="23">
        <v>0</v>
      </c>
      <c r="I768" s="23">
        <v>0</v>
      </c>
      <c r="J768" s="23">
        <v>0</v>
      </c>
      <c r="K768" s="23">
        <v>0</v>
      </c>
      <c r="L768" s="44">
        <v>0</v>
      </c>
      <c r="M768" s="44">
        <v>0</v>
      </c>
      <c r="N768" s="44">
        <v>0</v>
      </c>
      <c r="O768" s="44">
        <v>0</v>
      </c>
      <c r="P768" s="43">
        <v>1.7596000000000001</v>
      </c>
    </row>
    <row r="769" spans="2:16" x14ac:dyDescent="0.25">
      <c r="B769" s="24"/>
      <c r="C769" s="296" t="s">
        <v>676</v>
      </c>
      <c r="D769" s="23" t="s">
        <v>1270</v>
      </c>
      <c r="E769" s="30"/>
      <c r="F769" s="23">
        <v>228</v>
      </c>
      <c r="G769" s="23">
        <v>0</v>
      </c>
      <c r="H769" s="23">
        <v>0</v>
      </c>
      <c r="I769" s="23">
        <v>0</v>
      </c>
      <c r="J769" s="23">
        <v>0</v>
      </c>
      <c r="K769" s="23">
        <v>0</v>
      </c>
      <c r="L769" s="44">
        <v>0</v>
      </c>
      <c r="M769" s="44">
        <v>0</v>
      </c>
      <c r="N769" s="44">
        <v>0</v>
      </c>
      <c r="O769" s="44">
        <v>0</v>
      </c>
      <c r="P769" s="43">
        <v>1.8924000000000001</v>
      </c>
    </row>
    <row r="770" spans="2:16" x14ac:dyDescent="0.25">
      <c r="B770" s="24"/>
      <c r="C770" s="296" t="s">
        <v>101</v>
      </c>
      <c r="D770" s="23" t="s">
        <v>634</v>
      </c>
      <c r="E770" s="30"/>
      <c r="F770" s="23">
        <v>262</v>
      </c>
      <c r="G770" s="23">
        <v>0</v>
      </c>
      <c r="H770" s="23">
        <v>0</v>
      </c>
      <c r="I770" s="41">
        <v>0</v>
      </c>
      <c r="J770" s="23">
        <v>0</v>
      </c>
      <c r="K770" s="23">
        <v>0</v>
      </c>
      <c r="L770" s="44">
        <v>0</v>
      </c>
      <c r="M770" s="44">
        <v>0</v>
      </c>
      <c r="N770" s="44">
        <v>0</v>
      </c>
      <c r="O770" s="44">
        <v>0</v>
      </c>
      <c r="P770" s="43">
        <v>2.1745999999999999</v>
      </c>
    </row>
    <row r="771" spans="2:16" x14ac:dyDescent="0.25">
      <c r="B771" s="24"/>
      <c r="C771" s="296" t="s">
        <v>648</v>
      </c>
      <c r="D771" s="23" t="s">
        <v>1542</v>
      </c>
      <c r="E771" s="30"/>
      <c r="F771" s="23">
        <v>574</v>
      </c>
      <c r="G771" s="23">
        <v>0</v>
      </c>
      <c r="H771" s="23">
        <v>0</v>
      </c>
      <c r="I771" s="41">
        <v>0</v>
      </c>
      <c r="J771" s="23">
        <v>1</v>
      </c>
      <c r="K771" s="23">
        <v>0</v>
      </c>
      <c r="L771" s="44">
        <v>0</v>
      </c>
      <c r="M771" s="44">
        <v>0</v>
      </c>
      <c r="N771" s="44">
        <v>0</v>
      </c>
      <c r="O771" s="44">
        <v>0</v>
      </c>
      <c r="P771" s="43">
        <v>4.5141999999999998</v>
      </c>
    </row>
    <row r="772" spans="2:16" x14ac:dyDescent="0.25">
      <c r="B772" s="24"/>
      <c r="C772" s="296" t="s">
        <v>421</v>
      </c>
      <c r="D772" s="23" t="s">
        <v>1404</v>
      </c>
      <c r="E772" s="30"/>
      <c r="F772" s="23">
        <v>690</v>
      </c>
      <c r="G772" s="23">
        <v>0</v>
      </c>
      <c r="H772" s="23">
        <v>0</v>
      </c>
      <c r="I772" s="41">
        <v>0</v>
      </c>
      <c r="J772" s="23">
        <v>0</v>
      </c>
      <c r="K772" s="23">
        <v>0</v>
      </c>
      <c r="L772" s="44">
        <v>7</v>
      </c>
      <c r="M772" s="44">
        <v>2</v>
      </c>
      <c r="N772" s="44">
        <v>9</v>
      </c>
      <c r="O772" s="44">
        <v>7</v>
      </c>
      <c r="P772" s="43">
        <v>14.777000000000001</v>
      </c>
    </row>
    <row r="773" spans="2:16" x14ac:dyDescent="0.25">
      <c r="B773" s="24"/>
      <c r="C773" s="296" t="s">
        <v>45</v>
      </c>
      <c r="D773" s="23" t="s">
        <v>1542</v>
      </c>
      <c r="E773" s="30"/>
      <c r="F773" s="23">
        <v>660</v>
      </c>
      <c r="G773" s="23">
        <v>0</v>
      </c>
      <c r="H773" s="23">
        <v>0</v>
      </c>
      <c r="I773" s="41">
        <v>0</v>
      </c>
      <c r="J773" s="23">
        <v>0</v>
      </c>
      <c r="K773" s="23">
        <v>0</v>
      </c>
      <c r="L773" s="44">
        <v>5</v>
      </c>
      <c r="M773" s="44">
        <v>2</v>
      </c>
      <c r="N773" s="44">
        <v>15</v>
      </c>
      <c r="O773" s="44">
        <v>8</v>
      </c>
      <c r="P773" s="43">
        <v>13.478</v>
      </c>
    </row>
    <row r="774" spans="2:16" x14ac:dyDescent="0.25">
      <c r="B774" s="24"/>
      <c r="C774" s="265" t="s">
        <v>400</v>
      </c>
      <c r="D774" s="23" t="s">
        <v>992</v>
      </c>
      <c r="E774" s="30"/>
      <c r="F774" s="23">
        <v>570</v>
      </c>
      <c r="G774" s="23">
        <v>0</v>
      </c>
      <c r="H774" s="23">
        <v>0</v>
      </c>
      <c r="I774" s="23">
        <v>0</v>
      </c>
      <c r="J774" s="23">
        <v>0</v>
      </c>
      <c r="K774" s="23">
        <v>0</v>
      </c>
      <c r="L774" s="44">
        <v>3</v>
      </c>
      <c r="M774" s="44">
        <v>2</v>
      </c>
      <c r="N774" s="44">
        <v>14</v>
      </c>
      <c r="O774" s="44">
        <v>6</v>
      </c>
      <c r="P774" s="43">
        <v>11.031000000000001</v>
      </c>
    </row>
    <row r="775" spans="2:16" x14ac:dyDescent="0.25">
      <c r="B775" s="24"/>
      <c r="C775" s="265" t="s">
        <v>760</v>
      </c>
      <c r="D775" s="23" t="s">
        <v>885</v>
      </c>
      <c r="E775" s="30"/>
      <c r="F775" s="23">
        <v>360</v>
      </c>
      <c r="G775" s="23">
        <v>0</v>
      </c>
      <c r="H775" s="23">
        <v>0</v>
      </c>
      <c r="I775" s="23">
        <v>0</v>
      </c>
      <c r="J775" s="23">
        <v>0</v>
      </c>
      <c r="K775" s="23">
        <v>0</v>
      </c>
      <c r="L775" s="44">
        <v>3</v>
      </c>
      <c r="M775" s="44">
        <v>2</v>
      </c>
      <c r="N775" s="44">
        <v>8</v>
      </c>
      <c r="O775" s="44">
        <v>5</v>
      </c>
      <c r="P775" s="43">
        <v>8.3379999999999992</v>
      </c>
    </row>
    <row r="776" spans="2:16" x14ac:dyDescent="0.25">
      <c r="B776" s="24"/>
      <c r="C776" s="265" t="s">
        <v>764</v>
      </c>
      <c r="D776" s="23" t="s">
        <v>887</v>
      </c>
      <c r="E776" s="30"/>
      <c r="F776" s="23">
        <v>450</v>
      </c>
      <c r="G776" s="23">
        <v>0</v>
      </c>
      <c r="H776" s="23">
        <v>0</v>
      </c>
      <c r="I776" s="23">
        <v>0</v>
      </c>
      <c r="J776" s="23">
        <v>0</v>
      </c>
      <c r="K776" s="23">
        <v>0</v>
      </c>
      <c r="L776" s="44">
        <v>2</v>
      </c>
      <c r="M776" s="44">
        <v>2</v>
      </c>
      <c r="N776" s="44">
        <v>6</v>
      </c>
      <c r="O776" s="44">
        <v>6</v>
      </c>
      <c r="P776" s="43">
        <v>7.4349999999999987</v>
      </c>
    </row>
    <row r="777" spans="2:16" x14ac:dyDescent="0.25">
      <c r="B777" s="24"/>
      <c r="C777" s="296" t="s">
        <v>322</v>
      </c>
      <c r="D777" s="23">
        <v>0</v>
      </c>
      <c r="E777" s="30"/>
      <c r="F777" s="23">
        <v>0</v>
      </c>
      <c r="G777" s="23">
        <v>0</v>
      </c>
      <c r="H777" s="23">
        <v>0</v>
      </c>
      <c r="I777" s="23">
        <v>1</v>
      </c>
      <c r="J777" s="23">
        <v>0</v>
      </c>
      <c r="K777" s="23">
        <v>0</v>
      </c>
      <c r="L777" s="44">
        <v>0</v>
      </c>
      <c r="M777" s="44">
        <v>0</v>
      </c>
      <c r="N777" s="44">
        <v>0</v>
      </c>
      <c r="O777" s="44">
        <v>0</v>
      </c>
      <c r="P777" s="43">
        <v>1</v>
      </c>
    </row>
    <row r="778" spans="2:16" x14ac:dyDescent="0.25">
      <c r="B778" s="24"/>
      <c r="C778" s="296" t="s">
        <v>773</v>
      </c>
      <c r="D778" s="23">
        <v>0</v>
      </c>
      <c r="E778" s="30"/>
      <c r="F778" s="23">
        <v>0</v>
      </c>
      <c r="G778" s="23">
        <v>0</v>
      </c>
      <c r="H778" s="23">
        <v>0</v>
      </c>
      <c r="I778" s="23">
        <v>0</v>
      </c>
      <c r="J778" s="23">
        <v>0</v>
      </c>
      <c r="K778" s="23">
        <v>0</v>
      </c>
      <c r="L778" s="44">
        <v>0</v>
      </c>
      <c r="M778" s="44">
        <v>0</v>
      </c>
      <c r="N778" s="44">
        <v>0</v>
      </c>
      <c r="O778" s="44">
        <v>0</v>
      </c>
      <c r="P778" s="43">
        <v>0</v>
      </c>
    </row>
    <row r="779" spans="2:16" x14ac:dyDescent="0.25">
      <c r="B779" s="24"/>
      <c r="C779" s="296" t="s">
        <v>774</v>
      </c>
      <c r="D779" s="23">
        <v>0</v>
      </c>
      <c r="E779" s="30"/>
      <c r="F779" s="23">
        <v>0</v>
      </c>
      <c r="G779" s="23">
        <v>0</v>
      </c>
      <c r="H779" s="23">
        <v>0</v>
      </c>
      <c r="I779" s="23">
        <v>1</v>
      </c>
      <c r="J779" s="23">
        <v>0</v>
      </c>
      <c r="K779" s="23">
        <v>0</v>
      </c>
      <c r="L779" s="44">
        <v>0</v>
      </c>
      <c r="M779" s="44">
        <v>0</v>
      </c>
      <c r="N779" s="44">
        <v>0</v>
      </c>
      <c r="O779" s="44">
        <v>0</v>
      </c>
      <c r="P779" s="43">
        <v>1</v>
      </c>
    </row>
    <row r="780" spans="2:16" x14ac:dyDescent="0.25">
      <c r="B780" s="40" t="s">
        <v>142</v>
      </c>
      <c r="C780" s="300"/>
      <c r="D780" s="35">
        <v>0</v>
      </c>
      <c r="E780" s="35">
        <v>0</v>
      </c>
      <c r="F780" s="35">
        <v>10651</v>
      </c>
      <c r="G780" s="35">
        <v>28</v>
      </c>
      <c r="H780" s="35">
        <v>22</v>
      </c>
      <c r="I780" s="35">
        <v>8</v>
      </c>
      <c r="J780" s="35">
        <v>8</v>
      </c>
      <c r="K780" s="35">
        <v>0</v>
      </c>
      <c r="L780" s="35">
        <v>20</v>
      </c>
      <c r="M780" s="35">
        <v>12</v>
      </c>
      <c r="N780" s="35">
        <v>44</v>
      </c>
      <c r="O780" s="35">
        <v>27</v>
      </c>
      <c r="P780" s="43">
        <v>178.45330000000001</v>
      </c>
    </row>
    <row r="781" spans="2:16" x14ac:dyDescent="0.25">
      <c r="B781" s="24"/>
      <c r="C781" s="265" t="s">
        <v>211</v>
      </c>
      <c r="D781" s="23" t="s">
        <v>1404</v>
      </c>
      <c r="E781" s="30"/>
      <c r="F781" s="23">
        <v>620</v>
      </c>
      <c r="G781" s="23">
        <v>8</v>
      </c>
      <c r="H781" s="23">
        <v>4</v>
      </c>
      <c r="I781" s="23">
        <v>2</v>
      </c>
      <c r="J781" s="23">
        <v>0</v>
      </c>
      <c r="K781" s="23">
        <v>0</v>
      </c>
      <c r="L781" s="44">
        <v>0</v>
      </c>
      <c r="M781" s="44">
        <v>0</v>
      </c>
      <c r="N781" s="44">
        <v>0</v>
      </c>
      <c r="O781" s="44">
        <v>0</v>
      </c>
      <c r="P781" s="43">
        <v>19.146000000000001</v>
      </c>
    </row>
    <row r="782" spans="2:16" x14ac:dyDescent="0.25">
      <c r="B782" s="24"/>
      <c r="C782" s="265" t="s">
        <v>9</v>
      </c>
      <c r="D782" s="23" t="s">
        <v>1545</v>
      </c>
      <c r="E782" s="30"/>
      <c r="F782" s="23">
        <v>440</v>
      </c>
      <c r="G782" s="23">
        <v>3</v>
      </c>
      <c r="H782" s="23">
        <v>0</v>
      </c>
      <c r="I782" s="23">
        <v>1</v>
      </c>
      <c r="J782" s="23">
        <v>0</v>
      </c>
      <c r="K782" s="23">
        <v>0</v>
      </c>
      <c r="L782" s="44">
        <v>0</v>
      </c>
      <c r="M782" s="44">
        <v>0</v>
      </c>
      <c r="N782" s="44">
        <v>0</v>
      </c>
      <c r="O782" s="44">
        <v>0</v>
      </c>
      <c r="P782" s="43">
        <v>7.6520000000000001</v>
      </c>
    </row>
    <row r="783" spans="2:16" x14ac:dyDescent="0.25">
      <c r="B783" s="24"/>
      <c r="C783" s="265" t="s">
        <v>1415</v>
      </c>
      <c r="D783" s="23" t="s">
        <v>1398</v>
      </c>
      <c r="E783" s="30"/>
      <c r="F783" s="23">
        <v>144</v>
      </c>
      <c r="G783" s="23">
        <v>2</v>
      </c>
      <c r="H783" s="23">
        <v>0</v>
      </c>
      <c r="I783" s="23">
        <v>0</v>
      </c>
      <c r="J783" s="23">
        <v>1</v>
      </c>
      <c r="K783" s="23">
        <v>0</v>
      </c>
      <c r="L783" s="44">
        <v>0</v>
      </c>
      <c r="M783" s="44">
        <v>0</v>
      </c>
      <c r="N783" s="44">
        <v>0</v>
      </c>
      <c r="O783" s="44">
        <v>0</v>
      </c>
      <c r="P783" s="43">
        <v>2.9451999999999998</v>
      </c>
    </row>
    <row r="784" spans="2:16" x14ac:dyDescent="0.25">
      <c r="B784" s="24"/>
      <c r="C784" s="265" t="s">
        <v>87</v>
      </c>
      <c r="D784" s="23" t="s">
        <v>655</v>
      </c>
      <c r="E784" s="30"/>
      <c r="F784" s="23">
        <v>180</v>
      </c>
      <c r="G784" s="23">
        <v>0</v>
      </c>
      <c r="H784" s="23">
        <v>0</v>
      </c>
      <c r="I784" s="23">
        <v>0</v>
      </c>
      <c r="J784" s="23">
        <v>0</v>
      </c>
      <c r="K784" s="23">
        <v>0</v>
      </c>
      <c r="L784" s="44">
        <v>0</v>
      </c>
      <c r="M784" s="44">
        <v>0</v>
      </c>
      <c r="N784" s="44">
        <v>0</v>
      </c>
      <c r="O784" s="44">
        <v>0</v>
      </c>
      <c r="P784" s="43">
        <v>1.494</v>
      </c>
    </row>
    <row r="785" spans="2:16" x14ac:dyDescent="0.25">
      <c r="B785" s="24"/>
      <c r="C785" s="295" t="s">
        <v>703</v>
      </c>
      <c r="D785" s="23" t="s">
        <v>989</v>
      </c>
      <c r="E785" s="30"/>
      <c r="F785" s="23">
        <v>114</v>
      </c>
      <c r="G785" s="23">
        <v>0</v>
      </c>
      <c r="H785" s="23">
        <v>0</v>
      </c>
      <c r="I785" s="23">
        <v>0</v>
      </c>
      <c r="J785" s="23">
        <v>0</v>
      </c>
      <c r="K785" s="23">
        <v>0</v>
      </c>
      <c r="L785" s="44">
        <v>0</v>
      </c>
      <c r="M785" s="44">
        <v>0</v>
      </c>
      <c r="N785" s="44">
        <v>0</v>
      </c>
      <c r="O785" s="44">
        <v>0</v>
      </c>
      <c r="P785" s="43">
        <v>0.94620000000000004</v>
      </c>
    </row>
    <row r="786" spans="2:16" x14ac:dyDescent="0.25">
      <c r="B786" s="24"/>
      <c r="C786" s="265" t="s">
        <v>467</v>
      </c>
      <c r="D786" s="23" t="s">
        <v>1275</v>
      </c>
      <c r="E786" s="30"/>
      <c r="F786" s="23">
        <v>626</v>
      </c>
      <c r="G786" s="23">
        <v>0</v>
      </c>
      <c r="H786" s="23">
        <v>0</v>
      </c>
      <c r="I786" s="23">
        <v>0</v>
      </c>
      <c r="J786" s="23">
        <v>0</v>
      </c>
      <c r="K786" s="23">
        <v>0</v>
      </c>
      <c r="L786" s="44">
        <v>0</v>
      </c>
      <c r="M786" s="44">
        <v>0</v>
      </c>
      <c r="N786" s="44">
        <v>0</v>
      </c>
      <c r="O786" s="44">
        <v>0</v>
      </c>
      <c r="P786" s="43">
        <v>5.1958000000000002</v>
      </c>
    </row>
    <row r="787" spans="2:16" x14ac:dyDescent="0.25">
      <c r="B787" s="24"/>
      <c r="C787" s="265" t="s">
        <v>709</v>
      </c>
      <c r="D787" s="23" t="s">
        <v>992</v>
      </c>
      <c r="E787" s="30"/>
      <c r="F787" s="23">
        <v>457</v>
      </c>
      <c r="G787" s="23">
        <v>0</v>
      </c>
      <c r="H787" s="23">
        <v>4</v>
      </c>
      <c r="I787" s="23">
        <v>0</v>
      </c>
      <c r="J787" s="23">
        <v>0</v>
      </c>
      <c r="K787" s="23">
        <v>0</v>
      </c>
      <c r="L787" s="44">
        <v>0</v>
      </c>
      <c r="M787" s="44">
        <v>0</v>
      </c>
      <c r="N787" s="44">
        <v>0</v>
      </c>
      <c r="O787" s="44">
        <v>0</v>
      </c>
      <c r="P787" s="43">
        <v>7.7930999999999999</v>
      </c>
    </row>
    <row r="788" spans="2:16" x14ac:dyDescent="0.25">
      <c r="B788" s="24"/>
      <c r="C788" s="265" t="s">
        <v>254</v>
      </c>
      <c r="D788" s="23" t="s">
        <v>887</v>
      </c>
      <c r="E788" s="30"/>
      <c r="F788" s="23">
        <v>420</v>
      </c>
      <c r="G788" s="23">
        <v>3</v>
      </c>
      <c r="H788" s="23">
        <v>0</v>
      </c>
      <c r="I788" s="23">
        <v>0</v>
      </c>
      <c r="J788" s="23">
        <v>1</v>
      </c>
      <c r="K788" s="23">
        <v>0</v>
      </c>
      <c r="L788" s="44">
        <v>0</v>
      </c>
      <c r="M788" s="44">
        <v>0</v>
      </c>
      <c r="N788" s="44">
        <v>0</v>
      </c>
      <c r="O788" s="44">
        <v>0</v>
      </c>
      <c r="P788" s="43">
        <v>6.2360000000000007</v>
      </c>
    </row>
    <row r="789" spans="2:16" x14ac:dyDescent="0.25">
      <c r="B789" s="24"/>
      <c r="C789" s="265" t="s">
        <v>707</v>
      </c>
      <c r="D789" s="23" t="s">
        <v>1236</v>
      </c>
      <c r="E789" s="30"/>
      <c r="F789" s="23">
        <v>425</v>
      </c>
      <c r="G789" s="23">
        <v>1</v>
      </c>
      <c r="H789" s="23">
        <v>2</v>
      </c>
      <c r="I789" s="23">
        <v>1</v>
      </c>
      <c r="J789" s="23">
        <v>0</v>
      </c>
      <c r="K789" s="23">
        <v>0</v>
      </c>
      <c r="L789" s="44">
        <v>0</v>
      </c>
      <c r="M789" s="44">
        <v>0</v>
      </c>
      <c r="N789" s="44">
        <v>0</v>
      </c>
      <c r="O789" s="44">
        <v>0</v>
      </c>
      <c r="P789" s="43">
        <v>7.5274999999999999</v>
      </c>
    </row>
    <row r="790" spans="2:16" x14ac:dyDescent="0.25">
      <c r="B790" s="24"/>
      <c r="C790" s="265" t="s">
        <v>225</v>
      </c>
      <c r="D790" s="23" t="s">
        <v>1542</v>
      </c>
      <c r="E790" s="30"/>
      <c r="F790" s="23">
        <v>602</v>
      </c>
      <c r="G790" s="23">
        <v>6</v>
      </c>
      <c r="H790" s="23">
        <v>1</v>
      </c>
      <c r="I790" s="23">
        <v>3</v>
      </c>
      <c r="J790" s="23">
        <v>1</v>
      </c>
      <c r="K790" s="23">
        <v>0</v>
      </c>
      <c r="L790" s="44">
        <v>0</v>
      </c>
      <c r="M790" s="44">
        <v>0</v>
      </c>
      <c r="N790" s="44">
        <v>0</v>
      </c>
      <c r="O790" s="44">
        <v>0</v>
      </c>
      <c r="P790" s="43">
        <v>14.746600000000001</v>
      </c>
    </row>
    <row r="791" spans="2:16" x14ac:dyDescent="0.25">
      <c r="B791" s="24"/>
      <c r="C791" s="265" t="s">
        <v>358</v>
      </c>
      <c r="D791" s="23" t="s">
        <v>1542</v>
      </c>
      <c r="E791" s="30"/>
      <c r="F791" s="23">
        <v>467</v>
      </c>
      <c r="G791" s="23">
        <v>0</v>
      </c>
      <c r="H791" s="23">
        <v>1</v>
      </c>
      <c r="I791" s="23">
        <v>0</v>
      </c>
      <c r="J791" s="23">
        <v>2</v>
      </c>
      <c r="K791" s="23">
        <v>0</v>
      </c>
      <c r="L791" s="44">
        <v>0</v>
      </c>
      <c r="M791" s="44">
        <v>0</v>
      </c>
      <c r="N791" s="44">
        <v>0</v>
      </c>
      <c r="O791" s="44">
        <v>0</v>
      </c>
      <c r="P791" s="43">
        <v>4.3761000000000001</v>
      </c>
    </row>
    <row r="792" spans="2:16" x14ac:dyDescent="0.25">
      <c r="B792" s="24"/>
      <c r="C792" s="267" t="s">
        <v>723</v>
      </c>
      <c r="D792" s="23" t="s">
        <v>1103</v>
      </c>
      <c r="E792" s="30"/>
      <c r="F792" s="23">
        <v>346</v>
      </c>
      <c r="G792" s="23">
        <v>1</v>
      </c>
      <c r="H792" s="23">
        <v>0</v>
      </c>
      <c r="I792" s="23">
        <v>0</v>
      </c>
      <c r="J792" s="23">
        <v>1</v>
      </c>
      <c r="K792" s="23">
        <v>0</v>
      </c>
      <c r="L792" s="44">
        <v>0</v>
      </c>
      <c r="M792" s="44">
        <v>0</v>
      </c>
      <c r="N792" s="44">
        <v>0</v>
      </c>
      <c r="O792" s="44">
        <v>0</v>
      </c>
      <c r="P792" s="43">
        <v>3.6217999999999999</v>
      </c>
    </row>
    <row r="793" spans="2:16" x14ac:dyDescent="0.25">
      <c r="B793" s="24"/>
      <c r="C793" s="267" t="s">
        <v>734</v>
      </c>
      <c r="D793" s="23" t="s">
        <v>1397</v>
      </c>
      <c r="E793" s="30"/>
      <c r="F793" s="23">
        <v>470</v>
      </c>
      <c r="G793" s="23">
        <v>0</v>
      </c>
      <c r="H793" s="23">
        <v>4</v>
      </c>
      <c r="I793" s="23">
        <v>0</v>
      </c>
      <c r="J793" s="23">
        <v>0</v>
      </c>
      <c r="K793" s="23">
        <v>0</v>
      </c>
      <c r="L793" s="44">
        <v>0</v>
      </c>
      <c r="M793" s="44">
        <v>0</v>
      </c>
      <c r="N793" s="44">
        <v>0</v>
      </c>
      <c r="O793" s="44">
        <v>0</v>
      </c>
      <c r="P793" s="43">
        <v>7.9009999999999998</v>
      </c>
    </row>
    <row r="794" spans="2:16" x14ac:dyDescent="0.25">
      <c r="B794" s="24"/>
      <c r="C794" s="265" t="s">
        <v>543</v>
      </c>
      <c r="D794" s="23" t="s">
        <v>1545</v>
      </c>
      <c r="E794" s="30"/>
      <c r="F794" s="23">
        <v>376</v>
      </c>
      <c r="G794" s="23">
        <v>0</v>
      </c>
      <c r="H794" s="23">
        <v>0</v>
      </c>
      <c r="I794" s="23">
        <v>0</v>
      </c>
      <c r="J794" s="23">
        <v>0</v>
      </c>
      <c r="K794" s="23">
        <v>0</v>
      </c>
      <c r="L794" s="44">
        <v>0</v>
      </c>
      <c r="M794" s="44">
        <v>0</v>
      </c>
      <c r="N794" s="44">
        <v>0</v>
      </c>
      <c r="O794" s="44">
        <v>0</v>
      </c>
      <c r="P794" s="43">
        <v>3.1208</v>
      </c>
    </row>
    <row r="795" spans="2:16" x14ac:dyDescent="0.25">
      <c r="B795" s="24"/>
      <c r="C795" s="281" t="s">
        <v>381</v>
      </c>
      <c r="D795" s="23" t="s">
        <v>1438</v>
      </c>
      <c r="E795" s="30"/>
      <c r="F795" s="23">
        <v>234</v>
      </c>
      <c r="G795" s="23">
        <v>0</v>
      </c>
      <c r="H795" s="23">
        <v>1</v>
      </c>
      <c r="I795" s="23">
        <v>0</v>
      </c>
      <c r="J795" s="23">
        <v>0</v>
      </c>
      <c r="K795" s="23">
        <v>0</v>
      </c>
      <c r="L795" s="44">
        <v>0</v>
      </c>
      <c r="M795" s="44">
        <v>0</v>
      </c>
      <c r="N795" s="44">
        <v>0</v>
      </c>
      <c r="O795" s="44">
        <v>0</v>
      </c>
      <c r="P795" s="43">
        <v>2.9421999999999997</v>
      </c>
    </row>
    <row r="796" spans="2:16" x14ac:dyDescent="0.25">
      <c r="B796" s="24"/>
      <c r="C796" s="267" t="s">
        <v>747</v>
      </c>
      <c r="D796" s="23" t="s">
        <v>1553</v>
      </c>
      <c r="E796" s="30"/>
      <c r="F796" s="23">
        <v>360</v>
      </c>
      <c r="G796" s="23">
        <v>3</v>
      </c>
      <c r="H796" s="23">
        <v>0</v>
      </c>
      <c r="I796" s="23">
        <v>0</v>
      </c>
      <c r="J796" s="23">
        <v>0</v>
      </c>
      <c r="K796" s="23">
        <v>0</v>
      </c>
      <c r="L796" s="44">
        <v>0</v>
      </c>
      <c r="M796" s="44">
        <v>0</v>
      </c>
      <c r="N796" s="44">
        <v>0</v>
      </c>
      <c r="O796" s="44">
        <v>0</v>
      </c>
      <c r="P796" s="43">
        <v>5.9879999999999995</v>
      </c>
    </row>
    <row r="797" spans="2:16" x14ac:dyDescent="0.25">
      <c r="B797" s="24"/>
      <c r="C797" s="265" t="s">
        <v>646</v>
      </c>
      <c r="D797" s="23" t="s">
        <v>633</v>
      </c>
      <c r="E797" s="30"/>
      <c r="F797" s="23">
        <v>171</v>
      </c>
      <c r="G797" s="23">
        <v>0</v>
      </c>
      <c r="H797" s="23">
        <v>0</v>
      </c>
      <c r="I797" s="23">
        <v>0</v>
      </c>
      <c r="J797" s="23">
        <v>0</v>
      </c>
      <c r="K797" s="23">
        <v>0</v>
      </c>
      <c r="L797" s="44">
        <v>0</v>
      </c>
      <c r="M797" s="44">
        <v>0</v>
      </c>
      <c r="N797" s="44">
        <v>0</v>
      </c>
      <c r="O797" s="44">
        <v>0</v>
      </c>
      <c r="P797" s="43">
        <v>1.4193</v>
      </c>
    </row>
    <row r="798" spans="2:16" x14ac:dyDescent="0.25">
      <c r="B798" s="24"/>
      <c r="C798" s="265" t="s">
        <v>250</v>
      </c>
      <c r="D798" s="23" t="s">
        <v>1559</v>
      </c>
      <c r="E798" s="30"/>
      <c r="F798" s="23">
        <v>360</v>
      </c>
      <c r="G798" s="23">
        <v>1</v>
      </c>
      <c r="H798" s="23">
        <v>1</v>
      </c>
      <c r="I798" s="23">
        <v>0</v>
      </c>
      <c r="J798" s="23">
        <v>2</v>
      </c>
      <c r="K798" s="23">
        <v>0</v>
      </c>
      <c r="L798" s="44">
        <v>0</v>
      </c>
      <c r="M798" s="44">
        <v>0</v>
      </c>
      <c r="N798" s="44">
        <v>0</v>
      </c>
      <c r="O798" s="44">
        <v>0</v>
      </c>
      <c r="P798" s="43">
        <v>4.4879999999999995</v>
      </c>
    </row>
    <row r="799" spans="2:16" x14ac:dyDescent="0.25">
      <c r="B799" s="24"/>
      <c r="C799" s="278" t="s">
        <v>410</v>
      </c>
      <c r="D799" s="23" t="s">
        <v>1420</v>
      </c>
      <c r="E799" s="30"/>
      <c r="F799" s="23">
        <v>212</v>
      </c>
      <c r="G799" s="23">
        <v>0</v>
      </c>
      <c r="H799" s="23">
        <v>0</v>
      </c>
      <c r="I799" s="23">
        <v>0</v>
      </c>
      <c r="J799" s="23">
        <v>0</v>
      </c>
      <c r="K799" s="23">
        <v>0</v>
      </c>
      <c r="L799" s="44">
        <v>0</v>
      </c>
      <c r="M799" s="44">
        <v>0</v>
      </c>
      <c r="N799" s="44">
        <v>0</v>
      </c>
      <c r="O799" s="44">
        <v>0</v>
      </c>
      <c r="P799" s="43">
        <v>1.7596000000000001</v>
      </c>
    </row>
    <row r="800" spans="2:16" x14ac:dyDescent="0.25">
      <c r="B800" s="24"/>
      <c r="C800" s="267" t="s">
        <v>121</v>
      </c>
      <c r="D800" s="23" t="s">
        <v>1398</v>
      </c>
      <c r="E800" s="30"/>
      <c r="F800" s="23">
        <v>275</v>
      </c>
      <c r="G800" s="23">
        <v>0</v>
      </c>
      <c r="H800" s="23">
        <v>1</v>
      </c>
      <c r="I800" s="23">
        <v>0</v>
      </c>
      <c r="J800" s="23">
        <v>0</v>
      </c>
      <c r="K800" s="23">
        <v>0</v>
      </c>
      <c r="L800" s="44">
        <v>0</v>
      </c>
      <c r="M800" s="44">
        <v>0</v>
      </c>
      <c r="N800" s="44">
        <v>0</v>
      </c>
      <c r="O800" s="44">
        <v>0</v>
      </c>
      <c r="P800" s="43">
        <v>3.2825000000000002</v>
      </c>
    </row>
    <row r="801" spans="2:16" x14ac:dyDescent="0.25">
      <c r="B801" s="24"/>
      <c r="C801" s="265" t="s">
        <v>101</v>
      </c>
      <c r="D801" s="23" t="s">
        <v>634</v>
      </c>
      <c r="E801" s="30"/>
      <c r="F801" s="23">
        <v>262</v>
      </c>
      <c r="G801" s="23">
        <v>0</v>
      </c>
      <c r="H801" s="23">
        <v>0</v>
      </c>
      <c r="I801" s="41">
        <v>0</v>
      </c>
      <c r="J801" s="23">
        <v>0</v>
      </c>
      <c r="K801" s="23">
        <v>0</v>
      </c>
      <c r="L801" s="44">
        <v>0</v>
      </c>
      <c r="M801" s="44">
        <v>0</v>
      </c>
      <c r="N801" s="44">
        <v>0</v>
      </c>
      <c r="O801" s="44">
        <v>0</v>
      </c>
      <c r="P801" s="43">
        <v>2.1745999999999999</v>
      </c>
    </row>
    <row r="802" spans="2:16" ht="16.5" thickBot="1" x14ac:dyDescent="0.3">
      <c r="B802" s="24"/>
      <c r="C802" s="265" t="s">
        <v>758</v>
      </c>
      <c r="D802" s="23" t="s">
        <v>989</v>
      </c>
      <c r="E802" s="30"/>
      <c r="F802" s="23">
        <v>450</v>
      </c>
      <c r="G802" s="23">
        <v>0</v>
      </c>
      <c r="H802" s="23">
        <v>1</v>
      </c>
      <c r="I802" s="41">
        <v>0</v>
      </c>
      <c r="J802" s="23">
        <v>0</v>
      </c>
      <c r="K802" s="23">
        <v>0</v>
      </c>
      <c r="L802" s="44">
        <v>0</v>
      </c>
      <c r="M802" s="44">
        <v>0</v>
      </c>
      <c r="N802" s="44">
        <v>0</v>
      </c>
      <c r="O802" s="44">
        <v>0</v>
      </c>
      <c r="P802" s="43">
        <v>4.7349999999999994</v>
      </c>
    </row>
    <row r="803" spans="2:16" x14ac:dyDescent="0.25">
      <c r="B803" s="24"/>
      <c r="C803" s="277" t="s">
        <v>421</v>
      </c>
      <c r="D803" s="23" t="s">
        <v>1404</v>
      </c>
      <c r="E803" s="30"/>
      <c r="F803" s="23">
        <v>690</v>
      </c>
      <c r="G803" s="23">
        <v>0</v>
      </c>
      <c r="H803" s="23">
        <v>0</v>
      </c>
      <c r="I803" s="41">
        <v>0</v>
      </c>
      <c r="J803" s="23">
        <v>0</v>
      </c>
      <c r="K803" s="23">
        <v>0</v>
      </c>
      <c r="L803" s="44">
        <v>7</v>
      </c>
      <c r="M803" s="44">
        <v>2</v>
      </c>
      <c r="N803" s="44">
        <v>9</v>
      </c>
      <c r="O803" s="44">
        <v>7</v>
      </c>
      <c r="P803" s="43">
        <v>14.777000000000001</v>
      </c>
    </row>
    <row r="804" spans="2:16" x14ac:dyDescent="0.25">
      <c r="B804" s="24"/>
      <c r="C804" s="266" t="s">
        <v>45</v>
      </c>
      <c r="D804" s="23" t="s">
        <v>1542</v>
      </c>
      <c r="E804" s="30"/>
      <c r="F804" s="23">
        <v>660</v>
      </c>
      <c r="G804" s="23">
        <v>0</v>
      </c>
      <c r="H804" s="23">
        <v>0</v>
      </c>
      <c r="I804" s="41">
        <v>0</v>
      </c>
      <c r="J804" s="23">
        <v>0</v>
      </c>
      <c r="K804" s="23">
        <v>0</v>
      </c>
      <c r="L804" s="44">
        <v>5</v>
      </c>
      <c r="M804" s="44">
        <v>2</v>
      </c>
      <c r="N804" s="44">
        <v>15</v>
      </c>
      <c r="O804" s="44">
        <v>8</v>
      </c>
      <c r="P804" s="43">
        <v>13.478</v>
      </c>
    </row>
    <row r="805" spans="2:16" ht="16.5" thickBot="1" x14ac:dyDescent="0.3">
      <c r="B805" s="24"/>
      <c r="C805" s="266" t="s">
        <v>767</v>
      </c>
      <c r="D805" s="23" t="s">
        <v>1547</v>
      </c>
      <c r="E805" s="30"/>
      <c r="F805" s="23">
        <v>480</v>
      </c>
      <c r="G805" s="23">
        <v>0</v>
      </c>
      <c r="H805" s="23">
        <v>0</v>
      </c>
      <c r="I805" s="23">
        <v>0</v>
      </c>
      <c r="J805" s="23">
        <v>0</v>
      </c>
      <c r="K805" s="23">
        <v>0</v>
      </c>
      <c r="L805" s="44">
        <v>3</v>
      </c>
      <c r="M805" s="44">
        <v>4</v>
      </c>
      <c r="N805" s="44">
        <v>6</v>
      </c>
      <c r="O805" s="44">
        <v>1</v>
      </c>
      <c r="P805" s="43">
        <v>11.934000000000001</v>
      </c>
    </row>
    <row r="806" spans="2:16" x14ac:dyDescent="0.25">
      <c r="B806" s="24"/>
      <c r="C806" s="277" t="s">
        <v>760</v>
      </c>
      <c r="D806" s="23" t="s">
        <v>885</v>
      </c>
      <c r="E806" s="30"/>
      <c r="F806" s="23">
        <v>360</v>
      </c>
      <c r="G806" s="23">
        <v>0</v>
      </c>
      <c r="H806" s="23">
        <v>0</v>
      </c>
      <c r="I806" s="23">
        <v>0</v>
      </c>
      <c r="J806" s="23">
        <v>0</v>
      </c>
      <c r="K806" s="23">
        <v>0</v>
      </c>
      <c r="L806" s="44">
        <v>3</v>
      </c>
      <c r="M806" s="44">
        <v>2</v>
      </c>
      <c r="N806" s="44">
        <v>8</v>
      </c>
      <c r="O806" s="44">
        <v>5</v>
      </c>
      <c r="P806" s="43">
        <v>8.3379999999999992</v>
      </c>
    </row>
    <row r="807" spans="2:16" x14ac:dyDescent="0.25">
      <c r="B807" s="24"/>
      <c r="C807" s="294" t="s">
        <v>764</v>
      </c>
      <c r="D807" s="23" t="s">
        <v>887</v>
      </c>
      <c r="E807" s="30"/>
      <c r="F807" s="23">
        <v>450</v>
      </c>
      <c r="G807" s="23">
        <v>0</v>
      </c>
      <c r="H807" s="23">
        <v>0</v>
      </c>
      <c r="I807" s="23">
        <v>0</v>
      </c>
      <c r="J807" s="23">
        <v>0</v>
      </c>
      <c r="K807" s="23">
        <v>0</v>
      </c>
      <c r="L807" s="44">
        <v>2</v>
      </c>
      <c r="M807" s="44">
        <v>2</v>
      </c>
      <c r="N807" s="44">
        <v>6</v>
      </c>
      <c r="O807" s="44">
        <v>6</v>
      </c>
      <c r="P807" s="43">
        <v>7.4349999999999987</v>
      </c>
    </row>
    <row r="808" spans="2:16" x14ac:dyDescent="0.25">
      <c r="B808" s="24"/>
      <c r="C808" s="265" t="s">
        <v>307</v>
      </c>
      <c r="D808" s="23">
        <v>0</v>
      </c>
      <c r="E808" s="30"/>
      <c r="F808" s="23">
        <v>0</v>
      </c>
      <c r="G808" s="23">
        <v>0</v>
      </c>
      <c r="H808" s="23">
        <v>2</v>
      </c>
      <c r="I808" s="23">
        <v>1</v>
      </c>
      <c r="J808" s="23">
        <v>0</v>
      </c>
      <c r="K808" s="23">
        <v>0</v>
      </c>
      <c r="L808" s="44">
        <v>0</v>
      </c>
      <c r="M808" s="44">
        <v>0</v>
      </c>
      <c r="N808" s="44">
        <v>0</v>
      </c>
      <c r="O808" s="44">
        <v>0</v>
      </c>
      <c r="P808" s="43">
        <v>3</v>
      </c>
    </row>
    <row r="809" spans="2:16" x14ac:dyDescent="0.25">
      <c r="B809" s="24"/>
      <c r="C809" s="265" t="s">
        <v>795</v>
      </c>
      <c r="D809" s="23">
        <v>0</v>
      </c>
      <c r="E809" s="30"/>
      <c r="F809" s="23">
        <v>0</v>
      </c>
      <c r="G809" s="23">
        <v>0</v>
      </c>
      <c r="H809" s="23">
        <v>0</v>
      </c>
      <c r="I809" s="23">
        <v>0</v>
      </c>
      <c r="J809" s="23">
        <v>0</v>
      </c>
      <c r="K809" s="23">
        <v>0</v>
      </c>
      <c r="L809" s="44">
        <v>0</v>
      </c>
      <c r="M809" s="44">
        <v>0</v>
      </c>
      <c r="N809" s="44">
        <v>0</v>
      </c>
      <c r="O809" s="44">
        <v>0</v>
      </c>
      <c r="P809" s="43">
        <v>0</v>
      </c>
    </row>
    <row r="810" spans="2:16" x14ac:dyDescent="0.25">
      <c r="B810" s="24"/>
      <c r="C810" s="265" t="s">
        <v>696</v>
      </c>
      <c r="D810" s="23">
        <v>0</v>
      </c>
      <c r="E810" s="30"/>
      <c r="F810" s="23">
        <v>0</v>
      </c>
      <c r="G810" s="23">
        <v>0</v>
      </c>
      <c r="H810" s="23">
        <v>0</v>
      </c>
      <c r="I810" s="23">
        <v>0</v>
      </c>
      <c r="J810" s="23">
        <v>0</v>
      </c>
      <c r="K810" s="23">
        <v>0</v>
      </c>
      <c r="L810" s="44">
        <v>0</v>
      </c>
      <c r="M810" s="44">
        <v>0</v>
      </c>
      <c r="N810" s="44">
        <v>0</v>
      </c>
      <c r="O810" s="44">
        <v>0</v>
      </c>
      <c r="P810" s="43">
        <v>0</v>
      </c>
    </row>
    <row r="811" spans="2:16" x14ac:dyDescent="0.25">
      <c r="B811" s="40" t="s">
        <v>618</v>
      </c>
      <c r="C811" s="293"/>
      <c r="D811" s="35">
        <v>0</v>
      </c>
      <c r="E811" s="35">
        <v>0</v>
      </c>
      <c r="F811" s="35">
        <v>11480</v>
      </c>
      <c r="G811" s="35">
        <v>38</v>
      </c>
      <c r="H811" s="35">
        <v>25</v>
      </c>
      <c r="I811" s="35">
        <v>18</v>
      </c>
      <c r="J811" s="35">
        <v>6</v>
      </c>
      <c r="K811" s="35">
        <v>0</v>
      </c>
      <c r="L811" s="35">
        <v>20</v>
      </c>
      <c r="M811" s="35">
        <v>10</v>
      </c>
      <c r="N811" s="35">
        <v>52</v>
      </c>
      <c r="O811" s="35">
        <v>32</v>
      </c>
      <c r="P811" s="43">
        <v>207.184</v>
      </c>
    </row>
    <row r="812" spans="2:16" x14ac:dyDescent="0.25">
      <c r="B812" s="24"/>
      <c r="C812" s="265" t="s">
        <v>425</v>
      </c>
      <c r="D812" s="23" t="s">
        <v>1420</v>
      </c>
      <c r="E812" s="30"/>
      <c r="F812" s="23">
        <v>605</v>
      </c>
      <c r="G812" s="23">
        <v>8</v>
      </c>
      <c r="H812" s="23">
        <v>3</v>
      </c>
      <c r="I812" s="23">
        <v>4</v>
      </c>
      <c r="J812" s="23">
        <v>1</v>
      </c>
      <c r="K812" s="23">
        <v>0</v>
      </c>
      <c r="L812" s="44">
        <v>0</v>
      </c>
      <c r="M812" s="44">
        <v>0</v>
      </c>
      <c r="N812" s="44">
        <v>0</v>
      </c>
      <c r="O812" s="44">
        <v>0</v>
      </c>
      <c r="P812" s="43">
        <v>19.7715</v>
      </c>
    </row>
    <row r="813" spans="2:16" x14ac:dyDescent="0.25">
      <c r="B813" s="24"/>
      <c r="C813" s="265" t="s">
        <v>555</v>
      </c>
      <c r="D813" s="23" t="s">
        <v>1275</v>
      </c>
      <c r="E813" s="30"/>
      <c r="F813" s="23">
        <v>494</v>
      </c>
      <c r="G813" s="23">
        <v>1</v>
      </c>
      <c r="H813" s="23">
        <v>0</v>
      </c>
      <c r="I813" s="23">
        <v>1</v>
      </c>
      <c r="J813" s="23">
        <v>0</v>
      </c>
      <c r="K813" s="23">
        <v>0</v>
      </c>
      <c r="L813" s="44">
        <v>0</v>
      </c>
      <c r="M813" s="44">
        <v>0</v>
      </c>
      <c r="N813" s="44">
        <v>0</v>
      </c>
      <c r="O813" s="44">
        <v>0</v>
      </c>
      <c r="P813" s="43">
        <v>6.1002000000000001</v>
      </c>
    </row>
    <row r="814" spans="2:16" x14ac:dyDescent="0.25">
      <c r="B814" s="24"/>
      <c r="C814" s="265" t="s">
        <v>689</v>
      </c>
      <c r="D814" s="23" t="s">
        <v>1397</v>
      </c>
      <c r="E814" s="30"/>
      <c r="F814" s="23">
        <v>465</v>
      </c>
      <c r="G814" s="23">
        <v>7</v>
      </c>
      <c r="H814" s="23">
        <v>0</v>
      </c>
      <c r="I814" s="23">
        <v>4</v>
      </c>
      <c r="J814" s="23">
        <v>0</v>
      </c>
      <c r="K814" s="23">
        <v>0</v>
      </c>
      <c r="L814" s="44">
        <v>0</v>
      </c>
      <c r="M814" s="44">
        <v>0</v>
      </c>
      <c r="N814" s="44">
        <v>0</v>
      </c>
      <c r="O814" s="44">
        <v>0</v>
      </c>
      <c r="P814" s="43">
        <v>14.859500000000001</v>
      </c>
    </row>
    <row r="815" spans="2:16" x14ac:dyDescent="0.25">
      <c r="B815" s="24"/>
      <c r="C815" s="265" t="s">
        <v>249</v>
      </c>
      <c r="D815" s="23" t="s">
        <v>989</v>
      </c>
      <c r="E815" s="30"/>
      <c r="F815" s="23">
        <v>129</v>
      </c>
      <c r="G815" s="23">
        <v>0</v>
      </c>
      <c r="H815" s="23">
        <v>0</v>
      </c>
      <c r="I815" s="23">
        <v>0</v>
      </c>
      <c r="J815" s="23">
        <v>0</v>
      </c>
      <c r="K815" s="23">
        <v>0</v>
      </c>
      <c r="L815" s="44">
        <v>0</v>
      </c>
      <c r="M815" s="44">
        <v>0</v>
      </c>
      <c r="N815" s="44">
        <v>0</v>
      </c>
      <c r="O815" s="44">
        <v>0</v>
      </c>
      <c r="P815" s="43">
        <v>1.0707</v>
      </c>
    </row>
    <row r="816" spans="2:16" x14ac:dyDescent="0.25">
      <c r="B816" s="24"/>
      <c r="C816" s="265" t="s">
        <v>645</v>
      </c>
      <c r="D816" s="23" t="s">
        <v>1275</v>
      </c>
      <c r="E816" s="30"/>
      <c r="F816" s="23">
        <v>540</v>
      </c>
      <c r="G816" s="23">
        <v>5</v>
      </c>
      <c r="H816" s="23">
        <v>1</v>
      </c>
      <c r="I816" s="23">
        <v>2</v>
      </c>
      <c r="J816" s="23">
        <v>0</v>
      </c>
      <c r="K816" s="23">
        <v>0</v>
      </c>
      <c r="L816" s="44">
        <v>0</v>
      </c>
      <c r="M816" s="44">
        <v>0</v>
      </c>
      <c r="N816" s="44">
        <v>0</v>
      </c>
      <c r="O816" s="44">
        <v>0</v>
      </c>
      <c r="P816" s="43">
        <v>12.481999999999999</v>
      </c>
    </row>
    <row r="817" spans="2:16" x14ac:dyDescent="0.25">
      <c r="B817" s="24"/>
      <c r="C817" s="265" t="s">
        <v>693</v>
      </c>
      <c r="D817" s="23" t="s">
        <v>992</v>
      </c>
      <c r="E817" s="30"/>
      <c r="F817" s="23">
        <v>381</v>
      </c>
      <c r="G817" s="23">
        <v>3</v>
      </c>
      <c r="H817" s="23">
        <v>0</v>
      </c>
      <c r="I817" s="23">
        <v>1</v>
      </c>
      <c r="J817" s="23">
        <v>0</v>
      </c>
      <c r="K817" s="23">
        <v>0</v>
      </c>
      <c r="L817" s="44">
        <v>0</v>
      </c>
      <c r="M817" s="44">
        <v>0</v>
      </c>
      <c r="N817" s="44">
        <v>0</v>
      </c>
      <c r="O817" s="44">
        <v>0</v>
      </c>
      <c r="P817" s="43">
        <v>7.1623000000000001</v>
      </c>
    </row>
    <row r="818" spans="2:16" x14ac:dyDescent="0.25">
      <c r="B818" s="24"/>
      <c r="C818" s="265" t="s">
        <v>709</v>
      </c>
      <c r="D818" s="23" t="s">
        <v>992</v>
      </c>
      <c r="E818" s="30"/>
      <c r="F818" s="23">
        <v>457</v>
      </c>
      <c r="G818" s="23">
        <v>0</v>
      </c>
      <c r="H818" s="23">
        <v>4</v>
      </c>
      <c r="I818" s="23">
        <v>0</v>
      </c>
      <c r="J818" s="23">
        <v>0</v>
      </c>
      <c r="K818" s="23">
        <v>0</v>
      </c>
      <c r="L818" s="44">
        <v>0</v>
      </c>
      <c r="M818" s="44">
        <v>0</v>
      </c>
      <c r="N818" s="44">
        <v>0</v>
      </c>
      <c r="O818" s="44">
        <v>0</v>
      </c>
      <c r="P818" s="43">
        <v>7.7930999999999999</v>
      </c>
    </row>
    <row r="819" spans="2:16" x14ac:dyDescent="0.25">
      <c r="B819" s="24"/>
      <c r="C819" s="265" t="s">
        <v>254</v>
      </c>
      <c r="D819" s="23" t="s">
        <v>887</v>
      </c>
      <c r="E819" s="30"/>
      <c r="F819" s="23">
        <v>420</v>
      </c>
      <c r="G819" s="23">
        <v>3</v>
      </c>
      <c r="H819" s="23">
        <v>0</v>
      </c>
      <c r="I819" s="23">
        <v>0</v>
      </c>
      <c r="J819" s="23">
        <v>1</v>
      </c>
      <c r="K819" s="23">
        <v>0</v>
      </c>
      <c r="L819" s="44">
        <v>0</v>
      </c>
      <c r="M819" s="44">
        <v>0</v>
      </c>
      <c r="N819" s="44">
        <v>0</v>
      </c>
      <c r="O819" s="44">
        <v>0</v>
      </c>
      <c r="P819" s="43">
        <v>6.2360000000000007</v>
      </c>
    </row>
    <row r="820" spans="2:16" x14ac:dyDescent="0.25">
      <c r="B820" s="24"/>
      <c r="C820" s="265" t="s">
        <v>594</v>
      </c>
      <c r="D820" s="23" t="s">
        <v>654</v>
      </c>
      <c r="E820" s="30"/>
      <c r="F820" s="23">
        <v>270</v>
      </c>
      <c r="G820" s="23">
        <v>1</v>
      </c>
      <c r="H820" s="23">
        <v>0</v>
      </c>
      <c r="I820" s="23">
        <v>0</v>
      </c>
      <c r="J820" s="23">
        <v>0</v>
      </c>
      <c r="K820" s="23">
        <v>0</v>
      </c>
      <c r="L820" s="44">
        <v>0</v>
      </c>
      <c r="M820" s="44">
        <v>0</v>
      </c>
      <c r="N820" s="44">
        <v>0</v>
      </c>
      <c r="O820" s="44">
        <v>0</v>
      </c>
      <c r="P820" s="43">
        <v>3.2410000000000001</v>
      </c>
    </row>
    <row r="821" spans="2:16" x14ac:dyDescent="0.25">
      <c r="B821" s="24"/>
      <c r="C821" s="265" t="s">
        <v>225</v>
      </c>
      <c r="D821" s="23" t="s">
        <v>1542</v>
      </c>
      <c r="E821" s="30"/>
      <c r="F821" s="23">
        <v>602</v>
      </c>
      <c r="G821" s="23">
        <v>6</v>
      </c>
      <c r="H821" s="23">
        <v>1</v>
      </c>
      <c r="I821" s="23">
        <v>3</v>
      </c>
      <c r="J821" s="23">
        <v>1</v>
      </c>
      <c r="K821" s="23">
        <v>0</v>
      </c>
      <c r="L821" s="44">
        <v>0</v>
      </c>
      <c r="M821" s="44">
        <v>0</v>
      </c>
      <c r="N821" s="44">
        <v>0</v>
      </c>
      <c r="O821" s="44">
        <v>0</v>
      </c>
      <c r="P821" s="43">
        <v>14.746600000000001</v>
      </c>
    </row>
    <row r="822" spans="2:16" x14ac:dyDescent="0.25">
      <c r="B822" s="24"/>
      <c r="C822" s="278" t="s">
        <v>720</v>
      </c>
      <c r="D822" s="23" t="s">
        <v>1420</v>
      </c>
      <c r="E822" s="30"/>
      <c r="F822" s="23">
        <v>556</v>
      </c>
      <c r="G822" s="23">
        <v>0</v>
      </c>
      <c r="H822" s="23">
        <v>5</v>
      </c>
      <c r="I822" s="23">
        <v>0</v>
      </c>
      <c r="J822" s="23">
        <v>1</v>
      </c>
      <c r="K822" s="23">
        <v>0</v>
      </c>
      <c r="L822" s="44">
        <v>0</v>
      </c>
      <c r="M822" s="44">
        <v>0</v>
      </c>
      <c r="N822" s="44">
        <v>0</v>
      </c>
      <c r="O822" s="44">
        <v>0</v>
      </c>
      <c r="P822" s="43">
        <v>9.3647999999999989</v>
      </c>
    </row>
    <row r="823" spans="2:16" x14ac:dyDescent="0.25">
      <c r="B823" s="24"/>
      <c r="C823" s="265" t="s">
        <v>475</v>
      </c>
      <c r="D823" s="23" t="s">
        <v>1275</v>
      </c>
      <c r="E823" s="30"/>
      <c r="F823" s="23">
        <v>67</v>
      </c>
      <c r="G823" s="23">
        <v>0</v>
      </c>
      <c r="H823" s="23">
        <v>0</v>
      </c>
      <c r="I823" s="23">
        <v>0</v>
      </c>
      <c r="J823" s="23">
        <v>0</v>
      </c>
      <c r="K823" s="23">
        <v>0</v>
      </c>
      <c r="L823" s="44">
        <v>0</v>
      </c>
      <c r="M823" s="44">
        <v>0</v>
      </c>
      <c r="N823" s="44">
        <v>0</v>
      </c>
      <c r="O823" s="44">
        <v>0</v>
      </c>
      <c r="P823" s="43">
        <v>0.55610000000000004</v>
      </c>
    </row>
    <row r="824" spans="2:16" x14ac:dyDescent="0.25">
      <c r="B824" s="24"/>
      <c r="C824" s="267" t="s">
        <v>734</v>
      </c>
      <c r="D824" s="23" t="s">
        <v>1397</v>
      </c>
      <c r="E824" s="30"/>
      <c r="F824" s="23">
        <v>470</v>
      </c>
      <c r="G824" s="23">
        <v>0</v>
      </c>
      <c r="H824" s="23">
        <v>4</v>
      </c>
      <c r="I824" s="23">
        <v>0</v>
      </c>
      <c r="J824" s="23">
        <v>0</v>
      </c>
      <c r="K824" s="23">
        <v>0</v>
      </c>
      <c r="L824" s="44">
        <v>0</v>
      </c>
      <c r="M824" s="44">
        <v>0</v>
      </c>
      <c r="N824" s="44">
        <v>0</v>
      </c>
      <c r="O824" s="44">
        <v>0</v>
      </c>
      <c r="P824" s="43">
        <v>7.9009999999999998</v>
      </c>
    </row>
    <row r="825" spans="2:16" x14ac:dyDescent="0.25">
      <c r="B825" s="24"/>
      <c r="C825" s="265" t="s">
        <v>412</v>
      </c>
      <c r="D825" s="23" t="s">
        <v>810</v>
      </c>
      <c r="E825" s="30"/>
      <c r="F825" s="23">
        <v>317</v>
      </c>
      <c r="G825" s="23">
        <v>3</v>
      </c>
      <c r="H825" s="23">
        <v>0</v>
      </c>
      <c r="I825" s="23">
        <v>0</v>
      </c>
      <c r="J825" s="23">
        <v>0</v>
      </c>
      <c r="K825" s="23">
        <v>0</v>
      </c>
      <c r="L825" s="44">
        <v>0</v>
      </c>
      <c r="M825" s="44">
        <v>0</v>
      </c>
      <c r="N825" s="44">
        <v>0</v>
      </c>
      <c r="O825" s="44">
        <v>0</v>
      </c>
      <c r="P825" s="43">
        <v>5.6311</v>
      </c>
    </row>
    <row r="826" spans="2:16" x14ac:dyDescent="0.25">
      <c r="B826" s="24"/>
      <c r="C826" s="265" t="s">
        <v>453</v>
      </c>
      <c r="D826" s="23" t="s">
        <v>887</v>
      </c>
      <c r="E826" s="30"/>
      <c r="F826" s="23">
        <v>376</v>
      </c>
      <c r="G826" s="23">
        <v>0</v>
      </c>
      <c r="H826" s="23">
        <v>0</v>
      </c>
      <c r="I826" s="23">
        <v>0</v>
      </c>
      <c r="J826" s="23">
        <v>0</v>
      </c>
      <c r="K826" s="23">
        <v>0</v>
      </c>
      <c r="L826" s="44">
        <v>0</v>
      </c>
      <c r="M826" s="44">
        <v>0</v>
      </c>
      <c r="N826" s="44">
        <v>0</v>
      </c>
      <c r="O826" s="44">
        <v>0</v>
      </c>
      <c r="P826" s="43">
        <v>3.1208</v>
      </c>
    </row>
    <row r="827" spans="2:16" x14ac:dyDescent="0.25">
      <c r="B827" s="24"/>
      <c r="C827" s="265" t="s">
        <v>745</v>
      </c>
      <c r="D827" s="23" t="s">
        <v>1256</v>
      </c>
      <c r="E827" s="30"/>
      <c r="F827" s="23">
        <v>270</v>
      </c>
      <c r="G827" s="23">
        <v>0</v>
      </c>
      <c r="H827" s="23">
        <v>2</v>
      </c>
      <c r="I827" s="23">
        <v>0</v>
      </c>
      <c r="J827" s="23">
        <v>0</v>
      </c>
      <c r="K827" s="23">
        <v>0</v>
      </c>
      <c r="L827" s="44">
        <v>0</v>
      </c>
      <c r="M827" s="44">
        <v>0</v>
      </c>
      <c r="N827" s="44">
        <v>0</v>
      </c>
      <c r="O827" s="44">
        <v>0</v>
      </c>
      <c r="P827" s="43">
        <v>4.2409999999999997</v>
      </c>
    </row>
    <row r="828" spans="2:16" x14ac:dyDescent="0.25">
      <c r="B828" s="24"/>
      <c r="C828" s="265" t="s">
        <v>646</v>
      </c>
      <c r="D828" s="23" t="s">
        <v>633</v>
      </c>
      <c r="E828" s="30"/>
      <c r="F828" s="23">
        <v>171</v>
      </c>
      <c r="G828" s="23">
        <v>0</v>
      </c>
      <c r="H828" s="23">
        <v>0</v>
      </c>
      <c r="I828" s="23">
        <v>0</v>
      </c>
      <c r="J828" s="23">
        <v>0</v>
      </c>
      <c r="K828" s="23">
        <v>0</v>
      </c>
      <c r="L828" s="44">
        <v>0</v>
      </c>
      <c r="M828" s="44">
        <v>0</v>
      </c>
      <c r="N828" s="44">
        <v>0</v>
      </c>
      <c r="O828" s="44">
        <v>0</v>
      </c>
      <c r="P828" s="43">
        <v>1.4193</v>
      </c>
    </row>
    <row r="829" spans="2:16" x14ac:dyDescent="0.25">
      <c r="B829" s="24"/>
      <c r="C829" s="295" t="s">
        <v>593</v>
      </c>
      <c r="D829" s="23" t="s">
        <v>654</v>
      </c>
      <c r="E829" s="30"/>
      <c r="F829" s="23">
        <v>180</v>
      </c>
      <c r="G829" s="23">
        <v>0</v>
      </c>
      <c r="H829" s="23">
        <v>0</v>
      </c>
      <c r="I829" s="23">
        <v>0</v>
      </c>
      <c r="J829" s="23">
        <v>0</v>
      </c>
      <c r="K829" s="23">
        <v>0</v>
      </c>
      <c r="L829" s="44">
        <v>0</v>
      </c>
      <c r="M829" s="44">
        <v>0</v>
      </c>
      <c r="N829" s="44">
        <v>0</v>
      </c>
      <c r="O829" s="44">
        <v>0</v>
      </c>
      <c r="P829" s="43">
        <v>1.494</v>
      </c>
    </row>
    <row r="830" spans="2:16" x14ac:dyDescent="0.25">
      <c r="B830" s="24"/>
      <c r="C830" s="295" t="s">
        <v>755</v>
      </c>
      <c r="D830" s="23" t="s">
        <v>1275</v>
      </c>
      <c r="E830" s="30"/>
      <c r="F830" s="23">
        <v>630</v>
      </c>
      <c r="G830" s="23">
        <v>0</v>
      </c>
      <c r="H830" s="23">
        <v>0</v>
      </c>
      <c r="I830" s="23">
        <v>0</v>
      </c>
      <c r="J830" s="23">
        <v>1</v>
      </c>
      <c r="K830" s="23">
        <v>0</v>
      </c>
      <c r="L830" s="44">
        <v>0</v>
      </c>
      <c r="M830" s="44">
        <v>0</v>
      </c>
      <c r="N830" s="44">
        <v>0</v>
      </c>
      <c r="O830" s="44">
        <v>0</v>
      </c>
      <c r="P830" s="43">
        <v>4.9790000000000001</v>
      </c>
    </row>
    <row r="831" spans="2:16" x14ac:dyDescent="0.25">
      <c r="B831" s="24"/>
      <c r="C831" s="295" t="s">
        <v>233</v>
      </c>
      <c r="D831" s="23" t="s">
        <v>992</v>
      </c>
      <c r="E831" s="30"/>
      <c r="F831" s="23">
        <v>570</v>
      </c>
      <c r="G831" s="23">
        <v>1</v>
      </c>
      <c r="H831" s="23">
        <v>2</v>
      </c>
      <c r="I831" s="23">
        <v>0</v>
      </c>
      <c r="J831" s="23">
        <v>1</v>
      </c>
      <c r="K831" s="23">
        <v>0</v>
      </c>
      <c r="L831" s="44">
        <v>0</v>
      </c>
      <c r="M831" s="44">
        <v>0</v>
      </c>
      <c r="N831" s="44">
        <v>0</v>
      </c>
      <c r="O831" s="44">
        <v>0</v>
      </c>
      <c r="P831" s="43">
        <v>7.4809999999999999</v>
      </c>
    </row>
    <row r="832" spans="2:16" x14ac:dyDescent="0.25">
      <c r="B832" s="24"/>
      <c r="C832" s="265" t="s">
        <v>112</v>
      </c>
      <c r="D832" s="23" t="s">
        <v>1542</v>
      </c>
      <c r="E832" s="30"/>
      <c r="F832" s="23">
        <v>330</v>
      </c>
      <c r="G832" s="23">
        <v>0</v>
      </c>
      <c r="H832" s="23">
        <v>0</v>
      </c>
      <c r="I832" s="41">
        <v>0</v>
      </c>
      <c r="J832" s="23">
        <v>0</v>
      </c>
      <c r="K832" s="23">
        <v>0</v>
      </c>
      <c r="L832" s="44">
        <v>0</v>
      </c>
      <c r="M832" s="44">
        <v>0</v>
      </c>
      <c r="N832" s="44">
        <v>0</v>
      </c>
      <c r="O832" s="44">
        <v>0</v>
      </c>
      <c r="P832" s="43">
        <v>2.7389999999999999</v>
      </c>
    </row>
    <row r="833" spans="2:16" ht="16.5" thickBot="1" x14ac:dyDescent="0.3">
      <c r="B833" s="24"/>
      <c r="C833" s="265" t="s">
        <v>758</v>
      </c>
      <c r="D833" s="23" t="s">
        <v>989</v>
      </c>
      <c r="E833" s="30"/>
      <c r="F833" s="23">
        <v>450</v>
      </c>
      <c r="G833" s="23">
        <v>0</v>
      </c>
      <c r="H833" s="23">
        <v>1</v>
      </c>
      <c r="I833" s="41">
        <v>0</v>
      </c>
      <c r="J833" s="23">
        <v>0</v>
      </c>
      <c r="K833" s="23">
        <v>0</v>
      </c>
      <c r="L833" s="44">
        <v>0</v>
      </c>
      <c r="M833" s="44">
        <v>0</v>
      </c>
      <c r="N833" s="44">
        <v>0</v>
      </c>
      <c r="O833" s="44">
        <v>0</v>
      </c>
      <c r="P833" s="43">
        <v>4.7349999999999994</v>
      </c>
    </row>
    <row r="834" spans="2:16" x14ac:dyDescent="0.25">
      <c r="B834" s="24"/>
      <c r="C834" s="277" t="s">
        <v>421</v>
      </c>
      <c r="D834" s="23" t="s">
        <v>1404</v>
      </c>
      <c r="E834" s="30"/>
      <c r="F834" s="23">
        <v>690</v>
      </c>
      <c r="G834" s="23">
        <v>0</v>
      </c>
      <c r="H834" s="23">
        <v>0</v>
      </c>
      <c r="I834" s="41">
        <v>0</v>
      </c>
      <c r="J834" s="23">
        <v>0</v>
      </c>
      <c r="K834" s="23">
        <v>0</v>
      </c>
      <c r="L834" s="44">
        <v>7</v>
      </c>
      <c r="M834" s="44">
        <v>2</v>
      </c>
      <c r="N834" s="44">
        <v>9</v>
      </c>
      <c r="O834" s="44">
        <v>7</v>
      </c>
      <c r="P834" s="43">
        <v>14.777000000000001</v>
      </c>
    </row>
    <row r="835" spans="2:16" x14ac:dyDescent="0.25">
      <c r="B835" s="24"/>
      <c r="C835" s="266" t="s">
        <v>45</v>
      </c>
      <c r="D835" s="23" t="s">
        <v>1542</v>
      </c>
      <c r="E835" s="30"/>
      <c r="F835" s="23">
        <v>660</v>
      </c>
      <c r="G835" s="23">
        <v>0</v>
      </c>
      <c r="H835" s="23">
        <v>0</v>
      </c>
      <c r="I835" s="41">
        <v>0</v>
      </c>
      <c r="J835" s="23">
        <v>0</v>
      </c>
      <c r="K835" s="23">
        <v>0</v>
      </c>
      <c r="L835" s="44">
        <v>5</v>
      </c>
      <c r="M835" s="44">
        <v>2</v>
      </c>
      <c r="N835" s="44">
        <v>15</v>
      </c>
      <c r="O835" s="44">
        <v>8</v>
      </c>
      <c r="P835" s="43">
        <v>13.478</v>
      </c>
    </row>
    <row r="836" spans="2:16" ht="16.5" thickBot="1" x14ac:dyDescent="0.3">
      <c r="B836" s="24"/>
      <c r="C836" s="266" t="s">
        <v>400</v>
      </c>
      <c r="D836" s="23" t="s">
        <v>992</v>
      </c>
      <c r="E836" s="30"/>
      <c r="F836" s="23">
        <v>570</v>
      </c>
      <c r="G836" s="23">
        <v>0</v>
      </c>
      <c r="H836" s="23">
        <v>0</v>
      </c>
      <c r="I836" s="23">
        <v>0</v>
      </c>
      <c r="J836" s="23">
        <v>0</v>
      </c>
      <c r="K836" s="23">
        <v>0</v>
      </c>
      <c r="L836" s="44">
        <v>3</v>
      </c>
      <c r="M836" s="44">
        <v>2</v>
      </c>
      <c r="N836" s="44">
        <v>14</v>
      </c>
      <c r="O836" s="44">
        <v>6</v>
      </c>
      <c r="P836" s="43">
        <v>11.031000000000001</v>
      </c>
    </row>
    <row r="837" spans="2:16" x14ac:dyDescent="0.25">
      <c r="B837" s="24"/>
      <c r="C837" s="277" t="s">
        <v>760</v>
      </c>
      <c r="D837" s="23" t="s">
        <v>885</v>
      </c>
      <c r="E837" s="30"/>
      <c r="F837" s="23">
        <v>360</v>
      </c>
      <c r="G837" s="23">
        <v>0</v>
      </c>
      <c r="H837" s="23">
        <v>0</v>
      </c>
      <c r="I837" s="23">
        <v>0</v>
      </c>
      <c r="J837" s="23">
        <v>0</v>
      </c>
      <c r="K837" s="23">
        <v>0</v>
      </c>
      <c r="L837" s="44">
        <v>3</v>
      </c>
      <c r="M837" s="44">
        <v>2</v>
      </c>
      <c r="N837" s="44">
        <v>8</v>
      </c>
      <c r="O837" s="44">
        <v>5</v>
      </c>
      <c r="P837" s="43">
        <v>8.3379999999999992</v>
      </c>
    </row>
    <row r="838" spans="2:16" x14ac:dyDescent="0.25">
      <c r="B838" s="24"/>
      <c r="C838" s="294" t="s">
        <v>764</v>
      </c>
      <c r="D838" s="23" t="s">
        <v>887</v>
      </c>
      <c r="E838" s="30"/>
      <c r="F838" s="23">
        <v>450</v>
      </c>
      <c r="G838" s="23">
        <v>0</v>
      </c>
      <c r="H838" s="23">
        <v>0</v>
      </c>
      <c r="I838" s="23">
        <v>0</v>
      </c>
      <c r="J838" s="23">
        <v>0</v>
      </c>
      <c r="K838" s="23">
        <v>0</v>
      </c>
      <c r="L838" s="44">
        <v>2</v>
      </c>
      <c r="M838" s="44">
        <v>2</v>
      </c>
      <c r="N838" s="44">
        <v>6</v>
      </c>
      <c r="O838" s="44">
        <v>6</v>
      </c>
      <c r="P838" s="43">
        <v>7.4349999999999987</v>
      </c>
    </row>
    <row r="839" spans="2:16" x14ac:dyDescent="0.25">
      <c r="B839" s="24"/>
      <c r="C839" s="265" t="s">
        <v>303</v>
      </c>
      <c r="D839" s="23">
        <v>0</v>
      </c>
      <c r="E839" s="30"/>
      <c r="F839" s="23">
        <v>0</v>
      </c>
      <c r="G839" s="23">
        <v>0</v>
      </c>
      <c r="H839" s="23">
        <v>0</v>
      </c>
      <c r="I839" s="23">
        <v>1</v>
      </c>
      <c r="J839" s="23">
        <v>0</v>
      </c>
      <c r="K839" s="23">
        <v>0</v>
      </c>
      <c r="L839" s="44">
        <v>0</v>
      </c>
      <c r="M839" s="44">
        <v>0</v>
      </c>
      <c r="N839" s="44">
        <v>0</v>
      </c>
      <c r="O839" s="44">
        <v>0</v>
      </c>
      <c r="P839" s="43">
        <v>1</v>
      </c>
    </row>
    <row r="840" spans="2:16" x14ac:dyDescent="0.25">
      <c r="B840" s="24"/>
      <c r="C840" s="265" t="s">
        <v>307</v>
      </c>
      <c r="D840" s="23">
        <v>0</v>
      </c>
      <c r="E840" s="30"/>
      <c r="F840" s="23">
        <v>0</v>
      </c>
      <c r="G840" s="23">
        <v>0</v>
      </c>
      <c r="H840" s="23">
        <v>2</v>
      </c>
      <c r="I840" s="23">
        <v>1</v>
      </c>
      <c r="J840" s="23">
        <v>0</v>
      </c>
      <c r="K840" s="23">
        <v>0</v>
      </c>
      <c r="L840" s="44">
        <v>0</v>
      </c>
      <c r="M840" s="44">
        <v>0</v>
      </c>
      <c r="N840" s="44">
        <v>0</v>
      </c>
      <c r="O840" s="44">
        <v>0</v>
      </c>
      <c r="P840" s="43">
        <v>3</v>
      </c>
    </row>
    <row r="841" spans="2:16" x14ac:dyDescent="0.25">
      <c r="B841" s="24"/>
      <c r="C841" s="265" t="s">
        <v>298</v>
      </c>
      <c r="D841" s="23">
        <v>0</v>
      </c>
      <c r="E841" s="30"/>
      <c r="F841" s="23">
        <v>0</v>
      </c>
      <c r="G841" s="23">
        <v>0</v>
      </c>
      <c r="H841" s="23">
        <v>0</v>
      </c>
      <c r="I841" s="23">
        <v>1</v>
      </c>
      <c r="J841" s="23">
        <v>0</v>
      </c>
      <c r="K841" s="23">
        <v>0</v>
      </c>
      <c r="L841" s="44">
        <v>0</v>
      </c>
      <c r="M841" s="44">
        <v>0</v>
      </c>
      <c r="N841" s="44">
        <v>0</v>
      </c>
      <c r="O841" s="44">
        <v>0</v>
      </c>
      <c r="P841" s="43">
        <v>1</v>
      </c>
    </row>
    <row r="842" spans="2:16" ht="16.5" thickBot="1" x14ac:dyDescent="0.3">
      <c r="B842" s="40" t="s">
        <v>144</v>
      </c>
      <c r="C842" s="293"/>
      <c r="D842" s="35">
        <v>0</v>
      </c>
      <c r="E842" s="35">
        <v>0</v>
      </c>
      <c r="F842" s="35">
        <v>10059</v>
      </c>
      <c r="G842" s="35">
        <v>26</v>
      </c>
      <c r="H842" s="35">
        <v>23</v>
      </c>
      <c r="I842" s="35">
        <v>14</v>
      </c>
      <c r="J842" s="35">
        <v>6</v>
      </c>
      <c r="K842" s="35">
        <v>0</v>
      </c>
      <c r="L842" s="35">
        <v>16</v>
      </c>
      <c r="M842" s="35">
        <v>9</v>
      </c>
      <c r="N842" s="35">
        <v>54</v>
      </c>
      <c r="O842" s="35">
        <v>27</v>
      </c>
      <c r="P842" s="43">
        <v>174.03970000000001</v>
      </c>
    </row>
    <row r="843" spans="2:16" ht="16.5" thickBot="1" x14ac:dyDescent="0.3">
      <c r="B843" s="24"/>
      <c r="C843" s="301" t="s">
        <v>425</v>
      </c>
      <c r="D843" s="23" t="s">
        <v>1420</v>
      </c>
      <c r="E843" s="30"/>
      <c r="F843" s="23">
        <v>605</v>
      </c>
      <c r="G843" s="23">
        <v>8</v>
      </c>
      <c r="H843" s="23">
        <v>3</v>
      </c>
      <c r="I843" s="23">
        <v>4</v>
      </c>
      <c r="J843" s="23">
        <v>1</v>
      </c>
      <c r="K843" s="23">
        <v>0</v>
      </c>
      <c r="L843" s="44">
        <v>0</v>
      </c>
      <c r="M843" s="44">
        <v>0</v>
      </c>
      <c r="N843" s="44">
        <v>0</v>
      </c>
      <c r="O843" s="44">
        <v>0</v>
      </c>
      <c r="P843" s="43">
        <v>19.7715</v>
      </c>
    </row>
    <row r="844" spans="2:16" ht="16.5" thickBot="1" x14ac:dyDescent="0.3">
      <c r="B844" s="24"/>
      <c r="C844" s="302" t="s">
        <v>5</v>
      </c>
      <c r="D844" s="23" t="s">
        <v>1542</v>
      </c>
      <c r="E844" s="30"/>
      <c r="F844" s="23">
        <v>652</v>
      </c>
      <c r="G844" s="23">
        <v>6</v>
      </c>
      <c r="H844" s="23">
        <v>1</v>
      </c>
      <c r="I844" s="23">
        <v>2</v>
      </c>
      <c r="J844" s="23">
        <v>0</v>
      </c>
      <c r="K844" s="23">
        <v>0</v>
      </c>
      <c r="L844" s="44">
        <v>0</v>
      </c>
      <c r="M844" s="44">
        <v>0</v>
      </c>
      <c r="N844" s="44">
        <v>0</v>
      </c>
      <c r="O844" s="44">
        <v>0</v>
      </c>
      <c r="P844" s="43">
        <v>14.4116</v>
      </c>
    </row>
    <row r="845" spans="2:16" ht="16.5" thickBot="1" x14ac:dyDescent="0.3">
      <c r="B845" s="24"/>
      <c r="C845" s="302" t="s">
        <v>613</v>
      </c>
      <c r="D845" s="23" t="s">
        <v>634</v>
      </c>
      <c r="E845" s="30"/>
      <c r="F845" s="23">
        <v>361</v>
      </c>
      <c r="G845" s="23">
        <v>0</v>
      </c>
      <c r="H845" s="23">
        <v>3</v>
      </c>
      <c r="I845" s="23">
        <v>0</v>
      </c>
      <c r="J845" s="23">
        <v>0</v>
      </c>
      <c r="K845" s="23">
        <v>0</v>
      </c>
      <c r="L845" s="44">
        <v>0</v>
      </c>
      <c r="M845" s="44">
        <v>0</v>
      </c>
      <c r="N845" s="44">
        <v>0</v>
      </c>
      <c r="O845" s="44">
        <v>0</v>
      </c>
      <c r="P845" s="43">
        <v>5.9962999999999997</v>
      </c>
    </row>
    <row r="846" spans="2:16" ht="16.5" thickBot="1" x14ac:dyDescent="0.3">
      <c r="B846" s="24"/>
      <c r="C846" s="302" t="s">
        <v>249</v>
      </c>
      <c r="D846" s="23" t="s">
        <v>989</v>
      </c>
      <c r="E846" s="30"/>
      <c r="F846" s="23">
        <v>129</v>
      </c>
      <c r="G846" s="23">
        <v>0</v>
      </c>
      <c r="H846" s="23">
        <v>0</v>
      </c>
      <c r="I846" s="23">
        <v>0</v>
      </c>
      <c r="J846" s="23">
        <v>0</v>
      </c>
      <c r="K846" s="23">
        <v>0</v>
      </c>
      <c r="L846" s="44">
        <v>0</v>
      </c>
      <c r="M846" s="44">
        <v>0</v>
      </c>
      <c r="N846" s="44">
        <v>0</v>
      </c>
      <c r="O846" s="44">
        <v>0</v>
      </c>
      <c r="P846" s="43">
        <v>1.0707</v>
      </c>
    </row>
    <row r="847" spans="2:16" ht="16.5" thickBot="1" x14ac:dyDescent="0.3">
      <c r="B847" s="24"/>
      <c r="C847" s="302" t="s">
        <v>359</v>
      </c>
      <c r="D847" s="23" t="s">
        <v>1542</v>
      </c>
      <c r="E847" s="30"/>
      <c r="F847" s="23">
        <v>268</v>
      </c>
      <c r="G847" s="23">
        <v>0</v>
      </c>
      <c r="H847" s="23">
        <v>3</v>
      </c>
      <c r="I847" s="23">
        <v>0</v>
      </c>
      <c r="J847" s="23">
        <v>0</v>
      </c>
      <c r="K847" s="23">
        <v>0</v>
      </c>
      <c r="L847" s="44">
        <v>0</v>
      </c>
      <c r="M847" s="44">
        <v>0</v>
      </c>
      <c r="N847" s="44">
        <v>0</v>
      </c>
      <c r="O847" s="44">
        <v>0</v>
      </c>
      <c r="P847" s="43">
        <v>5.2244000000000002</v>
      </c>
    </row>
    <row r="848" spans="2:16" ht="16.5" thickBot="1" x14ac:dyDescent="0.3">
      <c r="B848" s="24"/>
      <c r="C848" s="302" t="s">
        <v>699</v>
      </c>
      <c r="D848" s="23" t="s">
        <v>787</v>
      </c>
      <c r="E848" s="30"/>
      <c r="F848" s="23">
        <v>360</v>
      </c>
      <c r="G848" s="23">
        <v>1</v>
      </c>
      <c r="H848" s="23">
        <v>2</v>
      </c>
      <c r="I848" s="23">
        <v>0</v>
      </c>
      <c r="J848" s="23">
        <v>1</v>
      </c>
      <c r="K848" s="23">
        <v>0</v>
      </c>
      <c r="L848" s="44">
        <v>0</v>
      </c>
      <c r="M848" s="44">
        <v>0</v>
      </c>
      <c r="N848" s="44">
        <v>0</v>
      </c>
      <c r="O848" s="44">
        <v>0</v>
      </c>
      <c r="P848" s="43">
        <v>5.7379999999999995</v>
      </c>
    </row>
    <row r="849" spans="2:16" ht="16.5" thickBot="1" x14ac:dyDescent="0.3">
      <c r="B849" s="24"/>
      <c r="C849" s="303" t="s">
        <v>442</v>
      </c>
      <c r="D849" s="23" t="s">
        <v>1420</v>
      </c>
      <c r="E849" s="30"/>
      <c r="F849" s="23">
        <v>360</v>
      </c>
      <c r="G849" s="23">
        <v>0</v>
      </c>
      <c r="H849" s="23">
        <v>1</v>
      </c>
      <c r="I849" s="23">
        <v>0</v>
      </c>
      <c r="J849" s="23">
        <v>1</v>
      </c>
      <c r="K849" s="23">
        <v>0</v>
      </c>
      <c r="L849" s="44">
        <v>0</v>
      </c>
      <c r="M849" s="44">
        <v>0</v>
      </c>
      <c r="N849" s="44">
        <v>0</v>
      </c>
      <c r="O849" s="44">
        <v>0</v>
      </c>
      <c r="P849" s="43">
        <v>3.738</v>
      </c>
    </row>
    <row r="850" spans="2:16" ht="16.5" thickBot="1" x14ac:dyDescent="0.3">
      <c r="B850" s="24"/>
      <c r="C850" s="303" t="s">
        <v>706</v>
      </c>
      <c r="D850" s="23" t="s">
        <v>1404</v>
      </c>
      <c r="E850" s="30"/>
      <c r="F850" s="23">
        <v>630</v>
      </c>
      <c r="G850" s="23">
        <v>1</v>
      </c>
      <c r="H850" s="23">
        <v>1</v>
      </c>
      <c r="I850" s="23">
        <v>0</v>
      </c>
      <c r="J850" s="23">
        <v>0</v>
      </c>
      <c r="K850" s="23">
        <v>0</v>
      </c>
      <c r="L850" s="44">
        <v>0</v>
      </c>
      <c r="M850" s="44">
        <v>0</v>
      </c>
      <c r="N850" s="44">
        <v>0</v>
      </c>
      <c r="O850" s="44">
        <v>0</v>
      </c>
      <c r="P850" s="43">
        <v>7.2290000000000001</v>
      </c>
    </row>
    <row r="851" spans="2:16" ht="16.5" thickBot="1" x14ac:dyDescent="0.3">
      <c r="B851" s="24"/>
      <c r="C851" s="302" t="s">
        <v>215</v>
      </c>
      <c r="D851" s="23" t="s">
        <v>824</v>
      </c>
      <c r="E851" s="30"/>
      <c r="F851" s="23">
        <v>169</v>
      </c>
      <c r="G851" s="23">
        <v>0</v>
      </c>
      <c r="H851" s="23">
        <v>0</v>
      </c>
      <c r="I851" s="23">
        <v>0</v>
      </c>
      <c r="J851" s="23">
        <v>0</v>
      </c>
      <c r="K851" s="23">
        <v>0</v>
      </c>
      <c r="L851" s="44">
        <v>0</v>
      </c>
      <c r="M851" s="44">
        <v>0</v>
      </c>
      <c r="N851" s="44">
        <v>0</v>
      </c>
      <c r="O851" s="44">
        <v>0</v>
      </c>
      <c r="P851" s="43">
        <v>1.4027000000000001</v>
      </c>
    </row>
    <row r="852" spans="2:16" ht="16.5" thickBot="1" x14ac:dyDescent="0.3">
      <c r="B852" s="24"/>
      <c r="C852" s="302" t="s">
        <v>225</v>
      </c>
      <c r="D852" s="23" t="s">
        <v>1542</v>
      </c>
      <c r="E852" s="30"/>
      <c r="F852" s="23">
        <v>602</v>
      </c>
      <c r="G852" s="23">
        <v>6</v>
      </c>
      <c r="H852" s="23">
        <v>1</v>
      </c>
      <c r="I852" s="23">
        <v>3</v>
      </c>
      <c r="J852" s="23">
        <v>1</v>
      </c>
      <c r="K852" s="23">
        <v>0</v>
      </c>
      <c r="L852" s="44">
        <v>0</v>
      </c>
      <c r="M852" s="44">
        <v>0</v>
      </c>
      <c r="N852" s="44">
        <v>0</v>
      </c>
      <c r="O852" s="44">
        <v>0</v>
      </c>
      <c r="P852" s="43">
        <v>14.746600000000001</v>
      </c>
    </row>
    <row r="853" spans="2:16" ht="16.5" thickBot="1" x14ac:dyDescent="0.3">
      <c r="B853" s="24"/>
      <c r="C853" s="302" t="s">
        <v>422</v>
      </c>
      <c r="D853" s="23" t="s">
        <v>1404</v>
      </c>
      <c r="E853" s="30"/>
      <c r="F853" s="23">
        <v>310</v>
      </c>
      <c r="G853" s="23">
        <v>3</v>
      </c>
      <c r="H853" s="23">
        <v>1</v>
      </c>
      <c r="I853" s="23">
        <v>2</v>
      </c>
      <c r="J853" s="23">
        <v>1</v>
      </c>
      <c r="K853" s="23">
        <v>0</v>
      </c>
      <c r="L853" s="44">
        <v>0</v>
      </c>
      <c r="M853" s="44">
        <v>0</v>
      </c>
      <c r="N853" s="44">
        <v>0</v>
      </c>
      <c r="O853" s="44">
        <v>0</v>
      </c>
      <c r="P853" s="43">
        <v>8.3230000000000004</v>
      </c>
    </row>
    <row r="854" spans="2:16" ht="16.5" thickBot="1" x14ac:dyDescent="0.3">
      <c r="B854" s="24"/>
      <c r="C854" s="302" t="s">
        <v>475</v>
      </c>
      <c r="D854" s="23" t="s">
        <v>1275</v>
      </c>
      <c r="E854" s="30"/>
      <c r="F854" s="23">
        <v>67</v>
      </c>
      <c r="G854" s="23">
        <v>0</v>
      </c>
      <c r="H854" s="23">
        <v>0</v>
      </c>
      <c r="I854" s="23">
        <v>0</v>
      </c>
      <c r="J854" s="23">
        <v>0</v>
      </c>
      <c r="K854" s="23">
        <v>0</v>
      </c>
      <c r="L854" s="44">
        <v>0</v>
      </c>
      <c r="M854" s="44">
        <v>0</v>
      </c>
      <c r="N854" s="44">
        <v>0</v>
      </c>
      <c r="O854" s="44">
        <v>0</v>
      </c>
      <c r="P854" s="43">
        <v>0.55610000000000004</v>
      </c>
    </row>
    <row r="855" spans="2:16" ht="16.5" thickBot="1" x14ac:dyDescent="0.3">
      <c r="B855" s="24"/>
      <c r="C855" s="302" t="s">
        <v>734</v>
      </c>
      <c r="D855" s="23" t="s">
        <v>1397</v>
      </c>
      <c r="E855" s="30"/>
      <c r="F855" s="23">
        <v>470</v>
      </c>
      <c r="G855" s="23">
        <v>0</v>
      </c>
      <c r="H855" s="23">
        <v>4</v>
      </c>
      <c r="I855" s="23">
        <v>0</v>
      </c>
      <c r="J855" s="23">
        <v>0</v>
      </c>
      <c r="K855" s="23">
        <v>0</v>
      </c>
      <c r="L855" s="44">
        <v>0</v>
      </c>
      <c r="M855" s="44">
        <v>0</v>
      </c>
      <c r="N855" s="44">
        <v>0</v>
      </c>
      <c r="O855" s="44">
        <v>0</v>
      </c>
      <c r="P855" s="43">
        <v>7.9009999999999998</v>
      </c>
    </row>
    <row r="856" spans="2:16" ht="16.5" thickBot="1" x14ac:dyDescent="0.3">
      <c r="B856" s="24"/>
      <c r="C856" s="302" t="s">
        <v>543</v>
      </c>
      <c r="D856" s="23" t="s">
        <v>1545</v>
      </c>
      <c r="E856" s="30"/>
      <c r="F856" s="23">
        <v>376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  <c r="L856" s="44">
        <v>0</v>
      </c>
      <c r="M856" s="44">
        <v>0</v>
      </c>
      <c r="N856" s="44">
        <v>0</v>
      </c>
      <c r="O856" s="44">
        <v>0</v>
      </c>
      <c r="P856" s="43">
        <v>3.1208</v>
      </c>
    </row>
    <row r="857" spans="2:16" ht="16.5" thickBot="1" x14ac:dyDescent="0.3">
      <c r="B857" s="24"/>
      <c r="C857" s="302" t="s">
        <v>381</v>
      </c>
      <c r="D857" s="23" t="s">
        <v>1438</v>
      </c>
      <c r="E857" s="30"/>
      <c r="F857" s="23">
        <v>234</v>
      </c>
      <c r="G857" s="23">
        <v>0</v>
      </c>
      <c r="H857" s="23">
        <v>1</v>
      </c>
      <c r="I857" s="23">
        <v>0</v>
      </c>
      <c r="J857" s="23">
        <v>0</v>
      </c>
      <c r="K857" s="23">
        <v>0</v>
      </c>
      <c r="L857" s="44">
        <v>0</v>
      </c>
      <c r="M857" s="44">
        <v>0</v>
      </c>
      <c r="N857" s="44">
        <v>0</v>
      </c>
      <c r="O857" s="44">
        <v>0</v>
      </c>
      <c r="P857" s="43">
        <v>2.9421999999999997</v>
      </c>
    </row>
    <row r="858" spans="2:16" ht="16.5" thickBot="1" x14ac:dyDescent="0.3">
      <c r="B858" s="24"/>
      <c r="C858" s="302" t="s">
        <v>360</v>
      </c>
      <c r="D858" s="23" t="s">
        <v>1246</v>
      </c>
      <c r="E858" s="30"/>
      <c r="F858" s="23">
        <v>259</v>
      </c>
      <c r="G858" s="23">
        <v>0</v>
      </c>
      <c r="H858" s="23">
        <v>0</v>
      </c>
      <c r="I858" s="23">
        <v>0</v>
      </c>
      <c r="J858" s="23">
        <v>0</v>
      </c>
      <c r="K858" s="23">
        <v>0</v>
      </c>
      <c r="L858" s="44">
        <v>0</v>
      </c>
      <c r="M858" s="44">
        <v>0</v>
      </c>
      <c r="N858" s="44">
        <v>0</v>
      </c>
      <c r="O858" s="44">
        <v>0</v>
      </c>
      <c r="P858" s="43">
        <v>2.1497000000000002</v>
      </c>
    </row>
    <row r="859" spans="2:16" ht="16.5" thickBot="1" x14ac:dyDescent="0.3">
      <c r="B859" s="24"/>
      <c r="C859" s="302" t="s">
        <v>411</v>
      </c>
      <c r="D859" s="23" t="s">
        <v>998</v>
      </c>
      <c r="E859" s="30"/>
      <c r="F859" s="23">
        <v>223</v>
      </c>
      <c r="G859" s="23">
        <v>0</v>
      </c>
      <c r="H859" s="23">
        <v>0</v>
      </c>
      <c r="I859" s="23">
        <v>0</v>
      </c>
      <c r="J859" s="23">
        <v>1</v>
      </c>
      <c r="K859" s="23">
        <v>0</v>
      </c>
      <c r="L859" s="44">
        <v>0</v>
      </c>
      <c r="M859" s="44">
        <v>0</v>
      </c>
      <c r="N859" s="44">
        <v>0</v>
      </c>
      <c r="O859" s="44">
        <v>0</v>
      </c>
      <c r="P859" s="43">
        <v>1.6009</v>
      </c>
    </row>
    <row r="860" spans="2:16" ht="16.5" thickBot="1" x14ac:dyDescent="0.3">
      <c r="B860" s="24"/>
      <c r="C860" s="303" t="s">
        <v>593</v>
      </c>
      <c r="D860" s="23" t="s">
        <v>654</v>
      </c>
      <c r="E860" s="30"/>
      <c r="F860" s="23">
        <v>180</v>
      </c>
      <c r="G860" s="23">
        <v>0</v>
      </c>
      <c r="H860" s="23">
        <v>0</v>
      </c>
      <c r="I860" s="23">
        <v>0</v>
      </c>
      <c r="J860" s="23">
        <v>0</v>
      </c>
      <c r="K860" s="23">
        <v>0</v>
      </c>
      <c r="L860" s="44">
        <v>0</v>
      </c>
      <c r="M860" s="44">
        <v>0</v>
      </c>
      <c r="N860" s="44">
        <v>0</v>
      </c>
      <c r="O860" s="44">
        <v>0</v>
      </c>
      <c r="P860" s="43">
        <v>1.494</v>
      </c>
    </row>
    <row r="861" spans="2:16" ht="16.5" thickBot="1" x14ac:dyDescent="0.3">
      <c r="B861" s="24"/>
      <c r="C861" s="302" t="s">
        <v>410</v>
      </c>
      <c r="D861" s="23" t="s">
        <v>1420</v>
      </c>
      <c r="E861" s="30"/>
      <c r="F861" s="23">
        <v>212</v>
      </c>
      <c r="G861" s="23">
        <v>0</v>
      </c>
      <c r="H861" s="23">
        <v>0</v>
      </c>
      <c r="I861" s="23">
        <v>0</v>
      </c>
      <c r="J861" s="23">
        <v>0</v>
      </c>
      <c r="K861" s="23">
        <v>0</v>
      </c>
      <c r="L861" s="44">
        <v>0</v>
      </c>
      <c r="M861" s="44">
        <v>0</v>
      </c>
      <c r="N861" s="44">
        <v>0</v>
      </c>
      <c r="O861" s="44">
        <v>0</v>
      </c>
      <c r="P861" s="43">
        <v>1.7596000000000001</v>
      </c>
    </row>
    <row r="862" spans="2:16" ht="16.5" thickBot="1" x14ac:dyDescent="0.3">
      <c r="B862" s="24"/>
      <c r="C862" s="302" t="s">
        <v>217</v>
      </c>
      <c r="D862" s="23" t="s">
        <v>647</v>
      </c>
      <c r="E862" s="30"/>
      <c r="F862" s="23">
        <v>390</v>
      </c>
      <c r="G862" s="23">
        <v>1</v>
      </c>
      <c r="H862" s="23">
        <v>1</v>
      </c>
      <c r="I862" s="23">
        <v>0</v>
      </c>
      <c r="J862" s="23">
        <v>0</v>
      </c>
      <c r="K862" s="23">
        <v>0</v>
      </c>
      <c r="L862" s="44">
        <v>0</v>
      </c>
      <c r="M862" s="44">
        <v>0</v>
      </c>
      <c r="N862" s="44">
        <v>0</v>
      </c>
      <c r="O862" s="44">
        <v>0</v>
      </c>
      <c r="P862" s="43">
        <v>5.2370000000000001</v>
      </c>
    </row>
    <row r="863" spans="2:16" ht="16.5" thickBot="1" x14ac:dyDescent="0.3">
      <c r="B863" s="24"/>
      <c r="C863" s="302" t="s">
        <v>101</v>
      </c>
      <c r="D863" s="23" t="s">
        <v>634</v>
      </c>
      <c r="E863" s="30"/>
      <c r="F863" s="23">
        <v>262</v>
      </c>
      <c r="G863" s="23">
        <v>0</v>
      </c>
      <c r="H863" s="23">
        <v>0</v>
      </c>
      <c r="I863" s="41">
        <v>0</v>
      </c>
      <c r="J863" s="23">
        <v>0</v>
      </c>
      <c r="K863" s="23">
        <v>0</v>
      </c>
      <c r="L863" s="44">
        <v>0</v>
      </c>
      <c r="M863" s="44">
        <v>0</v>
      </c>
      <c r="N863" s="44">
        <v>0</v>
      </c>
      <c r="O863" s="44">
        <v>0</v>
      </c>
      <c r="P863" s="43">
        <v>2.1745999999999999</v>
      </c>
    </row>
    <row r="864" spans="2:16" ht="16.5" thickBot="1" x14ac:dyDescent="0.3">
      <c r="B864" s="24"/>
      <c r="C864" s="303" t="s">
        <v>758</v>
      </c>
      <c r="D864" s="23" t="s">
        <v>989</v>
      </c>
      <c r="E864" s="30"/>
      <c r="F864" s="23">
        <v>450</v>
      </c>
      <c r="G864" s="23">
        <v>0</v>
      </c>
      <c r="H864" s="23">
        <v>1</v>
      </c>
      <c r="I864" s="41">
        <v>0</v>
      </c>
      <c r="J864" s="23">
        <v>0</v>
      </c>
      <c r="K864" s="23">
        <v>0</v>
      </c>
      <c r="L864" s="44">
        <v>0</v>
      </c>
      <c r="M864" s="44">
        <v>0</v>
      </c>
      <c r="N864" s="44">
        <v>0</v>
      </c>
      <c r="O864" s="44">
        <v>0</v>
      </c>
      <c r="P864" s="43">
        <v>4.7349999999999994</v>
      </c>
    </row>
    <row r="865" spans="2:16" ht="16.5" thickBot="1" x14ac:dyDescent="0.3">
      <c r="B865" s="24"/>
      <c r="C865" s="302" t="s">
        <v>558</v>
      </c>
      <c r="D865" s="23" t="s">
        <v>1420</v>
      </c>
      <c r="E865" s="30"/>
      <c r="F865" s="23">
        <v>630</v>
      </c>
      <c r="G865" s="23">
        <v>0</v>
      </c>
      <c r="H865" s="23">
        <v>0</v>
      </c>
      <c r="I865" s="41">
        <v>0</v>
      </c>
      <c r="J865" s="23">
        <v>0</v>
      </c>
      <c r="K865" s="23">
        <v>0</v>
      </c>
      <c r="L865" s="44">
        <v>6</v>
      </c>
      <c r="M865" s="44">
        <v>4</v>
      </c>
      <c r="N865" s="44">
        <v>8</v>
      </c>
      <c r="O865" s="44">
        <v>4</v>
      </c>
      <c r="P865" s="43">
        <v>15.829000000000001</v>
      </c>
    </row>
    <row r="866" spans="2:16" ht="16.5" thickBot="1" x14ac:dyDescent="0.3">
      <c r="B866" s="24"/>
      <c r="C866" s="302" t="s">
        <v>45</v>
      </c>
      <c r="D866" s="23" t="s">
        <v>1542</v>
      </c>
      <c r="E866" s="30"/>
      <c r="F866" s="23">
        <v>660</v>
      </c>
      <c r="G866" s="23">
        <v>0</v>
      </c>
      <c r="H866" s="23">
        <v>0</v>
      </c>
      <c r="I866" s="41">
        <v>0</v>
      </c>
      <c r="J866" s="23">
        <v>0</v>
      </c>
      <c r="K866" s="23">
        <v>0</v>
      </c>
      <c r="L866" s="44">
        <v>5</v>
      </c>
      <c r="M866" s="44">
        <v>2</v>
      </c>
      <c r="N866" s="44">
        <v>15</v>
      </c>
      <c r="O866" s="44">
        <v>8</v>
      </c>
      <c r="P866" s="43">
        <v>13.478</v>
      </c>
    </row>
    <row r="867" spans="2:16" ht="16.5" thickBot="1" x14ac:dyDescent="0.3">
      <c r="B867" s="24"/>
      <c r="C867" s="302" t="s">
        <v>400</v>
      </c>
      <c r="D867" s="23" t="s">
        <v>992</v>
      </c>
      <c r="E867" s="30"/>
      <c r="F867" s="23">
        <v>570</v>
      </c>
      <c r="G867" s="23">
        <v>0</v>
      </c>
      <c r="H867" s="23">
        <v>0</v>
      </c>
      <c r="I867" s="23">
        <v>0</v>
      </c>
      <c r="J867" s="23">
        <v>0</v>
      </c>
      <c r="K867" s="23">
        <v>0</v>
      </c>
      <c r="L867" s="44">
        <v>3</v>
      </c>
      <c r="M867" s="44">
        <v>2</v>
      </c>
      <c r="N867" s="44">
        <v>14</v>
      </c>
      <c r="O867" s="44">
        <v>6</v>
      </c>
      <c r="P867" s="43">
        <v>11.031000000000001</v>
      </c>
    </row>
    <row r="868" spans="2:16" ht="16.5" thickBot="1" x14ac:dyDescent="0.3">
      <c r="B868" s="24"/>
      <c r="C868" s="302" t="s">
        <v>788</v>
      </c>
      <c r="D868" s="23" t="s">
        <v>654</v>
      </c>
      <c r="E868" s="30"/>
      <c r="F868" s="23">
        <v>270</v>
      </c>
      <c r="G868" s="23">
        <v>0</v>
      </c>
      <c r="H868" s="23">
        <v>0</v>
      </c>
      <c r="I868" s="23">
        <v>0</v>
      </c>
      <c r="J868" s="23">
        <v>0</v>
      </c>
      <c r="K868" s="23">
        <v>0</v>
      </c>
      <c r="L868" s="44">
        <v>1</v>
      </c>
      <c r="M868" s="44">
        <v>0</v>
      </c>
      <c r="N868" s="44">
        <v>8</v>
      </c>
      <c r="O868" s="44">
        <v>5</v>
      </c>
      <c r="P868" s="43">
        <v>3.5910000000000002</v>
      </c>
    </row>
    <row r="869" spans="2:16" ht="16.5" thickBot="1" x14ac:dyDescent="0.3">
      <c r="B869" s="24"/>
      <c r="C869" s="302" t="s">
        <v>343</v>
      </c>
      <c r="D869" s="23" t="s">
        <v>1104</v>
      </c>
      <c r="E869" s="30"/>
      <c r="F869" s="23">
        <v>360</v>
      </c>
      <c r="G869" s="23">
        <v>0</v>
      </c>
      <c r="H869" s="23">
        <v>0</v>
      </c>
      <c r="I869" s="23">
        <v>0</v>
      </c>
      <c r="J869" s="23">
        <v>0</v>
      </c>
      <c r="K869" s="23">
        <v>0</v>
      </c>
      <c r="L869" s="44">
        <v>1</v>
      </c>
      <c r="M869" s="44">
        <v>1</v>
      </c>
      <c r="N869" s="44">
        <v>9</v>
      </c>
      <c r="O869" s="44">
        <v>4</v>
      </c>
      <c r="P869" s="43">
        <v>5.7879999999999994</v>
      </c>
    </row>
    <row r="870" spans="2:16" ht="16.5" thickBot="1" x14ac:dyDescent="0.3">
      <c r="B870" s="24"/>
      <c r="C870" s="302" t="s">
        <v>155</v>
      </c>
      <c r="D870" s="23">
        <v>0</v>
      </c>
      <c r="E870" s="30"/>
      <c r="F870" s="23">
        <v>0</v>
      </c>
      <c r="G870" s="23">
        <v>0</v>
      </c>
      <c r="H870" s="23">
        <v>0</v>
      </c>
      <c r="I870" s="23">
        <v>1</v>
      </c>
      <c r="J870" s="23">
        <v>0</v>
      </c>
      <c r="K870" s="23">
        <v>0</v>
      </c>
      <c r="L870" s="44">
        <v>0</v>
      </c>
      <c r="M870" s="44">
        <v>0</v>
      </c>
      <c r="N870" s="44">
        <v>0</v>
      </c>
      <c r="O870" s="44">
        <v>0</v>
      </c>
      <c r="P870" s="43">
        <v>1</v>
      </c>
    </row>
    <row r="871" spans="2:16" ht="16.5" thickBot="1" x14ac:dyDescent="0.3">
      <c r="B871" s="24"/>
      <c r="C871" s="302" t="s">
        <v>133</v>
      </c>
      <c r="D871" s="23">
        <v>0</v>
      </c>
      <c r="E871" s="30"/>
      <c r="F871" s="23">
        <v>0</v>
      </c>
      <c r="G871" s="23">
        <v>0</v>
      </c>
      <c r="H871" s="23">
        <v>0</v>
      </c>
      <c r="I871" s="23">
        <v>1</v>
      </c>
      <c r="J871" s="23">
        <v>0</v>
      </c>
      <c r="K871" s="23">
        <v>0</v>
      </c>
      <c r="L871" s="44">
        <v>0</v>
      </c>
      <c r="M871" s="44">
        <v>0</v>
      </c>
      <c r="N871" s="44">
        <v>0</v>
      </c>
      <c r="O871" s="44">
        <v>0</v>
      </c>
      <c r="P871" s="43">
        <v>1</v>
      </c>
    </row>
    <row r="872" spans="2:16" ht="16.5" thickBot="1" x14ac:dyDescent="0.3">
      <c r="B872" s="24"/>
      <c r="C872" s="302" t="s">
        <v>158</v>
      </c>
      <c r="D872" s="23">
        <v>0</v>
      </c>
      <c r="E872" s="30"/>
      <c r="F872" s="23">
        <v>0</v>
      </c>
      <c r="G872" s="23">
        <v>0</v>
      </c>
      <c r="H872" s="23">
        <v>0</v>
      </c>
      <c r="I872" s="23">
        <v>1</v>
      </c>
      <c r="J872" s="23">
        <v>0</v>
      </c>
      <c r="K872" s="23">
        <v>0</v>
      </c>
      <c r="L872" s="44">
        <v>0</v>
      </c>
      <c r="M872" s="44">
        <v>0</v>
      </c>
      <c r="N872" s="44">
        <v>0</v>
      </c>
      <c r="O872" s="44">
        <v>0</v>
      </c>
      <c r="P872" s="43">
        <v>1</v>
      </c>
    </row>
    <row r="873" spans="2:16" x14ac:dyDescent="0.25">
      <c r="B873" s="40" t="s">
        <v>797</v>
      </c>
      <c r="C873" s="293"/>
      <c r="D873" s="35">
        <v>0</v>
      </c>
      <c r="E873" s="35">
        <v>0</v>
      </c>
      <c r="F873" s="35">
        <v>10212</v>
      </c>
      <c r="G873" s="35">
        <v>42</v>
      </c>
      <c r="H873" s="35">
        <v>14</v>
      </c>
      <c r="I873" s="35">
        <v>17</v>
      </c>
      <c r="J873" s="35">
        <v>6</v>
      </c>
      <c r="K873" s="35">
        <v>0</v>
      </c>
      <c r="L873" s="35">
        <v>17</v>
      </c>
      <c r="M873" s="35">
        <v>7</v>
      </c>
      <c r="N873" s="35">
        <v>66</v>
      </c>
      <c r="O873" s="35">
        <v>27</v>
      </c>
      <c r="P873" s="43">
        <v>186.70959999999999</v>
      </c>
    </row>
    <row r="874" spans="2:16" x14ac:dyDescent="0.25">
      <c r="B874" s="24"/>
      <c r="C874" s="265" t="s">
        <v>425</v>
      </c>
      <c r="D874" s="23" t="s">
        <v>1420</v>
      </c>
      <c r="E874" s="30"/>
      <c r="F874" s="23">
        <v>605</v>
      </c>
      <c r="G874" s="23">
        <v>8</v>
      </c>
      <c r="H874" s="23">
        <v>3</v>
      </c>
      <c r="I874" s="23">
        <v>4</v>
      </c>
      <c r="J874" s="23">
        <v>1</v>
      </c>
      <c r="K874" s="23">
        <v>0</v>
      </c>
      <c r="L874" s="44">
        <v>0</v>
      </c>
      <c r="M874" s="44">
        <v>0</v>
      </c>
      <c r="N874" s="44">
        <v>0</v>
      </c>
      <c r="O874" s="44">
        <v>0</v>
      </c>
      <c r="P874" s="43">
        <v>19.7715</v>
      </c>
    </row>
    <row r="875" spans="2:16" x14ac:dyDescent="0.25">
      <c r="B875" s="24"/>
      <c r="C875" s="268" t="s">
        <v>5</v>
      </c>
      <c r="D875" s="23" t="s">
        <v>1542</v>
      </c>
      <c r="E875" s="30"/>
      <c r="F875" s="23">
        <v>652</v>
      </c>
      <c r="G875" s="23">
        <v>6</v>
      </c>
      <c r="H875" s="23">
        <v>1</v>
      </c>
      <c r="I875" s="23">
        <v>2</v>
      </c>
      <c r="J875" s="23">
        <v>0</v>
      </c>
      <c r="K875" s="23">
        <v>0</v>
      </c>
      <c r="L875" s="44">
        <v>0</v>
      </c>
      <c r="M875" s="44">
        <v>0</v>
      </c>
      <c r="N875" s="44">
        <v>0</v>
      </c>
      <c r="O875" s="44">
        <v>0</v>
      </c>
      <c r="P875" s="43">
        <v>14.4116</v>
      </c>
    </row>
    <row r="876" spans="2:16" x14ac:dyDescent="0.25">
      <c r="B876" s="24"/>
      <c r="C876" s="268" t="s">
        <v>689</v>
      </c>
      <c r="D876" s="23" t="s">
        <v>1397</v>
      </c>
      <c r="E876" s="30"/>
      <c r="F876" s="23">
        <v>465</v>
      </c>
      <c r="G876" s="23">
        <v>7</v>
      </c>
      <c r="H876" s="23">
        <v>0</v>
      </c>
      <c r="I876" s="23">
        <v>4</v>
      </c>
      <c r="J876" s="23">
        <v>0</v>
      </c>
      <c r="K876" s="23">
        <v>0</v>
      </c>
      <c r="L876" s="44">
        <v>0</v>
      </c>
      <c r="M876" s="44">
        <v>0</v>
      </c>
      <c r="N876" s="44">
        <v>0</v>
      </c>
      <c r="O876" s="44">
        <v>0</v>
      </c>
      <c r="P876" s="43">
        <v>14.859500000000001</v>
      </c>
    </row>
    <row r="877" spans="2:16" x14ac:dyDescent="0.25">
      <c r="B877" s="24"/>
      <c r="C877" s="265" t="s">
        <v>249</v>
      </c>
      <c r="D877" s="23" t="s">
        <v>989</v>
      </c>
      <c r="E877" s="30"/>
      <c r="F877" s="23">
        <v>129</v>
      </c>
      <c r="G877" s="23">
        <v>0</v>
      </c>
      <c r="H877" s="23">
        <v>0</v>
      </c>
      <c r="I877" s="23">
        <v>0</v>
      </c>
      <c r="J877" s="23">
        <v>0</v>
      </c>
      <c r="K877" s="23">
        <v>0</v>
      </c>
      <c r="L877" s="44">
        <v>0</v>
      </c>
      <c r="M877" s="44">
        <v>0</v>
      </c>
      <c r="N877" s="44">
        <v>0</v>
      </c>
      <c r="O877" s="44">
        <v>0</v>
      </c>
      <c r="P877" s="43">
        <v>1.0707</v>
      </c>
    </row>
    <row r="878" spans="2:16" x14ac:dyDescent="0.25">
      <c r="B878" s="24"/>
      <c r="C878" s="268" t="s">
        <v>645</v>
      </c>
      <c r="D878" s="23" t="s">
        <v>1275</v>
      </c>
      <c r="E878" s="30"/>
      <c r="F878" s="23">
        <v>540</v>
      </c>
      <c r="G878" s="23">
        <v>5</v>
      </c>
      <c r="H878" s="23">
        <v>1</v>
      </c>
      <c r="I878" s="23">
        <v>2</v>
      </c>
      <c r="J878" s="23">
        <v>0</v>
      </c>
      <c r="K878" s="23">
        <v>0</v>
      </c>
      <c r="L878" s="44">
        <v>0</v>
      </c>
      <c r="M878" s="44">
        <v>0</v>
      </c>
      <c r="N878" s="44">
        <v>0</v>
      </c>
      <c r="O878" s="44">
        <v>0</v>
      </c>
      <c r="P878" s="43">
        <v>12.481999999999999</v>
      </c>
    </row>
    <row r="879" spans="2:16" x14ac:dyDescent="0.25">
      <c r="B879" s="24"/>
      <c r="C879" s="265" t="s">
        <v>693</v>
      </c>
      <c r="D879" s="23" t="s">
        <v>992</v>
      </c>
      <c r="E879" s="30"/>
      <c r="F879" s="23">
        <v>381</v>
      </c>
      <c r="G879" s="23">
        <v>3</v>
      </c>
      <c r="H879" s="23">
        <v>0</v>
      </c>
      <c r="I879" s="23">
        <v>1</v>
      </c>
      <c r="J879" s="23">
        <v>0</v>
      </c>
      <c r="K879" s="23">
        <v>0</v>
      </c>
      <c r="L879" s="44">
        <v>0</v>
      </c>
      <c r="M879" s="44">
        <v>0</v>
      </c>
      <c r="N879" s="44">
        <v>0</v>
      </c>
      <c r="O879" s="44">
        <v>0</v>
      </c>
      <c r="P879" s="43">
        <v>7.1623000000000001</v>
      </c>
    </row>
    <row r="880" spans="2:16" x14ac:dyDescent="0.25">
      <c r="B880" s="24"/>
      <c r="C880" s="265" t="s">
        <v>1281</v>
      </c>
      <c r="D880" s="23" t="s">
        <v>1270</v>
      </c>
      <c r="E880" s="30"/>
      <c r="F880" s="23">
        <v>309</v>
      </c>
      <c r="G880" s="23">
        <v>0</v>
      </c>
      <c r="H880" s="23">
        <v>0</v>
      </c>
      <c r="I880" s="23">
        <v>0</v>
      </c>
      <c r="J880" s="23">
        <v>0</v>
      </c>
      <c r="K880" s="23">
        <v>0</v>
      </c>
      <c r="L880" s="44">
        <v>0</v>
      </c>
      <c r="M880" s="44">
        <v>0</v>
      </c>
      <c r="N880" s="44">
        <v>0</v>
      </c>
      <c r="O880" s="44">
        <v>0</v>
      </c>
      <c r="P880" s="43">
        <v>2.5647000000000002</v>
      </c>
    </row>
    <row r="881" spans="2:16" x14ac:dyDescent="0.25">
      <c r="B881" s="24"/>
      <c r="C881" s="265" t="s">
        <v>352</v>
      </c>
      <c r="D881" s="23" t="s">
        <v>1104</v>
      </c>
      <c r="E881" s="30"/>
      <c r="F881" s="23">
        <v>287</v>
      </c>
      <c r="G881" s="23">
        <v>0</v>
      </c>
      <c r="H881" s="23">
        <v>0</v>
      </c>
      <c r="I881" s="23">
        <v>0</v>
      </c>
      <c r="J881" s="23">
        <v>0</v>
      </c>
      <c r="K881" s="23">
        <v>0</v>
      </c>
      <c r="L881" s="44">
        <v>0</v>
      </c>
      <c r="M881" s="44">
        <v>0</v>
      </c>
      <c r="N881" s="44">
        <v>0</v>
      </c>
      <c r="O881" s="44">
        <v>0</v>
      </c>
      <c r="P881" s="43">
        <v>2.3820999999999999</v>
      </c>
    </row>
    <row r="882" spans="2:16" x14ac:dyDescent="0.25">
      <c r="B882" s="24"/>
      <c r="C882" s="265" t="s">
        <v>594</v>
      </c>
      <c r="D882" s="23" t="s">
        <v>654</v>
      </c>
      <c r="E882" s="30"/>
      <c r="F882" s="23">
        <v>270</v>
      </c>
      <c r="G882" s="23">
        <v>1</v>
      </c>
      <c r="H882" s="23">
        <v>0</v>
      </c>
      <c r="I882" s="23">
        <v>0</v>
      </c>
      <c r="J882" s="23">
        <v>0</v>
      </c>
      <c r="K882" s="23">
        <v>0</v>
      </c>
      <c r="L882" s="44">
        <v>0</v>
      </c>
      <c r="M882" s="44">
        <v>0</v>
      </c>
      <c r="N882" s="44">
        <v>0</v>
      </c>
      <c r="O882" s="44">
        <v>0</v>
      </c>
      <c r="P882" s="43">
        <v>3.2410000000000001</v>
      </c>
    </row>
    <row r="883" spans="2:16" x14ac:dyDescent="0.25">
      <c r="B883" s="24"/>
      <c r="C883" s="265" t="s">
        <v>30</v>
      </c>
      <c r="D883" s="23" t="s">
        <v>655</v>
      </c>
      <c r="E883" s="30"/>
      <c r="F883" s="23">
        <v>137</v>
      </c>
      <c r="G883" s="23">
        <v>0</v>
      </c>
      <c r="H883" s="23">
        <v>0</v>
      </c>
      <c r="I883" s="23">
        <v>0</v>
      </c>
      <c r="J883" s="23">
        <v>0</v>
      </c>
      <c r="K883" s="23">
        <v>0</v>
      </c>
      <c r="L883" s="44">
        <v>0</v>
      </c>
      <c r="M883" s="44">
        <v>0</v>
      </c>
      <c r="N883" s="44">
        <v>0</v>
      </c>
      <c r="O883" s="44">
        <v>0</v>
      </c>
      <c r="P883" s="43">
        <v>1.1371</v>
      </c>
    </row>
    <row r="884" spans="2:16" x14ac:dyDescent="0.25">
      <c r="B884" s="24"/>
      <c r="C884" s="265" t="s">
        <v>422</v>
      </c>
      <c r="D884" s="23" t="s">
        <v>1404</v>
      </c>
      <c r="E884" s="30"/>
      <c r="F884" s="23">
        <v>310</v>
      </c>
      <c r="G884" s="23">
        <v>3</v>
      </c>
      <c r="H884" s="23">
        <v>1</v>
      </c>
      <c r="I884" s="23">
        <v>2</v>
      </c>
      <c r="J884" s="23">
        <v>1</v>
      </c>
      <c r="K884" s="23">
        <v>0</v>
      </c>
      <c r="L884" s="44">
        <v>0</v>
      </c>
      <c r="M884" s="44">
        <v>0</v>
      </c>
      <c r="N884" s="44">
        <v>0</v>
      </c>
      <c r="O884" s="44">
        <v>0</v>
      </c>
      <c r="P884" s="43">
        <v>8.3230000000000004</v>
      </c>
    </row>
    <row r="885" spans="2:16" x14ac:dyDescent="0.25">
      <c r="B885" s="24"/>
      <c r="C885" s="265" t="s">
        <v>749</v>
      </c>
      <c r="D885" s="23" t="s">
        <v>890</v>
      </c>
      <c r="E885" s="30"/>
      <c r="F885" s="23">
        <v>83</v>
      </c>
      <c r="G885" s="23">
        <v>0</v>
      </c>
      <c r="H885" s="23">
        <v>0</v>
      </c>
      <c r="I885" s="23">
        <v>0</v>
      </c>
      <c r="J885" s="23">
        <v>0</v>
      </c>
      <c r="K885" s="23">
        <v>0</v>
      </c>
      <c r="L885" s="44">
        <v>0</v>
      </c>
      <c r="M885" s="44">
        <v>0</v>
      </c>
      <c r="N885" s="44">
        <v>0</v>
      </c>
      <c r="O885" s="44">
        <v>0</v>
      </c>
      <c r="P885" s="43">
        <v>0.68889999999999996</v>
      </c>
    </row>
    <row r="886" spans="2:16" x14ac:dyDescent="0.25">
      <c r="B886" s="24"/>
      <c r="C886" s="265" t="s">
        <v>485</v>
      </c>
      <c r="D886" s="23" t="s">
        <v>1534</v>
      </c>
      <c r="E886" s="30"/>
      <c r="F886" s="23">
        <v>300</v>
      </c>
      <c r="G886" s="23">
        <v>0</v>
      </c>
      <c r="H886" s="23">
        <v>0</v>
      </c>
      <c r="I886" s="23">
        <v>0</v>
      </c>
      <c r="J886" s="23">
        <v>0</v>
      </c>
      <c r="K886" s="23">
        <v>0</v>
      </c>
      <c r="L886" s="44">
        <v>0</v>
      </c>
      <c r="M886" s="44">
        <v>0</v>
      </c>
      <c r="N886" s="44">
        <v>0</v>
      </c>
      <c r="O886" s="44">
        <v>0</v>
      </c>
      <c r="P886" s="43">
        <v>2.4900000000000002</v>
      </c>
    </row>
    <row r="887" spans="2:16" x14ac:dyDescent="0.25">
      <c r="B887" s="24"/>
      <c r="C887" s="265" t="s">
        <v>412</v>
      </c>
      <c r="D887" s="23" t="s">
        <v>810</v>
      </c>
      <c r="E887" s="30"/>
      <c r="F887" s="23">
        <v>317</v>
      </c>
      <c r="G887" s="23">
        <v>3</v>
      </c>
      <c r="H887" s="23">
        <v>0</v>
      </c>
      <c r="I887" s="23">
        <v>0</v>
      </c>
      <c r="J887" s="23">
        <v>0</v>
      </c>
      <c r="K887" s="23">
        <v>0</v>
      </c>
      <c r="L887" s="44">
        <v>0</v>
      </c>
      <c r="M887" s="44">
        <v>0</v>
      </c>
      <c r="N887" s="44">
        <v>0</v>
      </c>
      <c r="O887" s="44">
        <v>0</v>
      </c>
      <c r="P887" s="43">
        <v>5.6311</v>
      </c>
    </row>
    <row r="888" spans="2:16" x14ac:dyDescent="0.25">
      <c r="B888" s="24"/>
      <c r="C888" s="265" t="s">
        <v>805</v>
      </c>
      <c r="D888" s="23" t="s">
        <v>1420</v>
      </c>
      <c r="E888" s="30"/>
      <c r="F888" s="23">
        <v>85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44">
        <v>0</v>
      </c>
      <c r="M888" s="44">
        <v>0</v>
      </c>
      <c r="N888" s="44">
        <v>0</v>
      </c>
      <c r="O888" s="44">
        <v>0</v>
      </c>
      <c r="P888" s="43">
        <v>0.70550000000000002</v>
      </c>
    </row>
    <row r="889" spans="2:16" x14ac:dyDescent="0.25">
      <c r="B889" s="24"/>
      <c r="C889" s="265" t="s">
        <v>747</v>
      </c>
      <c r="D889" s="23" t="s">
        <v>1553</v>
      </c>
      <c r="E889" s="30"/>
      <c r="F889" s="23">
        <v>360</v>
      </c>
      <c r="G889" s="23">
        <v>3</v>
      </c>
      <c r="H889" s="23">
        <v>0</v>
      </c>
      <c r="I889" s="23">
        <v>0</v>
      </c>
      <c r="J889" s="23">
        <v>0</v>
      </c>
      <c r="K889" s="23">
        <v>0</v>
      </c>
      <c r="L889" s="44">
        <v>0</v>
      </c>
      <c r="M889" s="44">
        <v>0</v>
      </c>
      <c r="N889" s="44">
        <v>0</v>
      </c>
      <c r="O889" s="44">
        <v>0</v>
      </c>
      <c r="P889" s="43">
        <v>5.9879999999999995</v>
      </c>
    </row>
    <row r="890" spans="2:16" x14ac:dyDescent="0.25">
      <c r="B890" s="24"/>
      <c r="C890" s="265" t="s">
        <v>646</v>
      </c>
      <c r="D890" s="23" t="s">
        <v>633</v>
      </c>
      <c r="E890" s="30"/>
      <c r="F890" s="23">
        <v>171</v>
      </c>
      <c r="G890" s="23">
        <v>0</v>
      </c>
      <c r="H890" s="23">
        <v>0</v>
      </c>
      <c r="I890" s="23">
        <v>0</v>
      </c>
      <c r="J890" s="23">
        <v>0</v>
      </c>
      <c r="K890" s="23">
        <v>0</v>
      </c>
      <c r="L890" s="44">
        <v>0</v>
      </c>
      <c r="M890" s="44">
        <v>0</v>
      </c>
      <c r="N890" s="44">
        <v>0</v>
      </c>
      <c r="O890" s="44">
        <v>0</v>
      </c>
      <c r="P890" s="43">
        <v>1.4193</v>
      </c>
    </row>
    <row r="891" spans="2:16" x14ac:dyDescent="0.25">
      <c r="B891" s="24"/>
      <c r="C891" s="268" t="s">
        <v>250</v>
      </c>
      <c r="D891" s="23" t="s">
        <v>1559</v>
      </c>
      <c r="E891" s="30"/>
      <c r="F891" s="23">
        <v>360</v>
      </c>
      <c r="G891" s="23">
        <v>1</v>
      </c>
      <c r="H891" s="23">
        <v>1</v>
      </c>
      <c r="I891" s="23">
        <v>0</v>
      </c>
      <c r="J891" s="23">
        <v>2</v>
      </c>
      <c r="K891" s="23">
        <v>0</v>
      </c>
      <c r="L891" s="44">
        <v>0</v>
      </c>
      <c r="M891" s="44">
        <v>0</v>
      </c>
      <c r="N891" s="44">
        <v>0</v>
      </c>
      <c r="O891" s="44">
        <v>0</v>
      </c>
      <c r="P891" s="43">
        <v>4.4879999999999995</v>
      </c>
    </row>
    <row r="892" spans="2:16" x14ac:dyDescent="0.25">
      <c r="B892" s="24"/>
      <c r="C892" s="265" t="s">
        <v>423</v>
      </c>
      <c r="D892" s="23" t="s">
        <v>1404</v>
      </c>
      <c r="E892" s="30"/>
      <c r="F892" s="23">
        <v>581</v>
      </c>
      <c r="G892" s="23">
        <v>1</v>
      </c>
      <c r="H892" s="23">
        <v>1</v>
      </c>
      <c r="I892" s="23">
        <v>0</v>
      </c>
      <c r="J892" s="23">
        <v>1</v>
      </c>
      <c r="K892" s="23">
        <v>0</v>
      </c>
      <c r="L892" s="44">
        <v>0</v>
      </c>
      <c r="M892" s="44">
        <v>0</v>
      </c>
      <c r="N892" s="44">
        <v>0</v>
      </c>
      <c r="O892" s="44">
        <v>0</v>
      </c>
      <c r="P892" s="43">
        <v>6.5723000000000003</v>
      </c>
    </row>
    <row r="893" spans="2:16" ht="16.5" thickBot="1" x14ac:dyDescent="0.3">
      <c r="B893" s="24"/>
      <c r="C893" s="273" t="s">
        <v>233</v>
      </c>
      <c r="D893" s="23" t="s">
        <v>992</v>
      </c>
      <c r="E893" s="30"/>
      <c r="F893" s="23">
        <v>570</v>
      </c>
      <c r="G893" s="23">
        <v>1</v>
      </c>
      <c r="H893" s="23">
        <v>2</v>
      </c>
      <c r="I893" s="23">
        <v>0</v>
      </c>
      <c r="J893" s="23">
        <v>1</v>
      </c>
      <c r="K893" s="23">
        <v>0</v>
      </c>
      <c r="L893" s="44">
        <v>0</v>
      </c>
      <c r="M893" s="44">
        <v>0</v>
      </c>
      <c r="N893" s="44">
        <v>0</v>
      </c>
      <c r="O893" s="44">
        <v>0</v>
      </c>
      <c r="P893" s="43">
        <v>7.4809999999999999</v>
      </c>
    </row>
    <row r="894" spans="2:16" x14ac:dyDescent="0.25">
      <c r="B894" s="24"/>
      <c r="C894" s="274" t="s">
        <v>1195</v>
      </c>
      <c r="D894" s="23" t="s">
        <v>1104</v>
      </c>
      <c r="E894" s="30"/>
      <c r="F894" s="23">
        <v>360</v>
      </c>
      <c r="G894" s="23">
        <v>0</v>
      </c>
      <c r="H894" s="23">
        <v>0</v>
      </c>
      <c r="I894" s="41">
        <v>0</v>
      </c>
      <c r="J894" s="23">
        <v>0</v>
      </c>
      <c r="K894" s="23">
        <v>0</v>
      </c>
      <c r="L894" s="44">
        <v>0</v>
      </c>
      <c r="M894" s="44">
        <v>0</v>
      </c>
      <c r="N894" s="44">
        <v>0</v>
      </c>
      <c r="O894" s="44">
        <v>0</v>
      </c>
      <c r="P894" s="43">
        <v>2.988</v>
      </c>
    </row>
    <row r="895" spans="2:16" x14ac:dyDescent="0.25">
      <c r="B895" s="24"/>
      <c r="C895" s="266" t="s">
        <v>379</v>
      </c>
      <c r="D895" s="23" t="s">
        <v>647</v>
      </c>
      <c r="E895" s="30"/>
      <c r="F895" s="23">
        <v>390</v>
      </c>
      <c r="G895" s="23">
        <v>0</v>
      </c>
      <c r="H895" s="23">
        <v>2</v>
      </c>
      <c r="I895" s="41">
        <v>0</v>
      </c>
      <c r="J895" s="23">
        <v>0</v>
      </c>
      <c r="K895" s="23">
        <v>0</v>
      </c>
      <c r="L895" s="44">
        <v>0</v>
      </c>
      <c r="M895" s="44">
        <v>0</v>
      </c>
      <c r="N895" s="44">
        <v>0</v>
      </c>
      <c r="O895" s="44">
        <v>0</v>
      </c>
      <c r="P895" s="43">
        <v>5.2370000000000001</v>
      </c>
    </row>
    <row r="896" spans="2:16" x14ac:dyDescent="0.25">
      <c r="B896" s="24"/>
      <c r="C896" s="266" t="s">
        <v>421</v>
      </c>
      <c r="D896" s="23" t="s">
        <v>1404</v>
      </c>
      <c r="E896" s="30"/>
      <c r="F896" s="23">
        <v>690</v>
      </c>
      <c r="G896" s="23">
        <v>0</v>
      </c>
      <c r="H896" s="23">
        <v>0</v>
      </c>
      <c r="I896" s="41">
        <v>0</v>
      </c>
      <c r="J896" s="23">
        <v>0</v>
      </c>
      <c r="K896" s="23">
        <v>0</v>
      </c>
      <c r="L896" s="44">
        <v>7</v>
      </c>
      <c r="M896" s="44">
        <v>2</v>
      </c>
      <c r="N896" s="44">
        <v>9</v>
      </c>
      <c r="O896" s="44">
        <v>7</v>
      </c>
      <c r="P896" s="43">
        <v>14.777000000000001</v>
      </c>
    </row>
    <row r="897" spans="2:16" x14ac:dyDescent="0.25">
      <c r="B897" s="24"/>
      <c r="C897" s="280" t="s">
        <v>269</v>
      </c>
      <c r="D897" s="23" t="s">
        <v>1545</v>
      </c>
      <c r="E897" s="30"/>
      <c r="F897" s="23">
        <v>450</v>
      </c>
      <c r="G897" s="23">
        <v>0</v>
      </c>
      <c r="H897" s="23">
        <v>0</v>
      </c>
      <c r="I897" s="41">
        <v>0</v>
      </c>
      <c r="J897" s="23">
        <v>0</v>
      </c>
      <c r="K897" s="23">
        <v>0</v>
      </c>
      <c r="L897" s="44">
        <v>2</v>
      </c>
      <c r="M897" s="44">
        <v>2</v>
      </c>
      <c r="N897" s="44">
        <v>19</v>
      </c>
      <c r="O897" s="44">
        <v>3</v>
      </c>
      <c r="P897" s="43">
        <v>10.785</v>
      </c>
    </row>
    <row r="898" spans="2:16" ht="16.5" thickBot="1" x14ac:dyDescent="0.3">
      <c r="B898" s="24"/>
      <c r="C898" s="275" t="s">
        <v>400</v>
      </c>
      <c r="D898" s="23" t="s">
        <v>992</v>
      </c>
      <c r="E898" s="30"/>
      <c r="F898" s="23">
        <v>570</v>
      </c>
      <c r="G898" s="23">
        <v>0</v>
      </c>
      <c r="H898" s="23">
        <v>0</v>
      </c>
      <c r="I898" s="23">
        <v>0</v>
      </c>
      <c r="J898" s="23">
        <v>0</v>
      </c>
      <c r="K898" s="23">
        <v>0</v>
      </c>
      <c r="L898" s="44">
        <v>3</v>
      </c>
      <c r="M898" s="44">
        <v>2</v>
      </c>
      <c r="N898" s="44">
        <v>14</v>
      </c>
      <c r="O898" s="44">
        <v>6</v>
      </c>
      <c r="P898" s="43">
        <v>11.031000000000001</v>
      </c>
    </row>
    <row r="899" spans="2:16" x14ac:dyDescent="0.25">
      <c r="B899" s="24"/>
      <c r="C899" s="281" t="s">
        <v>765</v>
      </c>
      <c r="D899" s="23" t="s">
        <v>1397</v>
      </c>
      <c r="E899" s="30"/>
      <c r="F899" s="23">
        <v>480</v>
      </c>
      <c r="G899" s="23">
        <v>0</v>
      </c>
      <c r="H899" s="23">
        <v>0</v>
      </c>
      <c r="I899" s="23">
        <v>0</v>
      </c>
      <c r="J899" s="23">
        <v>0</v>
      </c>
      <c r="K899" s="23">
        <v>0</v>
      </c>
      <c r="L899" s="44">
        <v>4</v>
      </c>
      <c r="M899" s="44">
        <v>0</v>
      </c>
      <c r="N899" s="44">
        <v>15</v>
      </c>
      <c r="O899" s="44">
        <v>7</v>
      </c>
      <c r="P899" s="43">
        <v>9.234</v>
      </c>
    </row>
    <row r="900" spans="2:16" x14ac:dyDescent="0.25">
      <c r="B900" s="24"/>
      <c r="C900" s="265" t="s">
        <v>343</v>
      </c>
      <c r="D900" s="23" t="s">
        <v>1104</v>
      </c>
      <c r="E900" s="30"/>
      <c r="F900" s="23">
        <v>360</v>
      </c>
      <c r="G900" s="23">
        <v>0</v>
      </c>
      <c r="H900" s="23">
        <v>0</v>
      </c>
      <c r="I900" s="23">
        <v>0</v>
      </c>
      <c r="J900" s="23">
        <v>0</v>
      </c>
      <c r="K900" s="23">
        <v>0</v>
      </c>
      <c r="L900" s="44">
        <v>1</v>
      </c>
      <c r="M900" s="44">
        <v>1</v>
      </c>
      <c r="N900" s="44">
        <v>9</v>
      </c>
      <c r="O900" s="44">
        <v>4</v>
      </c>
      <c r="P900" s="43">
        <v>5.7879999999999994</v>
      </c>
    </row>
    <row r="901" spans="2:16" x14ac:dyDescent="0.25">
      <c r="B901" s="24"/>
      <c r="C901" s="265" t="s">
        <v>155</v>
      </c>
      <c r="D901" s="23">
        <v>0</v>
      </c>
      <c r="E901" s="30"/>
      <c r="F901" s="23">
        <v>0</v>
      </c>
      <c r="G901" s="23">
        <v>0</v>
      </c>
      <c r="H901" s="23">
        <v>0</v>
      </c>
      <c r="I901" s="23">
        <v>1</v>
      </c>
      <c r="J901" s="23">
        <v>0</v>
      </c>
      <c r="K901" s="23">
        <v>0</v>
      </c>
      <c r="L901" s="44">
        <v>0</v>
      </c>
      <c r="M901" s="44">
        <v>0</v>
      </c>
      <c r="N901" s="44">
        <v>0</v>
      </c>
      <c r="O901" s="44">
        <v>0</v>
      </c>
      <c r="P901" s="43">
        <v>1</v>
      </c>
    </row>
    <row r="902" spans="2:16" x14ac:dyDescent="0.25">
      <c r="B902" s="24"/>
      <c r="C902" s="265" t="s">
        <v>158</v>
      </c>
      <c r="D902" s="23">
        <v>0</v>
      </c>
      <c r="E902" s="30"/>
      <c r="F902" s="23">
        <v>0</v>
      </c>
      <c r="G902" s="23">
        <v>0</v>
      </c>
      <c r="H902" s="23">
        <v>2</v>
      </c>
      <c r="I902" s="23">
        <v>1</v>
      </c>
      <c r="J902" s="23">
        <v>0</v>
      </c>
      <c r="K902" s="23">
        <v>0</v>
      </c>
      <c r="L902" s="44">
        <v>0</v>
      </c>
      <c r="M902" s="44">
        <v>0</v>
      </c>
      <c r="N902" s="44">
        <v>0</v>
      </c>
      <c r="O902" s="44">
        <v>0</v>
      </c>
      <c r="P902" s="43">
        <v>3</v>
      </c>
    </row>
    <row r="903" spans="2:16" x14ac:dyDescent="0.25">
      <c r="B903" s="24"/>
      <c r="C903" s="265" t="s">
        <v>314</v>
      </c>
      <c r="D903" s="23">
        <v>0</v>
      </c>
      <c r="E903" s="30"/>
      <c r="F903" s="23">
        <v>0</v>
      </c>
      <c r="G903" s="23">
        <v>0</v>
      </c>
      <c r="H903" s="23">
        <v>0</v>
      </c>
      <c r="I903" s="23">
        <v>0</v>
      </c>
      <c r="J903" s="23">
        <v>0</v>
      </c>
      <c r="K903" s="23">
        <v>0</v>
      </c>
      <c r="L903" s="44">
        <v>0</v>
      </c>
      <c r="M903" s="44">
        <v>0</v>
      </c>
      <c r="N903" s="44">
        <v>0</v>
      </c>
      <c r="O903" s="44">
        <v>0</v>
      </c>
      <c r="P903" s="43">
        <v>0</v>
      </c>
    </row>
    <row r="904" spans="2:16" x14ac:dyDescent="0.25">
      <c r="B904" s="40" t="s">
        <v>776</v>
      </c>
      <c r="C904" s="293"/>
      <c r="D904" s="35">
        <v>0</v>
      </c>
      <c r="E904" s="35">
        <v>0</v>
      </c>
      <c r="F904" s="35">
        <v>11145</v>
      </c>
      <c r="G904" s="35">
        <v>31</v>
      </c>
      <c r="H904" s="35">
        <v>29</v>
      </c>
      <c r="I904" s="35">
        <v>16</v>
      </c>
      <c r="J904" s="35">
        <v>6</v>
      </c>
      <c r="K904" s="35">
        <v>0</v>
      </c>
      <c r="L904" s="35">
        <v>17</v>
      </c>
      <c r="M904" s="35">
        <v>10</v>
      </c>
      <c r="N904" s="35">
        <v>59</v>
      </c>
      <c r="O904" s="35">
        <v>25</v>
      </c>
      <c r="P904" s="43">
        <v>199.55350000000001</v>
      </c>
    </row>
    <row r="905" spans="2:16" x14ac:dyDescent="0.25">
      <c r="B905" s="24"/>
      <c r="C905" s="265" t="s">
        <v>425</v>
      </c>
      <c r="D905" s="23" t="s">
        <v>1420</v>
      </c>
      <c r="E905" s="30"/>
      <c r="F905" s="23">
        <v>605</v>
      </c>
      <c r="G905" s="23">
        <v>8</v>
      </c>
      <c r="H905" s="23">
        <v>3</v>
      </c>
      <c r="I905" s="23">
        <v>4</v>
      </c>
      <c r="J905" s="23">
        <v>1</v>
      </c>
      <c r="K905" s="23">
        <v>0</v>
      </c>
      <c r="L905" s="44">
        <v>0</v>
      </c>
      <c r="M905" s="44">
        <v>0</v>
      </c>
      <c r="N905" s="44">
        <v>0</v>
      </c>
      <c r="O905" s="44">
        <v>0</v>
      </c>
      <c r="P905" s="43">
        <v>19.7715</v>
      </c>
    </row>
    <row r="906" spans="2:16" x14ac:dyDescent="0.25">
      <c r="B906" s="24"/>
      <c r="C906" s="265" t="s">
        <v>5</v>
      </c>
      <c r="D906" s="23" t="s">
        <v>1542</v>
      </c>
      <c r="E906" s="30"/>
      <c r="F906" s="23">
        <v>652</v>
      </c>
      <c r="G906" s="23">
        <v>6</v>
      </c>
      <c r="H906" s="23">
        <v>1</v>
      </c>
      <c r="I906" s="23">
        <v>2</v>
      </c>
      <c r="J906" s="23">
        <v>0</v>
      </c>
      <c r="K906" s="23">
        <v>0</v>
      </c>
      <c r="L906" s="44">
        <v>0</v>
      </c>
      <c r="M906" s="44">
        <v>0</v>
      </c>
      <c r="N906" s="44">
        <v>0</v>
      </c>
      <c r="O906" s="44">
        <v>0</v>
      </c>
      <c r="P906" s="43">
        <v>14.4116</v>
      </c>
    </row>
    <row r="907" spans="2:16" x14ac:dyDescent="0.25">
      <c r="B907" s="24"/>
      <c r="C907" s="265" t="s">
        <v>613</v>
      </c>
      <c r="D907" s="23" t="s">
        <v>634</v>
      </c>
      <c r="E907" s="30"/>
      <c r="F907" s="23">
        <v>361</v>
      </c>
      <c r="G907" s="23">
        <v>0</v>
      </c>
      <c r="H907" s="23">
        <v>3</v>
      </c>
      <c r="I907" s="23">
        <v>0</v>
      </c>
      <c r="J907" s="23">
        <v>0</v>
      </c>
      <c r="K907" s="23">
        <v>0</v>
      </c>
      <c r="L907" s="44">
        <v>0</v>
      </c>
      <c r="M907" s="44">
        <v>0</v>
      </c>
      <c r="N907" s="44">
        <v>0</v>
      </c>
      <c r="O907" s="44">
        <v>0</v>
      </c>
      <c r="P907" s="43">
        <v>5.9962999999999997</v>
      </c>
    </row>
    <row r="908" spans="2:16" x14ac:dyDescent="0.25">
      <c r="B908" s="24"/>
      <c r="C908" s="265" t="s">
        <v>405</v>
      </c>
      <c r="D908" s="23" t="s">
        <v>1420</v>
      </c>
      <c r="E908" s="30"/>
      <c r="F908" s="23">
        <v>547</v>
      </c>
      <c r="G908" s="23">
        <v>5</v>
      </c>
      <c r="H908" s="23">
        <v>2</v>
      </c>
      <c r="I908" s="23">
        <v>1</v>
      </c>
      <c r="J908" s="23">
        <v>0</v>
      </c>
      <c r="K908" s="23">
        <v>0</v>
      </c>
      <c r="L908" s="44">
        <v>0</v>
      </c>
      <c r="M908" s="44">
        <v>0</v>
      </c>
      <c r="N908" s="44">
        <v>0</v>
      </c>
      <c r="O908" s="44">
        <v>0</v>
      </c>
      <c r="P908" s="43">
        <v>12.540099999999999</v>
      </c>
    </row>
    <row r="909" spans="2:16" x14ac:dyDescent="0.25">
      <c r="B909" s="24"/>
      <c r="C909" s="265" t="s">
        <v>359</v>
      </c>
      <c r="D909" s="23" t="s">
        <v>1542</v>
      </c>
      <c r="E909" s="30"/>
      <c r="F909" s="23">
        <v>268</v>
      </c>
      <c r="G909" s="23">
        <v>0</v>
      </c>
      <c r="H909" s="23">
        <v>3</v>
      </c>
      <c r="I909" s="23">
        <v>0</v>
      </c>
      <c r="J909" s="23">
        <v>0</v>
      </c>
      <c r="K909" s="23">
        <v>0</v>
      </c>
      <c r="L909" s="44">
        <v>0</v>
      </c>
      <c r="M909" s="44">
        <v>0</v>
      </c>
      <c r="N909" s="44">
        <v>0</v>
      </c>
      <c r="O909" s="44">
        <v>0</v>
      </c>
      <c r="P909" s="43">
        <v>5.2244000000000002</v>
      </c>
    </row>
    <row r="910" spans="2:16" x14ac:dyDescent="0.25">
      <c r="B910" s="24"/>
      <c r="C910" s="265" t="s">
        <v>467</v>
      </c>
      <c r="D910" s="23" t="s">
        <v>1275</v>
      </c>
      <c r="E910" s="30"/>
      <c r="F910" s="23">
        <v>626</v>
      </c>
      <c r="G910" s="23">
        <v>0</v>
      </c>
      <c r="H910" s="23">
        <v>0</v>
      </c>
      <c r="I910" s="23">
        <v>0</v>
      </c>
      <c r="J910" s="23">
        <v>0</v>
      </c>
      <c r="K910" s="23">
        <v>0</v>
      </c>
      <c r="L910" s="44">
        <v>0</v>
      </c>
      <c r="M910" s="44">
        <v>0</v>
      </c>
      <c r="N910" s="44">
        <v>0</v>
      </c>
      <c r="O910" s="44">
        <v>0</v>
      </c>
      <c r="P910" s="43">
        <v>5.1958000000000002</v>
      </c>
    </row>
    <row r="911" spans="2:16" x14ac:dyDescent="0.25">
      <c r="B911" s="24"/>
      <c r="C911" s="265" t="s">
        <v>491</v>
      </c>
      <c r="D911" s="23" t="s">
        <v>1545</v>
      </c>
      <c r="E911" s="30"/>
      <c r="F911" s="23">
        <v>422</v>
      </c>
      <c r="G911" s="23">
        <v>0</v>
      </c>
      <c r="H911" s="23">
        <v>1</v>
      </c>
      <c r="I911" s="23">
        <v>0</v>
      </c>
      <c r="J911" s="23">
        <v>0</v>
      </c>
      <c r="K911" s="23">
        <v>0</v>
      </c>
      <c r="L911" s="44">
        <v>0</v>
      </c>
      <c r="M911" s="44">
        <v>0</v>
      </c>
      <c r="N911" s="44">
        <v>0</v>
      </c>
      <c r="O911" s="44">
        <v>0</v>
      </c>
      <c r="P911" s="43">
        <v>4.5026000000000002</v>
      </c>
    </row>
    <row r="912" spans="2:16" x14ac:dyDescent="0.25">
      <c r="B912" s="24"/>
      <c r="C912" s="265" t="s">
        <v>706</v>
      </c>
      <c r="D912" s="23" t="s">
        <v>1404</v>
      </c>
      <c r="E912" s="30"/>
      <c r="F912" s="23">
        <v>630</v>
      </c>
      <c r="G912" s="23">
        <v>1</v>
      </c>
      <c r="H912" s="23">
        <v>1</v>
      </c>
      <c r="I912" s="23">
        <v>0</v>
      </c>
      <c r="J912" s="23">
        <v>0</v>
      </c>
      <c r="K912" s="23">
        <v>0</v>
      </c>
      <c r="L912" s="44">
        <v>0</v>
      </c>
      <c r="M912" s="44">
        <v>0</v>
      </c>
      <c r="N912" s="44">
        <v>0</v>
      </c>
      <c r="O912" s="44">
        <v>0</v>
      </c>
      <c r="P912" s="43">
        <v>7.2290000000000001</v>
      </c>
    </row>
    <row r="913" spans="2:16" x14ac:dyDescent="0.25">
      <c r="B913" s="24"/>
      <c r="C913" s="278" t="s">
        <v>707</v>
      </c>
      <c r="D913" s="23" t="s">
        <v>1236</v>
      </c>
      <c r="E913" s="30"/>
      <c r="F913" s="23">
        <v>425</v>
      </c>
      <c r="G913" s="23">
        <v>1</v>
      </c>
      <c r="H913" s="23">
        <v>2</v>
      </c>
      <c r="I913" s="23">
        <v>1</v>
      </c>
      <c r="J913" s="23">
        <v>0</v>
      </c>
      <c r="K913" s="23">
        <v>0</v>
      </c>
      <c r="L913" s="44">
        <v>0</v>
      </c>
      <c r="M913" s="44">
        <v>0</v>
      </c>
      <c r="N913" s="44">
        <v>0</v>
      </c>
      <c r="O913" s="44">
        <v>0</v>
      </c>
      <c r="P913" s="43">
        <v>7.5274999999999999</v>
      </c>
    </row>
    <row r="914" spans="2:16" x14ac:dyDescent="0.25">
      <c r="B914" s="24"/>
      <c r="C914" s="278" t="s">
        <v>225</v>
      </c>
      <c r="D914" s="23" t="s">
        <v>1542</v>
      </c>
      <c r="E914" s="30"/>
      <c r="F914" s="23">
        <v>602</v>
      </c>
      <c r="G914" s="23">
        <v>6</v>
      </c>
      <c r="H914" s="23">
        <v>1</v>
      </c>
      <c r="I914" s="23">
        <v>3</v>
      </c>
      <c r="J914" s="23">
        <v>1</v>
      </c>
      <c r="K914" s="23">
        <v>0</v>
      </c>
      <c r="L914" s="44">
        <v>0</v>
      </c>
      <c r="M914" s="44">
        <v>0</v>
      </c>
      <c r="N914" s="44">
        <v>0</v>
      </c>
      <c r="O914" s="44">
        <v>0</v>
      </c>
      <c r="P914" s="43">
        <v>14.746600000000001</v>
      </c>
    </row>
    <row r="915" spans="2:16" x14ac:dyDescent="0.25">
      <c r="B915" s="24"/>
      <c r="C915" s="278" t="s">
        <v>422</v>
      </c>
      <c r="D915" s="23" t="s">
        <v>1404</v>
      </c>
      <c r="E915" s="30"/>
      <c r="F915" s="23">
        <v>310</v>
      </c>
      <c r="G915" s="23">
        <v>3</v>
      </c>
      <c r="H915" s="23">
        <v>1</v>
      </c>
      <c r="I915" s="23">
        <v>2</v>
      </c>
      <c r="J915" s="23">
        <v>1</v>
      </c>
      <c r="K915" s="23">
        <v>0</v>
      </c>
      <c r="L915" s="44">
        <v>0</v>
      </c>
      <c r="M915" s="44">
        <v>0</v>
      </c>
      <c r="N915" s="44">
        <v>0</v>
      </c>
      <c r="O915" s="44">
        <v>0</v>
      </c>
      <c r="P915" s="43">
        <v>8.3230000000000004</v>
      </c>
    </row>
    <row r="916" spans="2:16" x14ac:dyDescent="0.25">
      <c r="B916" s="24"/>
      <c r="C916" s="265" t="s">
        <v>475</v>
      </c>
      <c r="D916" s="23" t="s">
        <v>1275</v>
      </c>
      <c r="E916" s="30"/>
      <c r="F916" s="23">
        <v>67</v>
      </c>
      <c r="G916" s="23">
        <v>0</v>
      </c>
      <c r="H916" s="23">
        <v>0</v>
      </c>
      <c r="I916" s="23">
        <v>0</v>
      </c>
      <c r="J916" s="23">
        <v>0</v>
      </c>
      <c r="K916" s="23">
        <v>0</v>
      </c>
      <c r="L916" s="44">
        <v>0</v>
      </c>
      <c r="M916" s="44">
        <v>0</v>
      </c>
      <c r="N916" s="44">
        <v>0</v>
      </c>
      <c r="O916" s="44">
        <v>0</v>
      </c>
      <c r="P916" s="43">
        <v>0.55610000000000004</v>
      </c>
    </row>
    <row r="917" spans="2:16" x14ac:dyDescent="0.25">
      <c r="B917" s="24"/>
      <c r="C917" s="265" t="s">
        <v>734</v>
      </c>
      <c r="D917" s="23" t="s">
        <v>1397</v>
      </c>
      <c r="E917" s="30"/>
      <c r="F917" s="23">
        <v>470</v>
      </c>
      <c r="G917" s="23">
        <v>0</v>
      </c>
      <c r="H917" s="23">
        <v>4</v>
      </c>
      <c r="I917" s="23">
        <v>0</v>
      </c>
      <c r="J917" s="23">
        <v>0</v>
      </c>
      <c r="K917" s="23">
        <v>0</v>
      </c>
      <c r="L917" s="44">
        <v>0</v>
      </c>
      <c r="M917" s="44">
        <v>0</v>
      </c>
      <c r="N917" s="44">
        <v>0</v>
      </c>
      <c r="O917" s="44">
        <v>0</v>
      </c>
      <c r="P917" s="43">
        <v>7.9009999999999998</v>
      </c>
    </row>
    <row r="918" spans="2:16" x14ac:dyDescent="0.25">
      <c r="B918" s="24"/>
      <c r="C918" s="265" t="s">
        <v>219</v>
      </c>
      <c r="D918" s="23" t="s">
        <v>885</v>
      </c>
      <c r="E918" s="30"/>
      <c r="F918" s="23">
        <v>223</v>
      </c>
      <c r="G918" s="23">
        <v>0</v>
      </c>
      <c r="H918" s="23">
        <v>1</v>
      </c>
      <c r="I918" s="23">
        <v>0</v>
      </c>
      <c r="J918" s="23">
        <v>0</v>
      </c>
      <c r="K918" s="23">
        <v>0</v>
      </c>
      <c r="L918" s="44">
        <v>0</v>
      </c>
      <c r="M918" s="44">
        <v>0</v>
      </c>
      <c r="N918" s="44">
        <v>0</v>
      </c>
      <c r="O918" s="44">
        <v>0</v>
      </c>
      <c r="P918" s="43">
        <v>2.8509000000000002</v>
      </c>
    </row>
    <row r="919" spans="2:16" x14ac:dyDescent="0.25">
      <c r="B919" s="24"/>
      <c r="C919" s="265" t="s">
        <v>805</v>
      </c>
      <c r="D919" s="23" t="s">
        <v>1420</v>
      </c>
      <c r="E919" s="30"/>
      <c r="F919" s="23">
        <v>85</v>
      </c>
      <c r="G919" s="23">
        <v>0</v>
      </c>
      <c r="H919" s="23">
        <v>0</v>
      </c>
      <c r="I919" s="23">
        <v>0</v>
      </c>
      <c r="J919" s="23">
        <v>0</v>
      </c>
      <c r="K919" s="23">
        <v>0</v>
      </c>
      <c r="L919" s="44">
        <v>0</v>
      </c>
      <c r="M919" s="44">
        <v>0</v>
      </c>
      <c r="N919" s="44">
        <v>0</v>
      </c>
      <c r="O919" s="44">
        <v>0</v>
      </c>
      <c r="P919" s="43">
        <v>0.70550000000000002</v>
      </c>
    </row>
    <row r="920" spans="2:16" x14ac:dyDescent="0.25">
      <c r="B920" s="24"/>
      <c r="C920" s="265" t="s">
        <v>360</v>
      </c>
      <c r="D920" s="23" t="s">
        <v>1246</v>
      </c>
      <c r="E920" s="30"/>
      <c r="F920" s="23">
        <v>259</v>
      </c>
      <c r="G920" s="23">
        <v>0</v>
      </c>
      <c r="H920" s="23">
        <v>0</v>
      </c>
      <c r="I920" s="23">
        <v>0</v>
      </c>
      <c r="J920" s="23">
        <v>0</v>
      </c>
      <c r="K920" s="23">
        <v>0</v>
      </c>
      <c r="L920" s="44">
        <v>0</v>
      </c>
      <c r="M920" s="44">
        <v>0</v>
      </c>
      <c r="N920" s="44">
        <v>0</v>
      </c>
      <c r="O920" s="44">
        <v>0</v>
      </c>
      <c r="P920" s="43">
        <v>2.1497000000000002</v>
      </c>
    </row>
    <row r="921" spans="2:16" x14ac:dyDescent="0.25">
      <c r="B921" s="24"/>
      <c r="C921" s="265" t="s">
        <v>411</v>
      </c>
      <c r="D921" s="23" t="s">
        <v>998</v>
      </c>
      <c r="E921" s="30"/>
      <c r="F921" s="23">
        <v>223</v>
      </c>
      <c r="G921" s="23">
        <v>0</v>
      </c>
      <c r="H921" s="23">
        <v>0</v>
      </c>
      <c r="I921" s="23">
        <v>0</v>
      </c>
      <c r="J921" s="23">
        <v>1</v>
      </c>
      <c r="K921" s="23">
        <v>0</v>
      </c>
      <c r="L921" s="44">
        <v>0</v>
      </c>
      <c r="M921" s="44">
        <v>0</v>
      </c>
      <c r="N921" s="44">
        <v>0</v>
      </c>
      <c r="O921" s="44">
        <v>0</v>
      </c>
      <c r="P921" s="43">
        <v>1.6009</v>
      </c>
    </row>
    <row r="922" spans="2:16" x14ac:dyDescent="0.25">
      <c r="B922" s="24"/>
      <c r="C922" s="265" t="s">
        <v>216</v>
      </c>
      <c r="D922" s="23" t="s">
        <v>1275</v>
      </c>
      <c r="E922" s="30"/>
      <c r="F922" s="23">
        <v>229</v>
      </c>
      <c r="G922" s="23">
        <v>0</v>
      </c>
      <c r="H922" s="23">
        <v>1</v>
      </c>
      <c r="I922" s="23">
        <v>0</v>
      </c>
      <c r="J922" s="23">
        <v>1</v>
      </c>
      <c r="K922" s="23">
        <v>0</v>
      </c>
      <c r="L922" s="44">
        <v>0</v>
      </c>
      <c r="M922" s="44">
        <v>0</v>
      </c>
      <c r="N922" s="44">
        <v>0</v>
      </c>
      <c r="O922" s="44">
        <v>0</v>
      </c>
      <c r="P922" s="43">
        <v>2.6507000000000001</v>
      </c>
    </row>
    <row r="923" spans="2:16" x14ac:dyDescent="0.25">
      <c r="B923" s="24"/>
      <c r="C923" s="265" t="s">
        <v>410</v>
      </c>
      <c r="D923" s="23" t="s">
        <v>1420</v>
      </c>
      <c r="E923" s="30"/>
      <c r="F923" s="23">
        <v>212</v>
      </c>
      <c r="G923" s="23">
        <v>0</v>
      </c>
      <c r="H923" s="23">
        <v>0</v>
      </c>
      <c r="I923" s="23">
        <v>0</v>
      </c>
      <c r="J923" s="23">
        <v>0</v>
      </c>
      <c r="K923" s="23">
        <v>0</v>
      </c>
      <c r="L923" s="44">
        <v>0</v>
      </c>
      <c r="M923" s="44">
        <v>0</v>
      </c>
      <c r="N923" s="44">
        <v>0</v>
      </c>
      <c r="O923" s="44">
        <v>0</v>
      </c>
      <c r="P923" s="43">
        <v>1.7596000000000001</v>
      </c>
    </row>
    <row r="924" spans="2:16" x14ac:dyDescent="0.25">
      <c r="B924" s="24"/>
      <c r="C924" s="265" t="s">
        <v>233</v>
      </c>
      <c r="D924" s="23" t="s">
        <v>992</v>
      </c>
      <c r="E924" s="30"/>
      <c r="F924" s="23">
        <v>570</v>
      </c>
      <c r="G924" s="23">
        <v>1</v>
      </c>
      <c r="H924" s="23">
        <v>2</v>
      </c>
      <c r="I924" s="23">
        <v>0</v>
      </c>
      <c r="J924" s="23">
        <v>1</v>
      </c>
      <c r="K924" s="23">
        <v>0</v>
      </c>
      <c r="L924" s="44">
        <v>0</v>
      </c>
      <c r="M924" s="44">
        <v>0</v>
      </c>
      <c r="N924" s="44">
        <v>0</v>
      </c>
      <c r="O924" s="44">
        <v>0</v>
      </c>
      <c r="P924" s="43">
        <v>7.4809999999999999</v>
      </c>
    </row>
    <row r="925" spans="2:16" ht="16.5" thickBot="1" x14ac:dyDescent="0.3">
      <c r="B925" s="24"/>
      <c r="C925" s="276" t="s">
        <v>539</v>
      </c>
      <c r="D925" s="23" t="s">
        <v>1420</v>
      </c>
      <c r="E925" s="30"/>
      <c r="F925" s="23">
        <v>479</v>
      </c>
      <c r="G925" s="23">
        <v>0</v>
      </c>
      <c r="H925" s="23">
        <v>0</v>
      </c>
      <c r="I925" s="41">
        <v>0</v>
      </c>
      <c r="J925" s="23">
        <v>0</v>
      </c>
      <c r="K925" s="23">
        <v>0</v>
      </c>
      <c r="L925" s="44">
        <v>0</v>
      </c>
      <c r="M925" s="44">
        <v>0</v>
      </c>
      <c r="N925" s="44">
        <v>0</v>
      </c>
      <c r="O925" s="44">
        <v>0</v>
      </c>
      <c r="P925" s="43">
        <v>3.9757000000000002</v>
      </c>
    </row>
    <row r="926" spans="2:16" x14ac:dyDescent="0.25">
      <c r="B926" s="24"/>
      <c r="C926" s="266" t="s">
        <v>758</v>
      </c>
      <c r="D926" s="23" t="s">
        <v>989</v>
      </c>
      <c r="E926" s="30"/>
      <c r="F926" s="23">
        <v>450</v>
      </c>
      <c r="G926" s="23">
        <v>0</v>
      </c>
      <c r="H926" s="23">
        <v>1</v>
      </c>
      <c r="I926" s="41">
        <v>0</v>
      </c>
      <c r="J926" s="23">
        <v>0</v>
      </c>
      <c r="K926" s="23">
        <v>0</v>
      </c>
      <c r="L926" s="44">
        <v>0</v>
      </c>
      <c r="M926" s="44">
        <v>0</v>
      </c>
      <c r="N926" s="44">
        <v>0</v>
      </c>
      <c r="O926" s="44">
        <v>0</v>
      </c>
      <c r="P926" s="43">
        <v>4.7349999999999994</v>
      </c>
    </row>
    <row r="927" spans="2:16" x14ac:dyDescent="0.25">
      <c r="B927" s="24"/>
      <c r="C927" s="266" t="s">
        <v>421</v>
      </c>
      <c r="D927" s="23" t="s">
        <v>1404</v>
      </c>
      <c r="E927" s="30"/>
      <c r="F927" s="23">
        <v>690</v>
      </c>
      <c r="G927" s="23">
        <v>0</v>
      </c>
      <c r="H927" s="23">
        <v>0</v>
      </c>
      <c r="I927" s="41">
        <v>0</v>
      </c>
      <c r="J927" s="23">
        <v>0</v>
      </c>
      <c r="K927" s="23">
        <v>0</v>
      </c>
      <c r="L927" s="44">
        <v>7</v>
      </c>
      <c r="M927" s="44">
        <v>2</v>
      </c>
      <c r="N927" s="44">
        <v>9</v>
      </c>
      <c r="O927" s="44">
        <v>7</v>
      </c>
      <c r="P927" s="43">
        <v>14.777000000000001</v>
      </c>
    </row>
    <row r="928" spans="2:16" x14ac:dyDescent="0.25">
      <c r="B928" s="24"/>
      <c r="C928" s="266" t="s">
        <v>269</v>
      </c>
      <c r="D928" s="23" t="s">
        <v>1545</v>
      </c>
      <c r="E928" s="30"/>
      <c r="F928" s="23">
        <v>450</v>
      </c>
      <c r="G928" s="23">
        <v>0</v>
      </c>
      <c r="H928" s="23">
        <v>0</v>
      </c>
      <c r="I928" s="41">
        <v>0</v>
      </c>
      <c r="J928" s="23">
        <v>0</v>
      </c>
      <c r="K928" s="23">
        <v>0</v>
      </c>
      <c r="L928" s="44">
        <v>2</v>
      </c>
      <c r="M928" s="44">
        <v>2</v>
      </c>
      <c r="N928" s="44">
        <v>19</v>
      </c>
      <c r="O928" s="44">
        <v>3</v>
      </c>
      <c r="P928" s="43">
        <v>10.785</v>
      </c>
    </row>
    <row r="929" spans="2:16" x14ac:dyDescent="0.25">
      <c r="B929" s="24"/>
      <c r="C929" s="266" t="s">
        <v>400</v>
      </c>
      <c r="D929" s="23" t="s">
        <v>992</v>
      </c>
      <c r="E929" s="30"/>
      <c r="F929" s="23">
        <v>570</v>
      </c>
      <c r="G929" s="23">
        <v>0</v>
      </c>
      <c r="H929" s="23">
        <v>0</v>
      </c>
      <c r="I929" s="23">
        <v>0</v>
      </c>
      <c r="J929" s="23">
        <v>0</v>
      </c>
      <c r="K929" s="23">
        <v>0</v>
      </c>
      <c r="L929" s="44">
        <v>3</v>
      </c>
      <c r="M929" s="44">
        <v>2</v>
      </c>
      <c r="N929" s="44">
        <v>14</v>
      </c>
      <c r="O929" s="44">
        <v>6</v>
      </c>
      <c r="P929" s="43">
        <v>11.031000000000001</v>
      </c>
    </row>
    <row r="930" spans="2:16" x14ac:dyDescent="0.25">
      <c r="B930" s="24"/>
      <c r="C930" s="265" t="s">
        <v>760</v>
      </c>
      <c r="D930" s="23" t="s">
        <v>885</v>
      </c>
      <c r="E930" s="30"/>
      <c r="F930" s="23">
        <v>360</v>
      </c>
      <c r="G930" s="23">
        <v>0</v>
      </c>
      <c r="H930" s="23">
        <v>0</v>
      </c>
      <c r="I930" s="23">
        <v>0</v>
      </c>
      <c r="J930" s="23">
        <v>0</v>
      </c>
      <c r="K930" s="23">
        <v>0</v>
      </c>
      <c r="L930" s="44">
        <v>3</v>
      </c>
      <c r="M930" s="44">
        <v>2</v>
      </c>
      <c r="N930" s="44">
        <v>8</v>
      </c>
      <c r="O930" s="44">
        <v>5</v>
      </c>
      <c r="P930" s="43">
        <v>8.3379999999999992</v>
      </c>
    </row>
    <row r="931" spans="2:16" x14ac:dyDescent="0.25">
      <c r="B931" s="24"/>
      <c r="C931" s="265" t="s">
        <v>763</v>
      </c>
      <c r="D931" s="23" t="s">
        <v>1103</v>
      </c>
      <c r="E931" s="30"/>
      <c r="F931" s="23">
        <v>360</v>
      </c>
      <c r="G931" s="23">
        <v>0</v>
      </c>
      <c r="H931" s="23">
        <v>0</v>
      </c>
      <c r="I931" s="23">
        <v>0</v>
      </c>
      <c r="J931" s="23">
        <v>0</v>
      </c>
      <c r="K931" s="23">
        <v>0</v>
      </c>
      <c r="L931" s="44">
        <v>2</v>
      </c>
      <c r="M931" s="44">
        <v>2</v>
      </c>
      <c r="N931" s="44">
        <v>9</v>
      </c>
      <c r="O931" s="44">
        <v>4</v>
      </c>
      <c r="P931" s="43">
        <v>7.7880000000000003</v>
      </c>
    </row>
    <row r="932" spans="2:16" x14ac:dyDescent="0.25">
      <c r="B932" s="24"/>
      <c r="C932" s="265" t="s">
        <v>158</v>
      </c>
      <c r="D932" s="23">
        <v>0</v>
      </c>
      <c r="E932" s="30"/>
      <c r="F932" s="23">
        <v>0</v>
      </c>
      <c r="G932" s="23">
        <v>0</v>
      </c>
      <c r="H932" s="23">
        <v>2</v>
      </c>
      <c r="I932" s="23">
        <v>1</v>
      </c>
      <c r="J932" s="23">
        <v>0</v>
      </c>
      <c r="K932" s="23">
        <v>0</v>
      </c>
      <c r="L932" s="44">
        <v>0</v>
      </c>
      <c r="M932" s="44">
        <v>0</v>
      </c>
      <c r="N932" s="44">
        <v>0</v>
      </c>
      <c r="O932" s="44">
        <v>0</v>
      </c>
      <c r="P932" s="43">
        <v>3</v>
      </c>
    </row>
    <row r="933" spans="2:16" x14ac:dyDescent="0.25">
      <c r="B933" s="24"/>
      <c r="C933" s="265" t="s">
        <v>133</v>
      </c>
      <c r="D933" s="23">
        <v>0</v>
      </c>
      <c r="E933" s="30"/>
      <c r="F933" s="23">
        <v>0</v>
      </c>
      <c r="G933" s="23">
        <v>0</v>
      </c>
      <c r="H933" s="23">
        <v>0</v>
      </c>
      <c r="I933" s="23">
        <v>1</v>
      </c>
      <c r="J933" s="23">
        <v>0</v>
      </c>
      <c r="K933" s="23">
        <v>0</v>
      </c>
      <c r="L933" s="44">
        <v>0</v>
      </c>
      <c r="M933" s="44">
        <v>0</v>
      </c>
      <c r="N933" s="44">
        <v>0</v>
      </c>
      <c r="O933" s="44">
        <v>0</v>
      </c>
      <c r="P933" s="43">
        <v>1</v>
      </c>
    </row>
    <row r="934" spans="2:16" x14ac:dyDescent="0.25">
      <c r="B934" s="24"/>
      <c r="C934" s="265" t="s">
        <v>155</v>
      </c>
      <c r="D934" s="23">
        <v>0</v>
      </c>
      <c r="E934" s="30"/>
      <c r="F934" s="23">
        <v>0</v>
      </c>
      <c r="G934" s="23">
        <v>0</v>
      </c>
      <c r="H934" s="23">
        <v>0</v>
      </c>
      <c r="I934" s="23">
        <v>1</v>
      </c>
      <c r="J934" s="23">
        <v>0</v>
      </c>
      <c r="K934" s="23">
        <v>0</v>
      </c>
      <c r="L934" s="44">
        <v>0</v>
      </c>
      <c r="M934" s="44">
        <v>0</v>
      </c>
      <c r="N934" s="44">
        <v>0</v>
      </c>
      <c r="O934" s="44">
        <v>0</v>
      </c>
      <c r="P934" s="43">
        <v>1</v>
      </c>
    </row>
    <row r="935" spans="2:16" x14ac:dyDescent="0.25">
      <c r="B935" s="40" t="s">
        <v>777</v>
      </c>
      <c r="C935" s="293"/>
      <c r="D935" s="35">
        <v>0</v>
      </c>
      <c r="E935" s="35">
        <v>0</v>
      </c>
      <c r="F935" s="35">
        <v>10905</v>
      </c>
      <c r="G935" s="35">
        <v>29</v>
      </c>
      <c r="H935" s="35">
        <v>20</v>
      </c>
      <c r="I935" s="35">
        <v>13</v>
      </c>
      <c r="J935" s="35">
        <v>8</v>
      </c>
      <c r="K935" s="35">
        <v>0</v>
      </c>
      <c r="L935" s="35">
        <v>19</v>
      </c>
      <c r="M935" s="35">
        <v>14</v>
      </c>
      <c r="N935" s="35">
        <v>55</v>
      </c>
      <c r="O935" s="35">
        <v>24</v>
      </c>
      <c r="P935" s="43">
        <v>188.51150000000001</v>
      </c>
    </row>
    <row r="936" spans="2:16" x14ac:dyDescent="0.25">
      <c r="B936" s="24"/>
      <c r="C936" s="265" t="s">
        <v>425</v>
      </c>
      <c r="D936" s="23" t="s">
        <v>1420</v>
      </c>
      <c r="E936" s="30"/>
      <c r="F936" s="23">
        <v>605</v>
      </c>
      <c r="G936" s="23">
        <v>8</v>
      </c>
      <c r="H936" s="23">
        <v>3</v>
      </c>
      <c r="I936" s="23">
        <v>4</v>
      </c>
      <c r="J936" s="23">
        <v>1</v>
      </c>
      <c r="K936" s="23">
        <v>0</v>
      </c>
      <c r="L936" s="44">
        <v>0</v>
      </c>
      <c r="M936" s="44">
        <v>0</v>
      </c>
      <c r="N936" s="44">
        <v>0</v>
      </c>
      <c r="O936" s="44">
        <v>0</v>
      </c>
      <c r="P936" s="43">
        <v>19.7715</v>
      </c>
    </row>
    <row r="937" spans="2:16" x14ac:dyDescent="0.25">
      <c r="B937" s="24"/>
      <c r="C937" s="265" t="s">
        <v>555</v>
      </c>
      <c r="D937" s="23" t="s">
        <v>1275</v>
      </c>
      <c r="E937" s="30"/>
      <c r="F937" s="23">
        <v>494</v>
      </c>
      <c r="G937" s="23">
        <v>1</v>
      </c>
      <c r="H937" s="23">
        <v>0</v>
      </c>
      <c r="I937" s="23">
        <v>1</v>
      </c>
      <c r="J937" s="23">
        <v>0</v>
      </c>
      <c r="K937" s="23">
        <v>0</v>
      </c>
      <c r="L937" s="44">
        <v>0</v>
      </c>
      <c r="M937" s="44">
        <v>0</v>
      </c>
      <c r="N937" s="44">
        <v>0</v>
      </c>
      <c r="O937" s="44">
        <v>0</v>
      </c>
      <c r="P937" s="43">
        <v>6.1002000000000001</v>
      </c>
    </row>
    <row r="938" spans="2:16" x14ac:dyDescent="0.25">
      <c r="B938" s="24"/>
      <c r="C938" s="265" t="s">
        <v>455</v>
      </c>
      <c r="D938" s="23" t="s">
        <v>1270</v>
      </c>
      <c r="E938" s="30"/>
      <c r="F938" s="23">
        <v>382</v>
      </c>
      <c r="G938" s="23">
        <v>1</v>
      </c>
      <c r="H938" s="23">
        <v>0</v>
      </c>
      <c r="I938" s="23">
        <v>0</v>
      </c>
      <c r="J938" s="23">
        <v>1</v>
      </c>
      <c r="K938" s="23">
        <v>0</v>
      </c>
      <c r="L938" s="44">
        <v>0</v>
      </c>
      <c r="M938" s="44">
        <v>0</v>
      </c>
      <c r="N938" s="44">
        <v>0</v>
      </c>
      <c r="O938" s="44">
        <v>0</v>
      </c>
      <c r="P938" s="43">
        <v>3.9206000000000003</v>
      </c>
    </row>
    <row r="939" spans="2:16" x14ac:dyDescent="0.25">
      <c r="B939" s="24"/>
      <c r="C939" s="265" t="s">
        <v>249</v>
      </c>
      <c r="D939" s="23" t="s">
        <v>989</v>
      </c>
      <c r="E939" s="30"/>
      <c r="F939" s="23">
        <v>129</v>
      </c>
      <c r="G939" s="23">
        <v>0</v>
      </c>
      <c r="H939" s="23">
        <v>0</v>
      </c>
      <c r="I939" s="23">
        <v>0</v>
      </c>
      <c r="J939" s="23">
        <v>0</v>
      </c>
      <c r="K939" s="23">
        <v>0</v>
      </c>
      <c r="L939" s="44">
        <v>0</v>
      </c>
      <c r="M939" s="44">
        <v>0</v>
      </c>
      <c r="N939" s="44">
        <v>0</v>
      </c>
      <c r="O939" s="44">
        <v>0</v>
      </c>
      <c r="P939" s="43">
        <v>1.0707</v>
      </c>
    </row>
    <row r="940" spans="2:16" x14ac:dyDescent="0.25">
      <c r="B940" s="24"/>
      <c r="C940" s="265" t="s">
        <v>645</v>
      </c>
      <c r="D940" s="23" t="s">
        <v>1275</v>
      </c>
      <c r="E940" s="30"/>
      <c r="F940" s="23">
        <v>540</v>
      </c>
      <c r="G940" s="23">
        <v>5</v>
      </c>
      <c r="H940" s="23">
        <v>1</v>
      </c>
      <c r="I940" s="23">
        <v>2</v>
      </c>
      <c r="J940" s="23">
        <v>0</v>
      </c>
      <c r="K940" s="23">
        <v>0</v>
      </c>
      <c r="L940" s="44">
        <v>0</v>
      </c>
      <c r="M940" s="44">
        <v>0</v>
      </c>
      <c r="N940" s="44">
        <v>0</v>
      </c>
      <c r="O940" s="44">
        <v>0</v>
      </c>
      <c r="P940" s="43">
        <v>12.481999999999999</v>
      </c>
    </row>
    <row r="941" spans="2:16" x14ac:dyDescent="0.25">
      <c r="B941" s="24"/>
      <c r="C941" s="265" t="s">
        <v>467</v>
      </c>
      <c r="D941" s="23" t="s">
        <v>1275</v>
      </c>
      <c r="E941" s="30"/>
      <c r="F941" s="23">
        <v>626</v>
      </c>
      <c r="G941" s="23">
        <v>0</v>
      </c>
      <c r="H941" s="23">
        <v>0</v>
      </c>
      <c r="I941" s="23">
        <v>0</v>
      </c>
      <c r="J941" s="23">
        <v>0</v>
      </c>
      <c r="K941" s="23">
        <v>0</v>
      </c>
      <c r="L941" s="44">
        <v>0</v>
      </c>
      <c r="M941" s="44">
        <v>0</v>
      </c>
      <c r="N941" s="44">
        <v>0</v>
      </c>
      <c r="O941" s="44">
        <v>0</v>
      </c>
      <c r="P941" s="43">
        <v>5.1958000000000002</v>
      </c>
    </row>
    <row r="942" spans="2:16" x14ac:dyDescent="0.25">
      <c r="B942" s="24"/>
      <c r="C942" s="265" t="s">
        <v>442</v>
      </c>
      <c r="D942" s="23" t="s">
        <v>1420</v>
      </c>
      <c r="E942" s="30"/>
      <c r="F942" s="23">
        <v>360</v>
      </c>
      <c r="G942" s="23">
        <v>0</v>
      </c>
      <c r="H942" s="23">
        <v>1</v>
      </c>
      <c r="I942" s="23">
        <v>0</v>
      </c>
      <c r="J942" s="23">
        <v>1</v>
      </c>
      <c r="K942" s="23">
        <v>0</v>
      </c>
      <c r="L942" s="44">
        <v>0</v>
      </c>
      <c r="M942" s="44">
        <v>0</v>
      </c>
      <c r="N942" s="44">
        <v>0</v>
      </c>
      <c r="O942" s="44">
        <v>0</v>
      </c>
      <c r="P942" s="43">
        <v>3.738</v>
      </c>
    </row>
    <row r="943" spans="2:16" x14ac:dyDescent="0.25">
      <c r="B943" s="24"/>
      <c r="C943" s="265" t="s">
        <v>254</v>
      </c>
      <c r="D943" s="23" t="s">
        <v>887</v>
      </c>
      <c r="E943" s="30"/>
      <c r="F943" s="23">
        <v>420</v>
      </c>
      <c r="G943" s="23">
        <v>3</v>
      </c>
      <c r="H943" s="23">
        <v>0</v>
      </c>
      <c r="I943" s="23">
        <v>0</v>
      </c>
      <c r="J943" s="23">
        <v>1</v>
      </c>
      <c r="K943" s="23">
        <v>0</v>
      </c>
      <c r="L943" s="44">
        <v>0</v>
      </c>
      <c r="M943" s="44">
        <v>0</v>
      </c>
      <c r="N943" s="44">
        <v>0</v>
      </c>
      <c r="O943" s="44">
        <v>0</v>
      </c>
      <c r="P943" s="43">
        <v>6.2360000000000007</v>
      </c>
    </row>
    <row r="944" spans="2:16" x14ac:dyDescent="0.25">
      <c r="B944" s="24"/>
      <c r="C944" s="278" t="s">
        <v>594</v>
      </c>
      <c r="D944" s="23" t="s">
        <v>654</v>
      </c>
      <c r="E944" s="30"/>
      <c r="F944" s="23">
        <v>270</v>
      </c>
      <c r="G944" s="23">
        <v>1</v>
      </c>
      <c r="H944" s="23">
        <v>0</v>
      </c>
      <c r="I944" s="23">
        <v>0</v>
      </c>
      <c r="J944" s="23">
        <v>0</v>
      </c>
      <c r="K944" s="23">
        <v>0</v>
      </c>
      <c r="L944" s="44">
        <v>0</v>
      </c>
      <c r="M944" s="44">
        <v>0</v>
      </c>
      <c r="N944" s="44">
        <v>0</v>
      </c>
      <c r="O944" s="44">
        <v>0</v>
      </c>
      <c r="P944" s="43">
        <v>3.2410000000000001</v>
      </c>
    </row>
    <row r="945" spans="2:16" x14ac:dyDescent="0.25">
      <c r="B945" s="24"/>
      <c r="C945" s="278" t="s">
        <v>225</v>
      </c>
      <c r="D945" s="23" t="s">
        <v>1542</v>
      </c>
      <c r="E945" s="30"/>
      <c r="F945" s="23">
        <v>602</v>
      </c>
      <c r="G945" s="23">
        <v>6</v>
      </c>
      <c r="H945" s="23">
        <v>1</v>
      </c>
      <c r="I945" s="23">
        <v>3</v>
      </c>
      <c r="J945" s="23">
        <v>1</v>
      </c>
      <c r="K945" s="23">
        <v>0</v>
      </c>
      <c r="L945" s="44">
        <v>0</v>
      </c>
      <c r="M945" s="44">
        <v>0</v>
      </c>
      <c r="N945" s="44">
        <v>0</v>
      </c>
      <c r="O945" s="44">
        <v>0</v>
      </c>
      <c r="P945" s="43">
        <v>14.746600000000001</v>
      </c>
    </row>
    <row r="946" spans="2:16" x14ac:dyDescent="0.25">
      <c r="B946" s="24"/>
      <c r="C946" s="265" t="s">
        <v>720</v>
      </c>
      <c r="D946" s="23" t="s">
        <v>1420</v>
      </c>
      <c r="E946" s="30"/>
      <c r="F946" s="23">
        <v>556</v>
      </c>
      <c r="G946" s="23">
        <v>0</v>
      </c>
      <c r="H946" s="23">
        <v>5</v>
      </c>
      <c r="I946" s="23">
        <v>0</v>
      </c>
      <c r="J946" s="23">
        <v>1</v>
      </c>
      <c r="K946" s="23">
        <v>0</v>
      </c>
      <c r="L946" s="44">
        <v>0</v>
      </c>
      <c r="M946" s="44">
        <v>0</v>
      </c>
      <c r="N946" s="44">
        <v>0</v>
      </c>
      <c r="O946" s="44">
        <v>0</v>
      </c>
      <c r="P946" s="43">
        <v>9.3647999999999989</v>
      </c>
    </row>
    <row r="947" spans="2:16" x14ac:dyDescent="0.25">
      <c r="B947" s="24"/>
      <c r="C947" s="265" t="s">
        <v>475</v>
      </c>
      <c r="D947" s="23" t="s">
        <v>1275</v>
      </c>
      <c r="E947" s="30"/>
      <c r="F947" s="23">
        <v>67</v>
      </c>
      <c r="G947" s="23">
        <v>0</v>
      </c>
      <c r="H947" s="23">
        <v>0</v>
      </c>
      <c r="I947" s="23">
        <v>0</v>
      </c>
      <c r="J947" s="23">
        <v>0</v>
      </c>
      <c r="K947" s="23">
        <v>0</v>
      </c>
      <c r="L947" s="44">
        <v>0</v>
      </c>
      <c r="M947" s="44">
        <v>0</v>
      </c>
      <c r="N947" s="44">
        <v>0</v>
      </c>
      <c r="O947" s="44">
        <v>0</v>
      </c>
      <c r="P947" s="43">
        <v>0.55610000000000004</v>
      </c>
    </row>
    <row r="948" spans="2:16" x14ac:dyDescent="0.25">
      <c r="B948" s="24"/>
      <c r="C948" s="265" t="s">
        <v>734</v>
      </c>
      <c r="D948" s="23" t="s">
        <v>1397</v>
      </c>
      <c r="E948" s="30"/>
      <c r="F948" s="23">
        <v>470</v>
      </c>
      <c r="G948" s="23">
        <v>0</v>
      </c>
      <c r="H948" s="23">
        <v>4</v>
      </c>
      <c r="I948" s="23">
        <v>0</v>
      </c>
      <c r="J948" s="23">
        <v>0</v>
      </c>
      <c r="K948" s="23">
        <v>0</v>
      </c>
      <c r="L948" s="44">
        <v>0</v>
      </c>
      <c r="M948" s="44">
        <v>0</v>
      </c>
      <c r="N948" s="44">
        <v>0</v>
      </c>
      <c r="O948" s="44">
        <v>0</v>
      </c>
      <c r="P948" s="43">
        <v>7.9009999999999998</v>
      </c>
    </row>
    <row r="949" spans="2:16" x14ac:dyDescent="0.25">
      <c r="B949" s="24"/>
      <c r="C949" s="268" t="s">
        <v>543</v>
      </c>
      <c r="D949" s="23" t="s">
        <v>1545</v>
      </c>
      <c r="E949" s="30"/>
      <c r="F949" s="23">
        <v>376</v>
      </c>
      <c r="G949" s="23">
        <v>0</v>
      </c>
      <c r="H949" s="23">
        <v>0</v>
      </c>
      <c r="I949" s="23">
        <v>0</v>
      </c>
      <c r="J949" s="23">
        <v>0</v>
      </c>
      <c r="K949" s="23">
        <v>0</v>
      </c>
      <c r="L949" s="44">
        <v>0</v>
      </c>
      <c r="M949" s="44">
        <v>0</v>
      </c>
      <c r="N949" s="44">
        <v>0</v>
      </c>
      <c r="O949" s="44">
        <v>0</v>
      </c>
      <c r="P949" s="43">
        <v>3.1208</v>
      </c>
    </row>
    <row r="950" spans="2:16" x14ac:dyDescent="0.25">
      <c r="B950" s="24"/>
      <c r="C950" s="265" t="s">
        <v>805</v>
      </c>
      <c r="D950" s="23" t="s">
        <v>1420</v>
      </c>
      <c r="E950" s="30"/>
      <c r="F950" s="23">
        <v>85</v>
      </c>
      <c r="G950" s="23">
        <v>0</v>
      </c>
      <c r="H950" s="23">
        <v>0</v>
      </c>
      <c r="I950" s="23">
        <v>0</v>
      </c>
      <c r="J950" s="23">
        <v>0</v>
      </c>
      <c r="K950" s="23">
        <v>0</v>
      </c>
      <c r="L950" s="44">
        <v>0</v>
      </c>
      <c r="M950" s="44">
        <v>0</v>
      </c>
      <c r="N950" s="44">
        <v>0</v>
      </c>
      <c r="O950" s="44">
        <v>0</v>
      </c>
      <c r="P950" s="43">
        <v>0.70550000000000002</v>
      </c>
    </row>
    <row r="951" spans="2:16" x14ac:dyDescent="0.25">
      <c r="B951" s="24"/>
      <c r="C951" s="265" t="s">
        <v>747</v>
      </c>
      <c r="D951" s="23" t="s">
        <v>1553</v>
      </c>
      <c r="E951" s="30"/>
      <c r="F951" s="23">
        <v>360</v>
      </c>
      <c r="G951" s="23">
        <v>3</v>
      </c>
      <c r="H951" s="23">
        <v>0</v>
      </c>
      <c r="I951" s="23">
        <v>0</v>
      </c>
      <c r="J951" s="23">
        <v>0</v>
      </c>
      <c r="K951" s="23">
        <v>0</v>
      </c>
      <c r="L951" s="44">
        <v>0</v>
      </c>
      <c r="M951" s="44">
        <v>0</v>
      </c>
      <c r="N951" s="44">
        <v>0</v>
      </c>
      <c r="O951" s="44">
        <v>0</v>
      </c>
      <c r="P951" s="43">
        <v>5.9879999999999995</v>
      </c>
    </row>
    <row r="952" spans="2:16" x14ac:dyDescent="0.25">
      <c r="B952" s="24"/>
      <c r="C952" s="265" t="s">
        <v>411</v>
      </c>
      <c r="D952" s="23" t="s">
        <v>998</v>
      </c>
      <c r="E952" s="30"/>
      <c r="F952" s="23">
        <v>223</v>
      </c>
      <c r="G952" s="23">
        <v>0</v>
      </c>
      <c r="H952" s="23">
        <v>0</v>
      </c>
      <c r="I952" s="23">
        <v>0</v>
      </c>
      <c r="J952" s="23">
        <v>1</v>
      </c>
      <c r="K952" s="23">
        <v>0</v>
      </c>
      <c r="L952" s="44">
        <v>0</v>
      </c>
      <c r="M952" s="44">
        <v>0</v>
      </c>
      <c r="N952" s="44">
        <v>0</v>
      </c>
      <c r="O952" s="44">
        <v>0</v>
      </c>
      <c r="P952" s="43">
        <v>1.6009</v>
      </c>
    </row>
    <row r="953" spans="2:16" x14ac:dyDescent="0.25">
      <c r="B953" s="24"/>
      <c r="C953" s="265" t="s">
        <v>216</v>
      </c>
      <c r="D953" s="23" t="s">
        <v>1275</v>
      </c>
      <c r="E953" s="30"/>
      <c r="F953" s="23">
        <v>229</v>
      </c>
      <c r="G953" s="23">
        <v>0</v>
      </c>
      <c r="H953" s="23">
        <v>1</v>
      </c>
      <c r="I953" s="23">
        <v>0</v>
      </c>
      <c r="J953" s="23">
        <v>1</v>
      </c>
      <c r="K953" s="23">
        <v>0</v>
      </c>
      <c r="L953" s="44">
        <v>0</v>
      </c>
      <c r="M953" s="44">
        <v>0</v>
      </c>
      <c r="N953" s="44">
        <v>0</v>
      </c>
      <c r="O953" s="44">
        <v>0</v>
      </c>
      <c r="P953" s="43">
        <v>2.6507000000000001</v>
      </c>
    </row>
    <row r="954" spans="2:16" x14ac:dyDescent="0.25">
      <c r="B954" s="24"/>
      <c r="C954" s="265" t="s">
        <v>410</v>
      </c>
      <c r="D954" s="23" t="s">
        <v>1420</v>
      </c>
      <c r="E954" s="30"/>
      <c r="F954" s="23">
        <v>212</v>
      </c>
      <c r="G954" s="23">
        <v>0</v>
      </c>
      <c r="H954" s="23">
        <v>0</v>
      </c>
      <c r="I954" s="23">
        <v>0</v>
      </c>
      <c r="J954" s="23">
        <v>0</v>
      </c>
      <c r="K954" s="23">
        <v>0</v>
      </c>
      <c r="L954" s="44">
        <v>0</v>
      </c>
      <c r="M954" s="44">
        <v>0</v>
      </c>
      <c r="N954" s="44">
        <v>0</v>
      </c>
      <c r="O954" s="44">
        <v>0</v>
      </c>
      <c r="P954" s="43">
        <v>1.7596000000000001</v>
      </c>
    </row>
    <row r="955" spans="2:16" x14ac:dyDescent="0.25">
      <c r="B955" s="24"/>
      <c r="C955" s="278" t="s">
        <v>217</v>
      </c>
      <c r="D955" s="23" t="s">
        <v>647</v>
      </c>
      <c r="E955" s="30"/>
      <c r="F955" s="23">
        <v>390</v>
      </c>
      <c r="G955" s="23">
        <v>1</v>
      </c>
      <c r="H955" s="23">
        <v>1</v>
      </c>
      <c r="I955" s="23">
        <v>0</v>
      </c>
      <c r="J955" s="23">
        <v>0</v>
      </c>
      <c r="K955" s="23">
        <v>0</v>
      </c>
      <c r="L955" s="44">
        <v>0</v>
      </c>
      <c r="M955" s="44">
        <v>0</v>
      </c>
      <c r="N955" s="44">
        <v>0</v>
      </c>
      <c r="O955" s="44">
        <v>0</v>
      </c>
      <c r="P955" s="43">
        <v>5.2370000000000001</v>
      </c>
    </row>
    <row r="956" spans="2:16" ht="16.5" thickBot="1" x14ac:dyDescent="0.3">
      <c r="B956" s="24"/>
      <c r="C956" s="276" t="s">
        <v>539</v>
      </c>
      <c r="D956" s="23" t="s">
        <v>1420</v>
      </c>
      <c r="E956" s="30"/>
      <c r="F956" s="23">
        <v>479</v>
      </c>
      <c r="G956" s="23">
        <v>0</v>
      </c>
      <c r="H956" s="23">
        <v>0</v>
      </c>
      <c r="I956" s="41">
        <v>0</v>
      </c>
      <c r="J956" s="23">
        <v>0</v>
      </c>
      <c r="K956" s="23">
        <v>0</v>
      </c>
      <c r="L956" s="44">
        <v>0</v>
      </c>
      <c r="M956" s="44">
        <v>0</v>
      </c>
      <c r="N956" s="44">
        <v>0</v>
      </c>
      <c r="O956" s="44">
        <v>0</v>
      </c>
      <c r="P956" s="43">
        <v>3.9757000000000002</v>
      </c>
    </row>
    <row r="957" spans="2:16" x14ac:dyDescent="0.25">
      <c r="B957" s="24"/>
      <c r="C957" s="277" t="s">
        <v>758</v>
      </c>
      <c r="D957" s="23" t="s">
        <v>989</v>
      </c>
      <c r="E957" s="30"/>
      <c r="F957" s="23">
        <v>450</v>
      </c>
      <c r="G957" s="23">
        <v>0</v>
      </c>
      <c r="H957" s="23">
        <v>1</v>
      </c>
      <c r="I957" s="41">
        <v>0</v>
      </c>
      <c r="J957" s="23">
        <v>0</v>
      </c>
      <c r="K957" s="23">
        <v>0</v>
      </c>
      <c r="L957" s="44">
        <v>0</v>
      </c>
      <c r="M957" s="44">
        <v>0</v>
      </c>
      <c r="N957" s="44">
        <v>0</v>
      </c>
      <c r="O957" s="44">
        <v>0</v>
      </c>
      <c r="P957" s="43">
        <v>4.7349999999999994</v>
      </c>
    </row>
    <row r="958" spans="2:16" ht="16.5" thickBot="1" x14ac:dyDescent="0.3">
      <c r="B958" s="24"/>
      <c r="C958" s="266" t="s">
        <v>469</v>
      </c>
      <c r="D958" s="23" t="s">
        <v>1275</v>
      </c>
      <c r="E958" s="30"/>
      <c r="F958" s="23">
        <v>630</v>
      </c>
      <c r="G958" s="23">
        <v>0</v>
      </c>
      <c r="H958" s="23">
        <v>0</v>
      </c>
      <c r="I958" s="41">
        <v>0</v>
      </c>
      <c r="J958" s="23">
        <v>0</v>
      </c>
      <c r="K958" s="23">
        <v>0</v>
      </c>
      <c r="L958" s="44">
        <v>6</v>
      </c>
      <c r="M958" s="44">
        <v>6</v>
      </c>
      <c r="N958" s="44">
        <v>9</v>
      </c>
      <c r="O958" s="44">
        <v>1</v>
      </c>
      <c r="P958" s="43">
        <v>18.779</v>
      </c>
    </row>
    <row r="959" spans="2:16" x14ac:dyDescent="0.25">
      <c r="B959" s="24"/>
      <c r="C959" s="277" t="s">
        <v>45</v>
      </c>
      <c r="D959" s="23" t="s">
        <v>1542</v>
      </c>
      <c r="E959" s="30"/>
      <c r="F959" s="23">
        <v>660</v>
      </c>
      <c r="G959" s="23">
        <v>0</v>
      </c>
      <c r="H959" s="23">
        <v>0</v>
      </c>
      <c r="I959" s="41">
        <v>0</v>
      </c>
      <c r="J959" s="23">
        <v>0</v>
      </c>
      <c r="K959" s="23">
        <v>0</v>
      </c>
      <c r="L959" s="44">
        <v>5</v>
      </c>
      <c r="M959" s="44">
        <v>2</v>
      </c>
      <c r="N959" s="44">
        <v>15</v>
      </c>
      <c r="O959" s="44">
        <v>8</v>
      </c>
      <c r="P959" s="43">
        <v>13.478</v>
      </c>
    </row>
    <row r="960" spans="2:16" x14ac:dyDescent="0.25">
      <c r="B960" s="24"/>
      <c r="C960" s="304" t="s">
        <v>400</v>
      </c>
      <c r="D960" s="23" t="s">
        <v>992</v>
      </c>
      <c r="E960" s="30"/>
      <c r="F960" s="23">
        <v>570</v>
      </c>
      <c r="G960" s="23">
        <v>0</v>
      </c>
      <c r="H960" s="23">
        <v>0</v>
      </c>
      <c r="I960" s="23">
        <v>0</v>
      </c>
      <c r="J960" s="23">
        <v>0</v>
      </c>
      <c r="K960" s="23">
        <v>0</v>
      </c>
      <c r="L960" s="44">
        <v>3</v>
      </c>
      <c r="M960" s="44">
        <v>2</v>
      </c>
      <c r="N960" s="44">
        <v>14</v>
      </c>
      <c r="O960" s="44">
        <v>6</v>
      </c>
      <c r="P960" s="43">
        <v>11.031000000000001</v>
      </c>
    </row>
    <row r="961" spans="2:16" x14ac:dyDescent="0.25">
      <c r="B961" s="24"/>
      <c r="C961" s="265" t="s">
        <v>760</v>
      </c>
      <c r="D961" s="23" t="s">
        <v>885</v>
      </c>
      <c r="E961" s="30"/>
      <c r="F961" s="23">
        <v>360</v>
      </c>
      <c r="G961" s="23">
        <v>0</v>
      </c>
      <c r="H961" s="23">
        <v>0</v>
      </c>
      <c r="I961" s="23">
        <v>0</v>
      </c>
      <c r="J961" s="23">
        <v>0</v>
      </c>
      <c r="K961" s="23">
        <v>0</v>
      </c>
      <c r="L961" s="44">
        <v>3</v>
      </c>
      <c r="M961" s="44">
        <v>2</v>
      </c>
      <c r="N961" s="44">
        <v>8</v>
      </c>
      <c r="O961" s="44">
        <v>5</v>
      </c>
      <c r="P961" s="43">
        <v>8.3379999999999992</v>
      </c>
    </row>
    <row r="962" spans="2:16" x14ac:dyDescent="0.25">
      <c r="B962" s="24"/>
      <c r="C962" s="265" t="s">
        <v>763</v>
      </c>
      <c r="D962" s="23" t="s">
        <v>1103</v>
      </c>
      <c r="E962" s="30"/>
      <c r="F962" s="23">
        <v>360</v>
      </c>
      <c r="G962" s="23">
        <v>0</v>
      </c>
      <c r="H962" s="23">
        <v>0</v>
      </c>
      <c r="I962" s="23">
        <v>0</v>
      </c>
      <c r="J962" s="23">
        <v>0</v>
      </c>
      <c r="K962" s="23">
        <v>0</v>
      </c>
      <c r="L962" s="44">
        <v>2</v>
      </c>
      <c r="M962" s="44">
        <v>2</v>
      </c>
      <c r="N962" s="44">
        <v>9</v>
      </c>
      <c r="O962" s="44">
        <v>4</v>
      </c>
      <c r="P962" s="43">
        <v>7.7880000000000003</v>
      </c>
    </row>
    <row r="963" spans="2:16" x14ac:dyDescent="0.25">
      <c r="B963" s="24"/>
      <c r="C963" s="265" t="s">
        <v>158</v>
      </c>
      <c r="D963" s="23">
        <v>0</v>
      </c>
      <c r="E963" s="30"/>
      <c r="F963" s="23">
        <v>0</v>
      </c>
      <c r="G963" s="23">
        <v>0</v>
      </c>
      <c r="H963" s="23">
        <v>2</v>
      </c>
      <c r="I963" s="23">
        <v>1</v>
      </c>
      <c r="J963" s="23">
        <v>0</v>
      </c>
      <c r="K963" s="23">
        <v>0</v>
      </c>
      <c r="L963" s="44">
        <v>0</v>
      </c>
      <c r="M963" s="44">
        <v>0</v>
      </c>
      <c r="N963" s="44">
        <v>0</v>
      </c>
      <c r="O963" s="44">
        <v>0</v>
      </c>
      <c r="P963" s="43">
        <v>3</v>
      </c>
    </row>
    <row r="964" spans="2:16" x14ac:dyDescent="0.25">
      <c r="B964" s="24"/>
      <c r="C964" s="265" t="s">
        <v>155</v>
      </c>
      <c r="D964" s="23">
        <v>0</v>
      </c>
      <c r="E964" s="30"/>
      <c r="F964" s="23">
        <v>0</v>
      </c>
      <c r="G964" s="23">
        <v>0</v>
      </c>
      <c r="H964" s="23">
        <v>0</v>
      </c>
      <c r="I964" s="23">
        <v>1</v>
      </c>
      <c r="J964" s="23">
        <v>0</v>
      </c>
      <c r="K964" s="23">
        <v>0</v>
      </c>
      <c r="L964" s="44">
        <v>0</v>
      </c>
      <c r="M964" s="44">
        <v>0</v>
      </c>
      <c r="N964" s="44">
        <v>0</v>
      </c>
      <c r="O964" s="44">
        <v>0</v>
      </c>
      <c r="P964" s="43">
        <v>1</v>
      </c>
    </row>
    <row r="965" spans="2:16" x14ac:dyDescent="0.25">
      <c r="B965" s="24"/>
      <c r="C965" s="265" t="s">
        <v>133</v>
      </c>
      <c r="D965" s="23">
        <v>0</v>
      </c>
      <c r="E965" s="30"/>
      <c r="F965" s="23">
        <v>0</v>
      </c>
      <c r="G965" s="23">
        <v>0</v>
      </c>
      <c r="H965" s="23">
        <v>0</v>
      </c>
      <c r="I965" s="23">
        <v>1</v>
      </c>
      <c r="J965" s="23">
        <v>0</v>
      </c>
      <c r="K965" s="23">
        <v>0</v>
      </c>
      <c r="L965" s="44">
        <v>0</v>
      </c>
      <c r="M965" s="44">
        <v>0</v>
      </c>
      <c r="N965" s="44">
        <v>0</v>
      </c>
      <c r="O965" s="44">
        <v>0</v>
      </c>
      <c r="P965" s="43">
        <v>1</v>
      </c>
    </row>
    <row r="966" spans="2:16" x14ac:dyDescent="0.25">
      <c r="B966" s="40" t="s">
        <v>779</v>
      </c>
      <c r="C966" s="293"/>
      <c r="D966" s="35">
        <v>0</v>
      </c>
      <c r="E966" s="35">
        <v>0</v>
      </c>
      <c r="F966" s="35">
        <v>10955</v>
      </c>
      <c r="G966" s="35">
        <v>40</v>
      </c>
      <c r="H966" s="35">
        <v>26</v>
      </c>
      <c r="I966" s="35">
        <v>17</v>
      </c>
      <c r="J966" s="35">
        <v>5</v>
      </c>
      <c r="K966" s="35">
        <v>0</v>
      </c>
      <c r="L966" s="35">
        <v>10</v>
      </c>
      <c r="M966" s="35">
        <v>8</v>
      </c>
      <c r="N966" s="35">
        <v>51</v>
      </c>
      <c r="O966" s="35">
        <v>22</v>
      </c>
      <c r="P966" s="43">
        <v>195.37649999999999</v>
      </c>
    </row>
    <row r="967" spans="2:16" x14ac:dyDescent="0.25">
      <c r="B967" s="24"/>
      <c r="C967" s="265" t="s">
        <v>211</v>
      </c>
      <c r="D967" s="23" t="s">
        <v>1404</v>
      </c>
      <c r="E967" s="30"/>
      <c r="F967" s="23">
        <v>620</v>
      </c>
      <c r="G967" s="23">
        <v>8</v>
      </c>
      <c r="H967" s="23">
        <v>4</v>
      </c>
      <c r="I967" s="23">
        <v>2</v>
      </c>
      <c r="J967" s="23">
        <v>0</v>
      </c>
      <c r="K967" s="23">
        <v>0</v>
      </c>
      <c r="L967" s="44">
        <v>0</v>
      </c>
      <c r="M967" s="44">
        <v>0</v>
      </c>
      <c r="N967" s="44">
        <v>0</v>
      </c>
      <c r="O967" s="44">
        <v>0</v>
      </c>
      <c r="P967" s="43">
        <v>19.146000000000001</v>
      </c>
    </row>
    <row r="968" spans="2:16" x14ac:dyDescent="0.25">
      <c r="B968" s="24"/>
      <c r="C968" s="305" t="s">
        <v>5</v>
      </c>
      <c r="D968" s="23" t="s">
        <v>1542</v>
      </c>
      <c r="E968" s="30"/>
      <c r="F968" s="23">
        <v>652</v>
      </c>
      <c r="G968" s="23">
        <v>6</v>
      </c>
      <c r="H968" s="23">
        <v>1</v>
      </c>
      <c r="I968" s="23">
        <v>2</v>
      </c>
      <c r="J968" s="23">
        <v>0</v>
      </c>
      <c r="K968" s="23">
        <v>0</v>
      </c>
      <c r="L968" s="44">
        <v>0</v>
      </c>
      <c r="M968" s="44">
        <v>0</v>
      </c>
      <c r="N968" s="44">
        <v>0</v>
      </c>
      <c r="O968" s="44">
        <v>0</v>
      </c>
      <c r="P968" s="43">
        <v>14.4116</v>
      </c>
    </row>
    <row r="969" spans="2:16" x14ac:dyDescent="0.25">
      <c r="B969" s="24"/>
      <c r="C969" s="305" t="s">
        <v>689</v>
      </c>
      <c r="D969" s="23" t="s">
        <v>1397</v>
      </c>
      <c r="E969" s="30"/>
      <c r="F969" s="23">
        <v>465</v>
      </c>
      <c r="G969" s="23">
        <v>7</v>
      </c>
      <c r="H969" s="23">
        <v>0</v>
      </c>
      <c r="I969" s="23">
        <v>4</v>
      </c>
      <c r="J969" s="23">
        <v>0</v>
      </c>
      <c r="K969" s="23">
        <v>0</v>
      </c>
      <c r="L969" s="44">
        <v>0</v>
      </c>
      <c r="M969" s="44">
        <v>0</v>
      </c>
      <c r="N969" s="44">
        <v>0</v>
      </c>
      <c r="O969" s="44">
        <v>0</v>
      </c>
      <c r="P969" s="43">
        <v>14.859500000000001</v>
      </c>
    </row>
    <row r="970" spans="2:16" x14ac:dyDescent="0.25">
      <c r="B970" s="24"/>
      <c r="C970" s="305" t="s">
        <v>405</v>
      </c>
      <c r="D970" s="23" t="s">
        <v>1420</v>
      </c>
      <c r="E970" s="30"/>
      <c r="F970" s="23">
        <v>547</v>
      </c>
      <c r="G970" s="23">
        <v>5</v>
      </c>
      <c r="H970" s="23">
        <v>2</v>
      </c>
      <c r="I970" s="23">
        <v>1</v>
      </c>
      <c r="J970" s="23">
        <v>0</v>
      </c>
      <c r="K970" s="23">
        <v>0</v>
      </c>
      <c r="L970" s="44">
        <v>0</v>
      </c>
      <c r="M970" s="44">
        <v>0</v>
      </c>
      <c r="N970" s="44">
        <v>0</v>
      </c>
      <c r="O970" s="44">
        <v>0</v>
      </c>
      <c r="P970" s="43">
        <v>12.540099999999999</v>
      </c>
    </row>
    <row r="971" spans="2:16" x14ac:dyDescent="0.25">
      <c r="B971" s="24"/>
      <c r="C971" s="305" t="s">
        <v>703</v>
      </c>
      <c r="D971" s="23" t="s">
        <v>989</v>
      </c>
      <c r="E971" s="30"/>
      <c r="F971" s="23">
        <v>114</v>
      </c>
      <c r="G971" s="23">
        <v>0</v>
      </c>
      <c r="H971" s="23">
        <v>0</v>
      </c>
      <c r="I971" s="23">
        <v>0</v>
      </c>
      <c r="J971" s="23">
        <v>0</v>
      </c>
      <c r="K971" s="23">
        <v>0</v>
      </c>
      <c r="L971" s="44">
        <v>0</v>
      </c>
      <c r="M971" s="44">
        <v>0</v>
      </c>
      <c r="N971" s="44">
        <v>0</v>
      </c>
      <c r="O971" s="44">
        <v>0</v>
      </c>
      <c r="P971" s="43">
        <v>0.94620000000000004</v>
      </c>
    </row>
    <row r="972" spans="2:16" x14ac:dyDescent="0.25">
      <c r="B972" s="24"/>
      <c r="C972" s="305" t="s">
        <v>467</v>
      </c>
      <c r="D972" s="23" t="s">
        <v>1275</v>
      </c>
      <c r="E972" s="30"/>
      <c r="F972" s="23">
        <v>626</v>
      </c>
      <c r="G972" s="23">
        <v>0</v>
      </c>
      <c r="H972" s="23">
        <v>0</v>
      </c>
      <c r="I972" s="23">
        <v>0</v>
      </c>
      <c r="J972" s="23">
        <v>0</v>
      </c>
      <c r="K972" s="23">
        <v>0</v>
      </c>
      <c r="L972" s="44">
        <v>0</v>
      </c>
      <c r="M972" s="44">
        <v>0</v>
      </c>
      <c r="N972" s="44">
        <v>0</v>
      </c>
      <c r="O972" s="44">
        <v>0</v>
      </c>
      <c r="P972" s="43">
        <v>5.1958000000000002</v>
      </c>
    </row>
    <row r="973" spans="2:16" x14ac:dyDescent="0.25">
      <c r="B973" s="24"/>
      <c r="C973" s="305" t="s">
        <v>491</v>
      </c>
      <c r="D973" s="23" t="s">
        <v>1545</v>
      </c>
      <c r="E973" s="30"/>
      <c r="F973" s="23">
        <v>422</v>
      </c>
      <c r="G973" s="23">
        <v>0</v>
      </c>
      <c r="H973" s="23">
        <v>1</v>
      </c>
      <c r="I973" s="23">
        <v>0</v>
      </c>
      <c r="J973" s="23">
        <v>0</v>
      </c>
      <c r="K973" s="23">
        <v>0</v>
      </c>
      <c r="L973" s="44">
        <v>0</v>
      </c>
      <c r="M973" s="44">
        <v>0</v>
      </c>
      <c r="N973" s="44">
        <v>0</v>
      </c>
      <c r="O973" s="44">
        <v>0</v>
      </c>
      <c r="P973" s="43">
        <v>4.5026000000000002</v>
      </c>
    </row>
    <row r="974" spans="2:16" x14ac:dyDescent="0.25">
      <c r="B974" s="24"/>
      <c r="C974" s="305" t="s">
        <v>706</v>
      </c>
      <c r="D974" s="23" t="s">
        <v>1404</v>
      </c>
      <c r="E974" s="30"/>
      <c r="F974" s="23">
        <v>630</v>
      </c>
      <c r="G974" s="23">
        <v>1</v>
      </c>
      <c r="H974" s="23">
        <v>1</v>
      </c>
      <c r="I974" s="23">
        <v>0</v>
      </c>
      <c r="J974" s="23">
        <v>0</v>
      </c>
      <c r="K974" s="23">
        <v>0</v>
      </c>
      <c r="L974" s="44">
        <v>0</v>
      </c>
      <c r="M974" s="44">
        <v>0</v>
      </c>
      <c r="N974" s="44">
        <v>0</v>
      </c>
      <c r="O974" s="44">
        <v>0</v>
      </c>
      <c r="P974" s="43">
        <v>7.2290000000000001</v>
      </c>
    </row>
    <row r="975" spans="2:16" x14ac:dyDescent="0.25">
      <c r="B975" s="24"/>
      <c r="C975" s="306" t="s">
        <v>707</v>
      </c>
      <c r="D975" s="23" t="s">
        <v>1236</v>
      </c>
      <c r="E975" s="30"/>
      <c r="F975" s="23">
        <v>425</v>
      </c>
      <c r="G975" s="23">
        <v>1</v>
      </c>
      <c r="H975" s="23">
        <v>2</v>
      </c>
      <c r="I975" s="23">
        <v>1</v>
      </c>
      <c r="J975" s="23">
        <v>0</v>
      </c>
      <c r="K975" s="23">
        <v>0</v>
      </c>
      <c r="L975" s="44">
        <v>0</v>
      </c>
      <c r="M975" s="44">
        <v>0</v>
      </c>
      <c r="N975" s="44">
        <v>0</v>
      </c>
      <c r="O975" s="44">
        <v>0</v>
      </c>
      <c r="P975" s="43">
        <v>7.5274999999999999</v>
      </c>
    </row>
    <row r="976" spans="2:16" x14ac:dyDescent="0.25">
      <c r="B976" s="24"/>
      <c r="C976" s="306" t="s">
        <v>225</v>
      </c>
      <c r="D976" s="23" t="s">
        <v>1542</v>
      </c>
      <c r="E976" s="30"/>
      <c r="F976" s="23">
        <v>602</v>
      </c>
      <c r="G976" s="23">
        <v>6</v>
      </c>
      <c r="H976" s="23">
        <v>1</v>
      </c>
      <c r="I976" s="23">
        <v>3</v>
      </c>
      <c r="J976" s="23">
        <v>1</v>
      </c>
      <c r="K976" s="23">
        <v>0</v>
      </c>
      <c r="L976" s="44">
        <v>0</v>
      </c>
      <c r="M976" s="44">
        <v>0</v>
      </c>
      <c r="N976" s="44">
        <v>0</v>
      </c>
      <c r="O976" s="44">
        <v>0</v>
      </c>
      <c r="P976" s="43">
        <v>14.746600000000001</v>
      </c>
    </row>
    <row r="977" spans="2:16" x14ac:dyDescent="0.25">
      <c r="B977" s="24"/>
      <c r="C977" s="306" t="s">
        <v>422</v>
      </c>
      <c r="D977" s="23" t="s">
        <v>1404</v>
      </c>
      <c r="E977" s="30"/>
      <c r="F977" s="23">
        <v>310</v>
      </c>
      <c r="G977" s="23">
        <v>3</v>
      </c>
      <c r="H977" s="23">
        <v>1</v>
      </c>
      <c r="I977" s="23">
        <v>2</v>
      </c>
      <c r="J977" s="23">
        <v>1</v>
      </c>
      <c r="K977" s="23">
        <v>0</v>
      </c>
      <c r="L977" s="44">
        <v>0</v>
      </c>
      <c r="M977" s="44">
        <v>0</v>
      </c>
      <c r="N977" s="44">
        <v>0</v>
      </c>
      <c r="O977" s="44">
        <v>0</v>
      </c>
      <c r="P977" s="43">
        <v>8.3230000000000004</v>
      </c>
    </row>
    <row r="978" spans="2:16" x14ac:dyDescent="0.25">
      <c r="B978" s="24"/>
      <c r="C978" s="282" t="s">
        <v>38</v>
      </c>
      <c r="D978" s="23" t="s">
        <v>1542</v>
      </c>
      <c r="E978" s="30"/>
      <c r="F978" s="23">
        <v>178</v>
      </c>
      <c r="G978" s="23">
        <v>1</v>
      </c>
      <c r="H978" s="23">
        <v>0</v>
      </c>
      <c r="I978" s="23">
        <v>0</v>
      </c>
      <c r="J978" s="23">
        <v>0</v>
      </c>
      <c r="K978" s="23">
        <v>0</v>
      </c>
      <c r="L978" s="44">
        <v>0</v>
      </c>
      <c r="M978" s="44">
        <v>0</v>
      </c>
      <c r="N978" s="44">
        <v>0</v>
      </c>
      <c r="O978" s="44">
        <v>0</v>
      </c>
      <c r="P978" s="43">
        <v>2.4774000000000003</v>
      </c>
    </row>
    <row r="979" spans="2:16" x14ac:dyDescent="0.25">
      <c r="B979" s="24"/>
      <c r="C979" s="305" t="s">
        <v>734</v>
      </c>
      <c r="D979" s="23" t="s">
        <v>1397</v>
      </c>
      <c r="E979" s="30"/>
      <c r="F979" s="23">
        <v>470</v>
      </c>
      <c r="G979" s="23">
        <v>0</v>
      </c>
      <c r="H979" s="23">
        <v>4</v>
      </c>
      <c r="I979" s="23">
        <v>0</v>
      </c>
      <c r="J979" s="23">
        <v>0</v>
      </c>
      <c r="K979" s="23">
        <v>0</v>
      </c>
      <c r="L979" s="44">
        <v>0</v>
      </c>
      <c r="M979" s="44">
        <v>0</v>
      </c>
      <c r="N979" s="44">
        <v>0</v>
      </c>
      <c r="O979" s="44">
        <v>0</v>
      </c>
      <c r="P979" s="43">
        <v>7.9009999999999998</v>
      </c>
    </row>
    <row r="980" spans="2:16" x14ac:dyDescent="0.25">
      <c r="B980" s="24"/>
      <c r="C980" s="265" t="s">
        <v>219</v>
      </c>
      <c r="D980" s="23" t="s">
        <v>885</v>
      </c>
      <c r="E980" s="30"/>
      <c r="F980" s="23">
        <v>223</v>
      </c>
      <c r="G980" s="23">
        <v>0</v>
      </c>
      <c r="H980" s="23">
        <v>1</v>
      </c>
      <c r="I980" s="23">
        <v>0</v>
      </c>
      <c r="J980" s="23">
        <v>0</v>
      </c>
      <c r="K980" s="23">
        <v>0</v>
      </c>
      <c r="L980" s="44">
        <v>0</v>
      </c>
      <c r="M980" s="44">
        <v>0</v>
      </c>
      <c r="N980" s="44">
        <v>0</v>
      </c>
      <c r="O980" s="44">
        <v>0</v>
      </c>
      <c r="P980" s="43">
        <v>2.8509000000000002</v>
      </c>
    </row>
    <row r="981" spans="2:16" x14ac:dyDescent="0.25">
      <c r="B981" s="24"/>
      <c r="C981" s="305" t="s">
        <v>381</v>
      </c>
      <c r="D981" s="23" t="s">
        <v>1438</v>
      </c>
      <c r="E981" s="30"/>
      <c r="F981" s="23">
        <v>234</v>
      </c>
      <c r="G981" s="23">
        <v>0</v>
      </c>
      <c r="H981" s="23">
        <v>1</v>
      </c>
      <c r="I981" s="23">
        <v>0</v>
      </c>
      <c r="J981" s="23">
        <v>0</v>
      </c>
      <c r="K981" s="23">
        <v>0</v>
      </c>
      <c r="L981" s="44">
        <v>0</v>
      </c>
      <c r="M981" s="44">
        <v>0</v>
      </c>
      <c r="N981" s="44">
        <v>0</v>
      </c>
      <c r="O981" s="44">
        <v>0</v>
      </c>
      <c r="P981" s="43">
        <v>2.9421999999999997</v>
      </c>
    </row>
    <row r="982" spans="2:16" x14ac:dyDescent="0.25">
      <c r="B982" s="24"/>
      <c r="C982" s="306" t="s">
        <v>745</v>
      </c>
      <c r="D982" s="23" t="s">
        <v>1256</v>
      </c>
      <c r="E982" s="30"/>
      <c r="F982" s="23">
        <v>270</v>
      </c>
      <c r="G982" s="23">
        <v>0</v>
      </c>
      <c r="H982" s="23">
        <v>2</v>
      </c>
      <c r="I982" s="23">
        <v>0</v>
      </c>
      <c r="J982" s="23">
        <v>0</v>
      </c>
      <c r="K982" s="23">
        <v>0</v>
      </c>
      <c r="L982" s="44">
        <v>0</v>
      </c>
      <c r="M982" s="44">
        <v>0</v>
      </c>
      <c r="N982" s="44">
        <v>0</v>
      </c>
      <c r="O982" s="44">
        <v>0</v>
      </c>
      <c r="P982" s="43">
        <v>4.2409999999999997</v>
      </c>
    </row>
    <row r="983" spans="2:16" x14ac:dyDescent="0.25">
      <c r="B983" s="24"/>
      <c r="C983" s="305" t="s">
        <v>411</v>
      </c>
      <c r="D983" s="23" t="s">
        <v>998</v>
      </c>
      <c r="E983" s="30"/>
      <c r="F983" s="23">
        <v>223</v>
      </c>
      <c r="G983" s="23">
        <v>0</v>
      </c>
      <c r="H983" s="23">
        <v>0</v>
      </c>
      <c r="I983" s="23">
        <v>0</v>
      </c>
      <c r="J983" s="23">
        <v>1</v>
      </c>
      <c r="K983" s="23">
        <v>0</v>
      </c>
      <c r="L983" s="44">
        <v>0</v>
      </c>
      <c r="M983" s="44">
        <v>0</v>
      </c>
      <c r="N983" s="44">
        <v>0</v>
      </c>
      <c r="O983" s="44">
        <v>0</v>
      </c>
      <c r="P983" s="43">
        <v>1.6009</v>
      </c>
    </row>
    <row r="984" spans="2:16" x14ac:dyDescent="0.25">
      <c r="B984" s="24"/>
      <c r="C984" s="305" t="s">
        <v>778</v>
      </c>
      <c r="D984" s="23">
        <v>0</v>
      </c>
      <c r="E984" s="30"/>
      <c r="F984" s="23">
        <v>0</v>
      </c>
      <c r="G984" s="23">
        <v>0</v>
      </c>
      <c r="H984" s="23">
        <v>0</v>
      </c>
      <c r="I984" s="23">
        <v>0</v>
      </c>
      <c r="J984" s="23">
        <v>0</v>
      </c>
      <c r="K984" s="23">
        <v>0</v>
      </c>
      <c r="L984" s="44">
        <v>0</v>
      </c>
      <c r="M984" s="44">
        <v>0</v>
      </c>
      <c r="N984" s="44">
        <v>0</v>
      </c>
      <c r="O984" s="44">
        <v>0</v>
      </c>
      <c r="P984" s="43">
        <v>0</v>
      </c>
    </row>
    <row r="985" spans="2:16" x14ac:dyDescent="0.25">
      <c r="B985" s="24"/>
      <c r="C985" s="305" t="s">
        <v>282</v>
      </c>
      <c r="D985" s="23" t="s">
        <v>989</v>
      </c>
      <c r="E985" s="30"/>
      <c r="F985" s="23">
        <v>450</v>
      </c>
      <c r="G985" s="23">
        <v>0</v>
      </c>
      <c r="H985" s="23">
        <v>0</v>
      </c>
      <c r="I985" s="23">
        <v>0</v>
      </c>
      <c r="J985" s="23">
        <v>0</v>
      </c>
      <c r="K985" s="23">
        <v>0</v>
      </c>
      <c r="L985" s="44">
        <v>0</v>
      </c>
      <c r="M985" s="44">
        <v>0</v>
      </c>
      <c r="N985" s="44">
        <v>0</v>
      </c>
      <c r="O985" s="44">
        <v>0</v>
      </c>
      <c r="P985" s="43">
        <v>3.7349999999999999</v>
      </c>
    </row>
    <row r="986" spans="2:16" x14ac:dyDescent="0.25">
      <c r="B986" s="24"/>
      <c r="C986" s="306" t="s">
        <v>233</v>
      </c>
      <c r="D986" s="23" t="s">
        <v>992</v>
      </c>
      <c r="E986" s="30"/>
      <c r="F986" s="23">
        <v>570</v>
      </c>
      <c r="G986" s="23">
        <v>1</v>
      </c>
      <c r="H986" s="23">
        <v>2</v>
      </c>
      <c r="I986" s="23">
        <v>0</v>
      </c>
      <c r="J986" s="23">
        <v>1</v>
      </c>
      <c r="K986" s="23">
        <v>0</v>
      </c>
      <c r="L986" s="44">
        <v>0</v>
      </c>
      <c r="M986" s="44">
        <v>0</v>
      </c>
      <c r="N986" s="44">
        <v>0</v>
      </c>
      <c r="O986" s="44">
        <v>0</v>
      </c>
      <c r="P986" s="43">
        <v>7.4809999999999999</v>
      </c>
    </row>
    <row r="987" spans="2:16" x14ac:dyDescent="0.25">
      <c r="B987" s="24"/>
      <c r="C987" s="307" t="s">
        <v>435</v>
      </c>
      <c r="D987" s="23" t="s">
        <v>1404</v>
      </c>
      <c r="E987" s="30"/>
      <c r="F987" s="23">
        <v>539</v>
      </c>
      <c r="G987" s="23">
        <v>1</v>
      </c>
      <c r="H987" s="23">
        <v>0</v>
      </c>
      <c r="I987" s="41">
        <v>0</v>
      </c>
      <c r="J987" s="23">
        <v>1</v>
      </c>
      <c r="K987" s="23">
        <v>0</v>
      </c>
      <c r="L987" s="44">
        <v>0</v>
      </c>
      <c r="M987" s="44">
        <v>0</v>
      </c>
      <c r="N987" s="44">
        <v>0</v>
      </c>
      <c r="O987" s="44">
        <v>0</v>
      </c>
      <c r="P987" s="43">
        <v>5.2237</v>
      </c>
    </row>
    <row r="988" spans="2:16" x14ac:dyDescent="0.25">
      <c r="B988" s="24"/>
      <c r="C988" s="307" t="s">
        <v>758</v>
      </c>
      <c r="D988" s="23" t="s">
        <v>989</v>
      </c>
      <c r="E988" s="30"/>
      <c r="F988" s="23">
        <v>450</v>
      </c>
      <c r="G988" s="23">
        <v>0</v>
      </c>
      <c r="H988" s="23">
        <v>1</v>
      </c>
      <c r="I988" s="41">
        <v>0</v>
      </c>
      <c r="J988" s="23">
        <v>0</v>
      </c>
      <c r="K988" s="23">
        <v>0</v>
      </c>
      <c r="L988" s="44">
        <v>0</v>
      </c>
      <c r="M988" s="44">
        <v>0</v>
      </c>
      <c r="N988" s="44">
        <v>0</v>
      </c>
      <c r="O988" s="44">
        <v>0</v>
      </c>
      <c r="P988" s="43">
        <v>4.7349999999999994</v>
      </c>
    </row>
    <row r="989" spans="2:16" x14ac:dyDescent="0.25">
      <c r="B989" s="24"/>
      <c r="C989" s="307" t="s">
        <v>226</v>
      </c>
      <c r="D989" s="23" t="s">
        <v>989</v>
      </c>
      <c r="E989" s="30"/>
      <c r="F989" s="23">
        <v>450</v>
      </c>
      <c r="G989" s="23">
        <v>0</v>
      </c>
      <c r="H989" s="23">
        <v>0</v>
      </c>
      <c r="I989" s="41">
        <v>0</v>
      </c>
      <c r="J989" s="23">
        <v>0</v>
      </c>
      <c r="K989" s="23">
        <v>0</v>
      </c>
      <c r="L989" s="44">
        <v>3</v>
      </c>
      <c r="M989" s="44">
        <v>2</v>
      </c>
      <c r="N989" s="44">
        <v>14</v>
      </c>
      <c r="O989" s="44">
        <v>4</v>
      </c>
      <c r="P989" s="43">
        <v>10.535</v>
      </c>
    </row>
    <row r="990" spans="2:16" ht="16.5" thickBot="1" x14ac:dyDescent="0.3">
      <c r="B990" s="24"/>
      <c r="C990" s="308" t="s">
        <v>269</v>
      </c>
      <c r="D990" s="23" t="s">
        <v>1545</v>
      </c>
      <c r="E990" s="30"/>
      <c r="F990" s="23">
        <v>450</v>
      </c>
      <c r="G990" s="23">
        <v>0</v>
      </c>
      <c r="H990" s="23">
        <v>0</v>
      </c>
      <c r="I990" s="41">
        <v>0</v>
      </c>
      <c r="J990" s="23">
        <v>0</v>
      </c>
      <c r="K990" s="23">
        <v>0</v>
      </c>
      <c r="L990" s="44">
        <v>2</v>
      </c>
      <c r="M990" s="44">
        <v>2</v>
      </c>
      <c r="N990" s="44">
        <v>19</v>
      </c>
      <c r="O990" s="44">
        <v>3</v>
      </c>
      <c r="P990" s="43">
        <v>10.785</v>
      </c>
    </row>
    <row r="991" spans="2:16" x14ac:dyDescent="0.25">
      <c r="B991" s="24"/>
      <c r="C991" s="309" t="s">
        <v>268</v>
      </c>
      <c r="D991" s="23" t="s">
        <v>1244</v>
      </c>
      <c r="E991" s="30"/>
      <c r="F991" s="23">
        <v>225</v>
      </c>
      <c r="G991" s="23">
        <v>0</v>
      </c>
      <c r="H991" s="23">
        <v>0</v>
      </c>
      <c r="I991" s="23">
        <v>0</v>
      </c>
      <c r="J991" s="23">
        <v>0</v>
      </c>
      <c r="K991" s="23">
        <v>0</v>
      </c>
      <c r="L991" s="44">
        <v>0</v>
      </c>
      <c r="M991" s="44">
        <v>0</v>
      </c>
      <c r="N991" s="44">
        <v>4</v>
      </c>
      <c r="O991" s="44">
        <v>4</v>
      </c>
      <c r="P991" s="43">
        <v>1.6675</v>
      </c>
    </row>
    <row r="992" spans="2:16" x14ac:dyDescent="0.25">
      <c r="B992" s="24"/>
      <c r="C992" s="305" t="s">
        <v>760</v>
      </c>
      <c r="D992" s="23" t="s">
        <v>885</v>
      </c>
      <c r="E992" s="30"/>
      <c r="F992" s="23">
        <v>360</v>
      </c>
      <c r="G992" s="23">
        <v>0</v>
      </c>
      <c r="H992" s="23">
        <v>0</v>
      </c>
      <c r="I992" s="23">
        <v>0</v>
      </c>
      <c r="J992" s="23">
        <v>0</v>
      </c>
      <c r="K992" s="23">
        <v>0</v>
      </c>
      <c r="L992" s="44">
        <v>3</v>
      </c>
      <c r="M992" s="44">
        <v>2</v>
      </c>
      <c r="N992" s="44">
        <v>8</v>
      </c>
      <c r="O992" s="44">
        <v>5</v>
      </c>
      <c r="P992" s="43">
        <v>8.3379999999999992</v>
      </c>
    </row>
    <row r="993" spans="2:16" x14ac:dyDescent="0.25">
      <c r="B993" s="24"/>
      <c r="C993" s="294" t="s">
        <v>764</v>
      </c>
      <c r="D993" s="23" t="s">
        <v>887</v>
      </c>
      <c r="E993" s="30"/>
      <c r="F993" s="23">
        <v>450</v>
      </c>
      <c r="G993" s="23">
        <v>0</v>
      </c>
      <c r="H993" s="23">
        <v>0</v>
      </c>
      <c r="I993" s="23">
        <v>0</v>
      </c>
      <c r="J993" s="23">
        <v>0</v>
      </c>
      <c r="K993" s="23">
        <v>0</v>
      </c>
      <c r="L993" s="44">
        <v>2</v>
      </c>
      <c r="M993" s="44">
        <v>2</v>
      </c>
      <c r="N993" s="44">
        <v>6</v>
      </c>
      <c r="O993" s="44">
        <v>6</v>
      </c>
      <c r="P993" s="43">
        <v>7.4349999999999987</v>
      </c>
    </row>
    <row r="994" spans="2:16" x14ac:dyDescent="0.25">
      <c r="B994" s="24"/>
      <c r="C994" s="305" t="s">
        <v>133</v>
      </c>
      <c r="D994" s="23">
        <v>0</v>
      </c>
      <c r="E994" s="30"/>
      <c r="F994" s="23">
        <v>0</v>
      </c>
      <c r="G994" s="23">
        <v>0</v>
      </c>
      <c r="H994" s="23">
        <v>0</v>
      </c>
      <c r="I994" s="23">
        <v>1</v>
      </c>
      <c r="J994" s="23">
        <v>0</v>
      </c>
      <c r="K994" s="23">
        <v>0</v>
      </c>
      <c r="L994" s="44">
        <v>0</v>
      </c>
      <c r="M994" s="44">
        <v>0</v>
      </c>
      <c r="N994" s="44">
        <v>0</v>
      </c>
      <c r="O994" s="44">
        <v>0</v>
      </c>
      <c r="P994" s="43">
        <v>1</v>
      </c>
    </row>
    <row r="995" spans="2:16" x14ac:dyDescent="0.25">
      <c r="B995" s="24"/>
      <c r="C995" s="265" t="s">
        <v>308</v>
      </c>
      <c r="D995" s="23">
        <v>0</v>
      </c>
      <c r="E995" s="30"/>
      <c r="F995" s="23">
        <v>0</v>
      </c>
      <c r="G995" s="23">
        <v>0</v>
      </c>
      <c r="H995" s="23">
        <v>2</v>
      </c>
      <c r="I995" s="23">
        <v>1</v>
      </c>
      <c r="J995" s="23">
        <v>0</v>
      </c>
      <c r="K995" s="23">
        <v>0</v>
      </c>
      <c r="L995" s="44">
        <v>0</v>
      </c>
      <c r="M995" s="44">
        <v>0</v>
      </c>
      <c r="N995" s="44">
        <v>0</v>
      </c>
      <c r="O995" s="44">
        <v>0</v>
      </c>
      <c r="P995" s="43">
        <v>3</v>
      </c>
    </row>
    <row r="996" spans="2:16" x14ac:dyDescent="0.25">
      <c r="B996" s="24"/>
      <c r="C996" s="265" t="s">
        <v>304</v>
      </c>
      <c r="D996" s="23">
        <v>0</v>
      </c>
      <c r="E996" s="30"/>
      <c r="F996" s="23">
        <v>0</v>
      </c>
      <c r="G996" s="23">
        <v>0</v>
      </c>
      <c r="H996" s="23">
        <v>0</v>
      </c>
      <c r="I996" s="23">
        <v>0</v>
      </c>
      <c r="J996" s="23">
        <v>0</v>
      </c>
      <c r="K996" s="23">
        <v>0</v>
      </c>
      <c r="L996" s="44">
        <v>0</v>
      </c>
      <c r="M996" s="44">
        <v>0</v>
      </c>
      <c r="N996" s="44">
        <v>0</v>
      </c>
      <c r="O996" s="44">
        <v>0</v>
      </c>
      <c r="P996" s="43">
        <v>0</v>
      </c>
    </row>
    <row r="997" spans="2:16" x14ac:dyDescent="0.25">
      <c r="B997" s="40" t="s">
        <v>138</v>
      </c>
      <c r="C997" s="293"/>
      <c r="D997" s="35">
        <v>0</v>
      </c>
      <c r="E997" s="35">
        <v>0</v>
      </c>
      <c r="F997" s="35">
        <v>10218</v>
      </c>
      <c r="G997" s="35">
        <v>28</v>
      </c>
      <c r="H997" s="35">
        <v>21</v>
      </c>
      <c r="I997" s="35">
        <v>9</v>
      </c>
      <c r="J997" s="35">
        <v>6</v>
      </c>
      <c r="K997" s="35">
        <v>0</v>
      </c>
      <c r="L997" s="35">
        <v>11</v>
      </c>
      <c r="M997" s="35">
        <v>6</v>
      </c>
      <c r="N997" s="35">
        <v>47</v>
      </c>
      <c r="O997" s="35">
        <v>26</v>
      </c>
      <c r="P997" s="43">
        <v>161.20939999999999</v>
      </c>
    </row>
    <row r="998" spans="2:16" x14ac:dyDescent="0.25">
      <c r="B998" s="24"/>
      <c r="C998" s="265" t="s">
        <v>211</v>
      </c>
      <c r="D998" s="23" t="s">
        <v>1404</v>
      </c>
      <c r="E998" s="30"/>
      <c r="F998" s="23">
        <v>620</v>
      </c>
      <c r="G998" s="23">
        <v>8</v>
      </c>
      <c r="H998" s="23">
        <v>4</v>
      </c>
      <c r="I998" s="23">
        <v>2</v>
      </c>
      <c r="J998" s="23">
        <v>0</v>
      </c>
      <c r="K998" s="23">
        <v>0</v>
      </c>
      <c r="L998" s="44">
        <v>0</v>
      </c>
      <c r="M998" s="44">
        <v>0</v>
      </c>
      <c r="N998" s="44">
        <v>0</v>
      </c>
      <c r="O998" s="44">
        <v>0</v>
      </c>
      <c r="P998" s="43">
        <v>19.146000000000001</v>
      </c>
    </row>
    <row r="999" spans="2:16" x14ac:dyDescent="0.25">
      <c r="B999" s="24"/>
      <c r="C999" s="265" t="s">
        <v>555</v>
      </c>
      <c r="D999" s="23" t="s">
        <v>1275</v>
      </c>
      <c r="E999" s="30"/>
      <c r="F999" s="23">
        <v>494</v>
      </c>
      <c r="G999" s="23">
        <v>1</v>
      </c>
      <c r="H999" s="23">
        <v>0</v>
      </c>
      <c r="I999" s="23">
        <v>1</v>
      </c>
      <c r="J999" s="23">
        <v>0</v>
      </c>
      <c r="K999" s="23">
        <v>0</v>
      </c>
      <c r="L999" s="44">
        <v>0</v>
      </c>
      <c r="M999" s="44">
        <v>0</v>
      </c>
      <c r="N999" s="44">
        <v>0</v>
      </c>
      <c r="O999" s="44">
        <v>0</v>
      </c>
      <c r="P999" s="43">
        <v>6.1002000000000001</v>
      </c>
    </row>
    <row r="1000" spans="2:16" x14ac:dyDescent="0.25">
      <c r="B1000" s="24"/>
      <c r="C1000" s="265" t="s">
        <v>613</v>
      </c>
      <c r="D1000" s="23" t="s">
        <v>634</v>
      </c>
      <c r="E1000" s="30"/>
      <c r="F1000" s="23">
        <v>361</v>
      </c>
      <c r="G1000" s="23">
        <v>0</v>
      </c>
      <c r="H1000" s="23">
        <v>3</v>
      </c>
      <c r="I1000" s="23">
        <v>0</v>
      </c>
      <c r="J1000" s="23">
        <v>0</v>
      </c>
      <c r="K1000" s="23">
        <v>0</v>
      </c>
      <c r="L1000" s="44">
        <v>0</v>
      </c>
      <c r="M1000" s="44">
        <v>0</v>
      </c>
      <c r="N1000" s="44">
        <v>0</v>
      </c>
      <c r="O1000" s="44">
        <v>0</v>
      </c>
      <c r="P1000" s="43">
        <v>5.9962999999999997</v>
      </c>
    </row>
    <row r="1001" spans="2:16" x14ac:dyDescent="0.25">
      <c r="B1001" s="24"/>
      <c r="C1001" s="265" t="s">
        <v>247</v>
      </c>
      <c r="D1001" s="23" t="s">
        <v>647</v>
      </c>
      <c r="E1001" s="30"/>
      <c r="F1001" s="23">
        <v>368</v>
      </c>
      <c r="G1001" s="23">
        <v>3</v>
      </c>
      <c r="H1001" s="23">
        <v>1</v>
      </c>
      <c r="I1001" s="23">
        <v>0</v>
      </c>
      <c r="J1001" s="23">
        <v>0</v>
      </c>
      <c r="K1001" s="23">
        <v>0</v>
      </c>
      <c r="L1001" s="44">
        <v>0</v>
      </c>
      <c r="M1001" s="44">
        <v>0</v>
      </c>
      <c r="N1001" s="44">
        <v>0</v>
      </c>
      <c r="O1001" s="44">
        <v>0</v>
      </c>
      <c r="P1001" s="43">
        <v>7.0544000000000002</v>
      </c>
    </row>
    <row r="1002" spans="2:16" x14ac:dyDescent="0.25">
      <c r="B1002" s="24"/>
      <c r="C1002" s="265" t="s">
        <v>697</v>
      </c>
      <c r="D1002" s="23" t="s">
        <v>1547</v>
      </c>
      <c r="E1002" s="30"/>
      <c r="F1002" s="23">
        <v>478</v>
      </c>
      <c r="G1002" s="23">
        <v>1</v>
      </c>
      <c r="H1002" s="23">
        <v>1</v>
      </c>
      <c r="I1002" s="23">
        <v>1</v>
      </c>
      <c r="J1002" s="23">
        <v>0</v>
      </c>
      <c r="K1002" s="23">
        <v>0</v>
      </c>
      <c r="L1002" s="44">
        <v>0</v>
      </c>
      <c r="M1002" s="44">
        <v>0</v>
      </c>
      <c r="N1002" s="44">
        <v>0</v>
      </c>
      <c r="O1002" s="44">
        <v>0</v>
      </c>
      <c r="P1002" s="43">
        <v>6.9673999999999996</v>
      </c>
    </row>
    <row r="1003" spans="2:16" x14ac:dyDescent="0.25">
      <c r="B1003" s="24"/>
      <c r="C1003" s="265" t="s">
        <v>693</v>
      </c>
      <c r="D1003" s="23" t="s">
        <v>992</v>
      </c>
      <c r="E1003" s="30"/>
      <c r="F1003" s="23">
        <v>381</v>
      </c>
      <c r="G1003" s="23">
        <v>3</v>
      </c>
      <c r="H1003" s="23">
        <v>0</v>
      </c>
      <c r="I1003" s="23">
        <v>1</v>
      </c>
      <c r="J1003" s="23">
        <v>0</v>
      </c>
      <c r="K1003" s="23">
        <v>0</v>
      </c>
      <c r="L1003" s="44">
        <v>0</v>
      </c>
      <c r="M1003" s="44">
        <v>0</v>
      </c>
      <c r="N1003" s="44">
        <v>0</v>
      </c>
      <c r="O1003" s="44">
        <v>0</v>
      </c>
      <c r="P1003" s="43">
        <v>7.1623000000000001</v>
      </c>
    </row>
    <row r="1004" spans="2:16" x14ac:dyDescent="0.25">
      <c r="B1004" s="24"/>
      <c r="C1004" s="265" t="s">
        <v>1281</v>
      </c>
      <c r="D1004" s="23" t="s">
        <v>1270</v>
      </c>
      <c r="E1004" s="30"/>
      <c r="F1004" s="23">
        <v>309</v>
      </c>
      <c r="G1004" s="23">
        <v>0</v>
      </c>
      <c r="H1004" s="23">
        <v>0</v>
      </c>
      <c r="I1004" s="23">
        <v>0</v>
      </c>
      <c r="J1004" s="23">
        <v>0</v>
      </c>
      <c r="K1004" s="23">
        <v>0</v>
      </c>
      <c r="L1004" s="44">
        <v>0</v>
      </c>
      <c r="M1004" s="44">
        <v>0</v>
      </c>
      <c r="N1004" s="44">
        <v>0</v>
      </c>
      <c r="O1004" s="44">
        <v>0</v>
      </c>
      <c r="P1004" s="43">
        <v>2.5647000000000002</v>
      </c>
    </row>
    <row r="1005" spans="2:16" x14ac:dyDescent="0.25">
      <c r="B1005" s="24"/>
      <c r="C1005" s="265" t="s">
        <v>352</v>
      </c>
      <c r="D1005" s="23" t="s">
        <v>1104</v>
      </c>
      <c r="E1005" s="30"/>
      <c r="F1005" s="23">
        <v>287</v>
      </c>
      <c r="G1005" s="23">
        <v>0</v>
      </c>
      <c r="H1005" s="23">
        <v>0</v>
      </c>
      <c r="I1005" s="23">
        <v>0</v>
      </c>
      <c r="J1005" s="23">
        <v>0</v>
      </c>
      <c r="K1005" s="23">
        <v>0</v>
      </c>
      <c r="L1005" s="44">
        <v>0</v>
      </c>
      <c r="M1005" s="44">
        <v>0</v>
      </c>
      <c r="N1005" s="44">
        <v>0</v>
      </c>
      <c r="O1005" s="44">
        <v>0</v>
      </c>
      <c r="P1005" s="43">
        <v>2.3820999999999999</v>
      </c>
    </row>
    <row r="1006" spans="2:16" x14ac:dyDescent="0.25">
      <c r="B1006" s="24"/>
      <c r="C1006" s="265" t="s">
        <v>237</v>
      </c>
      <c r="D1006" s="23" t="s">
        <v>989</v>
      </c>
      <c r="E1006" s="30"/>
      <c r="F1006" s="23">
        <v>379</v>
      </c>
      <c r="G1006" s="23">
        <v>1</v>
      </c>
      <c r="H1006" s="23">
        <v>0</v>
      </c>
      <c r="I1006" s="23">
        <v>0</v>
      </c>
      <c r="J1006" s="23">
        <v>2</v>
      </c>
      <c r="K1006" s="23">
        <v>0</v>
      </c>
      <c r="L1006" s="44">
        <v>0</v>
      </c>
      <c r="M1006" s="44">
        <v>0</v>
      </c>
      <c r="N1006" s="44">
        <v>0</v>
      </c>
      <c r="O1006" s="44">
        <v>0</v>
      </c>
      <c r="P1006" s="43">
        <v>3.6456999999999997</v>
      </c>
    </row>
    <row r="1007" spans="2:16" x14ac:dyDescent="0.25">
      <c r="B1007" s="24"/>
      <c r="C1007" s="265" t="s">
        <v>225</v>
      </c>
      <c r="D1007" s="23" t="s">
        <v>1542</v>
      </c>
      <c r="E1007" s="30"/>
      <c r="F1007" s="23">
        <v>602</v>
      </c>
      <c r="G1007" s="23">
        <v>6</v>
      </c>
      <c r="H1007" s="23">
        <v>1</v>
      </c>
      <c r="I1007" s="23">
        <v>3</v>
      </c>
      <c r="J1007" s="23">
        <v>1</v>
      </c>
      <c r="K1007" s="23">
        <v>0</v>
      </c>
      <c r="L1007" s="44">
        <v>0</v>
      </c>
      <c r="M1007" s="44">
        <v>0</v>
      </c>
      <c r="N1007" s="44">
        <v>0</v>
      </c>
      <c r="O1007" s="44">
        <v>0</v>
      </c>
      <c r="P1007" s="43">
        <v>14.746600000000001</v>
      </c>
    </row>
    <row r="1008" spans="2:16" x14ac:dyDescent="0.25">
      <c r="B1008" s="24"/>
      <c r="C1008" s="278" t="s">
        <v>720</v>
      </c>
      <c r="D1008" s="23" t="s">
        <v>1420</v>
      </c>
      <c r="E1008" s="30"/>
      <c r="F1008" s="23">
        <v>556</v>
      </c>
      <c r="G1008" s="23">
        <v>0</v>
      </c>
      <c r="H1008" s="23">
        <v>5</v>
      </c>
      <c r="I1008" s="23">
        <v>0</v>
      </c>
      <c r="J1008" s="23">
        <v>1</v>
      </c>
      <c r="K1008" s="23">
        <v>0</v>
      </c>
      <c r="L1008" s="44">
        <v>0</v>
      </c>
      <c r="M1008" s="44">
        <v>0</v>
      </c>
      <c r="N1008" s="44">
        <v>0</v>
      </c>
      <c r="O1008" s="44">
        <v>0</v>
      </c>
      <c r="P1008" s="43">
        <v>9.3647999999999989</v>
      </c>
    </row>
    <row r="1009" spans="2:16" x14ac:dyDescent="0.25">
      <c r="B1009" s="24"/>
      <c r="C1009" s="265" t="s">
        <v>475</v>
      </c>
      <c r="D1009" s="23" t="s">
        <v>1275</v>
      </c>
      <c r="E1009" s="30"/>
      <c r="F1009" s="23">
        <v>67</v>
      </c>
      <c r="G1009" s="23">
        <v>0</v>
      </c>
      <c r="H1009" s="23">
        <v>0</v>
      </c>
      <c r="I1009" s="23">
        <v>0</v>
      </c>
      <c r="J1009" s="23">
        <v>0</v>
      </c>
      <c r="K1009" s="23">
        <v>0</v>
      </c>
      <c r="L1009" s="44">
        <v>0</v>
      </c>
      <c r="M1009" s="44">
        <v>0</v>
      </c>
      <c r="N1009" s="44">
        <v>0</v>
      </c>
      <c r="O1009" s="44">
        <v>0</v>
      </c>
      <c r="P1009" s="43">
        <v>0.55610000000000004</v>
      </c>
    </row>
    <row r="1010" spans="2:16" x14ac:dyDescent="0.25">
      <c r="B1010" s="24"/>
      <c r="C1010" s="265" t="s">
        <v>780</v>
      </c>
      <c r="D1010" s="23" t="s">
        <v>1438</v>
      </c>
      <c r="E1010" s="30"/>
      <c r="F1010" s="23">
        <v>362</v>
      </c>
      <c r="G1010" s="23">
        <v>0</v>
      </c>
      <c r="H1010" s="23">
        <v>1</v>
      </c>
      <c r="I1010" s="23">
        <v>0</v>
      </c>
      <c r="J1010" s="23">
        <v>0</v>
      </c>
      <c r="K1010" s="23">
        <v>0</v>
      </c>
      <c r="L1010" s="44">
        <v>0</v>
      </c>
      <c r="M1010" s="44">
        <v>0</v>
      </c>
      <c r="N1010" s="44">
        <v>0</v>
      </c>
      <c r="O1010" s="44">
        <v>0</v>
      </c>
      <c r="P1010" s="43">
        <v>4.0045999999999999</v>
      </c>
    </row>
    <row r="1011" spans="2:16" x14ac:dyDescent="0.25">
      <c r="B1011" s="24"/>
      <c r="C1011" s="265" t="s">
        <v>412</v>
      </c>
      <c r="D1011" s="23" t="s">
        <v>810</v>
      </c>
      <c r="E1011" s="30"/>
      <c r="F1011" s="23">
        <v>317</v>
      </c>
      <c r="G1011" s="23">
        <v>3</v>
      </c>
      <c r="H1011" s="23">
        <v>0</v>
      </c>
      <c r="I1011" s="23">
        <v>0</v>
      </c>
      <c r="J1011" s="23">
        <v>0</v>
      </c>
      <c r="K1011" s="23">
        <v>0</v>
      </c>
      <c r="L1011" s="44">
        <v>0</v>
      </c>
      <c r="M1011" s="44">
        <v>0</v>
      </c>
      <c r="N1011" s="44">
        <v>0</v>
      </c>
      <c r="O1011" s="44">
        <v>0</v>
      </c>
      <c r="P1011" s="43">
        <v>5.6311</v>
      </c>
    </row>
    <row r="1012" spans="2:16" x14ac:dyDescent="0.25">
      <c r="B1012" s="24"/>
      <c r="C1012" s="265" t="s">
        <v>805</v>
      </c>
      <c r="D1012" s="23" t="s">
        <v>1420</v>
      </c>
      <c r="E1012" s="30"/>
      <c r="F1012" s="23">
        <v>85</v>
      </c>
      <c r="G1012" s="23">
        <v>0</v>
      </c>
      <c r="H1012" s="23">
        <v>0</v>
      </c>
      <c r="I1012" s="23">
        <v>0</v>
      </c>
      <c r="J1012" s="23">
        <v>0</v>
      </c>
      <c r="K1012" s="23">
        <v>0</v>
      </c>
      <c r="L1012" s="44">
        <v>0</v>
      </c>
      <c r="M1012" s="44">
        <v>0</v>
      </c>
      <c r="N1012" s="44">
        <v>0</v>
      </c>
      <c r="O1012" s="44">
        <v>0</v>
      </c>
      <c r="P1012" s="43">
        <v>0.70550000000000002</v>
      </c>
    </row>
    <row r="1013" spans="2:16" x14ac:dyDescent="0.25">
      <c r="B1013" s="24"/>
      <c r="C1013" s="278" t="s">
        <v>750</v>
      </c>
      <c r="D1013" s="23" t="s">
        <v>1683</v>
      </c>
      <c r="E1013" s="30"/>
      <c r="F1013" s="23">
        <v>330</v>
      </c>
      <c r="G1013" s="23">
        <v>0</v>
      </c>
      <c r="H1013" s="23">
        <v>1</v>
      </c>
      <c r="I1013" s="23">
        <v>0</v>
      </c>
      <c r="J1013" s="23">
        <v>0</v>
      </c>
      <c r="K1013" s="23">
        <v>0</v>
      </c>
      <c r="L1013" s="44">
        <v>0</v>
      </c>
      <c r="M1013" s="44">
        <v>0</v>
      </c>
      <c r="N1013" s="44">
        <v>0</v>
      </c>
      <c r="O1013" s="44">
        <v>0</v>
      </c>
      <c r="P1013" s="43">
        <v>3.7389999999999999</v>
      </c>
    </row>
    <row r="1014" spans="2:16" x14ac:dyDescent="0.25">
      <c r="B1014" s="24"/>
      <c r="C1014" s="265" t="s">
        <v>781</v>
      </c>
      <c r="D1014" s="23" t="s">
        <v>1387</v>
      </c>
      <c r="E1014" s="30"/>
      <c r="F1014" s="23">
        <v>215</v>
      </c>
      <c r="G1014" s="23">
        <v>1</v>
      </c>
      <c r="H1014" s="23">
        <v>1</v>
      </c>
      <c r="I1014" s="23">
        <v>0</v>
      </c>
      <c r="J1014" s="23">
        <v>0</v>
      </c>
      <c r="K1014" s="23">
        <v>0</v>
      </c>
      <c r="L1014" s="44">
        <v>0</v>
      </c>
      <c r="M1014" s="44">
        <v>0</v>
      </c>
      <c r="N1014" s="44">
        <v>0</v>
      </c>
      <c r="O1014" s="44">
        <v>0</v>
      </c>
      <c r="P1014" s="43">
        <v>3.7845</v>
      </c>
    </row>
    <row r="1015" spans="2:16" x14ac:dyDescent="0.25">
      <c r="B1015" s="24"/>
      <c r="C1015" s="265" t="s">
        <v>387</v>
      </c>
      <c r="D1015" s="23" t="s">
        <v>885</v>
      </c>
      <c r="E1015" s="30"/>
      <c r="F1015" s="23">
        <v>348</v>
      </c>
      <c r="G1015" s="23">
        <v>0</v>
      </c>
      <c r="H1015" s="23">
        <v>0</v>
      </c>
      <c r="I1015" s="23">
        <v>0</v>
      </c>
      <c r="J1015" s="23">
        <v>1</v>
      </c>
      <c r="K1015" s="23">
        <v>0</v>
      </c>
      <c r="L1015" s="44">
        <v>0</v>
      </c>
      <c r="M1015" s="44">
        <v>0</v>
      </c>
      <c r="N1015" s="44">
        <v>0</v>
      </c>
      <c r="O1015" s="44">
        <v>0</v>
      </c>
      <c r="P1015" s="43">
        <v>2.6383999999999999</v>
      </c>
    </row>
    <row r="1016" spans="2:16" x14ac:dyDescent="0.25">
      <c r="B1016" s="24"/>
      <c r="C1016" s="265" t="s">
        <v>423</v>
      </c>
      <c r="D1016" s="23" t="s">
        <v>1404</v>
      </c>
      <c r="E1016" s="30"/>
      <c r="F1016" s="23">
        <v>581</v>
      </c>
      <c r="G1016" s="23">
        <v>1</v>
      </c>
      <c r="H1016" s="23">
        <v>1</v>
      </c>
      <c r="I1016" s="23">
        <v>0</v>
      </c>
      <c r="J1016" s="23">
        <v>1</v>
      </c>
      <c r="K1016" s="23">
        <v>0</v>
      </c>
      <c r="L1016" s="44">
        <v>0</v>
      </c>
      <c r="M1016" s="44">
        <v>0</v>
      </c>
      <c r="N1016" s="44">
        <v>0</v>
      </c>
      <c r="O1016" s="44">
        <v>0</v>
      </c>
      <c r="P1016" s="43">
        <v>6.5723000000000003</v>
      </c>
    </row>
    <row r="1017" spans="2:16" x14ac:dyDescent="0.25">
      <c r="B1017" s="24"/>
      <c r="C1017" s="265" t="s">
        <v>676</v>
      </c>
      <c r="D1017" s="23" t="s">
        <v>1270</v>
      </c>
      <c r="E1017" s="30"/>
      <c r="F1017" s="23">
        <v>228</v>
      </c>
      <c r="G1017" s="23">
        <v>0</v>
      </c>
      <c r="H1017" s="23">
        <v>0</v>
      </c>
      <c r="I1017" s="23">
        <v>0</v>
      </c>
      <c r="J1017" s="23">
        <v>0</v>
      </c>
      <c r="K1017" s="23">
        <v>0</v>
      </c>
      <c r="L1017" s="44">
        <v>0</v>
      </c>
      <c r="M1017" s="44">
        <v>0</v>
      </c>
      <c r="N1017" s="44">
        <v>0</v>
      </c>
      <c r="O1017" s="44">
        <v>0</v>
      </c>
      <c r="P1017" s="43">
        <v>1.8924000000000001</v>
      </c>
    </row>
    <row r="1018" spans="2:16" x14ac:dyDescent="0.25">
      <c r="B1018" s="24"/>
      <c r="C1018" s="265" t="s">
        <v>112</v>
      </c>
      <c r="D1018" s="23" t="s">
        <v>1542</v>
      </c>
      <c r="E1018" s="30"/>
      <c r="F1018" s="23">
        <v>330</v>
      </c>
      <c r="G1018" s="23">
        <v>0</v>
      </c>
      <c r="H1018" s="23">
        <v>0</v>
      </c>
      <c r="I1018" s="41">
        <v>0</v>
      </c>
      <c r="J1018" s="23">
        <v>0</v>
      </c>
      <c r="K1018" s="23">
        <v>0</v>
      </c>
      <c r="L1018" s="44">
        <v>0</v>
      </c>
      <c r="M1018" s="44">
        <v>0</v>
      </c>
      <c r="N1018" s="44">
        <v>0</v>
      </c>
      <c r="O1018" s="44">
        <v>0</v>
      </c>
      <c r="P1018" s="43">
        <v>2.7389999999999999</v>
      </c>
    </row>
    <row r="1019" spans="2:16" x14ac:dyDescent="0.25">
      <c r="B1019" s="24"/>
      <c r="C1019" s="265" t="s">
        <v>379</v>
      </c>
      <c r="D1019" s="23" t="s">
        <v>647</v>
      </c>
      <c r="E1019" s="30"/>
      <c r="F1019" s="23">
        <v>390</v>
      </c>
      <c r="G1019" s="23">
        <v>0</v>
      </c>
      <c r="H1019" s="23">
        <v>2</v>
      </c>
      <c r="I1019" s="41">
        <v>0</v>
      </c>
      <c r="J1019" s="23">
        <v>0</v>
      </c>
      <c r="K1019" s="23">
        <v>0</v>
      </c>
      <c r="L1019" s="44">
        <v>0</v>
      </c>
      <c r="M1019" s="44">
        <v>0</v>
      </c>
      <c r="N1019" s="44">
        <v>0</v>
      </c>
      <c r="O1019" s="44">
        <v>0</v>
      </c>
      <c r="P1019" s="43">
        <v>5.2370000000000001</v>
      </c>
    </row>
    <row r="1020" spans="2:16" ht="16.5" thickBot="1" x14ac:dyDescent="0.3">
      <c r="B1020" s="24"/>
      <c r="C1020" s="266" t="s">
        <v>226</v>
      </c>
      <c r="D1020" s="23" t="s">
        <v>989</v>
      </c>
      <c r="E1020" s="30"/>
      <c r="F1020" s="23">
        <v>450</v>
      </c>
      <c r="G1020" s="23">
        <v>0</v>
      </c>
      <c r="H1020" s="23">
        <v>0</v>
      </c>
      <c r="I1020" s="41">
        <v>0</v>
      </c>
      <c r="J1020" s="23">
        <v>0</v>
      </c>
      <c r="K1020" s="23">
        <v>0</v>
      </c>
      <c r="L1020" s="44">
        <v>3</v>
      </c>
      <c r="M1020" s="44">
        <v>2</v>
      </c>
      <c r="N1020" s="44">
        <v>14</v>
      </c>
      <c r="O1020" s="44">
        <v>4</v>
      </c>
      <c r="P1020" s="43">
        <v>10.535</v>
      </c>
    </row>
    <row r="1021" spans="2:16" x14ac:dyDescent="0.25">
      <c r="B1021" s="24"/>
      <c r="C1021" s="277" t="s">
        <v>51</v>
      </c>
      <c r="D1021" s="23" t="s">
        <v>634</v>
      </c>
      <c r="E1021" s="30"/>
      <c r="F1021" s="23">
        <v>390</v>
      </c>
      <c r="G1021" s="23">
        <v>0</v>
      </c>
      <c r="H1021" s="23">
        <v>0</v>
      </c>
      <c r="I1021" s="41">
        <v>0</v>
      </c>
      <c r="J1021" s="23">
        <v>0</v>
      </c>
      <c r="K1021" s="23">
        <v>0</v>
      </c>
      <c r="L1021" s="44">
        <v>2</v>
      </c>
      <c r="M1021" s="44">
        <v>0</v>
      </c>
      <c r="N1021" s="44">
        <v>5</v>
      </c>
      <c r="O1021" s="44">
        <v>5</v>
      </c>
      <c r="P1021" s="43">
        <v>4.9870000000000001</v>
      </c>
    </row>
    <row r="1022" spans="2:16" x14ac:dyDescent="0.25">
      <c r="B1022" s="24"/>
      <c r="C1022" s="266" t="s">
        <v>400</v>
      </c>
      <c r="D1022" s="23" t="s">
        <v>992</v>
      </c>
      <c r="E1022" s="30"/>
      <c r="F1022" s="23">
        <v>570</v>
      </c>
      <c r="G1022" s="23">
        <v>0</v>
      </c>
      <c r="H1022" s="23">
        <v>0</v>
      </c>
      <c r="I1022" s="23">
        <v>0</v>
      </c>
      <c r="J1022" s="23">
        <v>0</v>
      </c>
      <c r="K1022" s="23">
        <v>0</v>
      </c>
      <c r="L1022" s="44">
        <v>3</v>
      </c>
      <c r="M1022" s="44">
        <v>2</v>
      </c>
      <c r="N1022" s="44">
        <v>14</v>
      </c>
      <c r="O1022" s="44">
        <v>6</v>
      </c>
      <c r="P1022" s="43">
        <v>11.031000000000001</v>
      </c>
    </row>
    <row r="1023" spans="2:16" x14ac:dyDescent="0.25">
      <c r="B1023" s="24"/>
      <c r="C1023" s="266" t="s">
        <v>788</v>
      </c>
      <c r="D1023" s="23" t="s">
        <v>654</v>
      </c>
      <c r="E1023" s="30"/>
      <c r="F1023" s="23">
        <v>270</v>
      </c>
      <c r="G1023" s="23">
        <v>0</v>
      </c>
      <c r="H1023" s="23">
        <v>0</v>
      </c>
      <c r="I1023" s="23">
        <v>0</v>
      </c>
      <c r="J1023" s="23">
        <v>0</v>
      </c>
      <c r="K1023" s="23">
        <v>0</v>
      </c>
      <c r="L1023" s="44">
        <v>1</v>
      </c>
      <c r="M1023" s="44">
        <v>0</v>
      </c>
      <c r="N1023" s="44">
        <v>8</v>
      </c>
      <c r="O1023" s="44">
        <v>5</v>
      </c>
      <c r="P1023" s="43">
        <v>3.5910000000000002</v>
      </c>
    </row>
    <row r="1024" spans="2:16" x14ac:dyDescent="0.25">
      <c r="B1024" s="24"/>
      <c r="C1024" s="294" t="s">
        <v>764</v>
      </c>
      <c r="D1024" s="23" t="s">
        <v>887</v>
      </c>
      <c r="E1024" s="30"/>
      <c r="F1024" s="23">
        <v>450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44">
        <v>2</v>
      </c>
      <c r="M1024" s="44">
        <v>2</v>
      </c>
      <c r="N1024" s="44">
        <v>6</v>
      </c>
      <c r="O1024" s="44">
        <v>6</v>
      </c>
      <c r="P1024" s="43">
        <v>7.4349999999999987</v>
      </c>
    </row>
    <row r="1025" spans="2:16" x14ac:dyDescent="0.25">
      <c r="B1025" s="24"/>
      <c r="C1025" s="264" t="s">
        <v>299</v>
      </c>
      <c r="D1025" s="23">
        <v>0</v>
      </c>
      <c r="E1025" s="30"/>
      <c r="F1025" s="23">
        <v>0</v>
      </c>
      <c r="G1025" s="23">
        <v>0</v>
      </c>
      <c r="H1025" s="23">
        <v>0</v>
      </c>
      <c r="I1025" s="23">
        <v>0</v>
      </c>
      <c r="J1025" s="23">
        <v>0</v>
      </c>
      <c r="K1025" s="23">
        <v>0</v>
      </c>
      <c r="L1025" s="44">
        <v>0</v>
      </c>
      <c r="M1025" s="44">
        <v>0</v>
      </c>
      <c r="N1025" s="44">
        <v>0</v>
      </c>
      <c r="O1025" s="44">
        <v>0</v>
      </c>
      <c r="P1025" s="43">
        <v>0</v>
      </c>
    </row>
    <row r="1026" spans="2:16" x14ac:dyDescent="0.25">
      <c r="B1026" s="24"/>
      <c r="C1026" s="264" t="s">
        <v>610</v>
      </c>
      <c r="D1026" s="23">
        <v>0</v>
      </c>
      <c r="E1026" s="30"/>
      <c r="F1026" s="23">
        <v>0</v>
      </c>
      <c r="G1026" s="23">
        <v>0</v>
      </c>
      <c r="H1026" s="23">
        <v>0</v>
      </c>
      <c r="I1026" s="23">
        <v>0</v>
      </c>
      <c r="J1026" s="23">
        <v>0</v>
      </c>
      <c r="K1026" s="23">
        <v>0</v>
      </c>
      <c r="L1026" s="44">
        <v>0</v>
      </c>
      <c r="M1026" s="44">
        <v>0</v>
      </c>
      <c r="N1026" s="44">
        <v>0</v>
      </c>
      <c r="O1026" s="44">
        <v>0</v>
      </c>
      <c r="P1026" s="43">
        <v>0</v>
      </c>
    </row>
    <row r="1027" spans="2:16" x14ac:dyDescent="0.25">
      <c r="B1027" s="24"/>
      <c r="C1027" s="264" t="s">
        <v>307</v>
      </c>
      <c r="D1027" s="23">
        <v>0</v>
      </c>
      <c r="E1027" s="30"/>
      <c r="F1027" s="23">
        <v>0</v>
      </c>
      <c r="G1027" s="23">
        <v>0</v>
      </c>
      <c r="H1027" s="23">
        <v>0</v>
      </c>
      <c r="I1027" s="23">
        <v>1</v>
      </c>
      <c r="J1027" s="23">
        <v>0</v>
      </c>
      <c r="K1027" s="23">
        <v>0</v>
      </c>
      <c r="L1027" s="44">
        <v>0</v>
      </c>
      <c r="M1027" s="44">
        <v>0</v>
      </c>
      <c r="N1027" s="44">
        <v>0</v>
      </c>
      <c r="O1027" s="44">
        <v>0</v>
      </c>
      <c r="P1027" s="43">
        <v>1</v>
      </c>
    </row>
    <row r="1028" spans="2:16" x14ac:dyDescent="0.25">
      <c r="B1028" s="40" t="s">
        <v>333</v>
      </c>
      <c r="C1028" s="293"/>
      <c r="D1028" s="35">
        <v>0</v>
      </c>
      <c r="E1028" s="35">
        <v>0</v>
      </c>
      <c r="F1028" s="35">
        <v>10434</v>
      </c>
      <c r="G1028" s="35">
        <v>31</v>
      </c>
      <c r="H1028" s="35">
        <v>15</v>
      </c>
      <c r="I1028" s="35">
        <v>10</v>
      </c>
      <c r="J1028" s="35">
        <v>7</v>
      </c>
      <c r="K1028" s="35">
        <v>0</v>
      </c>
      <c r="L1028" s="35">
        <v>14</v>
      </c>
      <c r="M1028" s="35">
        <v>7</v>
      </c>
      <c r="N1028" s="35">
        <v>51</v>
      </c>
      <c r="O1028" s="35">
        <v>28</v>
      </c>
      <c r="P1028" s="43">
        <v>165.05219999999997</v>
      </c>
    </row>
    <row r="1029" spans="2:16" x14ac:dyDescent="0.25">
      <c r="B1029" s="42"/>
      <c r="C1029" s="295" t="s">
        <v>395</v>
      </c>
      <c r="D1029" s="23" t="s">
        <v>1404</v>
      </c>
      <c r="E1029" s="30"/>
      <c r="F1029" s="23">
        <v>501</v>
      </c>
      <c r="G1029" s="23">
        <v>1</v>
      </c>
      <c r="H1029" s="23">
        <v>0</v>
      </c>
      <c r="I1029" s="23">
        <v>0</v>
      </c>
      <c r="J1029" s="23">
        <v>0</v>
      </c>
      <c r="K1029" s="23">
        <v>0</v>
      </c>
      <c r="L1029" s="44">
        <v>0</v>
      </c>
      <c r="M1029" s="44">
        <v>0</v>
      </c>
      <c r="N1029" s="44">
        <v>0</v>
      </c>
      <c r="O1029" s="44">
        <v>0</v>
      </c>
      <c r="P1029" s="43">
        <v>5.1582999999999997</v>
      </c>
    </row>
    <row r="1030" spans="2:16" x14ac:dyDescent="0.25">
      <c r="B1030" s="42"/>
      <c r="C1030" s="295" t="s">
        <v>5</v>
      </c>
      <c r="D1030" s="23" t="s">
        <v>1542</v>
      </c>
      <c r="E1030" s="30"/>
      <c r="F1030" s="23">
        <v>652</v>
      </c>
      <c r="G1030" s="23">
        <v>6</v>
      </c>
      <c r="H1030" s="23">
        <v>1</v>
      </c>
      <c r="I1030" s="23">
        <v>2</v>
      </c>
      <c r="J1030" s="23">
        <v>0</v>
      </c>
      <c r="K1030" s="23">
        <v>0</v>
      </c>
      <c r="L1030" s="44">
        <v>0</v>
      </c>
      <c r="M1030" s="44">
        <v>0</v>
      </c>
      <c r="N1030" s="44">
        <v>0</v>
      </c>
      <c r="O1030" s="44">
        <v>0</v>
      </c>
      <c r="P1030" s="43">
        <v>14.4116</v>
      </c>
    </row>
    <row r="1031" spans="2:16" x14ac:dyDescent="0.25">
      <c r="B1031" s="42"/>
      <c r="C1031" s="295" t="s">
        <v>689</v>
      </c>
      <c r="D1031" s="23" t="s">
        <v>1397</v>
      </c>
      <c r="E1031" s="30"/>
      <c r="F1031" s="23">
        <v>465</v>
      </c>
      <c r="G1031" s="23">
        <v>7</v>
      </c>
      <c r="H1031" s="23">
        <v>0</v>
      </c>
      <c r="I1031" s="23">
        <v>4</v>
      </c>
      <c r="J1031" s="23">
        <v>0</v>
      </c>
      <c r="K1031" s="23">
        <v>0</v>
      </c>
      <c r="L1031" s="44">
        <v>0</v>
      </c>
      <c r="M1031" s="44">
        <v>0</v>
      </c>
      <c r="N1031" s="44">
        <v>0</v>
      </c>
      <c r="O1031" s="44">
        <v>0</v>
      </c>
      <c r="P1031" s="43">
        <v>14.859500000000001</v>
      </c>
    </row>
    <row r="1032" spans="2:16" x14ac:dyDescent="0.25">
      <c r="B1032" s="42"/>
      <c r="C1032" s="295" t="s">
        <v>247</v>
      </c>
      <c r="D1032" s="23" t="s">
        <v>647</v>
      </c>
      <c r="E1032" s="30"/>
      <c r="F1032" s="23">
        <v>368</v>
      </c>
      <c r="G1032" s="23">
        <v>3</v>
      </c>
      <c r="H1032" s="23">
        <v>1</v>
      </c>
      <c r="I1032" s="23">
        <v>0</v>
      </c>
      <c r="J1032" s="23">
        <v>0</v>
      </c>
      <c r="K1032" s="23">
        <v>0</v>
      </c>
      <c r="L1032" s="44">
        <v>0</v>
      </c>
      <c r="M1032" s="44">
        <v>0</v>
      </c>
      <c r="N1032" s="44">
        <v>0</v>
      </c>
      <c r="O1032" s="44">
        <v>0</v>
      </c>
      <c r="P1032" s="43">
        <v>7.0544000000000002</v>
      </c>
    </row>
    <row r="1033" spans="2:16" x14ac:dyDescent="0.25">
      <c r="B1033" s="42"/>
      <c r="C1033" s="295" t="s">
        <v>359</v>
      </c>
      <c r="D1033" s="23" t="s">
        <v>1542</v>
      </c>
      <c r="E1033" s="30"/>
      <c r="F1033" s="23">
        <v>268</v>
      </c>
      <c r="G1033" s="23">
        <v>0</v>
      </c>
      <c r="H1033" s="23">
        <v>3</v>
      </c>
      <c r="I1033" s="23">
        <v>0</v>
      </c>
      <c r="J1033" s="23">
        <v>0</v>
      </c>
      <c r="K1033" s="23">
        <v>0</v>
      </c>
      <c r="L1033" s="44">
        <v>0</v>
      </c>
      <c r="M1033" s="44">
        <v>0</v>
      </c>
      <c r="N1033" s="44">
        <v>0</v>
      </c>
      <c r="O1033" s="44">
        <v>0</v>
      </c>
      <c r="P1033" s="43">
        <v>5.2244000000000002</v>
      </c>
    </row>
    <row r="1034" spans="2:16" x14ac:dyDescent="0.25">
      <c r="B1034" s="42"/>
      <c r="C1034" s="295" t="s">
        <v>649</v>
      </c>
      <c r="D1034" s="23" t="s">
        <v>647</v>
      </c>
      <c r="E1034" s="30"/>
      <c r="F1034" s="23">
        <v>185</v>
      </c>
      <c r="G1034" s="23">
        <v>0</v>
      </c>
      <c r="H1034" s="23">
        <v>0</v>
      </c>
      <c r="I1034" s="23">
        <v>0</v>
      </c>
      <c r="J1034" s="23">
        <v>0</v>
      </c>
      <c r="K1034" s="23">
        <v>0</v>
      </c>
      <c r="L1034" s="44">
        <v>0</v>
      </c>
      <c r="M1034" s="44">
        <v>0</v>
      </c>
      <c r="N1034" s="44">
        <v>0</v>
      </c>
      <c r="O1034" s="44">
        <v>0</v>
      </c>
      <c r="P1034" s="43">
        <v>1.5355000000000001</v>
      </c>
    </row>
    <row r="1035" spans="2:16" x14ac:dyDescent="0.25">
      <c r="B1035" s="42"/>
      <c r="C1035" s="295" t="s">
        <v>1281</v>
      </c>
      <c r="D1035" s="23" t="s">
        <v>1270</v>
      </c>
      <c r="E1035" s="30"/>
      <c r="F1035" s="23">
        <v>309</v>
      </c>
      <c r="G1035" s="23">
        <v>0</v>
      </c>
      <c r="H1035" s="23">
        <v>0</v>
      </c>
      <c r="I1035" s="23">
        <v>0</v>
      </c>
      <c r="J1035" s="23">
        <v>0</v>
      </c>
      <c r="K1035" s="23">
        <v>0</v>
      </c>
      <c r="L1035" s="44">
        <v>0</v>
      </c>
      <c r="M1035" s="44">
        <v>0</v>
      </c>
      <c r="N1035" s="44">
        <v>0</v>
      </c>
      <c r="O1035" s="44">
        <v>0</v>
      </c>
      <c r="P1035" s="43">
        <v>2.5647000000000002</v>
      </c>
    </row>
    <row r="1036" spans="2:16" x14ac:dyDescent="0.25">
      <c r="B1036" s="42"/>
      <c r="C1036" s="295" t="s">
        <v>352</v>
      </c>
      <c r="D1036" s="23" t="s">
        <v>1104</v>
      </c>
      <c r="E1036" s="30"/>
      <c r="F1036" s="23">
        <v>287</v>
      </c>
      <c r="G1036" s="23">
        <v>0</v>
      </c>
      <c r="H1036" s="23">
        <v>0</v>
      </c>
      <c r="I1036" s="23">
        <v>0</v>
      </c>
      <c r="J1036" s="23">
        <v>0</v>
      </c>
      <c r="K1036" s="23">
        <v>0</v>
      </c>
      <c r="L1036" s="44">
        <v>0</v>
      </c>
      <c r="M1036" s="44">
        <v>0</v>
      </c>
      <c r="N1036" s="44">
        <v>0</v>
      </c>
      <c r="O1036" s="44">
        <v>0</v>
      </c>
      <c r="P1036" s="43">
        <v>2.3820999999999999</v>
      </c>
    </row>
    <row r="1037" spans="2:16" x14ac:dyDescent="0.25">
      <c r="B1037" s="42"/>
      <c r="C1037" s="295" t="s">
        <v>508</v>
      </c>
      <c r="D1037" s="23" t="s">
        <v>1534</v>
      </c>
      <c r="E1037" s="30"/>
      <c r="F1037" s="23">
        <v>360</v>
      </c>
      <c r="G1037" s="23">
        <v>0</v>
      </c>
      <c r="H1037" s="23">
        <v>0</v>
      </c>
      <c r="I1037" s="23">
        <v>0</v>
      </c>
      <c r="J1037" s="23">
        <v>0</v>
      </c>
      <c r="K1037" s="23">
        <v>0</v>
      </c>
      <c r="L1037" s="44">
        <v>0</v>
      </c>
      <c r="M1037" s="44">
        <v>0</v>
      </c>
      <c r="N1037" s="44">
        <v>0</v>
      </c>
      <c r="O1037" s="44">
        <v>0</v>
      </c>
      <c r="P1037" s="43">
        <v>2.988</v>
      </c>
    </row>
    <row r="1038" spans="2:16" x14ac:dyDescent="0.25">
      <c r="B1038" s="42"/>
      <c r="C1038" s="295" t="s">
        <v>225</v>
      </c>
      <c r="D1038" s="23" t="s">
        <v>1542</v>
      </c>
      <c r="E1038" s="30"/>
      <c r="F1038" s="23">
        <v>602</v>
      </c>
      <c r="G1038" s="23">
        <v>6</v>
      </c>
      <c r="H1038" s="23">
        <v>1</v>
      </c>
      <c r="I1038" s="23">
        <v>3</v>
      </c>
      <c r="J1038" s="23">
        <v>1</v>
      </c>
      <c r="K1038" s="23">
        <v>0</v>
      </c>
      <c r="L1038" s="44">
        <v>0</v>
      </c>
      <c r="M1038" s="44">
        <v>0</v>
      </c>
      <c r="N1038" s="44">
        <v>0</v>
      </c>
      <c r="O1038" s="44">
        <v>0</v>
      </c>
      <c r="P1038" s="43">
        <v>14.746600000000001</v>
      </c>
    </row>
    <row r="1039" spans="2:16" x14ac:dyDescent="0.25">
      <c r="B1039" s="42"/>
      <c r="C1039" s="295" t="s">
        <v>720</v>
      </c>
      <c r="D1039" s="23" t="s">
        <v>1420</v>
      </c>
      <c r="E1039" s="30"/>
      <c r="F1039" s="23">
        <v>556</v>
      </c>
      <c r="G1039" s="23">
        <v>0</v>
      </c>
      <c r="H1039" s="23">
        <v>5</v>
      </c>
      <c r="I1039" s="23">
        <v>0</v>
      </c>
      <c r="J1039" s="23">
        <v>1</v>
      </c>
      <c r="K1039" s="23">
        <v>0</v>
      </c>
      <c r="L1039" s="44">
        <v>0</v>
      </c>
      <c r="M1039" s="44">
        <v>0</v>
      </c>
      <c r="N1039" s="44">
        <v>0</v>
      </c>
      <c r="O1039" s="44">
        <v>0</v>
      </c>
      <c r="P1039" s="43">
        <v>9.3647999999999989</v>
      </c>
    </row>
    <row r="1040" spans="2:16" x14ac:dyDescent="0.25">
      <c r="B1040" s="42"/>
      <c r="C1040" s="295" t="s">
        <v>723</v>
      </c>
      <c r="D1040" s="23" t="s">
        <v>1103</v>
      </c>
      <c r="E1040" s="30"/>
      <c r="F1040" s="23">
        <v>346</v>
      </c>
      <c r="G1040" s="23">
        <v>1</v>
      </c>
      <c r="H1040" s="23">
        <v>0</v>
      </c>
      <c r="I1040" s="23">
        <v>0</v>
      </c>
      <c r="J1040" s="23">
        <v>1</v>
      </c>
      <c r="K1040" s="23">
        <v>0</v>
      </c>
      <c r="L1040" s="44">
        <v>0</v>
      </c>
      <c r="M1040" s="44">
        <v>0</v>
      </c>
      <c r="N1040" s="44">
        <v>0</v>
      </c>
      <c r="O1040" s="44">
        <v>0</v>
      </c>
      <c r="P1040" s="43">
        <v>3.6217999999999999</v>
      </c>
    </row>
    <row r="1041" spans="2:16" x14ac:dyDescent="0.25">
      <c r="B1041" s="42"/>
      <c r="C1041" s="295" t="s">
        <v>427</v>
      </c>
      <c r="D1041" s="23" t="s">
        <v>1559</v>
      </c>
      <c r="E1041" s="30"/>
      <c r="F1041" s="23">
        <v>317</v>
      </c>
      <c r="G1041" s="23">
        <v>0</v>
      </c>
      <c r="H1041" s="23">
        <v>1</v>
      </c>
      <c r="I1041" s="23">
        <v>0</v>
      </c>
      <c r="J1041" s="23">
        <v>1</v>
      </c>
      <c r="K1041" s="23">
        <v>0</v>
      </c>
      <c r="L1041" s="44">
        <v>0</v>
      </c>
      <c r="M1041" s="44">
        <v>0</v>
      </c>
      <c r="N1041" s="44">
        <v>0</v>
      </c>
      <c r="O1041" s="44">
        <v>0</v>
      </c>
      <c r="P1041" s="43">
        <v>3.3811</v>
      </c>
    </row>
    <row r="1042" spans="2:16" x14ac:dyDescent="0.25">
      <c r="B1042" s="42"/>
      <c r="C1042" s="295" t="s">
        <v>412</v>
      </c>
      <c r="D1042" s="23" t="s">
        <v>810</v>
      </c>
      <c r="E1042" s="30"/>
      <c r="F1042" s="23">
        <v>317</v>
      </c>
      <c r="G1042" s="23">
        <v>3</v>
      </c>
      <c r="H1042" s="23">
        <v>0</v>
      </c>
      <c r="I1042" s="23">
        <v>0</v>
      </c>
      <c r="J1042" s="23">
        <v>0</v>
      </c>
      <c r="K1042" s="23">
        <v>0</v>
      </c>
      <c r="L1042" s="44">
        <v>0</v>
      </c>
      <c r="M1042" s="44">
        <v>0</v>
      </c>
      <c r="N1042" s="44">
        <v>0</v>
      </c>
      <c r="O1042" s="44">
        <v>0</v>
      </c>
      <c r="P1042" s="43">
        <v>5.6311</v>
      </c>
    </row>
    <row r="1043" spans="2:16" x14ac:dyDescent="0.25">
      <c r="B1043" s="42"/>
      <c r="C1043" s="295" t="s">
        <v>381</v>
      </c>
      <c r="D1043" s="23" t="s">
        <v>1438</v>
      </c>
      <c r="E1043" s="30"/>
      <c r="F1043" s="23">
        <v>234</v>
      </c>
      <c r="G1043" s="23">
        <v>0</v>
      </c>
      <c r="H1043" s="23">
        <v>1</v>
      </c>
      <c r="I1043" s="23">
        <v>0</v>
      </c>
      <c r="J1043" s="23">
        <v>0</v>
      </c>
      <c r="K1043" s="23">
        <v>0</v>
      </c>
      <c r="L1043" s="44">
        <v>0</v>
      </c>
      <c r="M1043" s="44">
        <v>0</v>
      </c>
      <c r="N1043" s="44">
        <v>0</v>
      </c>
      <c r="O1043" s="44">
        <v>0</v>
      </c>
      <c r="P1043" s="43">
        <v>2.9421999999999997</v>
      </c>
    </row>
    <row r="1044" spans="2:16" x14ac:dyDescent="0.25">
      <c r="B1044" s="42"/>
      <c r="C1044" s="295" t="s">
        <v>747</v>
      </c>
      <c r="D1044" s="23" t="s">
        <v>1553</v>
      </c>
      <c r="E1044" s="30"/>
      <c r="F1044" s="23">
        <v>360</v>
      </c>
      <c r="G1044" s="23">
        <v>3</v>
      </c>
      <c r="H1044" s="23">
        <v>0</v>
      </c>
      <c r="I1044" s="23">
        <v>0</v>
      </c>
      <c r="J1044" s="23">
        <v>0</v>
      </c>
      <c r="K1044" s="23">
        <v>0</v>
      </c>
      <c r="L1044" s="44">
        <v>0</v>
      </c>
      <c r="M1044" s="44">
        <v>0</v>
      </c>
      <c r="N1044" s="44">
        <v>0</v>
      </c>
      <c r="O1044" s="44">
        <v>0</v>
      </c>
      <c r="P1044" s="43">
        <v>5.9879999999999995</v>
      </c>
    </row>
    <row r="1045" spans="2:16" x14ac:dyDescent="0.25">
      <c r="B1045" s="42"/>
      <c r="C1045" s="295" t="s">
        <v>646</v>
      </c>
      <c r="D1045" s="23" t="s">
        <v>633</v>
      </c>
      <c r="E1045" s="30"/>
      <c r="F1045" s="23">
        <v>171</v>
      </c>
      <c r="G1045" s="23">
        <v>0</v>
      </c>
      <c r="H1045" s="23">
        <v>0</v>
      </c>
      <c r="I1045" s="23">
        <v>0</v>
      </c>
      <c r="J1045" s="23">
        <v>0</v>
      </c>
      <c r="K1045" s="23">
        <v>0</v>
      </c>
      <c r="L1045" s="44">
        <v>0</v>
      </c>
      <c r="M1045" s="44">
        <v>0</v>
      </c>
      <c r="N1045" s="44">
        <v>0</v>
      </c>
      <c r="O1045" s="44">
        <v>0</v>
      </c>
      <c r="P1045" s="43">
        <v>1.4193</v>
      </c>
    </row>
    <row r="1046" spans="2:16" x14ac:dyDescent="0.25">
      <c r="B1046" s="42"/>
      <c r="C1046" s="295" t="s">
        <v>593</v>
      </c>
      <c r="D1046" s="23" t="s">
        <v>654</v>
      </c>
      <c r="E1046" s="30"/>
      <c r="F1046" s="23">
        <v>180</v>
      </c>
      <c r="G1046" s="23">
        <v>0</v>
      </c>
      <c r="H1046" s="23">
        <v>0</v>
      </c>
      <c r="I1046" s="23">
        <v>0</v>
      </c>
      <c r="J1046" s="23">
        <v>0</v>
      </c>
      <c r="K1046" s="23">
        <v>0</v>
      </c>
      <c r="L1046" s="44">
        <v>0</v>
      </c>
      <c r="M1046" s="44">
        <v>0</v>
      </c>
      <c r="N1046" s="44">
        <v>0</v>
      </c>
      <c r="O1046" s="44">
        <v>0</v>
      </c>
      <c r="P1046" s="43">
        <v>1.494</v>
      </c>
    </row>
    <row r="1047" spans="2:16" x14ac:dyDescent="0.25">
      <c r="B1047" s="42"/>
      <c r="C1047" s="295" t="s">
        <v>490</v>
      </c>
      <c r="D1047" s="23" t="s">
        <v>1545</v>
      </c>
      <c r="E1047" s="30"/>
      <c r="F1047" s="23">
        <v>360</v>
      </c>
      <c r="G1047" s="23">
        <v>0</v>
      </c>
      <c r="H1047" s="23">
        <v>0</v>
      </c>
      <c r="I1047" s="23">
        <v>0</v>
      </c>
      <c r="J1047" s="23">
        <v>1</v>
      </c>
      <c r="K1047" s="23">
        <v>0</v>
      </c>
      <c r="L1047" s="44">
        <v>0</v>
      </c>
      <c r="M1047" s="44">
        <v>0</v>
      </c>
      <c r="N1047" s="44">
        <v>0</v>
      </c>
      <c r="O1047" s="44">
        <v>0</v>
      </c>
      <c r="P1047" s="43">
        <v>2.738</v>
      </c>
    </row>
    <row r="1048" spans="2:16" x14ac:dyDescent="0.25">
      <c r="B1048" s="42"/>
      <c r="C1048" s="295" t="s">
        <v>233</v>
      </c>
      <c r="D1048" s="23" t="s">
        <v>992</v>
      </c>
      <c r="E1048" s="30"/>
      <c r="F1048" s="23">
        <v>570</v>
      </c>
      <c r="G1048" s="23">
        <v>1</v>
      </c>
      <c r="H1048" s="23">
        <v>2</v>
      </c>
      <c r="I1048" s="23">
        <v>0</v>
      </c>
      <c r="J1048" s="23">
        <v>1</v>
      </c>
      <c r="K1048" s="23">
        <v>0</v>
      </c>
      <c r="L1048" s="44">
        <v>0</v>
      </c>
      <c r="M1048" s="44">
        <v>0</v>
      </c>
      <c r="N1048" s="44">
        <v>0</v>
      </c>
      <c r="O1048" s="44">
        <v>0</v>
      </c>
      <c r="P1048" s="43">
        <v>7.4809999999999999</v>
      </c>
    </row>
    <row r="1049" spans="2:16" x14ac:dyDescent="0.25">
      <c r="B1049" s="42"/>
      <c r="C1049" s="295" t="s">
        <v>101</v>
      </c>
      <c r="D1049" s="23" t="s">
        <v>634</v>
      </c>
      <c r="E1049" s="30"/>
      <c r="F1049" s="23">
        <v>262</v>
      </c>
      <c r="G1049" s="23">
        <v>0</v>
      </c>
      <c r="H1049" s="23">
        <v>0</v>
      </c>
      <c r="I1049" s="41">
        <v>0</v>
      </c>
      <c r="J1049" s="23">
        <v>0</v>
      </c>
      <c r="K1049" s="23">
        <v>0</v>
      </c>
      <c r="L1049" s="44">
        <v>0</v>
      </c>
      <c r="M1049" s="44">
        <v>0</v>
      </c>
      <c r="N1049" s="44">
        <v>0</v>
      </c>
      <c r="O1049" s="44">
        <v>0</v>
      </c>
      <c r="P1049" s="43">
        <v>2.1745999999999999</v>
      </c>
    </row>
    <row r="1050" spans="2:16" x14ac:dyDescent="0.25">
      <c r="B1050" s="42"/>
      <c r="C1050" s="295" t="s">
        <v>648</v>
      </c>
      <c r="D1050" s="23" t="s">
        <v>1542</v>
      </c>
      <c r="E1050" s="30"/>
      <c r="F1050" s="23">
        <v>574</v>
      </c>
      <c r="G1050" s="23">
        <v>0</v>
      </c>
      <c r="H1050" s="23">
        <v>0</v>
      </c>
      <c r="I1050" s="41">
        <v>0</v>
      </c>
      <c r="J1050" s="23">
        <v>1</v>
      </c>
      <c r="K1050" s="23">
        <v>0</v>
      </c>
      <c r="L1050" s="44">
        <v>0</v>
      </c>
      <c r="M1050" s="44">
        <v>0</v>
      </c>
      <c r="N1050" s="44">
        <v>0</v>
      </c>
      <c r="O1050" s="44">
        <v>0</v>
      </c>
      <c r="P1050" s="43">
        <v>4.5141999999999998</v>
      </c>
    </row>
    <row r="1051" spans="2:16" x14ac:dyDescent="0.25">
      <c r="B1051" s="42"/>
      <c r="C1051" s="295" t="s">
        <v>558</v>
      </c>
      <c r="D1051" s="23" t="s">
        <v>1420</v>
      </c>
      <c r="E1051" s="30"/>
      <c r="F1051" s="23">
        <v>630</v>
      </c>
      <c r="G1051" s="23">
        <v>0</v>
      </c>
      <c r="H1051" s="23">
        <v>0</v>
      </c>
      <c r="I1051" s="41">
        <v>0</v>
      </c>
      <c r="J1051" s="23">
        <v>0</v>
      </c>
      <c r="K1051" s="23">
        <v>0</v>
      </c>
      <c r="L1051" s="44">
        <v>6</v>
      </c>
      <c r="M1051" s="44">
        <v>4</v>
      </c>
      <c r="N1051" s="44">
        <v>8</v>
      </c>
      <c r="O1051" s="44">
        <v>4</v>
      </c>
      <c r="P1051" s="43">
        <v>15.829000000000001</v>
      </c>
    </row>
    <row r="1052" spans="2:16" x14ac:dyDescent="0.25">
      <c r="B1052" s="42"/>
      <c r="C1052" s="295" t="s">
        <v>45</v>
      </c>
      <c r="D1052" s="23" t="s">
        <v>1542</v>
      </c>
      <c r="E1052" s="30"/>
      <c r="F1052" s="23">
        <v>660</v>
      </c>
      <c r="G1052" s="23">
        <v>0</v>
      </c>
      <c r="H1052" s="23">
        <v>0</v>
      </c>
      <c r="I1052" s="41">
        <v>0</v>
      </c>
      <c r="J1052" s="23">
        <v>0</v>
      </c>
      <c r="K1052" s="23">
        <v>0</v>
      </c>
      <c r="L1052" s="44">
        <v>5</v>
      </c>
      <c r="M1052" s="44">
        <v>2</v>
      </c>
      <c r="N1052" s="44">
        <v>15</v>
      </c>
      <c r="O1052" s="44">
        <v>8</v>
      </c>
      <c r="P1052" s="43">
        <v>13.478</v>
      </c>
    </row>
    <row r="1053" spans="2:16" x14ac:dyDescent="0.25">
      <c r="B1053" s="42"/>
      <c r="C1053" s="295" t="s">
        <v>761</v>
      </c>
      <c r="D1053" s="23" t="s">
        <v>1110</v>
      </c>
      <c r="E1053" s="30"/>
      <c r="F1053" s="23">
        <v>360</v>
      </c>
      <c r="G1053" s="23">
        <v>0</v>
      </c>
      <c r="H1053" s="23">
        <v>0</v>
      </c>
      <c r="I1053" s="23">
        <v>0</v>
      </c>
      <c r="J1053" s="23">
        <v>0</v>
      </c>
      <c r="K1053" s="23">
        <v>0</v>
      </c>
      <c r="L1053" s="44">
        <v>1</v>
      </c>
      <c r="M1053" s="44">
        <v>1</v>
      </c>
      <c r="N1053" s="44">
        <v>12</v>
      </c>
      <c r="O1053" s="44">
        <v>5</v>
      </c>
      <c r="P1053" s="43">
        <v>6.1379999999999999</v>
      </c>
    </row>
    <row r="1054" spans="2:16" x14ac:dyDescent="0.25">
      <c r="B1054" s="42"/>
      <c r="C1054" s="295" t="s">
        <v>788</v>
      </c>
      <c r="D1054" s="23" t="s">
        <v>654</v>
      </c>
      <c r="E1054" s="30"/>
      <c r="F1054" s="23">
        <v>270</v>
      </c>
      <c r="G1054" s="23">
        <v>0</v>
      </c>
      <c r="H1054" s="23">
        <v>0</v>
      </c>
      <c r="I1054" s="23">
        <v>0</v>
      </c>
      <c r="J1054" s="23">
        <v>0</v>
      </c>
      <c r="K1054" s="23">
        <v>0</v>
      </c>
      <c r="L1054" s="44">
        <v>1</v>
      </c>
      <c r="M1054" s="44">
        <v>0</v>
      </c>
      <c r="N1054" s="44">
        <v>8</v>
      </c>
      <c r="O1054" s="44">
        <v>5</v>
      </c>
      <c r="P1054" s="43">
        <v>3.5910000000000002</v>
      </c>
    </row>
    <row r="1055" spans="2:16" x14ac:dyDescent="0.25">
      <c r="B1055" s="42"/>
      <c r="C1055" s="295" t="s">
        <v>1527</v>
      </c>
      <c r="D1055" s="23" t="s">
        <v>1395</v>
      </c>
      <c r="E1055" s="30"/>
      <c r="F1055" s="23">
        <v>270</v>
      </c>
      <c r="G1055" s="23">
        <v>0</v>
      </c>
      <c r="H1055" s="23">
        <v>0</v>
      </c>
      <c r="I1055" s="23">
        <v>0</v>
      </c>
      <c r="J1055" s="23">
        <v>0</v>
      </c>
      <c r="K1055" s="23">
        <v>0</v>
      </c>
      <c r="L1055" s="44">
        <v>1</v>
      </c>
      <c r="M1055" s="44">
        <v>0</v>
      </c>
      <c r="N1055" s="44">
        <v>8</v>
      </c>
      <c r="O1055" s="44">
        <v>6</v>
      </c>
      <c r="P1055" s="43">
        <v>3.3410000000000002</v>
      </c>
    </row>
    <row r="1056" spans="2:16" x14ac:dyDescent="0.25">
      <c r="B1056" s="42"/>
      <c r="C1056" s="295" t="s">
        <v>309</v>
      </c>
      <c r="D1056" s="23">
        <v>0</v>
      </c>
      <c r="E1056" s="30"/>
      <c r="F1056" s="23">
        <v>0</v>
      </c>
      <c r="G1056" s="23">
        <v>0</v>
      </c>
      <c r="H1056" s="23">
        <v>0</v>
      </c>
      <c r="I1056" s="23">
        <v>0</v>
      </c>
      <c r="J1056" s="23">
        <v>0</v>
      </c>
      <c r="K1056" s="23">
        <v>0</v>
      </c>
      <c r="L1056" s="44">
        <v>0</v>
      </c>
      <c r="M1056" s="44">
        <v>0</v>
      </c>
      <c r="N1056" s="44">
        <v>0</v>
      </c>
      <c r="O1056" s="44">
        <v>0</v>
      </c>
      <c r="P1056" s="43">
        <v>0</v>
      </c>
    </row>
    <row r="1057" spans="2:16" x14ac:dyDescent="0.25">
      <c r="B1057" s="42"/>
      <c r="C1057" s="295" t="s">
        <v>314</v>
      </c>
      <c r="D1057" s="23">
        <v>0</v>
      </c>
      <c r="E1057" s="30"/>
      <c r="F1057" s="23">
        <v>0</v>
      </c>
      <c r="G1057" s="23">
        <v>0</v>
      </c>
      <c r="H1057" s="23">
        <v>0</v>
      </c>
      <c r="I1057" s="23">
        <v>0</v>
      </c>
      <c r="J1057" s="23">
        <v>0</v>
      </c>
      <c r="K1057" s="23">
        <v>0</v>
      </c>
      <c r="L1057" s="44">
        <v>0</v>
      </c>
      <c r="M1057" s="44">
        <v>0</v>
      </c>
      <c r="N1057" s="44">
        <v>0</v>
      </c>
      <c r="O1057" s="44">
        <v>0</v>
      </c>
      <c r="P1057" s="43">
        <v>0</v>
      </c>
    </row>
    <row r="1058" spans="2:16" x14ac:dyDescent="0.25">
      <c r="B1058" s="42"/>
      <c r="C1058" s="295" t="s">
        <v>133</v>
      </c>
      <c r="D1058" s="23">
        <v>0</v>
      </c>
      <c r="E1058" s="30"/>
      <c r="F1058" s="23">
        <v>0</v>
      </c>
      <c r="G1058" s="23">
        <v>0</v>
      </c>
      <c r="H1058" s="23">
        <v>0</v>
      </c>
      <c r="I1058" s="23">
        <v>1</v>
      </c>
      <c r="J1058" s="23">
        <v>0</v>
      </c>
      <c r="K1058" s="23">
        <v>0</v>
      </c>
      <c r="L1058" s="44">
        <v>0</v>
      </c>
      <c r="M1058" s="44">
        <v>0</v>
      </c>
      <c r="N1058" s="44">
        <v>0</v>
      </c>
      <c r="O1058" s="44">
        <v>0</v>
      </c>
      <c r="P1058" s="43">
        <v>1</v>
      </c>
    </row>
    <row r="1059" spans="2:16" x14ac:dyDescent="0.25">
      <c r="B1059" s="168" t="s">
        <v>782</v>
      </c>
      <c r="C1059" s="283"/>
      <c r="D1059" s="35">
        <v>0</v>
      </c>
      <c r="E1059" s="35">
        <v>0</v>
      </c>
      <c r="F1059" s="35">
        <v>10520</v>
      </c>
      <c r="G1059" s="35">
        <v>35</v>
      </c>
      <c r="H1059" s="35">
        <v>23</v>
      </c>
      <c r="I1059" s="35">
        <v>16</v>
      </c>
      <c r="J1059" s="35">
        <v>7</v>
      </c>
      <c r="K1059" s="35">
        <v>1</v>
      </c>
      <c r="L1059" s="35">
        <v>16</v>
      </c>
      <c r="M1059" s="35">
        <v>14</v>
      </c>
      <c r="N1059" s="35">
        <v>56</v>
      </c>
      <c r="O1059" s="35">
        <v>21</v>
      </c>
      <c r="P1059" s="43">
        <v>195.01599999999999</v>
      </c>
    </row>
    <row r="1060" spans="2:16" x14ac:dyDescent="0.25">
      <c r="B1060" s="42"/>
      <c r="C1060" s="284" t="s">
        <v>425</v>
      </c>
      <c r="D1060" s="23" t="s">
        <v>1420</v>
      </c>
      <c r="E1060" s="30"/>
      <c r="F1060" s="23">
        <v>605</v>
      </c>
      <c r="G1060" s="23">
        <v>8</v>
      </c>
      <c r="H1060" s="23">
        <v>3</v>
      </c>
      <c r="I1060" s="23">
        <v>4</v>
      </c>
      <c r="J1060" s="23">
        <v>1</v>
      </c>
      <c r="K1060" s="23">
        <v>0</v>
      </c>
      <c r="L1060" s="44">
        <v>0</v>
      </c>
      <c r="M1060" s="44">
        <v>0</v>
      </c>
      <c r="N1060" s="44">
        <v>0</v>
      </c>
      <c r="O1060" s="44">
        <v>0</v>
      </c>
      <c r="P1060" s="43">
        <v>19.7715</v>
      </c>
    </row>
    <row r="1061" spans="2:16" x14ac:dyDescent="0.25">
      <c r="B1061" s="42"/>
      <c r="C1061" s="285" t="s">
        <v>5</v>
      </c>
      <c r="D1061" s="23" t="s">
        <v>1542</v>
      </c>
      <c r="E1061" s="30"/>
      <c r="F1061" s="23">
        <v>652</v>
      </c>
      <c r="G1061" s="23">
        <v>6</v>
      </c>
      <c r="H1061" s="23">
        <v>1</v>
      </c>
      <c r="I1061" s="23">
        <v>2</v>
      </c>
      <c r="J1061" s="23">
        <v>0</v>
      </c>
      <c r="K1061" s="23">
        <v>0</v>
      </c>
      <c r="L1061" s="44">
        <v>0</v>
      </c>
      <c r="M1061" s="44">
        <v>0</v>
      </c>
      <c r="N1061" s="44">
        <v>0</v>
      </c>
      <c r="O1061" s="44">
        <v>0</v>
      </c>
      <c r="P1061" s="43">
        <v>14.4116</v>
      </c>
    </row>
    <row r="1062" spans="2:16" x14ac:dyDescent="0.25">
      <c r="B1062" s="42"/>
      <c r="C1062" s="285" t="s">
        <v>613</v>
      </c>
      <c r="D1062" s="23" t="s">
        <v>634</v>
      </c>
      <c r="E1062" s="30"/>
      <c r="F1062" s="23">
        <v>361</v>
      </c>
      <c r="G1062" s="23">
        <v>0</v>
      </c>
      <c r="H1062" s="23">
        <v>3</v>
      </c>
      <c r="I1062" s="23">
        <v>0</v>
      </c>
      <c r="J1062" s="23">
        <v>0</v>
      </c>
      <c r="K1062" s="23">
        <v>0</v>
      </c>
      <c r="L1062" s="44">
        <v>0</v>
      </c>
      <c r="M1062" s="44">
        <v>0</v>
      </c>
      <c r="N1062" s="44">
        <v>0</v>
      </c>
      <c r="O1062" s="44">
        <v>0</v>
      </c>
      <c r="P1062" s="43">
        <v>5.9962999999999997</v>
      </c>
    </row>
    <row r="1063" spans="2:16" x14ac:dyDescent="0.25">
      <c r="B1063" s="42"/>
      <c r="C1063" s="285" t="s">
        <v>249</v>
      </c>
      <c r="D1063" s="23" t="s">
        <v>989</v>
      </c>
      <c r="E1063" s="30"/>
      <c r="F1063" s="23">
        <v>129</v>
      </c>
      <c r="G1063" s="23">
        <v>0</v>
      </c>
      <c r="H1063" s="23">
        <v>0</v>
      </c>
      <c r="I1063" s="23">
        <v>0</v>
      </c>
      <c r="J1063" s="23">
        <v>0</v>
      </c>
      <c r="K1063" s="23">
        <v>0</v>
      </c>
      <c r="L1063" s="44">
        <v>0</v>
      </c>
      <c r="M1063" s="44">
        <v>0</v>
      </c>
      <c r="N1063" s="44">
        <v>0</v>
      </c>
      <c r="O1063" s="44">
        <v>0</v>
      </c>
      <c r="P1063" s="43">
        <v>1.0707</v>
      </c>
    </row>
    <row r="1064" spans="2:16" x14ac:dyDescent="0.25">
      <c r="B1064" s="42"/>
      <c r="C1064" s="285" t="s">
        <v>697</v>
      </c>
      <c r="D1064" s="23" t="s">
        <v>1547</v>
      </c>
      <c r="E1064" s="30"/>
      <c r="F1064" s="23">
        <v>478</v>
      </c>
      <c r="G1064" s="23">
        <v>1</v>
      </c>
      <c r="H1064" s="23">
        <v>1</v>
      </c>
      <c r="I1064" s="23">
        <v>1</v>
      </c>
      <c r="J1064" s="23">
        <v>0</v>
      </c>
      <c r="K1064" s="23">
        <v>0</v>
      </c>
      <c r="L1064" s="44">
        <v>0</v>
      </c>
      <c r="M1064" s="44">
        <v>0</v>
      </c>
      <c r="N1064" s="44">
        <v>0</v>
      </c>
      <c r="O1064" s="44">
        <v>0</v>
      </c>
      <c r="P1064" s="43">
        <v>6.9673999999999996</v>
      </c>
    </row>
    <row r="1065" spans="2:16" x14ac:dyDescent="0.25">
      <c r="B1065" s="42"/>
      <c r="C1065" s="285" t="s">
        <v>649</v>
      </c>
      <c r="D1065" s="23" t="s">
        <v>647</v>
      </c>
      <c r="E1065" s="30"/>
      <c r="F1065" s="23">
        <v>185</v>
      </c>
      <c r="G1065" s="23">
        <v>0</v>
      </c>
      <c r="H1065" s="23">
        <v>0</v>
      </c>
      <c r="I1065" s="23">
        <v>0</v>
      </c>
      <c r="J1065" s="23">
        <v>0</v>
      </c>
      <c r="K1065" s="23">
        <v>0</v>
      </c>
      <c r="L1065" s="44">
        <v>0</v>
      </c>
      <c r="M1065" s="44">
        <v>0</v>
      </c>
      <c r="N1065" s="44">
        <v>0</v>
      </c>
      <c r="O1065" s="44">
        <v>0</v>
      </c>
      <c r="P1065" s="43">
        <v>1.5355000000000001</v>
      </c>
    </row>
    <row r="1066" spans="2:16" x14ac:dyDescent="0.25">
      <c r="B1066" s="42"/>
      <c r="C1066" s="285" t="s">
        <v>491</v>
      </c>
      <c r="D1066" s="23" t="s">
        <v>1545</v>
      </c>
      <c r="E1066" s="30"/>
      <c r="F1066" s="23">
        <v>422</v>
      </c>
      <c r="G1066" s="23">
        <v>0</v>
      </c>
      <c r="H1066" s="23">
        <v>1</v>
      </c>
      <c r="I1066" s="23">
        <v>0</v>
      </c>
      <c r="J1066" s="23">
        <v>0</v>
      </c>
      <c r="K1066" s="23">
        <v>0</v>
      </c>
      <c r="L1066" s="44">
        <v>0</v>
      </c>
      <c r="M1066" s="44">
        <v>0</v>
      </c>
      <c r="N1066" s="44">
        <v>0</v>
      </c>
      <c r="O1066" s="44">
        <v>0</v>
      </c>
      <c r="P1066" s="43">
        <v>4.5026000000000002</v>
      </c>
    </row>
    <row r="1067" spans="2:16" x14ac:dyDescent="0.25">
      <c r="B1067" s="42"/>
      <c r="C1067" s="285" t="s">
        <v>535</v>
      </c>
      <c r="D1067" s="23" t="s">
        <v>634</v>
      </c>
      <c r="E1067" s="30"/>
      <c r="F1067" s="23">
        <v>326</v>
      </c>
      <c r="G1067" s="23">
        <v>1</v>
      </c>
      <c r="H1067" s="23">
        <v>0</v>
      </c>
      <c r="I1067" s="23">
        <v>0</v>
      </c>
      <c r="J1067" s="23">
        <v>0</v>
      </c>
      <c r="K1067" s="23">
        <v>0</v>
      </c>
      <c r="L1067" s="44">
        <v>0</v>
      </c>
      <c r="M1067" s="44">
        <v>0</v>
      </c>
      <c r="N1067" s="44">
        <v>0</v>
      </c>
      <c r="O1067" s="44">
        <v>0</v>
      </c>
      <c r="P1067" s="43">
        <v>3.7058</v>
      </c>
    </row>
    <row r="1068" spans="2:16" x14ac:dyDescent="0.25">
      <c r="B1068" s="42"/>
      <c r="C1068" s="285" t="s">
        <v>707</v>
      </c>
      <c r="D1068" s="23" t="s">
        <v>1236</v>
      </c>
      <c r="E1068" s="30"/>
      <c r="F1068" s="23">
        <v>425</v>
      </c>
      <c r="G1068" s="23">
        <v>1</v>
      </c>
      <c r="H1068" s="23">
        <v>2</v>
      </c>
      <c r="I1068" s="23">
        <v>1</v>
      </c>
      <c r="J1068" s="23">
        <v>0</v>
      </c>
      <c r="K1068" s="23">
        <v>0</v>
      </c>
      <c r="L1068" s="44">
        <v>0</v>
      </c>
      <c r="M1068" s="44">
        <v>0</v>
      </c>
      <c r="N1068" s="44">
        <v>0</v>
      </c>
      <c r="O1068" s="44">
        <v>0</v>
      </c>
      <c r="P1068" s="43">
        <v>7.5274999999999999</v>
      </c>
    </row>
    <row r="1069" spans="2:16" x14ac:dyDescent="0.25">
      <c r="B1069" s="42"/>
      <c r="C1069" s="285" t="s">
        <v>225</v>
      </c>
      <c r="D1069" s="23" t="s">
        <v>1542</v>
      </c>
      <c r="E1069" s="30"/>
      <c r="F1069" s="23">
        <v>602</v>
      </c>
      <c r="G1069" s="23">
        <v>6</v>
      </c>
      <c r="H1069" s="23">
        <v>1</v>
      </c>
      <c r="I1069" s="23">
        <v>3</v>
      </c>
      <c r="J1069" s="23">
        <v>1</v>
      </c>
      <c r="K1069" s="23">
        <v>0</v>
      </c>
      <c r="L1069" s="44">
        <v>0</v>
      </c>
      <c r="M1069" s="44">
        <v>0</v>
      </c>
      <c r="N1069" s="44">
        <v>0</v>
      </c>
      <c r="O1069" s="44">
        <v>0</v>
      </c>
      <c r="P1069" s="43">
        <v>14.746600000000001</v>
      </c>
    </row>
    <row r="1070" spans="2:16" x14ac:dyDescent="0.25">
      <c r="B1070" s="42"/>
      <c r="C1070" s="285" t="s">
        <v>422</v>
      </c>
      <c r="D1070" s="23" t="s">
        <v>1404</v>
      </c>
      <c r="E1070" s="30"/>
      <c r="F1070" s="23">
        <v>310</v>
      </c>
      <c r="G1070" s="23">
        <v>3</v>
      </c>
      <c r="H1070" s="23">
        <v>1</v>
      </c>
      <c r="I1070" s="23">
        <v>2</v>
      </c>
      <c r="J1070" s="23">
        <v>1</v>
      </c>
      <c r="K1070" s="23">
        <v>0</v>
      </c>
      <c r="L1070" s="44">
        <v>0</v>
      </c>
      <c r="M1070" s="44">
        <v>0</v>
      </c>
      <c r="N1070" s="44">
        <v>0</v>
      </c>
      <c r="O1070" s="44">
        <v>0</v>
      </c>
      <c r="P1070" s="43">
        <v>8.3230000000000004</v>
      </c>
    </row>
    <row r="1071" spans="2:16" x14ac:dyDescent="0.25">
      <c r="B1071" s="42"/>
      <c r="C1071" s="285" t="s">
        <v>721</v>
      </c>
      <c r="D1071" s="23" t="s">
        <v>885</v>
      </c>
      <c r="E1071" s="30"/>
      <c r="F1071" s="23">
        <v>312</v>
      </c>
      <c r="G1071" s="23">
        <v>3</v>
      </c>
      <c r="H1071" s="23">
        <v>0</v>
      </c>
      <c r="I1071" s="23">
        <v>1</v>
      </c>
      <c r="J1071" s="23">
        <v>1</v>
      </c>
      <c r="K1071" s="23">
        <v>1</v>
      </c>
      <c r="L1071" s="44">
        <v>0</v>
      </c>
      <c r="M1071" s="44">
        <v>0</v>
      </c>
      <c r="N1071" s="44">
        <v>0</v>
      </c>
      <c r="O1071" s="44">
        <v>0</v>
      </c>
      <c r="P1071" s="43">
        <v>5.8395999999999999</v>
      </c>
    </row>
    <row r="1072" spans="2:16" x14ac:dyDescent="0.25">
      <c r="B1072" s="42"/>
      <c r="C1072" s="285" t="s">
        <v>780</v>
      </c>
      <c r="D1072" s="23" t="s">
        <v>1438</v>
      </c>
      <c r="E1072" s="30"/>
      <c r="F1072" s="23">
        <v>362</v>
      </c>
      <c r="G1072" s="23">
        <v>0</v>
      </c>
      <c r="H1072" s="23">
        <v>1</v>
      </c>
      <c r="I1072" s="23">
        <v>0</v>
      </c>
      <c r="J1072" s="23">
        <v>0</v>
      </c>
      <c r="K1072" s="23">
        <v>0</v>
      </c>
      <c r="L1072" s="44">
        <v>0</v>
      </c>
      <c r="M1072" s="44">
        <v>0</v>
      </c>
      <c r="N1072" s="44">
        <v>0</v>
      </c>
      <c r="O1072" s="44">
        <v>0</v>
      </c>
      <c r="P1072" s="43">
        <v>4.0045999999999999</v>
      </c>
    </row>
    <row r="1073" spans="2:16" x14ac:dyDescent="0.25">
      <c r="B1073" s="42"/>
      <c r="C1073" s="285" t="s">
        <v>219</v>
      </c>
      <c r="D1073" s="23" t="s">
        <v>885</v>
      </c>
      <c r="E1073" s="30"/>
      <c r="F1073" s="23">
        <v>223</v>
      </c>
      <c r="G1073" s="23">
        <v>0</v>
      </c>
      <c r="H1073" s="23">
        <v>1</v>
      </c>
      <c r="I1073" s="23">
        <v>0</v>
      </c>
      <c r="J1073" s="23">
        <v>0</v>
      </c>
      <c r="K1073" s="23">
        <v>0</v>
      </c>
      <c r="L1073" s="44">
        <v>0</v>
      </c>
      <c r="M1073" s="44">
        <v>0</v>
      </c>
      <c r="N1073" s="44">
        <v>0</v>
      </c>
      <c r="O1073" s="44">
        <v>0</v>
      </c>
      <c r="P1073" s="43">
        <v>2.8509000000000002</v>
      </c>
    </row>
    <row r="1074" spans="2:16" x14ac:dyDescent="0.25">
      <c r="B1074" s="42"/>
      <c r="C1074" s="285" t="s">
        <v>381</v>
      </c>
      <c r="D1074" s="23" t="s">
        <v>1438</v>
      </c>
      <c r="E1074" s="30"/>
      <c r="F1074" s="23">
        <v>234</v>
      </c>
      <c r="G1074" s="23">
        <v>0</v>
      </c>
      <c r="H1074" s="23">
        <v>1</v>
      </c>
      <c r="I1074" s="23">
        <v>0</v>
      </c>
      <c r="J1074" s="23">
        <v>0</v>
      </c>
      <c r="K1074" s="23">
        <v>0</v>
      </c>
      <c r="L1074" s="44">
        <v>0</v>
      </c>
      <c r="M1074" s="44">
        <v>0</v>
      </c>
      <c r="N1074" s="44">
        <v>0</v>
      </c>
      <c r="O1074" s="44">
        <v>0</v>
      </c>
      <c r="P1074" s="43">
        <v>2.9421999999999997</v>
      </c>
    </row>
    <row r="1075" spans="2:16" x14ac:dyDescent="0.25">
      <c r="B1075" s="42"/>
      <c r="C1075" s="285" t="s">
        <v>747</v>
      </c>
      <c r="D1075" s="23" t="s">
        <v>1553</v>
      </c>
      <c r="E1075" s="30"/>
      <c r="F1075" s="23">
        <v>360</v>
      </c>
      <c r="G1075" s="23">
        <v>3</v>
      </c>
      <c r="H1075" s="23">
        <v>0</v>
      </c>
      <c r="I1075" s="23">
        <v>0</v>
      </c>
      <c r="J1075" s="23">
        <v>0</v>
      </c>
      <c r="K1075" s="23">
        <v>0</v>
      </c>
      <c r="L1075" s="44">
        <v>0</v>
      </c>
      <c r="M1075" s="44">
        <v>0</v>
      </c>
      <c r="N1075" s="44">
        <v>0</v>
      </c>
      <c r="O1075" s="44">
        <v>0</v>
      </c>
      <c r="P1075" s="43">
        <v>5.9879999999999995</v>
      </c>
    </row>
    <row r="1076" spans="2:16" x14ac:dyDescent="0.25">
      <c r="B1076" s="42"/>
      <c r="C1076" s="285" t="s">
        <v>781</v>
      </c>
      <c r="D1076" s="23" t="s">
        <v>1387</v>
      </c>
      <c r="E1076" s="30"/>
      <c r="F1076" s="23">
        <v>215</v>
      </c>
      <c r="G1076" s="23">
        <v>1</v>
      </c>
      <c r="H1076" s="23">
        <v>1</v>
      </c>
      <c r="I1076" s="23">
        <v>0</v>
      </c>
      <c r="J1076" s="23">
        <v>0</v>
      </c>
      <c r="K1076" s="23">
        <v>0</v>
      </c>
      <c r="L1076" s="44">
        <v>0</v>
      </c>
      <c r="M1076" s="44">
        <v>0</v>
      </c>
      <c r="N1076" s="44">
        <v>0</v>
      </c>
      <c r="O1076" s="44">
        <v>0</v>
      </c>
      <c r="P1076" s="43">
        <v>3.7845</v>
      </c>
    </row>
    <row r="1077" spans="2:16" x14ac:dyDescent="0.25">
      <c r="B1077" s="42"/>
      <c r="C1077" s="285" t="s">
        <v>778</v>
      </c>
      <c r="D1077" s="23">
        <v>0</v>
      </c>
      <c r="E1077" s="30"/>
      <c r="F1077" s="23">
        <v>0</v>
      </c>
      <c r="G1077" s="23">
        <v>0</v>
      </c>
      <c r="H1077" s="23">
        <v>0</v>
      </c>
      <c r="I1077" s="23">
        <v>0</v>
      </c>
      <c r="J1077" s="23">
        <v>0</v>
      </c>
      <c r="K1077" s="23">
        <v>0</v>
      </c>
      <c r="L1077" s="44">
        <v>0</v>
      </c>
      <c r="M1077" s="44">
        <v>0</v>
      </c>
      <c r="N1077" s="44">
        <v>0</v>
      </c>
      <c r="O1077" s="44">
        <v>0</v>
      </c>
      <c r="P1077" s="43">
        <v>0</v>
      </c>
    </row>
    <row r="1078" spans="2:16" x14ac:dyDescent="0.25">
      <c r="B1078" s="42"/>
      <c r="C1078" s="285" t="s">
        <v>490</v>
      </c>
      <c r="D1078" s="23" t="s">
        <v>1545</v>
      </c>
      <c r="E1078" s="30"/>
      <c r="F1078" s="23">
        <v>360</v>
      </c>
      <c r="G1078" s="23">
        <v>0</v>
      </c>
      <c r="H1078" s="23">
        <v>0</v>
      </c>
      <c r="I1078" s="23">
        <v>0</v>
      </c>
      <c r="J1078" s="23">
        <v>1</v>
      </c>
      <c r="K1078" s="23">
        <v>0</v>
      </c>
      <c r="L1078" s="44">
        <v>0</v>
      </c>
      <c r="M1078" s="44">
        <v>0</v>
      </c>
      <c r="N1078" s="44">
        <v>0</v>
      </c>
      <c r="O1078" s="44">
        <v>0</v>
      </c>
      <c r="P1078" s="43">
        <v>2.738</v>
      </c>
    </row>
    <row r="1079" spans="2:16" x14ac:dyDescent="0.25">
      <c r="B1079" s="42"/>
      <c r="C1079" s="285" t="s">
        <v>233</v>
      </c>
      <c r="D1079" s="23" t="s">
        <v>992</v>
      </c>
      <c r="E1079" s="30"/>
      <c r="F1079" s="23">
        <v>570</v>
      </c>
      <c r="G1079" s="23">
        <v>1</v>
      </c>
      <c r="H1079" s="23">
        <v>2</v>
      </c>
      <c r="I1079" s="23">
        <v>0</v>
      </c>
      <c r="J1079" s="23">
        <v>1</v>
      </c>
      <c r="K1079" s="23">
        <v>0</v>
      </c>
      <c r="L1079" s="44">
        <v>0</v>
      </c>
      <c r="M1079" s="44">
        <v>0</v>
      </c>
      <c r="N1079" s="44">
        <v>0</v>
      </c>
      <c r="O1079" s="44">
        <v>0</v>
      </c>
      <c r="P1079" s="43">
        <v>7.4809999999999999</v>
      </c>
    </row>
    <row r="1080" spans="2:16" x14ac:dyDescent="0.25">
      <c r="B1080" s="42"/>
      <c r="C1080" s="285" t="s">
        <v>435</v>
      </c>
      <c r="D1080" s="23" t="s">
        <v>1404</v>
      </c>
      <c r="E1080" s="30"/>
      <c r="F1080" s="23">
        <v>539</v>
      </c>
      <c r="G1080" s="23">
        <v>1</v>
      </c>
      <c r="H1080" s="23">
        <v>0</v>
      </c>
      <c r="I1080" s="41">
        <v>0</v>
      </c>
      <c r="J1080" s="23">
        <v>1</v>
      </c>
      <c r="K1080" s="23">
        <v>0</v>
      </c>
      <c r="L1080" s="44">
        <v>0</v>
      </c>
      <c r="M1080" s="44">
        <v>0</v>
      </c>
      <c r="N1080" s="44">
        <v>0</v>
      </c>
      <c r="O1080" s="44">
        <v>0</v>
      </c>
      <c r="P1080" s="43">
        <v>5.2237</v>
      </c>
    </row>
    <row r="1081" spans="2:16" x14ac:dyDescent="0.25">
      <c r="B1081" s="42"/>
      <c r="C1081" s="285" t="s">
        <v>379</v>
      </c>
      <c r="D1081" s="23" t="s">
        <v>647</v>
      </c>
      <c r="E1081" s="30"/>
      <c r="F1081" s="23">
        <v>390</v>
      </c>
      <c r="G1081" s="23">
        <v>0</v>
      </c>
      <c r="H1081" s="23">
        <v>2</v>
      </c>
      <c r="I1081" s="41">
        <v>0</v>
      </c>
      <c r="J1081" s="23">
        <v>0</v>
      </c>
      <c r="K1081" s="23">
        <v>0</v>
      </c>
      <c r="L1081" s="44">
        <v>0</v>
      </c>
      <c r="M1081" s="44">
        <v>0</v>
      </c>
      <c r="N1081" s="44">
        <v>0</v>
      </c>
      <c r="O1081" s="44">
        <v>0</v>
      </c>
      <c r="P1081" s="43">
        <v>5.2370000000000001</v>
      </c>
    </row>
    <row r="1082" spans="2:16" x14ac:dyDescent="0.25">
      <c r="B1082" s="42"/>
      <c r="C1082" s="285" t="s">
        <v>469</v>
      </c>
      <c r="D1082" s="23" t="s">
        <v>1275</v>
      </c>
      <c r="E1082" s="30"/>
      <c r="F1082" s="23">
        <v>630</v>
      </c>
      <c r="G1082" s="23">
        <v>0</v>
      </c>
      <c r="H1082" s="23">
        <v>0</v>
      </c>
      <c r="I1082" s="41">
        <v>0</v>
      </c>
      <c r="J1082" s="23">
        <v>0</v>
      </c>
      <c r="K1082" s="23">
        <v>0</v>
      </c>
      <c r="L1082" s="44">
        <v>6</v>
      </c>
      <c r="M1082" s="44">
        <v>6</v>
      </c>
      <c r="N1082" s="44">
        <v>9</v>
      </c>
      <c r="O1082" s="44">
        <v>1</v>
      </c>
      <c r="P1082" s="43">
        <v>18.779</v>
      </c>
    </row>
    <row r="1083" spans="2:16" x14ac:dyDescent="0.25">
      <c r="B1083" s="42"/>
      <c r="C1083" s="285" t="s">
        <v>269</v>
      </c>
      <c r="D1083" s="23" t="s">
        <v>1545</v>
      </c>
      <c r="E1083" s="30"/>
      <c r="F1083" s="23">
        <v>450</v>
      </c>
      <c r="G1083" s="23">
        <v>0</v>
      </c>
      <c r="H1083" s="23">
        <v>0</v>
      </c>
      <c r="I1083" s="41">
        <v>0</v>
      </c>
      <c r="J1083" s="23">
        <v>0</v>
      </c>
      <c r="K1083" s="23">
        <v>0</v>
      </c>
      <c r="L1083" s="44">
        <v>2</v>
      </c>
      <c r="M1083" s="44">
        <v>2</v>
      </c>
      <c r="N1083" s="44">
        <v>19</v>
      </c>
      <c r="O1083" s="44">
        <v>3</v>
      </c>
      <c r="P1083" s="43">
        <v>10.785</v>
      </c>
    </row>
    <row r="1084" spans="2:16" x14ac:dyDescent="0.25">
      <c r="B1084" s="42"/>
      <c r="C1084" s="285" t="s">
        <v>400</v>
      </c>
      <c r="D1084" s="23" t="s">
        <v>992</v>
      </c>
      <c r="E1084" s="30"/>
      <c r="F1084" s="23">
        <v>570</v>
      </c>
      <c r="G1084" s="23">
        <v>0</v>
      </c>
      <c r="H1084" s="23">
        <v>0</v>
      </c>
      <c r="I1084" s="23">
        <v>0</v>
      </c>
      <c r="J1084" s="23">
        <v>0</v>
      </c>
      <c r="K1084" s="23">
        <v>0</v>
      </c>
      <c r="L1084" s="44">
        <v>3</v>
      </c>
      <c r="M1084" s="44">
        <v>2</v>
      </c>
      <c r="N1084" s="44">
        <v>14</v>
      </c>
      <c r="O1084" s="44">
        <v>6</v>
      </c>
      <c r="P1084" s="43">
        <v>11.031000000000001</v>
      </c>
    </row>
    <row r="1085" spans="2:16" x14ac:dyDescent="0.25">
      <c r="B1085" s="42"/>
      <c r="C1085" s="285" t="s">
        <v>760</v>
      </c>
      <c r="D1085" s="23" t="s">
        <v>885</v>
      </c>
      <c r="E1085" s="30"/>
      <c r="F1085" s="23">
        <v>360</v>
      </c>
      <c r="G1085" s="23">
        <v>0</v>
      </c>
      <c r="H1085" s="23">
        <v>0</v>
      </c>
      <c r="I1085" s="23">
        <v>0</v>
      </c>
      <c r="J1085" s="23">
        <v>0</v>
      </c>
      <c r="K1085" s="23">
        <v>0</v>
      </c>
      <c r="L1085" s="44">
        <v>3</v>
      </c>
      <c r="M1085" s="44">
        <v>2</v>
      </c>
      <c r="N1085" s="44">
        <v>8</v>
      </c>
      <c r="O1085" s="44">
        <v>5</v>
      </c>
      <c r="P1085" s="43">
        <v>8.3379999999999992</v>
      </c>
    </row>
    <row r="1086" spans="2:16" x14ac:dyDescent="0.25">
      <c r="B1086" s="42"/>
      <c r="C1086" s="294" t="s">
        <v>764</v>
      </c>
      <c r="D1086" s="23" t="s">
        <v>887</v>
      </c>
      <c r="E1086" s="30"/>
      <c r="F1086" s="23">
        <v>450</v>
      </c>
      <c r="G1086" s="23">
        <v>0</v>
      </c>
      <c r="H1086" s="23">
        <v>0</v>
      </c>
      <c r="I1086" s="23">
        <v>0</v>
      </c>
      <c r="J1086" s="23">
        <v>0</v>
      </c>
      <c r="K1086" s="23">
        <v>0</v>
      </c>
      <c r="L1086" s="44">
        <v>2</v>
      </c>
      <c r="M1086" s="44">
        <v>2</v>
      </c>
      <c r="N1086" s="44">
        <v>6</v>
      </c>
      <c r="O1086" s="44">
        <v>6</v>
      </c>
      <c r="P1086" s="43">
        <v>7.4349999999999987</v>
      </c>
    </row>
    <row r="1087" spans="2:16" x14ac:dyDescent="0.25">
      <c r="B1087" s="42"/>
      <c r="C1087" s="261" t="s">
        <v>308</v>
      </c>
      <c r="D1087" s="23">
        <v>0</v>
      </c>
      <c r="E1087" s="30"/>
      <c r="F1087" s="23">
        <v>0</v>
      </c>
      <c r="G1087" s="23">
        <v>0</v>
      </c>
      <c r="H1087" s="23">
        <v>2</v>
      </c>
      <c r="I1087" s="23">
        <v>1</v>
      </c>
      <c r="J1087" s="23">
        <v>0</v>
      </c>
      <c r="K1087" s="23">
        <v>0</v>
      </c>
      <c r="L1087" s="44">
        <v>0</v>
      </c>
      <c r="M1087" s="44">
        <v>0</v>
      </c>
      <c r="N1087" s="44">
        <v>0</v>
      </c>
      <c r="O1087" s="44">
        <v>0</v>
      </c>
      <c r="P1087" s="43">
        <v>3</v>
      </c>
    </row>
    <row r="1088" spans="2:16" x14ac:dyDescent="0.25">
      <c r="B1088" s="42"/>
      <c r="C1088" s="262" t="s">
        <v>155</v>
      </c>
      <c r="D1088" s="23">
        <v>0</v>
      </c>
      <c r="E1088" s="30"/>
      <c r="F1088" s="23">
        <v>0</v>
      </c>
      <c r="G1088" s="23">
        <v>0</v>
      </c>
      <c r="H1088" s="23">
        <v>0</v>
      </c>
      <c r="I1088" s="23">
        <v>1</v>
      </c>
      <c r="J1088" s="23">
        <v>0</v>
      </c>
      <c r="K1088" s="23">
        <v>0</v>
      </c>
      <c r="L1088" s="44">
        <v>0</v>
      </c>
      <c r="M1088" s="44">
        <v>0</v>
      </c>
      <c r="N1088" s="44">
        <v>0</v>
      </c>
      <c r="O1088" s="44">
        <v>0</v>
      </c>
      <c r="P1088" s="43">
        <v>1</v>
      </c>
    </row>
    <row r="1089" spans="2:16" x14ac:dyDescent="0.25">
      <c r="B1089" s="42"/>
      <c r="C1089" s="262" t="s">
        <v>309</v>
      </c>
      <c r="D1089" s="23">
        <v>0</v>
      </c>
      <c r="E1089" s="30"/>
      <c r="F1089" s="23">
        <v>0</v>
      </c>
      <c r="G1089" s="23">
        <v>0</v>
      </c>
      <c r="H1089" s="23">
        <v>0</v>
      </c>
      <c r="I1089" s="23">
        <v>0</v>
      </c>
      <c r="J1089" s="23">
        <v>0</v>
      </c>
      <c r="K1089" s="23">
        <v>0</v>
      </c>
      <c r="L1089" s="44">
        <v>0</v>
      </c>
      <c r="M1089" s="44">
        <v>0</v>
      </c>
      <c r="N1089" s="44">
        <v>0</v>
      </c>
      <c r="O1089" s="44">
        <v>0</v>
      </c>
      <c r="P1089" s="43">
        <v>0</v>
      </c>
    </row>
    <row r="1090" spans="2:16" x14ac:dyDescent="0.25">
      <c r="B1090" s="168" t="s">
        <v>784</v>
      </c>
      <c r="C1090" s="283"/>
      <c r="D1090" s="35">
        <v>0</v>
      </c>
      <c r="E1090" s="35">
        <v>0</v>
      </c>
      <c r="F1090" s="35">
        <v>10690</v>
      </c>
      <c r="G1090" s="35">
        <v>39</v>
      </c>
      <c r="H1090" s="35">
        <v>26</v>
      </c>
      <c r="I1090" s="35">
        <v>19</v>
      </c>
      <c r="J1090" s="35">
        <v>5</v>
      </c>
      <c r="K1090" s="35">
        <v>0</v>
      </c>
      <c r="L1090" s="35">
        <v>18</v>
      </c>
      <c r="M1090" s="35">
        <v>8</v>
      </c>
      <c r="N1090" s="35">
        <v>63</v>
      </c>
      <c r="O1090" s="35">
        <v>29</v>
      </c>
      <c r="P1090" s="43">
        <v>202.827</v>
      </c>
    </row>
    <row r="1091" spans="2:16" x14ac:dyDescent="0.25">
      <c r="B1091" s="24"/>
      <c r="C1091" s="265" t="s">
        <v>425</v>
      </c>
      <c r="D1091" s="23" t="s">
        <v>1420</v>
      </c>
      <c r="E1091" s="30"/>
      <c r="F1091" s="23">
        <v>605</v>
      </c>
      <c r="G1091" s="23">
        <v>8</v>
      </c>
      <c r="H1091" s="23">
        <v>3</v>
      </c>
      <c r="I1091" s="23">
        <v>4</v>
      </c>
      <c r="J1091" s="23">
        <v>1</v>
      </c>
      <c r="K1091" s="23">
        <v>0</v>
      </c>
      <c r="L1091" s="44">
        <v>0</v>
      </c>
      <c r="M1091" s="44">
        <v>0</v>
      </c>
      <c r="N1091" s="44">
        <v>0</v>
      </c>
      <c r="O1091" s="44">
        <v>0</v>
      </c>
      <c r="P1091" s="43">
        <v>19.7715</v>
      </c>
    </row>
    <row r="1092" spans="2:16" x14ac:dyDescent="0.25">
      <c r="B1092" s="24"/>
      <c r="C1092" s="265" t="s">
        <v>5</v>
      </c>
      <c r="D1092" s="23" t="s">
        <v>1542</v>
      </c>
      <c r="E1092" s="30"/>
      <c r="F1092" s="23">
        <v>652</v>
      </c>
      <c r="G1092" s="23">
        <v>6</v>
      </c>
      <c r="H1092" s="23">
        <v>1</v>
      </c>
      <c r="I1092" s="23">
        <v>2</v>
      </c>
      <c r="J1092" s="23">
        <v>0</v>
      </c>
      <c r="K1092" s="23">
        <v>0</v>
      </c>
      <c r="L1092" s="44">
        <v>0</v>
      </c>
      <c r="M1092" s="44">
        <v>0</v>
      </c>
      <c r="N1092" s="44">
        <v>0</v>
      </c>
      <c r="O1092" s="44">
        <v>0</v>
      </c>
      <c r="P1092" s="43">
        <v>14.4116</v>
      </c>
    </row>
    <row r="1093" spans="2:16" x14ac:dyDescent="0.25">
      <c r="B1093" s="24"/>
      <c r="C1093" s="265" t="s">
        <v>689</v>
      </c>
      <c r="D1093" s="23" t="s">
        <v>1397</v>
      </c>
      <c r="E1093" s="30"/>
      <c r="F1093" s="23">
        <v>465</v>
      </c>
      <c r="G1093" s="23">
        <v>7</v>
      </c>
      <c r="H1093" s="23">
        <v>0</v>
      </c>
      <c r="I1093" s="23">
        <v>4</v>
      </c>
      <c r="J1093" s="23">
        <v>0</v>
      </c>
      <c r="K1093" s="23">
        <v>0</v>
      </c>
      <c r="L1093" s="44">
        <v>0</v>
      </c>
      <c r="M1093" s="44">
        <v>0</v>
      </c>
      <c r="N1093" s="44">
        <v>0</v>
      </c>
      <c r="O1093" s="44">
        <v>0</v>
      </c>
      <c r="P1093" s="43">
        <v>14.859500000000001</v>
      </c>
    </row>
    <row r="1094" spans="2:16" x14ac:dyDescent="0.25">
      <c r="B1094" s="24"/>
      <c r="C1094" s="265" t="s">
        <v>247</v>
      </c>
      <c r="D1094" s="23" t="s">
        <v>647</v>
      </c>
      <c r="E1094" s="30"/>
      <c r="F1094" s="23">
        <v>368</v>
      </c>
      <c r="G1094" s="23">
        <v>3</v>
      </c>
      <c r="H1094" s="23">
        <v>1</v>
      </c>
      <c r="I1094" s="23">
        <v>0</v>
      </c>
      <c r="J1094" s="23">
        <v>0</v>
      </c>
      <c r="K1094" s="23">
        <v>0</v>
      </c>
      <c r="L1094" s="44">
        <v>0</v>
      </c>
      <c r="M1094" s="44">
        <v>0</v>
      </c>
      <c r="N1094" s="44">
        <v>0</v>
      </c>
      <c r="O1094" s="44">
        <v>0</v>
      </c>
      <c r="P1094" s="43">
        <v>7.0544000000000002</v>
      </c>
    </row>
    <row r="1095" spans="2:16" x14ac:dyDescent="0.25">
      <c r="B1095" s="24"/>
      <c r="C1095" s="265" t="s">
        <v>359</v>
      </c>
      <c r="D1095" s="23" t="s">
        <v>1542</v>
      </c>
      <c r="E1095" s="30"/>
      <c r="F1095" s="23">
        <v>268</v>
      </c>
      <c r="G1095" s="23">
        <v>0</v>
      </c>
      <c r="H1095" s="23">
        <v>3</v>
      </c>
      <c r="I1095" s="23">
        <v>0</v>
      </c>
      <c r="J1095" s="23">
        <v>0</v>
      </c>
      <c r="K1095" s="23">
        <v>0</v>
      </c>
      <c r="L1095" s="44">
        <v>0</v>
      </c>
      <c r="M1095" s="44">
        <v>0</v>
      </c>
      <c r="N1095" s="44">
        <v>0</v>
      </c>
      <c r="O1095" s="44">
        <v>0</v>
      </c>
      <c r="P1095" s="43">
        <v>5.2244000000000002</v>
      </c>
    </row>
    <row r="1096" spans="2:16" x14ac:dyDescent="0.25">
      <c r="B1096" s="24"/>
      <c r="C1096" s="265" t="s">
        <v>693</v>
      </c>
      <c r="D1096" s="23" t="s">
        <v>992</v>
      </c>
      <c r="E1096" s="30"/>
      <c r="F1096" s="23">
        <v>381</v>
      </c>
      <c r="G1096" s="23">
        <v>3</v>
      </c>
      <c r="H1096" s="23">
        <v>0</v>
      </c>
      <c r="I1096" s="23">
        <v>1</v>
      </c>
      <c r="J1096" s="23">
        <v>0</v>
      </c>
      <c r="K1096" s="23">
        <v>0</v>
      </c>
      <c r="L1096" s="44">
        <v>0</v>
      </c>
      <c r="M1096" s="44">
        <v>0</v>
      </c>
      <c r="N1096" s="44">
        <v>0</v>
      </c>
      <c r="O1096" s="44">
        <v>0</v>
      </c>
      <c r="P1096" s="43">
        <v>7.1623000000000001</v>
      </c>
    </row>
    <row r="1097" spans="2:16" x14ac:dyDescent="0.25">
      <c r="B1097" s="24"/>
      <c r="C1097" s="265" t="s">
        <v>491</v>
      </c>
      <c r="D1097" s="23" t="s">
        <v>1545</v>
      </c>
      <c r="E1097" s="30"/>
      <c r="F1097" s="23">
        <v>422</v>
      </c>
      <c r="G1097" s="23">
        <v>0</v>
      </c>
      <c r="H1097" s="23">
        <v>1</v>
      </c>
      <c r="I1097" s="23">
        <v>0</v>
      </c>
      <c r="J1097" s="23">
        <v>0</v>
      </c>
      <c r="K1097" s="23">
        <v>0</v>
      </c>
      <c r="L1097" s="44">
        <v>0</v>
      </c>
      <c r="M1097" s="44">
        <v>0</v>
      </c>
      <c r="N1097" s="44">
        <v>0</v>
      </c>
      <c r="O1097" s="44">
        <v>0</v>
      </c>
      <c r="P1097" s="43">
        <v>4.5026000000000002</v>
      </c>
    </row>
    <row r="1098" spans="2:16" x14ac:dyDescent="0.25">
      <c r="B1098" s="24"/>
      <c r="C1098" s="265" t="s">
        <v>706</v>
      </c>
      <c r="D1098" s="23" t="s">
        <v>1404</v>
      </c>
      <c r="E1098" s="30"/>
      <c r="F1098" s="23">
        <v>630</v>
      </c>
      <c r="G1098" s="23">
        <v>1</v>
      </c>
      <c r="H1098" s="23">
        <v>1</v>
      </c>
      <c r="I1098" s="23">
        <v>0</v>
      </c>
      <c r="J1098" s="23">
        <v>0</v>
      </c>
      <c r="K1098" s="23">
        <v>0</v>
      </c>
      <c r="L1098" s="44">
        <v>0</v>
      </c>
      <c r="M1098" s="44">
        <v>0</v>
      </c>
      <c r="N1098" s="44">
        <v>0</v>
      </c>
      <c r="O1098" s="44">
        <v>0</v>
      </c>
      <c r="P1098" s="43">
        <v>7.2290000000000001</v>
      </c>
    </row>
    <row r="1099" spans="2:16" x14ac:dyDescent="0.25">
      <c r="B1099" s="24"/>
      <c r="C1099" s="265" t="s">
        <v>594</v>
      </c>
      <c r="D1099" s="23" t="s">
        <v>654</v>
      </c>
      <c r="E1099" s="30"/>
      <c r="F1099" s="23">
        <v>270</v>
      </c>
      <c r="G1099" s="23">
        <v>1</v>
      </c>
      <c r="H1099" s="23">
        <v>0</v>
      </c>
      <c r="I1099" s="23">
        <v>0</v>
      </c>
      <c r="J1099" s="23">
        <v>0</v>
      </c>
      <c r="K1099" s="23">
        <v>0</v>
      </c>
      <c r="L1099" s="44">
        <v>0</v>
      </c>
      <c r="M1099" s="44">
        <v>0</v>
      </c>
      <c r="N1099" s="44">
        <v>0</v>
      </c>
      <c r="O1099" s="44">
        <v>0</v>
      </c>
      <c r="P1099" s="43">
        <v>3.2410000000000001</v>
      </c>
    </row>
    <row r="1100" spans="2:16" x14ac:dyDescent="0.25">
      <c r="B1100" s="24"/>
      <c r="C1100" s="265" t="s">
        <v>225</v>
      </c>
      <c r="D1100" s="23" t="s">
        <v>1542</v>
      </c>
      <c r="E1100" s="30"/>
      <c r="F1100" s="23">
        <v>602</v>
      </c>
      <c r="G1100" s="23">
        <v>6</v>
      </c>
      <c r="H1100" s="23">
        <v>1</v>
      </c>
      <c r="I1100" s="23">
        <v>3</v>
      </c>
      <c r="J1100" s="23">
        <v>1</v>
      </c>
      <c r="K1100" s="23">
        <v>0</v>
      </c>
      <c r="L1100" s="44">
        <v>0</v>
      </c>
      <c r="M1100" s="44">
        <v>0</v>
      </c>
      <c r="N1100" s="44">
        <v>0</v>
      </c>
      <c r="O1100" s="44">
        <v>0</v>
      </c>
      <c r="P1100" s="43">
        <v>14.746600000000001</v>
      </c>
    </row>
    <row r="1101" spans="2:16" x14ac:dyDescent="0.25">
      <c r="B1101" s="24"/>
      <c r="C1101" s="265" t="s">
        <v>422</v>
      </c>
      <c r="D1101" s="23" t="s">
        <v>1404</v>
      </c>
      <c r="E1101" s="30"/>
      <c r="F1101" s="23">
        <v>310</v>
      </c>
      <c r="G1101" s="23">
        <v>3</v>
      </c>
      <c r="H1101" s="23">
        <v>1</v>
      </c>
      <c r="I1101" s="23">
        <v>2</v>
      </c>
      <c r="J1101" s="23">
        <v>1</v>
      </c>
      <c r="K1101" s="23">
        <v>0</v>
      </c>
      <c r="L1101" s="44">
        <v>0</v>
      </c>
      <c r="M1101" s="44">
        <v>0</v>
      </c>
      <c r="N1101" s="44">
        <v>0</v>
      </c>
      <c r="O1101" s="44">
        <v>0</v>
      </c>
      <c r="P1101" s="43">
        <v>8.3230000000000004</v>
      </c>
    </row>
    <row r="1102" spans="2:16" x14ac:dyDescent="0.25">
      <c r="B1102" s="24"/>
      <c r="C1102" s="265" t="s">
        <v>475</v>
      </c>
      <c r="D1102" s="23" t="s">
        <v>1275</v>
      </c>
      <c r="E1102" s="30"/>
      <c r="F1102" s="23">
        <v>67</v>
      </c>
      <c r="G1102" s="23">
        <v>0</v>
      </c>
      <c r="H1102" s="23">
        <v>0</v>
      </c>
      <c r="I1102" s="23">
        <v>0</v>
      </c>
      <c r="J1102" s="23">
        <v>0</v>
      </c>
      <c r="K1102" s="23">
        <v>0</v>
      </c>
      <c r="L1102" s="44">
        <v>0</v>
      </c>
      <c r="M1102" s="44">
        <v>0</v>
      </c>
      <c r="N1102" s="44">
        <v>0</v>
      </c>
      <c r="O1102" s="44">
        <v>0</v>
      </c>
      <c r="P1102" s="43">
        <v>0.55610000000000004</v>
      </c>
    </row>
    <row r="1103" spans="2:16" x14ac:dyDescent="0.25">
      <c r="B1103" s="24"/>
      <c r="C1103" s="265" t="s">
        <v>734</v>
      </c>
      <c r="D1103" s="23" t="s">
        <v>1397</v>
      </c>
      <c r="E1103" s="30"/>
      <c r="F1103" s="23">
        <v>470</v>
      </c>
      <c r="G1103" s="23">
        <v>0</v>
      </c>
      <c r="H1103" s="23">
        <v>4</v>
      </c>
      <c r="I1103" s="23">
        <v>0</v>
      </c>
      <c r="J1103" s="23">
        <v>0</v>
      </c>
      <c r="K1103" s="23">
        <v>0</v>
      </c>
      <c r="L1103" s="44">
        <v>0</v>
      </c>
      <c r="M1103" s="44">
        <v>0</v>
      </c>
      <c r="N1103" s="44">
        <v>0</v>
      </c>
      <c r="O1103" s="44">
        <v>0</v>
      </c>
      <c r="P1103" s="43">
        <v>7.9009999999999998</v>
      </c>
    </row>
    <row r="1104" spans="2:16" x14ac:dyDescent="0.25">
      <c r="B1104" s="24"/>
      <c r="C1104" s="265" t="s">
        <v>219</v>
      </c>
      <c r="D1104" s="23" t="s">
        <v>885</v>
      </c>
      <c r="E1104" s="30"/>
      <c r="F1104" s="23">
        <v>223</v>
      </c>
      <c r="G1104" s="23">
        <v>0</v>
      </c>
      <c r="H1104" s="23">
        <v>1</v>
      </c>
      <c r="I1104" s="23">
        <v>0</v>
      </c>
      <c r="J1104" s="23">
        <v>0</v>
      </c>
      <c r="K1104" s="23">
        <v>0</v>
      </c>
      <c r="L1104" s="44">
        <v>0</v>
      </c>
      <c r="M1104" s="44">
        <v>0</v>
      </c>
      <c r="N1104" s="44">
        <v>0</v>
      </c>
      <c r="O1104" s="44">
        <v>0</v>
      </c>
      <c r="P1104" s="43">
        <v>2.8509000000000002</v>
      </c>
    </row>
    <row r="1105" spans="2:16" x14ac:dyDescent="0.25">
      <c r="B1105" s="24"/>
      <c r="C1105" s="265" t="s">
        <v>805</v>
      </c>
      <c r="D1105" s="23" t="s">
        <v>1420</v>
      </c>
      <c r="E1105" s="30"/>
      <c r="F1105" s="23">
        <v>85</v>
      </c>
      <c r="G1105" s="23">
        <v>0</v>
      </c>
      <c r="H1105" s="23">
        <v>0</v>
      </c>
      <c r="I1105" s="23">
        <v>0</v>
      </c>
      <c r="J1105" s="23">
        <v>0</v>
      </c>
      <c r="K1105" s="23">
        <v>0</v>
      </c>
      <c r="L1105" s="44">
        <v>0</v>
      </c>
      <c r="M1105" s="44">
        <v>0</v>
      </c>
      <c r="N1105" s="44">
        <v>0</v>
      </c>
      <c r="O1105" s="44">
        <v>0</v>
      </c>
      <c r="P1105" s="43">
        <v>0.70550000000000002</v>
      </c>
    </row>
    <row r="1106" spans="2:16" x14ac:dyDescent="0.25">
      <c r="B1106" s="24"/>
      <c r="C1106" s="265" t="s">
        <v>360</v>
      </c>
      <c r="D1106" s="23" t="s">
        <v>1246</v>
      </c>
      <c r="E1106" s="30"/>
      <c r="F1106" s="23">
        <v>259</v>
      </c>
      <c r="G1106" s="23">
        <v>0</v>
      </c>
      <c r="H1106" s="23">
        <v>0</v>
      </c>
      <c r="I1106" s="23">
        <v>0</v>
      </c>
      <c r="J1106" s="23">
        <v>0</v>
      </c>
      <c r="K1106" s="23">
        <v>0</v>
      </c>
      <c r="L1106" s="44">
        <v>0</v>
      </c>
      <c r="M1106" s="44">
        <v>0</v>
      </c>
      <c r="N1106" s="44">
        <v>0</v>
      </c>
      <c r="O1106" s="44">
        <v>0</v>
      </c>
      <c r="P1106" s="43">
        <v>2.1497000000000002</v>
      </c>
    </row>
    <row r="1107" spans="2:16" x14ac:dyDescent="0.25">
      <c r="B1107" s="24"/>
      <c r="C1107" s="265" t="s">
        <v>646</v>
      </c>
      <c r="D1107" s="23" t="s">
        <v>633</v>
      </c>
      <c r="E1107" s="30"/>
      <c r="F1107" s="23">
        <v>171</v>
      </c>
      <c r="G1107" s="23">
        <v>0</v>
      </c>
      <c r="H1107" s="23">
        <v>0</v>
      </c>
      <c r="I1107" s="23">
        <v>0</v>
      </c>
      <c r="J1107" s="23">
        <v>0</v>
      </c>
      <c r="K1107" s="23">
        <v>0</v>
      </c>
      <c r="L1107" s="44">
        <v>0</v>
      </c>
      <c r="M1107" s="44">
        <v>0</v>
      </c>
      <c r="N1107" s="44">
        <v>0</v>
      </c>
      <c r="O1107" s="44">
        <v>0</v>
      </c>
      <c r="P1107" s="43">
        <v>1.4193</v>
      </c>
    </row>
    <row r="1108" spans="2:16" x14ac:dyDescent="0.25">
      <c r="B1108" s="24"/>
      <c r="C1108" s="265" t="s">
        <v>216</v>
      </c>
      <c r="D1108" s="23" t="s">
        <v>1275</v>
      </c>
      <c r="E1108" s="30"/>
      <c r="F1108" s="23">
        <v>229</v>
      </c>
      <c r="G1108" s="23">
        <v>0</v>
      </c>
      <c r="H1108" s="23">
        <v>1</v>
      </c>
      <c r="I1108" s="23">
        <v>0</v>
      </c>
      <c r="J1108" s="23">
        <v>1</v>
      </c>
      <c r="K1108" s="23">
        <v>0</v>
      </c>
      <c r="L1108" s="44">
        <v>0</v>
      </c>
      <c r="M1108" s="44">
        <v>0</v>
      </c>
      <c r="N1108" s="44">
        <v>0</v>
      </c>
      <c r="O1108" s="44">
        <v>0</v>
      </c>
      <c r="P1108" s="43">
        <v>2.6507000000000001</v>
      </c>
    </row>
    <row r="1109" spans="2:16" x14ac:dyDescent="0.25">
      <c r="B1109" s="24"/>
      <c r="C1109" s="265" t="s">
        <v>102</v>
      </c>
      <c r="D1109" s="23" t="s">
        <v>634</v>
      </c>
      <c r="E1109" s="30"/>
      <c r="F1109" s="23">
        <v>351</v>
      </c>
      <c r="G1109" s="23">
        <v>0</v>
      </c>
      <c r="H1109" s="23">
        <v>2</v>
      </c>
      <c r="I1109" s="23">
        <v>0</v>
      </c>
      <c r="J1109" s="23">
        <v>0</v>
      </c>
      <c r="K1109" s="23">
        <v>0</v>
      </c>
      <c r="L1109" s="44">
        <v>0</v>
      </c>
      <c r="M1109" s="44">
        <v>0</v>
      </c>
      <c r="N1109" s="44">
        <v>0</v>
      </c>
      <c r="O1109" s="44">
        <v>0</v>
      </c>
      <c r="P1109" s="43">
        <v>4.9132999999999996</v>
      </c>
    </row>
    <row r="1110" spans="2:16" x14ac:dyDescent="0.25">
      <c r="B1110" s="24"/>
      <c r="C1110" s="265" t="s">
        <v>233</v>
      </c>
      <c r="D1110" s="23" t="s">
        <v>992</v>
      </c>
      <c r="E1110" s="30"/>
      <c r="F1110" s="23">
        <v>570</v>
      </c>
      <c r="G1110" s="23">
        <v>1</v>
      </c>
      <c r="H1110" s="23">
        <v>2</v>
      </c>
      <c r="I1110" s="23">
        <v>0</v>
      </c>
      <c r="J1110" s="23">
        <v>1</v>
      </c>
      <c r="K1110" s="23">
        <v>0</v>
      </c>
      <c r="L1110" s="44">
        <v>0</v>
      </c>
      <c r="M1110" s="44">
        <v>0</v>
      </c>
      <c r="N1110" s="44">
        <v>0</v>
      </c>
      <c r="O1110" s="44">
        <v>0</v>
      </c>
      <c r="P1110" s="43">
        <v>7.4809999999999999</v>
      </c>
    </row>
    <row r="1111" spans="2:16" x14ac:dyDescent="0.25">
      <c r="B1111" s="24"/>
      <c r="C1111" s="265" t="s">
        <v>101</v>
      </c>
      <c r="D1111" s="23" t="s">
        <v>634</v>
      </c>
      <c r="E1111" s="30"/>
      <c r="F1111" s="23">
        <v>262</v>
      </c>
      <c r="G1111" s="23">
        <v>0</v>
      </c>
      <c r="H1111" s="23">
        <v>0</v>
      </c>
      <c r="I1111" s="41">
        <v>0</v>
      </c>
      <c r="J1111" s="23">
        <v>0</v>
      </c>
      <c r="K1111" s="23">
        <v>0</v>
      </c>
      <c r="L1111" s="44">
        <v>0</v>
      </c>
      <c r="M1111" s="44">
        <v>0</v>
      </c>
      <c r="N1111" s="44">
        <v>0</v>
      </c>
      <c r="O1111" s="44">
        <v>0</v>
      </c>
      <c r="P1111" s="43">
        <v>2.1745999999999999</v>
      </c>
    </row>
    <row r="1112" spans="2:16" x14ac:dyDescent="0.25">
      <c r="B1112" s="24"/>
      <c r="C1112" s="265" t="s">
        <v>379</v>
      </c>
      <c r="D1112" s="23" t="s">
        <v>647</v>
      </c>
      <c r="E1112" s="30"/>
      <c r="F1112" s="23">
        <v>390</v>
      </c>
      <c r="G1112" s="23">
        <v>0</v>
      </c>
      <c r="H1112" s="23">
        <v>2</v>
      </c>
      <c r="I1112" s="41">
        <v>0</v>
      </c>
      <c r="J1112" s="23">
        <v>0</v>
      </c>
      <c r="K1112" s="23">
        <v>0</v>
      </c>
      <c r="L1112" s="44">
        <v>0</v>
      </c>
      <c r="M1112" s="44">
        <v>0</v>
      </c>
      <c r="N1112" s="44">
        <v>0</v>
      </c>
      <c r="O1112" s="44">
        <v>0</v>
      </c>
      <c r="P1112" s="43">
        <v>5.2370000000000001</v>
      </c>
    </row>
    <row r="1113" spans="2:16" x14ac:dyDescent="0.25">
      <c r="B1113" s="24"/>
      <c r="C1113" s="265" t="s">
        <v>421</v>
      </c>
      <c r="D1113" s="23" t="s">
        <v>1404</v>
      </c>
      <c r="E1113" s="30"/>
      <c r="F1113" s="23">
        <v>690</v>
      </c>
      <c r="G1113" s="23">
        <v>0</v>
      </c>
      <c r="H1113" s="23">
        <v>0</v>
      </c>
      <c r="I1113" s="41">
        <v>0</v>
      </c>
      <c r="J1113" s="23">
        <v>0</v>
      </c>
      <c r="K1113" s="23">
        <v>0</v>
      </c>
      <c r="L1113" s="44">
        <v>7</v>
      </c>
      <c r="M1113" s="44">
        <v>2</v>
      </c>
      <c r="N1113" s="44">
        <v>9</v>
      </c>
      <c r="O1113" s="44">
        <v>7</v>
      </c>
      <c r="P1113" s="43">
        <v>14.777000000000001</v>
      </c>
    </row>
    <row r="1114" spans="2:16" x14ac:dyDescent="0.25">
      <c r="B1114" s="24"/>
      <c r="C1114" s="265" t="s">
        <v>269</v>
      </c>
      <c r="D1114" s="23" t="s">
        <v>1545</v>
      </c>
      <c r="E1114" s="30"/>
      <c r="F1114" s="23">
        <v>450</v>
      </c>
      <c r="G1114" s="23">
        <v>0</v>
      </c>
      <c r="H1114" s="23">
        <v>0</v>
      </c>
      <c r="I1114" s="41">
        <v>0</v>
      </c>
      <c r="J1114" s="23">
        <v>0</v>
      </c>
      <c r="K1114" s="23">
        <v>0</v>
      </c>
      <c r="L1114" s="44">
        <v>2</v>
      </c>
      <c r="M1114" s="44">
        <v>2</v>
      </c>
      <c r="N1114" s="44">
        <v>19</v>
      </c>
      <c r="O1114" s="44">
        <v>3</v>
      </c>
      <c r="P1114" s="43">
        <v>10.785</v>
      </c>
    </row>
    <row r="1115" spans="2:16" x14ac:dyDescent="0.25">
      <c r="B1115" s="24"/>
      <c r="C1115" s="265" t="s">
        <v>400</v>
      </c>
      <c r="D1115" s="23" t="s">
        <v>992</v>
      </c>
      <c r="E1115" s="30"/>
      <c r="F1115" s="23">
        <v>570</v>
      </c>
      <c r="G1115" s="23">
        <v>0</v>
      </c>
      <c r="H1115" s="23">
        <v>0</v>
      </c>
      <c r="I1115" s="23">
        <v>0</v>
      </c>
      <c r="J1115" s="23">
        <v>0</v>
      </c>
      <c r="K1115" s="23">
        <v>0</v>
      </c>
      <c r="L1115" s="44">
        <v>3</v>
      </c>
      <c r="M1115" s="44">
        <v>2</v>
      </c>
      <c r="N1115" s="44">
        <v>14</v>
      </c>
      <c r="O1115" s="44">
        <v>6</v>
      </c>
      <c r="P1115" s="43">
        <v>11.031000000000001</v>
      </c>
    </row>
    <row r="1116" spans="2:16" x14ac:dyDescent="0.25">
      <c r="B1116" s="24"/>
      <c r="C1116" s="265" t="s">
        <v>765</v>
      </c>
      <c r="D1116" s="23" t="s">
        <v>1397</v>
      </c>
      <c r="E1116" s="30"/>
      <c r="F1116" s="23">
        <v>480</v>
      </c>
      <c r="G1116" s="23">
        <v>0</v>
      </c>
      <c r="H1116" s="23">
        <v>0</v>
      </c>
      <c r="I1116" s="23">
        <v>0</v>
      </c>
      <c r="J1116" s="23">
        <v>0</v>
      </c>
      <c r="K1116" s="23">
        <v>0</v>
      </c>
      <c r="L1116" s="44">
        <v>4</v>
      </c>
      <c r="M1116" s="44">
        <v>0</v>
      </c>
      <c r="N1116" s="44">
        <v>15</v>
      </c>
      <c r="O1116" s="44">
        <v>7</v>
      </c>
      <c r="P1116" s="43">
        <v>9.234</v>
      </c>
    </row>
    <row r="1117" spans="2:16" x14ac:dyDescent="0.25">
      <c r="B1117" s="24"/>
      <c r="C1117" s="294" t="s">
        <v>764</v>
      </c>
      <c r="D1117" s="23" t="s">
        <v>887</v>
      </c>
      <c r="E1117" s="30"/>
      <c r="F1117" s="23">
        <v>450</v>
      </c>
      <c r="G1117" s="23">
        <v>0</v>
      </c>
      <c r="H1117" s="23">
        <v>0</v>
      </c>
      <c r="I1117" s="23">
        <v>0</v>
      </c>
      <c r="J1117" s="23">
        <v>0</v>
      </c>
      <c r="K1117" s="23">
        <v>0</v>
      </c>
      <c r="L1117" s="44">
        <v>2</v>
      </c>
      <c r="M1117" s="44">
        <v>2</v>
      </c>
      <c r="N1117" s="44">
        <v>6</v>
      </c>
      <c r="O1117" s="44">
        <v>6</v>
      </c>
      <c r="P1117" s="43">
        <v>7.4349999999999987</v>
      </c>
    </row>
    <row r="1118" spans="2:16" x14ac:dyDescent="0.25">
      <c r="B1118" s="24"/>
      <c r="C1118" s="265" t="s">
        <v>133</v>
      </c>
      <c r="D1118" s="23">
        <v>0</v>
      </c>
      <c r="E1118" s="30"/>
      <c r="F1118" s="23">
        <v>0</v>
      </c>
      <c r="G1118" s="23">
        <v>0</v>
      </c>
      <c r="H1118" s="23">
        <v>0</v>
      </c>
      <c r="I1118" s="23">
        <v>1</v>
      </c>
      <c r="J1118" s="23">
        <v>0</v>
      </c>
      <c r="K1118" s="23">
        <v>0</v>
      </c>
      <c r="L1118" s="44">
        <v>0</v>
      </c>
      <c r="M1118" s="44">
        <v>0</v>
      </c>
      <c r="N1118" s="44">
        <v>0</v>
      </c>
      <c r="O1118" s="44">
        <v>0</v>
      </c>
      <c r="P1118" s="43">
        <v>1</v>
      </c>
    </row>
    <row r="1119" spans="2:16" x14ac:dyDescent="0.25">
      <c r="B1119" s="24"/>
      <c r="C1119" s="265" t="s">
        <v>158</v>
      </c>
      <c r="D1119" s="23">
        <v>0</v>
      </c>
      <c r="E1119" s="30"/>
      <c r="F1119" s="23">
        <v>0</v>
      </c>
      <c r="G1119" s="23">
        <v>0</v>
      </c>
      <c r="H1119" s="23">
        <v>2</v>
      </c>
      <c r="I1119" s="23">
        <v>1</v>
      </c>
      <c r="J1119" s="23">
        <v>0</v>
      </c>
      <c r="K1119" s="23">
        <v>0</v>
      </c>
      <c r="L1119" s="44">
        <v>0</v>
      </c>
      <c r="M1119" s="44">
        <v>0</v>
      </c>
      <c r="N1119" s="44">
        <v>0</v>
      </c>
      <c r="O1119" s="44">
        <v>0</v>
      </c>
      <c r="P1119" s="43">
        <v>3</v>
      </c>
    </row>
    <row r="1120" spans="2:16" x14ac:dyDescent="0.25">
      <c r="B1120" s="24"/>
      <c r="C1120" s="265" t="s">
        <v>155</v>
      </c>
      <c r="D1120" s="23">
        <v>0</v>
      </c>
      <c r="E1120" s="30"/>
      <c r="F1120" s="23">
        <v>0</v>
      </c>
      <c r="G1120" s="23">
        <v>0</v>
      </c>
      <c r="H1120" s="23">
        <v>0</v>
      </c>
      <c r="I1120" s="23">
        <v>1</v>
      </c>
      <c r="J1120" s="23">
        <v>0</v>
      </c>
      <c r="K1120" s="23">
        <v>0</v>
      </c>
      <c r="L1120" s="44">
        <v>0</v>
      </c>
      <c r="M1120" s="44">
        <v>0</v>
      </c>
      <c r="N1120" s="44">
        <v>0</v>
      </c>
      <c r="O1120" s="44">
        <v>0</v>
      </c>
      <c r="P1120" s="43">
        <v>1</v>
      </c>
    </row>
    <row r="1121" spans="2:16" x14ac:dyDescent="0.25">
      <c r="B1121" s="24" t="s">
        <v>792</v>
      </c>
      <c r="C1121" s="283"/>
      <c r="D1121" s="35">
        <v>0</v>
      </c>
      <c r="E1121" s="35">
        <v>0</v>
      </c>
      <c r="F1121" s="35">
        <v>11082</v>
      </c>
      <c r="G1121" s="35">
        <v>33</v>
      </c>
      <c r="H1121" s="35">
        <v>19</v>
      </c>
      <c r="I1121" s="35">
        <v>15</v>
      </c>
      <c r="J1121" s="35">
        <v>5</v>
      </c>
      <c r="K1121" s="35">
        <v>1</v>
      </c>
      <c r="L1121" s="35">
        <v>17</v>
      </c>
      <c r="M1121" s="35">
        <v>13</v>
      </c>
      <c r="N1121" s="35">
        <v>42</v>
      </c>
      <c r="O1121" s="35">
        <v>22</v>
      </c>
      <c r="P1121" s="43">
        <v>190.13059999999999</v>
      </c>
    </row>
    <row r="1122" spans="2:16" x14ac:dyDescent="0.25">
      <c r="B1122" s="24"/>
      <c r="C1122" s="265" t="s">
        <v>211</v>
      </c>
      <c r="D1122" s="23" t="s">
        <v>1404</v>
      </c>
      <c r="E1122" s="30"/>
      <c r="F1122" s="23">
        <v>620</v>
      </c>
      <c r="G1122" s="23">
        <v>8</v>
      </c>
      <c r="H1122" s="23">
        <v>4</v>
      </c>
      <c r="I1122" s="23">
        <v>2</v>
      </c>
      <c r="J1122" s="23">
        <v>0</v>
      </c>
      <c r="K1122" s="23">
        <v>0</v>
      </c>
      <c r="L1122" s="44">
        <v>0</v>
      </c>
      <c r="M1122" s="44">
        <v>0</v>
      </c>
      <c r="N1122" s="44">
        <v>0</v>
      </c>
      <c r="O1122" s="44">
        <v>0</v>
      </c>
      <c r="P1122" s="43">
        <v>19.146000000000001</v>
      </c>
    </row>
    <row r="1123" spans="2:16" x14ac:dyDescent="0.25">
      <c r="B1123" s="24"/>
      <c r="C1123" s="265" t="s">
        <v>5</v>
      </c>
      <c r="D1123" s="23" t="s">
        <v>1542</v>
      </c>
      <c r="E1123" s="30"/>
      <c r="F1123" s="23">
        <v>652</v>
      </c>
      <c r="G1123" s="23">
        <v>6</v>
      </c>
      <c r="H1123" s="23">
        <v>1</v>
      </c>
      <c r="I1123" s="23">
        <v>2</v>
      </c>
      <c r="J1123" s="23">
        <v>0</v>
      </c>
      <c r="K1123" s="23">
        <v>0</v>
      </c>
      <c r="L1123" s="44">
        <v>0</v>
      </c>
      <c r="M1123" s="44">
        <v>0</v>
      </c>
      <c r="N1123" s="44">
        <v>0</v>
      </c>
      <c r="O1123" s="44">
        <v>0</v>
      </c>
      <c r="P1123" s="43">
        <v>14.4116</v>
      </c>
    </row>
    <row r="1124" spans="2:16" x14ac:dyDescent="0.25">
      <c r="B1124" s="24"/>
      <c r="C1124" s="265" t="s">
        <v>689</v>
      </c>
      <c r="D1124" s="23" t="s">
        <v>1397</v>
      </c>
      <c r="E1124" s="30"/>
      <c r="F1124" s="23">
        <v>465</v>
      </c>
      <c r="G1124" s="23">
        <v>7</v>
      </c>
      <c r="H1124" s="23">
        <v>0</v>
      </c>
      <c r="I1124" s="23">
        <v>4</v>
      </c>
      <c r="J1124" s="23">
        <v>0</v>
      </c>
      <c r="K1124" s="23">
        <v>0</v>
      </c>
      <c r="L1124" s="44">
        <v>0</v>
      </c>
      <c r="M1124" s="44">
        <v>0</v>
      </c>
      <c r="N1124" s="44">
        <v>0</v>
      </c>
      <c r="O1124" s="44">
        <v>0</v>
      </c>
      <c r="P1124" s="43">
        <v>14.859500000000001</v>
      </c>
    </row>
    <row r="1125" spans="2:16" x14ac:dyDescent="0.25">
      <c r="B1125" s="42"/>
      <c r="C1125" s="265" t="s">
        <v>249</v>
      </c>
      <c r="D1125" s="23" t="s">
        <v>989</v>
      </c>
      <c r="E1125" s="30"/>
      <c r="F1125" s="23">
        <v>129</v>
      </c>
      <c r="G1125" s="23">
        <v>0</v>
      </c>
      <c r="H1125" s="23">
        <v>0</v>
      </c>
      <c r="I1125" s="23">
        <v>0</v>
      </c>
      <c r="J1125" s="23">
        <v>0</v>
      </c>
      <c r="K1125" s="23">
        <v>0</v>
      </c>
      <c r="L1125" s="44">
        <v>0</v>
      </c>
      <c r="M1125" s="44">
        <v>0</v>
      </c>
      <c r="N1125" s="44">
        <v>0</v>
      </c>
      <c r="O1125" s="44">
        <v>0</v>
      </c>
      <c r="P1125" s="43">
        <v>1.0707</v>
      </c>
    </row>
    <row r="1126" spans="2:16" x14ac:dyDescent="0.25">
      <c r="B1126" s="42"/>
      <c r="C1126" s="265" t="s">
        <v>697</v>
      </c>
      <c r="D1126" s="23" t="s">
        <v>1547</v>
      </c>
      <c r="E1126" s="30"/>
      <c r="F1126" s="23">
        <v>478</v>
      </c>
      <c r="G1126" s="23">
        <v>1</v>
      </c>
      <c r="H1126" s="23">
        <v>1</v>
      </c>
      <c r="I1126" s="23">
        <v>1</v>
      </c>
      <c r="J1126" s="23">
        <v>0</v>
      </c>
      <c r="K1126" s="23">
        <v>0</v>
      </c>
      <c r="L1126" s="44">
        <v>0</v>
      </c>
      <c r="M1126" s="44">
        <v>0</v>
      </c>
      <c r="N1126" s="44">
        <v>0</v>
      </c>
      <c r="O1126" s="44">
        <v>0</v>
      </c>
      <c r="P1126" s="43">
        <v>6.9673999999999996</v>
      </c>
    </row>
    <row r="1127" spans="2:16" x14ac:dyDescent="0.25">
      <c r="B1127" s="42"/>
      <c r="C1127" s="265" t="s">
        <v>467</v>
      </c>
      <c r="D1127" s="23" t="s">
        <v>1275</v>
      </c>
      <c r="E1127" s="30"/>
      <c r="F1127" s="23">
        <v>626</v>
      </c>
      <c r="G1127" s="23">
        <v>0</v>
      </c>
      <c r="H1127" s="23">
        <v>0</v>
      </c>
      <c r="I1127" s="23">
        <v>0</v>
      </c>
      <c r="J1127" s="23">
        <v>0</v>
      </c>
      <c r="K1127" s="23">
        <v>0</v>
      </c>
      <c r="L1127" s="44">
        <v>0</v>
      </c>
      <c r="M1127" s="44">
        <v>0</v>
      </c>
      <c r="N1127" s="44">
        <v>0</v>
      </c>
      <c r="O1127" s="44">
        <v>0</v>
      </c>
      <c r="P1127" s="43">
        <v>5.1958000000000002</v>
      </c>
    </row>
    <row r="1128" spans="2:16" x14ac:dyDescent="0.25">
      <c r="B1128" s="42"/>
      <c r="C1128" s="265" t="s">
        <v>491</v>
      </c>
      <c r="D1128" s="23" t="s">
        <v>1545</v>
      </c>
      <c r="E1128" s="30"/>
      <c r="F1128" s="23">
        <v>422</v>
      </c>
      <c r="G1128" s="23">
        <v>0</v>
      </c>
      <c r="H1128" s="23">
        <v>1</v>
      </c>
      <c r="I1128" s="23">
        <v>0</v>
      </c>
      <c r="J1128" s="23">
        <v>0</v>
      </c>
      <c r="K1128" s="23">
        <v>0</v>
      </c>
      <c r="L1128" s="44">
        <v>0</v>
      </c>
      <c r="M1128" s="44">
        <v>0</v>
      </c>
      <c r="N1128" s="44">
        <v>0</v>
      </c>
      <c r="O1128" s="44">
        <v>0</v>
      </c>
      <c r="P1128" s="43">
        <v>4.5026000000000002</v>
      </c>
    </row>
    <row r="1129" spans="2:16" x14ac:dyDescent="0.25">
      <c r="B1129" s="42"/>
      <c r="C1129" s="265" t="s">
        <v>535</v>
      </c>
      <c r="D1129" s="23" t="s">
        <v>634</v>
      </c>
      <c r="E1129" s="30"/>
      <c r="F1129" s="23">
        <v>326</v>
      </c>
      <c r="G1129" s="23">
        <v>1</v>
      </c>
      <c r="H1129" s="23">
        <v>0</v>
      </c>
      <c r="I1129" s="23">
        <v>0</v>
      </c>
      <c r="J1129" s="23">
        <v>0</v>
      </c>
      <c r="K1129" s="23">
        <v>0</v>
      </c>
      <c r="L1129" s="44">
        <v>0</v>
      </c>
      <c r="M1129" s="44">
        <v>0</v>
      </c>
      <c r="N1129" s="44">
        <v>0</v>
      </c>
      <c r="O1129" s="44">
        <v>0</v>
      </c>
      <c r="P1129" s="43">
        <v>3.7058</v>
      </c>
    </row>
    <row r="1130" spans="2:16" x14ac:dyDescent="0.25">
      <c r="B1130" s="42"/>
      <c r="C1130" s="265" t="s">
        <v>215</v>
      </c>
      <c r="D1130" s="23" t="s">
        <v>824</v>
      </c>
      <c r="E1130" s="30"/>
      <c r="F1130" s="23">
        <v>169</v>
      </c>
      <c r="G1130" s="23">
        <v>0</v>
      </c>
      <c r="H1130" s="23">
        <v>0</v>
      </c>
      <c r="I1130" s="23">
        <v>0</v>
      </c>
      <c r="J1130" s="23">
        <v>0</v>
      </c>
      <c r="K1130" s="23">
        <v>0</v>
      </c>
      <c r="L1130" s="44">
        <v>0</v>
      </c>
      <c r="M1130" s="44">
        <v>0</v>
      </c>
      <c r="N1130" s="44">
        <v>0</v>
      </c>
      <c r="O1130" s="44">
        <v>0</v>
      </c>
      <c r="P1130" s="43">
        <v>1.4027000000000001</v>
      </c>
    </row>
    <row r="1131" spans="2:16" x14ac:dyDescent="0.25">
      <c r="B1131" s="42"/>
      <c r="C1131" s="265" t="s">
        <v>225</v>
      </c>
      <c r="D1131" s="23" t="s">
        <v>1542</v>
      </c>
      <c r="E1131" s="30"/>
      <c r="F1131" s="23">
        <v>602</v>
      </c>
      <c r="G1131" s="23">
        <v>6</v>
      </c>
      <c r="H1131" s="23">
        <v>1</v>
      </c>
      <c r="I1131" s="23">
        <v>3</v>
      </c>
      <c r="J1131" s="23">
        <v>1</v>
      </c>
      <c r="K1131" s="23">
        <v>0</v>
      </c>
      <c r="L1131" s="44">
        <v>0</v>
      </c>
      <c r="M1131" s="44">
        <v>0</v>
      </c>
      <c r="N1131" s="44">
        <v>0</v>
      </c>
      <c r="O1131" s="44">
        <v>0</v>
      </c>
      <c r="P1131" s="43">
        <v>14.746600000000001</v>
      </c>
    </row>
    <row r="1132" spans="2:16" x14ac:dyDescent="0.25">
      <c r="B1132" s="42"/>
      <c r="C1132" s="278" t="s">
        <v>717</v>
      </c>
      <c r="D1132" s="23" t="s">
        <v>1547</v>
      </c>
      <c r="E1132" s="30"/>
      <c r="F1132" s="23">
        <v>313</v>
      </c>
      <c r="G1132" s="23">
        <v>0</v>
      </c>
      <c r="H1132" s="23">
        <v>0</v>
      </c>
      <c r="I1132" s="23">
        <v>0</v>
      </c>
      <c r="J1132" s="23">
        <v>0</v>
      </c>
      <c r="K1132" s="23">
        <v>0</v>
      </c>
      <c r="L1132" s="44">
        <v>0</v>
      </c>
      <c r="M1132" s="44">
        <v>0</v>
      </c>
      <c r="N1132" s="44">
        <v>0</v>
      </c>
      <c r="O1132" s="44">
        <v>0</v>
      </c>
      <c r="P1132" s="43">
        <v>2.5979000000000001</v>
      </c>
    </row>
    <row r="1133" spans="2:16" x14ac:dyDescent="0.25">
      <c r="B1133" s="42"/>
      <c r="C1133" s="265" t="s">
        <v>721</v>
      </c>
      <c r="D1133" s="23" t="s">
        <v>885</v>
      </c>
      <c r="E1133" s="30"/>
      <c r="F1133" s="23">
        <v>312</v>
      </c>
      <c r="G1133" s="23">
        <v>3</v>
      </c>
      <c r="H1133" s="23">
        <v>0</v>
      </c>
      <c r="I1133" s="23">
        <v>1</v>
      </c>
      <c r="J1133" s="23">
        <v>1</v>
      </c>
      <c r="K1133" s="23">
        <v>1</v>
      </c>
      <c r="L1133" s="44">
        <v>0</v>
      </c>
      <c r="M1133" s="44">
        <v>0</v>
      </c>
      <c r="N1133" s="44">
        <v>0</v>
      </c>
      <c r="O1133" s="44">
        <v>0</v>
      </c>
      <c r="P1133" s="43">
        <v>5.8395999999999999</v>
      </c>
    </row>
    <row r="1134" spans="2:16" x14ac:dyDescent="0.25">
      <c r="B1134" s="42"/>
      <c r="C1134" s="267" t="s">
        <v>734</v>
      </c>
      <c r="D1134" s="23" t="s">
        <v>1397</v>
      </c>
      <c r="E1134" s="30"/>
      <c r="F1134" s="23">
        <v>470</v>
      </c>
      <c r="G1134" s="23">
        <v>0</v>
      </c>
      <c r="H1134" s="23">
        <v>4</v>
      </c>
      <c r="I1134" s="23">
        <v>0</v>
      </c>
      <c r="J1134" s="23">
        <v>0</v>
      </c>
      <c r="K1134" s="23">
        <v>0</v>
      </c>
      <c r="L1134" s="44">
        <v>0</v>
      </c>
      <c r="M1134" s="44">
        <v>0</v>
      </c>
      <c r="N1134" s="44">
        <v>0</v>
      </c>
      <c r="O1134" s="44">
        <v>0</v>
      </c>
      <c r="P1134" s="43">
        <v>7.9009999999999998</v>
      </c>
    </row>
    <row r="1135" spans="2:16" x14ac:dyDescent="0.25">
      <c r="B1135" s="42"/>
      <c r="C1135" s="278" t="s">
        <v>219</v>
      </c>
      <c r="D1135" s="23" t="s">
        <v>885</v>
      </c>
      <c r="E1135" s="30"/>
      <c r="F1135" s="23">
        <v>223</v>
      </c>
      <c r="G1135" s="23">
        <v>0</v>
      </c>
      <c r="H1135" s="23">
        <v>1</v>
      </c>
      <c r="I1135" s="23">
        <v>0</v>
      </c>
      <c r="J1135" s="23">
        <v>0</v>
      </c>
      <c r="K1135" s="23">
        <v>0</v>
      </c>
      <c r="L1135" s="44">
        <v>0</v>
      </c>
      <c r="M1135" s="44">
        <v>0</v>
      </c>
      <c r="N1135" s="44">
        <v>0</v>
      </c>
      <c r="O1135" s="44">
        <v>0</v>
      </c>
      <c r="P1135" s="43">
        <v>2.8509000000000002</v>
      </c>
    </row>
    <row r="1136" spans="2:16" x14ac:dyDescent="0.25">
      <c r="B1136" s="42"/>
      <c r="C1136" s="265" t="s">
        <v>453</v>
      </c>
      <c r="D1136" s="23" t="s">
        <v>887</v>
      </c>
      <c r="E1136" s="30"/>
      <c r="F1136" s="23">
        <v>376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  <c r="L1136" s="44">
        <v>0</v>
      </c>
      <c r="M1136" s="44">
        <v>0</v>
      </c>
      <c r="N1136" s="44">
        <v>0</v>
      </c>
      <c r="O1136" s="44">
        <v>0</v>
      </c>
      <c r="P1136" s="43">
        <v>3.1208</v>
      </c>
    </row>
    <row r="1137" spans="2:16" x14ac:dyDescent="0.25">
      <c r="B1137" s="42"/>
      <c r="C1137" s="265" t="s">
        <v>402</v>
      </c>
      <c r="D1137" s="23" t="s">
        <v>1238</v>
      </c>
      <c r="E1137" s="30"/>
      <c r="F1137" s="23">
        <v>238</v>
      </c>
      <c r="G1137" s="23">
        <v>0</v>
      </c>
      <c r="H1137" s="23">
        <v>0</v>
      </c>
      <c r="I1137" s="23">
        <v>0</v>
      </c>
      <c r="J1137" s="23">
        <v>1</v>
      </c>
      <c r="K1137" s="23">
        <v>0</v>
      </c>
      <c r="L1137" s="44">
        <v>0</v>
      </c>
      <c r="M1137" s="44">
        <v>0</v>
      </c>
      <c r="N1137" s="44">
        <v>0</v>
      </c>
      <c r="O1137" s="44">
        <v>0</v>
      </c>
      <c r="P1137" s="43">
        <v>1.7254</v>
      </c>
    </row>
    <row r="1138" spans="2:16" x14ac:dyDescent="0.25">
      <c r="B1138" s="42"/>
      <c r="C1138" s="265" t="s">
        <v>646</v>
      </c>
      <c r="D1138" s="23" t="s">
        <v>633</v>
      </c>
      <c r="E1138" s="30"/>
      <c r="F1138" s="23">
        <v>171</v>
      </c>
      <c r="G1138" s="23">
        <v>0</v>
      </c>
      <c r="H1138" s="23">
        <v>0</v>
      </c>
      <c r="I1138" s="23">
        <v>0</v>
      </c>
      <c r="J1138" s="23">
        <v>0</v>
      </c>
      <c r="K1138" s="23">
        <v>0</v>
      </c>
      <c r="L1138" s="44">
        <v>0</v>
      </c>
      <c r="M1138" s="44">
        <v>0</v>
      </c>
      <c r="N1138" s="44">
        <v>0</v>
      </c>
      <c r="O1138" s="44">
        <v>0</v>
      </c>
      <c r="P1138" s="43">
        <v>1.4193</v>
      </c>
    </row>
    <row r="1139" spans="2:16" x14ac:dyDescent="0.25">
      <c r="B1139" s="42"/>
      <c r="C1139" s="265" t="s">
        <v>387</v>
      </c>
      <c r="D1139" s="23" t="s">
        <v>885</v>
      </c>
      <c r="E1139" s="30"/>
      <c r="F1139" s="23">
        <v>348</v>
      </c>
      <c r="G1139" s="23">
        <v>0</v>
      </c>
      <c r="H1139" s="23">
        <v>0</v>
      </c>
      <c r="I1139" s="23">
        <v>0</v>
      </c>
      <c r="J1139" s="23">
        <v>1</v>
      </c>
      <c r="K1139" s="23">
        <v>0</v>
      </c>
      <c r="L1139" s="44">
        <v>0</v>
      </c>
      <c r="M1139" s="44">
        <v>0</v>
      </c>
      <c r="N1139" s="44">
        <v>0</v>
      </c>
      <c r="O1139" s="44">
        <v>0</v>
      </c>
      <c r="P1139" s="43">
        <v>2.6383999999999999</v>
      </c>
    </row>
    <row r="1140" spans="2:16" x14ac:dyDescent="0.25">
      <c r="B1140" s="42"/>
      <c r="C1140" s="265" t="s">
        <v>282</v>
      </c>
      <c r="D1140" s="23" t="s">
        <v>989</v>
      </c>
      <c r="E1140" s="30"/>
      <c r="F1140" s="23">
        <v>450</v>
      </c>
      <c r="G1140" s="23">
        <v>0</v>
      </c>
      <c r="H1140" s="23">
        <v>0</v>
      </c>
      <c r="I1140" s="23">
        <v>0</v>
      </c>
      <c r="J1140" s="23">
        <v>0</v>
      </c>
      <c r="K1140" s="23">
        <v>0</v>
      </c>
      <c r="L1140" s="44">
        <v>0</v>
      </c>
      <c r="M1140" s="44">
        <v>0</v>
      </c>
      <c r="N1140" s="44">
        <v>0</v>
      </c>
      <c r="O1140" s="44">
        <v>0</v>
      </c>
      <c r="P1140" s="43">
        <v>3.7349999999999999</v>
      </c>
    </row>
    <row r="1141" spans="2:16" x14ac:dyDescent="0.25">
      <c r="B1141" s="42"/>
      <c r="C1141" s="265" t="s">
        <v>233</v>
      </c>
      <c r="D1141" s="23" t="s">
        <v>992</v>
      </c>
      <c r="E1141" s="30"/>
      <c r="F1141" s="23">
        <v>570</v>
      </c>
      <c r="G1141" s="23">
        <v>1</v>
      </c>
      <c r="H1141" s="23">
        <v>2</v>
      </c>
      <c r="I1141" s="23">
        <v>0</v>
      </c>
      <c r="J1141" s="23">
        <v>1</v>
      </c>
      <c r="K1141" s="23">
        <v>0</v>
      </c>
      <c r="L1141" s="44">
        <v>0</v>
      </c>
      <c r="M1141" s="44">
        <v>0</v>
      </c>
      <c r="N1141" s="44">
        <v>0</v>
      </c>
      <c r="O1141" s="44">
        <v>0</v>
      </c>
      <c r="P1141" s="43">
        <v>7.4809999999999999</v>
      </c>
    </row>
    <row r="1142" spans="2:16" x14ac:dyDescent="0.25">
      <c r="B1142" s="42"/>
      <c r="C1142" s="265" t="s">
        <v>101</v>
      </c>
      <c r="D1142" s="23" t="s">
        <v>634</v>
      </c>
      <c r="E1142" s="30"/>
      <c r="F1142" s="23">
        <v>262</v>
      </c>
      <c r="G1142" s="23">
        <v>0</v>
      </c>
      <c r="H1142" s="23">
        <v>0</v>
      </c>
      <c r="I1142" s="41">
        <v>0</v>
      </c>
      <c r="J1142" s="23">
        <v>0</v>
      </c>
      <c r="K1142" s="23">
        <v>0</v>
      </c>
      <c r="L1142" s="44">
        <v>0</v>
      </c>
      <c r="M1142" s="44">
        <v>0</v>
      </c>
      <c r="N1142" s="44">
        <v>0</v>
      </c>
      <c r="O1142" s="44">
        <v>0</v>
      </c>
      <c r="P1142" s="43">
        <v>2.1745999999999999</v>
      </c>
    </row>
    <row r="1143" spans="2:16" x14ac:dyDescent="0.25">
      <c r="B1143" s="42"/>
      <c r="C1143" s="265" t="s">
        <v>379</v>
      </c>
      <c r="D1143" s="23" t="s">
        <v>647</v>
      </c>
      <c r="E1143" s="30"/>
      <c r="F1143" s="23">
        <v>390</v>
      </c>
      <c r="G1143" s="23">
        <v>0</v>
      </c>
      <c r="H1143" s="23">
        <v>2</v>
      </c>
      <c r="I1143" s="41">
        <v>0</v>
      </c>
      <c r="J1143" s="23">
        <v>0</v>
      </c>
      <c r="K1143" s="23">
        <v>0</v>
      </c>
      <c r="L1143" s="44">
        <v>0</v>
      </c>
      <c r="M1143" s="44">
        <v>0</v>
      </c>
      <c r="N1143" s="44">
        <v>0</v>
      </c>
      <c r="O1143" s="44">
        <v>0</v>
      </c>
      <c r="P1143" s="43">
        <v>5.2370000000000001</v>
      </c>
    </row>
    <row r="1144" spans="2:16" x14ac:dyDescent="0.25">
      <c r="B1144" s="42"/>
      <c r="C1144" s="270" t="s">
        <v>558</v>
      </c>
      <c r="D1144" s="23" t="s">
        <v>1420</v>
      </c>
      <c r="E1144" s="30"/>
      <c r="F1144" s="23">
        <v>630</v>
      </c>
      <c r="G1144" s="23">
        <v>0</v>
      </c>
      <c r="H1144" s="23">
        <v>0</v>
      </c>
      <c r="I1144" s="41">
        <v>0</v>
      </c>
      <c r="J1144" s="23">
        <v>0</v>
      </c>
      <c r="K1144" s="23">
        <v>0</v>
      </c>
      <c r="L1144" s="44">
        <v>6</v>
      </c>
      <c r="M1144" s="44">
        <v>4</v>
      </c>
      <c r="N1144" s="44">
        <v>8</v>
      </c>
      <c r="O1144" s="44">
        <v>4</v>
      </c>
      <c r="P1144" s="43">
        <v>15.829000000000001</v>
      </c>
    </row>
    <row r="1145" spans="2:16" x14ac:dyDescent="0.25">
      <c r="B1145" s="42"/>
      <c r="C1145" s="266" t="s">
        <v>50</v>
      </c>
      <c r="D1145" s="23" t="s">
        <v>1270</v>
      </c>
      <c r="E1145" s="30"/>
      <c r="F1145" s="23">
        <v>550</v>
      </c>
      <c r="G1145" s="23">
        <v>0</v>
      </c>
      <c r="H1145" s="23">
        <v>0</v>
      </c>
      <c r="I1145" s="41">
        <v>0</v>
      </c>
      <c r="J1145" s="23">
        <v>0</v>
      </c>
      <c r="K1145" s="23">
        <v>0</v>
      </c>
      <c r="L1145" s="44">
        <v>3</v>
      </c>
      <c r="M1145" s="44">
        <v>1</v>
      </c>
      <c r="N1145" s="44">
        <v>14</v>
      </c>
      <c r="O1145" s="44">
        <v>6</v>
      </c>
      <c r="P1145" s="43">
        <v>9.865000000000002</v>
      </c>
    </row>
    <row r="1146" spans="2:16" ht="16.5" thickBot="1" x14ac:dyDescent="0.3">
      <c r="B1146" s="42"/>
      <c r="C1146" s="266" t="s">
        <v>767</v>
      </c>
      <c r="D1146" s="23" t="s">
        <v>1547</v>
      </c>
      <c r="E1146" s="30"/>
      <c r="F1146" s="23">
        <v>480</v>
      </c>
      <c r="G1146" s="23">
        <v>0</v>
      </c>
      <c r="H1146" s="23">
        <v>0</v>
      </c>
      <c r="I1146" s="23">
        <v>0</v>
      </c>
      <c r="J1146" s="23">
        <v>0</v>
      </c>
      <c r="K1146" s="23">
        <v>0</v>
      </c>
      <c r="L1146" s="44">
        <v>3</v>
      </c>
      <c r="M1146" s="44">
        <v>4</v>
      </c>
      <c r="N1146" s="44">
        <v>6</v>
      </c>
      <c r="O1146" s="44">
        <v>1</v>
      </c>
      <c r="P1146" s="43">
        <v>11.934000000000001</v>
      </c>
    </row>
    <row r="1147" spans="2:16" x14ac:dyDescent="0.25">
      <c r="B1147" s="42"/>
      <c r="C1147" s="277" t="s">
        <v>760</v>
      </c>
      <c r="D1147" s="23" t="s">
        <v>885</v>
      </c>
      <c r="E1147" s="30"/>
      <c r="F1147" s="23">
        <v>360</v>
      </c>
      <c r="G1147" s="23">
        <v>0</v>
      </c>
      <c r="H1147" s="23">
        <v>0</v>
      </c>
      <c r="I1147" s="23">
        <v>0</v>
      </c>
      <c r="J1147" s="23">
        <v>0</v>
      </c>
      <c r="K1147" s="23">
        <v>0</v>
      </c>
      <c r="L1147" s="44">
        <v>3</v>
      </c>
      <c r="M1147" s="44">
        <v>2</v>
      </c>
      <c r="N1147" s="44">
        <v>8</v>
      </c>
      <c r="O1147" s="44">
        <v>5</v>
      </c>
      <c r="P1147" s="43">
        <v>8.3379999999999992</v>
      </c>
    </row>
    <row r="1148" spans="2:16" x14ac:dyDescent="0.25">
      <c r="B1148" s="42"/>
      <c r="C1148" s="294" t="s">
        <v>764</v>
      </c>
      <c r="D1148" s="23" t="s">
        <v>887</v>
      </c>
      <c r="E1148" s="30"/>
      <c r="F1148" s="23">
        <v>450</v>
      </c>
      <c r="G1148" s="23">
        <v>0</v>
      </c>
      <c r="H1148" s="23">
        <v>0</v>
      </c>
      <c r="I1148" s="23">
        <v>0</v>
      </c>
      <c r="J1148" s="23">
        <v>0</v>
      </c>
      <c r="K1148" s="23">
        <v>0</v>
      </c>
      <c r="L1148" s="44">
        <v>2</v>
      </c>
      <c r="M1148" s="44">
        <v>2</v>
      </c>
      <c r="N1148" s="44">
        <v>6</v>
      </c>
      <c r="O1148" s="44">
        <v>6</v>
      </c>
      <c r="P1148" s="43">
        <v>7.4349999999999987</v>
      </c>
    </row>
    <row r="1149" spans="2:16" x14ac:dyDescent="0.25">
      <c r="B1149" s="42"/>
      <c r="C1149" s="265" t="s">
        <v>609</v>
      </c>
      <c r="D1149" s="23">
        <v>0</v>
      </c>
      <c r="E1149" s="30"/>
      <c r="F1149" s="23">
        <v>0</v>
      </c>
      <c r="G1149" s="23">
        <v>0</v>
      </c>
      <c r="H1149" s="23">
        <v>0</v>
      </c>
      <c r="I1149" s="23">
        <v>1</v>
      </c>
      <c r="J1149" s="23">
        <v>0</v>
      </c>
      <c r="K1149" s="23">
        <v>0</v>
      </c>
      <c r="L1149" s="44">
        <v>0</v>
      </c>
      <c r="M1149" s="44">
        <v>0</v>
      </c>
      <c r="N1149" s="44">
        <v>0</v>
      </c>
      <c r="O1149" s="44">
        <v>0</v>
      </c>
      <c r="P1149" s="43">
        <v>1</v>
      </c>
    </row>
    <row r="1150" spans="2:16" x14ac:dyDescent="0.25">
      <c r="B1150" s="42"/>
      <c r="C1150" s="265" t="s">
        <v>307</v>
      </c>
      <c r="D1150" s="23">
        <v>0</v>
      </c>
      <c r="E1150" s="30"/>
      <c r="F1150" s="23">
        <v>0</v>
      </c>
      <c r="G1150" s="23">
        <v>0</v>
      </c>
      <c r="H1150" s="23">
        <v>2</v>
      </c>
      <c r="I1150" s="23">
        <v>1</v>
      </c>
      <c r="J1150" s="23">
        <v>0</v>
      </c>
      <c r="K1150" s="23">
        <v>0</v>
      </c>
      <c r="L1150" s="44">
        <v>0</v>
      </c>
      <c r="M1150" s="44">
        <v>0</v>
      </c>
      <c r="N1150" s="44">
        <v>0</v>
      </c>
      <c r="O1150" s="44">
        <v>0</v>
      </c>
      <c r="P1150" s="43">
        <v>3</v>
      </c>
    </row>
    <row r="1151" spans="2:16" x14ac:dyDescent="0.25">
      <c r="B1151" s="42"/>
      <c r="C1151" s="265" t="s">
        <v>801</v>
      </c>
      <c r="D1151" s="23">
        <v>0</v>
      </c>
      <c r="E1151" s="30"/>
      <c r="F1151" s="23">
        <v>0</v>
      </c>
      <c r="G1151" s="23">
        <v>0</v>
      </c>
      <c r="H1151" s="23">
        <v>0</v>
      </c>
      <c r="I1151" s="23">
        <v>0</v>
      </c>
      <c r="J1151" s="23">
        <v>0</v>
      </c>
      <c r="K1151" s="23">
        <v>0</v>
      </c>
      <c r="L1151" s="44">
        <v>0</v>
      </c>
      <c r="M1151" s="44">
        <v>0</v>
      </c>
      <c r="N1151" s="44">
        <v>0</v>
      </c>
      <c r="O1151" s="44">
        <v>0</v>
      </c>
      <c r="P1151" s="43">
        <v>0</v>
      </c>
    </row>
    <row r="1152" spans="2:16" x14ac:dyDescent="0.25">
      <c r="B1152" s="24" t="s">
        <v>804</v>
      </c>
      <c r="C1152" s="293"/>
      <c r="D1152" s="35">
        <v>0</v>
      </c>
      <c r="E1152" s="35">
        <v>0</v>
      </c>
      <c r="F1152" s="35">
        <v>9711</v>
      </c>
      <c r="G1152" s="35">
        <v>39</v>
      </c>
      <c r="H1152" s="35">
        <v>15</v>
      </c>
      <c r="I1152" s="35">
        <v>15</v>
      </c>
      <c r="J1152" s="35">
        <v>5</v>
      </c>
      <c r="K1152" s="35">
        <v>0</v>
      </c>
      <c r="L1152" s="35">
        <v>15</v>
      </c>
      <c r="M1152" s="35">
        <v>6</v>
      </c>
      <c r="N1152" s="35">
        <v>55</v>
      </c>
      <c r="O1152" s="35">
        <v>30</v>
      </c>
      <c r="P1152" s="43">
        <v>172.85129999999998</v>
      </c>
    </row>
    <row r="1153" spans="2:16" x14ac:dyDescent="0.25">
      <c r="B1153" s="42"/>
      <c r="C1153" s="265" t="s">
        <v>211</v>
      </c>
      <c r="D1153" s="23" t="s">
        <v>1404</v>
      </c>
      <c r="E1153" s="30"/>
      <c r="F1153" s="23">
        <v>620</v>
      </c>
      <c r="G1153" s="23">
        <v>8</v>
      </c>
      <c r="H1153" s="23">
        <v>4</v>
      </c>
      <c r="I1153" s="23">
        <v>2</v>
      </c>
      <c r="J1153" s="23">
        <v>0</v>
      </c>
      <c r="K1153" s="23">
        <v>0</v>
      </c>
      <c r="L1153" s="44">
        <v>0</v>
      </c>
      <c r="M1153" s="44">
        <v>0</v>
      </c>
      <c r="N1153" s="44">
        <v>0</v>
      </c>
      <c r="O1153" s="44">
        <v>0</v>
      </c>
      <c r="P1153" s="43">
        <v>19.146000000000001</v>
      </c>
    </row>
    <row r="1154" spans="2:16" x14ac:dyDescent="0.25">
      <c r="B1154" s="42"/>
      <c r="C1154" s="265" t="s">
        <v>5</v>
      </c>
      <c r="D1154" s="23" t="s">
        <v>1542</v>
      </c>
      <c r="E1154" s="30"/>
      <c r="F1154" s="23">
        <v>652</v>
      </c>
      <c r="G1154" s="23">
        <v>6</v>
      </c>
      <c r="H1154" s="23">
        <v>1</v>
      </c>
      <c r="I1154" s="23">
        <v>2</v>
      </c>
      <c r="J1154" s="23">
        <v>0</v>
      </c>
      <c r="K1154" s="23">
        <v>0</v>
      </c>
      <c r="L1154" s="44">
        <v>0</v>
      </c>
      <c r="M1154" s="44">
        <v>0</v>
      </c>
      <c r="N1154" s="44">
        <v>0</v>
      </c>
      <c r="O1154" s="44">
        <v>0</v>
      </c>
      <c r="P1154" s="43">
        <v>14.4116</v>
      </c>
    </row>
    <row r="1155" spans="2:16" x14ac:dyDescent="0.25">
      <c r="B1155" s="42"/>
      <c r="C1155" s="265" t="s">
        <v>689</v>
      </c>
      <c r="D1155" s="23" t="s">
        <v>1397</v>
      </c>
      <c r="E1155" s="30"/>
      <c r="F1155" s="23">
        <v>465</v>
      </c>
      <c r="G1155" s="23">
        <v>7</v>
      </c>
      <c r="H1155" s="23">
        <v>0</v>
      </c>
      <c r="I1155" s="23">
        <v>4</v>
      </c>
      <c r="J1155" s="23">
        <v>0</v>
      </c>
      <c r="K1155" s="23">
        <v>0</v>
      </c>
      <c r="L1155" s="44">
        <v>0</v>
      </c>
      <c r="M1155" s="44">
        <v>0</v>
      </c>
      <c r="N1155" s="44">
        <v>0</v>
      </c>
      <c r="O1155" s="44">
        <v>0</v>
      </c>
      <c r="P1155" s="43">
        <v>14.859500000000001</v>
      </c>
    </row>
    <row r="1156" spans="2:16" x14ac:dyDescent="0.25">
      <c r="B1156" s="42"/>
      <c r="C1156" s="278" t="s">
        <v>405</v>
      </c>
      <c r="D1156" s="23" t="s">
        <v>1420</v>
      </c>
      <c r="E1156" s="30"/>
      <c r="F1156" s="23">
        <v>547</v>
      </c>
      <c r="G1156" s="23">
        <v>5</v>
      </c>
      <c r="H1156" s="23">
        <v>2</v>
      </c>
      <c r="I1156" s="23">
        <v>1</v>
      </c>
      <c r="J1156" s="23">
        <v>0</v>
      </c>
      <c r="K1156" s="23">
        <v>0</v>
      </c>
      <c r="L1156" s="44">
        <v>0</v>
      </c>
      <c r="M1156" s="44">
        <v>0</v>
      </c>
      <c r="N1156" s="44">
        <v>0</v>
      </c>
      <c r="O1156" s="44">
        <v>0</v>
      </c>
      <c r="P1156" s="43">
        <v>12.540099999999999</v>
      </c>
    </row>
    <row r="1157" spans="2:16" x14ac:dyDescent="0.25">
      <c r="B1157" s="42"/>
      <c r="C1157" s="295" t="s">
        <v>703</v>
      </c>
      <c r="D1157" s="23" t="s">
        <v>989</v>
      </c>
      <c r="E1157" s="30"/>
      <c r="F1157" s="23">
        <v>114</v>
      </c>
      <c r="G1157" s="23">
        <v>0</v>
      </c>
      <c r="H1157" s="23">
        <v>0</v>
      </c>
      <c r="I1157" s="23">
        <v>0</v>
      </c>
      <c r="J1157" s="23">
        <v>0</v>
      </c>
      <c r="K1157" s="23">
        <v>0</v>
      </c>
      <c r="L1157" s="44">
        <v>0</v>
      </c>
      <c r="M1157" s="44">
        <v>0</v>
      </c>
      <c r="N1157" s="44">
        <v>0</v>
      </c>
      <c r="O1157" s="44">
        <v>0</v>
      </c>
      <c r="P1157" s="43">
        <v>0.94620000000000004</v>
      </c>
    </row>
    <row r="1158" spans="2:16" x14ac:dyDescent="0.25">
      <c r="B1158" s="42"/>
      <c r="C1158" s="265" t="s">
        <v>649</v>
      </c>
      <c r="D1158" s="23" t="s">
        <v>647</v>
      </c>
      <c r="E1158" s="30"/>
      <c r="F1158" s="23">
        <v>185</v>
      </c>
      <c r="G1158" s="23">
        <v>0</v>
      </c>
      <c r="H1158" s="23">
        <v>0</v>
      </c>
      <c r="I1158" s="23">
        <v>0</v>
      </c>
      <c r="J1158" s="23">
        <v>0</v>
      </c>
      <c r="K1158" s="23">
        <v>0</v>
      </c>
      <c r="L1158" s="44">
        <v>0</v>
      </c>
      <c r="M1158" s="44">
        <v>0</v>
      </c>
      <c r="N1158" s="44">
        <v>0</v>
      </c>
      <c r="O1158" s="44">
        <v>0</v>
      </c>
      <c r="P1158" s="43">
        <v>1.5355000000000001</v>
      </c>
    </row>
    <row r="1159" spans="2:16" x14ac:dyDescent="0.25">
      <c r="B1159" s="42"/>
      <c r="C1159" s="265" t="s">
        <v>1196</v>
      </c>
      <c r="D1159" s="23" t="s">
        <v>634</v>
      </c>
      <c r="E1159" s="30"/>
      <c r="F1159" s="23">
        <v>272</v>
      </c>
      <c r="G1159" s="23">
        <v>0</v>
      </c>
      <c r="H1159" s="23">
        <v>0</v>
      </c>
      <c r="I1159" s="23">
        <v>0</v>
      </c>
      <c r="J1159" s="23">
        <v>1</v>
      </c>
      <c r="K1159" s="23">
        <v>0</v>
      </c>
      <c r="L1159" s="44">
        <v>0</v>
      </c>
      <c r="M1159" s="44">
        <v>0</v>
      </c>
      <c r="N1159" s="44">
        <v>0</v>
      </c>
      <c r="O1159" s="44">
        <v>0</v>
      </c>
      <c r="P1159" s="43">
        <v>2.0076000000000001</v>
      </c>
    </row>
    <row r="1160" spans="2:16" x14ac:dyDescent="0.25">
      <c r="B1160" s="42"/>
      <c r="C1160" s="265" t="s">
        <v>254</v>
      </c>
      <c r="D1160" s="23" t="s">
        <v>887</v>
      </c>
      <c r="E1160" s="30"/>
      <c r="F1160" s="23">
        <v>420</v>
      </c>
      <c r="G1160" s="23">
        <v>3</v>
      </c>
      <c r="H1160" s="23">
        <v>0</v>
      </c>
      <c r="I1160" s="23">
        <v>0</v>
      </c>
      <c r="J1160" s="23">
        <v>1</v>
      </c>
      <c r="K1160" s="23">
        <v>0</v>
      </c>
      <c r="L1160" s="44">
        <v>0</v>
      </c>
      <c r="M1160" s="44">
        <v>0</v>
      </c>
      <c r="N1160" s="44">
        <v>0</v>
      </c>
      <c r="O1160" s="44">
        <v>0</v>
      </c>
      <c r="P1160" s="43">
        <v>6.2360000000000007</v>
      </c>
    </row>
    <row r="1161" spans="2:16" x14ac:dyDescent="0.25">
      <c r="B1161" s="42"/>
      <c r="C1161" s="265" t="s">
        <v>594</v>
      </c>
      <c r="D1161" s="23" t="s">
        <v>654</v>
      </c>
      <c r="E1161" s="30"/>
      <c r="F1161" s="23">
        <v>270</v>
      </c>
      <c r="G1161" s="23">
        <v>1</v>
      </c>
      <c r="H1161" s="23">
        <v>0</v>
      </c>
      <c r="I1161" s="23">
        <v>0</v>
      </c>
      <c r="J1161" s="23">
        <v>0</v>
      </c>
      <c r="K1161" s="23">
        <v>0</v>
      </c>
      <c r="L1161" s="44">
        <v>0</v>
      </c>
      <c r="M1161" s="44">
        <v>0</v>
      </c>
      <c r="N1161" s="44">
        <v>0</v>
      </c>
      <c r="O1161" s="44">
        <v>0</v>
      </c>
      <c r="P1161" s="43">
        <v>3.2410000000000001</v>
      </c>
    </row>
    <row r="1162" spans="2:16" x14ac:dyDescent="0.25">
      <c r="B1162" s="42"/>
      <c r="C1162" s="265" t="s">
        <v>225</v>
      </c>
      <c r="D1162" s="23" t="s">
        <v>1542</v>
      </c>
      <c r="E1162" s="30"/>
      <c r="F1162" s="23">
        <v>602</v>
      </c>
      <c r="G1162" s="23">
        <v>6</v>
      </c>
      <c r="H1162" s="23">
        <v>1</v>
      </c>
      <c r="I1162" s="23">
        <v>3</v>
      </c>
      <c r="J1162" s="23">
        <v>1</v>
      </c>
      <c r="K1162" s="23">
        <v>0</v>
      </c>
      <c r="L1162" s="44">
        <v>0</v>
      </c>
      <c r="M1162" s="44">
        <v>0</v>
      </c>
      <c r="N1162" s="44">
        <v>0</v>
      </c>
      <c r="O1162" s="44">
        <v>0</v>
      </c>
      <c r="P1162" s="43">
        <v>14.746600000000001</v>
      </c>
    </row>
    <row r="1163" spans="2:16" x14ac:dyDescent="0.25">
      <c r="B1163" s="42"/>
      <c r="C1163" s="265" t="s">
        <v>57</v>
      </c>
      <c r="D1163" s="23" t="s">
        <v>647</v>
      </c>
      <c r="E1163" s="30"/>
      <c r="F1163" s="23">
        <v>328</v>
      </c>
      <c r="G1163" s="23">
        <v>0</v>
      </c>
      <c r="H1163" s="23">
        <v>0</v>
      </c>
      <c r="I1163" s="23">
        <v>0</v>
      </c>
      <c r="J1163" s="23">
        <v>0</v>
      </c>
      <c r="K1163" s="23">
        <v>0</v>
      </c>
      <c r="L1163" s="44">
        <v>0</v>
      </c>
      <c r="M1163" s="44">
        <v>0</v>
      </c>
      <c r="N1163" s="44">
        <v>0</v>
      </c>
      <c r="O1163" s="44">
        <v>0</v>
      </c>
      <c r="P1163" s="43">
        <v>2.7223999999999999</v>
      </c>
    </row>
    <row r="1164" spans="2:16" x14ac:dyDescent="0.25">
      <c r="B1164" s="42"/>
      <c r="C1164" s="265" t="s">
        <v>38</v>
      </c>
      <c r="D1164" s="23" t="s">
        <v>1542</v>
      </c>
      <c r="E1164" s="30"/>
      <c r="F1164" s="23">
        <v>178</v>
      </c>
      <c r="G1164" s="23">
        <v>1</v>
      </c>
      <c r="H1164" s="23">
        <v>0</v>
      </c>
      <c r="I1164" s="23">
        <v>0</v>
      </c>
      <c r="J1164" s="23">
        <v>0</v>
      </c>
      <c r="K1164" s="23">
        <v>0</v>
      </c>
      <c r="L1164" s="44">
        <v>0</v>
      </c>
      <c r="M1164" s="44">
        <v>0</v>
      </c>
      <c r="N1164" s="44">
        <v>0</v>
      </c>
      <c r="O1164" s="44">
        <v>0</v>
      </c>
      <c r="P1164" s="43">
        <v>2.4774000000000003</v>
      </c>
    </row>
    <row r="1165" spans="2:16" x14ac:dyDescent="0.25">
      <c r="B1165" s="42"/>
      <c r="C1165" s="265" t="s">
        <v>427</v>
      </c>
      <c r="D1165" s="23" t="s">
        <v>1559</v>
      </c>
      <c r="E1165" s="30"/>
      <c r="F1165" s="23">
        <v>317</v>
      </c>
      <c r="G1165" s="23">
        <v>0</v>
      </c>
      <c r="H1165" s="23">
        <v>1</v>
      </c>
      <c r="I1165" s="23">
        <v>0</v>
      </c>
      <c r="J1165" s="23">
        <v>1</v>
      </c>
      <c r="K1165" s="23">
        <v>0</v>
      </c>
      <c r="L1165" s="44">
        <v>0</v>
      </c>
      <c r="M1165" s="44">
        <v>0</v>
      </c>
      <c r="N1165" s="44">
        <v>0</v>
      </c>
      <c r="O1165" s="44">
        <v>0</v>
      </c>
      <c r="P1165" s="43">
        <v>3.3811</v>
      </c>
    </row>
    <row r="1166" spans="2:16" x14ac:dyDescent="0.25">
      <c r="B1166" s="42"/>
      <c r="C1166" s="278" t="s">
        <v>219</v>
      </c>
      <c r="D1166" s="23" t="s">
        <v>885</v>
      </c>
      <c r="E1166" s="30"/>
      <c r="F1166" s="23">
        <v>223</v>
      </c>
      <c r="G1166" s="23">
        <v>0</v>
      </c>
      <c r="H1166" s="23">
        <v>1</v>
      </c>
      <c r="I1166" s="23">
        <v>0</v>
      </c>
      <c r="J1166" s="23">
        <v>0</v>
      </c>
      <c r="K1166" s="23">
        <v>0</v>
      </c>
      <c r="L1166" s="44">
        <v>0</v>
      </c>
      <c r="M1166" s="44">
        <v>0</v>
      </c>
      <c r="N1166" s="44">
        <v>0</v>
      </c>
      <c r="O1166" s="44">
        <v>0</v>
      </c>
      <c r="P1166" s="43">
        <v>2.8509000000000002</v>
      </c>
    </row>
    <row r="1167" spans="2:16" x14ac:dyDescent="0.25">
      <c r="B1167" s="42"/>
      <c r="C1167" s="265" t="s">
        <v>453</v>
      </c>
      <c r="D1167" s="23" t="s">
        <v>887</v>
      </c>
      <c r="E1167" s="30"/>
      <c r="F1167" s="23">
        <v>376</v>
      </c>
      <c r="G1167" s="23">
        <v>0</v>
      </c>
      <c r="H1167" s="23">
        <v>0</v>
      </c>
      <c r="I1167" s="23">
        <v>0</v>
      </c>
      <c r="J1167" s="23">
        <v>0</v>
      </c>
      <c r="K1167" s="23">
        <v>0</v>
      </c>
      <c r="L1167" s="44">
        <v>0</v>
      </c>
      <c r="M1167" s="44">
        <v>0</v>
      </c>
      <c r="N1167" s="44">
        <v>0</v>
      </c>
      <c r="O1167" s="44">
        <v>0</v>
      </c>
      <c r="P1167" s="43">
        <v>3.1208</v>
      </c>
    </row>
    <row r="1168" spans="2:16" x14ac:dyDescent="0.25">
      <c r="B1168" s="42"/>
      <c r="C1168" s="265" t="s">
        <v>745</v>
      </c>
      <c r="D1168" s="23" t="s">
        <v>1256</v>
      </c>
      <c r="E1168" s="30"/>
      <c r="F1168" s="23">
        <v>270</v>
      </c>
      <c r="G1168" s="23">
        <v>0</v>
      </c>
      <c r="H1168" s="23">
        <v>2</v>
      </c>
      <c r="I1168" s="23">
        <v>0</v>
      </c>
      <c r="J1168" s="23">
        <v>0</v>
      </c>
      <c r="K1168" s="23">
        <v>0</v>
      </c>
      <c r="L1168" s="44">
        <v>0</v>
      </c>
      <c r="M1168" s="44">
        <v>0</v>
      </c>
      <c r="N1168" s="44">
        <v>0</v>
      </c>
      <c r="O1168" s="44">
        <v>0</v>
      </c>
      <c r="P1168" s="43">
        <v>4.2409999999999997</v>
      </c>
    </row>
    <row r="1169" spans="2:16" x14ac:dyDescent="0.25">
      <c r="B1169" s="42"/>
      <c r="C1169" s="265" t="s">
        <v>646</v>
      </c>
      <c r="D1169" s="23" t="s">
        <v>633</v>
      </c>
      <c r="E1169" s="30"/>
      <c r="F1169" s="23">
        <v>171</v>
      </c>
      <c r="G1169" s="23">
        <v>0</v>
      </c>
      <c r="H1169" s="23">
        <v>0</v>
      </c>
      <c r="I1169" s="23">
        <v>0</v>
      </c>
      <c r="J1169" s="23">
        <v>0</v>
      </c>
      <c r="K1169" s="23">
        <v>0</v>
      </c>
      <c r="L1169" s="44">
        <v>0</v>
      </c>
      <c r="M1169" s="44">
        <v>0</v>
      </c>
      <c r="N1169" s="44">
        <v>0</v>
      </c>
      <c r="O1169" s="44">
        <v>0</v>
      </c>
      <c r="P1169" s="43">
        <v>1.4193</v>
      </c>
    </row>
    <row r="1170" spans="2:16" x14ac:dyDescent="0.25">
      <c r="B1170" s="42"/>
      <c r="C1170" s="265" t="s">
        <v>387</v>
      </c>
      <c r="D1170" s="23" t="s">
        <v>885</v>
      </c>
      <c r="E1170" s="30"/>
      <c r="F1170" s="23">
        <v>348</v>
      </c>
      <c r="G1170" s="23">
        <v>0</v>
      </c>
      <c r="H1170" s="23">
        <v>0</v>
      </c>
      <c r="I1170" s="23">
        <v>0</v>
      </c>
      <c r="J1170" s="23">
        <v>1</v>
      </c>
      <c r="K1170" s="23">
        <v>0</v>
      </c>
      <c r="L1170" s="44">
        <v>0</v>
      </c>
      <c r="M1170" s="44">
        <v>0</v>
      </c>
      <c r="N1170" s="44">
        <v>0</v>
      </c>
      <c r="O1170" s="44">
        <v>0</v>
      </c>
      <c r="P1170" s="43">
        <v>2.6383999999999999</v>
      </c>
    </row>
    <row r="1171" spans="2:16" x14ac:dyDescent="0.25">
      <c r="B1171" s="42"/>
      <c r="C1171" s="278" t="s">
        <v>410</v>
      </c>
      <c r="D1171" s="23" t="s">
        <v>1420</v>
      </c>
      <c r="E1171" s="30"/>
      <c r="F1171" s="23">
        <v>212</v>
      </c>
      <c r="G1171" s="23">
        <v>0</v>
      </c>
      <c r="H1171" s="23">
        <v>0</v>
      </c>
      <c r="I1171" s="23">
        <v>0</v>
      </c>
      <c r="J1171" s="23">
        <v>0</v>
      </c>
      <c r="K1171" s="23">
        <v>0</v>
      </c>
      <c r="L1171" s="44">
        <v>0</v>
      </c>
      <c r="M1171" s="44">
        <v>0</v>
      </c>
      <c r="N1171" s="44">
        <v>0</v>
      </c>
      <c r="O1171" s="44">
        <v>0</v>
      </c>
      <c r="P1171" s="43">
        <v>1.7596000000000001</v>
      </c>
    </row>
    <row r="1172" spans="2:16" x14ac:dyDescent="0.25">
      <c r="B1172" s="42"/>
      <c r="C1172" s="265" t="s">
        <v>217</v>
      </c>
      <c r="D1172" s="23" t="s">
        <v>647</v>
      </c>
      <c r="E1172" s="30"/>
      <c r="F1172" s="23">
        <v>390</v>
      </c>
      <c r="G1172" s="23">
        <v>1</v>
      </c>
      <c r="H1172" s="23">
        <v>1</v>
      </c>
      <c r="I1172" s="23">
        <v>0</v>
      </c>
      <c r="J1172" s="23">
        <v>0</v>
      </c>
      <c r="K1172" s="23">
        <v>0</v>
      </c>
      <c r="L1172" s="44">
        <v>0</v>
      </c>
      <c r="M1172" s="44">
        <v>0</v>
      </c>
      <c r="N1172" s="44">
        <v>0</v>
      </c>
      <c r="O1172" s="44">
        <v>0</v>
      </c>
      <c r="P1172" s="43">
        <v>5.2370000000000001</v>
      </c>
    </row>
    <row r="1173" spans="2:16" x14ac:dyDescent="0.25">
      <c r="B1173" s="42"/>
      <c r="C1173" s="265" t="s">
        <v>253</v>
      </c>
      <c r="D1173" s="23" t="s">
        <v>887</v>
      </c>
      <c r="E1173" s="30"/>
      <c r="F1173" s="23">
        <v>16</v>
      </c>
      <c r="G1173" s="23">
        <v>0</v>
      </c>
      <c r="H1173" s="23">
        <v>0</v>
      </c>
      <c r="I1173" s="41">
        <v>0</v>
      </c>
      <c r="J1173" s="23">
        <v>0</v>
      </c>
      <c r="K1173" s="23">
        <v>0</v>
      </c>
      <c r="L1173" s="44">
        <v>0</v>
      </c>
      <c r="M1173" s="44">
        <v>0</v>
      </c>
      <c r="N1173" s="44">
        <v>0</v>
      </c>
      <c r="O1173" s="44">
        <v>0</v>
      </c>
      <c r="P1173" s="43">
        <v>0.1328</v>
      </c>
    </row>
    <row r="1174" spans="2:16" ht="16.5" thickBot="1" x14ac:dyDescent="0.3">
      <c r="B1174" s="42"/>
      <c r="C1174" s="265" t="s">
        <v>537</v>
      </c>
      <c r="D1174" s="23" t="s">
        <v>1545</v>
      </c>
      <c r="E1174" s="30"/>
      <c r="F1174" s="23">
        <v>395</v>
      </c>
      <c r="G1174" s="23">
        <v>1</v>
      </c>
      <c r="H1174" s="23">
        <v>0</v>
      </c>
      <c r="I1174" s="41">
        <v>0</v>
      </c>
      <c r="J1174" s="23">
        <v>0</v>
      </c>
      <c r="K1174" s="23">
        <v>0</v>
      </c>
      <c r="L1174" s="44">
        <v>0</v>
      </c>
      <c r="M1174" s="44">
        <v>0</v>
      </c>
      <c r="N1174" s="44">
        <v>0</v>
      </c>
      <c r="O1174" s="44">
        <v>0</v>
      </c>
      <c r="P1174" s="43">
        <v>4.2785000000000002</v>
      </c>
    </row>
    <row r="1175" spans="2:16" x14ac:dyDescent="0.25">
      <c r="B1175" s="42"/>
      <c r="C1175" s="277" t="s">
        <v>421</v>
      </c>
      <c r="D1175" s="23" t="s">
        <v>1404</v>
      </c>
      <c r="E1175" s="30"/>
      <c r="F1175" s="23">
        <v>690</v>
      </c>
      <c r="G1175" s="23">
        <v>0</v>
      </c>
      <c r="H1175" s="23">
        <v>0</v>
      </c>
      <c r="I1175" s="41">
        <v>0</v>
      </c>
      <c r="J1175" s="23">
        <v>0</v>
      </c>
      <c r="K1175" s="23">
        <v>0</v>
      </c>
      <c r="L1175" s="44">
        <v>7</v>
      </c>
      <c r="M1175" s="44">
        <v>2</v>
      </c>
      <c r="N1175" s="44">
        <v>9</v>
      </c>
      <c r="O1175" s="44">
        <v>7</v>
      </c>
      <c r="P1175" s="43">
        <v>14.777000000000001</v>
      </c>
    </row>
    <row r="1176" spans="2:16" x14ac:dyDescent="0.25">
      <c r="B1176" s="42"/>
      <c r="C1176" s="266" t="s">
        <v>45</v>
      </c>
      <c r="D1176" s="23" t="s">
        <v>1542</v>
      </c>
      <c r="E1176" s="30"/>
      <c r="F1176" s="23">
        <v>660</v>
      </c>
      <c r="G1176" s="23">
        <v>0</v>
      </c>
      <c r="H1176" s="23">
        <v>0</v>
      </c>
      <c r="I1176" s="41">
        <v>0</v>
      </c>
      <c r="J1176" s="23">
        <v>0</v>
      </c>
      <c r="K1176" s="23">
        <v>0</v>
      </c>
      <c r="L1176" s="44">
        <v>5</v>
      </c>
      <c r="M1176" s="44">
        <v>2</v>
      </c>
      <c r="N1176" s="44">
        <v>15</v>
      </c>
      <c r="O1176" s="44">
        <v>8</v>
      </c>
      <c r="P1176" s="43">
        <v>13.478</v>
      </c>
    </row>
    <row r="1177" spans="2:16" x14ac:dyDescent="0.25">
      <c r="B1177" s="42"/>
      <c r="C1177" s="266" t="s">
        <v>761</v>
      </c>
      <c r="D1177" s="23" t="s">
        <v>1110</v>
      </c>
      <c r="E1177" s="30"/>
      <c r="F1177" s="23">
        <v>360</v>
      </c>
      <c r="G1177" s="23">
        <v>0</v>
      </c>
      <c r="H1177" s="23">
        <v>0</v>
      </c>
      <c r="I1177" s="23">
        <v>0</v>
      </c>
      <c r="J1177" s="23">
        <v>0</v>
      </c>
      <c r="K1177" s="23">
        <v>0</v>
      </c>
      <c r="L1177" s="44">
        <v>1</v>
      </c>
      <c r="M1177" s="44">
        <v>1</v>
      </c>
      <c r="N1177" s="44">
        <v>12</v>
      </c>
      <c r="O1177" s="44">
        <v>5</v>
      </c>
      <c r="P1177" s="43">
        <v>6.1379999999999999</v>
      </c>
    </row>
    <row r="1178" spans="2:16" x14ac:dyDescent="0.25">
      <c r="B1178" s="42"/>
      <c r="C1178" s="266" t="s">
        <v>762</v>
      </c>
      <c r="D1178" s="23" t="s">
        <v>808</v>
      </c>
      <c r="E1178" s="30"/>
      <c r="F1178" s="23">
        <v>360</v>
      </c>
      <c r="G1178" s="23">
        <v>0</v>
      </c>
      <c r="H1178" s="23">
        <v>0</v>
      </c>
      <c r="I1178" s="23">
        <v>0</v>
      </c>
      <c r="J1178" s="23">
        <v>0</v>
      </c>
      <c r="K1178" s="23">
        <v>0</v>
      </c>
      <c r="L1178" s="44">
        <v>1</v>
      </c>
      <c r="M1178" s="44">
        <v>1</v>
      </c>
      <c r="N1178" s="44">
        <v>11</v>
      </c>
      <c r="O1178" s="44">
        <v>4</v>
      </c>
      <c r="P1178" s="43">
        <v>6.1879999999999997</v>
      </c>
    </row>
    <row r="1179" spans="2:16" ht="16.5" thickBot="1" x14ac:dyDescent="0.3">
      <c r="B1179" s="42"/>
      <c r="C1179" s="276" t="s">
        <v>1527</v>
      </c>
      <c r="D1179" s="23" t="s">
        <v>1395</v>
      </c>
      <c r="E1179" s="30"/>
      <c r="F1179" s="23">
        <v>270</v>
      </c>
      <c r="G1179" s="23">
        <v>0</v>
      </c>
      <c r="H1179" s="23">
        <v>0</v>
      </c>
      <c r="I1179" s="23">
        <v>0</v>
      </c>
      <c r="J1179" s="23">
        <v>0</v>
      </c>
      <c r="K1179" s="23">
        <v>0</v>
      </c>
      <c r="L1179" s="44">
        <v>1</v>
      </c>
      <c r="M1179" s="44">
        <v>0</v>
      </c>
      <c r="N1179" s="44">
        <v>8</v>
      </c>
      <c r="O1179" s="44">
        <v>6</v>
      </c>
      <c r="P1179" s="43">
        <v>3.3410000000000002</v>
      </c>
    </row>
    <row r="1180" spans="2:16" x14ac:dyDescent="0.25">
      <c r="B1180" s="42"/>
      <c r="C1180" s="265" t="s">
        <v>303</v>
      </c>
      <c r="D1180" s="23">
        <v>0</v>
      </c>
      <c r="E1180" s="30"/>
      <c r="F1180" s="23">
        <v>0</v>
      </c>
      <c r="G1180" s="23">
        <v>0</v>
      </c>
      <c r="H1180" s="23">
        <v>0</v>
      </c>
      <c r="I1180" s="23">
        <v>1</v>
      </c>
      <c r="J1180" s="23">
        <v>0</v>
      </c>
      <c r="K1180" s="23">
        <v>0</v>
      </c>
      <c r="L1180" s="44">
        <v>0</v>
      </c>
      <c r="M1180" s="44">
        <v>0</v>
      </c>
      <c r="N1180" s="44">
        <v>0</v>
      </c>
      <c r="O1180" s="44">
        <v>0</v>
      </c>
      <c r="P1180" s="43">
        <v>1</v>
      </c>
    </row>
    <row r="1181" spans="2:16" x14ac:dyDescent="0.25">
      <c r="B1181" s="42"/>
      <c r="C1181" s="265" t="s">
        <v>298</v>
      </c>
      <c r="D1181" s="23">
        <v>0</v>
      </c>
      <c r="E1181" s="30"/>
      <c r="F1181" s="23">
        <v>0</v>
      </c>
      <c r="G1181" s="23">
        <v>0</v>
      </c>
      <c r="H1181" s="23">
        <v>2</v>
      </c>
      <c r="I1181" s="23">
        <v>1</v>
      </c>
      <c r="J1181" s="23">
        <v>0</v>
      </c>
      <c r="K1181" s="23">
        <v>0</v>
      </c>
      <c r="L1181" s="44">
        <v>0</v>
      </c>
      <c r="M1181" s="44">
        <v>0</v>
      </c>
      <c r="N1181" s="44">
        <v>0</v>
      </c>
      <c r="O1181" s="44">
        <v>0</v>
      </c>
      <c r="P1181" s="43">
        <v>3</v>
      </c>
    </row>
    <row r="1182" spans="2:16" x14ac:dyDescent="0.25">
      <c r="B1182" s="42"/>
      <c r="C1182" s="265" t="s">
        <v>609</v>
      </c>
      <c r="D1182" s="23">
        <v>0</v>
      </c>
      <c r="E1182" s="30"/>
      <c r="F1182" s="23">
        <v>0</v>
      </c>
      <c r="G1182" s="23">
        <v>0</v>
      </c>
      <c r="H1182" s="23">
        <v>0</v>
      </c>
      <c r="I1182" s="23">
        <v>1</v>
      </c>
      <c r="J1182" s="23">
        <v>0</v>
      </c>
      <c r="K1182" s="23">
        <v>0</v>
      </c>
      <c r="L1182" s="44">
        <v>0</v>
      </c>
      <c r="M1182" s="44">
        <v>0</v>
      </c>
      <c r="N1182" s="44">
        <v>0</v>
      </c>
      <c r="O1182" s="44">
        <v>0</v>
      </c>
      <c r="P1182" s="43">
        <v>1</v>
      </c>
    </row>
    <row r="1183" spans="2:16" x14ac:dyDescent="0.25">
      <c r="B1183" s="24" t="s">
        <v>802</v>
      </c>
      <c r="C1183" s="293"/>
      <c r="D1183" s="35">
        <v>0</v>
      </c>
      <c r="E1183" s="35">
        <v>0</v>
      </c>
      <c r="F1183" s="35">
        <v>12125</v>
      </c>
      <c r="G1183" s="35">
        <v>40</v>
      </c>
      <c r="H1183" s="35">
        <v>28</v>
      </c>
      <c r="I1183" s="35">
        <v>17</v>
      </c>
      <c r="J1183" s="35">
        <v>8</v>
      </c>
      <c r="K1183" s="35">
        <v>1</v>
      </c>
      <c r="L1183" s="35">
        <v>18</v>
      </c>
      <c r="M1183" s="35">
        <v>9</v>
      </c>
      <c r="N1183" s="35">
        <v>57</v>
      </c>
      <c r="O1183" s="35">
        <v>30</v>
      </c>
      <c r="P1183" s="43">
        <v>214.03749999999999</v>
      </c>
    </row>
    <row r="1184" spans="2:16" x14ac:dyDescent="0.25">
      <c r="B1184" s="24"/>
      <c r="C1184" s="265" t="s">
        <v>211</v>
      </c>
      <c r="D1184" s="23" t="s">
        <v>1404</v>
      </c>
      <c r="E1184" s="30"/>
      <c r="F1184" s="23">
        <v>620</v>
      </c>
      <c r="G1184" s="23">
        <v>8</v>
      </c>
      <c r="H1184" s="23">
        <v>4</v>
      </c>
      <c r="I1184" s="23">
        <v>2</v>
      </c>
      <c r="J1184" s="23">
        <v>0</v>
      </c>
      <c r="K1184" s="23">
        <v>0</v>
      </c>
      <c r="L1184" s="44">
        <v>0</v>
      </c>
      <c r="M1184" s="44">
        <v>0</v>
      </c>
      <c r="N1184" s="44">
        <v>0</v>
      </c>
      <c r="O1184" s="44">
        <v>0</v>
      </c>
      <c r="P1184" s="43">
        <v>19.146000000000001</v>
      </c>
    </row>
    <row r="1185" spans="2:16" x14ac:dyDescent="0.25">
      <c r="B1185" s="42"/>
      <c r="C1185" s="265" t="s">
        <v>5</v>
      </c>
      <c r="D1185" s="23" t="s">
        <v>1542</v>
      </c>
      <c r="E1185" s="30"/>
      <c r="F1185" s="23">
        <v>652</v>
      </c>
      <c r="G1185" s="23">
        <v>6</v>
      </c>
      <c r="H1185" s="23">
        <v>1</v>
      </c>
      <c r="I1185" s="23">
        <v>2</v>
      </c>
      <c r="J1185" s="23">
        <v>0</v>
      </c>
      <c r="K1185" s="23">
        <v>0</v>
      </c>
      <c r="L1185" s="44">
        <v>0</v>
      </c>
      <c r="M1185" s="44">
        <v>0</v>
      </c>
      <c r="N1185" s="44">
        <v>0</v>
      </c>
      <c r="O1185" s="44">
        <v>0</v>
      </c>
      <c r="P1185" s="43">
        <v>14.4116</v>
      </c>
    </row>
    <row r="1186" spans="2:16" x14ac:dyDescent="0.25">
      <c r="B1186" s="42"/>
      <c r="C1186" s="265" t="s">
        <v>689</v>
      </c>
      <c r="D1186" s="23" t="s">
        <v>1397</v>
      </c>
      <c r="E1186" s="30"/>
      <c r="F1186" s="23">
        <v>465</v>
      </c>
      <c r="G1186" s="23">
        <v>7</v>
      </c>
      <c r="H1186" s="23">
        <v>0</v>
      </c>
      <c r="I1186" s="23">
        <v>4</v>
      </c>
      <c r="J1186" s="23">
        <v>0</v>
      </c>
      <c r="K1186" s="23">
        <v>0</v>
      </c>
      <c r="L1186" s="44">
        <v>0</v>
      </c>
      <c r="M1186" s="44">
        <v>0</v>
      </c>
      <c r="N1186" s="44">
        <v>0</v>
      </c>
      <c r="O1186" s="44">
        <v>0</v>
      </c>
      <c r="P1186" s="43">
        <v>14.859500000000001</v>
      </c>
    </row>
    <row r="1187" spans="2:16" x14ac:dyDescent="0.25">
      <c r="B1187" s="42"/>
      <c r="C1187" s="278" t="s">
        <v>405</v>
      </c>
      <c r="D1187" s="23" t="s">
        <v>1420</v>
      </c>
      <c r="E1187" s="30"/>
      <c r="F1187" s="23">
        <v>547</v>
      </c>
      <c r="G1187" s="23">
        <v>5</v>
      </c>
      <c r="H1187" s="23">
        <v>2</v>
      </c>
      <c r="I1187" s="23">
        <v>1</v>
      </c>
      <c r="J1187" s="23">
        <v>0</v>
      </c>
      <c r="K1187" s="23">
        <v>0</v>
      </c>
      <c r="L1187" s="44">
        <v>0</v>
      </c>
      <c r="M1187" s="44">
        <v>0</v>
      </c>
      <c r="N1187" s="44">
        <v>0</v>
      </c>
      <c r="O1187" s="44">
        <v>0</v>
      </c>
      <c r="P1187" s="43">
        <v>12.540099999999999</v>
      </c>
    </row>
    <row r="1188" spans="2:16" x14ac:dyDescent="0.25">
      <c r="B1188" s="42"/>
      <c r="C1188" s="265" t="s">
        <v>697</v>
      </c>
      <c r="D1188" s="23" t="s">
        <v>1547</v>
      </c>
      <c r="E1188" s="30"/>
      <c r="F1188" s="23">
        <v>478</v>
      </c>
      <c r="G1188" s="23">
        <v>1</v>
      </c>
      <c r="H1188" s="23">
        <v>1</v>
      </c>
      <c r="I1188" s="23">
        <v>1</v>
      </c>
      <c r="J1188" s="23">
        <v>0</v>
      </c>
      <c r="K1188" s="23">
        <v>0</v>
      </c>
      <c r="L1188" s="44">
        <v>0</v>
      </c>
      <c r="M1188" s="44">
        <v>0</v>
      </c>
      <c r="N1188" s="44">
        <v>0</v>
      </c>
      <c r="O1188" s="44">
        <v>0</v>
      </c>
      <c r="P1188" s="43">
        <v>6.9673999999999996</v>
      </c>
    </row>
    <row r="1189" spans="2:16" x14ac:dyDescent="0.25">
      <c r="B1189" s="42"/>
      <c r="C1189" s="265" t="s">
        <v>467</v>
      </c>
      <c r="D1189" s="23" t="s">
        <v>1275</v>
      </c>
      <c r="E1189" s="30"/>
      <c r="F1189" s="23">
        <v>626</v>
      </c>
      <c r="G1189" s="23">
        <v>0</v>
      </c>
      <c r="H1189" s="23">
        <v>0</v>
      </c>
      <c r="I1189" s="23">
        <v>0</v>
      </c>
      <c r="J1189" s="23">
        <v>0</v>
      </c>
      <c r="K1189" s="23">
        <v>0</v>
      </c>
      <c r="L1189" s="44">
        <v>0</v>
      </c>
      <c r="M1189" s="44">
        <v>0</v>
      </c>
      <c r="N1189" s="44">
        <v>0</v>
      </c>
      <c r="O1189" s="44">
        <v>0</v>
      </c>
      <c r="P1189" s="43">
        <v>5.1958000000000002</v>
      </c>
    </row>
    <row r="1190" spans="2:16" x14ac:dyDescent="0.25">
      <c r="B1190" s="42"/>
      <c r="C1190" s="265" t="s">
        <v>1281</v>
      </c>
      <c r="D1190" s="23" t="s">
        <v>1270</v>
      </c>
      <c r="E1190" s="30"/>
      <c r="F1190" s="23">
        <v>309</v>
      </c>
      <c r="G1190" s="23">
        <v>0</v>
      </c>
      <c r="H1190" s="23">
        <v>0</v>
      </c>
      <c r="I1190" s="23">
        <v>0</v>
      </c>
      <c r="J1190" s="23">
        <v>0</v>
      </c>
      <c r="K1190" s="23">
        <v>0</v>
      </c>
      <c r="L1190" s="44">
        <v>0</v>
      </c>
      <c r="M1190" s="44">
        <v>0</v>
      </c>
      <c r="N1190" s="44">
        <v>0</v>
      </c>
      <c r="O1190" s="44">
        <v>0</v>
      </c>
      <c r="P1190" s="43">
        <v>2.5647000000000002</v>
      </c>
    </row>
    <row r="1191" spans="2:16" x14ac:dyDescent="0.25">
      <c r="B1191" s="42"/>
      <c r="C1191" s="265" t="s">
        <v>706</v>
      </c>
      <c r="D1191" s="23" t="s">
        <v>1404</v>
      </c>
      <c r="E1191" s="30"/>
      <c r="F1191" s="23">
        <v>630</v>
      </c>
      <c r="G1191" s="23">
        <v>1</v>
      </c>
      <c r="H1191" s="23">
        <v>1</v>
      </c>
      <c r="I1191" s="23">
        <v>0</v>
      </c>
      <c r="J1191" s="23">
        <v>0</v>
      </c>
      <c r="K1191" s="23">
        <v>0</v>
      </c>
      <c r="L1191" s="44">
        <v>0</v>
      </c>
      <c r="M1191" s="44">
        <v>0</v>
      </c>
      <c r="N1191" s="44">
        <v>0</v>
      </c>
      <c r="O1191" s="44">
        <v>0</v>
      </c>
      <c r="P1191" s="43">
        <v>7.2290000000000001</v>
      </c>
    </row>
    <row r="1192" spans="2:16" x14ac:dyDescent="0.25">
      <c r="B1192" s="42"/>
      <c r="C1192" s="265" t="s">
        <v>237</v>
      </c>
      <c r="D1192" s="23" t="s">
        <v>989</v>
      </c>
      <c r="E1192" s="30"/>
      <c r="F1192" s="23">
        <v>379</v>
      </c>
      <c r="G1192" s="23">
        <v>1</v>
      </c>
      <c r="H1192" s="23">
        <v>0</v>
      </c>
      <c r="I1192" s="23">
        <v>0</v>
      </c>
      <c r="J1192" s="23">
        <v>2</v>
      </c>
      <c r="K1192" s="23">
        <v>0</v>
      </c>
      <c r="L1192" s="44">
        <v>0</v>
      </c>
      <c r="M1192" s="44">
        <v>0</v>
      </c>
      <c r="N1192" s="44">
        <v>0</v>
      </c>
      <c r="O1192" s="44">
        <v>0</v>
      </c>
      <c r="P1192" s="43">
        <v>3.6456999999999997</v>
      </c>
    </row>
    <row r="1193" spans="2:16" x14ac:dyDescent="0.25">
      <c r="B1193" s="42"/>
      <c r="C1193" s="265" t="s">
        <v>225</v>
      </c>
      <c r="D1193" s="23" t="s">
        <v>1542</v>
      </c>
      <c r="E1193" s="30"/>
      <c r="F1193" s="23">
        <v>602</v>
      </c>
      <c r="G1193" s="23">
        <v>6</v>
      </c>
      <c r="H1193" s="23">
        <v>1</v>
      </c>
      <c r="I1193" s="23">
        <v>3</v>
      </c>
      <c r="J1193" s="23">
        <v>1</v>
      </c>
      <c r="K1193" s="23">
        <v>0</v>
      </c>
      <c r="L1193" s="44">
        <v>0</v>
      </c>
      <c r="M1193" s="44">
        <v>0</v>
      </c>
      <c r="N1193" s="44">
        <v>0</v>
      </c>
      <c r="O1193" s="44">
        <v>0</v>
      </c>
      <c r="P1193" s="43">
        <v>14.746600000000001</v>
      </c>
    </row>
    <row r="1194" spans="2:16" x14ac:dyDescent="0.25">
      <c r="B1194" s="42"/>
      <c r="C1194" s="278" t="s">
        <v>720</v>
      </c>
      <c r="D1194" s="23" t="s">
        <v>1420</v>
      </c>
      <c r="E1194" s="30"/>
      <c r="F1194" s="23">
        <v>556</v>
      </c>
      <c r="G1194" s="23">
        <v>0</v>
      </c>
      <c r="H1194" s="23">
        <v>5</v>
      </c>
      <c r="I1194" s="23">
        <v>0</v>
      </c>
      <c r="J1194" s="23">
        <v>1</v>
      </c>
      <c r="K1194" s="23">
        <v>0</v>
      </c>
      <c r="L1194" s="44">
        <v>0</v>
      </c>
      <c r="M1194" s="44">
        <v>0</v>
      </c>
      <c r="N1194" s="44">
        <v>0</v>
      </c>
      <c r="O1194" s="44">
        <v>0</v>
      </c>
      <c r="P1194" s="43">
        <v>9.3647999999999989</v>
      </c>
    </row>
    <row r="1195" spans="2:16" x14ac:dyDescent="0.25">
      <c r="B1195" s="42"/>
      <c r="C1195" s="265" t="s">
        <v>721</v>
      </c>
      <c r="D1195" s="23" t="s">
        <v>885</v>
      </c>
      <c r="E1195" s="30"/>
      <c r="F1195" s="23">
        <v>312</v>
      </c>
      <c r="G1195" s="23">
        <v>3</v>
      </c>
      <c r="H1195" s="23">
        <v>0</v>
      </c>
      <c r="I1195" s="23">
        <v>1</v>
      </c>
      <c r="J1195" s="23">
        <v>1</v>
      </c>
      <c r="K1195" s="23">
        <v>1</v>
      </c>
      <c r="L1195" s="44">
        <v>0</v>
      </c>
      <c r="M1195" s="44">
        <v>0</v>
      </c>
      <c r="N1195" s="44">
        <v>0</v>
      </c>
      <c r="O1195" s="44">
        <v>0</v>
      </c>
      <c r="P1195" s="43">
        <v>5.8395999999999999</v>
      </c>
    </row>
    <row r="1196" spans="2:16" x14ac:dyDescent="0.25">
      <c r="B1196" s="42"/>
      <c r="C1196" s="267" t="s">
        <v>734</v>
      </c>
      <c r="D1196" s="23" t="s">
        <v>1397</v>
      </c>
      <c r="E1196" s="30"/>
      <c r="F1196" s="23">
        <v>470</v>
      </c>
      <c r="G1196" s="23">
        <v>0</v>
      </c>
      <c r="H1196" s="23">
        <v>4</v>
      </c>
      <c r="I1196" s="23">
        <v>0</v>
      </c>
      <c r="J1196" s="23">
        <v>0</v>
      </c>
      <c r="K1196" s="23">
        <v>0</v>
      </c>
      <c r="L1196" s="44">
        <v>0</v>
      </c>
      <c r="M1196" s="44">
        <v>0</v>
      </c>
      <c r="N1196" s="44">
        <v>0</v>
      </c>
      <c r="O1196" s="44">
        <v>0</v>
      </c>
      <c r="P1196" s="43">
        <v>7.9009999999999998</v>
      </c>
    </row>
    <row r="1197" spans="2:16" x14ac:dyDescent="0.25">
      <c r="B1197" s="42"/>
      <c r="C1197" s="265" t="s">
        <v>543</v>
      </c>
      <c r="D1197" s="23" t="s">
        <v>1545</v>
      </c>
      <c r="E1197" s="30"/>
      <c r="F1197" s="23">
        <v>376</v>
      </c>
      <c r="G1197" s="23">
        <v>0</v>
      </c>
      <c r="H1197" s="23">
        <v>0</v>
      </c>
      <c r="I1197" s="23">
        <v>0</v>
      </c>
      <c r="J1197" s="23">
        <v>0</v>
      </c>
      <c r="K1197" s="23">
        <v>0</v>
      </c>
      <c r="L1197" s="44">
        <v>0</v>
      </c>
      <c r="M1197" s="44">
        <v>0</v>
      </c>
      <c r="N1197" s="44">
        <v>0</v>
      </c>
      <c r="O1197" s="44">
        <v>0</v>
      </c>
      <c r="P1197" s="43">
        <v>3.1208</v>
      </c>
    </row>
    <row r="1198" spans="2:16" x14ac:dyDescent="0.25">
      <c r="B1198" s="42"/>
      <c r="C1198" s="265" t="s">
        <v>805</v>
      </c>
      <c r="D1198" s="23" t="s">
        <v>1420</v>
      </c>
      <c r="E1198" s="30"/>
      <c r="F1198" s="23">
        <v>85</v>
      </c>
      <c r="G1198" s="23">
        <v>0</v>
      </c>
      <c r="H1198" s="23">
        <v>0</v>
      </c>
      <c r="I1198" s="23">
        <v>0</v>
      </c>
      <c r="J1198" s="23">
        <v>0</v>
      </c>
      <c r="K1198" s="23">
        <v>0</v>
      </c>
      <c r="L1198" s="44">
        <v>0</v>
      </c>
      <c r="M1198" s="44">
        <v>0</v>
      </c>
      <c r="N1198" s="44">
        <v>0</v>
      </c>
      <c r="O1198" s="44">
        <v>0</v>
      </c>
      <c r="P1198" s="43">
        <v>0.70550000000000002</v>
      </c>
    </row>
    <row r="1199" spans="2:16" x14ac:dyDescent="0.25">
      <c r="B1199" s="42"/>
      <c r="C1199" s="265" t="s">
        <v>745</v>
      </c>
      <c r="D1199" s="23" t="s">
        <v>1256</v>
      </c>
      <c r="E1199" s="30"/>
      <c r="F1199" s="23">
        <v>270</v>
      </c>
      <c r="G1199" s="23">
        <v>0</v>
      </c>
      <c r="H1199" s="23">
        <v>2</v>
      </c>
      <c r="I1199" s="23">
        <v>0</v>
      </c>
      <c r="J1199" s="23">
        <v>0</v>
      </c>
      <c r="K1199" s="23">
        <v>0</v>
      </c>
      <c r="L1199" s="44">
        <v>0</v>
      </c>
      <c r="M1199" s="44">
        <v>0</v>
      </c>
      <c r="N1199" s="44">
        <v>0</v>
      </c>
      <c r="O1199" s="44">
        <v>0</v>
      </c>
      <c r="P1199" s="43">
        <v>4.2409999999999997</v>
      </c>
    </row>
    <row r="1200" spans="2:16" x14ac:dyDescent="0.25">
      <c r="B1200" s="42"/>
      <c r="C1200" s="265" t="s">
        <v>411</v>
      </c>
      <c r="D1200" s="23" t="s">
        <v>998</v>
      </c>
      <c r="E1200" s="30"/>
      <c r="F1200" s="23">
        <v>223</v>
      </c>
      <c r="G1200" s="23">
        <v>0</v>
      </c>
      <c r="H1200" s="23">
        <v>0</v>
      </c>
      <c r="I1200" s="23">
        <v>0</v>
      </c>
      <c r="J1200" s="23">
        <v>1</v>
      </c>
      <c r="K1200" s="23">
        <v>0</v>
      </c>
      <c r="L1200" s="44">
        <v>0</v>
      </c>
      <c r="M1200" s="44">
        <v>0</v>
      </c>
      <c r="N1200" s="44">
        <v>0</v>
      </c>
      <c r="O1200" s="44">
        <v>0</v>
      </c>
      <c r="P1200" s="43">
        <v>1.6009</v>
      </c>
    </row>
    <row r="1201" spans="2:16" x14ac:dyDescent="0.25">
      <c r="B1201" s="42"/>
      <c r="C1201" s="265" t="s">
        <v>216</v>
      </c>
      <c r="D1201" s="23" t="s">
        <v>1275</v>
      </c>
      <c r="E1201" s="30"/>
      <c r="F1201" s="23">
        <v>229</v>
      </c>
      <c r="G1201" s="23">
        <v>0</v>
      </c>
      <c r="H1201" s="23">
        <v>1</v>
      </c>
      <c r="I1201" s="23">
        <v>0</v>
      </c>
      <c r="J1201" s="23">
        <v>1</v>
      </c>
      <c r="K1201" s="23">
        <v>0</v>
      </c>
      <c r="L1201" s="44">
        <v>0</v>
      </c>
      <c r="M1201" s="44">
        <v>0</v>
      </c>
      <c r="N1201" s="44">
        <v>0</v>
      </c>
      <c r="O1201" s="44">
        <v>0</v>
      </c>
      <c r="P1201" s="43">
        <v>2.6507000000000001</v>
      </c>
    </row>
    <row r="1202" spans="2:16" x14ac:dyDescent="0.25">
      <c r="B1202" s="42"/>
      <c r="C1202" s="265" t="s">
        <v>102</v>
      </c>
      <c r="D1202" s="23" t="s">
        <v>634</v>
      </c>
      <c r="E1202" s="30"/>
      <c r="F1202" s="23">
        <v>351</v>
      </c>
      <c r="G1202" s="23">
        <v>0</v>
      </c>
      <c r="H1202" s="23">
        <v>2</v>
      </c>
      <c r="I1202" s="23">
        <v>0</v>
      </c>
      <c r="J1202" s="23">
        <v>0</v>
      </c>
      <c r="K1202" s="23">
        <v>0</v>
      </c>
      <c r="L1202" s="44">
        <v>0</v>
      </c>
      <c r="M1202" s="44">
        <v>0</v>
      </c>
      <c r="N1202" s="44">
        <v>0</v>
      </c>
      <c r="O1202" s="44">
        <v>0</v>
      </c>
      <c r="P1202" s="43">
        <v>4.9132999999999996</v>
      </c>
    </row>
    <row r="1203" spans="2:16" x14ac:dyDescent="0.25">
      <c r="B1203" s="42"/>
      <c r="C1203" s="265" t="s">
        <v>233</v>
      </c>
      <c r="D1203" s="23" t="s">
        <v>992</v>
      </c>
      <c r="E1203" s="30"/>
      <c r="F1203" s="23">
        <v>570</v>
      </c>
      <c r="G1203" s="23">
        <v>1</v>
      </c>
      <c r="H1203" s="23">
        <v>2</v>
      </c>
      <c r="I1203" s="23">
        <v>0</v>
      </c>
      <c r="J1203" s="23">
        <v>1</v>
      </c>
      <c r="K1203" s="23">
        <v>0</v>
      </c>
      <c r="L1203" s="44">
        <v>0</v>
      </c>
      <c r="M1203" s="44">
        <v>0</v>
      </c>
      <c r="N1203" s="44">
        <v>0</v>
      </c>
      <c r="O1203" s="44">
        <v>0</v>
      </c>
      <c r="P1203" s="43">
        <v>7.4809999999999999</v>
      </c>
    </row>
    <row r="1204" spans="2:16" x14ac:dyDescent="0.25">
      <c r="B1204" s="42"/>
      <c r="C1204" s="265" t="s">
        <v>112</v>
      </c>
      <c r="D1204" s="23" t="s">
        <v>1542</v>
      </c>
      <c r="E1204" s="30"/>
      <c r="F1204" s="23">
        <v>330</v>
      </c>
      <c r="G1204" s="23">
        <v>0</v>
      </c>
      <c r="H1204" s="23">
        <v>0</v>
      </c>
      <c r="I1204" s="41">
        <v>0</v>
      </c>
      <c r="J1204" s="23">
        <v>0</v>
      </c>
      <c r="K1204" s="23">
        <v>0</v>
      </c>
      <c r="L1204" s="44">
        <v>0</v>
      </c>
      <c r="M1204" s="44">
        <v>0</v>
      </c>
      <c r="N1204" s="44">
        <v>0</v>
      </c>
      <c r="O1204" s="44">
        <v>0</v>
      </c>
      <c r="P1204" s="43">
        <v>2.7389999999999999</v>
      </c>
    </row>
    <row r="1205" spans="2:16" ht="16.5" thickBot="1" x14ac:dyDescent="0.3">
      <c r="B1205" s="42"/>
      <c r="C1205" s="265" t="s">
        <v>537</v>
      </c>
      <c r="D1205" s="23" t="s">
        <v>1545</v>
      </c>
      <c r="E1205" s="30"/>
      <c r="F1205" s="23">
        <v>395</v>
      </c>
      <c r="G1205" s="23">
        <v>1</v>
      </c>
      <c r="H1205" s="23">
        <v>0</v>
      </c>
      <c r="I1205" s="41">
        <v>0</v>
      </c>
      <c r="J1205" s="23">
        <v>0</v>
      </c>
      <c r="K1205" s="23">
        <v>0</v>
      </c>
      <c r="L1205" s="44">
        <v>0</v>
      </c>
      <c r="M1205" s="44">
        <v>0</v>
      </c>
      <c r="N1205" s="44">
        <v>0</v>
      </c>
      <c r="O1205" s="44">
        <v>0</v>
      </c>
      <c r="P1205" s="43">
        <v>4.2785000000000002</v>
      </c>
    </row>
    <row r="1206" spans="2:16" x14ac:dyDescent="0.25">
      <c r="B1206" s="42"/>
      <c r="C1206" s="277" t="s">
        <v>421</v>
      </c>
      <c r="D1206" s="23" t="s">
        <v>1404</v>
      </c>
      <c r="E1206" s="30"/>
      <c r="F1206" s="23">
        <v>690</v>
      </c>
      <c r="G1206" s="23">
        <v>0</v>
      </c>
      <c r="H1206" s="23">
        <v>0</v>
      </c>
      <c r="I1206" s="41">
        <v>0</v>
      </c>
      <c r="J1206" s="23">
        <v>0</v>
      </c>
      <c r="K1206" s="23">
        <v>0</v>
      </c>
      <c r="L1206" s="44">
        <v>7</v>
      </c>
      <c r="M1206" s="44">
        <v>2</v>
      </c>
      <c r="N1206" s="44">
        <v>9</v>
      </c>
      <c r="O1206" s="44">
        <v>7</v>
      </c>
      <c r="P1206" s="43">
        <v>14.777000000000001</v>
      </c>
    </row>
    <row r="1207" spans="2:16" ht="16.5" thickBot="1" x14ac:dyDescent="0.3">
      <c r="B1207" s="42"/>
      <c r="C1207" s="266" t="s">
        <v>50</v>
      </c>
      <c r="D1207" s="23" t="s">
        <v>1270</v>
      </c>
      <c r="E1207" s="30"/>
      <c r="F1207" s="23">
        <v>550</v>
      </c>
      <c r="G1207" s="23">
        <v>0</v>
      </c>
      <c r="H1207" s="23">
        <v>0</v>
      </c>
      <c r="I1207" s="41">
        <v>0</v>
      </c>
      <c r="J1207" s="23">
        <v>0</v>
      </c>
      <c r="K1207" s="23">
        <v>0</v>
      </c>
      <c r="L1207" s="44">
        <v>3</v>
      </c>
      <c r="M1207" s="44">
        <v>1</v>
      </c>
      <c r="N1207" s="44">
        <v>14</v>
      </c>
      <c r="O1207" s="44">
        <v>6</v>
      </c>
      <c r="P1207" s="43">
        <v>9.865000000000002</v>
      </c>
    </row>
    <row r="1208" spans="2:16" ht="16.5" thickBot="1" x14ac:dyDescent="0.3">
      <c r="B1208" s="42"/>
      <c r="C1208" s="271" t="s">
        <v>789</v>
      </c>
      <c r="D1208" s="23" t="s">
        <v>635</v>
      </c>
      <c r="E1208" s="30"/>
      <c r="F1208" s="23">
        <v>600</v>
      </c>
      <c r="G1208" s="23">
        <v>0</v>
      </c>
      <c r="H1208" s="23">
        <v>0</v>
      </c>
      <c r="I1208" s="23">
        <v>0</v>
      </c>
      <c r="J1208" s="23">
        <v>0</v>
      </c>
      <c r="K1208" s="23">
        <v>0</v>
      </c>
      <c r="L1208" s="44">
        <v>3</v>
      </c>
      <c r="M1208" s="44">
        <v>2</v>
      </c>
      <c r="N1208" s="44">
        <v>20</v>
      </c>
      <c r="O1208" s="44">
        <v>6</v>
      </c>
      <c r="P1208" s="43">
        <v>12.48</v>
      </c>
    </row>
    <row r="1209" spans="2:16" x14ac:dyDescent="0.25">
      <c r="B1209" s="42"/>
      <c r="C1209" s="277" t="s">
        <v>760</v>
      </c>
      <c r="D1209" s="23" t="s">
        <v>885</v>
      </c>
      <c r="E1209" s="30"/>
      <c r="F1209" s="23">
        <v>360</v>
      </c>
      <c r="G1209" s="23">
        <v>0</v>
      </c>
      <c r="H1209" s="23">
        <v>0</v>
      </c>
      <c r="I1209" s="23">
        <v>0</v>
      </c>
      <c r="J1209" s="23">
        <v>0</v>
      </c>
      <c r="K1209" s="23">
        <v>0</v>
      </c>
      <c r="L1209" s="44">
        <v>3</v>
      </c>
      <c r="M1209" s="44">
        <v>2</v>
      </c>
      <c r="N1209" s="44">
        <v>8</v>
      </c>
      <c r="O1209" s="44">
        <v>5</v>
      </c>
      <c r="P1209" s="43">
        <v>8.3379999999999992</v>
      </c>
    </row>
    <row r="1210" spans="2:16" x14ac:dyDescent="0.25">
      <c r="B1210" s="42"/>
      <c r="C1210" s="294" t="s">
        <v>764</v>
      </c>
      <c r="D1210" s="23" t="s">
        <v>887</v>
      </c>
      <c r="E1210" s="30"/>
      <c r="F1210" s="23">
        <v>450</v>
      </c>
      <c r="G1210" s="23">
        <v>0</v>
      </c>
      <c r="H1210" s="23">
        <v>0</v>
      </c>
      <c r="I1210" s="23">
        <v>0</v>
      </c>
      <c r="J1210" s="23">
        <v>0</v>
      </c>
      <c r="K1210" s="23">
        <v>0</v>
      </c>
      <c r="L1210" s="44">
        <v>2</v>
      </c>
      <c r="M1210" s="44">
        <v>2</v>
      </c>
      <c r="N1210" s="44">
        <v>6</v>
      </c>
      <c r="O1210" s="44">
        <v>6</v>
      </c>
      <c r="P1210" s="43">
        <v>7.4349999999999987</v>
      </c>
    </row>
    <row r="1211" spans="2:16" x14ac:dyDescent="0.25">
      <c r="B1211" s="42"/>
      <c r="C1211" s="265" t="s">
        <v>307</v>
      </c>
      <c r="D1211" s="23">
        <v>0</v>
      </c>
      <c r="E1211" s="30"/>
      <c r="F1211" s="23">
        <v>0</v>
      </c>
      <c r="G1211" s="23">
        <v>0</v>
      </c>
      <c r="H1211" s="23">
        <v>2</v>
      </c>
      <c r="I1211" s="23">
        <v>1</v>
      </c>
      <c r="J1211" s="23">
        <v>0</v>
      </c>
      <c r="K1211" s="23">
        <v>0</v>
      </c>
      <c r="L1211" s="44">
        <v>0</v>
      </c>
      <c r="M1211" s="44">
        <v>0</v>
      </c>
      <c r="N1211" s="44">
        <v>0</v>
      </c>
      <c r="O1211" s="44">
        <v>0</v>
      </c>
      <c r="P1211" s="43">
        <v>3</v>
      </c>
    </row>
    <row r="1212" spans="2:16" x14ac:dyDescent="0.25">
      <c r="B1212" s="42"/>
      <c r="C1212" s="265" t="s">
        <v>609</v>
      </c>
      <c r="D1212" s="23">
        <v>0</v>
      </c>
      <c r="E1212" s="30"/>
      <c r="F1212" s="23">
        <v>0</v>
      </c>
      <c r="G1212" s="23">
        <v>0</v>
      </c>
      <c r="H1212" s="23">
        <v>0</v>
      </c>
      <c r="I1212" s="23">
        <v>1</v>
      </c>
      <c r="J1212" s="23">
        <v>0</v>
      </c>
      <c r="K1212" s="23">
        <v>0</v>
      </c>
      <c r="L1212" s="44">
        <v>0</v>
      </c>
      <c r="M1212" s="44">
        <v>0</v>
      </c>
      <c r="N1212" s="44">
        <v>0</v>
      </c>
      <c r="O1212" s="44">
        <v>0</v>
      </c>
      <c r="P1212" s="43">
        <v>1</v>
      </c>
    </row>
    <row r="1213" spans="2:16" x14ac:dyDescent="0.25">
      <c r="B1213" s="42"/>
      <c r="C1213" s="265" t="s">
        <v>298</v>
      </c>
      <c r="D1213" s="23">
        <v>0</v>
      </c>
      <c r="E1213" s="30"/>
      <c r="F1213" s="23">
        <v>0</v>
      </c>
      <c r="G1213" s="23">
        <v>0</v>
      </c>
      <c r="H1213" s="23">
        <v>0</v>
      </c>
      <c r="I1213" s="23">
        <v>1</v>
      </c>
      <c r="J1213" s="23">
        <v>0</v>
      </c>
      <c r="K1213" s="23">
        <v>0</v>
      </c>
      <c r="L1213" s="44">
        <v>0</v>
      </c>
      <c r="M1213" s="44">
        <v>0</v>
      </c>
      <c r="N1213" s="44">
        <v>0</v>
      </c>
      <c r="O1213" s="44">
        <v>0</v>
      </c>
      <c r="P1213" s="43">
        <v>1</v>
      </c>
    </row>
    <row r="1214" spans="2:16" x14ac:dyDescent="0.25">
      <c r="B1214" s="24" t="s">
        <v>785</v>
      </c>
      <c r="C1214" s="293"/>
      <c r="D1214" s="35">
        <v>0</v>
      </c>
      <c r="E1214" s="35">
        <v>0</v>
      </c>
      <c r="F1214" s="35">
        <v>11445</v>
      </c>
      <c r="G1214" s="35">
        <v>32</v>
      </c>
      <c r="H1214" s="35">
        <v>27</v>
      </c>
      <c r="I1214" s="35">
        <v>16</v>
      </c>
      <c r="J1214" s="35">
        <v>6</v>
      </c>
      <c r="K1214" s="35">
        <v>0</v>
      </c>
      <c r="L1214" s="35">
        <v>18</v>
      </c>
      <c r="M1214" s="35">
        <v>13</v>
      </c>
      <c r="N1214" s="35">
        <v>55</v>
      </c>
      <c r="O1214" s="35">
        <v>24</v>
      </c>
      <c r="P1214" s="43">
        <v>204.49349999999998</v>
      </c>
    </row>
    <row r="1215" spans="2:16" x14ac:dyDescent="0.25">
      <c r="B1215" s="42"/>
      <c r="C1215" s="265" t="s">
        <v>425</v>
      </c>
      <c r="D1215" s="23" t="s">
        <v>1420</v>
      </c>
      <c r="E1215" s="30"/>
      <c r="F1215" s="23">
        <v>605</v>
      </c>
      <c r="G1215" s="23">
        <v>8</v>
      </c>
      <c r="H1215" s="23">
        <v>3</v>
      </c>
      <c r="I1215" s="23">
        <v>4</v>
      </c>
      <c r="J1215" s="23">
        <v>1</v>
      </c>
      <c r="K1215" s="23">
        <v>0</v>
      </c>
      <c r="L1215" s="44">
        <v>0</v>
      </c>
      <c r="M1215" s="44">
        <v>0</v>
      </c>
      <c r="N1215" s="44">
        <v>0</v>
      </c>
      <c r="O1215" s="44">
        <v>0</v>
      </c>
      <c r="P1215" s="43">
        <v>19.7715</v>
      </c>
    </row>
    <row r="1216" spans="2:16" x14ac:dyDescent="0.25">
      <c r="B1216" s="42"/>
      <c r="C1216" s="265" t="s">
        <v>5</v>
      </c>
      <c r="D1216" s="23" t="s">
        <v>1542</v>
      </c>
      <c r="E1216" s="30"/>
      <c r="F1216" s="23">
        <v>652</v>
      </c>
      <c r="G1216" s="23">
        <v>6</v>
      </c>
      <c r="H1216" s="23">
        <v>1</v>
      </c>
      <c r="I1216" s="23">
        <v>2</v>
      </c>
      <c r="J1216" s="23">
        <v>0</v>
      </c>
      <c r="K1216" s="23">
        <v>0</v>
      </c>
      <c r="L1216" s="44">
        <v>0</v>
      </c>
      <c r="M1216" s="44">
        <v>0</v>
      </c>
      <c r="N1216" s="44">
        <v>0</v>
      </c>
      <c r="O1216" s="44">
        <v>0</v>
      </c>
      <c r="P1216" s="43">
        <v>14.4116</v>
      </c>
    </row>
    <row r="1217" spans="2:16" x14ac:dyDescent="0.25">
      <c r="B1217" s="42"/>
      <c r="C1217" s="265" t="s">
        <v>613</v>
      </c>
      <c r="D1217" s="23" t="s">
        <v>634</v>
      </c>
      <c r="E1217" s="30"/>
      <c r="F1217" s="23">
        <v>361</v>
      </c>
      <c r="G1217" s="23">
        <v>0</v>
      </c>
      <c r="H1217" s="23">
        <v>3</v>
      </c>
      <c r="I1217" s="23">
        <v>0</v>
      </c>
      <c r="J1217" s="23">
        <v>0</v>
      </c>
      <c r="K1217" s="23">
        <v>0</v>
      </c>
      <c r="L1217" s="44">
        <v>0</v>
      </c>
      <c r="M1217" s="44">
        <v>0</v>
      </c>
      <c r="N1217" s="44">
        <v>0</v>
      </c>
      <c r="O1217" s="44">
        <v>0</v>
      </c>
      <c r="P1217" s="43">
        <v>5.9962999999999997</v>
      </c>
    </row>
    <row r="1218" spans="2:16" x14ac:dyDescent="0.25">
      <c r="B1218" s="42"/>
      <c r="C1218" s="265" t="s">
        <v>405</v>
      </c>
      <c r="D1218" s="23" t="s">
        <v>1420</v>
      </c>
      <c r="E1218" s="30"/>
      <c r="F1218" s="23">
        <v>547</v>
      </c>
      <c r="G1218" s="23">
        <v>5</v>
      </c>
      <c r="H1218" s="23">
        <v>2</v>
      </c>
      <c r="I1218" s="23">
        <v>1</v>
      </c>
      <c r="J1218" s="23">
        <v>0</v>
      </c>
      <c r="K1218" s="23">
        <v>0</v>
      </c>
      <c r="L1218" s="44">
        <v>0</v>
      </c>
      <c r="M1218" s="44">
        <v>0</v>
      </c>
      <c r="N1218" s="44">
        <v>0</v>
      </c>
      <c r="O1218" s="44">
        <v>0</v>
      </c>
      <c r="P1218" s="43">
        <v>12.540099999999999</v>
      </c>
    </row>
    <row r="1219" spans="2:16" x14ac:dyDescent="0.25">
      <c r="B1219" s="42"/>
      <c r="C1219" s="265" t="s">
        <v>359</v>
      </c>
      <c r="D1219" s="23" t="s">
        <v>1542</v>
      </c>
      <c r="E1219" s="30"/>
      <c r="F1219" s="23">
        <v>268</v>
      </c>
      <c r="G1219" s="23">
        <v>0</v>
      </c>
      <c r="H1219" s="23">
        <v>3</v>
      </c>
      <c r="I1219" s="23">
        <v>0</v>
      </c>
      <c r="J1219" s="23">
        <v>0</v>
      </c>
      <c r="K1219" s="23">
        <v>0</v>
      </c>
      <c r="L1219" s="44">
        <v>0</v>
      </c>
      <c r="M1219" s="44">
        <v>0</v>
      </c>
      <c r="N1219" s="44">
        <v>0</v>
      </c>
      <c r="O1219" s="44">
        <v>0</v>
      </c>
      <c r="P1219" s="43">
        <v>5.2244000000000002</v>
      </c>
    </row>
    <row r="1220" spans="2:16" x14ac:dyDescent="0.25">
      <c r="B1220" s="42"/>
      <c r="C1220" s="265" t="s">
        <v>467</v>
      </c>
      <c r="D1220" s="23" t="s">
        <v>1275</v>
      </c>
      <c r="E1220" s="30"/>
      <c r="F1220" s="23">
        <v>626</v>
      </c>
      <c r="G1220" s="23">
        <v>0</v>
      </c>
      <c r="H1220" s="23">
        <v>0</v>
      </c>
      <c r="I1220" s="23">
        <v>0</v>
      </c>
      <c r="J1220" s="23">
        <v>0</v>
      </c>
      <c r="K1220" s="23">
        <v>0</v>
      </c>
      <c r="L1220" s="44">
        <v>0</v>
      </c>
      <c r="M1220" s="44">
        <v>0</v>
      </c>
      <c r="N1220" s="44">
        <v>0</v>
      </c>
      <c r="O1220" s="44">
        <v>0</v>
      </c>
      <c r="P1220" s="43">
        <v>5.1958000000000002</v>
      </c>
    </row>
    <row r="1221" spans="2:16" x14ac:dyDescent="0.25">
      <c r="B1221" s="42"/>
      <c r="C1221" s="265" t="s">
        <v>491</v>
      </c>
      <c r="D1221" s="23" t="s">
        <v>1545</v>
      </c>
      <c r="E1221" s="30"/>
      <c r="F1221" s="23">
        <v>422</v>
      </c>
      <c r="G1221" s="23">
        <v>0</v>
      </c>
      <c r="H1221" s="23">
        <v>1</v>
      </c>
      <c r="I1221" s="23">
        <v>0</v>
      </c>
      <c r="J1221" s="23">
        <v>0</v>
      </c>
      <c r="K1221" s="23">
        <v>0</v>
      </c>
      <c r="L1221" s="44">
        <v>0</v>
      </c>
      <c r="M1221" s="44">
        <v>0</v>
      </c>
      <c r="N1221" s="44">
        <v>0</v>
      </c>
      <c r="O1221" s="44">
        <v>0</v>
      </c>
      <c r="P1221" s="43">
        <v>4.5026000000000002</v>
      </c>
    </row>
    <row r="1222" spans="2:16" x14ac:dyDescent="0.25">
      <c r="B1222" s="42"/>
      <c r="C1222" s="265" t="s">
        <v>706</v>
      </c>
      <c r="D1222" s="23" t="s">
        <v>1404</v>
      </c>
      <c r="E1222" s="30"/>
      <c r="F1222" s="23">
        <v>630</v>
      </c>
      <c r="G1222" s="23">
        <v>1</v>
      </c>
      <c r="H1222" s="23">
        <v>1</v>
      </c>
      <c r="I1222" s="23">
        <v>0</v>
      </c>
      <c r="J1222" s="23">
        <v>0</v>
      </c>
      <c r="K1222" s="23">
        <v>0</v>
      </c>
      <c r="L1222" s="44">
        <v>0</v>
      </c>
      <c r="M1222" s="44">
        <v>0</v>
      </c>
      <c r="N1222" s="44">
        <v>0</v>
      </c>
      <c r="O1222" s="44">
        <v>0</v>
      </c>
      <c r="P1222" s="43">
        <v>7.2290000000000001</v>
      </c>
    </row>
    <row r="1223" spans="2:16" x14ac:dyDescent="0.25">
      <c r="B1223" s="42"/>
      <c r="C1223" s="265" t="s">
        <v>707</v>
      </c>
      <c r="D1223" s="23" t="s">
        <v>1236</v>
      </c>
      <c r="E1223" s="30"/>
      <c r="F1223" s="23">
        <v>425</v>
      </c>
      <c r="G1223" s="23">
        <v>1</v>
      </c>
      <c r="H1223" s="23">
        <v>2</v>
      </c>
      <c r="I1223" s="23">
        <v>1</v>
      </c>
      <c r="J1223" s="23">
        <v>0</v>
      </c>
      <c r="K1223" s="23">
        <v>0</v>
      </c>
      <c r="L1223" s="44">
        <v>0</v>
      </c>
      <c r="M1223" s="44">
        <v>0</v>
      </c>
      <c r="N1223" s="44">
        <v>0</v>
      </c>
      <c r="O1223" s="44">
        <v>0</v>
      </c>
      <c r="P1223" s="43">
        <v>7.5274999999999999</v>
      </c>
    </row>
    <row r="1224" spans="2:16" x14ac:dyDescent="0.25">
      <c r="B1224" s="42"/>
      <c r="C1224" s="265" t="s">
        <v>225</v>
      </c>
      <c r="D1224" s="23" t="s">
        <v>1542</v>
      </c>
      <c r="E1224" s="30"/>
      <c r="F1224" s="23">
        <v>602</v>
      </c>
      <c r="G1224" s="23">
        <v>6</v>
      </c>
      <c r="H1224" s="23">
        <v>1</v>
      </c>
      <c r="I1224" s="23">
        <v>3</v>
      </c>
      <c r="J1224" s="23">
        <v>1</v>
      </c>
      <c r="K1224" s="23">
        <v>0</v>
      </c>
      <c r="L1224" s="44">
        <v>0</v>
      </c>
      <c r="M1224" s="44">
        <v>0</v>
      </c>
      <c r="N1224" s="44">
        <v>0</v>
      </c>
      <c r="O1224" s="44">
        <v>0</v>
      </c>
      <c r="P1224" s="43">
        <v>14.746600000000001</v>
      </c>
    </row>
    <row r="1225" spans="2:16" x14ac:dyDescent="0.25">
      <c r="B1225" s="42"/>
      <c r="C1225" s="265" t="s">
        <v>422</v>
      </c>
      <c r="D1225" s="23" t="s">
        <v>1404</v>
      </c>
      <c r="E1225" s="30"/>
      <c r="F1225" s="23">
        <v>310</v>
      </c>
      <c r="G1225" s="23">
        <v>3</v>
      </c>
      <c r="H1225" s="23">
        <v>1</v>
      </c>
      <c r="I1225" s="23">
        <v>2</v>
      </c>
      <c r="J1225" s="23">
        <v>1</v>
      </c>
      <c r="K1225" s="23">
        <v>0</v>
      </c>
      <c r="L1225" s="44">
        <v>0</v>
      </c>
      <c r="M1225" s="44">
        <v>0</v>
      </c>
      <c r="N1225" s="44">
        <v>0</v>
      </c>
      <c r="O1225" s="44">
        <v>0</v>
      </c>
      <c r="P1225" s="43">
        <v>8.3230000000000004</v>
      </c>
    </row>
    <row r="1226" spans="2:16" x14ac:dyDescent="0.25">
      <c r="B1226" s="42"/>
      <c r="C1226" s="265" t="s">
        <v>475</v>
      </c>
      <c r="D1226" s="23" t="s">
        <v>1275</v>
      </c>
      <c r="E1226" s="30"/>
      <c r="F1226" s="23">
        <v>67</v>
      </c>
      <c r="G1226" s="23">
        <v>0</v>
      </c>
      <c r="H1226" s="23">
        <v>0</v>
      </c>
      <c r="I1226" s="23">
        <v>0</v>
      </c>
      <c r="J1226" s="23">
        <v>0</v>
      </c>
      <c r="K1226" s="23">
        <v>0</v>
      </c>
      <c r="L1226" s="44">
        <v>0</v>
      </c>
      <c r="M1226" s="44">
        <v>0</v>
      </c>
      <c r="N1226" s="44">
        <v>0</v>
      </c>
      <c r="O1226" s="44">
        <v>0</v>
      </c>
      <c r="P1226" s="43">
        <v>0.55610000000000004</v>
      </c>
    </row>
    <row r="1227" spans="2:16" x14ac:dyDescent="0.25">
      <c r="B1227" s="42"/>
      <c r="C1227" s="265" t="s">
        <v>780</v>
      </c>
      <c r="D1227" s="23" t="s">
        <v>1438</v>
      </c>
      <c r="E1227" s="30"/>
      <c r="F1227" s="23">
        <v>362</v>
      </c>
      <c r="G1227" s="23">
        <v>0</v>
      </c>
      <c r="H1227" s="23">
        <v>1</v>
      </c>
      <c r="I1227" s="23">
        <v>0</v>
      </c>
      <c r="J1227" s="23">
        <v>0</v>
      </c>
      <c r="K1227" s="23">
        <v>0</v>
      </c>
      <c r="L1227" s="44">
        <v>0</v>
      </c>
      <c r="M1227" s="44">
        <v>0</v>
      </c>
      <c r="N1227" s="44">
        <v>0</v>
      </c>
      <c r="O1227" s="44">
        <v>0</v>
      </c>
      <c r="P1227" s="43">
        <v>4.0045999999999999</v>
      </c>
    </row>
    <row r="1228" spans="2:16" x14ac:dyDescent="0.25">
      <c r="B1228" s="42"/>
      <c r="C1228" s="265" t="s">
        <v>543</v>
      </c>
      <c r="D1228" s="23" t="s">
        <v>1545</v>
      </c>
      <c r="E1228" s="30"/>
      <c r="F1228" s="23">
        <v>376</v>
      </c>
      <c r="G1228" s="23">
        <v>0</v>
      </c>
      <c r="H1228" s="23">
        <v>0</v>
      </c>
      <c r="I1228" s="23">
        <v>0</v>
      </c>
      <c r="J1228" s="23">
        <v>0</v>
      </c>
      <c r="K1228" s="23">
        <v>0</v>
      </c>
      <c r="L1228" s="44">
        <v>0</v>
      </c>
      <c r="M1228" s="44">
        <v>0</v>
      </c>
      <c r="N1228" s="44">
        <v>0</v>
      </c>
      <c r="O1228" s="44">
        <v>0</v>
      </c>
      <c r="P1228" s="43">
        <v>3.1208</v>
      </c>
    </row>
    <row r="1229" spans="2:16" x14ac:dyDescent="0.25">
      <c r="B1229" s="42"/>
      <c r="C1229" s="265" t="s">
        <v>381</v>
      </c>
      <c r="D1229" s="23" t="s">
        <v>1438</v>
      </c>
      <c r="E1229" s="30"/>
      <c r="F1229" s="23">
        <v>234</v>
      </c>
      <c r="G1229" s="23">
        <v>0</v>
      </c>
      <c r="H1229" s="23">
        <v>1</v>
      </c>
      <c r="I1229" s="23">
        <v>0</v>
      </c>
      <c r="J1229" s="23">
        <v>0</v>
      </c>
      <c r="K1229" s="23">
        <v>0</v>
      </c>
      <c r="L1229" s="44">
        <v>0</v>
      </c>
      <c r="M1229" s="44">
        <v>0</v>
      </c>
      <c r="N1229" s="44">
        <v>0</v>
      </c>
      <c r="O1229" s="44">
        <v>0</v>
      </c>
      <c r="P1229" s="43">
        <v>2.9421999999999997</v>
      </c>
    </row>
    <row r="1230" spans="2:16" x14ac:dyDescent="0.25">
      <c r="B1230" s="42"/>
      <c r="C1230" s="265" t="s">
        <v>745</v>
      </c>
      <c r="D1230" s="23" t="s">
        <v>1256</v>
      </c>
      <c r="E1230" s="30"/>
      <c r="F1230" s="23">
        <v>270</v>
      </c>
      <c r="G1230" s="23">
        <v>0</v>
      </c>
      <c r="H1230" s="23">
        <v>2</v>
      </c>
      <c r="I1230" s="23">
        <v>0</v>
      </c>
      <c r="J1230" s="23">
        <v>0</v>
      </c>
      <c r="K1230" s="23">
        <v>0</v>
      </c>
      <c r="L1230" s="44">
        <v>0</v>
      </c>
      <c r="M1230" s="44">
        <v>0</v>
      </c>
      <c r="N1230" s="44">
        <v>0</v>
      </c>
      <c r="O1230" s="44">
        <v>0</v>
      </c>
      <c r="P1230" s="43">
        <v>4.2409999999999997</v>
      </c>
    </row>
    <row r="1231" spans="2:16" x14ac:dyDescent="0.25">
      <c r="B1231" s="42"/>
      <c r="C1231" s="265" t="s">
        <v>411</v>
      </c>
      <c r="D1231" s="23" t="s">
        <v>998</v>
      </c>
      <c r="E1231" s="30"/>
      <c r="F1231" s="23">
        <v>223</v>
      </c>
      <c r="G1231" s="23">
        <v>0</v>
      </c>
      <c r="H1231" s="23">
        <v>0</v>
      </c>
      <c r="I1231" s="23">
        <v>0</v>
      </c>
      <c r="J1231" s="23">
        <v>1</v>
      </c>
      <c r="K1231" s="23">
        <v>0</v>
      </c>
      <c r="L1231" s="44">
        <v>0</v>
      </c>
      <c r="M1231" s="44">
        <v>0</v>
      </c>
      <c r="N1231" s="44">
        <v>0</v>
      </c>
      <c r="O1231" s="44">
        <v>0</v>
      </c>
      <c r="P1231" s="43">
        <v>1.6009</v>
      </c>
    </row>
    <row r="1232" spans="2:16" x14ac:dyDescent="0.25">
      <c r="B1232" s="42"/>
      <c r="C1232" s="265" t="s">
        <v>216</v>
      </c>
      <c r="D1232" s="23" t="s">
        <v>1275</v>
      </c>
      <c r="E1232" s="30"/>
      <c r="F1232" s="23">
        <v>229</v>
      </c>
      <c r="G1232" s="23">
        <v>0</v>
      </c>
      <c r="H1232" s="23">
        <v>1</v>
      </c>
      <c r="I1232" s="23">
        <v>0</v>
      </c>
      <c r="J1232" s="23">
        <v>1</v>
      </c>
      <c r="K1232" s="23">
        <v>0</v>
      </c>
      <c r="L1232" s="44">
        <v>0</v>
      </c>
      <c r="M1232" s="44">
        <v>0</v>
      </c>
      <c r="N1232" s="44">
        <v>0</v>
      </c>
      <c r="O1232" s="44">
        <v>0</v>
      </c>
      <c r="P1232" s="43">
        <v>2.6507000000000001</v>
      </c>
    </row>
    <row r="1233" spans="2:16" x14ac:dyDescent="0.25">
      <c r="B1233" s="42"/>
      <c r="C1233" s="265" t="s">
        <v>410</v>
      </c>
      <c r="D1233" s="23" t="s">
        <v>1420</v>
      </c>
      <c r="E1233" s="30"/>
      <c r="F1233" s="23">
        <v>212</v>
      </c>
      <c r="G1233" s="23">
        <v>0</v>
      </c>
      <c r="H1233" s="23">
        <v>0</v>
      </c>
      <c r="I1233" s="23">
        <v>0</v>
      </c>
      <c r="J1233" s="23">
        <v>0</v>
      </c>
      <c r="K1233" s="23">
        <v>0</v>
      </c>
      <c r="L1233" s="44">
        <v>0</v>
      </c>
      <c r="M1233" s="44">
        <v>0</v>
      </c>
      <c r="N1233" s="44">
        <v>0</v>
      </c>
      <c r="O1233" s="44">
        <v>0</v>
      </c>
      <c r="P1233" s="43">
        <v>1.7596000000000001</v>
      </c>
    </row>
    <row r="1234" spans="2:16" x14ac:dyDescent="0.25">
      <c r="B1234" s="42"/>
      <c r="C1234" s="265" t="s">
        <v>233</v>
      </c>
      <c r="D1234" s="23" t="s">
        <v>992</v>
      </c>
      <c r="E1234" s="30"/>
      <c r="F1234" s="23">
        <v>570</v>
      </c>
      <c r="G1234" s="23">
        <v>1</v>
      </c>
      <c r="H1234" s="23">
        <v>2</v>
      </c>
      <c r="I1234" s="23">
        <v>0</v>
      </c>
      <c r="J1234" s="23">
        <v>1</v>
      </c>
      <c r="K1234" s="23">
        <v>0</v>
      </c>
      <c r="L1234" s="44">
        <v>0</v>
      </c>
      <c r="M1234" s="44">
        <v>0</v>
      </c>
      <c r="N1234" s="44">
        <v>0</v>
      </c>
      <c r="O1234" s="44">
        <v>0</v>
      </c>
      <c r="P1234" s="43">
        <v>7.4809999999999999</v>
      </c>
    </row>
    <row r="1235" spans="2:16" x14ac:dyDescent="0.25">
      <c r="B1235" s="42"/>
      <c r="C1235" s="265" t="s">
        <v>539</v>
      </c>
      <c r="D1235" s="23" t="s">
        <v>1420</v>
      </c>
      <c r="E1235" s="30"/>
      <c r="F1235" s="23">
        <v>479</v>
      </c>
      <c r="G1235" s="23">
        <v>0</v>
      </c>
      <c r="H1235" s="23">
        <v>0</v>
      </c>
      <c r="I1235" s="41">
        <v>0</v>
      </c>
      <c r="J1235" s="23">
        <v>0</v>
      </c>
      <c r="K1235" s="23">
        <v>0</v>
      </c>
      <c r="L1235" s="44">
        <v>0</v>
      </c>
      <c r="M1235" s="44">
        <v>0</v>
      </c>
      <c r="N1235" s="44">
        <v>0</v>
      </c>
      <c r="O1235" s="44">
        <v>0</v>
      </c>
      <c r="P1235" s="43">
        <v>3.9757000000000002</v>
      </c>
    </row>
    <row r="1236" spans="2:16" x14ac:dyDescent="0.25">
      <c r="B1236" s="42"/>
      <c r="C1236" s="265" t="s">
        <v>537</v>
      </c>
      <c r="D1236" s="23" t="s">
        <v>1545</v>
      </c>
      <c r="E1236" s="30"/>
      <c r="F1236" s="23">
        <v>395</v>
      </c>
      <c r="G1236" s="23">
        <v>1</v>
      </c>
      <c r="H1236" s="23">
        <v>0</v>
      </c>
      <c r="I1236" s="41">
        <v>0</v>
      </c>
      <c r="J1236" s="23">
        <v>0</v>
      </c>
      <c r="K1236" s="23">
        <v>0</v>
      </c>
      <c r="L1236" s="44">
        <v>0</v>
      </c>
      <c r="M1236" s="44">
        <v>0</v>
      </c>
      <c r="N1236" s="44">
        <v>0</v>
      </c>
      <c r="O1236" s="44">
        <v>0</v>
      </c>
      <c r="P1236" s="43">
        <v>4.2785000000000002</v>
      </c>
    </row>
    <row r="1237" spans="2:16" x14ac:dyDescent="0.25">
      <c r="B1237" s="42"/>
      <c r="C1237" s="265" t="s">
        <v>469</v>
      </c>
      <c r="D1237" s="23" t="s">
        <v>1275</v>
      </c>
      <c r="E1237" s="30"/>
      <c r="F1237" s="23">
        <v>630</v>
      </c>
      <c r="G1237" s="23">
        <v>0</v>
      </c>
      <c r="H1237" s="23">
        <v>0</v>
      </c>
      <c r="I1237" s="41">
        <v>0</v>
      </c>
      <c r="J1237" s="23">
        <v>0</v>
      </c>
      <c r="K1237" s="23">
        <v>0</v>
      </c>
      <c r="L1237" s="44">
        <v>6</v>
      </c>
      <c r="M1237" s="44">
        <v>6</v>
      </c>
      <c r="N1237" s="44">
        <v>9</v>
      </c>
      <c r="O1237" s="44">
        <v>1</v>
      </c>
      <c r="P1237" s="43">
        <v>18.779</v>
      </c>
    </row>
    <row r="1238" spans="2:16" x14ac:dyDescent="0.25">
      <c r="B1238" s="42"/>
      <c r="C1238" s="265" t="s">
        <v>45</v>
      </c>
      <c r="D1238" s="23" t="s">
        <v>1542</v>
      </c>
      <c r="E1238" s="30"/>
      <c r="F1238" s="23">
        <v>660</v>
      </c>
      <c r="G1238" s="23">
        <v>0</v>
      </c>
      <c r="H1238" s="23">
        <v>0</v>
      </c>
      <c r="I1238" s="41">
        <v>0</v>
      </c>
      <c r="J1238" s="23">
        <v>0</v>
      </c>
      <c r="K1238" s="23">
        <v>0</v>
      </c>
      <c r="L1238" s="44">
        <v>5</v>
      </c>
      <c r="M1238" s="44">
        <v>2</v>
      </c>
      <c r="N1238" s="44">
        <v>15</v>
      </c>
      <c r="O1238" s="44">
        <v>8</v>
      </c>
      <c r="P1238" s="43">
        <v>13.478</v>
      </c>
    </row>
    <row r="1239" spans="2:16" x14ac:dyDescent="0.25">
      <c r="B1239" s="42"/>
      <c r="C1239" s="265" t="s">
        <v>400</v>
      </c>
      <c r="D1239" s="23" t="s">
        <v>992</v>
      </c>
      <c r="E1239" s="30"/>
      <c r="F1239" s="23">
        <v>570</v>
      </c>
      <c r="G1239" s="23">
        <v>0</v>
      </c>
      <c r="H1239" s="23">
        <v>0</v>
      </c>
      <c r="I1239" s="23">
        <v>0</v>
      </c>
      <c r="J1239" s="23">
        <v>0</v>
      </c>
      <c r="K1239" s="23">
        <v>0</v>
      </c>
      <c r="L1239" s="44">
        <v>3</v>
      </c>
      <c r="M1239" s="44">
        <v>2</v>
      </c>
      <c r="N1239" s="44">
        <v>14</v>
      </c>
      <c r="O1239" s="44">
        <v>6</v>
      </c>
      <c r="P1239" s="43">
        <v>11.031000000000001</v>
      </c>
    </row>
    <row r="1240" spans="2:16" x14ac:dyDescent="0.25">
      <c r="B1240" s="42"/>
      <c r="C1240" s="265" t="s">
        <v>760</v>
      </c>
      <c r="D1240" s="23" t="s">
        <v>885</v>
      </c>
      <c r="E1240" s="30"/>
      <c r="F1240" s="23">
        <v>360</v>
      </c>
      <c r="G1240" s="23">
        <v>0</v>
      </c>
      <c r="H1240" s="23">
        <v>0</v>
      </c>
      <c r="I1240" s="23">
        <v>0</v>
      </c>
      <c r="J1240" s="23">
        <v>0</v>
      </c>
      <c r="K1240" s="23">
        <v>0</v>
      </c>
      <c r="L1240" s="44">
        <v>3</v>
      </c>
      <c r="M1240" s="44">
        <v>2</v>
      </c>
      <c r="N1240" s="44">
        <v>8</v>
      </c>
      <c r="O1240" s="44">
        <v>5</v>
      </c>
      <c r="P1240" s="43">
        <v>8.3379999999999992</v>
      </c>
    </row>
    <row r="1241" spans="2:16" x14ac:dyDescent="0.25">
      <c r="B1241" s="42"/>
      <c r="C1241" s="265" t="s">
        <v>343</v>
      </c>
      <c r="D1241" s="23" t="s">
        <v>1104</v>
      </c>
      <c r="E1241" s="30"/>
      <c r="F1241" s="23">
        <v>360</v>
      </c>
      <c r="G1241" s="23">
        <v>0</v>
      </c>
      <c r="H1241" s="23">
        <v>0</v>
      </c>
      <c r="I1241" s="23">
        <v>0</v>
      </c>
      <c r="J1241" s="23">
        <v>0</v>
      </c>
      <c r="K1241" s="23">
        <v>0</v>
      </c>
      <c r="L1241" s="44">
        <v>1</v>
      </c>
      <c r="M1241" s="44">
        <v>1</v>
      </c>
      <c r="N1241" s="44">
        <v>9</v>
      </c>
      <c r="O1241" s="44">
        <v>4</v>
      </c>
      <c r="P1241" s="43">
        <v>5.7879999999999994</v>
      </c>
    </row>
    <row r="1242" spans="2:16" x14ac:dyDescent="0.25">
      <c r="B1242" s="42"/>
      <c r="C1242" s="265" t="s">
        <v>307</v>
      </c>
      <c r="D1242" s="23">
        <v>0</v>
      </c>
      <c r="E1242" s="30"/>
      <c r="F1242" s="23">
        <v>0</v>
      </c>
      <c r="G1242" s="23">
        <v>0</v>
      </c>
      <c r="H1242" s="23">
        <v>2</v>
      </c>
      <c r="I1242" s="23">
        <v>1</v>
      </c>
      <c r="J1242" s="23">
        <v>0</v>
      </c>
      <c r="K1242" s="23">
        <v>0</v>
      </c>
      <c r="L1242" s="44">
        <v>0</v>
      </c>
      <c r="M1242" s="44">
        <v>0</v>
      </c>
      <c r="N1242" s="44">
        <v>0</v>
      </c>
      <c r="O1242" s="44">
        <v>0</v>
      </c>
      <c r="P1242" s="43">
        <v>3</v>
      </c>
    </row>
    <row r="1243" spans="2:16" x14ac:dyDescent="0.25">
      <c r="B1243" s="42"/>
      <c r="C1243" s="265" t="s">
        <v>303</v>
      </c>
      <c r="D1243" s="23">
        <v>0</v>
      </c>
      <c r="E1243" s="30"/>
      <c r="F1243" s="23">
        <v>0</v>
      </c>
      <c r="G1243" s="23">
        <v>0</v>
      </c>
      <c r="H1243" s="23">
        <v>0</v>
      </c>
      <c r="I1243" s="23">
        <v>1</v>
      </c>
      <c r="J1243" s="23">
        <v>0</v>
      </c>
      <c r="K1243" s="23">
        <v>0</v>
      </c>
      <c r="L1243" s="44">
        <v>0</v>
      </c>
      <c r="M1243" s="44">
        <v>0</v>
      </c>
      <c r="N1243" s="44">
        <v>0</v>
      </c>
      <c r="O1243" s="44">
        <v>0</v>
      </c>
      <c r="P1243" s="43">
        <v>1</v>
      </c>
    </row>
    <row r="1244" spans="2:16" x14ac:dyDescent="0.25">
      <c r="B1244" s="42"/>
      <c r="C1244" s="265" t="s">
        <v>609</v>
      </c>
      <c r="D1244" s="23">
        <v>0</v>
      </c>
      <c r="E1244" s="30"/>
      <c r="F1244" s="23">
        <v>0</v>
      </c>
      <c r="G1244" s="23">
        <v>0</v>
      </c>
      <c r="H1244" s="23">
        <v>0</v>
      </c>
      <c r="I1244" s="23">
        <v>1</v>
      </c>
      <c r="J1244" s="23">
        <v>0</v>
      </c>
      <c r="K1244" s="23">
        <v>0</v>
      </c>
      <c r="L1244" s="44">
        <v>0</v>
      </c>
      <c r="M1244" s="44">
        <v>0</v>
      </c>
      <c r="N1244" s="44">
        <v>0</v>
      </c>
      <c r="O1244" s="44">
        <v>0</v>
      </c>
      <c r="P1244" s="43">
        <v>1</v>
      </c>
    </row>
    <row r="1245" spans="2:16" x14ac:dyDescent="0.25">
      <c r="B1245" s="24" t="s">
        <v>162</v>
      </c>
      <c r="C1245" s="293"/>
      <c r="D1245" s="23">
        <v>0</v>
      </c>
      <c r="E1245" s="30"/>
      <c r="F1245" s="35">
        <v>11437</v>
      </c>
      <c r="G1245" s="35">
        <v>30</v>
      </c>
      <c r="H1245" s="35">
        <v>20</v>
      </c>
      <c r="I1245" s="35">
        <v>14</v>
      </c>
      <c r="J1245" s="35">
        <v>10</v>
      </c>
      <c r="K1245" s="35">
        <v>0</v>
      </c>
      <c r="L1245" s="35">
        <v>19</v>
      </c>
      <c r="M1245" s="35">
        <v>12</v>
      </c>
      <c r="N1245" s="35">
        <v>57</v>
      </c>
      <c r="O1245" s="35">
        <v>29</v>
      </c>
      <c r="P1245" s="43">
        <v>191.5771</v>
      </c>
    </row>
    <row r="1246" spans="2:16" x14ac:dyDescent="0.25">
      <c r="B1246" s="292" t="s">
        <v>970</v>
      </c>
      <c r="C1246" s="195" t="s">
        <v>425</v>
      </c>
      <c r="D1246" s="23" t="s">
        <v>1420</v>
      </c>
      <c r="E1246" s="30"/>
      <c r="F1246" s="23">
        <v>605</v>
      </c>
      <c r="G1246" s="23">
        <v>8</v>
      </c>
      <c r="H1246" s="23">
        <v>3</v>
      </c>
      <c r="I1246" s="23">
        <v>4</v>
      </c>
      <c r="J1246" s="23">
        <v>1</v>
      </c>
      <c r="K1246" s="23">
        <v>0</v>
      </c>
      <c r="L1246" s="44">
        <v>0</v>
      </c>
      <c r="M1246" s="44">
        <v>0</v>
      </c>
      <c r="N1246" s="44">
        <v>0</v>
      </c>
      <c r="O1246" s="44">
        <v>0</v>
      </c>
      <c r="P1246" s="43">
        <v>19.7715</v>
      </c>
    </row>
    <row r="1247" spans="2:16" x14ac:dyDescent="0.25">
      <c r="B1247" s="42"/>
      <c r="C1247" s="195" t="s">
        <v>5</v>
      </c>
      <c r="D1247" s="23" t="s">
        <v>1542</v>
      </c>
      <c r="E1247" s="30"/>
      <c r="F1247" s="23">
        <v>652</v>
      </c>
      <c r="G1247" s="23">
        <v>6</v>
      </c>
      <c r="H1247" s="23">
        <v>1</v>
      </c>
      <c r="I1247" s="23">
        <v>2</v>
      </c>
      <c r="J1247" s="23">
        <v>0</v>
      </c>
      <c r="K1247" s="23">
        <v>0</v>
      </c>
      <c r="L1247" s="44">
        <v>0</v>
      </c>
      <c r="M1247" s="44">
        <v>0</v>
      </c>
      <c r="N1247" s="44">
        <v>0</v>
      </c>
      <c r="O1247" s="44">
        <v>0</v>
      </c>
      <c r="P1247" s="43">
        <v>14.4116</v>
      </c>
    </row>
    <row r="1248" spans="2:16" x14ac:dyDescent="0.25">
      <c r="B1248" s="42"/>
      <c r="C1248" s="195" t="s">
        <v>455</v>
      </c>
      <c r="D1248" s="23" t="s">
        <v>1270</v>
      </c>
      <c r="E1248" s="30"/>
      <c r="F1248" s="23">
        <v>382</v>
      </c>
      <c r="G1248" s="23">
        <v>1</v>
      </c>
      <c r="H1248" s="23">
        <v>0</v>
      </c>
      <c r="I1248" s="23">
        <v>0</v>
      </c>
      <c r="J1248" s="23">
        <v>1</v>
      </c>
      <c r="K1248" s="23">
        <v>0</v>
      </c>
      <c r="L1248" s="44">
        <v>0</v>
      </c>
      <c r="M1248" s="44">
        <v>0</v>
      </c>
      <c r="N1248" s="44">
        <v>0</v>
      </c>
      <c r="O1248" s="44">
        <v>0</v>
      </c>
      <c r="P1248" s="43">
        <v>3.9206000000000003</v>
      </c>
    </row>
    <row r="1249" spans="2:16" x14ac:dyDescent="0.25">
      <c r="B1249" s="42"/>
      <c r="C1249" s="203" t="s">
        <v>405</v>
      </c>
      <c r="D1249" s="23" t="s">
        <v>1420</v>
      </c>
      <c r="E1249" s="30"/>
      <c r="F1249" s="23">
        <v>547</v>
      </c>
      <c r="G1249" s="23">
        <v>5</v>
      </c>
      <c r="H1249" s="23">
        <v>2</v>
      </c>
      <c r="I1249" s="23">
        <v>1</v>
      </c>
      <c r="J1249" s="23">
        <v>0</v>
      </c>
      <c r="K1249" s="23">
        <v>0</v>
      </c>
      <c r="L1249" s="44">
        <v>0</v>
      </c>
      <c r="M1249" s="44">
        <v>0</v>
      </c>
      <c r="N1249" s="44">
        <v>0</v>
      </c>
      <c r="O1249" s="44">
        <v>0</v>
      </c>
      <c r="P1249" s="43">
        <v>12.540099999999999</v>
      </c>
    </row>
    <row r="1250" spans="2:16" x14ac:dyDescent="0.25">
      <c r="B1250" s="42"/>
      <c r="C1250" s="203" t="s">
        <v>359</v>
      </c>
      <c r="D1250" s="23" t="s">
        <v>1542</v>
      </c>
      <c r="E1250" s="30"/>
      <c r="F1250" s="23">
        <v>268</v>
      </c>
      <c r="G1250" s="23">
        <v>0</v>
      </c>
      <c r="H1250" s="23">
        <v>3</v>
      </c>
      <c r="I1250" s="23">
        <v>0</v>
      </c>
      <c r="J1250" s="23">
        <v>0</v>
      </c>
      <c r="K1250" s="23">
        <v>0</v>
      </c>
      <c r="L1250" s="44">
        <v>0</v>
      </c>
      <c r="M1250" s="44">
        <v>0</v>
      </c>
      <c r="N1250" s="44">
        <v>0</v>
      </c>
      <c r="O1250" s="44">
        <v>0</v>
      </c>
      <c r="P1250" s="43">
        <v>5.2244000000000002</v>
      </c>
    </row>
    <row r="1251" spans="2:16" x14ac:dyDescent="0.25">
      <c r="B1251" s="42"/>
      <c r="C1251" s="195" t="s">
        <v>467</v>
      </c>
      <c r="D1251" s="23" t="s">
        <v>1275</v>
      </c>
      <c r="E1251" s="30"/>
      <c r="F1251" s="23">
        <v>626</v>
      </c>
      <c r="G1251" s="23">
        <v>0</v>
      </c>
      <c r="H1251" s="23">
        <v>0</v>
      </c>
      <c r="I1251" s="23">
        <v>0</v>
      </c>
      <c r="J1251" s="23">
        <v>0</v>
      </c>
      <c r="K1251" s="23">
        <v>0</v>
      </c>
      <c r="L1251" s="44">
        <v>0</v>
      </c>
      <c r="M1251" s="44">
        <v>0</v>
      </c>
      <c r="N1251" s="44">
        <v>0</v>
      </c>
      <c r="O1251" s="44">
        <v>0</v>
      </c>
      <c r="P1251" s="43">
        <v>5.1958000000000002</v>
      </c>
    </row>
    <row r="1252" spans="2:16" x14ac:dyDescent="0.25">
      <c r="B1252" s="42"/>
      <c r="C1252" s="203" t="s">
        <v>442</v>
      </c>
      <c r="D1252" s="23" t="s">
        <v>1420</v>
      </c>
      <c r="E1252" s="30"/>
      <c r="F1252" s="23">
        <v>360</v>
      </c>
      <c r="G1252" s="23">
        <v>0</v>
      </c>
      <c r="H1252" s="23">
        <v>1</v>
      </c>
      <c r="I1252" s="23">
        <v>0</v>
      </c>
      <c r="J1252" s="23">
        <v>1</v>
      </c>
      <c r="K1252" s="23">
        <v>0</v>
      </c>
      <c r="L1252" s="44">
        <v>0</v>
      </c>
      <c r="M1252" s="44">
        <v>0</v>
      </c>
      <c r="N1252" s="44">
        <v>0</v>
      </c>
      <c r="O1252" s="44">
        <v>0</v>
      </c>
      <c r="P1252" s="43">
        <v>3.738</v>
      </c>
    </row>
    <row r="1253" spans="2:16" x14ac:dyDescent="0.25">
      <c r="B1253" s="42"/>
      <c r="C1253" s="195" t="s">
        <v>706</v>
      </c>
      <c r="D1253" s="23" t="s">
        <v>1404</v>
      </c>
      <c r="E1253" s="30"/>
      <c r="F1253" s="23">
        <v>630</v>
      </c>
      <c r="G1253" s="23">
        <v>1</v>
      </c>
      <c r="H1253" s="23">
        <v>1</v>
      </c>
      <c r="I1253" s="23">
        <v>0</v>
      </c>
      <c r="J1253" s="23">
        <v>0</v>
      </c>
      <c r="K1253" s="23">
        <v>0</v>
      </c>
      <c r="L1253" s="44">
        <v>0</v>
      </c>
      <c r="M1253" s="44">
        <v>0</v>
      </c>
      <c r="N1253" s="44">
        <v>0</v>
      </c>
      <c r="O1253" s="44">
        <v>0</v>
      </c>
      <c r="P1253" s="43">
        <v>7.2290000000000001</v>
      </c>
    </row>
    <row r="1254" spans="2:16" x14ac:dyDescent="0.25">
      <c r="B1254" s="42"/>
      <c r="C1254" s="195" t="s">
        <v>707</v>
      </c>
      <c r="D1254" s="23" t="s">
        <v>1236</v>
      </c>
      <c r="E1254" s="30"/>
      <c r="F1254" s="23">
        <v>425</v>
      </c>
      <c r="G1254" s="23">
        <v>1</v>
      </c>
      <c r="H1254" s="23">
        <v>2</v>
      </c>
      <c r="I1254" s="23">
        <v>1</v>
      </c>
      <c r="J1254" s="23">
        <v>0</v>
      </c>
      <c r="K1254" s="23">
        <v>0</v>
      </c>
      <c r="L1254" s="44">
        <v>0</v>
      </c>
      <c r="M1254" s="44">
        <v>0</v>
      </c>
      <c r="N1254" s="44">
        <v>0</v>
      </c>
      <c r="O1254" s="44">
        <v>0</v>
      </c>
      <c r="P1254" s="43">
        <v>7.5274999999999999</v>
      </c>
    </row>
    <row r="1255" spans="2:16" x14ac:dyDescent="0.25">
      <c r="B1255" s="42"/>
      <c r="C1255" s="195" t="s">
        <v>225</v>
      </c>
      <c r="D1255" s="23" t="s">
        <v>1542</v>
      </c>
      <c r="E1255" s="30"/>
      <c r="F1255" s="23">
        <v>602</v>
      </c>
      <c r="G1255" s="23">
        <v>6</v>
      </c>
      <c r="H1255" s="23">
        <v>1</v>
      </c>
      <c r="I1255" s="23">
        <v>3</v>
      </c>
      <c r="J1255" s="23">
        <v>1</v>
      </c>
      <c r="K1255" s="23">
        <v>0</v>
      </c>
      <c r="L1255" s="44">
        <v>0</v>
      </c>
      <c r="M1255" s="44">
        <v>0</v>
      </c>
      <c r="N1255" s="44">
        <v>0</v>
      </c>
      <c r="O1255" s="44">
        <v>0</v>
      </c>
      <c r="P1255" s="43">
        <v>14.746600000000001</v>
      </c>
    </row>
    <row r="1256" spans="2:16" x14ac:dyDescent="0.25">
      <c r="B1256" s="42"/>
      <c r="C1256" s="195" t="s">
        <v>358</v>
      </c>
      <c r="D1256" s="23" t="s">
        <v>1542</v>
      </c>
      <c r="E1256" s="30"/>
      <c r="F1256" s="23">
        <v>467</v>
      </c>
      <c r="G1256" s="23">
        <v>0</v>
      </c>
      <c r="H1256" s="23">
        <v>1</v>
      </c>
      <c r="I1256" s="23">
        <v>0</v>
      </c>
      <c r="J1256" s="23">
        <v>2</v>
      </c>
      <c r="K1256" s="23">
        <v>0</v>
      </c>
      <c r="L1256" s="44">
        <v>0</v>
      </c>
      <c r="M1256" s="44">
        <v>0</v>
      </c>
      <c r="N1256" s="44">
        <v>0</v>
      </c>
      <c r="O1256" s="44">
        <v>0</v>
      </c>
      <c r="P1256" s="43">
        <v>4.3761000000000001</v>
      </c>
    </row>
    <row r="1257" spans="2:16" x14ac:dyDescent="0.25">
      <c r="B1257" s="42"/>
      <c r="C1257" s="195" t="s">
        <v>38</v>
      </c>
      <c r="D1257" s="23" t="s">
        <v>1542</v>
      </c>
      <c r="E1257" s="30"/>
      <c r="F1257" s="23">
        <v>178</v>
      </c>
      <c r="G1257" s="23">
        <v>1</v>
      </c>
      <c r="H1257" s="23">
        <v>0</v>
      </c>
      <c r="I1257" s="23">
        <v>0</v>
      </c>
      <c r="J1257" s="23">
        <v>0</v>
      </c>
      <c r="K1257" s="23">
        <v>0</v>
      </c>
      <c r="L1257" s="44">
        <v>0</v>
      </c>
      <c r="M1257" s="44">
        <v>0</v>
      </c>
      <c r="N1257" s="44">
        <v>0</v>
      </c>
      <c r="O1257" s="44">
        <v>0</v>
      </c>
      <c r="P1257" s="43">
        <v>2.4774000000000003</v>
      </c>
    </row>
    <row r="1258" spans="2:16" x14ac:dyDescent="0.25">
      <c r="B1258" s="42"/>
      <c r="C1258" s="195" t="s">
        <v>427</v>
      </c>
      <c r="D1258" s="23" t="s">
        <v>1559</v>
      </c>
      <c r="E1258" s="30"/>
      <c r="F1258" s="23">
        <v>317</v>
      </c>
      <c r="G1258" s="23">
        <v>0</v>
      </c>
      <c r="H1258" s="23">
        <v>1</v>
      </c>
      <c r="I1258" s="23">
        <v>0</v>
      </c>
      <c r="J1258" s="23">
        <v>1</v>
      </c>
      <c r="K1258" s="23">
        <v>0</v>
      </c>
      <c r="L1258" s="44">
        <v>0</v>
      </c>
      <c r="M1258" s="44">
        <v>0</v>
      </c>
      <c r="N1258" s="44">
        <v>0</v>
      </c>
      <c r="O1258" s="44">
        <v>0</v>
      </c>
      <c r="P1258" s="43">
        <v>3.3811</v>
      </c>
    </row>
    <row r="1259" spans="2:16" x14ac:dyDescent="0.25">
      <c r="B1259" s="42"/>
      <c r="C1259" s="195" t="s">
        <v>543</v>
      </c>
      <c r="D1259" s="23" t="s">
        <v>1545</v>
      </c>
      <c r="E1259" s="30"/>
      <c r="F1259" s="23">
        <v>376</v>
      </c>
      <c r="G1259" s="23">
        <v>0</v>
      </c>
      <c r="H1259" s="23">
        <v>0</v>
      </c>
      <c r="I1259" s="23">
        <v>0</v>
      </c>
      <c r="J1259" s="23">
        <v>0</v>
      </c>
      <c r="K1259" s="23">
        <v>0</v>
      </c>
      <c r="L1259" s="44">
        <v>0</v>
      </c>
      <c r="M1259" s="44">
        <v>0</v>
      </c>
      <c r="N1259" s="44">
        <v>0</v>
      </c>
      <c r="O1259" s="44">
        <v>0</v>
      </c>
      <c r="P1259" s="43">
        <v>3.1208</v>
      </c>
    </row>
    <row r="1260" spans="2:16" x14ac:dyDescent="0.25">
      <c r="B1260" s="42"/>
      <c r="C1260" s="209" t="s">
        <v>805</v>
      </c>
      <c r="D1260" s="23" t="s">
        <v>1420</v>
      </c>
      <c r="E1260" s="30"/>
      <c r="F1260" s="23">
        <v>85</v>
      </c>
      <c r="G1260" s="23">
        <v>0</v>
      </c>
      <c r="H1260" s="23">
        <v>0</v>
      </c>
      <c r="I1260" s="23">
        <v>0</v>
      </c>
      <c r="J1260" s="23">
        <v>0</v>
      </c>
      <c r="K1260" s="23">
        <v>0</v>
      </c>
      <c r="L1260" s="44">
        <v>0</v>
      </c>
      <c r="M1260" s="44">
        <v>0</v>
      </c>
      <c r="N1260" s="44">
        <v>0</v>
      </c>
      <c r="O1260" s="44">
        <v>0</v>
      </c>
      <c r="P1260" s="43">
        <v>0.70550000000000002</v>
      </c>
    </row>
    <row r="1261" spans="2:16" x14ac:dyDescent="0.25">
      <c r="B1261" s="42"/>
      <c r="C1261" s="195" t="s">
        <v>360</v>
      </c>
      <c r="D1261" s="23" t="s">
        <v>1246</v>
      </c>
      <c r="E1261" s="30"/>
      <c r="F1261" s="23">
        <v>259</v>
      </c>
      <c r="G1261" s="23">
        <v>0</v>
      </c>
      <c r="H1261" s="23">
        <v>0</v>
      </c>
      <c r="I1261" s="23">
        <v>0</v>
      </c>
      <c r="J1261" s="23">
        <v>0</v>
      </c>
      <c r="K1261" s="23">
        <v>0</v>
      </c>
      <c r="L1261" s="44">
        <v>0</v>
      </c>
      <c r="M1261" s="44">
        <v>0</v>
      </c>
      <c r="N1261" s="44">
        <v>0</v>
      </c>
      <c r="O1261" s="44">
        <v>0</v>
      </c>
      <c r="P1261" s="43">
        <v>2.1497000000000002</v>
      </c>
    </row>
    <row r="1262" spans="2:16" x14ac:dyDescent="0.25">
      <c r="B1262" s="42"/>
      <c r="C1262" s="195" t="s">
        <v>411</v>
      </c>
      <c r="D1262" s="23" t="s">
        <v>998</v>
      </c>
      <c r="E1262" s="30"/>
      <c r="F1262" s="23">
        <v>223</v>
      </c>
      <c r="G1262" s="23">
        <v>0</v>
      </c>
      <c r="H1262" s="23">
        <v>0</v>
      </c>
      <c r="I1262" s="23">
        <v>0</v>
      </c>
      <c r="J1262" s="23">
        <v>1</v>
      </c>
      <c r="K1262" s="23">
        <v>0</v>
      </c>
      <c r="L1262" s="44">
        <v>0</v>
      </c>
      <c r="M1262" s="44">
        <v>0</v>
      </c>
      <c r="N1262" s="44">
        <v>0</v>
      </c>
      <c r="O1262" s="44">
        <v>0</v>
      </c>
      <c r="P1262" s="43">
        <v>1.6009</v>
      </c>
    </row>
    <row r="1263" spans="2:16" x14ac:dyDescent="0.25">
      <c r="B1263" s="42"/>
      <c r="C1263" s="209" t="s">
        <v>216</v>
      </c>
      <c r="D1263" s="23" t="s">
        <v>1275</v>
      </c>
      <c r="E1263" s="30"/>
      <c r="F1263" s="23">
        <v>229</v>
      </c>
      <c r="G1263" s="23">
        <v>0</v>
      </c>
      <c r="H1263" s="23">
        <v>1</v>
      </c>
      <c r="I1263" s="23">
        <v>0</v>
      </c>
      <c r="J1263" s="23">
        <v>1</v>
      </c>
      <c r="K1263" s="23">
        <v>0</v>
      </c>
      <c r="L1263" s="44">
        <v>0</v>
      </c>
      <c r="M1263" s="44">
        <v>0</v>
      </c>
      <c r="N1263" s="44">
        <v>0</v>
      </c>
      <c r="O1263" s="44">
        <v>0</v>
      </c>
      <c r="P1263" s="43">
        <v>2.6507000000000001</v>
      </c>
    </row>
    <row r="1264" spans="2:16" x14ac:dyDescent="0.25">
      <c r="B1264" s="42"/>
      <c r="C1264" s="203" t="s">
        <v>410</v>
      </c>
      <c r="D1264" s="23" t="s">
        <v>1420</v>
      </c>
      <c r="E1264" s="30"/>
      <c r="F1264" s="23">
        <v>212</v>
      </c>
      <c r="G1264" s="23">
        <v>0</v>
      </c>
      <c r="H1264" s="23">
        <v>0</v>
      </c>
      <c r="I1264" s="23">
        <v>0</v>
      </c>
      <c r="J1264" s="23">
        <v>0</v>
      </c>
      <c r="K1264" s="23">
        <v>0</v>
      </c>
      <c r="L1264" s="44">
        <v>0</v>
      </c>
      <c r="M1264" s="44">
        <v>0</v>
      </c>
      <c r="N1264" s="44">
        <v>0</v>
      </c>
      <c r="O1264" s="44">
        <v>0</v>
      </c>
      <c r="P1264" s="43">
        <v>1.7596000000000001</v>
      </c>
    </row>
    <row r="1265" spans="2:16" x14ac:dyDescent="0.25">
      <c r="B1265" s="42"/>
      <c r="C1265" s="195" t="s">
        <v>217</v>
      </c>
      <c r="D1265" s="23" t="s">
        <v>647</v>
      </c>
      <c r="E1265" s="30"/>
      <c r="F1265" s="23">
        <v>390</v>
      </c>
      <c r="G1265" s="23">
        <v>1</v>
      </c>
      <c r="H1265" s="23">
        <v>1</v>
      </c>
      <c r="I1265" s="23">
        <v>0</v>
      </c>
      <c r="J1265" s="23">
        <v>0</v>
      </c>
      <c r="K1265" s="23">
        <v>0</v>
      </c>
      <c r="L1265" s="44">
        <v>0</v>
      </c>
      <c r="M1265" s="44">
        <v>0</v>
      </c>
      <c r="N1265" s="44">
        <v>0</v>
      </c>
      <c r="O1265" s="44">
        <v>0</v>
      </c>
      <c r="P1265" s="43">
        <v>5.2370000000000001</v>
      </c>
    </row>
    <row r="1266" spans="2:16" x14ac:dyDescent="0.25">
      <c r="B1266" s="42"/>
      <c r="C1266" s="195" t="s">
        <v>112</v>
      </c>
      <c r="D1266" s="23" t="s">
        <v>1542</v>
      </c>
      <c r="E1266" s="30"/>
      <c r="F1266" s="23">
        <v>330</v>
      </c>
      <c r="G1266" s="23">
        <v>0</v>
      </c>
      <c r="H1266" s="23">
        <v>0</v>
      </c>
      <c r="I1266" s="41">
        <v>0</v>
      </c>
      <c r="J1266" s="23">
        <v>0</v>
      </c>
      <c r="K1266" s="23">
        <v>0</v>
      </c>
      <c r="L1266" s="44">
        <v>0</v>
      </c>
      <c r="M1266" s="44">
        <v>0</v>
      </c>
      <c r="N1266" s="44">
        <v>0</v>
      </c>
      <c r="O1266" s="44">
        <v>0</v>
      </c>
      <c r="P1266" s="43">
        <v>2.7389999999999999</v>
      </c>
    </row>
    <row r="1267" spans="2:16" x14ac:dyDescent="0.25">
      <c r="B1267" s="42"/>
      <c r="C1267" s="258" t="s">
        <v>648</v>
      </c>
      <c r="D1267" s="23" t="s">
        <v>1542</v>
      </c>
      <c r="E1267" s="30"/>
      <c r="F1267" s="23">
        <v>574</v>
      </c>
      <c r="G1267" s="23">
        <v>0</v>
      </c>
      <c r="H1267" s="23">
        <v>0</v>
      </c>
      <c r="I1267" s="41">
        <v>0</v>
      </c>
      <c r="J1267" s="23">
        <v>1</v>
      </c>
      <c r="K1267" s="23">
        <v>0</v>
      </c>
      <c r="L1267" s="44">
        <v>0</v>
      </c>
      <c r="M1267" s="44">
        <v>0</v>
      </c>
      <c r="N1267" s="44">
        <v>0</v>
      </c>
      <c r="O1267" s="44">
        <v>0</v>
      </c>
      <c r="P1267" s="43">
        <v>4.5141999999999998</v>
      </c>
    </row>
    <row r="1268" spans="2:16" x14ac:dyDescent="0.25">
      <c r="B1268" s="42"/>
      <c r="C1268" s="259" t="s">
        <v>558</v>
      </c>
      <c r="D1268" s="23" t="s">
        <v>1420</v>
      </c>
      <c r="E1268" s="30"/>
      <c r="F1268" s="23">
        <v>630</v>
      </c>
      <c r="G1268" s="23">
        <v>0</v>
      </c>
      <c r="H1268" s="23">
        <v>0</v>
      </c>
      <c r="I1268" s="41">
        <v>0</v>
      </c>
      <c r="J1268" s="23">
        <v>0</v>
      </c>
      <c r="K1268" s="23">
        <v>0</v>
      </c>
      <c r="L1268" s="44">
        <v>6</v>
      </c>
      <c r="M1268" s="44">
        <v>4</v>
      </c>
      <c r="N1268" s="44">
        <v>8</v>
      </c>
      <c r="O1268" s="44">
        <v>4</v>
      </c>
      <c r="P1268" s="43">
        <v>15.829000000000001</v>
      </c>
    </row>
    <row r="1269" spans="2:16" ht="16.5" thickBot="1" x14ac:dyDescent="0.3">
      <c r="B1269" s="42"/>
      <c r="C1269" s="222" t="s">
        <v>45</v>
      </c>
      <c r="D1269" s="23" t="s">
        <v>1542</v>
      </c>
      <c r="E1269" s="30"/>
      <c r="F1269" s="23">
        <v>660</v>
      </c>
      <c r="G1269" s="23">
        <v>0</v>
      </c>
      <c r="H1269" s="23">
        <v>0</v>
      </c>
      <c r="I1269" s="41">
        <v>0</v>
      </c>
      <c r="J1269" s="23">
        <v>0</v>
      </c>
      <c r="K1269" s="23">
        <v>0</v>
      </c>
      <c r="L1269" s="44">
        <v>5</v>
      </c>
      <c r="M1269" s="44">
        <v>2</v>
      </c>
      <c r="N1269" s="44">
        <v>15</v>
      </c>
      <c r="O1269" s="44">
        <v>8</v>
      </c>
      <c r="P1269" s="43">
        <v>13.478</v>
      </c>
    </row>
    <row r="1270" spans="2:16" ht="16.5" thickBot="1" x14ac:dyDescent="0.3">
      <c r="B1270" s="42"/>
      <c r="C1270" s="260" t="s">
        <v>789</v>
      </c>
      <c r="D1270" s="23" t="s">
        <v>635</v>
      </c>
      <c r="E1270" s="30"/>
      <c r="F1270" s="23">
        <v>600</v>
      </c>
      <c r="G1270" s="23">
        <v>0</v>
      </c>
      <c r="H1270" s="23">
        <v>0</v>
      </c>
      <c r="I1270" s="23">
        <v>0</v>
      </c>
      <c r="J1270" s="23">
        <v>0</v>
      </c>
      <c r="K1270" s="23">
        <v>0</v>
      </c>
      <c r="L1270" s="44">
        <v>3</v>
      </c>
      <c r="M1270" s="44">
        <v>2</v>
      </c>
      <c r="N1270" s="44">
        <v>20</v>
      </c>
      <c r="O1270" s="44">
        <v>6</v>
      </c>
      <c r="P1270" s="43">
        <v>12.48</v>
      </c>
    </row>
    <row r="1271" spans="2:16" x14ac:dyDescent="0.25">
      <c r="B1271" s="42"/>
      <c r="C1271" s="226" t="s">
        <v>760</v>
      </c>
      <c r="D1271" s="23" t="s">
        <v>885</v>
      </c>
      <c r="E1271" s="30"/>
      <c r="F1271" s="23">
        <v>360</v>
      </c>
      <c r="G1271" s="23">
        <v>0</v>
      </c>
      <c r="H1271" s="23">
        <v>0</v>
      </c>
      <c r="I1271" s="23">
        <v>0</v>
      </c>
      <c r="J1271" s="23">
        <v>0</v>
      </c>
      <c r="K1271" s="23">
        <v>0</v>
      </c>
      <c r="L1271" s="44">
        <v>3</v>
      </c>
      <c r="M1271" s="44">
        <v>2</v>
      </c>
      <c r="N1271" s="44">
        <v>8</v>
      </c>
      <c r="O1271" s="44">
        <v>5</v>
      </c>
      <c r="P1271" s="43">
        <v>8.3379999999999992</v>
      </c>
    </row>
    <row r="1272" spans="2:16" x14ac:dyDescent="0.25">
      <c r="B1272" s="42"/>
      <c r="C1272" s="272" t="s">
        <v>764</v>
      </c>
      <c r="D1272" s="23" t="s">
        <v>887</v>
      </c>
      <c r="E1272" s="30"/>
      <c r="F1272" s="23">
        <v>450</v>
      </c>
      <c r="G1272" s="23">
        <v>0</v>
      </c>
      <c r="H1272" s="23">
        <v>0</v>
      </c>
      <c r="I1272" s="23">
        <v>0</v>
      </c>
      <c r="J1272" s="23">
        <v>0</v>
      </c>
      <c r="K1272" s="23">
        <v>0</v>
      </c>
      <c r="L1272" s="44">
        <v>2</v>
      </c>
      <c r="M1272" s="44">
        <v>2</v>
      </c>
      <c r="N1272" s="44">
        <v>6</v>
      </c>
      <c r="O1272" s="44">
        <v>6</v>
      </c>
      <c r="P1272" s="43">
        <v>7.4349999999999987</v>
      </c>
    </row>
    <row r="1273" spans="2:16" x14ac:dyDescent="0.25">
      <c r="B1273" s="42"/>
      <c r="C1273" s="310" t="s">
        <v>158</v>
      </c>
      <c r="D1273" s="23">
        <v>0</v>
      </c>
      <c r="E1273" s="30"/>
      <c r="F1273" s="23">
        <v>0</v>
      </c>
      <c r="G1273" s="23">
        <v>0</v>
      </c>
      <c r="H1273" s="23">
        <v>2</v>
      </c>
      <c r="I1273" s="23">
        <v>1</v>
      </c>
      <c r="J1273" s="23">
        <v>0</v>
      </c>
      <c r="K1273" s="23">
        <v>0</v>
      </c>
      <c r="L1273" s="44">
        <v>0</v>
      </c>
      <c r="M1273" s="44">
        <v>0</v>
      </c>
      <c r="N1273" s="44">
        <v>0</v>
      </c>
      <c r="O1273" s="44">
        <v>0</v>
      </c>
      <c r="P1273" s="43">
        <v>3</v>
      </c>
    </row>
    <row r="1274" spans="2:16" x14ac:dyDescent="0.25">
      <c r="B1274" s="42"/>
      <c r="C1274" s="310" t="s">
        <v>155</v>
      </c>
      <c r="D1274" s="23">
        <v>0</v>
      </c>
      <c r="E1274" s="30"/>
      <c r="F1274" s="23">
        <v>0</v>
      </c>
      <c r="G1274" s="23">
        <v>0</v>
      </c>
      <c r="H1274" s="23">
        <v>0</v>
      </c>
      <c r="I1274" s="23">
        <v>1</v>
      </c>
      <c r="J1274" s="23">
        <v>0</v>
      </c>
      <c r="K1274" s="23">
        <v>0</v>
      </c>
      <c r="L1274" s="44">
        <v>0</v>
      </c>
      <c r="M1274" s="44">
        <v>0</v>
      </c>
      <c r="N1274" s="44">
        <v>0</v>
      </c>
      <c r="O1274" s="44">
        <v>0</v>
      </c>
      <c r="P1274" s="43">
        <v>1</v>
      </c>
    </row>
    <row r="1275" spans="2:16" x14ac:dyDescent="0.25">
      <c r="B1275" s="42"/>
      <c r="C1275" s="310" t="s">
        <v>133</v>
      </c>
      <c r="D1275" s="23">
        <v>0</v>
      </c>
      <c r="E1275" s="30"/>
      <c r="F1275" s="23">
        <v>0</v>
      </c>
      <c r="G1275" s="23">
        <v>0</v>
      </c>
      <c r="H1275" s="23">
        <v>0</v>
      </c>
      <c r="I1275" s="23">
        <v>1</v>
      </c>
      <c r="J1275" s="23">
        <v>0</v>
      </c>
      <c r="K1275" s="23">
        <v>0</v>
      </c>
      <c r="L1275" s="44">
        <v>0</v>
      </c>
      <c r="M1275" s="44">
        <v>0</v>
      </c>
      <c r="N1275" s="44">
        <v>0</v>
      </c>
      <c r="O1275" s="44">
        <v>0</v>
      </c>
      <c r="P1275" s="43">
        <v>1</v>
      </c>
    </row>
    <row r="1276" spans="2:16" x14ac:dyDescent="0.25">
      <c r="B1276" s="24"/>
      <c r="C1276" s="283"/>
      <c r="D1276" s="167">
        <v>0</v>
      </c>
      <c r="E1276" s="167"/>
      <c r="F1276" s="167"/>
      <c r="G1276" s="167"/>
      <c r="H1276" s="167"/>
      <c r="I1276" s="167"/>
      <c r="J1276" s="167"/>
      <c r="K1276" s="167"/>
      <c r="L1276" s="167"/>
      <c r="M1276" s="167"/>
      <c r="N1276" s="167"/>
      <c r="O1276" s="167"/>
      <c r="P1276" s="257">
        <v>0</v>
      </c>
    </row>
    <row r="1277" spans="2:16" x14ac:dyDescent="0.25">
      <c r="B1277" s="42"/>
      <c r="D1277" s="23">
        <v>0</v>
      </c>
      <c r="E1277" s="30"/>
      <c r="P1277" s="43">
        <v>0</v>
      </c>
    </row>
    <row r="1278" spans="2:16" x14ac:dyDescent="0.25">
      <c r="B1278" s="42"/>
      <c r="D1278" s="23">
        <v>0</v>
      </c>
      <c r="E1278" s="30"/>
      <c r="P1278" s="43">
        <v>0</v>
      </c>
    </row>
    <row r="1279" spans="2:16" x14ac:dyDescent="0.25">
      <c r="B1279" s="42"/>
      <c r="D1279" s="23">
        <v>0</v>
      </c>
      <c r="E1279" s="30"/>
      <c r="P1279" s="43">
        <v>0</v>
      </c>
    </row>
    <row r="1280" spans="2:16" x14ac:dyDescent="0.25">
      <c r="B1280" s="42"/>
      <c r="D1280" s="23">
        <v>0</v>
      </c>
      <c r="E1280" s="30"/>
      <c r="P1280" s="43">
        <v>0</v>
      </c>
    </row>
    <row r="1281" spans="2:16" x14ac:dyDescent="0.25">
      <c r="B1281" s="42"/>
      <c r="D1281" s="23">
        <v>0</v>
      </c>
      <c r="E1281" s="30"/>
      <c r="P1281" s="43">
        <v>0</v>
      </c>
    </row>
    <row r="1282" spans="2:16" x14ac:dyDescent="0.25">
      <c r="B1282" s="42"/>
      <c r="D1282" s="23">
        <v>0</v>
      </c>
      <c r="E1282" s="30"/>
      <c r="P1282" s="43">
        <v>0</v>
      </c>
    </row>
    <row r="1283" spans="2:16" x14ac:dyDescent="0.25">
      <c r="B1283" s="42"/>
      <c r="D1283" s="23">
        <v>0</v>
      </c>
      <c r="E1283" s="30"/>
      <c r="P1283" s="43">
        <v>0</v>
      </c>
    </row>
    <row r="1284" spans="2:16" x14ac:dyDescent="0.25">
      <c r="B1284" s="42"/>
      <c r="D1284" s="23">
        <v>0</v>
      </c>
      <c r="E1284" s="30"/>
      <c r="P1284" s="43">
        <v>0</v>
      </c>
    </row>
    <row r="1285" spans="2:16" x14ac:dyDescent="0.25">
      <c r="B1285" s="42"/>
      <c r="D1285" s="23">
        <v>0</v>
      </c>
      <c r="E1285" s="30"/>
      <c r="P1285" s="43">
        <v>0</v>
      </c>
    </row>
    <row r="1286" spans="2:16" x14ac:dyDescent="0.25">
      <c r="B1286" s="42"/>
      <c r="D1286" s="23">
        <v>0</v>
      </c>
      <c r="E1286" s="30"/>
      <c r="P1286" s="43">
        <v>0</v>
      </c>
    </row>
    <row r="1287" spans="2:16" x14ac:dyDescent="0.25">
      <c r="B1287" s="42"/>
      <c r="D1287" s="23">
        <v>0</v>
      </c>
      <c r="E1287" s="30"/>
      <c r="P1287" s="43">
        <v>0</v>
      </c>
    </row>
    <row r="1288" spans="2:16" x14ac:dyDescent="0.25">
      <c r="B1288" s="42"/>
      <c r="D1288" s="23">
        <v>0</v>
      </c>
      <c r="E1288" s="30"/>
      <c r="P1288" s="43">
        <v>0</v>
      </c>
    </row>
    <row r="1289" spans="2:16" x14ac:dyDescent="0.25">
      <c r="B1289" s="42"/>
      <c r="D1289" s="23">
        <v>0</v>
      </c>
      <c r="E1289" s="30"/>
      <c r="P1289" s="43">
        <v>0</v>
      </c>
    </row>
    <row r="1290" spans="2:16" x14ac:dyDescent="0.25">
      <c r="B1290" s="42"/>
      <c r="D1290" s="23">
        <v>0</v>
      </c>
      <c r="E1290" s="30"/>
      <c r="P1290" s="43">
        <v>0</v>
      </c>
    </row>
    <row r="1291" spans="2:16" x14ac:dyDescent="0.25">
      <c r="B1291" s="42"/>
      <c r="D1291" s="23">
        <v>0</v>
      </c>
      <c r="E1291" s="30"/>
      <c r="P1291" s="43">
        <v>0</v>
      </c>
    </row>
    <row r="1292" spans="2:16" x14ac:dyDescent="0.25">
      <c r="B1292" s="42"/>
      <c r="D1292" s="23">
        <v>0</v>
      </c>
      <c r="E1292" s="30"/>
      <c r="P1292" s="43">
        <v>0</v>
      </c>
    </row>
    <row r="1293" spans="2:16" x14ac:dyDescent="0.25">
      <c r="B1293" s="42"/>
      <c r="D1293" s="23">
        <v>0</v>
      </c>
      <c r="E1293" s="30"/>
      <c r="P1293" s="43">
        <v>0</v>
      </c>
    </row>
    <row r="1294" spans="2:16" x14ac:dyDescent="0.25">
      <c r="B1294" s="42"/>
      <c r="D1294" s="23">
        <v>0</v>
      </c>
      <c r="E1294" s="30"/>
      <c r="P1294" s="43">
        <v>0</v>
      </c>
    </row>
    <row r="1295" spans="2:16" x14ac:dyDescent="0.25">
      <c r="B1295" s="42"/>
      <c r="D1295" s="23">
        <v>0</v>
      </c>
      <c r="E1295" s="30"/>
      <c r="P1295" s="43">
        <v>0</v>
      </c>
    </row>
    <row r="1296" spans="2:16" x14ac:dyDescent="0.25">
      <c r="B1296" s="42"/>
      <c r="D1296" s="23">
        <v>0</v>
      </c>
      <c r="E1296" s="30"/>
      <c r="P1296" s="43">
        <v>0</v>
      </c>
    </row>
    <row r="1297" spans="2:16" x14ac:dyDescent="0.25">
      <c r="B1297" s="42"/>
      <c r="D1297" s="23">
        <v>0</v>
      </c>
      <c r="E1297" s="30"/>
      <c r="P1297" s="43">
        <v>0</v>
      </c>
    </row>
    <row r="1298" spans="2:16" x14ac:dyDescent="0.25">
      <c r="B1298" s="42"/>
      <c r="D1298" s="23">
        <v>0</v>
      </c>
      <c r="E1298" s="30"/>
      <c r="P1298" s="43">
        <v>0</v>
      </c>
    </row>
    <row r="1299" spans="2:16" x14ac:dyDescent="0.25">
      <c r="B1299" s="42"/>
      <c r="D1299" s="23">
        <v>0</v>
      </c>
      <c r="E1299" s="30"/>
      <c r="P1299" s="43">
        <v>0</v>
      </c>
    </row>
    <row r="1300" spans="2:16" x14ac:dyDescent="0.25">
      <c r="B1300" s="42"/>
      <c r="D1300" s="23">
        <v>0</v>
      </c>
      <c r="E1300" s="30"/>
      <c r="P1300" s="43">
        <v>0</v>
      </c>
    </row>
    <row r="1301" spans="2:16" x14ac:dyDescent="0.25">
      <c r="B1301" s="42"/>
      <c r="D1301" s="23">
        <v>0</v>
      </c>
      <c r="E1301" s="30"/>
      <c r="P1301" s="43">
        <v>0</v>
      </c>
    </row>
    <row r="1302" spans="2:16" x14ac:dyDescent="0.25">
      <c r="B1302" s="42"/>
      <c r="D1302" s="23">
        <v>0</v>
      </c>
      <c r="E1302" s="30"/>
      <c r="P1302" s="43">
        <v>0</v>
      </c>
    </row>
    <row r="1303" spans="2:16" x14ac:dyDescent="0.25">
      <c r="B1303" s="42"/>
      <c r="D1303" s="23">
        <v>0</v>
      </c>
      <c r="E1303" s="30"/>
      <c r="P1303" s="43">
        <v>0</v>
      </c>
    </row>
    <row r="1304" spans="2:16" x14ac:dyDescent="0.25">
      <c r="B1304" s="42"/>
      <c r="D1304" s="23">
        <v>0</v>
      </c>
      <c r="E1304" s="30"/>
      <c r="P1304" s="43">
        <v>0</v>
      </c>
    </row>
    <row r="1305" spans="2:16" x14ac:dyDescent="0.25">
      <c r="B1305" s="42"/>
      <c r="D1305" s="23">
        <v>0</v>
      </c>
      <c r="E1305" s="30"/>
      <c r="P1305" s="43">
        <v>0</v>
      </c>
    </row>
    <row r="1306" spans="2:16" x14ac:dyDescent="0.25">
      <c r="B1306" s="42"/>
      <c r="D1306" s="23">
        <v>0</v>
      </c>
      <c r="E1306" s="30"/>
      <c r="P1306" s="43">
        <v>0</v>
      </c>
    </row>
    <row r="1307" spans="2:16" x14ac:dyDescent="0.25">
      <c r="B1307" s="42"/>
      <c r="C1307" s="283"/>
      <c r="D1307" s="167">
        <v>0</v>
      </c>
      <c r="E1307" s="167"/>
      <c r="F1307" s="167"/>
      <c r="G1307" s="167"/>
      <c r="H1307" s="167"/>
      <c r="I1307" s="167"/>
      <c r="J1307" s="167"/>
      <c r="K1307" s="167"/>
      <c r="L1307" s="167"/>
      <c r="M1307" s="167"/>
      <c r="N1307" s="167"/>
      <c r="O1307" s="167"/>
      <c r="P1307" s="257">
        <v>0</v>
      </c>
    </row>
    <row r="1308" spans="2:16" x14ac:dyDescent="0.25">
      <c r="B1308" s="42"/>
      <c r="D1308" s="23">
        <v>0</v>
      </c>
      <c r="E1308" s="30"/>
      <c r="P1308" s="43">
        <v>0</v>
      </c>
    </row>
    <row r="1309" spans="2:16" x14ac:dyDescent="0.25">
      <c r="B1309" s="42"/>
      <c r="D1309" s="23">
        <v>0</v>
      </c>
      <c r="E1309" s="30"/>
      <c r="P1309" s="43">
        <v>0</v>
      </c>
    </row>
    <row r="1310" spans="2:16" x14ac:dyDescent="0.25">
      <c r="B1310" s="42"/>
      <c r="D1310" s="23">
        <v>0</v>
      </c>
      <c r="E1310" s="30"/>
      <c r="P1310" s="43">
        <v>0</v>
      </c>
    </row>
    <row r="1311" spans="2:16" x14ac:dyDescent="0.25">
      <c r="B1311" s="42"/>
      <c r="D1311" s="23">
        <v>0</v>
      </c>
      <c r="E1311" s="30"/>
      <c r="P1311" s="43">
        <v>0</v>
      </c>
    </row>
    <row r="1312" spans="2:16" x14ac:dyDescent="0.25">
      <c r="B1312" s="42"/>
      <c r="D1312" s="23">
        <v>0</v>
      </c>
      <c r="E1312" s="30"/>
      <c r="P1312" s="43">
        <v>0</v>
      </c>
    </row>
    <row r="1313" spans="2:16" x14ac:dyDescent="0.25">
      <c r="B1313" s="42"/>
      <c r="D1313" s="23">
        <v>0</v>
      </c>
      <c r="E1313" s="30"/>
      <c r="P1313" s="43">
        <v>0</v>
      </c>
    </row>
    <row r="1314" spans="2:16" x14ac:dyDescent="0.25">
      <c r="B1314" s="42"/>
      <c r="D1314" s="23">
        <v>0</v>
      </c>
      <c r="E1314" s="30"/>
      <c r="P1314" s="43">
        <v>0</v>
      </c>
    </row>
    <row r="1315" spans="2:16" x14ac:dyDescent="0.25">
      <c r="B1315" s="42"/>
      <c r="D1315" s="23">
        <v>0</v>
      </c>
      <c r="E1315" s="30"/>
      <c r="P1315" s="43">
        <v>0</v>
      </c>
    </row>
    <row r="1316" spans="2:16" x14ac:dyDescent="0.25">
      <c r="B1316" s="42"/>
      <c r="D1316" s="23">
        <v>0</v>
      </c>
      <c r="E1316" s="30"/>
      <c r="P1316" s="43">
        <v>0</v>
      </c>
    </row>
    <row r="1317" spans="2:16" x14ac:dyDescent="0.25">
      <c r="B1317" s="42"/>
      <c r="D1317" s="23">
        <v>0</v>
      </c>
      <c r="E1317" s="30"/>
      <c r="P1317" s="43">
        <v>0</v>
      </c>
    </row>
    <row r="1318" spans="2:16" x14ac:dyDescent="0.25">
      <c r="B1318" s="42"/>
      <c r="D1318" s="23">
        <v>0</v>
      </c>
      <c r="E1318" s="30"/>
      <c r="P1318" s="43">
        <v>0</v>
      </c>
    </row>
    <row r="1319" spans="2:16" x14ac:dyDescent="0.25">
      <c r="B1319" s="42"/>
      <c r="D1319" s="23">
        <v>0</v>
      </c>
      <c r="E1319" s="30"/>
      <c r="P1319" s="43">
        <v>0</v>
      </c>
    </row>
    <row r="1320" spans="2:16" x14ac:dyDescent="0.25">
      <c r="B1320" s="42"/>
      <c r="D1320" s="23">
        <v>0</v>
      </c>
      <c r="E1320" s="30"/>
      <c r="P1320" s="43">
        <v>0</v>
      </c>
    </row>
    <row r="1321" spans="2:16" x14ac:dyDescent="0.25">
      <c r="B1321" s="42"/>
      <c r="D1321" s="23">
        <v>0</v>
      </c>
      <c r="E1321" s="30"/>
      <c r="P1321" s="43">
        <v>0</v>
      </c>
    </row>
    <row r="1322" spans="2:16" x14ac:dyDescent="0.25">
      <c r="B1322" s="42"/>
      <c r="D1322" s="23">
        <v>0</v>
      </c>
      <c r="E1322" s="30"/>
      <c r="P1322" s="43">
        <v>0</v>
      </c>
    </row>
    <row r="1323" spans="2:16" x14ac:dyDescent="0.25">
      <c r="B1323" s="42"/>
      <c r="D1323" s="23">
        <v>0</v>
      </c>
      <c r="E1323" s="30"/>
      <c r="P1323" s="43">
        <v>0</v>
      </c>
    </row>
    <row r="1324" spans="2:16" x14ac:dyDescent="0.25">
      <c r="B1324" s="42"/>
      <c r="D1324" s="23">
        <v>0</v>
      </c>
      <c r="E1324" s="30"/>
      <c r="P1324" s="43">
        <v>0</v>
      </c>
    </row>
    <row r="1325" spans="2:16" x14ac:dyDescent="0.25">
      <c r="B1325" s="42"/>
      <c r="D1325" s="23">
        <v>0</v>
      </c>
      <c r="E1325" s="30"/>
      <c r="P1325" s="43">
        <v>0</v>
      </c>
    </row>
    <row r="1326" spans="2:16" x14ac:dyDescent="0.25">
      <c r="B1326" s="42"/>
      <c r="D1326" s="23">
        <v>0</v>
      </c>
      <c r="E1326" s="30"/>
      <c r="P1326" s="43">
        <v>0</v>
      </c>
    </row>
    <row r="1327" spans="2:16" x14ac:dyDescent="0.25">
      <c r="B1327" s="42"/>
      <c r="D1327" s="23">
        <v>0</v>
      </c>
      <c r="E1327" s="30"/>
      <c r="P1327" s="43">
        <v>0</v>
      </c>
    </row>
    <row r="1328" spans="2:16" x14ac:dyDescent="0.25">
      <c r="B1328" s="42"/>
      <c r="D1328" s="23">
        <v>0</v>
      </c>
      <c r="E1328" s="30"/>
      <c r="P1328" s="43">
        <v>0</v>
      </c>
    </row>
    <row r="1329" spans="2:16" x14ac:dyDescent="0.25">
      <c r="B1329" s="42"/>
      <c r="D1329" s="23">
        <v>0</v>
      </c>
      <c r="E1329" s="30"/>
      <c r="P1329" s="43">
        <v>0</v>
      </c>
    </row>
    <row r="1330" spans="2:16" x14ac:dyDescent="0.25">
      <c r="B1330" s="42"/>
      <c r="D1330" s="23">
        <v>0</v>
      </c>
      <c r="E1330" s="30"/>
      <c r="P1330" s="43">
        <v>0</v>
      </c>
    </row>
    <row r="1331" spans="2:16" x14ac:dyDescent="0.25">
      <c r="B1331" s="42"/>
      <c r="D1331" s="23">
        <v>0</v>
      </c>
      <c r="E1331" s="30"/>
      <c r="P1331" s="43">
        <v>0</v>
      </c>
    </row>
    <row r="1332" spans="2:16" x14ac:dyDescent="0.25">
      <c r="B1332" s="42"/>
      <c r="D1332" s="23">
        <v>0</v>
      </c>
      <c r="E1332" s="30"/>
      <c r="P1332" s="43">
        <v>0</v>
      </c>
    </row>
    <row r="1333" spans="2:16" x14ac:dyDescent="0.25">
      <c r="B1333" s="42"/>
      <c r="D1333" s="23">
        <v>0</v>
      </c>
      <c r="E1333" s="30"/>
      <c r="P1333" s="43">
        <v>0</v>
      </c>
    </row>
    <row r="1334" spans="2:16" x14ac:dyDescent="0.25">
      <c r="B1334" s="42"/>
      <c r="D1334" s="23">
        <v>0</v>
      </c>
      <c r="E1334" s="30"/>
      <c r="P1334" s="43">
        <v>0</v>
      </c>
    </row>
    <row r="1335" spans="2:16" x14ac:dyDescent="0.25">
      <c r="B1335" s="42"/>
      <c r="D1335" s="23">
        <v>0</v>
      </c>
      <c r="E1335" s="30"/>
      <c r="P1335" s="43">
        <v>0</v>
      </c>
    </row>
    <row r="1336" spans="2:16" x14ac:dyDescent="0.25">
      <c r="B1336" s="42"/>
      <c r="D1336" s="23">
        <v>0</v>
      </c>
      <c r="E1336" s="30"/>
      <c r="P1336" s="43">
        <v>0</v>
      </c>
    </row>
    <row r="1337" spans="2:16" x14ac:dyDescent="0.25">
      <c r="B1337" s="42"/>
      <c r="D1337" s="23">
        <v>0</v>
      </c>
      <c r="E1337" s="30"/>
      <c r="P1337" s="43">
        <v>0</v>
      </c>
    </row>
  </sheetData>
  <conditionalFormatting sqref="D1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51" priority="2" operator="equal">
      <formula>"hr Croatia"</formula>
    </cfRule>
  </conditionalFormatting>
  <conditionalFormatting sqref="D1:D1048576">
    <cfRule type="expression" dxfId="50" priority="1">
      <formula>OR("de Germany", "nz New Zealand","sn Senegal")</formula>
    </cfRule>
  </conditionalFormatting>
  <conditionalFormatting sqref="D2:D4 D6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49" priority="3" operator="equal">
      <formula>"be Belgium"</formula>
    </cfRule>
    <cfRule type="cellIs" dxfId="48" priority="4" operator="equal">
      <formula>"ch Switzerland"</formula>
    </cfRule>
    <cfRule type="cellIs" dxfId="47" priority="5" operator="equal">
      <formula>"it Italy"</formula>
    </cfRule>
    <cfRule type="cellIs" dxfId="46" priority="6" operator="equal">
      <formula>"dk denmark"</formula>
    </cfRule>
    <cfRule type="cellIs" dxfId="45" priority="7" operator="equal">
      <formula>"nl Netherlands"</formula>
    </cfRule>
    <cfRule type="cellIs" dxfId="44" priority="8" operator="equal">
      <formula>"pt Portugal"</formula>
    </cfRule>
    <cfRule type="cellIs" dxfId="43" priority="9" operator="equal">
      <formula>"rs Serbia"</formula>
    </cfRule>
    <cfRule type="cellIs" dxfId="42" priority="10" operator="equal">
      <formula>"fr France"</formula>
    </cfRule>
    <cfRule type="cellIs" dxfId="41" priority="11" operator="equal">
      <formula>"de Germany"</formula>
    </cfRule>
    <cfRule type="cellIs" dxfId="40" priority="12" operator="equal">
      <formula>"er Spain"</formula>
    </cfRule>
    <cfRule type="cellIs" dxfId="39" priority="13" operator="equal">
      <formula>"eng England"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9021-BF07-42A5-AC5B-DC260B8F1D15}">
  <dimension ref="A1:X710"/>
  <sheetViews>
    <sheetView workbookViewId="0">
      <selection sqref="A1:L63"/>
    </sheetView>
  </sheetViews>
  <sheetFormatPr defaultRowHeight="15.75" x14ac:dyDescent="0.25"/>
  <cols>
    <col min="2" max="2" width="22.25" customWidth="1"/>
    <col min="3" max="3" width="7.125" bestFit="1" customWidth="1"/>
    <col min="4" max="4" width="9" style="361"/>
    <col min="6" max="6" width="18.125" bestFit="1" customWidth="1"/>
    <col min="7" max="7" width="7.125" bestFit="1" customWidth="1"/>
    <col min="8" max="8" width="9" style="361"/>
    <col min="10" max="10" width="15.375" bestFit="1" customWidth="1"/>
    <col min="11" max="11" width="7.125" bestFit="1" customWidth="1"/>
    <col min="12" max="12" width="9" style="361"/>
    <col min="20" max="20" width="19.625" bestFit="1" customWidth="1"/>
    <col min="24" max="24" width="14.75" customWidth="1"/>
  </cols>
  <sheetData>
    <row r="1" spans="1:24" x14ac:dyDescent="0.25">
      <c r="B1" t="s">
        <v>174</v>
      </c>
      <c r="C1" t="s">
        <v>204</v>
      </c>
      <c r="D1" s="361" t="s">
        <v>210</v>
      </c>
      <c r="F1" t="s">
        <v>174</v>
      </c>
      <c r="G1" t="s">
        <v>204</v>
      </c>
      <c r="H1" s="361" t="s">
        <v>210</v>
      </c>
      <c r="J1" t="s">
        <v>174</v>
      </c>
      <c r="K1" t="s">
        <v>204</v>
      </c>
      <c r="L1" s="361" t="s">
        <v>210</v>
      </c>
    </row>
    <row r="2" spans="1:24" x14ac:dyDescent="0.25">
      <c r="A2" t="s">
        <v>2060</v>
      </c>
      <c r="B2" s="265" t="s">
        <v>425</v>
      </c>
      <c r="C2" s="364" t="s">
        <v>7</v>
      </c>
      <c r="D2" s="363">
        <f>IFERROR(VLOOKUP($B2,GDrive!C:P,14,FALSE),0)</f>
        <v>19.7715</v>
      </c>
      <c r="E2" t="s">
        <v>2062</v>
      </c>
      <c r="F2" s="195" t="s">
        <v>5</v>
      </c>
      <c r="G2" s="196" t="s">
        <v>6</v>
      </c>
      <c r="H2" s="363">
        <f>IFERROR(VLOOKUP($F2,GDrive!C:P,14,FALSE),0)</f>
        <v>14.4116</v>
      </c>
      <c r="I2" t="s">
        <v>2063</v>
      </c>
      <c r="J2" s="198" t="s">
        <v>613</v>
      </c>
      <c r="K2" s="196" t="s">
        <v>13</v>
      </c>
      <c r="L2" s="363">
        <f>IFERROR(VLOOKUP($J2,GDrive!C:P,14,FALSE),0)</f>
        <v>5.9962999999999997</v>
      </c>
    </row>
    <row r="3" spans="1:24" x14ac:dyDescent="0.25">
      <c r="B3" s="192" t="s">
        <v>686</v>
      </c>
      <c r="C3" s="365" t="s">
        <v>687</v>
      </c>
      <c r="D3" s="363">
        <f>IFERROR(VLOOKUP($B3,GDrive!C:P,14,FALSE),0)</f>
        <v>0</v>
      </c>
      <c r="E3" s="197"/>
      <c r="F3" s="367" t="s">
        <v>213</v>
      </c>
      <c r="G3" s="196" t="s">
        <v>687</v>
      </c>
      <c r="H3" s="363">
        <f>IFERROR(VLOOKUP($F3,GDrive!C:P,14,FALSE),0)</f>
        <v>9.652000000000001</v>
      </c>
      <c r="I3" s="197"/>
      <c r="J3" s="195" t="s">
        <v>689</v>
      </c>
      <c r="K3" s="200" t="s">
        <v>690</v>
      </c>
      <c r="L3" s="363">
        <f>IFERROR(VLOOKUP($J3,GDrive!C:P,14,FALSE),0)</f>
        <v>14.859500000000001</v>
      </c>
    </row>
    <row r="4" spans="1:24" x14ac:dyDescent="0.25">
      <c r="B4" s="366" t="s">
        <v>211</v>
      </c>
      <c r="C4" s="364" t="s">
        <v>212</v>
      </c>
      <c r="D4" s="363">
        <f>IFERROR(VLOOKUP($B4,GDrive!C:P,14,FALSE),0)</f>
        <v>19.146000000000001</v>
      </c>
      <c r="E4" s="197"/>
      <c r="F4" s="195" t="s">
        <v>9</v>
      </c>
      <c r="G4" s="196" t="s">
        <v>11</v>
      </c>
      <c r="H4" s="363">
        <f>IFERROR(VLOOKUP($F4,GDrive!C:P,14,FALSE),0)</f>
        <v>7.6520000000000001</v>
      </c>
      <c r="I4" s="201"/>
      <c r="J4" s="198" t="s">
        <v>455</v>
      </c>
      <c r="K4" s="200" t="s">
        <v>10</v>
      </c>
      <c r="L4" s="363">
        <f>IFERROR(VLOOKUP($J4,GDrive!C:P,14,FALSE),0)</f>
        <v>3.9206000000000003</v>
      </c>
    </row>
    <row r="5" spans="1:24" x14ac:dyDescent="0.25">
      <c r="B5" s="366" t="s">
        <v>395</v>
      </c>
      <c r="C5" s="364" t="s">
        <v>212</v>
      </c>
      <c r="D5" s="363">
        <f>IFERROR(VLOOKUP($B5,GDrive!C:P,14,FALSE),0)</f>
        <v>5.1582999999999997</v>
      </c>
      <c r="E5" s="197"/>
      <c r="F5" s="195" t="s">
        <v>44</v>
      </c>
      <c r="G5" s="200" t="s">
        <v>13</v>
      </c>
      <c r="H5" s="363">
        <f>IFERROR(VLOOKUP($F5,GDrive!C:P,14,FALSE),0)</f>
        <v>5.6798999999999999</v>
      </c>
      <c r="I5" s="197"/>
      <c r="J5" s="195" t="s">
        <v>238</v>
      </c>
      <c r="K5" s="200" t="s">
        <v>223</v>
      </c>
      <c r="L5" s="363">
        <f>IFERROR(VLOOKUP($J5,GDrive!C:P,14,FALSE),0)</f>
        <v>0</v>
      </c>
    </row>
    <row r="6" spans="1:24" x14ac:dyDescent="0.25">
      <c r="B6" s="367" t="s">
        <v>541</v>
      </c>
      <c r="C6" s="365" t="s">
        <v>26</v>
      </c>
      <c r="D6" s="363">
        <f>IFERROR(VLOOKUP($B6,GDrive!C:P,14,FALSE),0)</f>
        <v>0</v>
      </c>
      <c r="E6" s="197"/>
      <c r="F6" s="202" t="s">
        <v>555</v>
      </c>
      <c r="G6" s="196" t="s">
        <v>18</v>
      </c>
      <c r="H6" s="363">
        <f>IFERROR(VLOOKUP($F6,GDrive!C:P,14,FALSE),0)</f>
        <v>6.1002000000000001</v>
      </c>
      <c r="I6" s="197"/>
      <c r="J6" s="203" t="s">
        <v>482</v>
      </c>
      <c r="K6" s="196" t="s">
        <v>22</v>
      </c>
      <c r="L6" s="363">
        <f>IFERROR(VLOOKUP($J6,GDrive!C:P,14,FALSE),0)</f>
        <v>8.1583000000000006</v>
      </c>
    </row>
    <row r="7" spans="1:24" x14ac:dyDescent="0.25">
      <c r="B7" s="366" t="s">
        <v>227</v>
      </c>
      <c r="C7" s="364" t="s">
        <v>13</v>
      </c>
      <c r="D7" s="363">
        <f>IFERROR(VLOOKUP($B7,GDrive!C:P,14,FALSE),0)</f>
        <v>2.9910000000000001</v>
      </c>
      <c r="E7" s="197"/>
      <c r="F7" s="192" t="s">
        <v>443</v>
      </c>
      <c r="G7" s="198" t="s">
        <v>7</v>
      </c>
      <c r="H7" s="363">
        <f>IFERROR(VLOOKUP($F7,GDrive!C:P,14,FALSE),0)</f>
        <v>8.3000000000000001E-3</v>
      </c>
      <c r="I7" s="197"/>
      <c r="J7" s="198" t="s">
        <v>691</v>
      </c>
      <c r="K7" s="200" t="s">
        <v>692</v>
      </c>
      <c r="L7" s="363">
        <f>IFERROR(VLOOKUP($J7,GDrive!C:P,14,FALSE),0)</f>
        <v>0</v>
      </c>
    </row>
    <row r="8" spans="1:24" x14ac:dyDescent="0.25">
      <c r="B8" s="368"/>
      <c r="C8" s="368"/>
      <c r="D8" s="369"/>
      <c r="E8" s="197"/>
      <c r="F8" s="204"/>
      <c r="G8" s="204"/>
      <c r="H8" s="363"/>
      <c r="I8" s="197"/>
      <c r="J8" s="204"/>
      <c r="K8" s="204"/>
      <c r="L8" s="363"/>
    </row>
    <row r="9" spans="1:24" x14ac:dyDescent="0.25">
      <c r="A9" t="s">
        <v>2064</v>
      </c>
      <c r="B9" s="366" t="s">
        <v>405</v>
      </c>
      <c r="C9" s="364" t="s">
        <v>7</v>
      </c>
      <c r="D9" s="363">
        <f>IFERROR(VLOOKUP($B9,GDrive!C:P,14,FALSE),0)</f>
        <v>12.540099999999999</v>
      </c>
      <c r="E9" t="s">
        <v>2065</v>
      </c>
      <c r="F9" s="203" t="s">
        <v>359</v>
      </c>
      <c r="G9" s="196" t="s">
        <v>6</v>
      </c>
      <c r="H9" s="363">
        <f>IFERROR(VLOOKUP($F9,GDrive!C:P,14,FALSE),0)</f>
        <v>5.2244000000000002</v>
      </c>
      <c r="I9" t="s">
        <v>2066</v>
      </c>
      <c r="J9" s="192" t="s">
        <v>693</v>
      </c>
      <c r="K9" s="200" t="s">
        <v>694</v>
      </c>
      <c r="L9" s="363">
        <f>IFERROR(VLOOKUP($J9,GDrive!C:P,14,FALSE),0)</f>
        <v>7.1623000000000001</v>
      </c>
    </row>
    <row r="10" spans="1:24" x14ac:dyDescent="0.25">
      <c r="B10" s="370" t="s">
        <v>8</v>
      </c>
      <c r="C10" s="364" t="s">
        <v>10</v>
      </c>
      <c r="D10" s="363">
        <f>IFERROR(VLOOKUP($B10,GDrive!C:P,14,FALSE),0)</f>
        <v>5.6838999999999995</v>
      </c>
      <c r="E10" s="197"/>
      <c r="F10" s="192" t="s">
        <v>695</v>
      </c>
      <c r="G10" s="200" t="s">
        <v>10</v>
      </c>
      <c r="H10" s="363">
        <f>IFERROR(VLOOKUP($F10,GDrive!C:P,14,FALSE),0)</f>
        <v>0</v>
      </c>
      <c r="I10" s="197"/>
      <c r="J10" s="198" t="s">
        <v>385</v>
      </c>
      <c r="K10" s="196" t="s">
        <v>696</v>
      </c>
      <c r="L10" s="363">
        <f>IFERROR(VLOOKUP($J10,GDrive!C:P,14,FALSE),0)</f>
        <v>3.4268999999999998</v>
      </c>
    </row>
    <row r="11" spans="1:24" x14ac:dyDescent="0.25">
      <c r="B11" s="365" t="s">
        <v>249</v>
      </c>
      <c r="C11" s="364" t="s">
        <v>687</v>
      </c>
      <c r="D11" s="363">
        <f>IFERROR(VLOOKUP($B11,GDrive!C:P,14,FALSE),0)</f>
        <v>1.0707</v>
      </c>
      <c r="E11" s="197"/>
      <c r="F11" s="195" t="s">
        <v>697</v>
      </c>
      <c r="G11" s="196" t="s">
        <v>698</v>
      </c>
      <c r="H11" s="363">
        <f>IFERROR(VLOOKUP($F11,GDrive!C:P,14,FALSE),0)</f>
        <v>6.9673999999999996</v>
      </c>
      <c r="I11" s="197"/>
      <c r="J11" s="195" t="s">
        <v>699</v>
      </c>
      <c r="K11" s="196" t="s">
        <v>700</v>
      </c>
      <c r="L11" s="363">
        <f>IFERROR(VLOOKUP($J11,GDrive!C:P,14,FALSE),0)</f>
        <v>5.7379999999999995</v>
      </c>
    </row>
    <row r="12" spans="1:24" x14ac:dyDescent="0.25">
      <c r="B12" s="365" t="s">
        <v>87</v>
      </c>
      <c r="C12" s="364" t="s">
        <v>564</v>
      </c>
      <c r="D12" s="363">
        <f>IFERROR(VLOOKUP($B12,GDrive!C:P,14,FALSE),0)</f>
        <v>1.494</v>
      </c>
      <c r="E12" s="197"/>
      <c r="F12" s="195" t="s">
        <v>224</v>
      </c>
      <c r="G12" s="196" t="s">
        <v>223</v>
      </c>
      <c r="H12" s="363">
        <f>IFERROR(VLOOKUP($F12,GDrive!C:P,14,FALSE),0)</f>
        <v>1.9588000000000001</v>
      </c>
      <c r="I12" s="197"/>
      <c r="J12" s="198" t="s">
        <v>701</v>
      </c>
      <c r="K12" s="196" t="s">
        <v>702</v>
      </c>
      <c r="L12" s="363">
        <f>IFERROR(VLOOKUP($J12,GDrive!C:P,14,FALSE),0)</f>
        <v>0</v>
      </c>
    </row>
    <row r="13" spans="1:24" x14ac:dyDescent="0.25">
      <c r="B13" s="366" t="s">
        <v>247</v>
      </c>
      <c r="C13" s="364" t="s">
        <v>26</v>
      </c>
      <c r="D13" s="363">
        <f>IFERROR(VLOOKUP($B13,GDrive!C:P,14,FALSE),0)</f>
        <v>7.0544000000000002</v>
      </c>
      <c r="E13" s="197"/>
      <c r="F13" s="210" t="s">
        <v>703</v>
      </c>
      <c r="G13" s="205" t="s">
        <v>687</v>
      </c>
      <c r="H13" s="363">
        <f>IFERROR(VLOOKUP($F13,GDrive!C:P,14,FALSE),0)</f>
        <v>0.94620000000000004</v>
      </c>
      <c r="I13" s="197"/>
      <c r="J13" s="198" t="s">
        <v>649</v>
      </c>
      <c r="K13" s="200" t="s">
        <v>26</v>
      </c>
      <c r="L13" s="363">
        <f>IFERROR(VLOOKUP($J13,GDrive!C:P,14,FALSE),0)</f>
        <v>1.5355000000000001</v>
      </c>
    </row>
    <row r="14" spans="1:24" x14ac:dyDescent="0.25">
      <c r="B14" s="364" t="s">
        <v>704</v>
      </c>
      <c r="C14" s="364" t="s">
        <v>28</v>
      </c>
      <c r="D14" s="363">
        <f>IFERROR(VLOOKUP($B14,GDrive!C:P,14,FALSE),0)</f>
        <v>0</v>
      </c>
      <c r="E14" s="197"/>
      <c r="F14" s="195" t="s">
        <v>645</v>
      </c>
      <c r="G14" s="196" t="s">
        <v>18</v>
      </c>
      <c r="H14" s="363">
        <f>IFERROR(VLOOKUP($F14,GDrive!C:P,14,FALSE),0)</f>
        <v>12.481999999999999</v>
      </c>
      <c r="I14" s="197"/>
      <c r="J14" s="198" t="s">
        <v>467</v>
      </c>
      <c r="K14" s="196" t="s">
        <v>18</v>
      </c>
      <c r="L14" s="363">
        <f>IFERROR(VLOOKUP($J14,GDrive!C:P,14,FALSE),0)</f>
        <v>5.1958000000000002</v>
      </c>
    </row>
    <row r="15" spans="1:24" x14ac:dyDescent="0.25">
      <c r="B15" s="368"/>
      <c r="C15" s="368"/>
      <c r="D15" s="369"/>
      <c r="E15" s="197"/>
      <c r="F15" s="204"/>
      <c r="G15" s="204"/>
      <c r="H15" s="363"/>
      <c r="I15" s="197"/>
      <c r="J15" s="204"/>
      <c r="K15" s="204"/>
      <c r="L15" s="363"/>
    </row>
    <row r="16" spans="1:24" x14ac:dyDescent="0.25">
      <c r="A16" t="s">
        <v>2067</v>
      </c>
      <c r="B16" s="365" t="s">
        <v>1196</v>
      </c>
      <c r="C16" s="364" t="s">
        <v>13</v>
      </c>
      <c r="D16" s="363">
        <f>IFERROR(VLOOKUP($B16,GDrive!C:P,14,FALSE),0)</f>
        <v>2.0076000000000001</v>
      </c>
      <c r="E16" t="s">
        <v>2068</v>
      </c>
      <c r="F16" s="198" t="s">
        <v>706</v>
      </c>
      <c r="G16" s="196" t="s">
        <v>212</v>
      </c>
      <c r="H16" s="363">
        <f>IFERROR(VLOOKUP($F16,GDrive!C:P,14,FALSE),0)</f>
        <v>7.2290000000000001</v>
      </c>
      <c r="I16" t="s">
        <v>2061</v>
      </c>
      <c r="J16" s="195" t="s">
        <v>707</v>
      </c>
      <c r="K16" s="196" t="s">
        <v>708</v>
      </c>
      <c r="L16" s="363">
        <f>IFERROR(VLOOKUP($J16,GDrive!C:P,14,FALSE),0)</f>
        <v>7.5274999999999999</v>
      </c>
      <c r="X16" s="22" t="s">
        <v>132</v>
      </c>
    </row>
    <row r="17" spans="1:24" x14ac:dyDescent="0.25">
      <c r="B17" s="371" t="s">
        <v>709</v>
      </c>
      <c r="C17" s="365" t="s">
        <v>694</v>
      </c>
      <c r="D17" s="363">
        <f>IFERROR(VLOOKUP($B17,GDrive!C:P,14,FALSE),0)</f>
        <v>7.7930999999999999</v>
      </c>
      <c r="E17" s="197"/>
      <c r="F17" s="192" t="s">
        <v>591</v>
      </c>
      <c r="G17" s="198" t="s">
        <v>692</v>
      </c>
      <c r="H17" s="363">
        <f>IFERROR(VLOOKUP($F17,GDrive!C:P,14,FALSE),0)</f>
        <v>0</v>
      </c>
      <c r="I17" s="197"/>
      <c r="J17" s="195" t="s">
        <v>215</v>
      </c>
      <c r="K17" s="200" t="s">
        <v>710</v>
      </c>
      <c r="L17" s="363">
        <f>IFERROR(VLOOKUP($J17,GDrive!C:P,14,FALSE),0)</f>
        <v>1.4027000000000001</v>
      </c>
      <c r="X17" s="36" t="s">
        <v>134</v>
      </c>
    </row>
    <row r="18" spans="1:24" x14ac:dyDescent="0.25">
      <c r="B18" s="366" t="s">
        <v>711</v>
      </c>
      <c r="C18" s="364" t="s">
        <v>712</v>
      </c>
      <c r="D18" s="363">
        <f>IFERROR(VLOOKUP($B18,GDrive!C:P,14,FALSE),0)</f>
        <v>0</v>
      </c>
      <c r="E18" s="197"/>
      <c r="F18" s="195" t="s">
        <v>254</v>
      </c>
      <c r="G18" s="200" t="s">
        <v>713</v>
      </c>
      <c r="H18" s="363">
        <f>IFERROR(VLOOKUP($F18,GDrive!C:P,14,FALSE),0)</f>
        <v>6.2360000000000007</v>
      </c>
      <c r="I18" s="197"/>
      <c r="J18" s="198" t="s">
        <v>237</v>
      </c>
      <c r="K18" s="196" t="s">
        <v>687</v>
      </c>
      <c r="L18" s="363">
        <f>IFERROR(VLOOKUP($J18,GDrive!C:P,14,FALSE),0)</f>
        <v>3.6456999999999997</v>
      </c>
      <c r="X18" s="22" t="s">
        <v>135</v>
      </c>
    </row>
    <row r="19" spans="1:24" x14ac:dyDescent="0.25">
      <c r="B19" s="365" t="s">
        <v>491</v>
      </c>
      <c r="C19" s="365" t="s">
        <v>11</v>
      </c>
      <c r="D19" s="363">
        <f>IFERROR(VLOOKUP($B19,GDrive!C:P,14,FALSE),0)</f>
        <v>4.5026000000000002</v>
      </c>
      <c r="E19" s="197"/>
      <c r="F19" s="198" t="s">
        <v>352</v>
      </c>
      <c r="G19" s="196" t="s">
        <v>714</v>
      </c>
      <c r="H19" s="363">
        <f>IFERROR(VLOOKUP($F19,GDrive!C:P,14,FALSE),0)</f>
        <v>2.3820999999999999</v>
      </c>
      <c r="I19" s="197"/>
      <c r="J19" s="206" t="s">
        <v>594</v>
      </c>
      <c r="K19" s="198" t="s">
        <v>562</v>
      </c>
      <c r="L19" s="363">
        <f>IFERROR(VLOOKUP($J19,GDrive!C:P,14,FALSE),0)</f>
        <v>3.2410000000000001</v>
      </c>
      <c r="X19" s="22" t="s">
        <v>147</v>
      </c>
    </row>
    <row r="20" spans="1:24" x14ac:dyDescent="0.25">
      <c r="B20" s="366" t="s">
        <v>442</v>
      </c>
      <c r="C20" s="364" t="s">
        <v>7</v>
      </c>
      <c r="D20" s="363">
        <f>IFERROR(VLOOKUP($B20,GDrive!C:P,14,FALSE),0)</f>
        <v>3.738</v>
      </c>
      <c r="E20" s="197"/>
      <c r="F20" s="192" t="s">
        <v>535</v>
      </c>
      <c r="G20" s="195" t="s">
        <v>13</v>
      </c>
      <c r="H20" s="363">
        <f>IFERROR(VLOOKUP($F20,GDrive!C:P,14,FALSE),0)</f>
        <v>3.7058</v>
      </c>
      <c r="I20" s="197"/>
      <c r="J20" s="203" t="s">
        <v>508</v>
      </c>
      <c r="K20" s="200" t="s">
        <v>712</v>
      </c>
      <c r="L20" s="363">
        <f>IFERROR(VLOOKUP($J20,GDrive!C:P,14,FALSE),0)</f>
        <v>2.988</v>
      </c>
      <c r="X20" s="22" t="s">
        <v>321</v>
      </c>
    </row>
    <row r="21" spans="1:24" x14ac:dyDescent="0.25">
      <c r="B21" s="366" t="s">
        <v>549</v>
      </c>
      <c r="C21" s="365" t="s">
        <v>10</v>
      </c>
      <c r="D21" s="363">
        <f>IFERROR(VLOOKUP($B21,GDrive!C:P,14,FALSE),0)</f>
        <v>0</v>
      </c>
      <c r="E21" s="197"/>
      <c r="F21" s="198" t="s">
        <v>42</v>
      </c>
      <c r="G21" s="196" t="s">
        <v>700</v>
      </c>
      <c r="H21" s="363">
        <f>IFERROR(VLOOKUP($F21,GDrive!C:P,14,FALSE),0)</f>
        <v>7.9630999999999998</v>
      </c>
      <c r="I21" s="197"/>
      <c r="J21" s="195" t="s">
        <v>715</v>
      </c>
      <c r="K21" s="196" t="s">
        <v>716</v>
      </c>
      <c r="L21" s="363">
        <f>IFERROR(VLOOKUP($J21,GDrive!C:P,14,FALSE),0)</f>
        <v>5.6642999999999999</v>
      </c>
      <c r="X21" s="40" t="s">
        <v>151</v>
      </c>
    </row>
    <row r="22" spans="1:24" x14ac:dyDescent="0.25">
      <c r="B22" s="368"/>
      <c r="C22" s="368"/>
      <c r="D22" s="369"/>
      <c r="E22" s="197"/>
      <c r="F22" s="204"/>
      <c r="G22" s="204"/>
      <c r="H22" s="363"/>
      <c r="I22" s="197"/>
      <c r="J22" s="204"/>
      <c r="K22" s="204"/>
      <c r="L22" s="363"/>
      <c r="X22" s="40"/>
    </row>
    <row r="23" spans="1:24" x14ac:dyDescent="0.25">
      <c r="A23" t="s">
        <v>2069</v>
      </c>
      <c r="B23" s="365" t="s">
        <v>340</v>
      </c>
      <c r="C23" s="364" t="s">
        <v>714</v>
      </c>
      <c r="D23" s="363">
        <f>IFERROR(VLOOKUP($B23,GDrive!C:P,14,FALSE),0)</f>
        <v>2.738</v>
      </c>
      <c r="E23" t="s">
        <v>2070</v>
      </c>
      <c r="F23" s="198" t="s">
        <v>57</v>
      </c>
      <c r="G23" s="196" t="s">
        <v>26</v>
      </c>
      <c r="H23" s="363">
        <f>IFERROR(VLOOKUP($F23,GDrive!C:P,14,FALSE),0)</f>
        <v>2.7223999999999999</v>
      </c>
      <c r="I23" t="s">
        <v>2071</v>
      </c>
      <c r="J23" s="202" t="s">
        <v>475</v>
      </c>
      <c r="K23" s="207" t="s">
        <v>18</v>
      </c>
      <c r="L23" s="363">
        <f>IFERROR(VLOOKUP($J23,GDrive!C:P,14,FALSE),0)</f>
        <v>0.55610000000000004</v>
      </c>
      <c r="X23" s="40" t="s">
        <v>630</v>
      </c>
    </row>
    <row r="24" spans="1:24" x14ac:dyDescent="0.25">
      <c r="B24" s="365" t="s">
        <v>407</v>
      </c>
      <c r="C24" s="364" t="s">
        <v>212</v>
      </c>
      <c r="D24" s="363">
        <f>IFERROR(VLOOKUP($B24,GDrive!C:P,14,FALSE),0)</f>
        <v>7.7309999999999999</v>
      </c>
      <c r="E24" s="197"/>
      <c r="F24" s="203" t="s">
        <v>717</v>
      </c>
      <c r="G24" s="200" t="s">
        <v>698</v>
      </c>
      <c r="H24" s="363">
        <f>IFERROR(VLOOKUP($F24,GDrive!C:P,14,FALSE),0)</f>
        <v>2.5979000000000001</v>
      </c>
      <c r="I24" s="197"/>
      <c r="J24" s="198" t="s">
        <v>412</v>
      </c>
      <c r="K24" s="200" t="s">
        <v>718</v>
      </c>
      <c r="L24" s="363">
        <f>IFERROR(VLOOKUP($J24,GDrive!C:P,14,FALSE),0)</f>
        <v>5.6311</v>
      </c>
      <c r="X24" s="40" t="s">
        <v>149</v>
      </c>
    </row>
    <row r="25" spans="1:24" x14ac:dyDescent="0.25">
      <c r="B25" s="366" t="s">
        <v>719</v>
      </c>
      <c r="C25" s="364" t="s">
        <v>708</v>
      </c>
      <c r="D25" s="363">
        <f>IFERROR(VLOOKUP($B25,GDrive!C:P,14,FALSE),0)</f>
        <v>2.7058</v>
      </c>
      <c r="E25" s="197"/>
      <c r="F25" s="203" t="s">
        <v>720</v>
      </c>
      <c r="G25" s="196" t="s">
        <v>7</v>
      </c>
      <c r="H25" s="363">
        <f>IFERROR(VLOOKUP($F25,GDrive!C:P,14,FALSE),0)</f>
        <v>9.3647999999999989</v>
      </c>
      <c r="I25" s="197"/>
      <c r="J25" s="198" t="s">
        <v>721</v>
      </c>
      <c r="K25" s="200" t="s">
        <v>696</v>
      </c>
      <c r="L25" s="363">
        <f>IFERROR(VLOOKUP($J25,GDrive!C:P,14,FALSE),0)</f>
        <v>5.8395999999999999</v>
      </c>
      <c r="X25" s="40" t="s">
        <v>325</v>
      </c>
    </row>
    <row r="26" spans="1:24" x14ac:dyDescent="0.25">
      <c r="B26" s="366" t="s">
        <v>225</v>
      </c>
      <c r="C26" s="364" t="s">
        <v>6</v>
      </c>
      <c r="D26" s="363">
        <f>IFERROR(VLOOKUP($B26,GDrive!C:P,14,FALSE),0)</f>
        <v>14.746600000000001</v>
      </c>
      <c r="E26" s="197"/>
      <c r="F26" s="201" t="s">
        <v>671</v>
      </c>
      <c r="G26" s="196" t="s">
        <v>562</v>
      </c>
      <c r="H26" s="363">
        <f>IFERROR(VLOOKUP($F26,GDrive!C:P,14,FALSE),0)</f>
        <v>1.8094000000000001</v>
      </c>
      <c r="I26" s="197"/>
      <c r="J26" s="198" t="s">
        <v>38</v>
      </c>
      <c r="K26" s="198" t="s">
        <v>6</v>
      </c>
      <c r="L26" s="363">
        <f>IFERROR(VLOOKUP($J26,GDrive!C:P,14,FALSE),0)</f>
        <v>2.4774000000000003</v>
      </c>
      <c r="X26" s="40" t="s">
        <v>329</v>
      </c>
    </row>
    <row r="27" spans="1:24" x14ac:dyDescent="0.25">
      <c r="B27" s="372" t="s">
        <v>722</v>
      </c>
      <c r="C27" s="365" t="s">
        <v>687</v>
      </c>
      <c r="D27" s="363">
        <f>IFERROR(VLOOKUP($B27,GDrive!C:P,14,FALSE),0)</f>
        <v>0</v>
      </c>
      <c r="E27" s="197"/>
      <c r="F27" s="209" t="s">
        <v>422</v>
      </c>
      <c r="G27" s="210" t="s">
        <v>212</v>
      </c>
      <c r="H27" s="363">
        <f>IFERROR(VLOOKUP($F27,GDrive!C:P,14,FALSE),0)</f>
        <v>8.3230000000000004</v>
      </c>
      <c r="I27" s="197"/>
      <c r="J27" s="196" t="s">
        <v>723</v>
      </c>
      <c r="K27" s="200" t="s">
        <v>724</v>
      </c>
      <c r="L27" s="363">
        <f>IFERROR(VLOOKUP($J27,GDrive!C:P,14,FALSE),0)</f>
        <v>3.6217999999999999</v>
      </c>
      <c r="X27" s="40" t="s">
        <v>143</v>
      </c>
    </row>
    <row r="28" spans="1:24" x14ac:dyDescent="0.25">
      <c r="B28" s="366" t="s">
        <v>30</v>
      </c>
      <c r="C28" s="364" t="s">
        <v>564</v>
      </c>
      <c r="D28" s="363">
        <f>IFERROR(VLOOKUP($B28,GDrive!C:P,14,FALSE),0)</f>
        <v>1.1371</v>
      </c>
      <c r="E28" s="197"/>
      <c r="F28" s="195" t="s">
        <v>358</v>
      </c>
      <c r="G28" s="196" t="s">
        <v>6</v>
      </c>
      <c r="H28" s="363">
        <f>IFERROR(VLOOKUP($F28,GDrive!C:P,14,FALSE),0)</f>
        <v>4.3761000000000001</v>
      </c>
      <c r="I28" s="197"/>
      <c r="J28" s="198" t="s">
        <v>725</v>
      </c>
      <c r="K28" s="196" t="s">
        <v>212</v>
      </c>
      <c r="L28" s="363">
        <f>IFERROR(VLOOKUP($J28,GDrive!C:P,14,FALSE),0)</f>
        <v>1.7503000000000002</v>
      </c>
      <c r="X28" s="40" t="s">
        <v>146</v>
      </c>
    </row>
    <row r="29" spans="1:24" x14ac:dyDescent="0.25">
      <c r="B29" s="368"/>
      <c r="C29" s="368"/>
      <c r="D29" s="369"/>
      <c r="E29" s="197"/>
      <c r="F29" s="204"/>
      <c r="G29" s="204"/>
      <c r="H29" s="363"/>
      <c r="I29" s="197"/>
      <c r="J29" s="204"/>
      <c r="K29" s="204"/>
      <c r="L29" s="363"/>
      <c r="X29" s="40"/>
    </row>
    <row r="30" spans="1:24" x14ac:dyDescent="0.25">
      <c r="A30" t="s">
        <v>2072</v>
      </c>
      <c r="B30" s="364" t="s">
        <v>485</v>
      </c>
      <c r="C30" s="364" t="s">
        <v>712</v>
      </c>
      <c r="D30" s="363">
        <f>IFERROR(VLOOKUP($B30,GDrive!C:P,14,FALSE),0)</f>
        <v>2.4900000000000002</v>
      </c>
      <c r="E30" t="s">
        <v>2073</v>
      </c>
      <c r="F30" s="362" t="s">
        <v>437</v>
      </c>
      <c r="G30" s="200" t="s">
        <v>726</v>
      </c>
      <c r="H30" s="363">
        <f>IFERROR(VLOOKUP($F30,GDrive!C:P,14,FALSE),0)</f>
        <v>2.0750000000000002</v>
      </c>
      <c r="I30" t="s">
        <v>2074</v>
      </c>
      <c r="J30" s="198" t="s">
        <v>453</v>
      </c>
      <c r="K30" s="196" t="s">
        <v>713</v>
      </c>
      <c r="L30" s="363">
        <f>IFERROR(VLOOKUP($J30,GDrive!C:P,14,FALSE),0)</f>
        <v>3.1208</v>
      </c>
      <c r="X30" s="40" t="s">
        <v>883</v>
      </c>
    </row>
    <row r="31" spans="1:24" x14ac:dyDescent="0.25">
      <c r="B31" s="365" t="s">
        <v>727</v>
      </c>
      <c r="C31" s="364" t="s">
        <v>728</v>
      </c>
      <c r="D31" s="363">
        <f>IFERROR(VLOOKUP($B31,GDrive!C:P,14,FALSE),0)</f>
        <v>0</v>
      </c>
      <c r="E31" s="197"/>
      <c r="F31" s="198" t="s">
        <v>543</v>
      </c>
      <c r="G31" s="196" t="s">
        <v>11</v>
      </c>
      <c r="H31" s="363">
        <f>IFERROR(VLOOKUP($F31,GDrive!C:P,14,FALSE),0)</f>
        <v>3.1208</v>
      </c>
      <c r="I31" s="197"/>
      <c r="J31" s="210" t="s">
        <v>805</v>
      </c>
      <c r="K31" s="211" t="s">
        <v>7</v>
      </c>
      <c r="L31" s="363">
        <f>IFERROR(VLOOKUP($J31,GDrive!C:P,14,FALSE),0)</f>
        <v>0.70550000000000002</v>
      </c>
      <c r="X31" s="22" t="s">
        <v>315</v>
      </c>
    </row>
    <row r="32" spans="1:24" x14ac:dyDescent="0.25">
      <c r="B32" s="366" t="s">
        <v>780</v>
      </c>
      <c r="C32" s="364" t="s">
        <v>730</v>
      </c>
      <c r="D32" s="363">
        <f>IFERROR(VLOOKUP($B32,GDrive!C:P,14,FALSE),0)</f>
        <v>4.0045999999999999</v>
      </c>
      <c r="E32" s="197"/>
      <c r="F32" s="203" t="s">
        <v>219</v>
      </c>
      <c r="G32" s="196" t="s">
        <v>696</v>
      </c>
      <c r="H32" s="363">
        <f>IFERROR(VLOOKUP($F32,GDrive!C:P,14,FALSE),0)</f>
        <v>2.8509000000000002</v>
      </c>
      <c r="I32" s="197"/>
      <c r="J32" s="202" t="s">
        <v>1498</v>
      </c>
      <c r="K32" s="208" t="s">
        <v>212</v>
      </c>
      <c r="L32" s="363">
        <f>IFERROR(VLOOKUP($J32,GDrive!C:P,14,FALSE),0)</f>
        <v>0.58930000000000005</v>
      </c>
      <c r="X32" s="24" t="s">
        <v>786</v>
      </c>
    </row>
    <row r="33" spans="1:24" x14ac:dyDescent="0.25">
      <c r="B33" s="366" t="s">
        <v>235</v>
      </c>
      <c r="C33" s="373" t="s">
        <v>22</v>
      </c>
      <c r="D33" s="363">
        <f>IFERROR(VLOOKUP($B33,GDrive!C:P,14,FALSE),0)</f>
        <v>5.48</v>
      </c>
      <c r="E33" s="197"/>
      <c r="F33" s="192" t="s">
        <v>732</v>
      </c>
      <c r="G33" s="200" t="s">
        <v>724</v>
      </c>
      <c r="H33" s="363">
        <f>IFERROR(VLOOKUP($F33,GDrive!C:P,14,FALSE),0)</f>
        <v>0</v>
      </c>
      <c r="I33" s="197"/>
      <c r="J33" s="212" t="s">
        <v>381</v>
      </c>
      <c r="K33" s="213" t="s">
        <v>730</v>
      </c>
      <c r="L33" s="363">
        <f>IFERROR(VLOOKUP($J33,GDrive!C:P,14,FALSE),0)</f>
        <v>2.9421999999999997</v>
      </c>
      <c r="X33" s="24" t="s">
        <v>800</v>
      </c>
    </row>
    <row r="34" spans="1:24" x14ac:dyDescent="0.25">
      <c r="B34" s="365" t="s">
        <v>427</v>
      </c>
      <c r="C34" s="365" t="s">
        <v>28</v>
      </c>
      <c r="D34" s="363">
        <f>IFERROR(VLOOKUP($B34,GDrive!C:P,14,FALSE),0)</f>
        <v>3.3811</v>
      </c>
      <c r="E34" s="197"/>
      <c r="F34" s="198" t="s">
        <v>465</v>
      </c>
      <c r="G34" s="196" t="s">
        <v>10</v>
      </c>
      <c r="H34" s="363">
        <f>IFERROR(VLOOKUP($F34,GDrive!C:P,14,FALSE),0)</f>
        <v>0</v>
      </c>
      <c r="I34" s="197"/>
      <c r="J34" s="200" t="s">
        <v>733</v>
      </c>
      <c r="K34" s="200" t="s">
        <v>728</v>
      </c>
      <c r="L34" s="363">
        <f>IFERROR(VLOOKUP($J34,GDrive!C:P,14,FALSE),0)</f>
        <v>4.0832999999999995</v>
      </c>
      <c r="X34" s="40" t="s">
        <v>323</v>
      </c>
    </row>
    <row r="35" spans="1:24" x14ac:dyDescent="0.25">
      <c r="B35" s="364" t="s">
        <v>734</v>
      </c>
      <c r="C35" s="364" t="s">
        <v>690</v>
      </c>
      <c r="D35" s="363">
        <f>IFERROR(VLOOKUP($B35,GDrive!C:P,14,FALSE),0)</f>
        <v>7.9009999999999998</v>
      </c>
      <c r="E35" s="197"/>
      <c r="F35" s="195" t="s">
        <v>735</v>
      </c>
      <c r="G35" s="196" t="s">
        <v>690</v>
      </c>
      <c r="H35" s="363">
        <f>IFERROR(VLOOKUP($F35,GDrive!C:P,14,FALSE),0)</f>
        <v>3.3894000000000002</v>
      </c>
      <c r="I35" s="197"/>
      <c r="J35" s="214" t="s">
        <v>736</v>
      </c>
      <c r="K35" s="215" t="s">
        <v>737</v>
      </c>
      <c r="L35" s="363">
        <f>IFERROR(VLOOKUP($J35,GDrive!C:P,14,FALSE),0)</f>
        <v>0</v>
      </c>
      <c r="X35" s="40" t="s">
        <v>783</v>
      </c>
    </row>
    <row r="36" spans="1:24" x14ac:dyDescent="0.25">
      <c r="B36" s="368"/>
      <c r="C36" s="368"/>
      <c r="D36" s="369"/>
      <c r="E36" s="197"/>
      <c r="F36" s="204"/>
      <c r="G36" s="204"/>
      <c r="H36" s="363"/>
      <c r="I36" s="197"/>
      <c r="J36" s="204"/>
      <c r="K36" s="204"/>
      <c r="L36" s="363"/>
      <c r="X36" s="40"/>
    </row>
    <row r="37" spans="1:24" x14ac:dyDescent="0.25">
      <c r="A37" t="s">
        <v>2075</v>
      </c>
      <c r="B37" s="365" t="s">
        <v>738</v>
      </c>
      <c r="C37" s="364" t="s">
        <v>739</v>
      </c>
      <c r="D37" s="363">
        <f>IFERROR(VLOOKUP($B37,GDrive!C:P,14,FALSE),0)</f>
        <v>0</v>
      </c>
      <c r="E37" t="s">
        <v>2076</v>
      </c>
      <c r="F37" s="199" t="s">
        <v>740</v>
      </c>
      <c r="G37" s="200" t="s">
        <v>741</v>
      </c>
      <c r="H37" s="363">
        <f>IFERROR(VLOOKUP($F37,GDrive!C:P,14,FALSE),0)</f>
        <v>-0.30909999999999999</v>
      </c>
      <c r="I37" t="s">
        <v>2077</v>
      </c>
      <c r="J37" s="198" t="s">
        <v>593</v>
      </c>
      <c r="K37" s="200" t="s">
        <v>562</v>
      </c>
      <c r="L37" s="363">
        <f>IFERROR(VLOOKUP($J37,GDrive!C:P,14,FALSE),0)</f>
        <v>1.494</v>
      </c>
      <c r="X37" s="40" t="s">
        <v>161</v>
      </c>
    </row>
    <row r="38" spans="1:24" x14ac:dyDescent="0.25">
      <c r="B38" s="365" t="s">
        <v>402</v>
      </c>
      <c r="C38" s="364" t="s">
        <v>742</v>
      </c>
      <c r="D38" s="363">
        <f>IFERROR(VLOOKUP($B38,GDrive!C:P,14,FALSE),0)</f>
        <v>1.7254</v>
      </c>
      <c r="E38" s="197"/>
      <c r="F38" s="195" t="s">
        <v>743</v>
      </c>
      <c r="G38" s="196" t="s">
        <v>744</v>
      </c>
      <c r="H38" s="363">
        <f>IFERROR(VLOOKUP($F38,GDrive!C:P,14,FALSE),0)</f>
        <v>0</v>
      </c>
      <c r="I38" s="197"/>
      <c r="J38" s="265" t="s">
        <v>216</v>
      </c>
      <c r="K38" s="209" t="s">
        <v>18</v>
      </c>
      <c r="L38" s="363">
        <f>IFERROR(VLOOKUP($J38,GDrive!C:P,14,FALSE),0)</f>
        <v>2.6507000000000001</v>
      </c>
      <c r="X38" s="40" t="s">
        <v>318</v>
      </c>
    </row>
    <row r="39" spans="1:24" x14ac:dyDescent="0.25">
      <c r="B39" s="366" t="s">
        <v>745</v>
      </c>
      <c r="C39" s="364" t="s">
        <v>746</v>
      </c>
      <c r="D39" s="363">
        <f>IFERROR(VLOOKUP($B39,GDrive!C:P,14,FALSE),0)</f>
        <v>4.2409999999999997</v>
      </c>
      <c r="E39" s="197"/>
      <c r="F39" s="198" t="s">
        <v>411</v>
      </c>
      <c r="G39" s="196" t="s">
        <v>65</v>
      </c>
      <c r="H39" s="363">
        <f>IFERROR(VLOOKUP($F39,GDrive!C:P,14,FALSE),0)</f>
        <v>1.6009</v>
      </c>
      <c r="I39" s="197"/>
      <c r="J39" s="210" t="s">
        <v>675</v>
      </c>
      <c r="K39" s="211" t="s">
        <v>11</v>
      </c>
      <c r="L39" s="363">
        <f>IFERROR(VLOOKUP($J39,GDrive!C:P,14,FALSE),0)</f>
        <v>0</v>
      </c>
      <c r="X39" s="40" t="s">
        <v>141</v>
      </c>
    </row>
    <row r="40" spans="1:24" x14ac:dyDescent="0.25">
      <c r="B40" s="364" t="s">
        <v>747</v>
      </c>
      <c r="C40" s="364" t="s">
        <v>748</v>
      </c>
      <c r="D40" s="363">
        <f>IFERROR(VLOOKUP($B40,GDrive!C:P,14,FALSE),0)</f>
        <v>5.9879999999999995</v>
      </c>
      <c r="E40" s="197"/>
      <c r="F40" s="198" t="s">
        <v>749</v>
      </c>
      <c r="G40" s="200" t="s">
        <v>737</v>
      </c>
      <c r="H40" s="363">
        <f>IFERROR(VLOOKUP($F40,GDrive!C:P,14,FALSE),0)</f>
        <v>0.68889999999999996</v>
      </c>
      <c r="I40" s="197"/>
      <c r="J40" s="198" t="s">
        <v>1480</v>
      </c>
      <c r="K40" s="196" t="s">
        <v>692</v>
      </c>
      <c r="L40" s="363">
        <f>IFERROR(VLOOKUP($J40,GDrive!C:P,14,FALSE),0)</f>
        <v>0</v>
      </c>
      <c r="X40" s="40" t="s">
        <v>775</v>
      </c>
    </row>
    <row r="41" spans="1:24" x14ac:dyDescent="0.25">
      <c r="B41" s="366" t="s">
        <v>750</v>
      </c>
      <c r="C41" s="364" t="s">
        <v>751</v>
      </c>
      <c r="D41" s="363">
        <f>IFERROR(VLOOKUP($B41,GDrive!C:P,14,FALSE),0)</f>
        <v>3.7389999999999999</v>
      </c>
      <c r="E41" s="197"/>
      <c r="F41" s="192" t="s">
        <v>646</v>
      </c>
      <c r="G41" s="196" t="s">
        <v>572</v>
      </c>
      <c r="H41" s="363">
        <f>IFERROR(VLOOKUP($F41,GDrive!C:P,14,FALSE),0)</f>
        <v>1.4193</v>
      </c>
      <c r="I41" s="197"/>
      <c r="J41" s="195" t="s">
        <v>387</v>
      </c>
      <c r="K41" s="196" t="s">
        <v>696</v>
      </c>
      <c r="L41" s="363">
        <f>IFERROR(VLOOKUP($J41,GDrive!C:P,14,FALSE),0)</f>
        <v>2.6383999999999999</v>
      </c>
      <c r="X41" s="40" t="s">
        <v>142</v>
      </c>
    </row>
    <row r="42" spans="1:24" x14ac:dyDescent="0.25">
      <c r="B42" s="365" t="s">
        <v>360</v>
      </c>
      <c r="C42" s="364" t="s">
        <v>752</v>
      </c>
      <c r="D42" s="363">
        <f>IFERROR(VLOOKUP($B42,GDrive!C:P,14,FALSE),0)</f>
        <v>2.1497000000000002</v>
      </c>
      <c r="E42" s="197"/>
      <c r="F42" s="195" t="s">
        <v>338</v>
      </c>
      <c r="G42" s="196" t="s">
        <v>753</v>
      </c>
      <c r="H42" s="363">
        <f>IFERROR(VLOOKUP($F42,GDrive!C:P,14,FALSE),0)</f>
        <v>0.15770000000000001</v>
      </c>
      <c r="I42" s="197"/>
      <c r="J42" s="195" t="s">
        <v>250</v>
      </c>
      <c r="K42" s="196" t="s">
        <v>28</v>
      </c>
      <c r="L42" s="363">
        <f>IFERROR(VLOOKUP($J42,GDrive!C:P,14,FALSE),0)</f>
        <v>4.4879999999999995</v>
      </c>
      <c r="X42" s="40" t="s">
        <v>618</v>
      </c>
    </row>
    <row r="43" spans="1:24" x14ac:dyDescent="0.25">
      <c r="B43" s="368"/>
      <c r="C43" s="368"/>
      <c r="D43" s="369"/>
      <c r="E43" s="197"/>
      <c r="F43" s="204"/>
      <c r="G43" s="204"/>
      <c r="H43" s="363"/>
      <c r="I43" s="197"/>
      <c r="J43" s="204"/>
      <c r="K43" s="204"/>
      <c r="L43" s="363"/>
      <c r="X43" s="40"/>
    </row>
    <row r="44" spans="1:24" x14ac:dyDescent="0.25">
      <c r="A44" t="s">
        <v>2078</v>
      </c>
      <c r="B44" s="365" t="s">
        <v>282</v>
      </c>
      <c r="C44" s="364" t="s">
        <v>687</v>
      </c>
      <c r="D44" s="363">
        <f>IFERROR(VLOOKUP($B44,GDrive!C:P,14,FALSE),0)</f>
        <v>3.7349999999999999</v>
      </c>
      <c r="E44" t="s">
        <v>2079</v>
      </c>
      <c r="F44" s="195" t="s">
        <v>217</v>
      </c>
      <c r="G44" s="200" t="s">
        <v>26</v>
      </c>
      <c r="H44" s="363">
        <f>IFERROR(VLOOKUP($F44,GDrive!C:P,14,FALSE),0)</f>
        <v>5.2370000000000001</v>
      </c>
      <c r="I44" t="s">
        <v>2080</v>
      </c>
      <c r="J44" s="208" t="s">
        <v>253</v>
      </c>
      <c r="K44" s="196" t="s">
        <v>713</v>
      </c>
      <c r="L44" s="363">
        <f>IFERROR(VLOOKUP($J44,GDrive!C:P,14,FALSE),0)</f>
        <v>0.1328</v>
      </c>
      <c r="X44" s="40" t="s">
        <v>797</v>
      </c>
    </row>
    <row r="45" spans="1:24" x14ac:dyDescent="0.25">
      <c r="B45" s="278" t="s">
        <v>410</v>
      </c>
      <c r="C45" s="364" t="s">
        <v>7</v>
      </c>
      <c r="D45" s="363">
        <f>IFERROR(VLOOKUP($B45,GDrive!C:P,14,FALSE),0)</f>
        <v>1.7596000000000001</v>
      </c>
      <c r="E45" s="197"/>
      <c r="F45" s="198" t="s">
        <v>273</v>
      </c>
      <c r="G45" s="196" t="s">
        <v>710</v>
      </c>
      <c r="H45" s="363">
        <f>IFERROR(VLOOKUP($F45,GDrive!C:P,14,FALSE),0)</f>
        <v>0</v>
      </c>
      <c r="I45" s="197"/>
      <c r="J45" s="203" t="s">
        <v>1195</v>
      </c>
      <c r="K45" s="196" t="s">
        <v>714</v>
      </c>
      <c r="L45" s="363">
        <f>IFERROR(VLOOKUP($J45,GDrive!C:P,14,FALSE),0)</f>
        <v>2.988</v>
      </c>
      <c r="X45" s="40" t="s">
        <v>776</v>
      </c>
    </row>
    <row r="46" spans="1:24" x14ac:dyDescent="0.25">
      <c r="B46" s="374" t="s">
        <v>423</v>
      </c>
      <c r="C46" s="364" t="s">
        <v>212</v>
      </c>
      <c r="D46" s="363">
        <f>IFERROR(VLOOKUP($B46,GDrive!C:P,14,FALSE),0)</f>
        <v>6.5723000000000003</v>
      </c>
      <c r="E46" s="197"/>
      <c r="F46" s="198" t="s">
        <v>600</v>
      </c>
      <c r="G46" s="196" t="s">
        <v>28</v>
      </c>
      <c r="H46" s="363">
        <f>IFERROR(VLOOKUP($F46,GDrive!C:P,14,FALSE),0)</f>
        <v>0</v>
      </c>
      <c r="I46" s="197"/>
      <c r="J46" s="192" t="s">
        <v>101</v>
      </c>
      <c r="K46" s="195" t="s">
        <v>13</v>
      </c>
      <c r="L46" s="363">
        <f>IFERROR(VLOOKUP($J46,GDrive!C:P,14,FALSE),0)</f>
        <v>2.1745999999999999</v>
      </c>
      <c r="X46" s="40" t="s">
        <v>777</v>
      </c>
    </row>
    <row r="47" spans="1:24" x14ac:dyDescent="0.25">
      <c r="B47" s="370" t="s">
        <v>755</v>
      </c>
      <c r="C47" s="364" t="s">
        <v>18</v>
      </c>
      <c r="D47" s="363">
        <f>IFERROR(VLOOKUP($B47,GDrive!C:P,14,FALSE),0)</f>
        <v>4.9790000000000001</v>
      </c>
      <c r="E47" s="197"/>
      <c r="F47" s="198" t="s">
        <v>233</v>
      </c>
      <c r="G47" s="196" t="s">
        <v>694</v>
      </c>
      <c r="H47" s="363">
        <f>IFERROR(VLOOKUP($F47,GDrive!C:P,14,FALSE),0)</f>
        <v>7.4809999999999999</v>
      </c>
      <c r="I47" s="197"/>
      <c r="J47" s="198" t="s">
        <v>539</v>
      </c>
      <c r="K47" s="196" t="s">
        <v>7</v>
      </c>
      <c r="L47" s="363">
        <f>IFERROR(VLOOKUP($J47,GDrive!C:P,14,FALSE),0)</f>
        <v>3.9757000000000002</v>
      </c>
      <c r="X47" s="40" t="s">
        <v>779</v>
      </c>
    </row>
    <row r="48" spans="1:24" x14ac:dyDescent="0.25">
      <c r="B48" s="366" t="s">
        <v>490</v>
      </c>
      <c r="C48" s="364" t="s">
        <v>11</v>
      </c>
      <c r="D48" s="363">
        <f>IFERROR(VLOOKUP($B48,GDrive!C:P,14,FALSE),0)</f>
        <v>2.738</v>
      </c>
      <c r="E48" s="197"/>
      <c r="F48" s="192" t="s">
        <v>676</v>
      </c>
      <c r="G48" s="196" t="s">
        <v>10</v>
      </c>
      <c r="H48" s="363">
        <f>IFERROR(VLOOKUP($F48,GDrive!C:P,14,FALSE),0)</f>
        <v>1.8924000000000001</v>
      </c>
      <c r="I48" s="197"/>
      <c r="J48" s="196" t="s">
        <v>435</v>
      </c>
      <c r="K48" s="196" t="s">
        <v>212</v>
      </c>
      <c r="L48" s="363">
        <f>IFERROR(VLOOKUP($J48,GDrive!C:P,14,FALSE),0)</f>
        <v>5.2237</v>
      </c>
      <c r="X48" s="40" t="s">
        <v>138</v>
      </c>
    </row>
    <row r="49" spans="1:24" x14ac:dyDescent="0.25">
      <c r="B49" s="365" t="s">
        <v>102</v>
      </c>
      <c r="C49" s="364" t="s">
        <v>13</v>
      </c>
      <c r="D49" s="363">
        <f>IFERROR(VLOOKUP($B49,GDrive!C:P,14,FALSE),0)</f>
        <v>4.9132999999999996</v>
      </c>
      <c r="E49" s="197"/>
      <c r="F49" s="196" t="s">
        <v>121</v>
      </c>
      <c r="G49" s="196" t="s">
        <v>692</v>
      </c>
      <c r="H49" s="363">
        <f>IFERROR(VLOOKUP($F49,GDrive!C:P,14,FALSE),0)</f>
        <v>3.2825000000000002</v>
      </c>
      <c r="I49" s="197"/>
      <c r="J49" s="198" t="s">
        <v>112</v>
      </c>
      <c r="K49" s="198" t="s">
        <v>6</v>
      </c>
      <c r="L49" s="363">
        <f>IFERROR(VLOOKUP($J49,GDrive!C:P,14,FALSE),0)</f>
        <v>2.7389999999999999</v>
      </c>
      <c r="X49" s="40" t="s">
        <v>333</v>
      </c>
    </row>
    <row r="50" spans="1:24" ht="16.5" thickBot="1" x14ac:dyDescent="0.3">
      <c r="B50" s="375"/>
      <c r="C50" s="375"/>
      <c r="D50" s="369"/>
      <c r="E50" s="197"/>
      <c r="F50" s="204"/>
      <c r="G50" s="204"/>
      <c r="H50" s="363"/>
      <c r="I50" s="197"/>
      <c r="J50" s="204"/>
      <c r="K50" s="204"/>
      <c r="L50" s="363"/>
      <c r="X50" s="168"/>
    </row>
    <row r="51" spans="1:24" x14ac:dyDescent="0.25">
      <c r="A51" t="s">
        <v>2081</v>
      </c>
      <c r="B51" s="364" t="s">
        <v>756</v>
      </c>
      <c r="C51" s="364" t="s">
        <v>223</v>
      </c>
      <c r="D51" s="363">
        <f>IFERROR(VLOOKUP($B51,GDrive!C:P,14,FALSE),0)</f>
        <v>0</v>
      </c>
      <c r="E51" t="s">
        <v>2082</v>
      </c>
      <c r="F51" s="216" t="s">
        <v>421</v>
      </c>
      <c r="G51" s="217" t="s">
        <v>212</v>
      </c>
      <c r="H51" s="363">
        <f>IFERROR(VLOOKUP($F51,GDrive!C:P,14,FALSE),0)</f>
        <v>14.777000000000001</v>
      </c>
      <c r="I51" t="s">
        <v>2083</v>
      </c>
      <c r="J51" s="218" t="s">
        <v>51</v>
      </c>
      <c r="K51" s="217" t="s">
        <v>13</v>
      </c>
      <c r="L51" s="363">
        <f>IFERROR(VLOOKUP($J51,GDrive!C:P,14,FALSE),0)</f>
        <v>4.9870000000000001</v>
      </c>
      <c r="X51" s="168" t="s">
        <v>784</v>
      </c>
    </row>
    <row r="52" spans="1:24" x14ac:dyDescent="0.25">
      <c r="B52" s="364" t="s">
        <v>648</v>
      </c>
      <c r="C52" s="364" t="s">
        <v>6</v>
      </c>
      <c r="D52" s="363">
        <f>IFERROR(VLOOKUP($B52,GDrive!C:P,14,FALSE),0)</f>
        <v>4.5141999999999998</v>
      </c>
      <c r="E52" s="197"/>
      <c r="F52" s="219" t="s">
        <v>558</v>
      </c>
      <c r="G52" s="220" t="s">
        <v>7</v>
      </c>
      <c r="H52" s="363">
        <f>IFERROR(VLOOKUP($F52,GDrive!C:P,14,FALSE),0)</f>
        <v>15.829000000000001</v>
      </c>
      <c r="I52" s="197"/>
      <c r="J52" s="221" t="s">
        <v>269</v>
      </c>
      <c r="K52" s="220" t="s">
        <v>11</v>
      </c>
      <c r="L52" s="363">
        <f>IFERROR(VLOOKUP($J52,GDrive!C:P,14,FALSE),0)</f>
        <v>10.785</v>
      </c>
      <c r="X52" s="24" t="s">
        <v>792</v>
      </c>
    </row>
    <row r="53" spans="1:24" x14ac:dyDescent="0.25">
      <c r="B53" s="365" t="s">
        <v>537</v>
      </c>
      <c r="C53" s="365" t="s">
        <v>11</v>
      </c>
      <c r="D53" s="363">
        <f>IFERROR(VLOOKUP($B53,GDrive!C:P,14,FALSE),0)</f>
        <v>4.2785000000000002</v>
      </c>
      <c r="E53" s="197"/>
      <c r="F53" s="219" t="s">
        <v>469</v>
      </c>
      <c r="G53" s="220" t="s">
        <v>18</v>
      </c>
      <c r="H53" s="363">
        <f>IFERROR(VLOOKUP($F53,GDrive!C:P,14,FALSE),0)</f>
        <v>18.779</v>
      </c>
      <c r="I53" s="197"/>
      <c r="J53" s="221" t="s">
        <v>45</v>
      </c>
      <c r="K53" s="220" t="s">
        <v>6</v>
      </c>
      <c r="L53" s="363">
        <f>IFERROR(VLOOKUP($J53,GDrive!C:P,14,FALSE),0)</f>
        <v>13.478</v>
      </c>
      <c r="X53" s="24" t="s">
        <v>804</v>
      </c>
    </row>
    <row r="54" spans="1:24" x14ac:dyDescent="0.25">
      <c r="B54" s="366" t="s">
        <v>758</v>
      </c>
      <c r="C54" s="364" t="s">
        <v>687</v>
      </c>
      <c r="D54" s="363">
        <f>IFERROR(VLOOKUP($B54,GDrive!C:P,14,FALSE),0)</f>
        <v>4.7349999999999994</v>
      </c>
      <c r="E54" s="197"/>
      <c r="F54" s="222" t="s">
        <v>226</v>
      </c>
      <c r="G54" s="220" t="s">
        <v>687</v>
      </c>
      <c r="H54" s="363">
        <f>IFERROR(VLOOKUP($F54,GDrive!C:P,14,FALSE),0)</f>
        <v>10.535</v>
      </c>
      <c r="I54" s="197"/>
      <c r="J54" s="223" t="s">
        <v>50</v>
      </c>
      <c r="K54" s="220" t="s">
        <v>10</v>
      </c>
      <c r="L54" s="363">
        <f>IFERROR(VLOOKUP($J54,GDrive!C:P,14,FALSE),0)</f>
        <v>9.865000000000002</v>
      </c>
      <c r="X54" s="24" t="s">
        <v>802</v>
      </c>
    </row>
    <row r="55" spans="1:24" x14ac:dyDescent="0.25">
      <c r="B55" s="365" t="s">
        <v>1164</v>
      </c>
      <c r="C55" s="364" t="s">
        <v>716</v>
      </c>
      <c r="D55" s="363">
        <f>IFERROR(VLOOKUP($B55,GDrive!C:P,14,FALSE),0)</f>
        <v>0</v>
      </c>
      <c r="E55" s="197"/>
      <c r="F55" s="223" t="s">
        <v>759</v>
      </c>
      <c r="G55" s="220" t="s">
        <v>718</v>
      </c>
      <c r="H55" s="363">
        <f>IFERROR(VLOOKUP($F55,GDrive!C:P,14,FALSE),0)</f>
        <v>0</v>
      </c>
      <c r="I55" s="197"/>
      <c r="J55" s="223" t="s">
        <v>271</v>
      </c>
      <c r="K55" s="220" t="s">
        <v>710</v>
      </c>
      <c r="L55" s="363">
        <f>IFERROR(VLOOKUP($J55,GDrive!C:P,14,FALSE),0)</f>
        <v>0</v>
      </c>
      <c r="X55" s="24" t="s">
        <v>785</v>
      </c>
    </row>
    <row r="56" spans="1:24" ht="16.5" thickBot="1" x14ac:dyDescent="0.3">
      <c r="B56" s="370" t="s">
        <v>379</v>
      </c>
      <c r="C56" s="365" t="s">
        <v>26</v>
      </c>
      <c r="D56" s="363">
        <f>IFERROR(VLOOKUP($B56,GDrive!C:P,14,FALSE),0)</f>
        <v>5.2370000000000001</v>
      </c>
      <c r="E56" s="197"/>
      <c r="F56" s="224" t="s">
        <v>267</v>
      </c>
      <c r="G56" s="225" t="s">
        <v>28</v>
      </c>
      <c r="H56" s="363">
        <f>IFERROR(VLOOKUP($F56,GDrive!C:P,14,FALSE),0)</f>
        <v>0</v>
      </c>
      <c r="I56" s="197"/>
      <c r="J56" s="224" t="s">
        <v>652</v>
      </c>
      <c r="K56" s="225" t="s">
        <v>26</v>
      </c>
      <c r="L56" s="363">
        <f>IFERROR(VLOOKUP($J56,GDrive!C:P,14,FALSE),0)</f>
        <v>0</v>
      </c>
    </row>
    <row r="57" spans="1:24" ht="16.5" thickBot="1" x14ac:dyDescent="0.3">
      <c r="B57" s="375"/>
      <c r="C57" s="375"/>
      <c r="D57" s="369"/>
      <c r="E57" s="201"/>
      <c r="F57" s="201"/>
      <c r="G57" s="201"/>
      <c r="H57" s="363"/>
      <c r="I57" s="201"/>
      <c r="J57" s="201"/>
      <c r="K57" s="201"/>
      <c r="L57" s="363"/>
    </row>
    <row r="58" spans="1:24" x14ac:dyDescent="0.25">
      <c r="A58" t="s">
        <v>2084</v>
      </c>
      <c r="B58" s="376" t="s">
        <v>789</v>
      </c>
      <c r="C58" s="377" t="s">
        <v>22</v>
      </c>
      <c r="D58" s="378">
        <f>IFERROR(VLOOKUP($B58,GDrive!C:P,14,FALSE),0)</f>
        <v>12.48</v>
      </c>
      <c r="E58" t="s">
        <v>2085</v>
      </c>
      <c r="F58" s="216" t="s">
        <v>760</v>
      </c>
      <c r="G58" s="217" t="s">
        <v>696</v>
      </c>
      <c r="H58" s="363">
        <f>IFERROR(VLOOKUP($F58,GDrive!C:P,14,FALSE),0)</f>
        <v>8.3379999999999992</v>
      </c>
      <c r="I58" t="s">
        <v>2086</v>
      </c>
      <c r="J58" s="226" t="s">
        <v>480</v>
      </c>
      <c r="K58" s="217" t="s">
        <v>712</v>
      </c>
      <c r="L58" s="363">
        <f>IFERROR(VLOOKUP($J58,GDrive!C:P,14,FALSE),0)</f>
        <v>4.4704999999999995</v>
      </c>
    </row>
    <row r="59" spans="1:24" x14ac:dyDescent="0.25">
      <c r="B59" s="379" t="s">
        <v>761</v>
      </c>
      <c r="C59" s="364" t="s">
        <v>716</v>
      </c>
      <c r="D59" s="380">
        <f>IFERROR(VLOOKUP($B59,GDrive!C:P,14,FALSE),0)</f>
        <v>6.1379999999999999</v>
      </c>
      <c r="E59" s="197"/>
      <c r="F59" s="223" t="s">
        <v>762</v>
      </c>
      <c r="G59" s="227" t="s">
        <v>741</v>
      </c>
      <c r="H59" s="363">
        <f>IFERROR(VLOOKUP($F59,GDrive!C:P,14,FALSE),0)</f>
        <v>6.1879999999999997</v>
      </c>
      <c r="I59" s="197"/>
      <c r="J59" s="222" t="s">
        <v>763</v>
      </c>
      <c r="K59" s="220" t="s">
        <v>724</v>
      </c>
      <c r="L59" s="363">
        <f>IFERROR(VLOOKUP($J59,GDrive!C:P,14,FALSE),0)</f>
        <v>7.7880000000000003</v>
      </c>
    </row>
    <row r="60" spans="1:24" x14ac:dyDescent="0.25">
      <c r="B60" s="379" t="s">
        <v>400</v>
      </c>
      <c r="C60" s="364" t="s">
        <v>694</v>
      </c>
      <c r="D60" s="380">
        <f>IFERROR(VLOOKUP($B60,GDrive!C:P,14,FALSE),0)</f>
        <v>11.031000000000001</v>
      </c>
      <c r="E60" s="197"/>
      <c r="F60" s="265" t="s">
        <v>788</v>
      </c>
      <c r="G60" s="220" t="s">
        <v>562</v>
      </c>
      <c r="H60" s="363">
        <f>IFERROR(VLOOKUP($F60,GDrive!C:P,14,FALSE),0)</f>
        <v>3.5910000000000002</v>
      </c>
      <c r="I60" s="197"/>
      <c r="J60" s="228" t="s">
        <v>764</v>
      </c>
      <c r="K60" s="220" t="s">
        <v>713</v>
      </c>
      <c r="L60" s="363">
        <f>IFERROR(VLOOKUP($J60,GDrive!C:P,14,FALSE),0)</f>
        <v>7.4349999999999987</v>
      </c>
    </row>
    <row r="61" spans="1:24" x14ac:dyDescent="0.25">
      <c r="B61" s="381" t="s">
        <v>481</v>
      </c>
      <c r="C61" s="364" t="s">
        <v>223</v>
      </c>
      <c r="D61" s="380">
        <f>IFERROR(VLOOKUP($B61,GDrive!C:P,14,FALSE),0)</f>
        <v>0</v>
      </c>
      <c r="E61" s="197"/>
      <c r="F61" s="219" t="s">
        <v>765</v>
      </c>
      <c r="G61" s="220" t="s">
        <v>690</v>
      </c>
      <c r="H61" s="363">
        <f>IFERROR(VLOOKUP($F61,GDrive!C:P,14,FALSE),0)</f>
        <v>9.234</v>
      </c>
      <c r="I61" s="197"/>
      <c r="J61" s="222" t="s">
        <v>766</v>
      </c>
      <c r="K61" s="220" t="s">
        <v>702</v>
      </c>
      <c r="L61" s="363">
        <f>IFERROR(VLOOKUP($J61,GDrive!C:P,14,FALSE),0)</f>
        <v>0</v>
      </c>
    </row>
    <row r="62" spans="1:24" x14ac:dyDescent="0.25">
      <c r="B62" s="379" t="s">
        <v>767</v>
      </c>
      <c r="C62" s="364" t="s">
        <v>698</v>
      </c>
      <c r="D62" s="380">
        <f>IFERROR(VLOOKUP($B62,GDrive!C:P,14,FALSE),0)</f>
        <v>11.934000000000001</v>
      </c>
      <c r="E62" s="197"/>
      <c r="F62" s="222" t="s">
        <v>768</v>
      </c>
      <c r="G62" s="220" t="s">
        <v>708</v>
      </c>
      <c r="H62" s="363">
        <f>IFERROR(VLOOKUP($F62,GDrive!C:P,14,FALSE),0)</f>
        <v>0</v>
      </c>
      <c r="I62" s="197"/>
      <c r="J62" s="221" t="s">
        <v>343</v>
      </c>
      <c r="K62" s="220" t="s">
        <v>714</v>
      </c>
      <c r="L62" s="363">
        <f>IFERROR(VLOOKUP($J62,GDrive!C:P,14,FALSE),0)</f>
        <v>5.7879999999999994</v>
      </c>
    </row>
    <row r="63" spans="1:24" ht="16.5" thickBot="1" x14ac:dyDescent="0.3">
      <c r="B63" s="382" t="s">
        <v>1487</v>
      </c>
      <c r="C63" s="383" t="s">
        <v>730</v>
      </c>
      <c r="D63" s="384">
        <f>IFERROR(VLOOKUP($B63,GDrive!C:P,14,FALSE),0)</f>
        <v>1.3616000000000001</v>
      </c>
      <c r="E63" s="197"/>
      <c r="F63" s="229" t="s">
        <v>769</v>
      </c>
      <c r="G63" s="225" t="s">
        <v>700</v>
      </c>
      <c r="H63" s="363">
        <f>IFERROR(VLOOKUP($F63,GDrive!C:P,14,FALSE),0)</f>
        <v>1.5939999999999999</v>
      </c>
      <c r="I63" s="197"/>
      <c r="J63" s="224" t="s">
        <v>1527</v>
      </c>
      <c r="K63" s="225" t="s">
        <v>728</v>
      </c>
      <c r="L63" s="363">
        <f>IFERROR(VLOOKUP($J63,GDrive!C:P,14,FALSE),0)</f>
        <v>3.3410000000000002</v>
      </c>
    </row>
    <row r="82" spans="24:24" x14ac:dyDescent="0.25">
      <c r="X82" s="24"/>
    </row>
    <row r="83" spans="24:24" x14ac:dyDescent="0.25">
      <c r="X83" s="24"/>
    </row>
    <row r="84" spans="24:24" x14ac:dyDescent="0.25">
      <c r="X84" s="24"/>
    </row>
    <row r="85" spans="24:24" x14ac:dyDescent="0.25">
      <c r="X85" s="24"/>
    </row>
    <row r="86" spans="24:24" x14ac:dyDescent="0.25">
      <c r="X86" s="24"/>
    </row>
    <row r="87" spans="24:24" x14ac:dyDescent="0.25">
      <c r="X87" s="24"/>
    </row>
    <row r="88" spans="24:24" x14ac:dyDescent="0.25">
      <c r="X88" s="24"/>
    </row>
    <row r="89" spans="24:24" x14ac:dyDescent="0.25">
      <c r="X89" s="24"/>
    </row>
    <row r="90" spans="24:24" x14ac:dyDescent="0.25">
      <c r="X90" s="24"/>
    </row>
    <row r="112" spans="24:24" x14ac:dyDescent="0.25">
      <c r="X112" s="24"/>
    </row>
    <row r="113" spans="24:24" x14ac:dyDescent="0.25">
      <c r="X113" s="24"/>
    </row>
    <row r="114" spans="24:24" x14ac:dyDescent="0.25">
      <c r="X114" s="24"/>
    </row>
    <row r="115" spans="24:24" x14ac:dyDescent="0.25">
      <c r="X115" s="24"/>
    </row>
    <row r="116" spans="24:24" x14ac:dyDescent="0.25">
      <c r="X116" s="24"/>
    </row>
    <row r="117" spans="24:24" x14ac:dyDescent="0.25">
      <c r="X117" s="24"/>
    </row>
    <row r="118" spans="24:24" x14ac:dyDescent="0.25">
      <c r="X118" s="24"/>
    </row>
    <row r="119" spans="24:24" x14ac:dyDescent="0.25">
      <c r="X119" s="24"/>
    </row>
    <row r="120" spans="24:24" x14ac:dyDescent="0.25">
      <c r="X120" s="24"/>
    </row>
    <row r="121" spans="24:24" x14ac:dyDescent="0.25">
      <c r="X121" s="24"/>
    </row>
    <row r="142" spans="24:24" x14ac:dyDescent="0.25">
      <c r="X142" s="24"/>
    </row>
    <row r="143" spans="24:24" x14ac:dyDescent="0.25">
      <c r="X143" s="24"/>
    </row>
    <row r="144" spans="24:24" x14ac:dyDescent="0.25">
      <c r="X144" s="24"/>
    </row>
    <row r="145" spans="24:24" x14ac:dyDescent="0.25">
      <c r="X145" s="24"/>
    </row>
    <row r="146" spans="24:24" x14ac:dyDescent="0.25">
      <c r="X146" s="24"/>
    </row>
    <row r="147" spans="24:24" x14ac:dyDescent="0.25">
      <c r="X147" s="24"/>
    </row>
    <row r="148" spans="24:24" x14ac:dyDescent="0.25">
      <c r="X148" s="24"/>
    </row>
    <row r="149" spans="24:24" x14ac:dyDescent="0.25">
      <c r="X149" s="24"/>
    </row>
    <row r="150" spans="24:24" x14ac:dyDescent="0.25">
      <c r="X150" s="24"/>
    </row>
    <row r="151" spans="24:24" x14ac:dyDescent="0.25">
      <c r="X151" s="24"/>
    </row>
    <row r="152" spans="24:24" x14ac:dyDescent="0.25">
      <c r="X152" s="24"/>
    </row>
    <row r="172" spans="24:24" x14ac:dyDescent="0.25">
      <c r="X172" s="24"/>
    </row>
    <row r="173" spans="24:24" x14ac:dyDescent="0.25">
      <c r="X173" s="24"/>
    </row>
    <row r="174" spans="24:24" x14ac:dyDescent="0.25">
      <c r="X174" s="24"/>
    </row>
    <row r="175" spans="24:24" x14ac:dyDescent="0.25">
      <c r="X175" s="24"/>
    </row>
    <row r="176" spans="24:24" x14ac:dyDescent="0.25">
      <c r="X176" s="24"/>
    </row>
    <row r="177" spans="24:24" x14ac:dyDescent="0.25">
      <c r="X177" s="24"/>
    </row>
    <row r="178" spans="24:24" x14ac:dyDescent="0.25">
      <c r="X178" s="24"/>
    </row>
    <row r="179" spans="24:24" x14ac:dyDescent="0.25">
      <c r="X179" s="24"/>
    </row>
    <row r="180" spans="24:24" x14ac:dyDescent="0.25">
      <c r="X180" s="24"/>
    </row>
    <row r="181" spans="24:24" x14ac:dyDescent="0.25">
      <c r="X181" s="24"/>
    </row>
    <row r="182" spans="24:24" x14ac:dyDescent="0.25">
      <c r="X182" s="24"/>
    </row>
    <row r="183" spans="24:24" x14ac:dyDescent="0.25">
      <c r="X183" s="24"/>
    </row>
    <row r="202" spans="24:24" x14ac:dyDescent="0.25">
      <c r="X202" s="24"/>
    </row>
    <row r="203" spans="24:24" x14ac:dyDescent="0.25">
      <c r="X203" s="24"/>
    </row>
    <row r="204" spans="24:24" x14ac:dyDescent="0.25">
      <c r="X204" s="24"/>
    </row>
    <row r="205" spans="24:24" x14ac:dyDescent="0.25">
      <c r="X205" s="24"/>
    </row>
    <row r="206" spans="24:24" x14ac:dyDescent="0.25">
      <c r="X206" s="24"/>
    </row>
    <row r="207" spans="24:24" x14ac:dyDescent="0.25">
      <c r="X207" s="24"/>
    </row>
    <row r="208" spans="24:24" x14ac:dyDescent="0.25">
      <c r="X208" s="24"/>
    </row>
    <row r="209" spans="24:24" x14ac:dyDescent="0.25">
      <c r="X209" s="24"/>
    </row>
    <row r="210" spans="24:24" x14ac:dyDescent="0.25">
      <c r="X210" s="24"/>
    </row>
    <row r="211" spans="24:24" x14ac:dyDescent="0.25">
      <c r="X211" s="24"/>
    </row>
    <row r="212" spans="24:24" x14ac:dyDescent="0.25">
      <c r="X212" s="24"/>
    </row>
    <row r="213" spans="24:24" x14ac:dyDescent="0.25">
      <c r="X213" s="24"/>
    </row>
    <row r="214" spans="24:24" x14ac:dyDescent="0.25">
      <c r="X214" s="24"/>
    </row>
    <row r="232" spans="24:24" x14ac:dyDescent="0.25">
      <c r="X232" s="24"/>
    </row>
    <row r="233" spans="24:24" x14ac:dyDescent="0.25">
      <c r="X233" s="24"/>
    </row>
    <row r="234" spans="24:24" x14ac:dyDescent="0.25">
      <c r="X234" s="24"/>
    </row>
    <row r="235" spans="24:24" x14ac:dyDescent="0.25">
      <c r="X235" s="24"/>
    </row>
    <row r="236" spans="24:24" x14ac:dyDescent="0.25">
      <c r="X236" s="24"/>
    </row>
    <row r="237" spans="24:24" x14ac:dyDescent="0.25">
      <c r="X237" s="24"/>
    </row>
    <row r="238" spans="24:24" x14ac:dyDescent="0.25">
      <c r="X238" s="24"/>
    </row>
    <row r="239" spans="24:24" x14ac:dyDescent="0.25">
      <c r="X239" s="24"/>
    </row>
    <row r="240" spans="24:24" x14ac:dyDescent="0.25">
      <c r="X240" s="24"/>
    </row>
    <row r="241" spans="24:24" x14ac:dyDescent="0.25">
      <c r="X241" s="24"/>
    </row>
    <row r="242" spans="24:24" x14ac:dyDescent="0.25">
      <c r="X242" s="24"/>
    </row>
    <row r="243" spans="24:24" x14ac:dyDescent="0.25">
      <c r="X243" s="24"/>
    </row>
    <row r="244" spans="24:24" x14ac:dyDescent="0.25">
      <c r="X244" s="24"/>
    </row>
    <row r="245" spans="24:24" x14ac:dyDescent="0.25">
      <c r="X245" s="24"/>
    </row>
    <row r="262" spans="24:24" x14ac:dyDescent="0.25">
      <c r="X262" s="24"/>
    </row>
    <row r="263" spans="24:24" x14ac:dyDescent="0.25">
      <c r="X263" s="24"/>
    </row>
    <row r="264" spans="24:24" x14ac:dyDescent="0.25">
      <c r="X264" s="24"/>
    </row>
    <row r="265" spans="24:24" x14ac:dyDescent="0.25">
      <c r="X265" s="24"/>
    </row>
    <row r="266" spans="24:24" x14ac:dyDescent="0.25">
      <c r="X266" s="24"/>
    </row>
    <row r="267" spans="24:24" x14ac:dyDescent="0.25">
      <c r="X267" s="24"/>
    </row>
    <row r="268" spans="24:24" x14ac:dyDescent="0.25">
      <c r="X268" s="24"/>
    </row>
    <row r="269" spans="24:24" x14ac:dyDescent="0.25">
      <c r="X269" s="24"/>
    </row>
    <row r="270" spans="24:24" x14ac:dyDescent="0.25">
      <c r="X270" s="24"/>
    </row>
    <row r="271" spans="24:24" x14ac:dyDescent="0.25">
      <c r="X271" s="24"/>
    </row>
    <row r="272" spans="24:24" x14ac:dyDescent="0.25">
      <c r="X272" s="24"/>
    </row>
    <row r="273" spans="24:24" x14ac:dyDescent="0.25">
      <c r="X273" s="24"/>
    </row>
    <row r="274" spans="24:24" x14ac:dyDescent="0.25">
      <c r="X274" s="24"/>
    </row>
    <row r="275" spans="24:24" x14ac:dyDescent="0.25">
      <c r="X275" s="24"/>
    </row>
    <row r="276" spans="24:24" x14ac:dyDescent="0.25">
      <c r="X276" s="24"/>
    </row>
    <row r="292" spans="24:24" x14ac:dyDescent="0.25">
      <c r="X292" s="24"/>
    </row>
    <row r="293" spans="24:24" x14ac:dyDescent="0.25">
      <c r="X293" s="24"/>
    </row>
    <row r="294" spans="24:24" x14ac:dyDescent="0.25">
      <c r="X294" s="24"/>
    </row>
    <row r="295" spans="24:24" x14ac:dyDescent="0.25">
      <c r="X295" s="24"/>
    </row>
    <row r="296" spans="24:24" x14ac:dyDescent="0.25">
      <c r="X296" s="24"/>
    </row>
    <row r="297" spans="24:24" x14ac:dyDescent="0.25">
      <c r="X297" s="24"/>
    </row>
    <row r="298" spans="24:24" x14ac:dyDescent="0.25">
      <c r="X298" s="24"/>
    </row>
    <row r="299" spans="24:24" x14ac:dyDescent="0.25">
      <c r="X299" s="24"/>
    </row>
    <row r="300" spans="24:24" x14ac:dyDescent="0.25">
      <c r="X300" s="24"/>
    </row>
    <row r="301" spans="24:24" x14ac:dyDescent="0.25">
      <c r="X301" s="24"/>
    </row>
    <row r="302" spans="24:24" x14ac:dyDescent="0.25">
      <c r="X302" s="24"/>
    </row>
    <row r="303" spans="24:24" x14ac:dyDescent="0.25">
      <c r="X303" s="24"/>
    </row>
    <row r="304" spans="24:24" x14ac:dyDescent="0.25">
      <c r="X304" s="24"/>
    </row>
    <row r="305" spans="24:24" x14ac:dyDescent="0.25">
      <c r="X305" s="24"/>
    </row>
    <row r="306" spans="24:24" x14ac:dyDescent="0.25">
      <c r="X306" s="24"/>
    </row>
    <row r="307" spans="24:24" x14ac:dyDescent="0.25">
      <c r="X307" s="24"/>
    </row>
    <row r="322" spans="24:24" x14ac:dyDescent="0.25">
      <c r="X322" s="24"/>
    </row>
    <row r="323" spans="24:24" x14ac:dyDescent="0.25">
      <c r="X323" s="24"/>
    </row>
    <row r="324" spans="24:24" x14ac:dyDescent="0.25">
      <c r="X324" s="24"/>
    </row>
    <row r="325" spans="24:24" x14ac:dyDescent="0.25">
      <c r="X325" s="24"/>
    </row>
    <row r="326" spans="24:24" x14ac:dyDescent="0.25">
      <c r="X326" s="24"/>
    </row>
    <row r="327" spans="24:24" x14ac:dyDescent="0.25">
      <c r="X327" s="24"/>
    </row>
    <row r="328" spans="24:24" x14ac:dyDescent="0.25">
      <c r="X328" s="24"/>
    </row>
    <row r="329" spans="24:24" x14ac:dyDescent="0.25">
      <c r="X329" s="24"/>
    </row>
    <row r="330" spans="24:24" x14ac:dyDescent="0.25">
      <c r="X330" s="24"/>
    </row>
    <row r="331" spans="24:24" x14ac:dyDescent="0.25">
      <c r="X331" s="24"/>
    </row>
    <row r="332" spans="24:24" x14ac:dyDescent="0.25">
      <c r="X332" s="24"/>
    </row>
    <row r="333" spans="24:24" x14ac:dyDescent="0.25">
      <c r="X333" s="24"/>
    </row>
    <row r="334" spans="24:24" x14ac:dyDescent="0.25">
      <c r="X334" s="24"/>
    </row>
    <row r="335" spans="24:24" x14ac:dyDescent="0.25">
      <c r="X335" s="24"/>
    </row>
    <row r="336" spans="24:24" x14ac:dyDescent="0.25">
      <c r="X336" s="24"/>
    </row>
    <row r="337" spans="24:24" x14ac:dyDescent="0.25">
      <c r="X337" s="24"/>
    </row>
    <row r="338" spans="24:24" x14ac:dyDescent="0.25">
      <c r="X338" s="24"/>
    </row>
    <row r="352" spans="24:24" x14ac:dyDescent="0.25">
      <c r="X352" s="24"/>
    </row>
    <row r="353" spans="24:24" x14ac:dyDescent="0.25">
      <c r="X353" s="24"/>
    </row>
    <row r="354" spans="24:24" x14ac:dyDescent="0.25">
      <c r="X354" s="24"/>
    </row>
    <row r="355" spans="24:24" x14ac:dyDescent="0.25">
      <c r="X355" s="24"/>
    </row>
    <row r="356" spans="24:24" x14ac:dyDescent="0.25">
      <c r="X356" s="24"/>
    </row>
    <row r="357" spans="24:24" x14ac:dyDescent="0.25">
      <c r="X357" s="24"/>
    </row>
    <row r="358" spans="24:24" x14ac:dyDescent="0.25">
      <c r="X358" s="24"/>
    </row>
    <row r="359" spans="24:24" x14ac:dyDescent="0.25">
      <c r="X359" s="24"/>
    </row>
    <row r="360" spans="24:24" x14ac:dyDescent="0.25">
      <c r="X360" s="24"/>
    </row>
    <row r="361" spans="24:24" x14ac:dyDescent="0.25">
      <c r="X361" s="24"/>
    </row>
    <row r="362" spans="24:24" x14ac:dyDescent="0.25">
      <c r="X362" s="24"/>
    </row>
    <row r="363" spans="24:24" x14ac:dyDescent="0.25">
      <c r="X363" s="24"/>
    </row>
    <row r="364" spans="24:24" x14ac:dyDescent="0.25">
      <c r="X364" s="24"/>
    </row>
    <row r="365" spans="24:24" x14ac:dyDescent="0.25">
      <c r="X365" s="24"/>
    </row>
    <row r="366" spans="24:24" x14ac:dyDescent="0.25">
      <c r="X366" s="24"/>
    </row>
    <row r="367" spans="24:24" x14ac:dyDescent="0.25">
      <c r="X367" s="24"/>
    </row>
    <row r="368" spans="24:24" x14ac:dyDescent="0.25">
      <c r="X368" s="24"/>
    </row>
    <row r="369" spans="24:24" x14ac:dyDescent="0.25">
      <c r="X369" s="24"/>
    </row>
    <row r="382" spans="24:24" x14ac:dyDescent="0.25">
      <c r="X382" s="24"/>
    </row>
    <row r="383" spans="24:24" x14ac:dyDescent="0.25">
      <c r="X383" s="24"/>
    </row>
    <row r="384" spans="24:24" x14ac:dyDescent="0.25">
      <c r="X384" s="24"/>
    </row>
    <row r="385" spans="24:24" x14ac:dyDescent="0.25">
      <c r="X385" s="24"/>
    </row>
    <row r="386" spans="24:24" x14ac:dyDescent="0.25">
      <c r="X386" s="24"/>
    </row>
    <row r="387" spans="24:24" x14ac:dyDescent="0.25">
      <c r="X387" s="24"/>
    </row>
    <row r="388" spans="24:24" x14ac:dyDescent="0.25">
      <c r="X388" s="24"/>
    </row>
    <row r="389" spans="24:24" x14ac:dyDescent="0.25">
      <c r="X389" s="24"/>
    </row>
    <row r="390" spans="24:24" x14ac:dyDescent="0.25">
      <c r="X390" s="24"/>
    </row>
    <row r="391" spans="24:24" x14ac:dyDescent="0.25">
      <c r="X391" s="24"/>
    </row>
    <row r="392" spans="24:24" x14ac:dyDescent="0.25">
      <c r="X392" s="24"/>
    </row>
    <row r="393" spans="24:24" x14ac:dyDescent="0.25">
      <c r="X393" s="24"/>
    </row>
    <row r="394" spans="24:24" x14ac:dyDescent="0.25">
      <c r="X394" s="24"/>
    </row>
    <row r="395" spans="24:24" x14ac:dyDescent="0.25">
      <c r="X395" s="24"/>
    </row>
    <row r="396" spans="24:24" x14ac:dyDescent="0.25">
      <c r="X396" s="24"/>
    </row>
    <row r="397" spans="24:24" x14ac:dyDescent="0.25">
      <c r="X397" s="24"/>
    </row>
    <row r="398" spans="24:24" x14ac:dyDescent="0.25">
      <c r="X398" s="24"/>
    </row>
    <row r="399" spans="24:24" x14ac:dyDescent="0.25">
      <c r="X399" s="24"/>
    </row>
    <row r="400" spans="24:24" x14ac:dyDescent="0.25">
      <c r="X400" s="24"/>
    </row>
    <row r="412" spans="24:24" x14ac:dyDescent="0.25">
      <c r="X412" s="24"/>
    </row>
    <row r="413" spans="24:24" x14ac:dyDescent="0.25">
      <c r="X413" s="24"/>
    </row>
    <row r="414" spans="24:24" x14ac:dyDescent="0.25">
      <c r="X414" s="24"/>
    </row>
    <row r="415" spans="24:24" x14ac:dyDescent="0.25">
      <c r="X415" s="24"/>
    </row>
    <row r="416" spans="24:24" x14ac:dyDescent="0.25">
      <c r="X416" s="24"/>
    </row>
    <row r="417" spans="24:24" x14ac:dyDescent="0.25">
      <c r="X417" s="24"/>
    </row>
    <row r="418" spans="24:24" x14ac:dyDescent="0.25">
      <c r="X418" s="24"/>
    </row>
    <row r="419" spans="24:24" x14ac:dyDescent="0.25">
      <c r="X419" s="24"/>
    </row>
    <row r="420" spans="24:24" x14ac:dyDescent="0.25">
      <c r="X420" s="24"/>
    </row>
    <row r="421" spans="24:24" x14ac:dyDescent="0.25">
      <c r="X421" s="24"/>
    </row>
    <row r="422" spans="24:24" x14ac:dyDescent="0.25">
      <c r="X422" s="24"/>
    </row>
    <row r="423" spans="24:24" x14ac:dyDescent="0.25">
      <c r="X423" s="24"/>
    </row>
    <row r="424" spans="24:24" x14ac:dyDescent="0.25">
      <c r="X424" s="24"/>
    </row>
    <row r="425" spans="24:24" x14ac:dyDescent="0.25">
      <c r="X425" s="24"/>
    </row>
    <row r="426" spans="24:24" x14ac:dyDescent="0.25">
      <c r="X426" s="24"/>
    </row>
    <row r="427" spans="24:24" x14ac:dyDescent="0.25">
      <c r="X427" s="24"/>
    </row>
    <row r="428" spans="24:24" x14ac:dyDescent="0.25">
      <c r="X428" s="24"/>
    </row>
    <row r="429" spans="24:24" x14ac:dyDescent="0.25">
      <c r="X429" s="24"/>
    </row>
    <row r="430" spans="24:24" x14ac:dyDescent="0.25">
      <c r="X430" s="24"/>
    </row>
    <row r="431" spans="24:24" x14ac:dyDescent="0.25">
      <c r="X431" s="24"/>
    </row>
    <row r="442" spans="24:24" x14ac:dyDescent="0.25">
      <c r="X442" s="24"/>
    </row>
    <row r="443" spans="24:24" x14ac:dyDescent="0.25">
      <c r="X443" s="24"/>
    </row>
    <row r="444" spans="24:24" x14ac:dyDescent="0.25">
      <c r="X444" s="24"/>
    </row>
    <row r="445" spans="24:24" x14ac:dyDescent="0.25">
      <c r="X445" s="24"/>
    </row>
    <row r="446" spans="24:24" x14ac:dyDescent="0.25">
      <c r="X446" s="24"/>
    </row>
    <row r="447" spans="24:24" x14ac:dyDescent="0.25">
      <c r="X447" s="24"/>
    </row>
    <row r="448" spans="24:24" x14ac:dyDescent="0.25">
      <c r="X448" s="24"/>
    </row>
    <row r="449" spans="24:24" x14ac:dyDescent="0.25">
      <c r="X449" s="24"/>
    </row>
    <row r="450" spans="24:24" x14ac:dyDescent="0.25">
      <c r="X450" s="24"/>
    </row>
    <row r="451" spans="24:24" x14ac:dyDescent="0.25">
      <c r="X451" s="24"/>
    </row>
    <row r="452" spans="24:24" x14ac:dyDescent="0.25">
      <c r="X452" s="24"/>
    </row>
    <row r="453" spans="24:24" x14ac:dyDescent="0.25">
      <c r="X453" s="24"/>
    </row>
    <row r="454" spans="24:24" x14ac:dyDescent="0.25">
      <c r="X454" s="24"/>
    </row>
    <row r="455" spans="24:24" x14ac:dyDescent="0.25">
      <c r="X455" s="24"/>
    </row>
    <row r="456" spans="24:24" x14ac:dyDescent="0.25">
      <c r="X456" s="24"/>
    </row>
    <row r="457" spans="24:24" x14ac:dyDescent="0.25">
      <c r="X457" s="24"/>
    </row>
    <row r="458" spans="24:24" x14ac:dyDescent="0.25">
      <c r="X458" s="24"/>
    </row>
    <row r="459" spans="24:24" x14ac:dyDescent="0.25">
      <c r="X459" s="24"/>
    </row>
    <row r="460" spans="24:24" x14ac:dyDescent="0.25">
      <c r="X460" s="24"/>
    </row>
    <row r="461" spans="24:24" x14ac:dyDescent="0.25">
      <c r="X461" s="24"/>
    </row>
    <row r="462" spans="24:24" x14ac:dyDescent="0.25">
      <c r="X462" s="24"/>
    </row>
    <row r="472" spans="24:24" x14ac:dyDescent="0.25">
      <c r="X472" s="24"/>
    </row>
    <row r="473" spans="24:24" x14ac:dyDescent="0.25">
      <c r="X473" s="24"/>
    </row>
    <row r="474" spans="24:24" x14ac:dyDescent="0.25">
      <c r="X474" s="24"/>
    </row>
    <row r="475" spans="24:24" x14ac:dyDescent="0.25">
      <c r="X475" s="24"/>
    </row>
    <row r="476" spans="24:24" x14ac:dyDescent="0.25">
      <c r="X476" s="24"/>
    </row>
    <row r="477" spans="24:24" x14ac:dyDescent="0.25">
      <c r="X477" s="24"/>
    </row>
    <row r="478" spans="24:24" x14ac:dyDescent="0.25">
      <c r="X478" s="24"/>
    </row>
    <row r="479" spans="24:24" x14ac:dyDescent="0.25">
      <c r="X479" s="24"/>
    </row>
    <row r="480" spans="24:24" x14ac:dyDescent="0.25">
      <c r="X480" s="24"/>
    </row>
    <row r="481" spans="24:24" x14ac:dyDescent="0.25">
      <c r="X481" s="24"/>
    </row>
    <row r="482" spans="24:24" x14ac:dyDescent="0.25">
      <c r="X482" s="24"/>
    </row>
    <row r="483" spans="24:24" x14ac:dyDescent="0.25">
      <c r="X483" s="24"/>
    </row>
    <row r="484" spans="24:24" x14ac:dyDescent="0.25">
      <c r="X484" s="24"/>
    </row>
    <row r="485" spans="24:24" x14ac:dyDescent="0.25">
      <c r="X485" s="24"/>
    </row>
    <row r="486" spans="24:24" x14ac:dyDescent="0.25">
      <c r="X486" s="24"/>
    </row>
    <row r="487" spans="24:24" x14ac:dyDescent="0.25">
      <c r="X487" s="24"/>
    </row>
    <row r="488" spans="24:24" x14ac:dyDescent="0.25">
      <c r="X488" s="24"/>
    </row>
    <row r="489" spans="24:24" x14ac:dyDescent="0.25">
      <c r="X489" s="24"/>
    </row>
    <row r="490" spans="24:24" x14ac:dyDescent="0.25">
      <c r="X490" s="24"/>
    </row>
    <row r="491" spans="24:24" x14ac:dyDescent="0.25">
      <c r="X491" s="24"/>
    </row>
    <row r="492" spans="24:24" x14ac:dyDescent="0.25">
      <c r="X492" s="24"/>
    </row>
    <row r="493" spans="24:24" x14ac:dyDescent="0.25">
      <c r="X493" s="24"/>
    </row>
    <row r="502" spans="24:24" x14ac:dyDescent="0.25">
      <c r="X502" s="24"/>
    </row>
    <row r="503" spans="24:24" x14ac:dyDescent="0.25">
      <c r="X503" s="24"/>
    </row>
    <row r="504" spans="24:24" x14ac:dyDescent="0.25">
      <c r="X504" s="24"/>
    </row>
    <row r="505" spans="24:24" x14ac:dyDescent="0.25">
      <c r="X505" s="24"/>
    </row>
    <row r="506" spans="24:24" x14ac:dyDescent="0.25">
      <c r="X506" s="24"/>
    </row>
    <row r="507" spans="24:24" x14ac:dyDescent="0.25">
      <c r="X507" s="24"/>
    </row>
    <row r="508" spans="24:24" x14ac:dyDescent="0.25">
      <c r="X508" s="24"/>
    </row>
    <row r="509" spans="24:24" x14ac:dyDescent="0.25">
      <c r="X509" s="24"/>
    </row>
    <row r="510" spans="24:24" x14ac:dyDescent="0.25">
      <c r="X510" s="24"/>
    </row>
    <row r="511" spans="24:24" x14ac:dyDescent="0.25">
      <c r="X511" s="24"/>
    </row>
    <row r="512" spans="24:24" x14ac:dyDescent="0.25">
      <c r="X512" s="24"/>
    </row>
    <row r="513" spans="24:24" x14ac:dyDescent="0.25">
      <c r="X513" s="24"/>
    </row>
    <row r="514" spans="24:24" x14ac:dyDescent="0.25">
      <c r="X514" s="24"/>
    </row>
    <row r="515" spans="24:24" x14ac:dyDescent="0.25">
      <c r="X515" s="24"/>
    </row>
    <row r="516" spans="24:24" x14ac:dyDescent="0.25">
      <c r="X516" s="24"/>
    </row>
    <row r="517" spans="24:24" x14ac:dyDescent="0.25">
      <c r="X517" s="24"/>
    </row>
    <row r="518" spans="24:24" x14ac:dyDescent="0.25">
      <c r="X518" s="24"/>
    </row>
    <row r="519" spans="24:24" x14ac:dyDescent="0.25">
      <c r="X519" s="24"/>
    </row>
    <row r="520" spans="24:24" x14ac:dyDescent="0.25">
      <c r="X520" s="24"/>
    </row>
    <row r="521" spans="24:24" x14ac:dyDescent="0.25">
      <c r="X521" s="24"/>
    </row>
    <row r="522" spans="24:24" x14ac:dyDescent="0.25">
      <c r="X522" s="24"/>
    </row>
    <row r="523" spans="24:24" x14ac:dyDescent="0.25">
      <c r="X523" s="24"/>
    </row>
    <row r="524" spans="24:24" x14ac:dyDescent="0.25">
      <c r="X524" s="24"/>
    </row>
    <row r="532" spans="24:24" x14ac:dyDescent="0.25">
      <c r="X532" s="42"/>
    </row>
    <row r="533" spans="24:24" x14ac:dyDescent="0.25">
      <c r="X533" s="42"/>
    </row>
    <row r="534" spans="24:24" x14ac:dyDescent="0.25">
      <c r="X534" s="42"/>
    </row>
    <row r="535" spans="24:24" x14ac:dyDescent="0.25">
      <c r="X535" s="42"/>
    </row>
    <row r="536" spans="24:24" x14ac:dyDescent="0.25">
      <c r="X536" s="42"/>
    </row>
    <row r="537" spans="24:24" x14ac:dyDescent="0.25">
      <c r="X537" s="42"/>
    </row>
    <row r="538" spans="24:24" x14ac:dyDescent="0.25">
      <c r="X538" s="42"/>
    </row>
    <row r="539" spans="24:24" x14ac:dyDescent="0.25">
      <c r="X539" s="42"/>
    </row>
    <row r="540" spans="24:24" x14ac:dyDescent="0.25">
      <c r="X540" s="42"/>
    </row>
    <row r="541" spans="24:24" x14ac:dyDescent="0.25">
      <c r="X541" s="42"/>
    </row>
    <row r="542" spans="24:24" x14ac:dyDescent="0.25">
      <c r="X542" s="42"/>
    </row>
    <row r="543" spans="24:24" x14ac:dyDescent="0.25">
      <c r="X543" s="42"/>
    </row>
    <row r="544" spans="24:24" x14ac:dyDescent="0.25">
      <c r="X544" s="42"/>
    </row>
    <row r="545" spans="24:24" x14ac:dyDescent="0.25">
      <c r="X545" s="42"/>
    </row>
    <row r="546" spans="24:24" x14ac:dyDescent="0.25">
      <c r="X546" s="42"/>
    </row>
    <row r="547" spans="24:24" x14ac:dyDescent="0.25">
      <c r="X547" s="42"/>
    </row>
    <row r="548" spans="24:24" x14ac:dyDescent="0.25">
      <c r="X548" s="42"/>
    </row>
    <row r="549" spans="24:24" x14ac:dyDescent="0.25">
      <c r="X549" s="42"/>
    </row>
    <row r="550" spans="24:24" x14ac:dyDescent="0.25">
      <c r="X550" s="42"/>
    </row>
    <row r="551" spans="24:24" x14ac:dyDescent="0.25">
      <c r="X551" s="42"/>
    </row>
    <row r="552" spans="24:24" x14ac:dyDescent="0.25">
      <c r="X552" s="42"/>
    </row>
    <row r="553" spans="24:24" x14ac:dyDescent="0.25">
      <c r="X553" s="42"/>
    </row>
    <row r="554" spans="24:24" x14ac:dyDescent="0.25">
      <c r="X554" s="42"/>
    </row>
    <row r="555" spans="24:24" x14ac:dyDescent="0.25">
      <c r="X555" s="42"/>
    </row>
    <row r="562" spans="24:24" x14ac:dyDescent="0.25">
      <c r="X562" s="42"/>
    </row>
    <row r="563" spans="24:24" x14ac:dyDescent="0.25">
      <c r="X563" s="42"/>
    </row>
    <row r="564" spans="24:24" x14ac:dyDescent="0.25">
      <c r="X564" s="42"/>
    </row>
    <row r="565" spans="24:24" x14ac:dyDescent="0.25">
      <c r="X565" s="42"/>
    </row>
    <row r="566" spans="24:24" x14ac:dyDescent="0.25">
      <c r="X566" s="42"/>
    </row>
    <row r="567" spans="24:24" x14ac:dyDescent="0.25">
      <c r="X567" s="42"/>
    </row>
    <row r="568" spans="24:24" x14ac:dyDescent="0.25">
      <c r="X568" s="42"/>
    </row>
    <row r="569" spans="24:24" x14ac:dyDescent="0.25">
      <c r="X569" s="42"/>
    </row>
    <row r="570" spans="24:24" x14ac:dyDescent="0.25">
      <c r="X570" s="42"/>
    </row>
    <row r="571" spans="24:24" x14ac:dyDescent="0.25">
      <c r="X571" s="42"/>
    </row>
    <row r="572" spans="24:24" x14ac:dyDescent="0.25">
      <c r="X572" s="42"/>
    </row>
    <row r="573" spans="24:24" x14ac:dyDescent="0.25">
      <c r="X573" s="42"/>
    </row>
    <row r="574" spans="24:24" x14ac:dyDescent="0.25">
      <c r="X574" s="42"/>
    </row>
    <row r="575" spans="24:24" x14ac:dyDescent="0.25">
      <c r="X575" s="42"/>
    </row>
    <row r="576" spans="24:24" x14ac:dyDescent="0.25">
      <c r="X576" s="42"/>
    </row>
    <row r="577" spans="24:24" x14ac:dyDescent="0.25">
      <c r="X577" s="42"/>
    </row>
    <row r="578" spans="24:24" x14ac:dyDescent="0.25">
      <c r="X578" s="42"/>
    </row>
    <row r="579" spans="24:24" x14ac:dyDescent="0.25">
      <c r="X579" s="42"/>
    </row>
    <row r="580" spans="24:24" x14ac:dyDescent="0.25">
      <c r="X580" s="42"/>
    </row>
    <row r="581" spans="24:24" x14ac:dyDescent="0.25">
      <c r="X581" s="42"/>
    </row>
    <row r="582" spans="24:24" x14ac:dyDescent="0.25">
      <c r="X582" s="42"/>
    </row>
    <row r="583" spans="24:24" x14ac:dyDescent="0.25">
      <c r="X583" s="42"/>
    </row>
    <row r="584" spans="24:24" x14ac:dyDescent="0.25">
      <c r="X584" s="42"/>
    </row>
    <row r="585" spans="24:24" x14ac:dyDescent="0.25">
      <c r="X585" s="42"/>
    </row>
    <row r="586" spans="24:24" x14ac:dyDescent="0.25">
      <c r="X586" s="42"/>
    </row>
    <row r="592" spans="24:24" x14ac:dyDescent="0.25">
      <c r="X592" s="24"/>
    </row>
    <row r="593" spans="24:24" x14ac:dyDescent="0.25">
      <c r="X593" s="24"/>
    </row>
    <row r="594" spans="24:24" x14ac:dyDescent="0.25">
      <c r="X594" s="24"/>
    </row>
    <row r="595" spans="24:24" x14ac:dyDescent="0.25">
      <c r="X595" s="24"/>
    </row>
    <row r="596" spans="24:24" x14ac:dyDescent="0.25">
      <c r="X596" s="24"/>
    </row>
    <row r="597" spans="24:24" x14ac:dyDescent="0.25">
      <c r="X597" s="24"/>
    </row>
    <row r="598" spans="24:24" x14ac:dyDescent="0.25">
      <c r="X598" s="24"/>
    </row>
    <row r="599" spans="24:24" x14ac:dyDescent="0.25">
      <c r="X599" s="24"/>
    </row>
    <row r="600" spans="24:24" x14ac:dyDescent="0.25">
      <c r="X600" s="24"/>
    </row>
    <row r="601" spans="24:24" x14ac:dyDescent="0.25">
      <c r="X601" s="24"/>
    </row>
    <row r="602" spans="24:24" x14ac:dyDescent="0.25">
      <c r="X602" s="24"/>
    </row>
    <row r="603" spans="24:24" x14ac:dyDescent="0.25">
      <c r="X603" s="24"/>
    </row>
    <row r="604" spans="24:24" x14ac:dyDescent="0.25">
      <c r="X604" s="24"/>
    </row>
    <row r="605" spans="24:24" x14ac:dyDescent="0.25">
      <c r="X605" s="24"/>
    </row>
    <row r="606" spans="24:24" x14ac:dyDescent="0.25">
      <c r="X606" s="24"/>
    </row>
    <row r="607" spans="24:24" x14ac:dyDescent="0.25">
      <c r="X607" s="24"/>
    </row>
    <row r="608" spans="24:24" x14ac:dyDescent="0.25">
      <c r="X608" s="24"/>
    </row>
    <row r="609" spans="24:24" x14ac:dyDescent="0.25">
      <c r="X609" s="24"/>
    </row>
    <row r="610" spans="24:24" x14ac:dyDescent="0.25">
      <c r="X610" s="24"/>
    </row>
    <row r="611" spans="24:24" x14ac:dyDescent="0.25">
      <c r="X611" s="24"/>
    </row>
    <row r="612" spans="24:24" x14ac:dyDescent="0.25">
      <c r="X612" s="24"/>
    </row>
    <row r="613" spans="24:24" x14ac:dyDescent="0.25">
      <c r="X613" s="24"/>
    </row>
    <row r="614" spans="24:24" x14ac:dyDescent="0.25">
      <c r="X614" s="24"/>
    </row>
    <row r="615" spans="24:24" x14ac:dyDescent="0.25">
      <c r="X615" s="24"/>
    </row>
    <row r="616" spans="24:24" x14ac:dyDescent="0.25">
      <c r="X616" s="24"/>
    </row>
    <row r="617" spans="24:24" x14ac:dyDescent="0.25">
      <c r="X617" s="24"/>
    </row>
    <row r="622" spans="24:24" x14ac:dyDescent="0.25">
      <c r="X622" s="42"/>
    </row>
    <row r="623" spans="24:24" x14ac:dyDescent="0.25">
      <c r="X623" s="42"/>
    </row>
    <row r="624" spans="24:24" x14ac:dyDescent="0.25">
      <c r="X624" s="42"/>
    </row>
    <row r="625" spans="24:24" x14ac:dyDescent="0.25">
      <c r="X625" s="42"/>
    </row>
    <row r="626" spans="24:24" x14ac:dyDescent="0.25">
      <c r="X626" s="42"/>
    </row>
    <row r="627" spans="24:24" x14ac:dyDescent="0.25">
      <c r="X627" s="42"/>
    </row>
    <row r="628" spans="24:24" x14ac:dyDescent="0.25">
      <c r="X628" s="42"/>
    </row>
    <row r="629" spans="24:24" x14ac:dyDescent="0.25">
      <c r="X629" s="42"/>
    </row>
    <row r="630" spans="24:24" x14ac:dyDescent="0.25">
      <c r="X630" s="42"/>
    </row>
    <row r="631" spans="24:24" x14ac:dyDescent="0.25">
      <c r="X631" s="42"/>
    </row>
    <row r="632" spans="24:24" x14ac:dyDescent="0.25">
      <c r="X632" s="42"/>
    </row>
    <row r="633" spans="24:24" x14ac:dyDescent="0.25">
      <c r="X633" s="42"/>
    </row>
    <row r="634" spans="24:24" x14ac:dyDescent="0.25">
      <c r="X634" s="42"/>
    </row>
    <row r="635" spans="24:24" x14ac:dyDescent="0.25">
      <c r="X635" s="42"/>
    </row>
    <row r="636" spans="24:24" x14ac:dyDescent="0.25">
      <c r="X636" s="42"/>
    </row>
    <row r="637" spans="24:24" x14ac:dyDescent="0.25">
      <c r="X637" s="42"/>
    </row>
    <row r="638" spans="24:24" x14ac:dyDescent="0.25">
      <c r="X638" s="42"/>
    </row>
    <row r="639" spans="24:24" x14ac:dyDescent="0.25">
      <c r="X639" s="42"/>
    </row>
    <row r="640" spans="24:24" x14ac:dyDescent="0.25">
      <c r="X640" s="42"/>
    </row>
    <row r="641" spans="24:24" x14ac:dyDescent="0.25">
      <c r="X641" s="42"/>
    </row>
    <row r="642" spans="24:24" x14ac:dyDescent="0.25">
      <c r="X642" s="42"/>
    </row>
    <row r="643" spans="24:24" x14ac:dyDescent="0.25">
      <c r="X643" s="42"/>
    </row>
    <row r="644" spans="24:24" x14ac:dyDescent="0.25">
      <c r="X644" s="42"/>
    </row>
    <row r="645" spans="24:24" x14ac:dyDescent="0.25">
      <c r="X645" s="42"/>
    </row>
    <row r="646" spans="24:24" x14ac:dyDescent="0.25">
      <c r="X646" s="42"/>
    </row>
    <row r="647" spans="24:24" x14ac:dyDescent="0.25">
      <c r="X647" s="42"/>
    </row>
    <row r="648" spans="24:24" x14ac:dyDescent="0.25">
      <c r="X648" s="42"/>
    </row>
    <row r="652" spans="24:24" x14ac:dyDescent="0.25">
      <c r="X652" s="42"/>
    </row>
    <row r="653" spans="24:24" x14ac:dyDescent="0.25">
      <c r="X653" s="42"/>
    </row>
    <row r="654" spans="24:24" x14ac:dyDescent="0.25">
      <c r="X654" s="42"/>
    </row>
    <row r="655" spans="24:24" x14ac:dyDescent="0.25">
      <c r="X655" s="42"/>
    </row>
    <row r="656" spans="24:24" x14ac:dyDescent="0.25">
      <c r="X656" s="42"/>
    </row>
    <row r="657" spans="24:24" x14ac:dyDescent="0.25">
      <c r="X657" s="42"/>
    </row>
    <row r="658" spans="24:24" x14ac:dyDescent="0.25">
      <c r="X658" s="42"/>
    </row>
    <row r="659" spans="24:24" x14ac:dyDescent="0.25">
      <c r="X659" s="42"/>
    </row>
    <row r="660" spans="24:24" x14ac:dyDescent="0.25">
      <c r="X660" s="42"/>
    </row>
    <row r="661" spans="24:24" x14ac:dyDescent="0.25">
      <c r="X661" s="42"/>
    </row>
    <row r="662" spans="24:24" x14ac:dyDescent="0.25">
      <c r="X662" s="42"/>
    </row>
    <row r="663" spans="24:24" x14ac:dyDescent="0.25">
      <c r="X663" s="42"/>
    </row>
    <row r="664" spans="24:24" x14ac:dyDescent="0.25">
      <c r="X664" s="42"/>
    </row>
    <row r="665" spans="24:24" x14ac:dyDescent="0.25">
      <c r="X665" s="42"/>
    </row>
    <row r="666" spans="24:24" x14ac:dyDescent="0.25">
      <c r="X666" s="42"/>
    </row>
    <row r="667" spans="24:24" x14ac:dyDescent="0.25">
      <c r="X667" s="42"/>
    </row>
    <row r="668" spans="24:24" x14ac:dyDescent="0.25">
      <c r="X668" s="42"/>
    </row>
    <row r="669" spans="24:24" x14ac:dyDescent="0.25">
      <c r="X669" s="42"/>
    </row>
    <row r="670" spans="24:24" x14ac:dyDescent="0.25">
      <c r="X670" s="42"/>
    </row>
    <row r="671" spans="24:24" x14ac:dyDescent="0.25">
      <c r="X671" s="42"/>
    </row>
    <row r="672" spans="24:24" x14ac:dyDescent="0.25">
      <c r="X672" s="42"/>
    </row>
    <row r="673" spans="24:24" x14ac:dyDescent="0.25">
      <c r="X673" s="42"/>
    </row>
    <row r="674" spans="24:24" x14ac:dyDescent="0.25">
      <c r="X674" s="42"/>
    </row>
    <row r="675" spans="24:24" x14ac:dyDescent="0.25">
      <c r="X675" s="42"/>
    </row>
    <row r="676" spans="24:24" x14ac:dyDescent="0.25">
      <c r="X676" s="42"/>
    </row>
    <row r="677" spans="24:24" x14ac:dyDescent="0.25">
      <c r="X677" s="42"/>
    </row>
    <row r="678" spans="24:24" x14ac:dyDescent="0.25">
      <c r="X678" s="42"/>
    </row>
    <row r="679" spans="24:24" x14ac:dyDescent="0.25">
      <c r="X679" s="42"/>
    </row>
    <row r="682" spans="24:24" x14ac:dyDescent="0.25">
      <c r="X682" s="42"/>
    </row>
    <row r="683" spans="24:24" x14ac:dyDescent="0.25">
      <c r="X683" s="42"/>
    </row>
    <row r="684" spans="24:24" x14ac:dyDescent="0.25">
      <c r="X684" s="42"/>
    </row>
    <row r="685" spans="24:24" x14ac:dyDescent="0.25">
      <c r="X685" s="42"/>
    </row>
    <row r="686" spans="24:24" x14ac:dyDescent="0.25">
      <c r="X686" s="42"/>
    </row>
    <row r="687" spans="24:24" x14ac:dyDescent="0.25">
      <c r="X687" s="42"/>
    </row>
    <row r="688" spans="24:24" x14ac:dyDescent="0.25">
      <c r="X688" s="42"/>
    </row>
    <row r="689" spans="24:24" x14ac:dyDescent="0.25">
      <c r="X689" s="42"/>
    </row>
    <row r="690" spans="24:24" x14ac:dyDescent="0.25">
      <c r="X690" s="42"/>
    </row>
    <row r="691" spans="24:24" x14ac:dyDescent="0.25">
      <c r="X691" s="42"/>
    </row>
    <row r="692" spans="24:24" x14ac:dyDescent="0.25">
      <c r="X692" s="42"/>
    </row>
    <row r="693" spans="24:24" x14ac:dyDescent="0.25">
      <c r="X693" s="42"/>
    </row>
    <row r="694" spans="24:24" x14ac:dyDescent="0.25">
      <c r="X694" s="42"/>
    </row>
    <row r="695" spans="24:24" x14ac:dyDescent="0.25">
      <c r="X695" s="42"/>
    </row>
    <row r="696" spans="24:24" x14ac:dyDescent="0.25">
      <c r="X696" s="42"/>
    </row>
    <row r="697" spans="24:24" x14ac:dyDescent="0.25">
      <c r="X697" s="42"/>
    </row>
    <row r="698" spans="24:24" x14ac:dyDescent="0.25">
      <c r="X698" s="42"/>
    </row>
    <row r="699" spans="24:24" x14ac:dyDescent="0.25">
      <c r="X699" s="42"/>
    </row>
    <row r="700" spans="24:24" x14ac:dyDescent="0.25">
      <c r="X700" s="42"/>
    </row>
    <row r="701" spans="24:24" x14ac:dyDescent="0.25">
      <c r="X701" s="42"/>
    </row>
    <row r="702" spans="24:24" x14ac:dyDescent="0.25">
      <c r="X702" s="42"/>
    </row>
    <row r="703" spans="24:24" x14ac:dyDescent="0.25">
      <c r="X703" s="42"/>
    </row>
    <row r="704" spans="24:24" x14ac:dyDescent="0.25">
      <c r="X704" s="42"/>
    </row>
    <row r="705" spans="24:24" x14ac:dyDescent="0.25">
      <c r="X705" s="42"/>
    </row>
    <row r="706" spans="24:24" x14ac:dyDescent="0.25">
      <c r="X706" s="42"/>
    </row>
    <row r="707" spans="24:24" x14ac:dyDescent="0.25">
      <c r="X707" s="42"/>
    </row>
    <row r="708" spans="24:24" x14ac:dyDescent="0.25">
      <c r="X708" s="42"/>
    </row>
    <row r="709" spans="24:24" x14ac:dyDescent="0.25">
      <c r="X709" s="42"/>
    </row>
    <row r="710" spans="24:24" x14ac:dyDescent="0.25">
      <c r="X710" s="42"/>
    </row>
  </sheetData>
  <phoneticPr fontId="11" type="noConversion"/>
  <conditionalFormatting sqref="B2">
    <cfRule type="cellIs" priority="8" operator="equal">
      <formula>"Gareth Bale"</formula>
    </cfRule>
  </conditionalFormatting>
  <conditionalFormatting sqref="B45">
    <cfRule type="cellIs" priority="4" operator="equal">
      <formula>"Gareth Bale"</formula>
    </cfRule>
  </conditionalFormatting>
  <conditionalFormatting sqref="B63">
    <cfRule type="cellIs" priority="3" operator="equal">
      <formula>"Gareth Bale"</formula>
    </cfRule>
  </conditionalFormatting>
  <conditionalFormatting sqref="F60">
    <cfRule type="cellIs" priority="1" operator="equal">
      <formula>"Gareth Bale"</formula>
    </cfRule>
  </conditionalFormatting>
  <conditionalFormatting sqref="J38">
    <cfRule type="cellIs" priority="6" operator="equal">
      <formula>"Gareth Bale"</formula>
    </cfRule>
  </conditionalFormatting>
  <hyperlinks>
    <hyperlink ref="B6" r:id="rId1" display="https://fbref.com/en/players/8f696594/Memphis" xr:uid="{83538702-8C64-462A-93F8-B72EEDC9F189}"/>
    <hyperlink ref="F3" r:id="rId2" display="https://fbref.com/en/players/7111d552/Vinicius-Junior" xr:uid="{25DDB6D0-5FBC-44BB-B290-6B210DA97C5D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5A19-9DD4-4995-8B81-A2C8A35B5897}">
  <dimension ref="B2:P43"/>
  <sheetViews>
    <sheetView workbookViewId="0">
      <selection activeCell="B2" sqref="B2:P43"/>
    </sheetView>
  </sheetViews>
  <sheetFormatPr defaultRowHeight="15.75" x14ac:dyDescent="0.25"/>
  <cols>
    <col min="2" max="2" width="18" bestFit="1" customWidth="1"/>
    <col min="3" max="5" width="13" bestFit="1" customWidth="1"/>
    <col min="6" max="6" width="13.5" bestFit="1" customWidth="1"/>
    <col min="7" max="7" width="5.5" bestFit="1" customWidth="1"/>
    <col min="8" max="8" width="5.75" bestFit="1" customWidth="1"/>
    <col min="9" max="9" width="18.25" bestFit="1" customWidth="1"/>
    <col min="10" max="10" width="11.375" bestFit="1" customWidth="1"/>
    <col min="11" max="11" width="9.125" bestFit="1" customWidth="1"/>
    <col min="12" max="12" width="5.5" bestFit="1" customWidth="1"/>
    <col min="13" max="13" width="10.5" bestFit="1" customWidth="1"/>
    <col min="14" max="14" width="5.5" bestFit="1" customWidth="1"/>
    <col min="15" max="15" width="14.125" bestFit="1" customWidth="1"/>
    <col min="16" max="16" width="10.5" style="361" bestFit="1" customWidth="1"/>
  </cols>
  <sheetData>
    <row r="2" spans="2:16" x14ac:dyDescent="0.25">
      <c r="B2" s="192"/>
      <c r="C2" s="192" t="s">
        <v>293</v>
      </c>
      <c r="D2" s="192" t="s">
        <v>681</v>
      </c>
      <c r="E2" s="192" t="s">
        <v>682</v>
      </c>
      <c r="F2" s="192" t="s">
        <v>197</v>
      </c>
      <c r="G2" s="192" t="s">
        <v>198</v>
      </c>
      <c r="H2" s="192" t="s">
        <v>199</v>
      </c>
      <c r="I2" s="192" t="s">
        <v>200</v>
      </c>
      <c r="J2" s="192" t="s">
        <v>478</v>
      </c>
      <c r="K2" s="192" t="s">
        <v>479</v>
      </c>
      <c r="L2" s="192" t="s">
        <v>201</v>
      </c>
      <c r="M2" s="192" t="s">
        <v>202</v>
      </c>
      <c r="N2" s="192" t="s">
        <v>367</v>
      </c>
      <c r="O2" s="192" t="s">
        <v>631</v>
      </c>
      <c r="P2" s="363" t="s">
        <v>203</v>
      </c>
    </row>
    <row r="3" spans="2:16" x14ac:dyDescent="0.25">
      <c r="B3" s="192" t="s">
        <v>132</v>
      </c>
      <c r="C3" s="192" t="s">
        <v>303</v>
      </c>
      <c r="D3" s="192" t="s">
        <v>307</v>
      </c>
      <c r="E3" s="192" t="s">
        <v>299</v>
      </c>
      <c r="F3" s="192">
        <v>11723</v>
      </c>
      <c r="G3" s="192">
        <v>42</v>
      </c>
      <c r="H3" s="192">
        <v>22</v>
      </c>
      <c r="I3" s="192">
        <v>16</v>
      </c>
      <c r="J3" s="192">
        <v>7</v>
      </c>
      <c r="K3" s="192">
        <v>0</v>
      </c>
      <c r="L3" s="192">
        <v>20</v>
      </c>
      <c r="M3" s="192">
        <v>12</v>
      </c>
      <c r="N3" s="192">
        <v>59</v>
      </c>
      <c r="O3" s="192">
        <v>28</v>
      </c>
      <c r="P3" s="363">
        <v>212.3509</v>
      </c>
    </row>
    <row r="4" spans="2:16" x14ac:dyDescent="0.25">
      <c r="B4" s="192" t="s">
        <v>134</v>
      </c>
      <c r="C4" s="192" t="s">
        <v>609</v>
      </c>
      <c r="D4" s="192" t="s">
        <v>307</v>
      </c>
      <c r="E4" s="192" t="s">
        <v>610</v>
      </c>
      <c r="F4" s="192">
        <v>11165</v>
      </c>
      <c r="G4" s="192">
        <v>26</v>
      </c>
      <c r="H4" s="192">
        <v>21</v>
      </c>
      <c r="I4" s="192">
        <v>11</v>
      </c>
      <c r="J4" s="192">
        <v>10</v>
      </c>
      <c r="K4" s="192">
        <v>1</v>
      </c>
      <c r="L4" s="192">
        <v>13</v>
      </c>
      <c r="M4" s="192">
        <v>6</v>
      </c>
      <c r="N4" s="192">
        <v>44</v>
      </c>
      <c r="O4" s="192">
        <v>27</v>
      </c>
      <c r="P4" s="363">
        <v>168.71950000000001</v>
      </c>
    </row>
    <row r="5" spans="2:16" x14ac:dyDescent="0.25">
      <c r="B5" s="192" t="s">
        <v>135</v>
      </c>
      <c r="C5" s="192" t="s">
        <v>307</v>
      </c>
      <c r="D5" s="192" t="s">
        <v>609</v>
      </c>
      <c r="E5" s="192" t="s">
        <v>303</v>
      </c>
      <c r="F5" s="192">
        <v>11230</v>
      </c>
      <c r="G5" s="192">
        <v>27</v>
      </c>
      <c r="H5" s="192">
        <v>22</v>
      </c>
      <c r="I5" s="192">
        <v>13</v>
      </c>
      <c r="J5" s="192">
        <v>10</v>
      </c>
      <c r="K5" s="192">
        <v>0</v>
      </c>
      <c r="L5" s="192">
        <v>20</v>
      </c>
      <c r="M5" s="192">
        <v>10</v>
      </c>
      <c r="N5" s="192">
        <v>61</v>
      </c>
      <c r="O5" s="192">
        <v>29</v>
      </c>
      <c r="P5" s="363">
        <v>187.65899999999999</v>
      </c>
    </row>
    <row r="6" spans="2:16" x14ac:dyDescent="0.25">
      <c r="B6" s="192" t="s">
        <v>147</v>
      </c>
      <c r="C6" s="192" t="s">
        <v>307</v>
      </c>
      <c r="D6" s="192" t="s">
        <v>609</v>
      </c>
      <c r="E6" s="192" t="s">
        <v>299</v>
      </c>
      <c r="F6" s="192">
        <v>10171</v>
      </c>
      <c r="G6" s="192">
        <v>26</v>
      </c>
      <c r="H6" s="192">
        <v>23</v>
      </c>
      <c r="I6" s="192">
        <v>11</v>
      </c>
      <c r="J6" s="192">
        <v>7</v>
      </c>
      <c r="K6" s="192">
        <v>0</v>
      </c>
      <c r="L6" s="192">
        <v>16</v>
      </c>
      <c r="M6" s="192">
        <v>12</v>
      </c>
      <c r="N6" s="192">
        <v>42</v>
      </c>
      <c r="O6" s="192">
        <v>24</v>
      </c>
      <c r="P6" s="363">
        <v>173.06930000000003</v>
      </c>
    </row>
    <row r="7" spans="2:16" x14ac:dyDescent="0.25">
      <c r="B7" s="192" t="s">
        <v>321</v>
      </c>
      <c r="C7" s="192" t="s">
        <v>298</v>
      </c>
      <c r="D7" s="192" t="s">
        <v>303</v>
      </c>
      <c r="E7" s="192" t="s">
        <v>610</v>
      </c>
      <c r="F7" s="192">
        <v>9920</v>
      </c>
      <c r="G7" s="192">
        <v>29</v>
      </c>
      <c r="H7" s="192">
        <v>22</v>
      </c>
      <c r="I7" s="192">
        <v>14</v>
      </c>
      <c r="J7" s="192">
        <v>5</v>
      </c>
      <c r="K7" s="192">
        <v>0</v>
      </c>
      <c r="L7" s="192">
        <v>11</v>
      </c>
      <c r="M7" s="192">
        <v>7</v>
      </c>
      <c r="N7" s="192">
        <v>61</v>
      </c>
      <c r="O7" s="192">
        <v>21</v>
      </c>
      <c r="P7" s="363">
        <v>171.036</v>
      </c>
    </row>
    <row r="8" spans="2:16" x14ac:dyDescent="0.25">
      <c r="B8" s="192" t="s">
        <v>151</v>
      </c>
      <c r="C8" s="192" t="s">
        <v>609</v>
      </c>
      <c r="D8" s="192" t="s">
        <v>299</v>
      </c>
      <c r="E8" s="192" t="s">
        <v>2095</v>
      </c>
      <c r="F8" s="192">
        <v>10684</v>
      </c>
      <c r="G8" s="192">
        <v>30</v>
      </c>
      <c r="H8" s="192">
        <v>17</v>
      </c>
      <c r="I8" s="192">
        <v>13</v>
      </c>
      <c r="J8" s="192">
        <v>5</v>
      </c>
      <c r="K8" s="192">
        <v>0</v>
      </c>
      <c r="L8" s="192">
        <v>14</v>
      </c>
      <c r="M8" s="192">
        <v>6</v>
      </c>
      <c r="N8" s="192">
        <v>58</v>
      </c>
      <c r="O8" s="192">
        <v>31</v>
      </c>
      <c r="P8" s="363">
        <v>171.27719999999999</v>
      </c>
    </row>
    <row r="9" spans="2:16" x14ac:dyDescent="0.25">
      <c r="B9" s="192" t="s">
        <v>798</v>
      </c>
      <c r="C9" s="192" t="s">
        <v>307</v>
      </c>
      <c r="D9" s="192" t="s">
        <v>609</v>
      </c>
      <c r="E9" s="192" t="s">
        <v>303</v>
      </c>
      <c r="F9" s="192">
        <v>10111</v>
      </c>
      <c r="G9" s="192">
        <v>35</v>
      </c>
      <c r="H9" s="192">
        <v>22</v>
      </c>
      <c r="I9" s="192">
        <v>20</v>
      </c>
      <c r="J9" s="192">
        <v>4</v>
      </c>
      <c r="K9" s="192">
        <v>1</v>
      </c>
      <c r="L9" s="192">
        <v>15</v>
      </c>
      <c r="M9" s="192">
        <v>7</v>
      </c>
      <c r="N9" s="192">
        <v>51</v>
      </c>
      <c r="O9" s="192">
        <v>28</v>
      </c>
      <c r="P9" s="363">
        <v>184.62129999999999</v>
      </c>
    </row>
    <row r="10" spans="2:16" x14ac:dyDescent="0.25">
      <c r="B10" s="192" t="s">
        <v>630</v>
      </c>
      <c r="C10" s="192" t="s">
        <v>609</v>
      </c>
      <c r="D10" s="192" t="s">
        <v>307</v>
      </c>
      <c r="E10" s="192" t="s">
        <v>303</v>
      </c>
      <c r="F10" s="192">
        <v>10479</v>
      </c>
      <c r="G10" s="192">
        <v>39</v>
      </c>
      <c r="H10" s="192">
        <v>26</v>
      </c>
      <c r="I10" s="192">
        <v>19</v>
      </c>
      <c r="J10" s="192">
        <v>5</v>
      </c>
      <c r="K10" s="192">
        <v>0</v>
      </c>
      <c r="L10" s="192">
        <v>16</v>
      </c>
      <c r="M10" s="192">
        <v>9</v>
      </c>
      <c r="N10" s="192">
        <v>65</v>
      </c>
      <c r="O10" s="192">
        <v>24</v>
      </c>
      <c r="P10" s="363">
        <v>201.72570000000002</v>
      </c>
    </row>
    <row r="11" spans="2:16" x14ac:dyDescent="0.25">
      <c r="B11" s="192" t="s">
        <v>149</v>
      </c>
      <c r="C11" s="192" t="s">
        <v>609</v>
      </c>
      <c r="D11" s="192" t="s">
        <v>303</v>
      </c>
      <c r="E11" s="192" t="s">
        <v>307</v>
      </c>
      <c r="F11" s="192">
        <v>12256</v>
      </c>
      <c r="G11" s="192">
        <v>41</v>
      </c>
      <c r="H11" s="192">
        <v>22</v>
      </c>
      <c r="I11" s="192">
        <v>20</v>
      </c>
      <c r="J11" s="192">
        <v>7</v>
      </c>
      <c r="K11" s="192">
        <v>0</v>
      </c>
      <c r="L11" s="192">
        <v>19</v>
      </c>
      <c r="M11" s="192">
        <v>8</v>
      </c>
      <c r="N11" s="192">
        <v>60</v>
      </c>
      <c r="O11" s="192">
        <v>31</v>
      </c>
      <c r="P11" s="363">
        <v>214.22480000000002</v>
      </c>
    </row>
    <row r="12" spans="2:16" x14ac:dyDescent="0.25">
      <c r="B12" s="192" t="s">
        <v>325</v>
      </c>
      <c r="C12" s="192" t="s">
        <v>303</v>
      </c>
      <c r="D12" s="192" t="s">
        <v>307</v>
      </c>
      <c r="E12" s="192" t="s">
        <v>609</v>
      </c>
      <c r="F12" s="192">
        <v>11092</v>
      </c>
      <c r="G12" s="192">
        <v>24</v>
      </c>
      <c r="H12" s="192">
        <v>25</v>
      </c>
      <c r="I12" s="192">
        <v>12</v>
      </c>
      <c r="J12" s="192">
        <v>5</v>
      </c>
      <c r="K12" s="192">
        <v>0</v>
      </c>
      <c r="L12" s="192">
        <v>17</v>
      </c>
      <c r="M12" s="192">
        <v>10</v>
      </c>
      <c r="N12" s="192">
        <v>51</v>
      </c>
      <c r="O12" s="192">
        <v>29</v>
      </c>
      <c r="P12" s="363">
        <v>181.7636</v>
      </c>
    </row>
    <row r="13" spans="2:16" x14ac:dyDescent="0.25">
      <c r="B13" s="192" t="s">
        <v>329</v>
      </c>
      <c r="C13" s="192" t="s">
        <v>303</v>
      </c>
      <c r="D13" s="192" t="s">
        <v>307</v>
      </c>
      <c r="E13" s="192" t="s">
        <v>299</v>
      </c>
      <c r="F13" s="192">
        <v>10346</v>
      </c>
      <c r="G13" s="192">
        <v>34</v>
      </c>
      <c r="H13" s="192">
        <v>22</v>
      </c>
      <c r="I13" s="192">
        <v>12</v>
      </c>
      <c r="J13" s="192">
        <v>4</v>
      </c>
      <c r="K13" s="192">
        <v>0</v>
      </c>
      <c r="L13" s="192">
        <v>13</v>
      </c>
      <c r="M13" s="192">
        <v>9</v>
      </c>
      <c r="N13" s="192">
        <v>45</v>
      </c>
      <c r="O13" s="192">
        <v>22</v>
      </c>
      <c r="P13" s="363">
        <v>178.37180000000001</v>
      </c>
    </row>
    <row r="14" spans="2:16" x14ac:dyDescent="0.25">
      <c r="B14" s="192" t="s">
        <v>143</v>
      </c>
      <c r="C14" s="192" t="s">
        <v>303</v>
      </c>
      <c r="D14" s="192" t="s">
        <v>609</v>
      </c>
      <c r="E14" s="192" t="s">
        <v>299</v>
      </c>
      <c r="F14" s="192">
        <v>10799</v>
      </c>
      <c r="G14" s="192">
        <v>34</v>
      </c>
      <c r="H14" s="192">
        <v>28</v>
      </c>
      <c r="I14" s="192">
        <v>17</v>
      </c>
      <c r="J14" s="192">
        <v>4</v>
      </c>
      <c r="K14" s="192">
        <v>0</v>
      </c>
      <c r="L14" s="192">
        <v>14</v>
      </c>
      <c r="M14" s="192">
        <v>9</v>
      </c>
      <c r="N14" s="192">
        <v>55</v>
      </c>
      <c r="O14" s="192">
        <v>28</v>
      </c>
      <c r="P14" s="363">
        <v>194.6317</v>
      </c>
    </row>
    <row r="15" spans="2:16" x14ac:dyDescent="0.25">
      <c r="B15" s="192" t="s">
        <v>146</v>
      </c>
      <c r="C15" s="192" t="s">
        <v>609</v>
      </c>
      <c r="D15" s="192" t="s">
        <v>300</v>
      </c>
      <c r="E15" s="192" t="s">
        <v>307</v>
      </c>
      <c r="F15" s="192">
        <v>10308</v>
      </c>
      <c r="G15" s="192">
        <v>26</v>
      </c>
      <c r="H15" s="192">
        <v>25</v>
      </c>
      <c r="I15" s="192">
        <v>11</v>
      </c>
      <c r="J15" s="192">
        <v>6</v>
      </c>
      <c r="K15" s="192">
        <v>1</v>
      </c>
      <c r="L15" s="192">
        <v>14</v>
      </c>
      <c r="M15" s="192">
        <v>11</v>
      </c>
      <c r="N15" s="192">
        <v>67</v>
      </c>
      <c r="O15" s="192">
        <v>21</v>
      </c>
      <c r="P15" s="363">
        <v>178.7064</v>
      </c>
    </row>
    <row r="16" spans="2:16" x14ac:dyDescent="0.25">
      <c r="B16" s="192" t="s">
        <v>145</v>
      </c>
      <c r="C16" s="192" t="s">
        <v>307</v>
      </c>
      <c r="D16" s="192" t="s">
        <v>609</v>
      </c>
      <c r="E16" s="192" t="s">
        <v>299</v>
      </c>
      <c r="F16" s="192">
        <v>10551</v>
      </c>
      <c r="G16" s="192">
        <v>22</v>
      </c>
      <c r="H16" s="192">
        <v>26</v>
      </c>
      <c r="I16" s="192">
        <v>13</v>
      </c>
      <c r="J16" s="192">
        <v>6</v>
      </c>
      <c r="K16" s="192">
        <v>0</v>
      </c>
      <c r="L16" s="192">
        <v>15</v>
      </c>
      <c r="M16" s="192">
        <v>9</v>
      </c>
      <c r="N16" s="192">
        <v>59</v>
      </c>
      <c r="O16" s="192">
        <v>26</v>
      </c>
      <c r="P16" s="363">
        <v>176.37330000000003</v>
      </c>
    </row>
    <row r="17" spans="2:16" x14ac:dyDescent="0.25">
      <c r="B17" s="192" t="s">
        <v>883</v>
      </c>
      <c r="C17" s="192" t="s">
        <v>795</v>
      </c>
      <c r="D17" s="192" t="s">
        <v>300</v>
      </c>
      <c r="E17" s="192" t="s">
        <v>298</v>
      </c>
      <c r="F17" s="192">
        <v>10205</v>
      </c>
      <c r="G17" s="192">
        <v>19</v>
      </c>
      <c r="H17" s="192">
        <v>19</v>
      </c>
      <c r="I17" s="192">
        <v>5</v>
      </c>
      <c r="J17" s="192">
        <v>8</v>
      </c>
      <c r="K17" s="192">
        <v>0</v>
      </c>
      <c r="L17" s="192">
        <v>16</v>
      </c>
      <c r="M17" s="192">
        <v>9</v>
      </c>
      <c r="N17" s="192">
        <v>59</v>
      </c>
      <c r="O17" s="192">
        <v>25</v>
      </c>
      <c r="P17" s="363">
        <v>156.25150000000002</v>
      </c>
    </row>
    <row r="18" spans="2:16" x14ac:dyDescent="0.25">
      <c r="B18" s="192" t="s">
        <v>315</v>
      </c>
      <c r="C18" s="192" t="s">
        <v>300</v>
      </c>
      <c r="D18" s="192" t="s">
        <v>611</v>
      </c>
      <c r="E18" s="192" t="s">
        <v>303</v>
      </c>
      <c r="F18" s="192">
        <v>9669</v>
      </c>
      <c r="G18" s="192">
        <v>31</v>
      </c>
      <c r="H18" s="192">
        <v>13</v>
      </c>
      <c r="I18" s="192">
        <v>13</v>
      </c>
      <c r="J18" s="192">
        <v>4</v>
      </c>
      <c r="K18" s="192">
        <v>0</v>
      </c>
      <c r="L18" s="192">
        <v>10</v>
      </c>
      <c r="M18" s="192">
        <v>9</v>
      </c>
      <c r="N18" s="192">
        <v>55</v>
      </c>
      <c r="O18" s="192">
        <v>14</v>
      </c>
      <c r="P18" s="363">
        <v>162.7527</v>
      </c>
    </row>
    <row r="19" spans="2:16" x14ac:dyDescent="0.25">
      <c r="B19" s="192" t="s">
        <v>786</v>
      </c>
      <c r="C19" s="192" t="s">
        <v>303</v>
      </c>
      <c r="D19" s="192" t="s">
        <v>299</v>
      </c>
      <c r="E19" s="192" t="s">
        <v>298</v>
      </c>
      <c r="F19" s="192">
        <v>10708</v>
      </c>
      <c r="G19" s="192">
        <v>39</v>
      </c>
      <c r="H19" s="192">
        <v>15</v>
      </c>
      <c r="I19" s="192">
        <v>18</v>
      </c>
      <c r="J19" s="192">
        <v>6</v>
      </c>
      <c r="K19" s="192">
        <v>0</v>
      </c>
      <c r="L19" s="192">
        <v>16</v>
      </c>
      <c r="M19" s="192">
        <v>10</v>
      </c>
      <c r="N19" s="192">
        <v>57</v>
      </c>
      <c r="O19" s="192">
        <v>29</v>
      </c>
      <c r="P19" s="363">
        <v>189.5264</v>
      </c>
    </row>
    <row r="20" spans="2:16" x14ac:dyDescent="0.25">
      <c r="B20" s="192" t="s">
        <v>800</v>
      </c>
      <c r="C20" s="192" t="s">
        <v>609</v>
      </c>
      <c r="D20" s="192" t="s">
        <v>300</v>
      </c>
      <c r="E20" s="192" t="s">
        <v>307</v>
      </c>
      <c r="F20" s="192">
        <v>10524</v>
      </c>
      <c r="G20" s="192">
        <v>36</v>
      </c>
      <c r="H20" s="192">
        <v>16</v>
      </c>
      <c r="I20" s="192">
        <v>12</v>
      </c>
      <c r="J20" s="192">
        <v>9</v>
      </c>
      <c r="K20" s="192">
        <v>1</v>
      </c>
      <c r="L20" s="192">
        <v>14</v>
      </c>
      <c r="M20" s="192">
        <v>9</v>
      </c>
      <c r="N20" s="192">
        <v>52</v>
      </c>
      <c r="O20" s="192">
        <v>25</v>
      </c>
      <c r="P20" s="363">
        <v>175.7492</v>
      </c>
    </row>
    <row r="21" spans="2:16" x14ac:dyDescent="0.25">
      <c r="B21" s="192" t="s">
        <v>323</v>
      </c>
      <c r="C21" s="192" t="s">
        <v>303</v>
      </c>
      <c r="D21" s="192" t="s">
        <v>307</v>
      </c>
      <c r="E21" s="192" t="s">
        <v>299</v>
      </c>
      <c r="F21" s="192">
        <v>11048</v>
      </c>
      <c r="G21" s="192">
        <v>43</v>
      </c>
      <c r="H21" s="192">
        <v>19</v>
      </c>
      <c r="I21" s="192">
        <v>18</v>
      </c>
      <c r="J21" s="192">
        <v>6</v>
      </c>
      <c r="K21" s="192">
        <v>1</v>
      </c>
      <c r="L21" s="192">
        <v>20</v>
      </c>
      <c r="M21" s="192">
        <v>10</v>
      </c>
      <c r="N21" s="192">
        <v>52</v>
      </c>
      <c r="O21" s="192">
        <v>32</v>
      </c>
      <c r="P21" s="363">
        <v>202.0984</v>
      </c>
    </row>
    <row r="22" spans="2:16" x14ac:dyDescent="0.25">
      <c r="B22" s="192" t="s">
        <v>783</v>
      </c>
      <c r="C22" s="192" t="s">
        <v>610</v>
      </c>
      <c r="D22" s="192" t="s">
        <v>298</v>
      </c>
      <c r="E22" s="192" t="s">
        <v>609</v>
      </c>
      <c r="F22" s="192">
        <v>10206</v>
      </c>
      <c r="G22" s="192">
        <v>29</v>
      </c>
      <c r="H22" s="192">
        <v>23</v>
      </c>
      <c r="I22" s="192">
        <v>10</v>
      </c>
      <c r="J22" s="192">
        <v>8</v>
      </c>
      <c r="K22" s="192">
        <v>1</v>
      </c>
      <c r="L22" s="192">
        <v>15</v>
      </c>
      <c r="M22" s="192">
        <v>7</v>
      </c>
      <c r="N22" s="192">
        <v>40</v>
      </c>
      <c r="O22" s="192">
        <v>28</v>
      </c>
      <c r="P22" s="363">
        <v>167.2098</v>
      </c>
    </row>
    <row r="23" spans="2:16" x14ac:dyDescent="0.25">
      <c r="B23" s="192" t="s">
        <v>163</v>
      </c>
      <c r="C23" s="192" t="s">
        <v>303</v>
      </c>
      <c r="D23" s="192" t="s">
        <v>609</v>
      </c>
      <c r="E23" s="192" t="s">
        <v>307</v>
      </c>
      <c r="F23" s="192">
        <v>11531</v>
      </c>
      <c r="G23" s="192">
        <v>28</v>
      </c>
      <c r="H23" s="192">
        <v>28</v>
      </c>
      <c r="I23" s="192">
        <v>13</v>
      </c>
      <c r="J23" s="192">
        <v>7</v>
      </c>
      <c r="K23" s="192">
        <v>0</v>
      </c>
      <c r="L23" s="192">
        <v>16</v>
      </c>
      <c r="M23" s="192">
        <v>9</v>
      </c>
      <c r="N23" s="192">
        <v>60</v>
      </c>
      <c r="O23" s="192">
        <v>27</v>
      </c>
      <c r="P23" s="363">
        <v>193.2073</v>
      </c>
    </row>
    <row r="24" spans="2:16" x14ac:dyDescent="0.25">
      <c r="B24" s="192" t="s">
        <v>161</v>
      </c>
      <c r="C24" s="192" t="s">
        <v>303</v>
      </c>
      <c r="D24" s="192" t="s">
        <v>307</v>
      </c>
      <c r="E24" s="192" t="s">
        <v>300</v>
      </c>
      <c r="F24" s="192">
        <v>11685</v>
      </c>
      <c r="G24" s="192">
        <v>29</v>
      </c>
      <c r="H24" s="192">
        <v>24</v>
      </c>
      <c r="I24" s="192">
        <v>10</v>
      </c>
      <c r="J24" s="192">
        <v>7</v>
      </c>
      <c r="K24" s="192">
        <v>0</v>
      </c>
      <c r="L24" s="192">
        <v>20</v>
      </c>
      <c r="M24" s="192">
        <v>12</v>
      </c>
      <c r="N24" s="192">
        <v>65</v>
      </c>
      <c r="O24" s="192">
        <v>28</v>
      </c>
      <c r="P24" s="363">
        <v>196.2355</v>
      </c>
    </row>
    <row r="25" spans="2:16" x14ac:dyDescent="0.25">
      <c r="B25" s="192" t="s">
        <v>318</v>
      </c>
      <c r="C25" s="192" t="s">
        <v>300</v>
      </c>
      <c r="D25" s="192" t="s">
        <v>307</v>
      </c>
      <c r="E25" s="192" t="s">
        <v>609</v>
      </c>
      <c r="F25" s="192">
        <v>10764</v>
      </c>
      <c r="G25" s="192">
        <v>33</v>
      </c>
      <c r="H25" s="192">
        <v>18</v>
      </c>
      <c r="I25" s="192">
        <v>13</v>
      </c>
      <c r="J25" s="192">
        <v>5</v>
      </c>
      <c r="K25" s="192">
        <v>0</v>
      </c>
      <c r="L25" s="192">
        <v>13</v>
      </c>
      <c r="M25" s="192">
        <v>11</v>
      </c>
      <c r="N25" s="192">
        <v>65</v>
      </c>
      <c r="O25" s="192">
        <v>19</v>
      </c>
      <c r="P25" s="363">
        <v>184.34120000000001</v>
      </c>
    </row>
    <row r="26" spans="2:16" x14ac:dyDescent="0.25">
      <c r="B26" s="192" t="s">
        <v>141</v>
      </c>
      <c r="C26" s="192" t="s">
        <v>609</v>
      </c>
      <c r="D26" s="192" t="s">
        <v>307</v>
      </c>
      <c r="E26" s="192" t="s">
        <v>303</v>
      </c>
      <c r="F26" s="192">
        <v>10791</v>
      </c>
      <c r="G26" s="192">
        <v>38</v>
      </c>
      <c r="H26" s="192">
        <v>30</v>
      </c>
      <c r="I26" s="192">
        <v>21</v>
      </c>
      <c r="J26" s="192">
        <v>3</v>
      </c>
      <c r="K26" s="192">
        <v>0</v>
      </c>
      <c r="L26" s="192">
        <v>17</v>
      </c>
      <c r="M26" s="192">
        <v>10</v>
      </c>
      <c r="N26" s="192">
        <v>54</v>
      </c>
      <c r="O26" s="192">
        <v>27</v>
      </c>
      <c r="P26" s="363">
        <v>208.86530000000002</v>
      </c>
    </row>
    <row r="27" spans="2:16" x14ac:dyDescent="0.25">
      <c r="B27" s="192" t="s">
        <v>775</v>
      </c>
      <c r="C27" s="192" t="s">
        <v>303</v>
      </c>
      <c r="D27" s="192" t="s">
        <v>610</v>
      </c>
      <c r="E27" s="192" t="s">
        <v>298</v>
      </c>
      <c r="F27" s="192">
        <v>10403</v>
      </c>
      <c r="G27" s="192">
        <v>22</v>
      </c>
      <c r="H27" s="192">
        <v>16</v>
      </c>
      <c r="I27" s="192">
        <v>8</v>
      </c>
      <c r="J27" s="192">
        <v>13</v>
      </c>
      <c r="K27" s="192">
        <v>1</v>
      </c>
      <c r="L27" s="192">
        <v>20</v>
      </c>
      <c r="M27" s="192">
        <v>10</v>
      </c>
      <c r="N27" s="192">
        <v>52</v>
      </c>
      <c r="O27" s="192">
        <v>32</v>
      </c>
      <c r="P27" s="363">
        <v>160.9949</v>
      </c>
    </row>
    <row r="28" spans="2:16" x14ac:dyDescent="0.25">
      <c r="B28" s="192" t="s">
        <v>142</v>
      </c>
      <c r="C28" s="192" t="s">
        <v>307</v>
      </c>
      <c r="D28" s="192" t="s">
        <v>795</v>
      </c>
      <c r="E28" s="192" t="s">
        <v>696</v>
      </c>
      <c r="F28" s="192">
        <v>10651</v>
      </c>
      <c r="G28" s="192">
        <v>28</v>
      </c>
      <c r="H28" s="192">
        <v>22</v>
      </c>
      <c r="I28" s="192">
        <v>8</v>
      </c>
      <c r="J28" s="192">
        <v>8</v>
      </c>
      <c r="K28" s="192">
        <v>0</v>
      </c>
      <c r="L28" s="192">
        <v>20</v>
      </c>
      <c r="M28" s="192">
        <v>12</v>
      </c>
      <c r="N28" s="192">
        <v>44</v>
      </c>
      <c r="O28" s="192">
        <v>27</v>
      </c>
      <c r="P28" s="363">
        <v>178.45330000000001</v>
      </c>
    </row>
    <row r="29" spans="2:16" x14ac:dyDescent="0.25">
      <c r="B29" s="192" t="s">
        <v>618</v>
      </c>
      <c r="C29" s="192" t="s">
        <v>303</v>
      </c>
      <c r="D29" s="192" t="s">
        <v>307</v>
      </c>
      <c r="E29" s="192" t="s">
        <v>298</v>
      </c>
      <c r="F29" s="192">
        <v>11480</v>
      </c>
      <c r="G29" s="192">
        <v>38</v>
      </c>
      <c r="H29" s="192">
        <v>25</v>
      </c>
      <c r="I29" s="192">
        <v>18</v>
      </c>
      <c r="J29" s="192">
        <v>6</v>
      </c>
      <c r="K29" s="192">
        <v>0</v>
      </c>
      <c r="L29" s="192">
        <v>20</v>
      </c>
      <c r="M29" s="192">
        <v>10</v>
      </c>
      <c r="N29" s="192">
        <v>52</v>
      </c>
      <c r="O29" s="192">
        <v>32</v>
      </c>
      <c r="P29" s="363">
        <v>207.184</v>
      </c>
    </row>
    <row r="30" spans="2:16" x14ac:dyDescent="0.25">
      <c r="B30" s="192" t="s">
        <v>144</v>
      </c>
      <c r="C30" s="192" t="s">
        <v>609</v>
      </c>
      <c r="D30" s="192" t="s">
        <v>303</v>
      </c>
      <c r="E30" s="192" t="s">
        <v>307</v>
      </c>
      <c r="F30" s="192">
        <v>10059</v>
      </c>
      <c r="G30" s="192">
        <v>26</v>
      </c>
      <c r="H30" s="192">
        <v>23</v>
      </c>
      <c r="I30" s="192">
        <v>14</v>
      </c>
      <c r="J30" s="192">
        <v>6</v>
      </c>
      <c r="K30" s="192">
        <v>0</v>
      </c>
      <c r="L30" s="192">
        <v>16</v>
      </c>
      <c r="M30" s="192">
        <v>9</v>
      </c>
      <c r="N30" s="192">
        <v>54</v>
      </c>
      <c r="O30" s="192">
        <v>27</v>
      </c>
      <c r="P30" s="363">
        <v>174.03970000000001</v>
      </c>
    </row>
    <row r="31" spans="2:16" x14ac:dyDescent="0.25">
      <c r="B31" s="192" t="s">
        <v>797</v>
      </c>
      <c r="C31" s="192" t="s">
        <v>609</v>
      </c>
      <c r="D31" s="192" t="s">
        <v>307</v>
      </c>
      <c r="E31" s="192" t="s">
        <v>300</v>
      </c>
      <c r="F31" s="192">
        <v>10212</v>
      </c>
      <c r="G31" s="192">
        <v>42</v>
      </c>
      <c r="H31" s="192">
        <v>14</v>
      </c>
      <c r="I31" s="192">
        <v>17</v>
      </c>
      <c r="J31" s="192">
        <v>6</v>
      </c>
      <c r="K31" s="192">
        <v>0</v>
      </c>
      <c r="L31" s="192">
        <v>17</v>
      </c>
      <c r="M31" s="192">
        <v>7</v>
      </c>
      <c r="N31" s="192">
        <v>66</v>
      </c>
      <c r="O31" s="192">
        <v>27</v>
      </c>
      <c r="P31" s="363">
        <v>186.70959999999999</v>
      </c>
    </row>
    <row r="32" spans="2:16" x14ac:dyDescent="0.25">
      <c r="B32" s="192" t="s">
        <v>776</v>
      </c>
      <c r="C32" s="192" t="s">
        <v>307</v>
      </c>
      <c r="D32" s="192" t="s">
        <v>303</v>
      </c>
      <c r="E32" s="192" t="s">
        <v>609</v>
      </c>
      <c r="F32" s="192">
        <v>11145</v>
      </c>
      <c r="G32" s="192">
        <v>31</v>
      </c>
      <c r="H32" s="192">
        <v>29</v>
      </c>
      <c r="I32" s="192">
        <v>16</v>
      </c>
      <c r="J32" s="192">
        <v>6</v>
      </c>
      <c r="K32" s="192">
        <v>0</v>
      </c>
      <c r="L32" s="192">
        <v>17</v>
      </c>
      <c r="M32" s="192">
        <v>10</v>
      </c>
      <c r="N32" s="192">
        <v>59</v>
      </c>
      <c r="O32" s="192">
        <v>25</v>
      </c>
      <c r="P32" s="363">
        <v>199.55350000000001</v>
      </c>
    </row>
    <row r="33" spans="2:16" x14ac:dyDescent="0.25">
      <c r="B33" s="192" t="s">
        <v>777</v>
      </c>
      <c r="C33" s="192" t="s">
        <v>307</v>
      </c>
      <c r="D33" s="192" t="s">
        <v>609</v>
      </c>
      <c r="E33" s="192" t="s">
        <v>303</v>
      </c>
      <c r="F33" s="192">
        <v>10905</v>
      </c>
      <c r="G33" s="192">
        <v>29</v>
      </c>
      <c r="H33" s="192">
        <v>20</v>
      </c>
      <c r="I33" s="192">
        <v>13</v>
      </c>
      <c r="J33" s="192">
        <v>8</v>
      </c>
      <c r="K33" s="192">
        <v>0</v>
      </c>
      <c r="L33" s="192">
        <v>19</v>
      </c>
      <c r="M33" s="192">
        <v>14</v>
      </c>
      <c r="N33" s="192">
        <v>55</v>
      </c>
      <c r="O33" s="192">
        <v>24</v>
      </c>
      <c r="P33" s="363">
        <v>188.51150000000001</v>
      </c>
    </row>
    <row r="34" spans="2:16" x14ac:dyDescent="0.25">
      <c r="B34" s="192" t="s">
        <v>779</v>
      </c>
      <c r="C34" s="192" t="s">
        <v>303</v>
      </c>
      <c r="D34" s="192" t="s">
        <v>298</v>
      </c>
      <c r="E34" s="192" t="s">
        <v>299</v>
      </c>
      <c r="F34" s="192">
        <v>10955</v>
      </c>
      <c r="G34" s="192">
        <v>40</v>
      </c>
      <c r="H34" s="192">
        <v>26</v>
      </c>
      <c r="I34" s="192">
        <v>17</v>
      </c>
      <c r="J34" s="192">
        <v>5</v>
      </c>
      <c r="K34" s="192">
        <v>0</v>
      </c>
      <c r="L34" s="192">
        <v>10</v>
      </c>
      <c r="M34" s="192">
        <v>8</v>
      </c>
      <c r="N34" s="192">
        <v>51</v>
      </c>
      <c r="O34" s="192">
        <v>22</v>
      </c>
      <c r="P34" s="363">
        <v>195.37649999999999</v>
      </c>
    </row>
    <row r="35" spans="2:16" x14ac:dyDescent="0.25">
      <c r="B35" s="192" t="s">
        <v>138</v>
      </c>
      <c r="C35" s="192" t="s">
        <v>299</v>
      </c>
      <c r="D35" s="192" t="s">
        <v>610</v>
      </c>
      <c r="E35" s="192" t="s">
        <v>307</v>
      </c>
      <c r="F35" s="192">
        <v>10218</v>
      </c>
      <c r="G35" s="192">
        <v>28</v>
      </c>
      <c r="H35" s="192">
        <v>21</v>
      </c>
      <c r="I35" s="192">
        <v>9</v>
      </c>
      <c r="J35" s="192">
        <v>6</v>
      </c>
      <c r="K35" s="192">
        <v>0</v>
      </c>
      <c r="L35" s="192">
        <v>11</v>
      </c>
      <c r="M35" s="192">
        <v>6</v>
      </c>
      <c r="N35" s="192">
        <v>47</v>
      </c>
      <c r="O35" s="192">
        <v>26</v>
      </c>
      <c r="P35" s="363">
        <v>161.20939999999999</v>
      </c>
    </row>
    <row r="36" spans="2:16" x14ac:dyDescent="0.25">
      <c r="B36" s="192" t="s">
        <v>333</v>
      </c>
      <c r="C36" s="192" t="s">
        <v>611</v>
      </c>
      <c r="D36" s="192" t="s">
        <v>300</v>
      </c>
      <c r="E36" s="192" t="s">
        <v>303</v>
      </c>
      <c r="F36" s="192">
        <v>10434</v>
      </c>
      <c r="G36" s="192">
        <v>31</v>
      </c>
      <c r="H36" s="192">
        <v>15</v>
      </c>
      <c r="I36" s="192">
        <v>10</v>
      </c>
      <c r="J36" s="192">
        <v>7</v>
      </c>
      <c r="K36" s="192">
        <v>0</v>
      </c>
      <c r="L36" s="192">
        <v>14</v>
      </c>
      <c r="M36" s="192">
        <v>7</v>
      </c>
      <c r="N36" s="192">
        <v>51</v>
      </c>
      <c r="O36" s="192">
        <v>28</v>
      </c>
      <c r="P36" s="363">
        <v>165.05219999999997</v>
      </c>
    </row>
    <row r="37" spans="2:16" x14ac:dyDescent="0.25">
      <c r="B37" s="192" t="s">
        <v>782</v>
      </c>
      <c r="C37" s="192" t="s">
        <v>298</v>
      </c>
      <c r="D37" s="192" t="s">
        <v>609</v>
      </c>
      <c r="E37" s="192" t="s">
        <v>611</v>
      </c>
      <c r="F37" s="192">
        <v>10520</v>
      </c>
      <c r="G37" s="192">
        <v>35</v>
      </c>
      <c r="H37" s="192">
        <v>23</v>
      </c>
      <c r="I37" s="192">
        <v>16</v>
      </c>
      <c r="J37" s="192">
        <v>7</v>
      </c>
      <c r="K37" s="192">
        <v>1</v>
      </c>
      <c r="L37" s="192">
        <v>16</v>
      </c>
      <c r="M37" s="192">
        <v>14</v>
      </c>
      <c r="N37" s="192">
        <v>56</v>
      </c>
      <c r="O37" s="192">
        <v>21</v>
      </c>
      <c r="P37" s="363">
        <v>195.01599999999999</v>
      </c>
    </row>
    <row r="38" spans="2:16" x14ac:dyDescent="0.25">
      <c r="B38" s="192" t="s">
        <v>784</v>
      </c>
      <c r="C38" s="192" t="s">
        <v>303</v>
      </c>
      <c r="D38" s="192" t="s">
        <v>307</v>
      </c>
      <c r="E38" s="192" t="s">
        <v>609</v>
      </c>
      <c r="F38" s="192">
        <v>10690</v>
      </c>
      <c r="G38" s="192">
        <v>39</v>
      </c>
      <c r="H38" s="192">
        <v>26</v>
      </c>
      <c r="I38" s="192">
        <v>19</v>
      </c>
      <c r="J38" s="192">
        <v>5</v>
      </c>
      <c r="K38" s="192">
        <v>0</v>
      </c>
      <c r="L38" s="192">
        <v>18</v>
      </c>
      <c r="M38" s="192">
        <v>8</v>
      </c>
      <c r="N38" s="192">
        <v>63</v>
      </c>
      <c r="O38" s="192">
        <v>29</v>
      </c>
      <c r="P38" s="363">
        <v>202.827</v>
      </c>
    </row>
    <row r="39" spans="2:16" x14ac:dyDescent="0.25">
      <c r="B39" s="192" t="s">
        <v>792</v>
      </c>
      <c r="C39" s="192" t="s">
        <v>609</v>
      </c>
      <c r="D39" s="192" t="s">
        <v>307</v>
      </c>
      <c r="E39" s="192" t="s">
        <v>801</v>
      </c>
      <c r="F39" s="192">
        <v>11082</v>
      </c>
      <c r="G39" s="192">
        <v>33</v>
      </c>
      <c r="H39" s="192">
        <v>19</v>
      </c>
      <c r="I39" s="192">
        <v>15</v>
      </c>
      <c r="J39" s="192">
        <v>5</v>
      </c>
      <c r="K39" s="192">
        <v>1</v>
      </c>
      <c r="L39" s="192">
        <v>17</v>
      </c>
      <c r="M39" s="192">
        <v>13</v>
      </c>
      <c r="N39" s="192">
        <v>42</v>
      </c>
      <c r="O39" s="192">
        <v>22</v>
      </c>
      <c r="P39" s="363">
        <v>190.13059999999999</v>
      </c>
    </row>
    <row r="40" spans="2:16" x14ac:dyDescent="0.25">
      <c r="B40" s="192" t="s">
        <v>804</v>
      </c>
      <c r="C40" s="192" t="s">
        <v>303</v>
      </c>
      <c r="D40" s="192" t="s">
        <v>298</v>
      </c>
      <c r="E40" s="192" t="s">
        <v>609</v>
      </c>
      <c r="F40" s="192">
        <v>9711</v>
      </c>
      <c r="G40" s="192">
        <v>39</v>
      </c>
      <c r="H40" s="192">
        <v>15</v>
      </c>
      <c r="I40" s="192">
        <v>15</v>
      </c>
      <c r="J40" s="192">
        <v>5</v>
      </c>
      <c r="K40" s="192">
        <v>0</v>
      </c>
      <c r="L40" s="192">
        <v>15</v>
      </c>
      <c r="M40" s="192">
        <v>6</v>
      </c>
      <c r="N40" s="192">
        <v>55</v>
      </c>
      <c r="O40" s="192">
        <v>30</v>
      </c>
      <c r="P40" s="363">
        <v>172.85129999999998</v>
      </c>
    </row>
    <row r="41" spans="2:16" x14ac:dyDescent="0.25">
      <c r="B41" s="192" t="s">
        <v>802</v>
      </c>
      <c r="C41" s="192" t="s">
        <v>307</v>
      </c>
      <c r="D41" s="192" t="s">
        <v>609</v>
      </c>
      <c r="E41" s="192" t="s">
        <v>298</v>
      </c>
      <c r="F41" s="192">
        <v>12125</v>
      </c>
      <c r="G41" s="192">
        <v>40</v>
      </c>
      <c r="H41" s="192">
        <v>28</v>
      </c>
      <c r="I41" s="192">
        <v>17</v>
      </c>
      <c r="J41" s="192">
        <v>8</v>
      </c>
      <c r="K41" s="192">
        <v>1</v>
      </c>
      <c r="L41" s="192">
        <v>18</v>
      </c>
      <c r="M41" s="192">
        <v>9</v>
      </c>
      <c r="N41" s="192">
        <v>57</v>
      </c>
      <c r="O41" s="192">
        <v>30</v>
      </c>
      <c r="P41" s="363">
        <v>214.03749999999999</v>
      </c>
    </row>
    <row r="42" spans="2:16" x14ac:dyDescent="0.25">
      <c r="B42" s="192" t="s">
        <v>785</v>
      </c>
      <c r="C42" s="192" t="s">
        <v>307</v>
      </c>
      <c r="D42" s="192" t="s">
        <v>303</v>
      </c>
      <c r="E42" s="192" t="s">
        <v>609</v>
      </c>
      <c r="F42" s="192">
        <v>11445</v>
      </c>
      <c r="G42" s="192">
        <v>32</v>
      </c>
      <c r="H42" s="192">
        <v>27</v>
      </c>
      <c r="I42" s="192">
        <v>16</v>
      </c>
      <c r="J42" s="192">
        <v>6</v>
      </c>
      <c r="K42" s="192">
        <v>0</v>
      </c>
      <c r="L42" s="192">
        <v>18</v>
      </c>
      <c r="M42" s="192">
        <v>13</v>
      </c>
      <c r="N42" s="192">
        <v>55</v>
      </c>
      <c r="O42" s="192">
        <v>24</v>
      </c>
      <c r="P42" s="363">
        <v>204.49349999999998</v>
      </c>
    </row>
    <row r="43" spans="2:16" x14ac:dyDescent="0.25">
      <c r="B43" s="192" t="s">
        <v>162</v>
      </c>
      <c r="C43" s="192" t="s">
        <v>307</v>
      </c>
      <c r="D43" s="192" t="s">
        <v>609</v>
      </c>
      <c r="E43" s="192" t="s">
        <v>303</v>
      </c>
      <c r="F43" s="192">
        <v>11437</v>
      </c>
      <c r="G43" s="192">
        <v>30</v>
      </c>
      <c r="H43" s="192">
        <v>20</v>
      </c>
      <c r="I43" s="192">
        <v>14</v>
      </c>
      <c r="J43" s="192">
        <v>10</v>
      </c>
      <c r="K43" s="192">
        <v>0</v>
      </c>
      <c r="L43" s="192">
        <v>19</v>
      </c>
      <c r="M43" s="192">
        <v>12</v>
      </c>
      <c r="N43" s="192">
        <v>57</v>
      </c>
      <c r="O43" s="192">
        <v>29</v>
      </c>
      <c r="P43" s="363">
        <v>191.5771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E719-704D-4D31-A757-A3B8F456AF9E}">
  <dimension ref="B2:AW1337"/>
  <sheetViews>
    <sheetView topLeftCell="C1" workbookViewId="0">
      <selection activeCell="AO7" sqref="AO7"/>
    </sheetView>
  </sheetViews>
  <sheetFormatPr defaultRowHeight="15.75" x14ac:dyDescent="0.25"/>
  <cols>
    <col min="2" max="2" width="14.25" style="20" bestFit="1" customWidth="1"/>
    <col min="3" max="3" width="17.75" style="265" bestFit="1" customWidth="1"/>
    <col min="4" max="4" width="8.25" style="23" bestFit="1" customWidth="1"/>
    <col min="5" max="5" width="1.5" style="23" bestFit="1" customWidth="1"/>
    <col min="6" max="6" width="8.875" style="23" bestFit="1" customWidth="1"/>
    <col min="7" max="7" width="4" style="23" bestFit="1" customWidth="1"/>
    <col min="8" max="8" width="4.25" style="23" bestFit="1" customWidth="1"/>
    <col min="9" max="9" width="11.625" style="23" bestFit="1" customWidth="1"/>
    <col min="10" max="10" width="7.625" style="23" bestFit="1" customWidth="1"/>
    <col min="11" max="11" width="6.375" style="23" bestFit="1" customWidth="1"/>
    <col min="12" max="12" width="3.625" style="23" bestFit="1" customWidth="1"/>
    <col min="13" max="13" width="7" style="23" bestFit="1" customWidth="1"/>
    <col min="14" max="14" width="4.125" style="23" bestFit="1" customWidth="1"/>
    <col min="15" max="15" width="9.625" style="23" bestFit="1" customWidth="1"/>
    <col min="16" max="16" width="7.625" style="43" bestFit="1" customWidth="1"/>
    <col min="19" max="19" width="15.5" style="20" bestFit="1" customWidth="1"/>
    <col min="20" max="20" width="17.75" style="265" bestFit="1" customWidth="1"/>
    <col min="21" max="21" width="8.25" style="23" bestFit="1" customWidth="1"/>
    <col min="22" max="22" width="1.5" style="23" bestFit="1" customWidth="1"/>
    <col min="23" max="23" width="8.875" style="23" bestFit="1" customWidth="1"/>
    <col min="24" max="24" width="4" style="23" bestFit="1" customWidth="1"/>
    <col min="25" max="25" width="4.25" style="23" bestFit="1" customWidth="1"/>
    <col min="26" max="26" width="11.625" style="23" bestFit="1" customWidth="1"/>
    <col min="27" max="27" width="7.625" style="23" bestFit="1" customWidth="1"/>
    <col min="28" max="28" width="6.375" style="23" bestFit="1" customWidth="1"/>
    <col min="29" max="29" width="3.625" style="23" bestFit="1" customWidth="1"/>
    <col min="30" max="30" width="7" style="23" bestFit="1" customWidth="1"/>
    <col min="31" max="31" width="4.125" style="23" bestFit="1" customWidth="1"/>
    <col min="32" max="32" width="9.625" style="23" bestFit="1" customWidth="1"/>
    <col min="33" max="33" width="7.625" style="43" bestFit="1" customWidth="1"/>
    <col min="35" max="35" width="15.5" style="20" bestFit="1" customWidth="1"/>
    <col min="36" max="36" width="17.75" style="265" bestFit="1" customWidth="1"/>
    <col min="37" max="37" width="8.25" style="23" bestFit="1" customWidth="1"/>
    <col min="38" max="38" width="1.5" style="23" bestFit="1" customWidth="1"/>
    <col min="39" max="39" width="8.875" style="397" bestFit="1" customWidth="1"/>
    <col min="40" max="40" width="4" style="397" bestFit="1" customWidth="1"/>
    <col min="41" max="41" width="4.25" style="397" bestFit="1" customWidth="1"/>
    <col min="42" max="42" width="11.625" style="397" bestFit="1" customWidth="1"/>
    <col min="43" max="43" width="7.625" style="397" bestFit="1" customWidth="1"/>
    <col min="44" max="44" width="6.375" style="397" bestFit="1" customWidth="1"/>
    <col min="45" max="45" width="3.625" style="397" bestFit="1" customWidth="1"/>
    <col min="46" max="46" width="7" style="397" bestFit="1" customWidth="1"/>
    <col min="47" max="47" width="4.125" style="397" bestFit="1" customWidth="1"/>
    <col min="48" max="48" width="9.625" style="397" bestFit="1" customWidth="1"/>
    <col min="49" max="49" width="7.625" style="43" bestFit="1" customWidth="1"/>
  </cols>
  <sheetData>
    <row r="2" spans="2:49" ht="19.5" x14ac:dyDescent="0.3">
      <c r="B2" s="390" t="s">
        <v>2103</v>
      </c>
      <c r="S2" s="390" t="s">
        <v>2104</v>
      </c>
      <c r="AI2" s="390"/>
    </row>
    <row r="4" spans="2:49" x14ac:dyDescent="0.25">
      <c r="B4" s="35" t="s">
        <v>1233</v>
      </c>
      <c r="C4" s="263" t="s">
        <v>1234</v>
      </c>
      <c r="D4" s="28" t="s">
        <v>204</v>
      </c>
      <c r="E4" s="35"/>
      <c r="F4" s="35" t="s">
        <v>197</v>
      </c>
      <c r="G4" s="35" t="s">
        <v>198</v>
      </c>
      <c r="H4" s="35" t="s">
        <v>199</v>
      </c>
      <c r="I4" s="35" t="s">
        <v>200</v>
      </c>
      <c r="J4" s="35" t="s">
        <v>478</v>
      </c>
      <c r="K4" s="35" t="s">
        <v>479</v>
      </c>
      <c r="L4" s="35" t="s">
        <v>201</v>
      </c>
      <c r="M4" s="35" t="s">
        <v>202</v>
      </c>
      <c r="N4" s="35" t="s">
        <v>367</v>
      </c>
      <c r="O4" s="35" t="s">
        <v>631</v>
      </c>
      <c r="P4" s="45" t="s">
        <v>203</v>
      </c>
      <c r="S4" s="35" t="s">
        <v>1233</v>
      </c>
      <c r="T4" s="263" t="s">
        <v>1234</v>
      </c>
      <c r="U4" s="28" t="s">
        <v>204</v>
      </c>
      <c r="V4" s="35"/>
      <c r="W4" s="35" t="s">
        <v>197</v>
      </c>
      <c r="X4" s="35" t="s">
        <v>198</v>
      </c>
      <c r="Y4" s="35" t="s">
        <v>199</v>
      </c>
      <c r="Z4" s="35" t="s">
        <v>200</v>
      </c>
      <c r="AA4" s="35" t="s">
        <v>478</v>
      </c>
      <c r="AB4" s="35" t="s">
        <v>479</v>
      </c>
      <c r="AC4" s="35" t="s">
        <v>201</v>
      </c>
      <c r="AD4" s="35" t="s">
        <v>202</v>
      </c>
      <c r="AE4" s="35" t="s">
        <v>367</v>
      </c>
      <c r="AF4" s="35" t="s">
        <v>631</v>
      </c>
      <c r="AG4" s="45" t="s">
        <v>203</v>
      </c>
      <c r="AI4" s="35" t="s">
        <v>1233</v>
      </c>
      <c r="AJ4" s="263" t="s">
        <v>1234</v>
      </c>
      <c r="AK4" s="28" t="s">
        <v>204</v>
      </c>
      <c r="AL4" s="35"/>
      <c r="AM4" s="397" t="s">
        <v>197</v>
      </c>
      <c r="AN4" s="397" t="s">
        <v>198</v>
      </c>
      <c r="AO4" s="397" t="s">
        <v>199</v>
      </c>
      <c r="AP4" s="397" t="s">
        <v>200</v>
      </c>
      <c r="AQ4" s="397" t="s">
        <v>478</v>
      </c>
      <c r="AR4" s="397" t="s">
        <v>479</v>
      </c>
      <c r="AS4" s="397" t="s">
        <v>201</v>
      </c>
      <c r="AT4" s="397" t="s">
        <v>202</v>
      </c>
      <c r="AU4" s="397" t="s">
        <v>367</v>
      </c>
      <c r="AV4" s="397" t="s">
        <v>631</v>
      </c>
      <c r="AW4" s="45" t="s">
        <v>203</v>
      </c>
    </row>
    <row r="5" spans="2:49" x14ac:dyDescent="0.25">
      <c r="B5" s="22" t="s">
        <v>132</v>
      </c>
      <c r="C5" s="283"/>
      <c r="D5" s="30"/>
      <c r="E5" s="35"/>
      <c r="F5" s="35">
        <f>SUM(F6:F35)</f>
        <v>11723</v>
      </c>
      <c r="G5" s="35">
        <f>SUM(G6:G35)</f>
        <v>42</v>
      </c>
      <c r="H5" s="35">
        <f t="shared" ref="H5:O5" si="0">SUM(H6:H35)</f>
        <v>20</v>
      </c>
      <c r="I5" s="35">
        <f t="shared" si="0"/>
        <v>14</v>
      </c>
      <c r="J5" s="35">
        <f t="shared" si="0"/>
        <v>7</v>
      </c>
      <c r="K5" s="35">
        <f t="shared" si="0"/>
        <v>0</v>
      </c>
      <c r="L5" s="35">
        <f t="shared" si="0"/>
        <v>20</v>
      </c>
      <c r="M5" s="35">
        <f t="shared" si="0"/>
        <v>12</v>
      </c>
      <c r="N5" s="35">
        <f t="shared" si="0"/>
        <v>59</v>
      </c>
      <c r="O5" s="35">
        <f t="shared" si="0"/>
        <v>28</v>
      </c>
      <c r="P5" s="314">
        <f>SUM(P6:P35)</f>
        <v>208.3509</v>
      </c>
      <c r="S5" s="22" t="s">
        <v>132</v>
      </c>
      <c r="T5" s="283"/>
      <c r="U5" s="30"/>
      <c r="V5" s="35"/>
      <c r="W5" s="35">
        <v>9511</v>
      </c>
      <c r="X5" s="35">
        <v>39</v>
      </c>
      <c r="Y5" s="35">
        <v>17</v>
      </c>
      <c r="Z5" s="35">
        <v>12</v>
      </c>
      <c r="AA5" s="35">
        <v>7</v>
      </c>
      <c r="AB5" s="35">
        <v>0</v>
      </c>
      <c r="AC5" s="35">
        <v>17</v>
      </c>
      <c r="AD5" s="35">
        <v>11</v>
      </c>
      <c r="AE5" s="35">
        <v>38</v>
      </c>
      <c r="AF5" s="35">
        <v>20</v>
      </c>
      <c r="AG5" s="314">
        <v>175.79130000000001</v>
      </c>
      <c r="AI5" s="22" t="s">
        <v>132</v>
      </c>
      <c r="AJ5" s="283"/>
      <c r="AK5" s="30"/>
      <c r="AL5" s="35"/>
      <c r="AM5" s="397">
        <f>F5-W5</f>
        <v>2212</v>
      </c>
      <c r="AN5" s="397">
        <f>G5-X5</f>
        <v>3</v>
      </c>
      <c r="AO5" s="397">
        <f t="shared" ref="AO5:AV20" si="1">H5-Y5</f>
        <v>3</v>
      </c>
      <c r="AP5" s="397">
        <f t="shared" si="1"/>
        <v>2</v>
      </c>
      <c r="AQ5" s="397">
        <f t="shared" si="1"/>
        <v>0</v>
      </c>
      <c r="AR5" s="397">
        <f t="shared" si="1"/>
        <v>0</v>
      </c>
      <c r="AS5" s="397">
        <f t="shared" si="1"/>
        <v>3</v>
      </c>
      <c r="AT5" s="397">
        <f t="shared" si="1"/>
        <v>1</v>
      </c>
      <c r="AU5" s="397">
        <f t="shared" si="1"/>
        <v>21</v>
      </c>
      <c r="AV5" s="397">
        <f t="shared" si="1"/>
        <v>8</v>
      </c>
      <c r="AW5" s="314">
        <f>P5-AG5</f>
        <v>32.559599999999989</v>
      </c>
    </row>
    <row r="6" spans="2:49" x14ac:dyDescent="0.25">
      <c r="B6" s="24"/>
      <c r="C6" s="265" t="s">
        <v>211</v>
      </c>
      <c r="D6" s="23" t="str">
        <f>IFERROR(VLOOKUP($C6,'World Cup Players'!B:X,3,FALSE),0)</f>
        <v>ar Argentina</v>
      </c>
      <c r="E6" s="30"/>
      <c r="F6" s="23">
        <f>IFERROR(VLOOKUP($C6,'World Cup Players'!B:X,9,FALSE),0)</f>
        <v>620</v>
      </c>
      <c r="G6" s="23">
        <f>IFERROR(VLOOKUP($C6,'World Cup Players'!B:X,11,FALSE),0)</f>
        <v>8</v>
      </c>
      <c r="H6" s="23">
        <f>IFERROR(VLOOKUP($C6,'World Cup Players'!B:X,12,FALSE),0)</f>
        <v>4</v>
      </c>
      <c r="I6" s="23">
        <f>IFERROR(VLOOKUP($C6,'GAME WINNING GOALS'!A:B,2,FALSE),0)</f>
        <v>2</v>
      </c>
      <c r="J6" s="23">
        <f>IFERROR(VLOOKUP($C6,'World Cup Players'!B:X,17,FALSE),0)</f>
        <v>0</v>
      </c>
      <c r="K6" s="23">
        <f>IFERROR(VLOOKUP($C6,'World Cup Players'!B:X,18,FALSE),0)</f>
        <v>0</v>
      </c>
      <c r="L6" s="44">
        <f>IFERROR(VLOOKUP($C6,'World Cup GK'!B:AE,16,FALSE),0)</f>
        <v>0</v>
      </c>
      <c r="M6" s="44">
        <f>IFERROR(VLOOKUP($C6,'World Cup GK'!B:AE,19,FALSE),0)</f>
        <v>0</v>
      </c>
      <c r="N6" s="44">
        <f>IFERROR(VLOOKUP($C6,'World Cup GK'!B:AE,14,FALSE),0)</f>
        <v>0</v>
      </c>
      <c r="O6" s="44">
        <f>IFERROR(VLOOKUP($C6,'World Cup GK'!B:AE,11,FALSE),0)</f>
        <v>0</v>
      </c>
      <c r="P6" s="43">
        <f t="shared" ref="P6:P71" si="2">SUM((F6*0.0083)+G6+H6+I6+L6+M6+(N6*0.2))-((J6*0.25)+(K6*0.5))-(O6*0.25)</f>
        <v>19.146000000000001</v>
      </c>
      <c r="S6" s="24"/>
      <c r="T6" s="265" t="s">
        <v>211</v>
      </c>
      <c r="U6" s="23" t="s">
        <v>1404</v>
      </c>
      <c r="V6" s="30"/>
      <c r="W6" s="23">
        <v>410</v>
      </c>
      <c r="X6" s="23">
        <v>8</v>
      </c>
      <c r="Y6" s="23">
        <v>1</v>
      </c>
      <c r="Z6" s="23">
        <v>2</v>
      </c>
      <c r="AA6" s="23">
        <v>0</v>
      </c>
      <c r="AB6" s="23">
        <v>0</v>
      </c>
      <c r="AC6" s="44">
        <v>0</v>
      </c>
      <c r="AD6" s="44">
        <v>0</v>
      </c>
      <c r="AE6" s="44">
        <v>0</v>
      </c>
      <c r="AF6" s="44">
        <v>0</v>
      </c>
      <c r="AG6" s="43">
        <v>14.403</v>
      </c>
      <c r="AI6" s="24"/>
      <c r="AJ6" s="265" t="s">
        <v>211</v>
      </c>
      <c r="AK6" s="23" t="s">
        <v>1404</v>
      </c>
      <c r="AL6" s="30"/>
      <c r="AM6" s="397">
        <f t="shared" ref="AM6:AM69" si="3">F6-W6</f>
        <v>210</v>
      </c>
      <c r="AN6" s="397">
        <f t="shared" ref="AN6:AR69" si="4">G6-X6</f>
        <v>0</v>
      </c>
      <c r="AO6" s="397">
        <f t="shared" si="1"/>
        <v>3</v>
      </c>
      <c r="AP6" s="397">
        <f t="shared" si="1"/>
        <v>0</v>
      </c>
      <c r="AQ6" s="397">
        <f t="shared" si="1"/>
        <v>0</v>
      </c>
      <c r="AR6" s="397">
        <f t="shared" si="1"/>
        <v>0</v>
      </c>
      <c r="AS6" s="397">
        <f t="shared" si="1"/>
        <v>0</v>
      </c>
      <c r="AT6" s="397">
        <f t="shared" si="1"/>
        <v>0</v>
      </c>
      <c r="AU6" s="397">
        <f t="shared" si="1"/>
        <v>0</v>
      </c>
      <c r="AV6" s="397">
        <f t="shared" si="1"/>
        <v>0</v>
      </c>
      <c r="AW6" s="314">
        <f t="shared" ref="AW6:AW11" si="5">P6-AG6</f>
        <v>4.7430000000000003</v>
      </c>
    </row>
    <row r="7" spans="2:49" x14ac:dyDescent="0.25">
      <c r="B7" s="24"/>
      <c r="C7" s="265" t="s">
        <v>5</v>
      </c>
      <c r="D7" s="23" t="str">
        <f>IFERROR(VLOOKUP($C7,'World Cup Players'!B:X,3,FALSE),0)</f>
        <v>eng England</v>
      </c>
      <c r="E7" s="30"/>
      <c r="F7" s="23">
        <f>IFERROR(VLOOKUP($C7,'World Cup Players'!B:X,9,FALSE),0)</f>
        <v>652</v>
      </c>
      <c r="G7" s="23">
        <f>IFERROR(VLOOKUP($C7,'World Cup Players'!B:X,11,FALSE),0)</f>
        <v>6</v>
      </c>
      <c r="H7" s="23">
        <f>IFERROR(VLOOKUP($C7,'World Cup Players'!B:X,12,FALSE),0)</f>
        <v>1</v>
      </c>
      <c r="I7" s="23">
        <f>IFERROR(VLOOKUP($C7,'GAME WINNING GOALS'!A:B,2,FALSE),0)</f>
        <v>2</v>
      </c>
      <c r="J7" s="23">
        <f>IFERROR(VLOOKUP($C7,'World Cup Players'!B:X,17,FALSE),0)</f>
        <v>0</v>
      </c>
      <c r="K7" s="23">
        <f>IFERROR(VLOOKUP($C7,'World Cup Players'!B:X,18,FALSE),0)</f>
        <v>0</v>
      </c>
      <c r="L7" s="44">
        <f>IFERROR(VLOOKUP($C7,'World Cup GK'!B:AE,16,FALSE),0)</f>
        <v>0</v>
      </c>
      <c r="M7" s="44">
        <f>IFERROR(VLOOKUP($C7,'World Cup GK'!B:AE,19,FALSE),0)</f>
        <v>0</v>
      </c>
      <c r="N7" s="44">
        <f>IFERROR(VLOOKUP($C7,'World Cup GK'!B:AE,14,FALSE),0)</f>
        <v>0</v>
      </c>
      <c r="O7" s="44">
        <f>IFERROR(VLOOKUP($C7,'World Cup GK'!B:AE,11,FALSE),0)</f>
        <v>0</v>
      </c>
      <c r="P7" s="43">
        <f t="shared" si="2"/>
        <v>14.4116</v>
      </c>
      <c r="S7" s="24"/>
      <c r="T7" s="265" t="s">
        <v>5</v>
      </c>
      <c r="U7" s="23" t="s">
        <v>1542</v>
      </c>
      <c r="V7" s="30"/>
      <c r="W7" s="23">
        <v>442</v>
      </c>
      <c r="X7" s="23">
        <v>6</v>
      </c>
      <c r="Y7" s="23">
        <v>1</v>
      </c>
      <c r="Z7" s="23">
        <v>2</v>
      </c>
      <c r="AA7" s="23">
        <v>0</v>
      </c>
      <c r="AB7" s="23">
        <v>0</v>
      </c>
      <c r="AC7" s="44">
        <v>0</v>
      </c>
      <c r="AD7" s="44">
        <v>0</v>
      </c>
      <c r="AE7" s="44">
        <v>0</v>
      </c>
      <c r="AF7" s="44">
        <v>0</v>
      </c>
      <c r="AG7" s="43">
        <v>12.6686</v>
      </c>
      <c r="AI7" s="24"/>
      <c r="AJ7" s="265" t="s">
        <v>5</v>
      </c>
      <c r="AK7" s="23" t="s">
        <v>1542</v>
      </c>
      <c r="AL7" s="30"/>
      <c r="AM7" s="397">
        <f t="shared" si="3"/>
        <v>210</v>
      </c>
      <c r="AN7" s="397">
        <f t="shared" si="4"/>
        <v>0</v>
      </c>
      <c r="AO7" s="397">
        <f t="shared" si="1"/>
        <v>0</v>
      </c>
      <c r="AP7" s="397">
        <f t="shared" si="1"/>
        <v>0</v>
      </c>
      <c r="AQ7" s="397">
        <f t="shared" si="1"/>
        <v>0</v>
      </c>
      <c r="AR7" s="397">
        <f t="shared" si="1"/>
        <v>0</v>
      </c>
      <c r="AS7" s="397">
        <f t="shared" si="1"/>
        <v>0</v>
      </c>
      <c r="AT7" s="397">
        <f t="shared" si="1"/>
        <v>0</v>
      </c>
      <c r="AU7" s="397">
        <f t="shared" si="1"/>
        <v>0</v>
      </c>
      <c r="AV7" s="397">
        <f t="shared" si="1"/>
        <v>0</v>
      </c>
      <c r="AW7" s="314">
        <f t="shared" si="5"/>
        <v>1.7430000000000003</v>
      </c>
    </row>
    <row r="8" spans="2:49" x14ac:dyDescent="0.25">
      <c r="B8" s="24"/>
      <c r="C8" s="265" t="s">
        <v>689</v>
      </c>
      <c r="D8" s="23" t="str">
        <f>IFERROR(VLOOKUP($C8,'World Cup Players'!B:X,3,FALSE),0)</f>
        <v>no Norway</v>
      </c>
      <c r="E8" s="30"/>
      <c r="F8" s="23">
        <f>IFERROR(VLOOKUP($C8,'World Cup Players'!B:X,9,FALSE),0)</f>
        <v>465</v>
      </c>
      <c r="G8" s="23">
        <f>IFERROR(VLOOKUP($C8,'World Cup Players'!B:X,11,FALSE),0)</f>
        <v>7</v>
      </c>
      <c r="H8" s="23">
        <f>IFERROR(VLOOKUP($C8,'World Cup Players'!B:X,12,FALSE),0)</f>
        <v>0</v>
      </c>
      <c r="I8" s="23">
        <f>IFERROR(VLOOKUP($C8,'GAME WINNING GOALS'!A:B,2,FALSE),0)</f>
        <v>4</v>
      </c>
      <c r="J8" s="23">
        <f>IFERROR(VLOOKUP($C8,'World Cup Players'!B:X,17,FALSE),0)</f>
        <v>0</v>
      </c>
      <c r="K8" s="23">
        <f>IFERROR(VLOOKUP($C8,'World Cup Players'!B:X,18,FALSE),0)</f>
        <v>0</v>
      </c>
      <c r="L8" s="44">
        <f>IFERROR(VLOOKUP($C8,'World Cup GK'!B:AE,16,FALSE),0)</f>
        <v>0</v>
      </c>
      <c r="M8" s="44">
        <f>IFERROR(VLOOKUP($C8,'World Cup GK'!B:AE,19,FALSE),0)</f>
        <v>0</v>
      </c>
      <c r="N8" s="44">
        <f>IFERROR(VLOOKUP($C8,'World Cup GK'!B:AE,14,FALSE),0)</f>
        <v>0</v>
      </c>
      <c r="O8" s="44">
        <f>IFERROR(VLOOKUP($C8,'World Cup GK'!B:AE,11,FALSE),0)</f>
        <v>0</v>
      </c>
      <c r="P8" s="43">
        <f t="shared" si="2"/>
        <v>14.859500000000001</v>
      </c>
      <c r="S8" s="24"/>
      <c r="T8" s="265" t="s">
        <v>689</v>
      </c>
      <c r="U8" s="23" t="s">
        <v>1397</v>
      </c>
      <c r="V8" s="30"/>
      <c r="W8" s="23">
        <v>360</v>
      </c>
      <c r="X8" s="23">
        <v>7</v>
      </c>
      <c r="Y8" s="23">
        <v>0</v>
      </c>
      <c r="Z8" s="23">
        <v>4</v>
      </c>
      <c r="AA8" s="23">
        <v>0</v>
      </c>
      <c r="AB8" s="23">
        <v>0</v>
      </c>
      <c r="AC8" s="44">
        <v>0</v>
      </c>
      <c r="AD8" s="44">
        <v>0</v>
      </c>
      <c r="AE8" s="44">
        <v>0</v>
      </c>
      <c r="AF8" s="44">
        <v>0</v>
      </c>
      <c r="AG8" s="43">
        <v>13.988</v>
      </c>
      <c r="AI8" s="24"/>
      <c r="AJ8" s="265" t="s">
        <v>689</v>
      </c>
      <c r="AK8" s="23" t="s">
        <v>1397</v>
      </c>
      <c r="AL8" s="30"/>
      <c r="AM8" s="397">
        <f t="shared" si="3"/>
        <v>105</v>
      </c>
      <c r="AN8" s="397">
        <f t="shared" si="4"/>
        <v>0</v>
      </c>
      <c r="AO8" s="397">
        <f t="shared" si="1"/>
        <v>0</v>
      </c>
      <c r="AP8" s="397">
        <f t="shared" si="1"/>
        <v>0</v>
      </c>
      <c r="AQ8" s="397">
        <f t="shared" si="1"/>
        <v>0</v>
      </c>
      <c r="AR8" s="397">
        <f t="shared" si="1"/>
        <v>0</v>
      </c>
      <c r="AS8" s="397">
        <f t="shared" si="1"/>
        <v>0</v>
      </c>
      <c r="AT8" s="397">
        <f t="shared" si="1"/>
        <v>0</v>
      </c>
      <c r="AU8" s="397">
        <f t="shared" si="1"/>
        <v>0</v>
      </c>
      <c r="AV8" s="397">
        <f t="shared" si="1"/>
        <v>0</v>
      </c>
      <c r="AW8" s="314">
        <f t="shared" si="5"/>
        <v>0.87150000000000105</v>
      </c>
    </row>
    <row r="9" spans="2:49" x14ac:dyDescent="0.25">
      <c r="B9" s="24"/>
      <c r="C9" s="265" t="s">
        <v>8</v>
      </c>
      <c r="D9" s="23" t="str">
        <f>IFERROR(VLOOKUP($C9,'World Cup Players'!B:X,3,FALSE),0)</f>
        <v>be Belgium</v>
      </c>
      <c r="E9" s="30"/>
      <c r="F9" s="23">
        <f>IFERROR(VLOOKUP($C9,'World Cup Players'!B:X,9,FALSE),0)</f>
        <v>233</v>
      </c>
      <c r="G9" s="23">
        <f>IFERROR(VLOOKUP($C9,'World Cup Players'!B:X,11,FALSE),0)</f>
        <v>3</v>
      </c>
      <c r="H9" s="23">
        <f>IFERROR(VLOOKUP($C9,'World Cup Players'!B:X,12,FALSE),0)</f>
        <v>1</v>
      </c>
      <c r="I9" s="23">
        <f>IFERROR(VLOOKUP($C9,'GAME WINNING GOALS'!A:B,2,FALSE),0)</f>
        <v>0</v>
      </c>
      <c r="J9" s="23">
        <f>IFERROR(VLOOKUP($C9,'World Cup Players'!B:X,17,FALSE),0)</f>
        <v>1</v>
      </c>
      <c r="K9" s="23">
        <f>IFERROR(VLOOKUP($C9,'World Cup Players'!B:X,18,FALSE),0)</f>
        <v>0</v>
      </c>
      <c r="L9" s="44">
        <f>IFERROR(VLOOKUP($C9,'World Cup GK'!B:AE,16,FALSE),0)</f>
        <v>0</v>
      </c>
      <c r="M9" s="44">
        <f>IFERROR(VLOOKUP($C9,'World Cup GK'!B:AE,19,FALSE),0)</f>
        <v>0</v>
      </c>
      <c r="N9" s="44">
        <f>IFERROR(VLOOKUP($C9,'World Cup GK'!B:AE,14,FALSE),0)</f>
        <v>0</v>
      </c>
      <c r="O9" s="44">
        <f>IFERROR(VLOOKUP($C9,'World Cup GK'!B:AE,11,FALSE),0)</f>
        <v>0</v>
      </c>
      <c r="P9" s="43">
        <f t="shared" si="2"/>
        <v>5.6838999999999995</v>
      </c>
      <c r="S9" s="24"/>
      <c r="T9" s="265" t="s">
        <v>8</v>
      </c>
      <c r="U9" s="23" t="s">
        <v>1270</v>
      </c>
      <c r="V9" s="30"/>
      <c r="W9" s="23">
        <v>202</v>
      </c>
      <c r="X9" s="23">
        <v>3</v>
      </c>
      <c r="Y9" s="23">
        <v>1</v>
      </c>
      <c r="Z9" s="23">
        <v>0</v>
      </c>
      <c r="AA9" s="23">
        <v>1</v>
      </c>
      <c r="AB9" s="23">
        <v>0</v>
      </c>
      <c r="AC9" s="44">
        <v>0</v>
      </c>
      <c r="AD9" s="44">
        <v>0</v>
      </c>
      <c r="AE9" s="44">
        <v>0</v>
      </c>
      <c r="AF9" s="44">
        <v>0</v>
      </c>
      <c r="AG9" s="43">
        <v>5.4266000000000005</v>
      </c>
      <c r="AI9" s="24"/>
      <c r="AJ9" s="265" t="s">
        <v>8</v>
      </c>
      <c r="AK9" s="23" t="s">
        <v>1270</v>
      </c>
      <c r="AL9" s="30"/>
      <c r="AM9" s="397">
        <f t="shared" si="3"/>
        <v>31</v>
      </c>
      <c r="AN9" s="397">
        <f t="shared" si="4"/>
        <v>0</v>
      </c>
      <c r="AO9" s="397">
        <f t="shared" si="1"/>
        <v>0</v>
      </c>
      <c r="AP9" s="397">
        <f t="shared" si="1"/>
        <v>0</v>
      </c>
      <c r="AQ9" s="397">
        <f t="shared" si="1"/>
        <v>0</v>
      </c>
      <c r="AR9" s="397">
        <f t="shared" si="1"/>
        <v>0</v>
      </c>
      <c r="AS9" s="397">
        <f t="shared" si="1"/>
        <v>0</v>
      </c>
      <c r="AT9" s="397">
        <f t="shared" si="1"/>
        <v>0</v>
      </c>
      <c r="AU9" s="397">
        <f t="shared" si="1"/>
        <v>0</v>
      </c>
      <c r="AV9" s="397">
        <f t="shared" si="1"/>
        <v>0</v>
      </c>
      <c r="AW9" s="314">
        <f t="shared" si="5"/>
        <v>0.25729999999999897</v>
      </c>
    </row>
    <row r="10" spans="2:49" x14ac:dyDescent="0.25">
      <c r="B10" s="24"/>
      <c r="C10" s="265" t="s">
        <v>645</v>
      </c>
      <c r="D10" s="23" t="str">
        <f>IFERROR(VLOOKUP($C10,'World Cup Players'!B:X,3,FALSE),0)</f>
        <v>es Spain</v>
      </c>
      <c r="E10" s="30"/>
      <c r="F10" s="23">
        <f>IFERROR(VLOOKUP($C10,'World Cup Players'!B:X,9,FALSE),0)</f>
        <v>540</v>
      </c>
      <c r="G10" s="23">
        <f>IFERROR(VLOOKUP($C10,'World Cup Players'!B:X,11,FALSE),0)</f>
        <v>5</v>
      </c>
      <c r="H10" s="23">
        <f>IFERROR(VLOOKUP($C10,'World Cup Players'!B:X,12,FALSE),0)</f>
        <v>1</v>
      </c>
      <c r="I10" s="23">
        <f>IFERROR(VLOOKUP($C10,'GAME WINNING GOALS'!A:B,2,FALSE),0)</f>
        <v>2</v>
      </c>
      <c r="J10" s="23">
        <f>IFERROR(VLOOKUP($C10,'World Cup Players'!B:X,17,FALSE),0)</f>
        <v>0</v>
      </c>
      <c r="K10" s="23">
        <f>IFERROR(VLOOKUP($C10,'World Cup Players'!B:X,18,FALSE),0)</f>
        <v>0</v>
      </c>
      <c r="L10" s="44">
        <f>IFERROR(VLOOKUP($C10,'World Cup GK'!B:AE,16,FALSE),0)</f>
        <v>0</v>
      </c>
      <c r="M10" s="44">
        <f>IFERROR(VLOOKUP($C10,'World Cup GK'!B:AE,19,FALSE),0)</f>
        <v>0</v>
      </c>
      <c r="N10" s="44">
        <f>IFERROR(VLOOKUP($C10,'World Cup GK'!B:AE,14,FALSE),0)</f>
        <v>0</v>
      </c>
      <c r="O10" s="44">
        <f>IFERROR(VLOOKUP($C10,'World Cup GK'!B:AE,11,FALSE),0)</f>
        <v>0</v>
      </c>
      <c r="P10" s="43">
        <f t="shared" si="2"/>
        <v>12.481999999999999</v>
      </c>
      <c r="S10" s="24"/>
      <c r="T10" s="265" t="s">
        <v>645</v>
      </c>
      <c r="U10" s="23" t="s">
        <v>1275</v>
      </c>
      <c r="V10" s="30"/>
      <c r="W10" s="23">
        <v>389</v>
      </c>
      <c r="X10" s="23">
        <v>4</v>
      </c>
      <c r="Y10" s="23">
        <v>1</v>
      </c>
      <c r="Z10" s="23">
        <v>1</v>
      </c>
      <c r="AA10" s="23">
        <v>0</v>
      </c>
      <c r="AB10" s="23">
        <v>0</v>
      </c>
      <c r="AC10" s="44">
        <v>0</v>
      </c>
      <c r="AD10" s="44">
        <v>0</v>
      </c>
      <c r="AE10" s="44">
        <v>0</v>
      </c>
      <c r="AF10" s="44">
        <v>0</v>
      </c>
      <c r="AG10" s="43">
        <v>9.2286999999999999</v>
      </c>
      <c r="AI10" s="24"/>
      <c r="AJ10" s="265" t="s">
        <v>645</v>
      </c>
      <c r="AK10" s="23" t="s">
        <v>1275</v>
      </c>
      <c r="AL10" s="30"/>
      <c r="AM10" s="397">
        <f t="shared" si="3"/>
        <v>151</v>
      </c>
      <c r="AN10" s="397">
        <f t="shared" si="4"/>
        <v>1</v>
      </c>
      <c r="AO10" s="397">
        <f t="shared" si="1"/>
        <v>0</v>
      </c>
      <c r="AP10" s="397">
        <f t="shared" si="1"/>
        <v>1</v>
      </c>
      <c r="AQ10" s="397">
        <f t="shared" si="1"/>
        <v>0</v>
      </c>
      <c r="AR10" s="397">
        <f t="shared" si="1"/>
        <v>0</v>
      </c>
      <c r="AS10" s="397">
        <f t="shared" si="1"/>
        <v>0</v>
      </c>
      <c r="AT10" s="397">
        <f t="shared" si="1"/>
        <v>0</v>
      </c>
      <c r="AU10" s="397">
        <f t="shared" si="1"/>
        <v>0</v>
      </c>
      <c r="AV10" s="397">
        <f t="shared" si="1"/>
        <v>0</v>
      </c>
      <c r="AW10" s="314">
        <f t="shared" si="5"/>
        <v>3.2532999999999994</v>
      </c>
    </row>
    <row r="11" spans="2:49" x14ac:dyDescent="0.25">
      <c r="B11" s="24"/>
      <c r="C11" s="265" t="s">
        <v>693</v>
      </c>
      <c r="D11" s="23" t="str">
        <f>IFERROR(VLOOKUP($C11,'World Cup Players'!B:X,3,FALSE),0)</f>
        <v>ma Morocco</v>
      </c>
      <c r="E11" s="30"/>
      <c r="F11" s="23">
        <f>IFERROR(VLOOKUP($C11,'World Cup Players'!B:X,9,FALSE),0)</f>
        <v>381</v>
      </c>
      <c r="G11" s="23">
        <f>IFERROR(VLOOKUP($C11,'World Cup Players'!B:X,11,FALSE),0)</f>
        <v>3</v>
      </c>
      <c r="H11" s="23">
        <f>IFERROR(VLOOKUP($C11,'World Cup Players'!B:X,12,FALSE),0)</f>
        <v>0</v>
      </c>
      <c r="I11" s="23">
        <f>IFERROR(VLOOKUP($C11,'GAME WINNING GOALS'!A:B,2,FALSE),0)</f>
        <v>1</v>
      </c>
      <c r="J11" s="23">
        <f>IFERROR(VLOOKUP($C11,'World Cup Players'!B:X,17,FALSE),0)</f>
        <v>0</v>
      </c>
      <c r="K11" s="23">
        <f>IFERROR(VLOOKUP($C11,'World Cup Players'!B:X,18,FALSE),0)</f>
        <v>0</v>
      </c>
      <c r="L11" s="44">
        <f>IFERROR(VLOOKUP($C11,'World Cup GK'!B:AE,16,FALSE),0)</f>
        <v>0</v>
      </c>
      <c r="M11" s="44">
        <f>IFERROR(VLOOKUP($C11,'World Cup GK'!B:AE,19,FALSE),0)</f>
        <v>0</v>
      </c>
      <c r="N11" s="44">
        <f>IFERROR(VLOOKUP($C11,'World Cup GK'!B:AE,14,FALSE),0)</f>
        <v>0</v>
      </c>
      <c r="O11" s="44">
        <f>IFERROR(VLOOKUP($C11,'World Cup GK'!B:AE,11,FALSE),0)</f>
        <v>0</v>
      </c>
      <c r="P11" s="43">
        <f t="shared" si="2"/>
        <v>7.1623000000000001</v>
      </c>
      <c r="S11" s="24"/>
      <c r="T11" s="265" t="s">
        <v>693</v>
      </c>
      <c r="U11" s="23" t="s">
        <v>992</v>
      </c>
      <c r="V11" s="30"/>
      <c r="W11" s="23">
        <v>381</v>
      </c>
      <c r="X11" s="23">
        <v>3</v>
      </c>
      <c r="Y11" s="23">
        <v>0</v>
      </c>
      <c r="Z11" s="23">
        <v>1</v>
      </c>
      <c r="AA11" s="23">
        <v>0</v>
      </c>
      <c r="AB11" s="23">
        <v>0</v>
      </c>
      <c r="AC11" s="44">
        <v>0</v>
      </c>
      <c r="AD11" s="44">
        <v>0</v>
      </c>
      <c r="AE11" s="44">
        <v>0</v>
      </c>
      <c r="AF11" s="44">
        <v>0</v>
      </c>
      <c r="AG11" s="43">
        <v>7.1623000000000001</v>
      </c>
      <c r="AI11" s="24"/>
      <c r="AJ11" s="265" t="s">
        <v>693</v>
      </c>
      <c r="AK11" s="23" t="s">
        <v>992</v>
      </c>
      <c r="AL11" s="30"/>
      <c r="AM11" s="397">
        <f t="shared" si="3"/>
        <v>0</v>
      </c>
      <c r="AN11" s="397">
        <f t="shared" si="4"/>
        <v>0</v>
      </c>
      <c r="AO11" s="397">
        <f t="shared" si="1"/>
        <v>0</v>
      </c>
      <c r="AP11" s="397">
        <f t="shared" si="1"/>
        <v>0</v>
      </c>
      <c r="AQ11" s="397">
        <f t="shared" si="1"/>
        <v>0</v>
      </c>
      <c r="AR11" s="397">
        <f t="shared" si="1"/>
        <v>0</v>
      </c>
      <c r="AS11" s="397">
        <f t="shared" si="1"/>
        <v>0</v>
      </c>
      <c r="AT11" s="397">
        <f t="shared" si="1"/>
        <v>0</v>
      </c>
      <c r="AU11" s="397">
        <f t="shared" si="1"/>
        <v>0</v>
      </c>
      <c r="AV11" s="397">
        <f t="shared" si="1"/>
        <v>0</v>
      </c>
      <c r="AW11" s="314">
        <f t="shared" si="5"/>
        <v>0</v>
      </c>
    </row>
    <row r="12" spans="2:49" x14ac:dyDescent="0.25">
      <c r="B12" s="24"/>
      <c r="C12" s="265" t="s">
        <v>491</v>
      </c>
      <c r="D12" s="23" t="str">
        <f>IFERROR(VLOOKUP($C12,'World Cup Players'!B:X,3,FALSE),0)</f>
        <v>pt Portugal</v>
      </c>
      <c r="E12" s="30"/>
      <c r="F12" s="23">
        <f>IFERROR(VLOOKUP($C12,'World Cup Players'!B:X,9,FALSE),0)</f>
        <v>422</v>
      </c>
      <c r="G12" s="23">
        <f>IFERROR(VLOOKUP($C12,'World Cup Players'!B:X,11,FALSE),0)</f>
        <v>0</v>
      </c>
      <c r="H12" s="23">
        <f>IFERROR(VLOOKUP($C12,'World Cup Players'!B:X,12,FALSE),0)</f>
        <v>1</v>
      </c>
      <c r="I12" s="23">
        <f>IFERROR(VLOOKUP($C12,'GAME WINNING GOALS'!A:B,2,FALSE),0)</f>
        <v>0</v>
      </c>
      <c r="J12" s="23">
        <f>IFERROR(VLOOKUP($C12,'World Cup Players'!B:X,17,FALSE),0)</f>
        <v>0</v>
      </c>
      <c r="K12" s="23">
        <f>IFERROR(VLOOKUP($C12,'World Cup Players'!B:X,18,FALSE),0)</f>
        <v>0</v>
      </c>
      <c r="L12" s="44">
        <f>IFERROR(VLOOKUP($C12,'World Cup GK'!B:AE,16,FALSE),0)</f>
        <v>0</v>
      </c>
      <c r="M12" s="44">
        <f>IFERROR(VLOOKUP($C12,'World Cup GK'!B:AE,19,FALSE),0)</f>
        <v>0</v>
      </c>
      <c r="N12" s="44">
        <f>IFERROR(VLOOKUP($C12,'World Cup GK'!B:AE,14,FALSE),0)</f>
        <v>0</v>
      </c>
      <c r="O12" s="44">
        <f>IFERROR(VLOOKUP($C12,'World Cup GK'!B:AE,11,FALSE),0)</f>
        <v>0</v>
      </c>
      <c r="P12" s="43">
        <f t="shared" si="2"/>
        <v>4.5026000000000002</v>
      </c>
      <c r="S12" s="24"/>
      <c r="T12" s="265" t="s">
        <v>491</v>
      </c>
      <c r="U12" s="23" t="s">
        <v>1545</v>
      </c>
      <c r="V12" s="30"/>
      <c r="W12" s="23">
        <v>422</v>
      </c>
      <c r="X12" s="23">
        <v>0</v>
      </c>
      <c r="Y12" s="23">
        <v>1</v>
      </c>
      <c r="Z12" s="23">
        <v>0</v>
      </c>
      <c r="AA12" s="23">
        <v>0</v>
      </c>
      <c r="AB12" s="23">
        <v>0</v>
      </c>
      <c r="AC12" s="44">
        <v>0</v>
      </c>
      <c r="AD12" s="44">
        <v>0</v>
      </c>
      <c r="AE12" s="44">
        <v>0</v>
      </c>
      <c r="AF12" s="44">
        <v>0</v>
      </c>
      <c r="AG12" s="43">
        <v>4.5026000000000002</v>
      </c>
      <c r="AI12" s="24"/>
      <c r="AJ12" s="391" t="s">
        <v>491</v>
      </c>
      <c r="AK12" s="392" t="s">
        <v>1545</v>
      </c>
      <c r="AL12" s="392"/>
      <c r="AM12" s="397">
        <f t="shared" si="3"/>
        <v>0</v>
      </c>
      <c r="AN12" s="397">
        <f t="shared" si="4"/>
        <v>0</v>
      </c>
      <c r="AO12" s="397">
        <f t="shared" si="1"/>
        <v>0</v>
      </c>
      <c r="AP12" s="397">
        <f t="shared" si="1"/>
        <v>0</v>
      </c>
      <c r="AQ12" s="397">
        <f t="shared" si="1"/>
        <v>0</v>
      </c>
      <c r="AR12" s="397">
        <f t="shared" si="1"/>
        <v>0</v>
      </c>
      <c r="AS12" s="397">
        <f t="shared" si="1"/>
        <v>0</v>
      </c>
      <c r="AT12" s="397">
        <f t="shared" si="1"/>
        <v>0</v>
      </c>
      <c r="AU12" s="397">
        <f t="shared" si="1"/>
        <v>0</v>
      </c>
      <c r="AV12" s="397">
        <f t="shared" si="1"/>
        <v>0</v>
      </c>
      <c r="AW12" s="393">
        <f t="shared" ref="AW12:AW63" si="6">AG12-P12</f>
        <v>0</v>
      </c>
    </row>
    <row r="13" spans="2:49" x14ac:dyDescent="0.25">
      <c r="B13" s="24"/>
      <c r="C13" s="265" t="s">
        <v>535</v>
      </c>
      <c r="D13" s="23" t="str">
        <f>IFERROR(VLOOKUP($C13,'World Cup Players'!B:X,3,FALSE),0)</f>
        <v>de Germany</v>
      </c>
      <c r="E13" s="30"/>
      <c r="F13" s="23">
        <f>IFERROR(VLOOKUP($C13,'World Cup Players'!B:X,9,FALSE),0)</f>
        <v>326</v>
      </c>
      <c r="G13" s="23">
        <f>IFERROR(VLOOKUP($C13,'World Cup Players'!B:X,11,FALSE),0)</f>
        <v>1</v>
      </c>
      <c r="H13" s="23">
        <f>IFERROR(VLOOKUP($C13,'World Cup Players'!B:X,12,FALSE),0)</f>
        <v>0</v>
      </c>
      <c r="I13" s="23">
        <f>IFERROR(VLOOKUP($C13,'GAME WINNING GOALS'!A:B,2,FALSE),0)</f>
        <v>0</v>
      </c>
      <c r="J13" s="23">
        <f>IFERROR(VLOOKUP($C13,'World Cup Players'!B:X,17,FALSE),0)</f>
        <v>0</v>
      </c>
      <c r="K13" s="23">
        <f>IFERROR(VLOOKUP($C13,'World Cup Players'!B:X,18,FALSE),0)</f>
        <v>0</v>
      </c>
      <c r="L13" s="44">
        <f>IFERROR(VLOOKUP($C13,'World Cup GK'!B:AE,16,FALSE),0)</f>
        <v>0</v>
      </c>
      <c r="M13" s="44">
        <f>IFERROR(VLOOKUP($C13,'World Cup GK'!B:AE,19,FALSE),0)</f>
        <v>0</v>
      </c>
      <c r="N13" s="44">
        <f>IFERROR(VLOOKUP($C13,'World Cup GK'!B:AE,14,FALSE),0)</f>
        <v>0</v>
      </c>
      <c r="O13" s="44">
        <f>IFERROR(VLOOKUP($C13,'World Cup GK'!B:AE,11,FALSE),0)</f>
        <v>0</v>
      </c>
      <c r="P13" s="43">
        <f t="shared" si="2"/>
        <v>3.7058</v>
      </c>
      <c r="S13" s="24"/>
      <c r="T13" s="265" t="s">
        <v>535</v>
      </c>
      <c r="U13" s="23" t="s">
        <v>634</v>
      </c>
      <c r="V13" s="30"/>
      <c r="W13" s="23">
        <v>326</v>
      </c>
      <c r="X13" s="23">
        <v>1</v>
      </c>
      <c r="Y13" s="23">
        <v>0</v>
      </c>
      <c r="Z13" s="23">
        <v>0</v>
      </c>
      <c r="AA13" s="23">
        <v>0</v>
      </c>
      <c r="AB13" s="23">
        <v>0</v>
      </c>
      <c r="AC13" s="44">
        <v>0</v>
      </c>
      <c r="AD13" s="44">
        <v>0</v>
      </c>
      <c r="AE13" s="44">
        <v>0</v>
      </c>
      <c r="AF13" s="44">
        <v>0</v>
      </c>
      <c r="AG13" s="43">
        <v>3.7058</v>
      </c>
      <c r="AI13" s="24"/>
      <c r="AJ13" s="391" t="s">
        <v>535</v>
      </c>
      <c r="AK13" s="392" t="s">
        <v>634</v>
      </c>
      <c r="AL13" s="392"/>
      <c r="AM13" s="397">
        <f t="shared" si="3"/>
        <v>0</v>
      </c>
      <c r="AN13" s="397">
        <f t="shared" si="4"/>
        <v>0</v>
      </c>
      <c r="AO13" s="397">
        <f t="shared" si="1"/>
        <v>0</v>
      </c>
      <c r="AP13" s="397">
        <f t="shared" si="1"/>
        <v>0</v>
      </c>
      <c r="AQ13" s="397">
        <f t="shared" si="1"/>
        <v>0</v>
      </c>
      <c r="AR13" s="397">
        <f t="shared" si="1"/>
        <v>0</v>
      </c>
      <c r="AS13" s="397">
        <f t="shared" si="1"/>
        <v>0</v>
      </c>
      <c r="AT13" s="397">
        <f t="shared" si="1"/>
        <v>0</v>
      </c>
      <c r="AU13" s="397">
        <f t="shared" si="1"/>
        <v>0</v>
      </c>
      <c r="AV13" s="397">
        <f t="shared" si="1"/>
        <v>0</v>
      </c>
      <c r="AW13" s="393">
        <f t="shared" si="6"/>
        <v>0</v>
      </c>
    </row>
    <row r="14" spans="2:49" x14ac:dyDescent="0.25">
      <c r="B14" s="24"/>
      <c r="C14" s="265" t="s">
        <v>594</v>
      </c>
      <c r="D14" s="23" t="str">
        <f>IFERROR(VLOOKUP($C14,'World Cup Players'!B:X,3,FALSE),0)</f>
        <v>tr Türkiye</v>
      </c>
      <c r="E14" s="30"/>
      <c r="F14" s="23">
        <f>IFERROR(VLOOKUP($C14,'World Cup Players'!B:X,9,FALSE),0)</f>
        <v>270</v>
      </c>
      <c r="G14" s="23">
        <f>IFERROR(VLOOKUP($C14,'World Cup Players'!B:X,11,FALSE),0)</f>
        <v>1</v>
      </c>
      <c r="H14" s="23">
        <f>IFERROR(VLOOKUP($C14,'World Cup Players'!B:X,12,FALSE),0)</f>
        <v>0</v>
      </c>
      <c r="I14" s="23">
        <f>IFERROR(VLOOKUP($C14,'GAME WINNING GOALS'!A:B,2,FALSE),0)</f>
        <v>0</v>
      </c>
      <c r="J14" s="23">
        <f>IFERROR(VLOOKUP($C14,'World Cup Players'!B:X,17,FALSE),0)</f>
        <v>0</v>
      </c>
      <c r="K14" s="23">
        <f>IFERROR(VLOOKUP($C14,'World Cup Players'!B:X,18,FALSE),0)</f>
        <v>0</v>
      </c>
      <c r="L14" s="44">
        <f>IFERROR(VLOOKUP($C14,'World Cup GK'!B:AE,16,FALSE),0)</f>
        <v>0</v>
      </c>
      <c r="M14" s="44">
        <f>IFERROR(VLOOKUP($C14,'World Cup GK'!B:AE,19,FALSE),0)</f>
        <v>0</v>
      </c>
      <c r="N14" s="44">
        <f>IFERROR(VLOOKUP($C14,'World Cup GK'!B:AE,14,FALSE),0)</f>
        <v>0</v>
      </c>
      <c r="O14" s="44">
        <f>IFERROR(VLOOKUP($C14,'World Cup GK'!B:AE,11,FALSE),0)</f>
        <v>0</v>
      </c>
      <c r="P14" s="43">
        <f t="shared" si="2"/>
        <v>3.2410000000000001</v>
      </c>
      <c r="S14" s="24"/>
      <c r="T14" s="265" t="s">
        <v>594</v>
      </c>
      <c r="U14" s="23" t="s">
        <v>654</v>
      </c>
      <c r="V14" s="30"/>
      <c r="W14" s="23">
        <v>270</v>
      </c>
      <c r="X14" s="23">
        <v>1</v>
      </c>
      <c r="Y14" s="23">
        <v>0</v>
      </c>
      <c r="Z14" s="23">
        <v>0</v>
      </c>
      <c r="AA14" s="23">
        <v>0</v>
      </c>
      <c r="AB14" s="23">
        <v>0</v>
      </c>
      <c r="AC14" s="44">
        <v>0</v>
      </c>
      <c r="AD14" s="44">
        <v>0</v>
      </c>
      <c r="AE14" s="44">
        <v>0</v>
      </c>
      <c r="AF14" s="44">
        <v>0</v>
      </c>
      <c r="AG14" s="43">
        <v>3.2410000000000001</v>
      </c>
      <c r="AI14" s="24"/>
      <c r="AJ14" s="391" t="s">
        <v>594</v>
      </c>
      <c r="AK14" s="392" t="s">
        <v>654</v>
      </c>
      <c r="AL14" s="392"/>
      <c r="AM14" s="397">
        <f t="shared" si="3"/>
        <v>0</v>
      </c>
      <c r="AN14" s="397">
        <f t="shared" si="4"/>
        <v>0</v>
      </c>
      <c r="AO14" s="397">
        <f t="shared" si="1"/>
        <v>0</v>
      </c>
      <c r="AP14" s="397">
        <f t="shared" si="1"/>
        <v>0</v>
      </c>
      <c r="AQ14" s="397">
        <f t="shared" si="1"/>
        <v>0</v>
      </c>
      <c r="AR14" s="397">
        <f t="shared" si="1"/>
        <v>0</v>
      </c>
      <c r="AS14" s="397">
        <f t="shared" si="1"/>
        <v>0</v>
      </c>
      <c r="AT14" s="397">
        <f t="shared" si="1"/>
        <v>0</v>
      </c>
      <c r="AU14" s="397">
        <f t="shared" si="1"/>
        <v>0</v>
      </c>
      <c r="AV14" s="397">
        <f t="shared" si="1"/>
        <v>0</v>
      </c>
      <c r="AW14" s="393">
        <f t="shared" si="6"/>
        <v>0</v>
      </c>
    </row>
    <row r="15" spans="2:49" x14ac:dyDescent="0.25">
      <c r="B15" s="24"/>
      <c r="C15" s="265" t="s">
        <v>225</v>
      </c>
      <c r="D15" s="23" t="str">
        <f>IFERROR(VLOOKUP($C15,'World Cup Players'!B:X,3,FALSE),0)</f>
        <v>eng England</v>
      </c>
      <c r="E15" s="30"/>
      <c r="F15" s="23">
        <f>IFERROR(VLOOKUP($C15,'World Cup Players'!B:X,9,FALSE),0)</f>
        <v>602</v>
      </c>
      <c r="G15" s="23">
        <f>IFERROR(VLOOKUP($C15,'World Cup Players'!B:X,11,FALSE),0)</f>
        <v>6</v>
      </c>
      <c r="H15" s="23">
        <f>IFERROR(VLOOKUP($C15,'World Cup Players'!B:X,12,FALSE),0)</f>
        <v>1</v>
      </c>
      <c r="I15" s="23">
        <f>IFERROR(VLOOKUP($C15,'GAME WINNING GOALS'!A:B,2,FALSE),0)</f>
        <v>3</v>
      </c>
      <c r="J15" s="23">
        <f>IFERROR(VLOOKUP($C15,'World Cup Players'!B:X,17,FALSE),0)</f>
        <v>1</v>
      </c>
      <c r="K15" s="23">
        <f>IFERROR(VLOOKUP($C15,'World Cup Players'!B:X,18,FALSE),0)</f>
        <v>0</v>
      </c>
      <c r="L15" s="44">
        <f>IFERROR(VLOOKUP($C15,'World Cup GK'!B:AE,16,FALSE),0)</f>
        <v>0</v>
      </c>
      <c r="M15" s="44">
        <f>IFERROR(VLOOKUP($C15,'World Cup GK'!B:AE,19,FALSE),0)</f>
        <v>0</v>
      </c>
      <c r="N15" s="44">
        <f>IFERROR(VLOOKUP($C15,'World Cup GK'!B:AE,14,FALSE),0)</f>
        <v>0</v>
      </c>
      <c r="O15" s="44">
        <f>IFERROR(VLOOKUP($C15,'World Cup GK'!B:AE,11,FALSE),0)</f>
        <v>0</v>
      </c>
      <c r="P15" s="43">
        <f t="shared" si="2"/>
        <v>14.746600000000001</v>
      </c>
      <c r="S15" s="24"/>
      <c r="T15" s="265" t="s">
        <v>225</v>
      </c>
      <c r="U15" s="23" t="s">
        <v>1542</v>
      </c>
      <c r="V15" s="30"/>
      <c r="W15" s="23">
        <v>402</v>
      </c>
      <c r="X15" s="23">
        <v>4</v>
      </c>
      <c r="Y15" s="23">
        <v>1</v>
      </c>
      <c r="Z15" s="23">
        <v>2</v>
      </c>
      <c r="AA15" s="23">
        <v>1</v>
      </c>
      <c r="AB15" s="23">
        <v>0</v>
      </c>
      <c r="AC15" s="44">
        <v>0</v>
      </c>
      <c r="AD15" s="44">
        <v>0</v>
      </c>
      <c r="AE15" s="44">
        <v>0</v>
      </c>
      <c r="AF15" s="44">
        <v>0</v>
      </c>
      <c r="AG15" s="43">
        <v>10.086600000000001</v>
      </c>
      <c r="AI15" s="24"/>
      <c r="AJ15" s="265" t="s">
        <v>225</v>
      </c>
      <c r="AK15" s="23" t="s">
        <v>1542</v>
      </c>
      <c r="AL15" s="30"/>
      <c r="AM15" s="397">
        <f t="shared" si="3"/>
        <v>200</v>
      </c>
      <c r="AN15" s="397">
        <f t="shared" si="4"/>
        <v>2</v>
      </c>
      <c r="AO15" s="397">
        <f t="shared" si="1"/>
        <v>0</v>
      </c>
      <c r="AP15" s="397">
        <f t="shared" si="1"/>
        <v>1</v>
      </c>
      <c r="AQ15" s="397">
        <f t="shared" si="1"/>
        <v>0</v>
      </c>
      <c r="AR15" s="397">
        <f t="shared" si="1"/>
        <v>0</v>
      </c>
      <c r="AS15" s="397">
        <f t="shared" si="1"/>
        <v>0</v>
      </c>
      <c r="AT15" s="397">
        <f t="shared" si="1"/>
        <v>0</v>
      </c>
      <c r="AU15" s="397">
        <f t="shared" si="1"/>
        <v>0</v>
      </c>
      <c r="AV15" s="397">
        <f t="shared" si="1"/>
        <v>0</v>
      </c>
      <c r="AW15" s="314">
        <f t="shared" ref="AW15:AW17" si="7">P15-AG15</f>
        <v>4.66</v>
      </c>
    </row>
    <row r="16" spans="2:49" x14ac:dyDescent="0.25">
      <c r="B16" s="24"/>
      <c r="C16" s="278" t="s">
        <v>720</v>
      </c>
      <c r="D16" s="23" t="str">
        <f>IFERROR(VLOOKUP($C16,'World Cup Players'!B:X,3,FALSE),0)</f>
        <v>fr France</v>
      </c>
      <c r="E16" s="30"/>
      <c r="F16" s="23">
        <f>IFERROR(VLOOKUP($C16,'World Cup Players'!B:X,9,FALSE),0)</f>
        <v>556</v>
      </c>
      <c r="G16" s="23">
        <f>IFERROR(VLOOKUP($C16,'World Cup Players'!B:X,11,FALSE),0)</f>
        <v>0</v>
      </c>
      <c r="H16" s="23">
        <f>IFERROR(VLOOKUP($C16,'World Cup Players'!B:X,12,FALSE),0)</f>
        <v>5</v>
      </c>
      <c r="I16" s="23">
        <f>IFERROR(VLOOKUP($C16,'GAME WINNING GOALS'!A:B,2,FALSE),0)</f>
        <v>0</v>
      </c>
      <c r="J16" s="23">
        <f>IFERROR(VLOOKUP($C16,'World Cup Players'!B:X,17,FALSE),0)</f>
        <v>1</v>
      </c>
      <c r="K16" s="23">
        <f>IFERROR(VLOOKUP($C16,'World Cup Players'!B:X,18,FALSE),0)</f>
        <v>0</v>
      </c>
      <c r="L16" s="44">
        <f>IFERROR(VLOOKUP($C16,'World Cup GK'!B:AE,16,FALSE),0)</f>
        <v>0</v>
      </c>
      <c r="M16" s="44">
        <f>IFERROR(VLOOKUP($C16,'World Cup GK'!B:AE,19,FALSE),0)</f>
        <v>0</v>
      </c>
      <c r="N16" s="44">
        <f>IFERROR(VLOOKUP($C16,'World Cup GK'!B:AE,14,FALSE),0)</f>
        <v>0</v>
      </c>
      <c r="O16" s="44">
        <f>IFERROR(VLOOKUP($C16,'World Cup GK'!B:AE,11,FALSE),0)</f>
        <v>0</v>
      </c>
      <c r="P16" s="43">
        <f t="shared" si="2"/>
        <v>9.3647999999999989</v>
      </c>
      <c r="S16" s="24"/>
      <c r="T16" s="278" t="s">
        <v>720</v>
      </c>
      <c r="U16" s="23" t="s">
        <v>1420</v>
      </c>
      <c r="V16" s="30"/>
      <c r="W16" s="23">
        <v>395</v>
      </c>
      <c r="X16" s="23">
        <v>0</v>
      </c>
      <c r="Y16" s="23">
        <v>5</v>
      </c>
      <c r="Z16" s="23">
        <v>0</v>
      </c>
      <c r="AA16" s="23">
        <v>1</v>
      </c>
      <c r="AB16" s="23">
        <v>0</v>
      </c>
      <c r="AC16" s="44">
        <v>0</v>
      </c>
      <c r="AD16" s="44">
        <v>0</v>
      </c>
      <c r="AE16" s="44">
        <v>0</v>
      </c>
      <c r="AF16" s="44">
        <v>0</v>
      </c>
      <c r="AG16" s="43">
        <v>8.0285000000000011</v>
      </c>
      <c r="AI16" s="24"/>
      <c r="AJ16" s="278" t="s">
        <v>720</v>
      </c>
      <c r="AK16" s="23" t="s">
        <v>1420</v>
      </c>
      <c r="AL16" s="30"/>
      <c r="AM16" s="397">
        <f t="shared" si="3"/>
        <v>161</v>
      </c>
      <c r="AN16" s="397">
        <f t="shared" si="4"/>
        <v>0</v>
      </c>
      <c r="AO16" s="397">
        <f t="shared" si="1"/>
        <v>0</v>
      </c>
      <c r="AP16" s="397">
        <f t="shared" si="1"/>
        <v>0</v>
      </c>
      <c r="AQ16" s="397">
        <f t="shared" si="1"/>
        <v>0</v>
      </c>
      <c r="AR16" s="397">
        <f t="shared" si="1"/>
        <v>0</v>
      </c>
      <c r="AS16" s="397">
        <f t="shared" si="1"/>
        <v>0</v>
      </c>
      <c r="AT16" s="397">
        <f t="shared" si="1"/>
        <v>0</v>
      </c>
      <c r="AU16" s="397">
        <f t="shared" si="1"/>
        <v>0</v>
      </c>
      <c r="AV16" s="397">
        <f t="shared" si="1"/>
        <v>0</v>
      </c>
      <c r="AW16" s="314">
        <f t="shared" si="7"/>
        <v>1.3362999999999978</v>
      </c>
    </row>
    <row r="17" spans="2:49" x14ac:dyDescent="0.25">
      <c r="B17" s="24"/>
      <c r="C17" s="265" t="s">
        <v>475</v>
      </c>
      <c r="D17" s="23" t="str">
        <f>IFERROR(VLOOKUP($C17,'World Cup Players'!B:X,3,FALSE),0)</f>
        <v>es Spain</v>
      </c>
      <c r="E17" s="30"/>
      <c r="F17" s="23">
        <f>IFERROR(VLOOKUP($C17,'World Cup Players'!B:X,9,FALSE),0)</f>
        <v>67</v>
      </c>
      <c r="G17" s="23">
        <f>IFERROR(VLOOKUP($C17,'World Cup Players'!B:X,11,FALSE),0)</f>
        <v>0</v>
      </c>
      <c r="H17" s="23">
        <f>IFERROR(VLOOKUP($C17,'World Cup Players'!B:X,12,FALSE),0)</f>
        <v>0</v>
      </c>
      <c r="I17" s="23">
        <f>IFERROR(VLOOKUP($C17,'GAME WINNING GOALS'!A:B,2,FALSE),0)</f>
        <v>0</v>
      </c>
      <c r="J17" s="23">
        <f>IFERROR(VLOOKUP($C17,'World Cup Players'!B:X,17,FALSE),0)</f>
        <v>0</v>
      </c>
      <c r="K17" s="23">
        <f>IFERROR(VLOOKUP($C17,'World Cup Players'!B:X,18,FALSE),0)</f>
        <v>0</v>
      </c>
      <c r="L17" s="44">
        <f>IFERROR(VLOOKUP($C17,'World Cup GK'!B:AE,16,FALSE),0)</f>
        <v>0</v>
      </c>
      <c r="M17" s="44">
        <f>IFERROR(VLOOKUP($C17,'World Cup GK'!B:AE,19,FALSE),0)</f>
        <v>0</v>
      </c>
      <c r="N17" s="44">
        <f>IFERROR(VLOOKUP($C17,'World Cup GK'!B:AE,14,FALSE),0)</f>
        <v>0</v>
      </c>
      <c r="O17" s="44">
        <f>IFERROR(VLOOKUP($C17,'World Cup GK'!B:AE,11,FALSE),0)</f>
        <v>0</v>
      </c>
      <c r="P17" s="43">
        <f t="shared" si="2"/>
        <v>0.55610000000000004</v>
      </c>
      <c r="S17" s="24"/>
      <c r="T17" s="265" t="s">
        <v>475</v>
      </c>
      <c r="U17" s="23" t="s">
        <v>1275</v>
      </c>
      <c r="V17" s="30"/>
      <c r="W17" s="23">
        <v>48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44">
        <v>0</v>
      </c>
      <c r="AD17" s="44">
        <v>0</v>
      </c>
      <c r="AE17" s="44">
        <v>0</v>
      </c>
      <c r="AF17" s="44">
        <v>0</v>
      </c>
      <c r="AG17" s="43">
        <v>0.39839999999999998</v>
      </c>
      <c r="AI17" s="24"/>
      <c r="AJ17" s="265" t="s">
        <v>475</v>
      </c>
      <c r="AK17" s="23" t="s">
        <v>1275</v>
      </c>
      <c r="AL17" s="30"/>
      <c r="AM17" s="397">
        <f t="shared" si="3"/>
        <v>19</v>
      </c>
      <c r="AN17" s="397">
        <f t="shared" si="4"/>
        <v>0</v>
      </c>
      <c r="AO17" s="397">
        <f t="shared" si="1"/>
        <v>0</v>
      </c>
      <c r="AP17" s="397">
        <f t="shared" si="1"/>
        <v>0</v>
      </c>
      <c r="AQ17" s="397">
        <f t="shared" si="1"/>
        <v>0</v>
      </c>
      <c r="AR17" s="397">
        <f t="shared" si="1"/>
        <v>0</v>
      </c>
      <c r="AS17" s="397">
        <f t="shared" si="1"/>
        <v>0</v>
      </c>
      <c r="AT17" s="397">
        <f t="shared" si="1"/>
        <v>0</v>
      </c>
      <c r="AU17" s="397">
        <f t="shared" si="1"/>
        <v>0</v>
      </c>
      <c r="AV17" s="397">
        <f t="shared" si="1"/>
        <v>0</v>
      </c>
      <c r="AW17" s="314">
        <f t="shared" si="7"/>
        <v>0.15770000000000006</v>
      </c>
    </row>
    <row r="18" spans="2:49" x14ac:dyDescent="0.25">
      <c r="B18" s="24"/>
      <c r="C18" s="265" t="s">
        <v>780</v>
      </c>
      <c r="D18" s="23" t="str">
        <f>IFERROR(VLOOKUP($C18,'World Cup Players'!B:X,3,FALSE),0)</f>
        <v>sn Senegal</v>
      </c>
      <c r="E18" s="30"/>
      <c r="F18" s="23">
        <f>IFERROR(VLOOKUP($C18,'World Cup Players'!B:X,9,FALSE),0)</f>
        <v>362</v>
      </c>
      <c r="G18" s="23">
        <f>IFERROR(VLOOKUP($C18,'World Cup Players'!B:X,11,FALSE),0)</f>
        <v>0</v>
      </c>
      <c r="H18" s="23">
        <f>IFERROR(VLOOKUP($C18,'World Cup Players'!B:X,12,FALSE),0)</f>
        <v>1</v>
      </c>
      <c r="I18" s="23">
        <f>IFERROR(VLOOKUP($C18,'GAME WINNING GOALS'!A:B,2,FALSE),0)</f>
        <v>0</v>
      </c>
      <c r="J18" s="23">
        <f>IFERROR(VLOOKUP($C18,'World Cup Players'!B:X,17,FALSE),0)</f>
        <v>0</v>
      </c>
      <c r="K18" s="23">
        <f>IFERROR(VLOOKUP($C18,'World Cup Players'!B:X,18,FALSE),0)</f>
        <v>0</v>
      </c>
      <c r="L18" s="44">
        <f>IFERROR(VLOOKUP($C18,'World Cup GK'!B:AE,16,FALSE),0)</f>
        <v>0</v>
      </c>
      <c r="M18" s="44">
        <f>IFERROR(VLOOKUP($C18,'World Cup GK'!B:AE,19,FALSE),0)</f>
        <v>0</v>
      </c>
      <c r="N18" s="44">
        <f>IFERROR(VLOOKUP($C18,'World Cup GK'!B:AE,14,FALSE),0)</f>
        <v>0</v>
      </c>
      <c r="O18" s="44">
        <f>IFERROR(VLOOKUP($C18,'World Cup GK'!B:AE,11,FALSE),0)</f>
        <v>0</v>
      </c>
      <c r="P18" s="43">
        <f t="shared" si="2"/>
        <v>4.0045999999999999</v>
      </c>
      <c r="S18" s="24"/>
      <c r="T18" s="265" t="s">
        <v>780</v>
      </c>
      <c r="U18" s="23" t="s">
        <v>1438</v>
      </c>
      <c r="V18" s="30"/>
      <c r="W18" s="23">
        <v>362</v>
      </c>
      <c r="X18" s="23">
        <v>0</v>
      </c>
      <c r="Y18" s="23">
        <v>1</v>
      </c>
      <c r="Z18" s="23">
        <v>0</v>
      </c>
      <c r="AA18" s="23">
        <v>0</v>
      </c>
      <c r="AB18" s="23">
        <v>0</v>
      </c>
      <c r="AC18" s="44">
        <v>0</v>
      </c>
      <c r="AD18" s="44">
        <v>0</v>
      </c>
      <c r="AE18" s="44">
        <v>0</v>
      </c>
      <c r="AF18" s="44">
        <v>0</v>
      </c>
      <c r="AG18" s="43">
        <v>4.0045999999999999</v>
      </c>
      <c r="AI18" s="24"/>
      <c r="AJ18" s="391" t="s">
        <v>780</v>
      </c>
      <c r="AK18" s="392" t="s">
        <v>1438</v>
      </c>
      <c r="AL18" s="392"/>
      <c r="AM18" s="397">
        <f t="shared" si="3"/>
        <v>0</v>
      </c>
      <c r="AN18" s="397">
        <f t="shared" si="4"/>
        <v>0</v>
      </c>
      <c r="AO18" s="397">
        <f t="shared" si="1"/>
        <v>0</v>
      </c>
      <c r="AP18" s="397">
        <f t="shared" si="1"/>
        <v>0</v>
      </c>
      <c r="AQ18" s="397">
        <f t="shared" si="1"/>
        <v>0</v>
      </c>
      <c r="AR18" s="397">
        <f t="shared" si="1"/>
        <v>0</v>
      </c>
      <c r="AS18" s="397">
        <f t="shared" si="1"/>
        <v>0</v>
      </c>
      <c r="AT18" s="397">
        <f t="shared" si="1"/>
        <v>0</v>
      </c>
      <c r="AU18" s="397">
        <f t="shared" si="1"/>
        <v>0</v>
      </c>
      <c r="AV18" s="397">
        <f t="shared" si="1"/>
        <v>0</v>
      </c>
      <c r="AW18" s="393">
        <f t="shared" si="6"/>
        <v>0</v>
      </c>
    </row>
    <row r="19" spans="2:49" x14ac:dyDescent="0.25">
      <c r="B19" s="24"/>
      <c r="C19" s="265" t="s">
        <v>735</v>
      </c>
      <c r="D19" s="23" t="str">
        <f>IFERROR(VLOOKUP($C19,'World Cup Players'!B:X,3,FALSE),0)</f>
        <v>no Norway</v>
      </c>
      <c r="E19" s="30"/>
      <c r="F19" s="23">
        <f>IFERROR(VLOOKUP($C19,'World Cup Players'!B:X,9,FALSE),0)</f>
        <v>318</v>
      </c>
      <c r="G19" s="23">
        <f>IFERROR(VLOOKUP($C19,'World Cup Players'!B:X,11,FALSE),0)</f>
        <v>1</v>
      </c>
      <c r="H19" s="23">
        <f>IFERROR(VLOOKUP($C19,'World Cup Players'!B:X,12,FALSE),0)</f>
        <v>0</v>
      </c>
      <c r="I19" s="23">
        <f>IFERROR(VLOOKUP($C19,'GAME WINNING GOALS'!A:B,2,FALSE),0)</f>
        <v>0</v>
      </c>
      <c r="J19" s="23">
        <f>IFERROR(VLOOKUP($C19,'World Cup Players'!B:X,17,FALSE),0)</f>
        <v>1</v>
      </c>
      <c r="K19" s="23">
        <f>IFERROR(VLOOKUP($C19,'World Cup Players'!B:X,18,FALSE),0)</f>
        <v>0</v>
      </c>
      <c r="L19" s="44">
        <f>IFERROR(VLOOKUP($C19,'World Cup GK'!B:AE,16,FALSE),0)</f>
        <v>0</v>
      </c>
      <c r="M19" s="44">
        <f>IFERROR(VLOOKUP($C19,'World Cup GK'!B:AE,19,FALSE),0)</f>
        <v>0</v>
      </c>
      <c r="N19" s="44">
        <f>IFERROR(VLOOKUP($C19,'World Cup GK'!B:AE,14,FALSE),0)</f>
        <v>0</v>
      </c>
      <c r="O19" s="44">
        <f>IFERROR(VLOOKUP($C19,'World Cup GK'!B:AE,11,FALSE),0)</f>
        <v>0</v>
      </c>
      <c r="P19" s="43">
        <f t="shared" si="2"/>
        <v>3.3894000000000002</v>
      </c>
      <c r="S19" s="24"/>
      <c r="T19" s="265" t="s">
        <v>735</v>
      </c>
      <c r="U19" s="23" t="s">
        <v>1397</v>
      </c>
      <c r="V19" s="30"/>
      <c r="W19" s="23">
        <v>265</v>
      </c>
      <c r="X19" s="23">
        <v>1</v>
      </c>
      <c r="Y19" s="23">
        <v>0</v>
      </c>
      <c r="Z19" s="23">
        <v>0</v>
      </c>
      <c r="AA19" s="23">
        <v>1</v>
      </c>
      <c r="AB19" s="23">
        <v>0</v>
      </c>
      <c r="AC19" s="44">
        <v>0</v>
      </c>
      <c r="AD19" s="44">
        <v>0</v>
      </c>
      <c r="AE19" s="44">
        <v>0</v>
      </c>
      <c r="AF19" s="44">
        <v>0</v>
      </c>
      <c r="AG19" s="43">
        <v>2.9495</v>
      </c>
      <c r="AI19" s="24"/>
      <c r="AJ19" s="265" t="s">
        <v>735</v>
      </c>
      <c r="AK19" s="23" t="s">
        <v>1397</v>
      </c>
      <c r="AL19" s="30"/>
      <c r="AM19" s="397">
        <f t="shared" si="3"/>
        <v>53</v>
      </c>
      <c r="AN19" s="397">
        <f t="shared" si="4"/>
        <v>0</v>
      </c>
      <c r="AO19" s="397">
        <f t="shared" si="1"/>
        <v>0</v>
      </c>
      <c r="AP19" s="397">
        <f t="shared" si="1"/>
        <v>0</v>
      </c>
      <c r="AQ19" s="397">
        <f t="shared" si="1"/>
        <v>0</v>
      </c>
      <c r="AR19" s="397">
        <f t="shared" si="1"/>
        <v>0</v>
      </c>
      <c r="AS19" s="397">
        <f t="shared" si="1"/>
        <v>0</v>
      </c>
      <c r="AT19" s="397">
        <f t="shared" si="1"/>
        <v>0</v>
      </c>
      <c r="AU19" s="397">
        <f t="shared" si="1"/>
        <v>0</v>
      </c>
      <c r="AV19" s="397">
        <f t="shared" si="1"/>
        <v>0</v>
      </c>
      <c r="AW19" s="314">
        <f>P19-AG19</f>
        <v>0.43990000000000018</v>
      </c>
    </row>
    <row r="20" spans="2:49" x14ac:dyDescent="0.25">
      <c r="B20" s="24"/>
      <c r="C20" s="265" t="s">
        <v>453</v>
      </c>
      <c r="D20" s="23" t="str">
        <f>IFERROR(VLOOKUP($C20,'World Cup Players'!B:X,3,FALSE),0)</f>
        <v>ca Canada</v>
      </c>
      <c r="E20" s="30"/>
      <c r="F20" s="23">
        <f>IFERROR(VLOOKUP($C20,'World Cup Players'!B:X,9,FALSE),0)</f>
        <v>376</v>
      </c>
      <c r="G20" s="23">
        <f>IFERROR(VLOOKUP($C20,'World Cup Players'!B:X,11,FALSE),0)</f>
        <v>0</v>
      </c>
      <c r="H20" s="23">
        <f>IFERROR(VLOOKUP($C20,'World Cup Players'!B:X,12,FALSE),0)</f>
        <v>0</v>
      </c>
      <c r="I20" s="23">
        <f>IFERROR(VLOOKUP($C20,'GAME WINNING GOALS'!A:B,2,FALSE),0)</f>
        <v>0</v>
      </c>
      <c r="J20" s="23">
        <f>IFERROR(VLOOKUP($C20,'World Cup Players'!B:X,17,FALSE),0)</f>
        <v>0</v>
      </c>
      <c r="K20" s="23">
        <f>IFERROR(VLOOKUP($C20,'World Cup Players'!B:X,18,FALSE),0)</f>
        <v>0</v>
      </c>
      <c r="L20" s="44">
        <f>IFERROR(VLOOKUP($C20,'World Cup GK'!B:AE,16,FALSE),0)</f>
        <v>0</v>
      </c>
      <c r="M20" s="44">
        <f>IFERROR(VLOOKUP($C20,'World Cup GK'!B:AE,19,FALSE),0)</f>
        <v>0</v>
      </c>
      <c r="N20" s="44">
        <f>IFERROR(VLOOKUP($C20,'World Cup GK'!B:AE,14,FALSE),0)</f>
        <v>0</v>
      </c>
      <c r="O20" s="44">
        <f>IFERROR(VLOOKUP($C20,'World Cup GK'!B:AE,11,FALSE),0)</f>
        <v>0</v>
      </c>
      <c r="P20" s="43">
        <f t="shared" si="2"/>
        <v>3.1208</v>
      </c>
      <c r="S20" s="24"/>
      <c r="T20" s="265" t="s">
        <v>453</v>
      </c>
      <c r="U20" s="23" t="s">
        <v>887</v>
      </c>
      <c r="V20" s="30"/>
      <c r="W20" s="23">
        <v>376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44">
        <v>0</v>
      </c>
      <c r="AD20" s="44">
        <v>0</v>
      </c>
      <c r="AE20" s="44">
        <v>0</v>
      </c>
      <c r="AF20" s="44">
        <v>0</v>
      </c>
      <c r="AG20" s="43">
        <v>3.1208</v>
      </c>
      <c r="AI20" s="24"/>
      <c r="AJ20" s="391" t="s">
        <v>453</v>
      </c>
      <c r="AK20" s="392" t="s">
        <v>887</v>
      </c>
      <c r="AL20" s="392"/>
      <c r="AM20" s="397">
        <f t="shared" si="3"/>
        <v>0</v>
      </c>
      <c r="AN20" s="397">
        <f t="shared" si="4"/>
        <v>0</v>
      </c>
      <c r="AO20" s="397">
        <f t="shared" si="1"/>
        <v>0</v>
      </c>
      <c r="AP20" s="397">
        <f t="shared" si="1"/>
        <v>0</v>
      </c>
      <c r="AQ20" s="397">
        <f t="shared" si="1"/>
        <v>0</v>
      </c>
      <c r="AR20" s="397">
        <f t="shared" si="1"/>
        <v>0</v>
      </c>
      <c r="AS20" s="397">
        <f t="shared" si="1"/>
        <v>0</v>
      </c>
      <c r="AT20" s="397">
        <f t="shared" si="1"/>
        <v>0</v>
      </c>
      <c r="AU20" s="397">
        <f t="shared" si="1"/>
        <v>0</v>
      </c>
      <c r="AV20" s="397">
        <f t="shared" si="1"/>
        <v>0</v>
      </c>
      <c r="AW20" s="393">
        <f t="shared" si="6"/>
        <v>0</v>
      </c>
    </row>
    <row r="21" spans="2:49" x14ac:dyDescent="0.25">
      <c r="B21" s="24"/>
      <c r="C21" s="265" t="s">
        <v>745</v>
      </c>
      <c r="D21" s="23" t="str">
        <f>IFERROR(VLOOKUP($C21,'World Cup Players'!B:X,3,FALSE),0)</f>
        <v>nz New Zealand</v>
      </c>
      <c r="E21" s="30"/>
      <c r="F21" s="23">
        <f>IFERROR(VLOOKUP($C21,'World Cup Players'!B:X,9,FALSE),0)</f>
        <v>270</v>
      </c>
      <c r="G21" s="23">
        <f>IFERROR(VLOOKUP($C21,'World Cup Players'!B:X,11,FALSE),0)</f>
        <v>0</v>
      </c>
      <c r="H21" s="23">
        <f>IFERROR(VLOOKUP($C21,'World Cup Players'!B:X,12,FALSE),0)</f>
        <v>2</v>
      </c>
      <c r="I21" s="23">
        <f>IFERROR(VLOOKUP($C21,'GAME WINNING GOALS'!A:B,2,FALSE),0)</f>
        <v>0</v>
      </c>
      <c r="J21" s="23">
        <f>IFERROR(VLOOKUP($C21,'World Cup Players'!B:X,17,FALSE),0)</f>
        <v>0</v>
      </c>
      <c r="K21" s="23">
        <f>IFERROR(VLOOKUP($C21,'World Cup Players'!B:X,18,FALSE),0)</f>
        <v>0</v>
      </c>
      <c r="L21" s="44">
        <f>IFERROR(VLOOKUP($C21,'World Cup GK'!B:AE,16,FALSE),0)</f>
        <v>0</v>
      </c>
      <c r="M21" s="44">
        <f>IFERROR(VLOOKUP($C21,'World Cup GK'!B:AE,19,FALSE),0)</f>
        <v>0</v>
      </c>
      <c r="N21" s="44">
        <f>IFERROR(VLOOKUP($C21,'World Cup GK'!B:AE,14,FALSE),0)</f>
        <v>0</v>
      </c>
      <c r="O21" s="44">
        <f>IFERROR(VLOOKUP($C21,'World Cup GK'!B:AE,11,FALSE),0)</f>
        <v>0</v>
      </c>
      <c r="P21" s="43">
        <f t="shared" si="2"/>
        <v>4.2409999999999997</v>
      </c>
      <c r="S21" s="24"/>
      <c r="T21" s="265" t="s">
        <v>745</v>
      </c>
      <c r="U21" s="23" t="s">
        <v>1256</v>
      </c>
      <c r="V21" s="30"/>
      <c r="W21" s="23">
        <v>270</v>
      </c>
      <c r="X21" s="23">
        <v>0</v>
      </c>
      <c r="Y21" s="23">
        <v>2</v>
      </c>
      <c r="Z21" s="23">
        <v>0</v>
      </c>
      <c r="AA21" s="23">
        <v>0</v>
      </c>
      <c r="AB21" s="23">
        <v>0</v>
      </c>
      <c r="AC21" s="44">
        <v>0</v>
      </c>
      <c r="AD21" s="44">
        <v>0</v>
      </c>
      <c r="AE21" s="44">
        <v>0</v>
      </c>
      <c r="AF21" s="44">
        <v>0</v>
      </c>
      <c r="AG21" s="43">
        <v>4.2409999999999997</v>
      </c>
      <c r="AI21" s="24"/>
      <c r="AJ21" s="391" t="s">
        <v>745</v>
      </c>
      <c r="AK21" s="392" t="s">
        <v>1256</v>
      </c>
      <c r="AL21" s="392"/>
      <c r="AM21" s="397">
        <f t="shared" si="3"/>
        <v>0</v>
      </c>
      <c r="AN21" s="397">
        <f t="shared" si="4"/>
        <v>0</v>
      </c>
      <c r="AO21" s="397">
        <f t="shared" si="4"/>
        <v>0</v>
      </c>
      <c r="AP21" s="397">
        <f t="shared" si="4"/>
        <v>0</v>
      </c>
      <c r="AQ21" s="397">
        <f t="shared" si="4"/>
        <v>0</v>
      </c>
      <c r="AR21" s="397">
        <f t="shared" si="4"/>
        <v>0</v>
      </c>
      <c r="AS21" s="397">
        <f t="shared" ref="AS21:AV84" si="8">L21-AC21</f>
        <v>0</v>
      </c>
      <c r="AT21" s="397">
        <f t="shared" si="8"/>
        <v>0</v>
      </c>
      <c r="AU21" s="397">
        <f t="shared" si="8"/>
        <v>0</v>
      </c>
      <c r="AV21" s="397">
        <f t="shared" si="8"/>
        <v>0</v>
      </c>
      <c r="AW21" s="393">
        <f t="shared" si="6"/>
        <v>0</v>
      </c>
    </row>
    <row r="22" spans="2:49" x14ac:dyDescent="0.25">
      <c r="B22" s="24"/>
      <c r="C22" s="265" t="s">
        <v>646</v>
      </c>
      <c r="D22" s="23" t="str">
        <f>IFERROR(VLOOKUP($C22,'World Cup Players'!B:X,3,FALSE),0)</f>
        <v>sct Scotland</v>
      </c>
      <c r="E22" s="30"/>
      <c r="F22" s="23">
        <f>IFERROR(VLOOKUP($C22,'World Cup Players'!B:X,9,FALSE),0)</f>
        <v>171</v>
      </c>
      <c r="G22" s="23">
        <f>IFERROR(VLOOKUP($C22,'World Cup Players'!B:X,11,FALSE),0)</f>
        <v>0</v>
      </c>
      <c r="H22" s="23">
        <f>IFERROR(VLOOKUP($C22,'World Cup Players'!B:X,12,FALSE),0)</f>
        <v>0</v>
      </c>
      <c r="I22" s="23">
        <f>IFERROR(VLOOKUP($C22,'GAME WINNING GOALS'!A:B,2,FALSE),0)</f>
        <v>0</v>
      </c>
      <c r="J22" s="23">
        <f>IFERROR(VLOOKUP($C22,'World Cup Players'!B:X,17,FALSE),0)</f>
        <v>0</v>
      </c>
      <c r="K22" s="23">
        <f>IFERROR(VLOOKUP($C22,'World Cup Players'!B:X,18,FALSE),0)</f>
        <v>0</v>
      </c>
      <c r="L22" s="44">
        <f>IFERROR(VLOOKUP($C22,'World Cup GK'!B:AE,16,FALSE),0)</f>
        <v>0</v>
      </c>
      <c r="M22" s="44">
        <f>IFERROR(VLOOKUP($C22,'World Cup GK'!B:AE,19,FALSE),0)</f>
        <v>0</v>
      </c>
      <c r="N22" s="44">
        <f>IFERROR(VLOOKUP($C22,'World Cup GK'!B:AE,14,FALSE),0)</f>
        <v>0</v>
      </c>
      <c r="O22" s="44">
        <f>IFERROR(VLOOKUP($C22,'World Cup GK'!B:AE,11,FALSE),0)</f>
        <v>0</v>
      </c>
      <c r="P22" s="43">
        <f t="shared" si="2"/>
        <v>1.4193</v>
      </c>
      <c r="S22" s="24"/>
      <c r="T22" s="265" t="s">
        <v>646</v>
      </c>
      <c r="U22" s="23" t="s">
        <v>633</v>
      </c>
      <c r="V22" s="30"/>
      <c r="W22" s="23">
        <v>171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44">
        <v>0</v>
      </c>
      <c r="AD22" s="44">
        <v>0</v>
      </c>
      <c r="AE22" s="44">
        <v>0</v>
      </c>
      <c r="AF22" s="44">
        <v>0</v>
      </c>
      <c r="AG22" s="43">
        <v>1.4193</v>
      </c>
      <c r="AI22" s="24"/>
      <c r="AJ22" s="391" t="s">
        <v>646</v>
      </c>
      <c r="AK22" s="392" t="s">
        <v>633</v>
      </c>
      <c r="AL22" s="392"/>
      <c r="AM22" s="397">
        <f t="shared" si="3"/>
        <v>0</v>
      </c>
      <c r="AN22" s="397">
        <f t="shared" si="4"/>
        <v>0</v>
      </c>
      <c r="AO22" s="397">
        <f t="shared" si="4"/>
        <v>0</v>
      </c>
      <c r="AP22" s="397">
        <f t="shared" si="4"/>
        <v>0</v>
      </c>
      <c r="AQ22" s="397">
        <f t="shared" si="4"/>
        <v>0</v>
      </c>
      <c r="AR22" s="397">
        <f t="shared" si="4"/>
        <v>0</v>
      </c>
      <c r="AS22" s="397">
        <f t="shared" si="8"/>
        <v>0</v>
      </c>
      <c r="AT22" s="397">
        <f t="shared" si="8"/>
        <v>0</v>
      </c>
      <c r="AU22" s="397">
        <f t="shared" si="8"/>
        <v>0</v>
      </c>
      <c r="AV22" s="397">
        <f t="shared" si="8"/>
        <v>0</v>
      </c>
      <c r="AW22" s="393">
        <f t="shared" si="6"/>
        <v>0</v>
      </c>
    </row>
    <row r="23" spans="2:49" x14ac:dyDescent="0.25">
      <c r="B23" s="24"/>
      <c r="C23" s="265" t="s">
        <v>216</v>
      </c>
      <c r="D23" s="23" t="str">
        <f>IFERROR(VLOOKUP($C23,'World Cup Players'!B:X,3,FALSE),0)</f>
        <v>es Spain</v>
      </c>
      <c r="E23" s="30"/>
      <c r="F23" s="23">
        <f>IFERROR(VLOOKUP($C23,'World Cup Players'!B:X,9,FALSE),0)</f>
        <v>229</v>
      </c>
      <c r="G23" s="23">
        <f>IFERROR(VLOOKUP($C23,'World Cup Players'!B:X,11,FALSE),0)</f>
        <v>0</v>
      </c>
      <c r="H23" s="23">
        <f>IFERROR(VLOOKUP($C23,'World Cup Players'!B:X,12,FALSE),0)</f>
        <v>1</v>
      </c>
      <c r="I23" s="23">
        <f>IFERROR(VLOOKUP($C23,'GAME WINNING GOALS'!A:B,2,FALSE),0)</f>
        <v>0</v>
      </c>
      <c r="J23" s="23">
        <f>IFERROR(VLOOKUP($C23,'World Cup Players'!B:X,17,FALSE),0)</f>
        <v>1</v>
      </c>
      <c r="K23" s="23">
        <f>IFERROR(VLOOKUP($C23,'World Cup Players'!B:X,18,FALSE),0)</f>
        <v>0</v>
      </c>
      <c r="L23" s="44">
        <f>IFERROR(VLOOKUP($C23,'World Cup GK'!B:AE,16,FALSE),0)</f>
        <v>0</v>
      </c>
      <c r="M23" s="44">
        <f>IFERROR(VLOOKUP($C23,'World Cup GK'!B:AE,19,FALSE),0)</f>
        <v>0</v>
      </c>
      <c r="N23" s="44">
        <f>IFERROR(VLOOKUP($C23,'World Cup GK'!B:AE,14,FALSE),0)</f>
        <v>0</v>
      </c>
      <c r="O23" s="44">
        <f>IFERROR(VLOOKUP($C23,'World Cup GK'!B:AE,11,FALSE),0)</f>
        <v>0</v>
      </c>
      <c r="P23" s="43">
        <f t="shared" si="2"/>
        <v>2.6507000000000001</v>
      </c>
      <c r="S23" s="24"/>
      <c r="T23" s="265" t="s">
        <v>216</v>
      </c>
      <c r="U23" s="23" t="s">
        <v>1275</v>
      </c>
      <c r="V23" s="30"/>
      <c r="W23" s="23">
        <v>176</v>
      </c>
      <c r="X23" s="23">
        <v>0</v>
      </c>
      <c r="Y23" s="23">
        <v>1</v>
      </c>
      <c r="Z23" s="23">
        <v>0</v>
      </c>
      <c r="AA23" s="23">
        <v>1</v>
      </c>
      <c r="AB23" s="23">
        <v>0</v>
      </c>
      <c r="AC23" s="44">
        <v>0</v>
      </c>
      <c r="AD23" s="44">
        <v>0</v>
      </c>
      <c r="AE23" s="44">
        <v>0</v>
      </c>
      <c r="AF23" s="44">
        <v>0</v>
      </c>
      <c r="AG23" s="43">
        <v>2.2107999999999999</v>
      </c>
      <c r="AI23" s="24"/>
      <c r="AJ23" s="265" t="s">
        <v>216</v>
      </c>
      <c r="AK23" s="23" t="s">
        <v>1275</v>
      </c>
      <c r="AL23" s="30"/>
      <c r="AM23" s="397">
        <f t="shared" si="3"/>
        <v>53</v>
      </c>
      <c r="AN23" s="397">
        <f t="shared" si="4"/>
        <v>0</v>
      </c>
      <c r="AO23" s="397">
        <f t="shared" si="4"/>
        <v>0</v>
      </c>
      <c r="AP23" s="397">
        <f t="shared" si="4"/>
        <v>0</v>
      </c>
      <c r="AQ23" s="397">
        <f t="shared" si="4"/>
        <v>0</v>
      </c>
      <c r="AR23" s="397">
        <f t="shared" si="4"/>
        <v>0</v>
      </c>
      <c r="AS23" s="397">
        <f t="shared" si="8"/>
        <v>0</v>
      </c>
      <c r="AT23" s="397">
        <f t="shared" si="8"/>
        <v>0</v>
      </c>
      <c r="AU23" s="397">
        <f t="shared" si="8"/>
        <v>0</v>
      </c>
      <c r="AV23" s="397">
        <f t="shared" si="8"/>
        <v>0</v>
      </c>
      <c r="AW23" s="314">
        <f>P23-AG23</f>
        <v>0.43990000000000018</v>
      </c>
    </row>
    <row r="24" spans="2:49" x14ac:dyDescent="0.25">
      <c r="B24" s="24"/>
      <c r="C24" s="265" t="s">
        <v>282</v>
      </c>
      <c r="D24" s="23" t="str">
        <f>IFERROR(VLOOKUP($C24,'World Cup Players'!B:X,3,FALSE),0)</f>
        <v>br Brazil</v>
      </c>
      <c r="E24" s="30"/>
      <c r="F24" s="23">
        <f>IFERROR(VLOOKUP($C24,'World Cup Players'!B:X,9,FALSE),0)</f>
        <v>450</v>
      </c>
      <c r="G24" s="23">
        <f>IFERROR(VLOOKUP($C24,'World Cup Players'!B:X,11,FALSE),0)</f>
        <v>0</v>
      </c>
      <c r="H24" s="23">
        <f>IFERROR(VLOOKUP($C24,'World Cup Players'!B:X,12,FALSE),0)</f>
        <v>0</v>
      </c>
      <c r="I24" s="23">
        <f>IFERROR(VLOOKUP($C24,'GAME WINNING GOALS'!A:B,2,FALSE),0)</f>
        <v>0</v>
      </c>
      <c r="J24" s="23">
        <f>IFERROR(VLOOKUP($C24,'World Cup Players'!B:X,17,FALSE),0)</f>
        <v>0</v>
      </c>
      <c r="K24" s="23">
        <f>IFERROR(VLOOKUP($C24,'World Cup Players'!B:X,18,FALSE),0)</f>
        <v>0</v>
      </c>
      <c r="L24" s="44">
        <f>IFERROR(VLOOKUP($C24,'World Cup GK'!B:AE,16,FALSE),0)</f>
        <v>0</v>
      </c>
      <c r="M24" s="44">
        <f>IFERROR(VLOOKUP($C24,'World Cup GK'!B:AE,19,FALSE),0)</f>
        <v>0</v>
      </c>
      <c r="N24" s="44">
        <f>IFERROR(VLOOKUP($C24,'World Cup GK'!B:AE,14,FALSE),0)</f>
        <v>0</v>
      </c>
      <c r="O24" s="44">
        <f>IFERROR(VLOOKUP($C24,'World Cup GK'!B:AE,11,FALSE),0)</f>
        <v>0</v>
      </c>
      <c r="P24" s="43">
        <f t="shared" si="2"/>
        <v>3.7349999999999999</v>
      </c>
      <c r="S24" s="24"/>
      <c r="T24" s="265" t="s">
        <v>282</v>
      </c>
      <c r="U24" s="23" t="s">
        <v>989</v>
      </c>
      <c r="V24" s="30"/>
      <c r="W24" s="23">
        <v>450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44">
        <v>0</v>
      </c>
      <c r="AD24" s="44">
        <v>0</v>
      </c>
      <c r="AE24" s="44">
        <v>0</v>
      </c>
      <c r="AF24" s="44">
        <v>0</v>
      </c>
      <c r="AG24" s="43">
        <v>3.7349999999999999</v>
      </c>
      <c r="AI24" s="24"/>
      <c r="AJ24" s="391" t="s">
        <v>282</v>
      </c>
      <c r="AK24" s="392" t="s">
        <v>989</v>
      </c>
      <c r="AL24" s="392"/>
      <c r="AM24" s="397">
        <f t="shared" si="3"/>
        <v>0</v>
      </c>
      <c r="AN24" s="397">
        <f t="shared" si="4"/>
        <v>0</v>
      </c>
      <c r="AO24" s="397">
        <f t="shared" si="4"/>
        <v>0</v>
      </c>
      <c r="AP24" s="397">
        <f t="shared" si="4"/>
        <v>0</v>
      </c>
      <c r="AQ24" s="397">
        <f t="shared" si="4"/>
        <v>0</v>
      </c>
      <c r="AR24" s="397">
        <f t="shared" si="4"/>
        <v>0</v>
      </c>
      <c r="AS24" s="397">
        <f t="shared" si="8"/>
        <v>0</v>
      </c>
      <c r="AT24" s="397">
        <f t="shared" si="8"/>
        <v>0</v>
      </c>
      <c r="AU24" s="397">
        <f t="shared" si="8"/>
        <v>0</v>
      </c>
      <c r="AV24" s="397">
        <f t="shared" si="8"/>
        <v>0</v>
      </c>
      <c r="AW24" s="393">
        <f t="shared" si="6"/>
        <v>0</v>
      </c>
    </row>
    <row r="25" spans="2:49" x14ac:dyDescent="0.25">
      <c r="B25" s="24"/>
      <c r="C25" s="265" t="s">
        <v>233</v>
      </c>
      <c r="D25" s="23" t="str">
        <f>IFERROR(VLOOKUP($C25,'World Cup Players'!B:X,3,FALSE),0)</f>
        <v>ma Morocco</v>
      </c>
      <c r="E25" s="30"/>
      <c r="F25" s="23">
        <f>IFERROR(VLOOKUP($C25,'World Cup Players'!B:X,9,FALSE),0)</f>
        <v>570</v>
      </c>
      <c r="G25" s="23">
        <f>IFERROR(VLOOKUP($C25,'World Cup Players'!B:X,11,FALSE),0)</f>
        <v>1</v>
      </c>
      <c r="H25" s="23">
        <f>IFERROR(VLOOKUP($C25,'World Cup Players'!B:X,12,FALSE),0)</f>
        <v>2</v>
      </c>
      <c r="I25" s="23">
        <f>IFERROR(VLOOKUP($C25,'GAME WINNING GOALS'!A:B,2,FALSE),0)</f>
        <v>0</v>
      </c>
      <c r="J25" s="23">
        <f>IFERROR(VLOOKUP($C25,'World Cup Players'!B:X,17,FALSE),0)</f>
        <v>1</v>
      </c>
      <c r="K25" s="23">
        <f>IFERROR(VLOOKUP($C25,'World Cup Players'!B:X,18,FALSE),0)</f>
        <v>0</v>
      </c>
      <c r="L25" s="44">
        <f>IFERROR(VLOOKUP($C25,'World Cup GK'!B:AE,16,FALSE),0)</f>
        <v>0</v>
      </c>
      <c r="M25" s="44">
        <f>IFERROR(VLOOKUP($C25,'World Cup GK'!B:AE,19,FALSE),0)</f>
        <v>0</v>
      </c>
      <c r="N25" s="44">
        <f>IFERROR(VLOOKUP($C25,'World Cup GK'!B:AE,14,FALSE),0)</f>
        <v>0</v>
      </c>
      <c r="O25" s="44">
        <f>IFERROR(VLOOKUP($C25,'World Cup GK'!B:AE,11,FALSE),0)</f>
        <v>0</v>
      </c>
      <c r="P25" s="43">
        <f t="shared" si="2"/>
        <v>7.4809999999999999</v>
      </c>
      <c r="S25" s="24"/>
      <c r="T25" s="265" t="s">
        <v>233</v>
      </c>
      <c r="U25" s="23" t="s">
        <v>992</v>
      </c>
      <c r="V25" s="30"/>
      <c r="W25" s="23">
        <v>480</v>
      </c>
      <c r="X25" s="23">
        <v>1</v>
      </c>
      <c r="Y25" s="23">
        <v>2</v>
      </c>
      <c r="Z25" s="23">
        <v>0</v>
      </c>
      <c r="AA25" s="23">
        <v>1</v>
      </c>
      <c r="AB25" s="23">
        <v>0</v>
      </c>
      <c r="AC25" s="44">
        <v>0</v>
      </c>
      <c r="AD25" s="44">
        <v>0</v>
      </c>
      <c r="AE25" s="44">
        <v>0</v>
      </c>
      <c r="AF25" s="44">
        <v>0</v>
      </c>
      <c r="AG25" s="43">
        <v>6.734</v>
      </c>
      <c r="AI25" s="24"/>
      <c r="AJ25" s="265" t="s">
        <v>233</v>
      </c>
      <c r="AK25" s="23" t="s">
        <v>992</v>
      </c>
      <c r="AL25" s="30"/>
      <c r="AM25" s="397">
        <f t="shared" si="3"/>
        <v>90</v>
      </c>
      <c r="AN25" s="397">
        <f t="shared" si="4"/>
        <v>0</v>
      </c>
      <c r="AO25" s="397">
        <f t="shared" si="4"/>
        <v>0</v>
      </c>
      <c r="AP25" s="397">
        <f t="shared" si="4"/>
        <v>0</v>
      </c>
      <c r="AQ25" s="397">
        <f t="shared" si="4"/>
        <v>0</v>
      </c>
      <c r="AR25" s="397">
        <f t="shared" si="4"/>
        <v>0</v>
      </c>
      <c r="AS25" s="397">
        <f t="shared" si="8"/>
        <v>0</v>
      </c>
      <c r="AT25" s="397">
        <f t="shared" si="8"/>
        <v>0</v>
      </c>
      <c r="AU25" s="397">
        <f t="shared" si="8"/>
        <v>0</v>
      </c>
      <c r="AV25" s="397">
        <f t="shared" si="8"/>
        <v>0</v>
      </c>
      <c r="AW25" s="314">
        <f t="shared" ref="AW25:AW31" si="9">P25-AG25</f>
        <v>0.74699999999999989</v>
      </c>
    </row>
    <row r="26" spans="2:49" x14ac:dyDescent="0.25">
      <c r="B26" s="24"/>
      <c r="C26" s="265" t="s">
        <v>539</v>
      </c>
      <c r="D26" s="23" t="str">
        <f>IFERROR(VLOOKUP($C26,'World Cup Players'!B:X,3,FALSE),0)</f>
        <v>fr France</v>
      </c>
      <c r="E26" s="30"/>
      <c r="F26" s="23">
        <f>IFERROR(VLOOKUP($C26,'World Cup Players'!B:X,9,FALSE),0)</f>
        <v>479</v>
      </c>
      <c r="G26" s="23">
        <f>IFERROR(VLOOKUP($C26,'World Cup Players'!B:X,11,FALSE),0)</f>
        <v>0</v>
      </c>
      <c r="H26" s="23">
        <f>IFERROR(VLOOKUP($C26,'World Cup Players'!B:X,12,FALSE),0)</f>
        <v>0</v>
      </c>
      <c r="I26" s="41">
        <f>IFERROR(VLOOKUP($C26,'GAME WINNING GOALS'!A:B,2,FALSE),0)</f>
        <v>0</v>
      </c>
      <c r="J26" s="23">
        <f>IFERROR(VLOOKUP($C26,'World Cup Players'!B:X,17,FALSE),0)</f>
        <v>0</v>
      </c>
      <c r="K26" s="23">
        <f>IFERROR(VLOOKUP($C26,'World Cup Players'!B:X,18,FALSE),0)</f>
        <v>0</v>
      </c>
      <c r="L26" s="44">
        <f>IFERROR(VLOOKUP($C26,'World Cup GK'!B:AE,16,FALSE),0)</f>
        <v>0</v>
      </c>
      <c r="M26" s="44">
        <f>IFERROR(VLOOKUP($C26,'World Cup GK'!B:AE,19,FALSE),0)</f>
        <v>0</v>
      </c>
      <c r="N26" s="44">
        <f>IFERROR(VLOOKUP($C26,'World Cup GK'!B:AE,14,FALSE),0)</f>
        <v>0</v>
      </c>
      <c r="O26" s="44">
        <f>IFERROR(VLOOKUP($C26,'World Cup GK'!B:AE,11,FALSE),0)</f>
        <v>0</v>
      </c>
      <c r="P26" s="43">
        <f t="shared" si="2"/>
        <v>3.9757000000000002</v>
      </c>
      <c r="S26" s="24"/>
      <c r="T26" s="265" t="s">
        <v>539</v>
      </c>
      <c r="U26" s="23" t="s">
        <v>1420</v>
      </c>
      <c r="V26" s="30"/>
      <c r="W26" s="23">
        <v>360</v>
      </c>
      <c r="X26" s="23">
        <v>0</v>
      </c>
      <c r="Y26" s="23">
        <v>0</v>
      </c>
      <c r="Z26" s="41">
        <v>0</v>
      </c>
      <c r="AA26" s="23">
        <v>0</v>
      </c>
      <c r="AB26" s="23">
        <v>0</v>
      </c>
      <c r="AC26" s="44">
        <v>0</v>
      </c>
      <c r="AD26" s="44">
        <v>0</v>
      </c>
      <c r="AE26" s="44">
        <v>0</v>
      </c>
      <c r="AF26" s="44">
        <v>0</v>
      </c>
      <c r="AG26" s="43">
        <v>2.988</v>
      </c>
      <c r="AI26" s="24"/>
      <c r="AJ26" s="265" t="s">
        <v>539</v>
      </c>
      <c r="AK26" s="23" t="s">
        <v>1420</v>
      </c>
      <c r="AL26" s="30"/>
      <c r="AM26" s="397">
        <f t="shared" si="3"/>
        <v>119</v>
      </c>
      <c r="AN26" s="397">
        <f t="shared" si="4"/>
        <v>0</v>
      </c>
      <c r="AO26" s="397">
        <f t="shared" si="4"/>
        <v>0</v>
      </c>
      <c r="AP26" s="397">
        <f t="shared" si="4"/>
        <v>0</v>
      </c>
      <c r="AQ26" s="397">
        <f t="shared" si="4"/>
        <v>0</v>
      </c>
      <c r="AR26" s="397">
        <f t="shared" si="4"/>
        <v>0</v>
      </c>
      <c r="AS26" s="397">
        <f t="shared" si="8"/>
        <v>0</v>
      </c>
      <c r="AT26" s="397">
        <f t="shared" si="8"/>
        <v>0</v>
      </c>
      <c r="AU26" s="397">
        <f t="shared" si="8"/>
        <v>0</v>
      </c>
      <c r="AV26" s="397">
        <f t="shared" si="8"/>
        <v>0</v>
      </c>
      <c r="AW26" s="314">
        <f t="shared" si="9"/>
        <v>0.98770000000000024</v>
      </c>
    </row>
    <row r="27" spans="2:49" x14ac:dyDescent="0.25">
      <c r="B27" s="24"/>
      <c r="C27" s="267" t="s">
        <v>648</v>
      </c>
      <c r="D27" s="23" t="str">
        <f>IFERROR(VLOOKUP($C27,'World Cup Players'!B:X,3,FALSE),0)</f>
        <v>eng England</v>
      </c>
      <c r="E27" s="30"/>
      <c r="F27" s="23">
        <f>IFERROR(VLOOKUP($C27,'World Cup Players'!B:X,9,FALSE),0)</f>
        <v>574</v>
      </c>
      <c r="G27" s="23">
        <f>IFERROR(VLOOKUP($C27,'World Cup Players'!B:X,11,FALSE),0)</f>
        <v>0</v>
      </c>
      <c r="H27" s="23">
        <f>IFERROR(VLOOKUP($C27,'World Cup Players'!B:X,12,FALSE),0)</f>
        <v>0</v>
      </c>
      <c r="I27" s="41">
        <f>IFERROR(VLOOKUP($C27,'GAME WINNING GOALS'!A:B,2,FALSE),0)</f>
        <v>0</v>
      </c>
      <c r="J27" s="23">
        <f>IFERROR(VLOOKUP($C27,'World Cup Players'!B:X,17,FALSE),0)</f>
        <v>1</v>
      </c>
      <c r="K27" s="23">
        <f>IFERROR(VLOOKUP($C27,'World Cup Players'!B:X,18,FALSE),0)</f>
        <v>0</v>
      </c>
      <c r="L27" s="44">
        <f>IFERROR(VLOOKUP($C27,'World Cup GK'!B:AE,16,FALSE),0)</f>
        <v>0</v>
      </c>
      <c r="M27" s="44">
        <f>IFERROR(VLOOKUP($C27,'World Cup GK'!B:AE,19,FALSE),0)</f>
        <v>0</v>
      </c>
      <c r="N27" s="44">
        <f>IFERROR(VLOOKUP($C27,'World Cup GK'!B:AE,14,FALSE),0)</f>
        <v>0</v>
      </c>
      <c r="O27" s="44">
        <f>IFERROR(VLOOKUP($C27,'World Cup GK'!B:AE,11,FALSE),0)</f>
        <v>0</v>
      </c>
      <c r="P27" s="43">
        <f t="shared" si="2"/>
        <v>4.5141999999999998</v>
      </c>
      <c r="S27" s="24"/>
      <c r="T27" s="267" t="s">
        <v>648</v>
      </c>
      <c r="U27" s="23" t="s">
        <v>1542</v>
      </c>
      <c r="V27" s="30"/>
      <c r="W27" s="23">
        <v>364</v>
      </c>
      <c r="X27" s="23">
        <v>0</v>
      </c>
      <c r="Y27" s="23">
        <v>0</v>
      </c>
      <c r="Z27" s="41">
        <v>0</v>
      </c>
      <c r="AA27" s="23">
        <v>1</v>
      </c>
      <c r="AB27" s="23">
        <v>0</v>
      </c>
      <c r="AC27" s="44">
        <v>0</v>
      </c>
      <c r="AD27" s="44">
        <v>0</v>
      </c>
      <c r="AE27" s="44">
        <v>0</v>
      </c>
      <c r="AF27" s="44">
        <v>0</v>
      </c>
      <c r="AG27" s="43">
        <v>2.7711999999999999</v>
      </c>
      <c r="AI27" s="24"/>
      <c r="AJ27" s="267" t="s">
        <v>648</v>
      </c>
      <c r="AK27" s="23" t="s">
        <v>1542</v>
      </c>
      <c r="AL27" s="30"/>
      <c r="AM27" s="397">
        <f t="shared" si="3"/>
        <v>210</v>
      </c>
      <c r="AN27" s="397">
        <f t="shared" si="4"/>
        <v>0</v>
      </c>
      <c r="AO27" s="397">
        <f t="shared" si="4"/>
        <v>0</v>
      </c>
      <c r="AP27" s="397">
        <f t="shared" si="4"/>
        <v>0</v>
      </c>
      <c r="AQ27" s="397">
        <f t="shared" si="4"/>
        <v>0</v>
      </c>
      <c r="AR27" s="397">
        <f t="shared" si="4"/>
        <v>0</v>
      </c>
      <c r="AS27" s="397">
        <f t="shared" si="8"/>
        <v>0</v>
      </c>
      <c r="AT27" s="397">
        <f t="shared" si="8"/>
        <v>0</v>
      </c>
      <c r="AU27" s="397">
        <f t="shared" si="8"/>
        <v>0</v>
      </c>
      <c r="AV27" s="397">
        <f t="shared" si="8"/>
        <v>0</v>
      </c>
      <c r="AW27" s="314">
        <f t="shared" si="9"/>
        <v>1.7429999999999999</v>
      </c>
    </row>
    <row r="28" spans="2:49" x14ac:dyDescent="0.25">
      <c r="B28" s="24"/>
      <c r="C28" s="267" t="s">
        <v>469</v>
      </c>
      <c r="D28" s="23" t="str">
        <f>IFERROR(VLOOKUP($C28,'World Cup Players'!B:X,3,FALSE),0)</f>
        <v>es Spain</v>
      </c>
      <c r="E28" s="30"/>
      <c r="F28" s="23">
        <f>IFERROR(VLOOKUP($C28,'World Cup Players'!B:X,9,FALSE),0)</f>
        <v>630</v>
      </c>
      <c r="G28" s="23">
        <f>IFERROR(VLOOKUP($C28,'World Cup Players'!B:X,11,FALSE),0)</f>
        <v>0</v>
      </c>
      <c r="H28" s="23">
        <f>IFERROR(VLOOKUP($C28,'World Cup Players'!B:X,12,FALSE),0)</f>
        <v>0</v>
      </c>
      <c r="I28" s="41">
        <f>IFERROR(VLOOKUP($C28,'GAME WINNING GOALS'!A:B,2,FALSE),0)</f>
        <v>0</v>
      </c>
      <c r="J28" s="23">
        <f>IFERROR(VLOOKUP($C28,'World Cup Players'!B:X,17,FALSE),0)</f>
        <v>0</v>
      </c>
      <c r="K28" s="23">
        <f>IFERROR(VLOOKUP($C28,'World Cup Players'!B:X,18,FALSE),0)</f>
        <v>0</v>
      </c>
      <c r="L28" s="44">
        <f>IFERROR(VLOOKUP($C28,'World Cup GK'!B:AE,16,FALSE),0)</f>
        <v>6</v>
      </c>
      <c r="M28" s="44">
        <f>IFERROR(VLOOKUP($C28,'World Cup GK'!B:AE,19,FALSE),0)</f>
        <v>6</v>
      </c>
      <c r="N28" s="44">
        <f>IFERROR(VLOOKUP($C28,'World Cup GK'!B:AE,14,FALSE),0)</f>
        <v>9</v>
      </c>
      <c r="O28" s="44">
        <f>IFERROR(VLOOKUP($C28,'World Cup GK'!B:AE,11,FALSE),0)</f>
        <v>1</v>
      </c>
      <c r="P28" s="43">
        <f t="shared" si="2"/>
        <v>18.779</v>
      </c>
      <c r="S28" s="24"/>
      <c r="T28" s="267" t="s">
        <v>469</v>
      </c>
      <c r="U28" s="23" t="s">
        <v>1275</v>
      </c>
      <c r="V28" s="30"/>
      <c r="W28" s="23">
        <v>450</v>
      </c>
      <c r="X28" s="23">
        <v>0</v>
      </c>
      <c r="Y28" s="23">
        <v>0</v>
      </c>
      <c r="Z28" s="41">
        <v>0</v>
      </c>
      <c r="AA28" s="23">
        <v>0</v>
      </c>
      <c r="AB28" s="23">
        <v>0</v>
      </c>
      <c r="AC28" s="44">
        <v>4</v>
      </c>
      <c r="AD28" s="44">
        <v>5</v>
      </c>
      <c r="AE28" s="44">
        <v>5</v>
      </c>
      <c r="AF28" s="44">
        <v>0</v>
      </c>
      <c r="AG28" s="43">
        <v>13.734999999999999</v>
      </c>
      <c r="AI28" s="24"/>
      <c r="AJ28" s="267" t="s">
        <v>469</v>
      </c>
      <c r="AK28" s="23" t="s">
        <v>1275</v>
      </c>
      <c r="AL28" s="30"/>
      <c r="AM28" s="397">
        <f t="shared" si="3"/>
        <v>180</v>
      </c>
      <c r="AN28" s="397">
        <f t="shared" si="4"/>
        <v>0</v>
      </c>
      <c r="AO28" s="397">
        <f t="shared" si="4"/>
        <v>0</v>
      </c>
      <c r="AP28" s="397">
        <f t="shared" si="4"/>
        <v>0</v>
      </c>
      <c r="AQ28" s="397">
        <f t="shared" si="4"/>
        <v>0</v>
      </c>
      <c r="AR28" s="397">
        <f t="shared" si="4"/>
        <v>0</v>
      </c>
      <c r="AS28" s="397">
        <f t="shared" si="8"/>
        <v>2</v>
      </c>
      <c r="AT28" s="397">
        <f t="shared" si="8"/>
        <v>1</v>
      </c>
      <c r="AU28" s="397">
        <f t="shared" si="8"/>
        <v>4</v>
      </c>
      <c r="AV28" s="397">
        <f t="shared" si="8"/>
        <v>1</v>
      </c>
      <c r="AW28" s="314">
        <f t="shared" si="9"/>
        <v>5.0440000000000005</v>
      </c>
    </row>
    <row r="29" spans="2:49" x14ac:dyDescent="0.25">
      <c r="B29" s="24"/>
      <c r="C29" s="265" t="s">
        <v>45</v>
      </c>
      <c r="D29" s="23" t="str">
        <f>IFERROR(VLOOKUP($C29,'World Cup Players'!B:X,3,FALSE),0)</f>
        <v>eng England</v>
      </c>
      <c r="E29" s="30"/>
      <c r="F29" s="23">
        <f>IFERROR(VLOOKUP($C29,'World Cup Players'!B:X,9,FALSE),0)</f>
        <v>660</v>
      </c>
      <c r="G29" s="23">
        <f>IFERROR(VLOOKUP($C29,'World Cup Players'!B:X,11,FALSE),0)</f>
        <v>0</v>
      </c>
      <c r="H29" s="23">
        <f>IFERROR(VLOOKUP($C29,'World Cup Players'!B:X,12,FALSE),0)</f>
        <v>0</v>
      </c>
      <c r="I29" s="41">
        <f>IFERROR(VLOOKUP($C29,'GAME WINNING GOALS'!A:B,2,FALSE),0)</f>
        <v>0</v>
      </c>
      <c r="J29" s="23">
        <f>IFERROR(VLOOKUP($C29,'World Cup Players'!B:X,17,FALSE),0)</f>
        <v>0</v>
      </c>
      <c r="K29" s="23">
        <f>IFERROR(VLOOKUP($C29,'World Cup Players'!B:X,18,FALSE),0)</f>
        <v>0</v>
      </c>
      <c r="L29" s="44">
        <f>IFERROR(VLOOKUP($C29,'World Cup GK'!B:AE,16,FALSE),0)</f>
        <v>5</v>
      </c>
      <c r="M29" s="44">
        <f>IFERROR(VLOOKUP($C29,'World Cup GK'!B:AE,19,FALSE),0)</f>
        <v>2</v>
      </c>
      <c r="N29" s="44">
        <f>IFERROR(VLOOKUP($C29,'World Cup GK'!B:AE,14,FALSE),0)</f>
        <v>15</v>
      </c>
      <c r="O29" s="44">
        <f>IFERROR(VLOOKUP($C29,'World Cup GK'!B:AE,11,FALSE),0)</f>
        <v>8</v>
      </c>
      <c r="P29" s="43">
        <f>SUM((F29*0.0083)+G29+H29+I29+L29+M29+(N29*0.2))-((J29*0.25)+(K29*0.5)+(O29*0.25))</f>
        <v>13.478</v>
      </c>
      <c r="S29" s="24"/>
      <c r="T29" s="265" t="s">
        <v>45</v>
      </c>
      <c r="U29" s="23" t="s">
        <v>1542</v>
      </c>
      <c r="V29" s="30"/>
      <c r="W29" s="23">
        <v>450</v>
      </c>
      <c r="X29" s="23">
        <v>0</v>
      </c>
      <c r="Y29" s="23">
        <v>0</v>
      </c>
      <c r="Z29" s="41">
        <v>0</v>
      </c>
      <c r="AA29" s="23">
        <v>0</v>
      </c>
      <c r="AB29" s="23">
        <v>0</v>
      </c>
      <c r="AC29" s="44">
        <v>4</v>
      </c>
      <c r="AD29" s="44">
        <v>2</v>
      </c>
      <c r="AE29" s="44">
        <v>9</v>
      </c>
      <c r="AF29" s="44">
        <v>5</v>
      </c>
      <c r="AG29" s="43">
        <v>10.285</v>
      </c>
      <c r="AI29" s="24"/>
      <c r="AJ29" s="265" t="s">
        <v>45</v>
      </c>
      <c r="AK29" s="23" t="s">
        <v>1542</v>
      </c>
      <c r="AL29" s="30"/>
      <c r="AM29" s="397">
        <f t="shared" si="3"/>
        <v>210</v>
      </c>
      <c r="AN29" s="397">
        <f t="shared" si="4"/>
        <v>0</v>
      </c>
      <c r="AO29" s="397">
        <f t="shared" si="4"/>
        <v>0</v>
      </c>
      <c r="AP29" s="397">
        <f t="shared" si="4"/>
        <v>0</v>
      </c>
      <c r="AQ29" s="397">
        <f t="shared" si="4"/>
        <v>0</v>
      </c>
      <c r="AR29" s="397">
        <f t="shared" si="4"/>
        <v>0</v>
      </c>
      <c r="AS29" s="397">
        <f t="shared" si="8"/>
        <v>1</v>
      </c>
      <c r="AT29" s="397">
        <f t="shared" si="8"/>
        <v>0</v>
      </c>
      <c r="AU29" s="397">
        <f t="shared" si="8"/>
        <v>6</v>
      </c>
      <c r="AV29" s="397">
        <f t="shared" si="8"/>
        <v>3</v>
      </c>
      <c r="AW29" s="314">
        <f t="shared" si="9"/>
        <v>3.1929999999999996</v>
      </c>
    </row>
    <row r="30" spans="2:49" x14ac:dyDescent="0.25">
      <c r="B30" s="24"/>
      <c r="C30" s="265" t="s">
        <v>400</v>
      </c>
      <c r="D30" s="23" t="str">
        <f>IFERROR(VLOOKUP($C30,'World Cup Players'!B:X,3,FALSE),0)</f>
        <v>ma Morocco</v>
      </c>
      <c r="E30" s="30"/>
      <c r="F30" s="23">
        <f>IFERROR(VLOOKUP($C30,'World Cup Players'!B:X,9,FALSE),0)</f>
        <v>570</v>
      </c>
      <c r="G30" s="23">
        <f>IFERROR(VLOOKUP($C30,'World Cup Players'!B:X,11,FALSE),0)</f>
        <v>0</v>
      </c>
      <c r="H30" s="23">
        <f>IFERROR(VLOOKUP($C30,'World Cup Players'!B:X,12,FALSE),0)</f>
        <v>0</v>
      </c>
      <c r="I30" s="23">
        <f>IFERROR(VLOOKUP($C30,'GAME WINNING GOALS'!A:B,2,FALSE),0)</f>
        <v>0</v>
      </c>
      <c r="J30" s="23">
        <f>IFERROR(VLOOKUP($C30,'World Cup Players'!B:X,17,FALSE),0)</f>
        <v>0</v>
      </c>
      <c r="K30" s="23">
        <f>IFERROR(VLOOKUP($C30,'World Cup Players'!B:X,18,FALSE),0)</f>
        <v>0</v>
      </c>
      <c r="L30" s="44">
        <f>IFERROR(VLOOKUP($C30,'World Cup GK'!B:AE,16,FALSE),0)</f>
        <v>3</v>
      </c>
      <c r="M30" s="44">
        <f>IFERROR(VLOOKUP($C30,'World Cup GK'!B:AE,19,FALSE),0)</f>
        <v>2</v>
      </c>
      <c r="N30" s="44">
        <f>IFERROR(VLOOKUP($C30,'World Cup GK'!B:AE,14,FALSE),0)</f>
        <v>14</v>
      </c>
      <c r="O30" s="44">
        <f>IFERROR(VLOOKUP($C30,'World Cup GK'!B:AE,11,FALSE),0)</f>
        <v>6</v>
      </c>
      <c r="P30" s="43">
        <f t="shared" si="2"/>
        <v>11.031000000000001</v>
      </c>
      <c r="S30" s="24"/>
      <c r="T30" s="265" t="s">
        <v>400</v>
      </c>
      <c r="U30" s="23" t="s">
        <v>992</v>
      </c>
      <c r="V30" s="30"/>
      <c r="W30" s="23">
        <v>480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44">
        <v>3</v>
      </c>
      <c r="AD30" s="44">
        <v>2</v>
      </c>
      <c r="AE30" s="44">
        <v>9</v>
      </c>
      <c r="AF30" s="44">
        <v>4</v>
      </c>
      <c r="AG30" s="43">
        <v>9.7840000000000007</v>
      </c>
      <c r="AI30" s="24"/>
      <c r="AJ30" s="265" t="s">
        <v>400</v>
      </c>
      <c r="AK30" s="23" t="s">
        <v>992</v>
      </c>
      <c r="AL30" s="30"/>
      <c r="AM30" s="397">
        <f t="shared" si="3"/>
        <v>90</v>
      </c>
      <c r="AN30" s="397">
        <f t="shared" si="4"/>
        <v>0</v>
      </c>
      <c r="AO30" s="397">
        <f t="shared" si="4"/>
        <v>0</v>
      </c>
      <c r="AP30" s="397">
        <f t="shared" si="4"/>
        <v>0</v>
      </c>
      <c r="AQ30" s="397">
        <f t="shared" si="4"/>
        <v>0</v>
      </c>
      <c r="AR30" s="397">
        <f t="shared" si="4"/>
        <v>0</v>
      </c>
      <c r="AS30" s="397">
        <f t="shared" si="8"/>
        <v>0</v>
      </c>
      <c r="AT30" s="397">
        <f t="shared" si="8"/>
        <v>0</v>
      </c>
      <c r="AU30" s="397">
        <f t="shared" si="8"/>
        <v>5</v>
      </c>
      <c r="AV30" s="397">
        <f t="shared" si="8"/>
        <v>2</v>
      </c>
      <c r="AW30" s="314">
        <f t="shared" si="9"/>
        <v>1.2469999999999999</v>
      </c>
    </row>
    <row r="31" spans="2:49" x14ac:dyDescent="0.25">
      <c r="B31" s="24"/>
      <c r="C31" s="267" t="s">
        <v>765</v>
      </c>
      <c r="D31" s="23" t="str">
        <f>IFERROR(VLOOKUP($C31,'World Cup Players'!B:X,3,FALSE),0)</f>
        <v>no Norway</v>
      </c>
      <c r="E31" s="30"/>
      <c r="F31" s="23">
        <f>IFERROR(VLOOKUP($C31,'World Cup Players'!B:X,9,FALSE),0)</f>
        <v>480</v>
      </c>
      <c r="G31" s="23">
        <f>IFERROR(VLOOKUP($C31,'World Cup Players'!B:X,11,FALSE),0)</f>
        <v>0</v>
      </c>
      <c r="H31" s="23">
        <f>IFERROR(VLOOKUP($C31,'World Cup Players'!B:X,12,FALSE),0)</f>
        <v>0</v>
      </c>
      <c r="I31" s="23">
        <f>IFERROR(VLOOKUP($C31,'GAME WINNING GOALS'!A:B,2,FALSE),0)</f>
        <v>0</v>
      </c>
      <c r="J31" s="23">
        <f>IFERROR(VLOOKUP($C31,'World Cup Players'!B:X,17,FALSE),0)</f>
        <v>0</v>
      </c>
      <c r="K31" s="23">
        <f>IFERROR(VLOOKUP($C31,'World Cup Players'!B:X,18,FALSE),0)</f>
        <v>0</v>
      </c>
      <c r="L31" s="44">
        <f>IFERROR(VLOOKUP($C31,'World Cup GK'!B:AE,16,FALSE),0)</f>
        <v>4</v>
      </c>
      <c r="M31" s="44">
        <f>IFERROR(VLOOKUP($C31,'World Cup GK'!B:AE,19,FALSE),0)</f>
        <v>0</v>
      </c>
      <c r="N31" s="44">
        <f>IFERROR(VLOOKUP($C31,'World Cup GK'!B:AE,14,FALSE),0)</f>
        <v>15</v>
      </c>
      <c r="O31" s="44">
        <f>IFERROR(VLOOKUP($C31,'World Cup GK'!B:AE,11,FALSE),0)</f>
        <v>7</v>
      </c>
      <c r="P31" s="43">
        <f t="shared" si="2"/>
        <v>9.234</v>
      </c>
      <c r="S31" s="24"/>
      <c r="T31" s="267" t="s">
        <v>765</v>
      </c>
      <c r="U31" s="23" t="s">
        <v>1397</v>
      </c>
      <c r="V31" s="30"/>
      <c r="W31" s="23">
        <v>360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44">
        <v>4</v>
      </c>
      <c r="AD31" s="44">
        <v>0</v>
      </c>
      <c r="AE31" s="44">
        <v>9</v>
      </c>
      <c r="AF31" s="44">
        <v>5</v>
      </c>
      <c r="AG31" s="43">
        <v>7.5380000000000003</v>
      </c>
      <c r="AI31" s="24"/>
      <c r="AJ31" s="267" t="s">
        <v>765</v>
      </c>
      <c r="AK31" s="23" t="s">
        <v>1397</v>
      </c>
      <c r="AL31" s="30"/>
      <c r="AM31" s="397">
        <f t="shared" si="3"/>
        <v>120</v>
      </c>
      <c r="AN31" s="397">
        <f t="shared" si="4"/>
        <v>0</v>
      </c>
      <c r="AO31" s="397">
        <f t="shared" si="4"/>
        <v>0</v>
      </c>
      <c r="AP31" s="397">
        <f t="shared" si="4"/>
        <v>0</v>
      </c>
      <c r="AQ31" s="397">
        <f t="shared" si="4"/>
        <v>0</v>
      </c>
      <c r="AR31" s="397">
        <f t="shared" si="4"/>
        <v>0</v>
      </c>
      <c r="AS31" s="397">
        <f t="shared" si="8"/>
        <v>0</v>
      </c>
      <c r="AT31" s="397">
        <f t="shared" si="8"/>
        <v>0</v>
      </c>
      <c r="AU31" s="397">
        <f t="shared" si="8"/>
        <v>6</v>
      </c>
      <c r="AV31" s="397">
        <f t="shared" si="8"/>
        <v>2</v>
      </c>
      <c r="AW31" s="314">
        <f t="shared" si="9"/>
        <v>1.6959999999999997</v>
      </c>
    </row>
    <row r="32" spans="2:49" x14ac:dyDescent="0.25">
      <c r="B32" s="24"/>
      <c r="C32" s="265" t="s">
        <v>764</v>
      </c>
      <c r="D32" s="23" t="str">
        <f>IFERROR(VLOOKUP($C32,'World Cup Players'!B:X,3,FALSE),0)</f>
        <v>ca Canada</v>
      </c>
      <c r="E32" s="30"/>
      <c r="F32" s="23">
        <f>IFERROR(VLOOKUP($C32,'World Cup Players'!B:X,9,FALSE),0)</f>
        <v>450</v>
      </c>
      <c r="G32" s="23">
        <f>IFERROR(VLOOKUP($C32,'World Cup Players'!B:X,11,FALSE),0)</f>
        <v>0</v>
      </c>
      <c r="H32" s="23">
        <f>IFERROR(VLOOKUP($C32,'World Cup Players'!B:X,12,FALSE),0)</f>
        <v>0</v>
      </c>
      <c r="I32" s="23">
        <f>IFERROR(VLOOKUP($C32,'GAME WINNING GOALS'!A:B,2,FALSE),0)</f>
        <v>0</v>
      </c>
      <c r="J32" s="23">
        <f>IFERROR(VLOOKUP($C32,'World Cup Players'!B:X,17,FALSE),0)</f>
        <v>0</v>
      </c>
      <c r="K32" s="23">
        <f>IFERROR(VLOOKUP($C32,'World Cup Players'!B:X,18,FALSE),0)</f>
        <v>0</v>
      </c>
      <c r="L32" s="44">
        <f>IFERROR(VLOOKUP($C32,'World Cup GK'!B:AE,16,FALSE),0)</f>
        <v>2</v>
      </c>
      <c r="M32" s="44">
        <f>IFERROR(VLOOKUP($C32,'World Cup GK'!B:AE,19,FALSE),0)</f>
        <v>2</v>
      </c>
      <c r="N32" s="44">
        <f>IFERROR(VLOOKUP($C32,'World Cup GK'!B:AE,14,FALSE),0)</f>
        <v>6</v>
      </c>
      <c r="O32" s="44">
        <f>IFERROR(VLOOKUP($C32,'World Cup GK'!B:AE,11,FALSE),0)</f>
        <v>6</v>
      </c>
      <c r="P32" s="43">
        <f t="shared" si="2"/>
        <v>7.4349999999999987</v>
      </c>
      <c r="S32" s="24"/>
      <c r="T32" s="265" t="s">
        <v>764</v>
      </c>
      <c r="U32" s="23" t="s">
        <v>887</v>
      </c>
      <c r="V32" s="30"/>
      <c r="W32" s="23">
        <v>450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44">
        <v>2</v>
      </c>
      <c r="AD32" s="44">
        <v>2</v>
      </c>
      <c r="AE32" s="44">
        <v>6</v>
      </c>
      <c r="AF32" s="44">
        <v>6</v>
      </c>
      <c r="AG32" s="43">
        <v>7.4349999999999987</v>
      </c>
      <c r="AI32" s="24"/>
      <c r="AJ32" s="391" t="s">
        <v>764</v>
      </c>
      <c r="AK32" s="392" t="s">
        <v>887</v>
      </c>
      <c r="AL32" s="392"/>
      <c r="AM32" s="397">
        <f t="shared" si="3"/>
        <v>0</v>
      </c>
      <c r="AN32" s="397">
        <f t="shared" si="4"/>
        <v>0</v>
      </c>
      <c r="AO32" s="397">
        <f t="shared" si="4"/>
        <v>0</v>
      </c>
      <c r="AP32" s="397">
        <f t="shared" si="4"/>
        <v>0</v>
      </c>
      <c r="AQ32" s="397">
        <f t="shared" si="4"/>
        <v>0</v>
      </c>
      <c r="AR32" s="397">
        <f t="shared" si="4"/>
        <v>0</v>
      </c>
      <c r="AS32" s="397">
        <f t="shared" si="8"/>
        <v>0</v>
      </c>
      <c r="AT32" s="397">
        <f t="shared" si="8"/>
        <v>0</v>
      </c>
      <c r="AU32" s="397">
        <f t="shared" si="8"/>
        <v>0</v>
      </c>
      <c r="AV32" s="397">
        <f t="shared" si="8"/>
        <v>0</v>
      </c>
      <c r="AW32" s="393">
        <f t="shared" si="6"/>
        <v>0</v>
      </c>
    </row>
    <row r="33" spans="2:49" x14ac:dyDescent="0.25">
      <c r="B33" s="24"/>
      <c r="C33" s="264" t="s">
        <v>303</v>
      </c>
      <c r="D33" s="23">
        <f>IFERROR(VLOOKUP($C33,'World Cup Players'!B:X,3,FALSE),0)</f>
        <v>0</v>
      </c>
      <c r="E33" s="30"/>
      <c r="L33" s="44"/>
      <c r="M33" s="44"/>
      <c r="N33" s="44"/>
      <c r="O33" s="44"/>
      <c r="S33" s="24"/>
      <c r="T33" s="264" t="s">
        <v>303</v>
      </c>
      <c r="U33" s="23">
        <v>0</v>
      </c>
      <c r="V33" s="30"/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44">
        <v>0</v>
      </c>
      <c r="AD33" s="44">
        <v>0</v>
      </c>
      <c r="AE33" s="44">
        <v>0</v>
      </c>
      <c r="AF33" s="44">
        <v>0</v>
      </c>
      <c r="AG33" s="43">
        <v>0</v>
      </c>
      <c r="AI33" s="24"/>
      <c r="AJ33" s="264" t="s">
        <v>303</v>
      </c>
      <c r="AK33" s="23">
        <v>0</v>
      </c>
      <c r="AL33" s="30"/>
      <c r="AM33" s="397">
        <f t="shared" si="3"/>
        <v>0</v>
      </c>
      <c r="AN33" s="397">
        <f t="shared" si="4"/>
        <v>0</v>
      </c>
      <c r="AO33" s="397">
        <f t="shared" si="4"/>
        <v>0</v>
      </c>
      <c r="AP33" s="397">
        <f t="shared" si="4"/>
        <v>0</v>
      </c>
      <c r="AQ33" s="397">
        <f t="shared" si="4"/>
        <v>0</v>
      </c>
      <c r="AR33" s="397">
        <f t="shared" si="4"/>
        <v>0</v>
      </c>
      <c r="AS33" s="397">
        <f t="shared" si="8"/>
        <v>0</v>
      </c>
      <c r="AT33" s="397">
        <f t="shared" si="8"/>
        <v>0</v>
      </c>
      <c r="AU33" s="397">
        <f t="shared" si="8"/>
        <v>0</v>
      </c>
      <c r="AV33" s="397">
        <f t="shared" si="8"/>
        <v>0</v>
      </c>
      <c r="AW33" s="314">
        <f t="shared" ref="AW33:AW44" si="10">P33-AG33</f>
        <v>0</v>
      </c>
    </row>
    <row r="34" spans="2:49" x14ac:dyDescent="0.25">
      <c r="B34" s="24"/>
      <c r="C34" s="264" t="s">
        <v>307</v>
      </c>
      <c r="D34" s="23">
        <f>IFERROR(VLOOKUP($C34,'World Cup Players'!B:X,3,FALSE),0)</f>
        <v>0</v>
      </c>
      <c r="E34" s="30"/>
      <c r="L34" s="44"/>
      <c r="M34" s="44"/>
      <c r="N34" s="44"/>
      <c r="O34" s="44"/>
      <c r="S34" s="24"/>
      <c r="T34" s="264" t="s">
        <v>307</v>
      </c>
      <c r="U34" s="23">
        <v>0</v>
      </c>
      <c r="V34" s="30"/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44">
        <v>0</v>
      </c>
      <c r="AD34" s="44">
        <v>0</v>
      </c>
      <c r="AE34" s="44">
        <v>0</v>
      </c>
      <c r="AF34" s="44">
        <v>0</v>
      </c>
      <c r="AG34" s="43">
        <v>0</v>
      </c>
      <c r="AI34" s="24"/>
      <c r="AJ34" s="264" t="s">
        <v>307</v>
      </c>
      <c r="AK34" s="23">
        <v>0</v>
      </c>
      <c r="AL34" s="30"/>
      <c r="AM34" s="397">
        <f t="shared" si="3"/>
        <v>0</v>
      </c>
      <c r="AN34" s="397">
        <f t="shared" si="4"/>
        <v>0</v>
      </c>
      <c r="AO34" s="397">
        <f t="shared" si="4"/>
        <v>0</v>
      </c>
      <c r="AP34" s="397">
        <f t="shared" si="4"/>
        <v>0</v>
      </c>
      <c r="AQ34" s="397">
        <f t="shared" si="4"/>
        <v>0</v>
      </c>
      <c r="AR34" s="397">
        <f t="shared" si="4"/>
        <v>0</v>
      </c>
      <c r="AS34" s="397">
        <f t="shared" si="8"/>
        <v>0</v>
      </c>
      <c r="AT34" s="397">
        <f t="shared" si="8"/>
        <v>0</v>
      </c>
      <c r="AU34" s="397">
        <f t="shared" si="8"/>
        <v>0</v>
      </c>
      <c r="AV34" s="397">
        <f t="shared" si="8"/>
        <v>0</v>
      </c>
      <c r="AW34" s="314">
        <f t="shared" si="10"/>
        <v>0</v>
      </c>
    </row>
    <row r="35" spans="2:49" x14ac:dyDescent="0.25">
      <c r="B35" s="24"/>
      <c r="C35" s="264" t="s">
        <v>299</v>
      </c>
      <c r="D35" s="23">
        <f>IFERROR(VLOOKUP($C35,'World Cup Players'!B:X,3,FALSE),0)</f>
        <v>0</v>
      </c>
      <c r="E35" s="30"/>
      <c r="L35" s="44"/>
      <c r="M35" s="44"/>
      <c r="N35" s="44"/>
      <c r="O35" s="44"/>
      <c r="S35" s="24"/>
      <c r="T35" s="264" t="s">
        <v>299</v>
      </c>
      <c r="U35" s="23">
        <v>0</v>
      </c>
      <c r="V35" s="30"/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44">
        <v>0</v>
      </c>
      <c r="AD35" s="44">
        <v>0</v>
      </c>
      <c r="AE35" s="44">
        <v>0</v>
      </c>
      <c r="AF35" s="44">
        <v>0</v>
      </c>
      <c r="AG35" s="43">
        <v>0</v>
      </c>
      <c r="AI35" s="24"/>
      <c r="AJ35" s="264" t="s">
        <v>299</v>
      </c>
      <c r="AK35" s="23">
        <v>0</v>
      </c>
      <c r="AL35" s="30"/>
      <c r="AM35" s="397">
        <f t="shared" si="3"/>
        <v>0</v>
      </c>
      <c r="AN35" s="397">
        <f t="shared" si="4"/>
        <v>0</v>
      </c>
      <c r="AO35" s="397">
        <f t="shared" si="4"/>
        <v>0</v>
      </c>
      <c r="AP35" s="397">
        <f t="shared" si="4"/>
        <v>0</v>
      </c>
      <c r="AQ35" s="397">
        <f t="shared" si="4"/>
        <v>0</v>
      </c>
      <c r="AR35" s="397">
        <f t="shared" si="4"/>
        <v>0</v>
      </c>
      <c r="AS35" s="397">
        <f t="shared" si="8"/>
        <v>0</v>
      </c>
      <c r="AT35" s="397">
        <f t="shared" si="8"/>
        <v>0</v>
      </c>
      <c r="AU35" s="397">
        <f t="shared" si="8"/>
        <v>0</v>
      </c>
      <c r="AV35" s="397">
        <f t="shared" si="8"/>
        <v>0</v>
      </c>
      <c r="AW35" s="314">
        <f t="shared" si="10"/>
        <v>0</v>
      </c>
    </row>
    <row r="36" spans="2:49" x14ac:dyDescent="0.25">
      <c r="B36" s="36" t="s">
        <v>134</v>
      </c>
      <c r="C36" s="293"/>
      <c r="D36" s="35">
        <f>SUM(D37:D61)</f>
        <v>0</v>
      </c>
      <c r="E36" s="35">
        <f>SUM(E37:E61)</f>
        <v>0</v>
      </c>
      <c r="F36" s="35">
        <f>SUM(F37:F66)</f>
        <v>11165</v>
      </c>
      <c r="G36" s="35">
        <f t="shared" ref="G36:M36" si="11">SUM(G37:G66)</f>
        <v>26</v>
      </c>
      <c r="H36" s="35">
        <f t="shared" si="11"/>
        <v>19</v>
      </c>
      <c r="I36" s="35">
        <f t="shared" si="11"/>
        <v>9</v>
      </c>
      <c r="J36" s="35">
        <f t="shared" si="11"/>
        <v>10</v>
      </c>
      <c r="K36" s="35">
        <f t="shared" si="11"/>
        <v>1</v>
      </c>
      <c r="L36" s="35">
        <f>SUM(L37:L66)</f>
        <v>13</v>
      </c>
      <c r="M36" s="35">
        <f t="shared" si="11"/>
        <v>6</v>
      </c>
      <c r="N36" s="35">
        <f>SUM(N37:N66)</f>
        <v>44</v>
      </c>
      <c r="O36" s="35">
        <f>SUM(O37:O66)</f>
        <v>27</v>
      </c>
      <c r="P36" s="43">
        <f>SUM((F36*0.0083)+G36+H36+I36+L36+M36+(N36*0.2))-((J36*0.25)+(K36*0.5))-(O36*0.25)</f>
        <v>164.71950000000001</v>
      </c>
      <c r="S36" s="36" t="s">
        <v>134</v>
      </c>
      <c r="T36" s="293"/>
      <c r="U36" s="35">
        <v>0</v>
      </c>
      <c r="V36" s="35">
        <v>0</v>
      </c>
      <c r="W36" s="35">
        <v>8985</v>
      </c>
      <c r="X36" s="35">
        <v>21</v>
      </c>
      <c r="Y36" s="35">
        <v>18</v>
      </c>
      <c r="Z36" s="35">
        <v>7</v>
      </c>
      <c r="AA36" s="35">
        <v>6</v>
      </c>
      <c r="AB36" s="35">
        <v>0</v>
      </c>
      <c r="AC36" s="35">
        <v>12</v>
      </c>
      <c r="AD36" s="35">
        <v>5</v>
      </c>
      <c r="AE36" s="35">
        <v>39</v>
      </c>
      <c r="AF36" s="35">
        <v>22</v>
      </c>
      <c r="AG36" s="43">
        <v>138.37550000000002</v>
      </c>
      <c r="AI36" s="36" t="s">
        <v>134</v>
      </c>
      <c r="AJ36" s="293"/>
      <c r="AK36" s="35">
        <v>0</v>
      </c>
      <c r="AL36" s="35">
        <v>0</v>
      </c>
      <c r="AM36" s="397">
        <f t="shared" si="3"/>
        <v>2180</v>
      </c>
      <c r="AN36" s="397">
        <f t="shared" si="4"/>
        <v>5</v>
      </c>
      <c r="AO36" s="397">
        <f t="shared" si="4"/>
        <v>1</v>
      </c>
      <c r="AP36" s="397">
        <f t="shared" si="4"/>
        <v>2</v>
      </c>
      <c r="AQ36" s="397">
        <f t="shared" si="4"/>
        <v>4</v>
      </c>
      <c r="AR36" s="397">
        <f t="shared" si="4"/>
        <v>1</v>
      </c>
      <c r="AS36" s="397">
        <f t="shared" si="8"/>
        <v>1</v>
      </c>
      <c r="AT36" s="397">
        <f t="shared" si="8"/>
        <v>1</v>
      </c>
      <c r="AU36" s="397">
        <f t="shared" si="8"/>
        <v>5</v>
      </c>
      <c r="AV36" s="397">
        <f t="shared" si="8"/>
        <v>5</v>
      </c>
      <c r="AW36" s="314">
        <f t="shared" si="10"/>
        <v>26.343999999999994</v>
      </c>
    </row>
    <row r="37" spans="2:49" x14ac:dyDescent="0.25">
      <c r="B37" s="24"/>
      <c r="C37" s="265" t="s">
        <v>425</v>
      </c>
      <c r="D37" s="23" t="str">
        <f>IFERROR(VLOOKUP($C37,'World Cup Players'!B:X,3,FALSE),0)</f>
        <v>fr France</v>
      </c>
      <c r="E37" s="30"/>
      <c r="F37" s="23">
        <f>IFERROR(VLOOKUP($C37,'World Cup Players'!B:X,9,FALSE),0)</f>
        <v>605</v>
      </c>
      <c r="G37" s="23">
        <f>IFERROR(VLOOKUP($C37,'World Cup Players'!B:X,11,FALSE),0)</f>
        <v>8</v>
      </c>
      <c r="H37" s="23">
        <f>IFERROR(VLOOKUP($C37,'World Cup Players'!B:X,12,FALSE),0)</f>
        <v>3</v>
      </c>
      <c r="I37" s="23">
        <f>IFERROR(VLOOKUP($C37,'GAME WINNING GOALS'!A:B,2,FALSE),0)</f>
        <v>4</v>
      </c>
      <c r="J37" s="23">
        <f>IFERROR(VLOOKUP($C37,'World Cup Players'!B:X,17,FALSE),0)</f>
        <v>1</v>
      </c>
      <c r="K37" s="23">
        <f>IFERROR(VLOOKUP($C37,'World Cup Players'!B:X,18,FALSE),0)</f>
        <v>0</v>
      </c>
      <c r="L37" s="44">
        <f>IFERROR(VLOOKUP($C37,'World Cup GK'!B:AE,16,FALSE),0)</f>
        <v>0</v>
      </c>
      <c r="M37" s="44">
        <f>IFERROR(VLOOKUP($C37,'World Cup GK'!B:AE,19,FALSE),0)</f>
        <v>0</v>
      </c>
      <c r="N37" s="44">
        <f>IFERROR(VLOOKUP($C37,'World Cup GK'!B:AE,14,FALSE),0)</f>
        <v>0</v>
      </c>
      <c r="O37" s="44">
        <f>IFERROR(VLOOKUP($C37,'World Cup GK'!B:AE,11,FALSE),0)</f>
        <v>0</v>
      </c>
      <c r="P37" s="43">
        <f t="shared" si="2"/>
        <v>19.7715</v>
      </c>
      <c r="S37" s="24"/>
      <c r="T37" s="265" t="s">
        <v>425</v>
      </c>
      <c r="U37" s="23" t="s">
        <v>1420</v>
      </c>
      <c r="V37" s="30"/>
      <c r="W37" s="23">
        <v>439</v>
      </c>
      <c r="X37" s="23">
        <v>7</v>
      </c>
      <c r="Y37" s="23">
        <v>2</v>
      </c>
      <c r="Z37" s="23">
        <v>3</v>
      </c>
      <c r="AA37" s="23">
        <v>0</v>
      </c>
      <c r="AB37" s="23">
        <v>0</v>
      </c>
      <c r="AC37" s="44">
        <v>0</v>
      </c>
      <c r="AD37" s="44">
        <v>0</v>
      </c>
      <c r="AE37" s="44">
        <v>0</v>
      </c>
      <c r="AF37" s="44">
        <v>0</v>
      </c>
      <c r="AG37" s="43">
        <v>15.643699999999999</v>
      </c>
      <c r="AI37" s="24"/>
      <c r="AJ37" s="265" t="s">
        <v>425</v>
      </c>
      <c r="AK37" s="23" t="s">
        <v>1420</v>
      </c>
      <c r="AL37" s="30"/>
      <c r="AM37" s="397">
        <f t="shared" si="3"/>
        <v>166</v>
      </c>
      <c r="AN37" s="397">
        <f t="shared" si="4"/>
        <v>1</v>
      </c>
      <c r="AO37" s="397">
        <f t="shared" si="4"/>
        <v>1</v>
      </c>
      <c r="AP37" s="397">
        <f t="shared" si="4"/>
        <v>1</v>
      </c>
      <c r="AQ37" s="397">
        <f t="shared" si="4"/>
        <v>1</v>
      </c>
      <c r="AR37" s="397">
        <f t="shared" si="4"/>
        <v>0</v>
      </c>
      <c r="AS37" s="397">
        <f t="shared" si="8"/>
        <v>0</v>
      </c>
      <c r="AT37" s="397">
        <f t="shared" si="8"/>
        <v>0</v>
      </c>
      <c r="AU37" s="397">
        <f t="shared" si="8"/>
        <v>0</v>
      </c>
      <c r="AV37" s="397">
        <f t="shared" si="8"/>
        <v>0</v>
      </c>
      <c r="AW37" s="314">
        <f t="shared" si="10"/>
        <v>4.1278000000000006</v>
      </c>
    </row>
    <row r="38" spans="2:49" x14ac:dyDescent="0.25">
      <c r="B38" s="24"/>
      <c r="C38" s="265" t="s">
        <v>443</v>
      </c>
      <c r="D38" s="23" t="str">
        <f>IFERROR(VLOOKUP($C38,'World Cup Players'!B:X,3,FALSE),0)</f>
        <v>fr France</v>
      </c>
      <c r="E38" s="30"/>
      <c r="F38" s="23">
        <f>IFERROR(VLOOKUP($C38,'World Cup Players'!B:X,9,FALSE),0)</f>
        <v>1</v>
      </c>
      <c r="G38" s="23">
        <f>IFERROR(VLOOKUP($C38,'World Cup Players'!B:X,11,FALSE),0)</f>
        <v>0</v>
      </c>
      <c r="H38" s="23">
        <f>IFERROR(VLOOKUP($C38,'World Cup Players'!B:X,12,FALSE),0)</f>
        <v>0</v>
      </c>
      <c r="I38" s="23">
        <f>IFERROR(VLOOKUP($C38,'GAME WINNING GOALS'!A:B,2,FALSE),0)</f>
        <v>0</v>
      </c>
      <c r="J38" s="23">
        <f>IFERROR(VLOOKUP($C38,'World Cup Players'!B:X,17,FALSE),0)</f>
        <v>0</v>
      </c>
      <c r="K38" s="23">
        <f>IFERROR(VLOOKUP($C38,'World Cup Players'!B:X,18,FALSE),0)</f>
        <v>0</v>
      </c>
      <c r="L38" s="44">
        <f>IFERROR(VLOOKUP($C38,'World Cup GK'!B:AE,16,FALSE),0)</f>
        <v>0</v>
      </c>
      <c r="M38" s="44">
        <f>IFERROR(VLOOKUP($C38,'World Cup GK'!B:AE,19,FALSE),0)</f>
        <v>0</v>
      </c>
      <c r="N38" s="44">
        <f>IFERROR(VLOOKUP($C38,'World Cup GK'!B:AE,14,FALSE),0)</f>
        <v>0</v>
      </c>
      <c r="O38" s="44">
        <f>IFERROR(VLOOKUP($C38,'World Cup GK'!B:AE,11,FALSE),0)</f>
        <v>0</v>
      </c>
      <c r="P38" s="43">
        <f t="shared" si="2"/>
        <v>8.3000000000000001E-3</v>
      </c>
      <c r="S38" s="24"/>
      <c r="T38" s="265" t="s">
        <v>443</v>
      </c>
      <c r="U38" s="23" t="s">
        <v>1420</v>
      </c>
      <c r="V38" s="30"/>
      <c r="W38" s="23">
        <v>1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44">
        <v>0</v>
      </c>
      <c r="AD38" s="44">
        <v>0</v>
      </c>
      <c r="AE38" s="44">
        <v>0</v>
      </c>
      <c r="AF38" s="44">
        <v>0</v>
      </c>
      <c r="AG38" s="43">
        <v>8.3000000000000001E-3</v>
      </c>
      <c r="AI38" s="24"/>
      <c r="AJ38" s="265" t="s">
        <v>443</v>
      </c>
      <c r="AK38" s="23" t="s">
        <v>1420</v>
      </c>
      <c r="AL38" s="30"/>
      <c r="AM38" s="397">
        <f t="shared" si="3"/>
        <v>0</v>
      </c>
      <c r="AN38" s="397">
        <f t="shared" si="4"/>
        <v>0</v>
      </c>
      <c r="AO38" s="397">
        <f t="shared" si="4"/>
        <v>0</v>
      </c>
      <c r="AP38" s="397">
        <f t="shared" si="4"/>
        <v>0</v>
      </c>
      <c r="AQ38" s="397">
        <f t="shared" si="4"/>
        <v>0</v>
      </c>
      <c r="AR38" s="397">
        <f t="shared" si="4"/>
        <v>0</v>
      </c>
      <c r="AS38" s="397">
        <f t="shared" si="8"/>
        <v>0</v>
      </c>
      <c r="AT38" s="397">
        <f t="shared" si="8"/>
        <v>0</v>
      </c>
      <c r="AU38" s="397">
        <f t="shared" si="8"/>
        <v>0</v>
      </c>
      <c r="AV38" s="397">
        <f t="shared" si="8"/>
        <v>0</v>
      </c>
      <c r="AW38" s="314">
        <f t="shared" si="10"/>
        <v>0</v>
      </c>
    </row>
    <row r="39" spans="2:49" x14ac:dyDescent="0.25">
      <c r="B39" s="24"/>
      <c r="C39" s="278" t="s">
        <v>482</v>
      </c>
      <c r="D39" s="23" t="str">
        <f>IFERROR(VLOOKUP($C39,'World Cup Players'!B:X,3,FALSE),0)</f>
        <v>ch Switzerland</v>
      </c>
      <c r="E39" s="30"/>
      <c r="F39" s="23">
        <f>IFERROR(VLOOKUP($C39,'World Cup Players'!B:X,9,FALSE),0)</f>
        <v>501</v>
      </c>
      <c r="G39" s="23">
        <f>IFERROR(VLOOKUP($C39,'World Cup Players'!B:X,11,FALSE),0)</f>
        <v>2</v>
      </c>
      <c r="H39" s="23">
        <f>IFERROR(VLOOKUP($C39,'World Cup Players'!B:X,12,FALSE),0)</f>
        <v>2</v>
      </c>
      <c r="I39" s="23">
        <f>IFERROR(VLOOKUP($C39,'GAME WINNING GOALS'!A:B,2,FALSE),0)</f>
        <v>1</v>
      </c>
      <c r="J39" s="23">
        <f>IFERROR(VLOOKUP($C39,'World Cup Players'!B:X,17,FALSE),0)</f>
        <v>2</v>
      </c>
      <c r="K39" s="23">
        <f>IFERROR(VLOOKUP($C39,'World Cup Players'!B:X,18,FALSE),0)</f>
        <v>1</v>
      </c>
      <c r="L39" s="44">
        <f>IFERROR(VLOOKUP($C39,'World Cup GK'!B:AE,16,FALSE),0)</f>
        <v>0</v>
      </c>
      <c r="M39" s="44">
        <f>IFERROR(VLOOKUP($C39,'World Cup GK'!B:AE,19,FALSE),0)</f>
        <v>0</v>
      </c>
      <c r="N39" s="44">
        <f>IFERROR(VLOOKUP($C39,'World Cup GK'!B:AE,14,FALSE),0)</f>
        <v>0</v>
      </c>
      <c r="O39" s="44">
        <f>IFERROR(VLOOKUP($C39,'World Cup GK'!B:AE,11,FALSE),0)</f>
        <v>0</v>
      </c>
      <c r="P39" s="43">
        <f t="shared" si="2"/>
        <v>8.1583000000000006</v>
      </c>
      <c r="S39" s="24"/>
      <c r="T39" s="278" t="s">
        <v>482</v>
      </c>
      <c r="U39" s="23" t="s">
        <v>635</v>
      </c>
      <c r="V39" s="30"/>
      <c r="W39" s="23">
        <v>430</v>
      </c>
      <c r="X39" s="23">
        <v>2</v>
      </c>
      <c r="Y39" s="23">
        <v>2</v>
      </c>
      <c r="Z39" s="23">
        <v>1</v>
      </c>
      <c r="AA39" s="23">
        <v>0</v>
      </c>
      <c r="AB39" s="23">
        <v>0</v>
      </c>
      <c r="AC39" s="44">
        <v>0</v>
      </c>
      <c r="AD39" s="44">
        <v>0</v>
      </c>
      <c r="AE39" s="44">
        <v>0</v>
      </c>
      <c r="AF39" s="44">
        <v>0</v>
      </c>
      <c r="AG39" s="43">
        <v>8.5689999999999991</v>
      </c>
      <c r="AI39" s="24"/>
      <c r="AJ39" s="278" t="s">
        <v>482</v>
      </c>
      <c r="AK39" s="23" t="s">
        <v>635</v>
      </c>
      <c r="AL39" s="30"/>
      <c r="AM39" s="397">
        <f t="shared" si="3"/>
        <v>71</v>
      </c>
      <c r="AN39" s="397">
        <f t="shared" si="4"/>
        <v>0</v>
      </c>
      <c r="AO39" s="397">
        <f t="shared" si="4"/>
        <v>0</v>
      </c>
      <c r="AP39" s="397">
        <f t="shared" si="4"/>
        <v>0</v>
      </c>
      <c r="AQ39" s="397">
        <f t="shared" si="4"/>
        <v>2</v>
      </c>
      <c r="AR39" s="397">
        <f t="shared" si="4"/>
        <v>1</v>
      </c>
      <c r="AS39" s="397">
        <f t="shared" si="8"/>
        <v>0</v>
      </c>
      <c r="AT39" s="397">
        <f t="shared" si="8"/>
        <v>0</v>
      </c>
      <c r="AU39" s="397">
        <f t="shared" si="8"/>
        <v>0</v>
      </c>
      <c r="AV39" s="397">
        <f t="shared" si="8"/>
        <v>0</v>
      </c>
      <c r="AW39" s="314">
        <f t="shared" si="10"/>
        <v>-0.41069999999999851</v>
      </c>
    </row>
    <row r="40" spans="2:49" x14ac:dyDescent="0.25">
      <c r="B40" s="24"/>
      <c r="C40" s="278" t="s">
        <v>405</v>
      </c>
      <c r="D40" s="23" t="str">
        <f>IFERROR(VLOOKUP($C40,'World Cup Players'!B:X,3,FALSE),0)</f>
        <v>fr France</v>
      </c>
      <c r="E40" s="30"/>
      <c r="F40" s="23">
        <f>IFERROR(VLOOKUP($C40,'World Cup Players'!B:X,9,FALSE),0)</f>
        <v>547</v>
      </c>
      <c r="G40" s="23">
        <f>IFERROR(VLOOKUP($C40,'World Cup Players'!B:X,11,FALSE),0)</f>
        <v>5</v>
      </c>
      <c r="H40" s="23">
        <f>IFERROR(VLOOKUP($C40,'World Cup Players'!B:X,12,FALSE),0)</f>
        <v>2</v>
      </c>
      <c r="I40" s="23">
        <f>IFERROR(VLOOKUP($C40,'GAME WINNING GOALS'!A:B,2,FALSE),0)</f>
        <v>1</v>
      </c>
      <c r="J40" s="23">
        <f>IFERROR(VLOOKUP($C40,'World Cup Players'!B:X,17,FALSE),0)</f>
        <v>0</v>
      </c>
      <c r="K40" s="23">
        <f>IFERROR(VLOOKUP($C40,'World Cup Players'!B:X,18,FALSE),0)</f>
        <v>0</v>
      </c>
      <c r="L40" s="44">
        <f>IFERROR(VLOOKUP($C40,'World Cup GK'!B:AE,16,FALSE),0)</f>
        <v>0</v>
      </c>
      <c r="M40" s="44">
        <f>IFERROR(VLOOKUP($C40,'World Cup GK'!B:AE,19,FALSE),0)</f>
        <v>0</v>
      </c>
      <c r="N40" s="44">
        <f>IFERROR(VLOOKUP($C40,'World Cup GK'!B:AE,14,FALSE),0)</f>
        <v>0</v>
      </c>
      <c r="O40" s="44">
        <f>IFERROR(VLOOKUP($C40,'World Cup GK'!B:AE,11,FALSE),0)</f>
        <v>0</v>
      </c>
      <c r="P40" s="43">
        <f t="shared" si="2"/>
        <v>12.540099999999999</v>
      </c>
      <c r="S40" s="24"/>
      <c r="T40" s="278" t="s">
        <v>405</v>
      </c>
      <c r="U40" s="23" t="s">
        <v>1420</v>
      </c>
      <c r="V40" s="30"/>
      <c r="W40" s="23">
        <v>367</v>
      </c>
      <c r="X40" s="23">
        <v>4</v>
      </c>
      <c r="Y40" s="23">
        <v>2</v>
      </c>
      <c r="Z40" s="23">
        <v>1</v>
      </c>
      <c r="AA40" s="23">
        <v>0</v>
      </c>
      <c r="AB40" s="23">
        <v>0</v>
      </c>
      <c r="AC40" s="44">
        <v>0</v>
      </c>
      <c r="AD40" s="44">
        <v>0</v>
      </c>
      <c r="AE40" s="44">
        <v>0</v>
      </c>
      <c r="AF40" s="44">
        <v>0</v>
      </c>
      <c r="AG40" s="43">
        <v>10.046099999999999</v>
      </c>
      <c r="AI40" s="24"/>
      <c r="AJ40" s="278" t="s">
        <v>405</v>
      </c>
      <c r="AK40" s="23" t="s">
        <v>1420</v>
      </c>
      <c r="AL40" s="30"/>
      <c r="AM40" s="397">
        <f t="shared" si="3"/>
        <v>180</v>
      </c>
      <c r="AN40" s="397">
        <f t="shared" si="4"/>
        <v>1</v>
      </c>
      <c r="AO40" s="397">
        <f t="shared" si="4"/>
        <v>0</v>
      </c>
      <c r="AP40" s="397">
        <f t="shared" si="4"/>
        <v>0</v>
      </c>
      <c r="AQ40" s="397">
        <f t="shared" si="4"/>
        <v>0</v>
      </c>
      <c r="AR40" s="397">
        <f t="shared" si="4"/>
        <v>0</v>
      </c>
      <c r="AS40" s="397">
        <f t="shared" si="8"/>
        <v>0</v>
      </c>
      <c r="AT40" s="397">
        <f t="shared" si="8"/>
        <v>0</v>
      </c>
      <c r="AU40" s="397">
        <f t="shared" si="8"/>
        <v>0</v>
      </c>
      <c r="AV40" s="397">
        <f t="shared" si="8"/>
        <v>0</v>
      </c>
      <c r="AW40" s="314">
        <f t="shared" si="10"/>
        <v>2.4939999999999998</v>
      </c>
    </row>
    <row r="41" spans="2:49" x14ac:dyDescent="0.25">
      <c r="B41" s="24"/>
      <c r="C41" s="265" t="s">
        <v>645</v>
      </c>
      <c r="D41" s="23" t="str">
        <f>IFERROR(VLOOKUP($C41,'World Cup Players'!B:X,3,FALSE),0)</f>
        <v>es Spain</v>
      </c>
      <c r="E41" s="30"/>
      <c r="F41" s="23">
        <f>IFERROR(VLOOKUP($C41,'World Cup Players'!B:X,9,FALSE),0)</f>
        <v>540</v>
      </c>
      <c r="G41" s="23">
        <f>IFERROR(VLOOKUP($C41,'World Cup Players'!B:X,11,FALSE),0)</f>
        <v>5</v>
      </c>
      <c r="H41" s="23">
        <f>IFERROR(VLOOKUP($C41,'World Cup Players'!B:X,12,FALSE),0)</f>
        <v>1</v>
      </c>
      <c r="I41" s="23">
        <f>IFERROR(VLOOKUP($C41,'GAME WINNING GOALS'!A:B,2,FALSE),0)</f>
        <v>2</v>
      </c>
      <c r="J41" s="23">
        <f>IFERROR(VLOOKUP($C41,'World Cup Players'!B:X,17,FALSE),0)</f>
        <v>0</v>
      </c>
      <c r="K41" s="23">
        <f>IFERROR(VLOOKUP($C41,'World Cup Players'!B:X,18,FALSE),0)</f>
        <v>0</v>
      </c>
      <c r="L41" s="44">
        <f>IFERROR(VLOOKUP($C41,'World Cup GK'!B:AE,16,FALSE),0)</f>
        <v>0</v>
      </c>
      <c r="M41" s="44">
        <f>IFERROR(VLOOKUP($C41,'World Cup GK'!B:AE,19,FALSE),0)</f>
        <v>0</v>
      </c>
      <c r="N41" s="44">
        <f>IFERROR(VLOOKUP($C41,'World Cup GK'!B:AE,14,FALSE),0)</f>
        <v>0</v>
      </c>
      <c r="O41" s="44">
        <f>IFERROR(VLOOKUP($C41,'World Cup GK'!B:AE,11,FALSE),0)</f>
        <v>0</v>
      </c>
      <c r="P41" s="43">
        <f t="shared" si="2"/>
        <v>12.481999999999999</v>
      </c>
      <c r="S41" s="24"/>
      <c r="T41" s="265" t="s">
        <v>645</v>
      </c>
      <c r="U41" s="23" t="s">
        <v>1275</v>
      </c>
      <c r="V41" s="30"/>
      <c r="W41" s="23">
        <v>389</v>
      </c>
      <c r="X41" s="23">
        <v>4</v>
      </c>
      <c r="Y41" s="23">
        <v>1</v>
      </c>
      <c r="Z41" s="23">
        <v>1</v>
      </c>
      <c r="AA41" s="23">
        <v>0</v>
      </c>
      <c r="AB41" s="23">
        <v>0</v>
      </c>
      <c r="AC41" s="44">
        <v>0</v>
      </c>
      <c r="AD41" s="44">
        <v>0</v>
      </c>
      <c r="AE41" s="44">
        <v>0</v>
      </c>
      <c r="AF41" s="44">
        <v>0</v>
      </c>
      <c r="AG41" s="43">
        <v>9.2286999999999999</v>
      </c>
      <c r="AI41" s="24"/>
      <c r="AJ41" s="265" t="s">
        <v>645</v>
      </c>
      <c r="AK41" s="23" t="s">
        <v>1275</v>
      </c>
      <c r="AL41" s="30"/>
      <c r="AM41" s="397">
        <f t="shared" si="3"/>
        <v>151</v>
      </c>
      <c r="AN41" s="397">
        <f t="shared" si="4"/>
        <v>1</v>
      </c>
      <c r="AO41" s="397">
        <f t="shared" si="4"/>
        <v>0</v>
      </c>
      <c r="AP41" s="397">
        <f t="shared" si="4"/>
        <v>1</v>
      </c>
      <c r="AQ41" s="397">
        <f t="shared" si="4"/>
        <v>0</v>
      </c>
      <c r="AR41" s="397">
        <f t="shared" si="4"/>
        <v>0</v>
      </c>
      <c r="AS41" s="397">
        <f t="shared" si="8"/>
        <v>0</v>
      </c>
      <c r="AT41" s="397">
        <f t="shared" si="8"/>
        <v>0</v>
      </c>
      <c r="AU41" s="397">
        <f t="shared" si="8"/>
        <v>0</v>
      </c>
      <c r="AV41" s="397">
        <f t="shared" si="8"/>
        <v>0</v>
      </c>
      <c r="AW41" s="314">
        <f t="shared" si="10"/>
        <v>3.2532999999999994</v>
      </c>
    </row>
    <row r="42" spans="2:49" x14ac:dyDescent="0.25">
      <c r="B42" s="24"/>
      <c r="C42" s="265" t="s">
        <v>467</v>
      </c>
      <c r="D42" s="23" t="str">
        <f>IFERROR(VLOOKUP($C42,'World Cup Players'!B:X,3,FALSE),0)</f>
        <v>es Spain</v>
      </c>
      <c r="E42" s="30"/>
      <c r="F42" s="23">
        <f>IFERROR(VLOOKUP($C42,'World Cup Players'!B:X,9,FALSE),0)</f>
        <v>626</v>
      </c>
      <c r="G42" s="23">
        <f>IFERROR(VLOOKUP($C42,'World Cup Players'!B:X,11,FALSE),0)</f>
        <v>0</v>
      </c>
      <c r="H42" s="23">
        <f>IFERROR(VLOOKUP($C42,'World Cup Players'!B:X,12,FALSE),0)</f>
        <v>0</v>
      </c>
      <c r="I42" s="23">
        <f>IFERROR(VLOOKUP($C42,'GAME WINNING GOALS'!A:B,2,FALSE),0)</f>
        <v>0</v>
      </c>
      <c r="J42" s="23">
        <f>IFERROR(VLOOKUP($C42,'World Cup Players'!B:X,17,FALSE),0)</f>
        <v>0</v>
      </c>
      <c r="K42" s="23">
        <f>IFERROR(VLOOKUP($C42,'World Cup Players'!B:X,18,FALSE),0)</f>
        <v>0</v>
      </c>
      <c r="L42" s="44">
        <f>IFERROR(VLOOKUP($C42,'World Cup GK'!B:AE,16,FALSE),0)</f>
        <v>0</v>
      </c>
      <c r="M42" s="44">
        <f>IFERROR(VLOOKUP($C42,'World Cup GK'!B:AE,19,FALSE),0)</f>
        <v>0</v>
      </c>
      <c r="N42" s="44">
        <f>IFERROR(VLOOKUP($C42,'World Cup GK'!B:AE,14,FALSE),0)</f>
        <v>0</v>
      </c>
      <c r="O42" s="44">
        <f>IFERROR(VLOOKUP($C42,'World Cup GK'!B:AE,11,FALSE),0)</f>
        <v>0</v>
      </c>
      <c r="P42" s="43">
        <f t="shared" si="2"/>
        <v>5.1958000000000002</v>
      </c>
      <c r="S42" s="24"/>
      <c r="T42" s="265" t="s">
        <v>467</v>
      </c>
      <c r="U42" s="23" t="s">
        <v>1275</v>
      </c>
      <c r="V42" s="30"/>
      <c r="W42" s="23">
        <v>446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44">
        <v>0</v>
      </c>
      <c r="AD42" s="44">
        <v>0</v>
      </c>
      <c r="AE42" s="44">
        <v>0</v>
      </c>
      <c r="AF42" s="44">
        <v>0</v>
      </c>
      <c r="AG42" s="43">
        <v>3.7018</v>
      </c>
      <c r="AI42" s="24"/>
      <c r="AJ42" s="265" t="s">
        <v>467</v>
      </c>
      <c r="AK42" s="23" t="s">
        <v>1275</v>
      </c>
      <c r="AL42" s="30"/>
      <c r="AM42" s="397">
        <f t="shared" si="3"/>
        <v>180</v>
      </c>
      <c r="AN42" s="397">
        <f t="shared" si="4"/>
        <v>0</v>
      </c>
      <c r="AO42" s="397">
        <f t="shared" si="4"/>
        <v>0</v>
      </c>
      <c r="AP42" s="397">
        <f t="shared" si="4"/>
        <v>0</v>
      </c>
      <c r="AQ42" s="397">
        <f t="shared" si="4"/>
        <v>0</v>
      </c>
      <c r="AR42" s="397">
        <f t="shared" si="4"/>
        <v>0</v>
      </c>
      <c r="AS42" s="397">
        <f t="shared" si="8"/>
        <v>0</v>
      </c>
      <c r="AT42" s="397">
        <f t="shared" si="8"/>
        <v>0</v>
      </c>
      <c r="AU42" s="397">
        <f t="shared" si="8"/>
        <v>0</v>
      </c>
      <c r="AV42" s="397">
        <f t="shared" si="8"/>
        <v>0</v>
      </c>
      <c r="AW42" s="314">
        <f t="shared" si="10"/>
        <v>1.4940000000000002</v>
      </c>
    </row>
    <row r="43" spans="2:49" x14ac:dyDescent="0.25">
      <c r="B43" s="24"/>
      <c r="C43" s="278" t="s">
        <v>442</v>
      </c>
      <c r="D43" s="23" t="str">
        <f>IFERROR(VLOOKUP($C43,'World Cup Players'!B:X,3,FALSE),0)</f>
        <v>fr France</v>
      </c>
      <c r="E43" s="30"/>
      <c r="F43" s="23">
        <f>IFERROR(VLOOKUP($C43,'World Cup Players'!B:X,9,FALSE),0)</f>
        <v>360</v>
      </c>
      <c r="G43" s="23">
        <f>IFERROR(VLOOKUP($C43,'World Cup Players'!B:X,11,FALSE),0)</f>
        <v>0</v>
      </c>
      <c r="H43" s="23">
        <f>IFERROR(VLOOKUP($C43,'World Cup Players'!B:X,12,FALSE),0)</f>
        <v>1</v>
      </c>
      <c r="I43" s="23">
        <f>IFERROR(VLOOKUP($C43,'GAME WINNING GOALS'!A:B,2,FALSE),0)</f>
        <v>0</v>
      </c>
      <c r="J43" s="23">
        <f>IFERROR(VLOOKUP($C43,'World Cup Players'!B:X,17,FALSE),0)</f>
        <v>1</v>
      </c>
      <c r="K43" s="23">
        <f>IFERROR(VLOOKUP($C43,'World Cup Players'!B:X,18,FALSE),0)</f>
        <v>0</v>
      </c>
      <c r="L43" s="44">
        <f>IFERROR(VLOOKUP($C43,'World Cup GK'!B:AE,16,FALSE),0)</f>
        <v>0</v>
      </c>
      <c r="M43" s="44">
        <f>IFERROR(VLOOKUP($C43,'World Cup GK'!B:AE,19,FALSE),0)</f>
        <v>0</v>
      </c>
      <c r="N43" s="44">
        <f>IFERROR(VLOOKUP($C43,'World Cup GK'!B:AE,14,FALSE),0)</f>
        <v>0</v>
      </c>
      <c r="O43" s="44">
        <f>IFERROR(VLOOKUP($C43,'World Cup GK'!B:AE,11,FALSE),0)</f>
        <v>0</v>
      </c>
      <c r="P43" s="43">
        <f t="shared" si="2"/>
        <v>3.738</v>
      </c>
      <c r="S43" s="24"/>
      <c r="T43" s="278" t="s">
        <v>442</v>
      </c>
      <c r="U43" s="23" t="s">
        <v>1420</v>
      </c>
      <c r="V43" s="30"/>
      <c r="W43" s="23">
        <v>270</v>
      </c>
      <c r="X43" s="23">
        <v>0</v>
      </c>
      <c r="Y43" s="23">
        <v>1</v>
      </c>
      <c r="Z43" s="23">
        <v>0</v>
      </c>
      <c r="AA43" s="23">
        <v>1</v>
      </c>
      <c r="AB43" s="23">
        <v>0</v>
      </c>
      <c r="AC43" s="44">
        <v>0</v>
      </c>
      <c r="AD43" s="44">
        <v>0</v>
      </c>
      <c r="AE43" s="44">
        <v>0</v>
      </c>
      <c r="AF43" s="44">
        <v>0</v>
      </c>
      <c r="AG43" s="43">
        <v>2.9910000000000001</v>
      </c>
      <c r="AI43" s="24"/>
      <c r="AJ43" s="278" t="s">
        <v>442</v>
      </c>
      <c r="AK43" s="23" t="s">
        <v>1420</v>
      </c>
      <c r="AL43" s="30"/>
      <c r="AM43" s="397">
        <f t="shared" si="3"/>
        <v>90</v>
      </c>
      <c r="AN43" s="397">
        <f t="shared" si="4"/>
        <v>0</v>
      </c>
      <c r="AO43" s="397">
        <f t="shared" si="4"/>
        <v>0</v>
      </c>
      <c r="AP43" s="397">
        <f t="shared" si="4"/>
        <v>0</v>
      </c>
      <c r="AQ43" s="397">
        <f t="shared" si="4"/>
        <v>0</v>
      </c>
      <c r="AR43" s="397">
        <f t="shared" si="4"/>
        <v>0</v>
      </c>
      <c r="AS43" s="397">
        <f t="shared" si="8"/>
        <v>0</v>
      </c>
      <c r="AT43" s="397">
        <f t="shared" si="8"/>
        <v>0</v>
      </c>
      <c r="AU43" s="397">
        <f t="shared" si="8"/>
        <v>0</v>
      </c>
      <c r="AV43" s="397">
        <f t="shared" si="8"/>
        <v>0</v>
      </c>
      <c r="AW43" s="314">
        <f t="shared" si="10"/>
        <v>0.74699999999999989</v>
      </c>
    </row>
    <row r="44" spans="2:49" x14ac:dyDescent="0.25">
      <c r="B44" s="24"/>
      <c r="C44" s="265" t="s">
        <v>706</v>
      </c>
      <c r="D44" s="23" t="str">
        <f>IFERROR(VLOOKUP($C44,'World Cup Players'!B:X,3,FALSE),0)</f>
        <v>ar Argentina</v>
      </c>
      <c r="E44" s="30"/>
      <c r="F44" s="23">
        <f>IFERROR(VLOOKUP($C44,'World Cup Players'!B:X,9,FALSE),0)</f>
        <v>630</v>
      </c>
      <c r="G44" s="23">
        <f>IFERROR(VLOOKUP($C44,'World Cup Players'!B:X,11,FALSE),0)</f>
        <v>1</v>
      </c>
      <c r="H44" s="23">
        <f>IFERROR(VLOOKUP($C44,'World Cup Players'!B:X,12,FALSE),0)</f>
        <v>1</v>
      </c>
      <c r="I44" s="23">
        <f>IFERROR(VLOOKUP($C44,'GAME WINNING GOALS'!A:B,2,FALSE),0)</f>
        <v>0</v>
      </c>
      <c r="J44" s="23">
        <f>IFERROR(VLOOKUP($C44,'World Cup Players'!B:X,17,FALSE),0)</f>
        <v>0</v>
      </c>
      <c r="K44" s="23">
        <f>IFERROR(VLOOKUP($C44,'World Cup Players'!B:X,18,FALSE),0)</f>
        <v>0</v>
      </c>
      <c r="L44" s="44">
        <f>IFERROR(VLOOKUP($C44,'World Cup GK'!B:AE,16,FALSE),0)</f>
        <v>0</v>
      </c>
      <c r="M44" s="44">
        <f>IFERROR(VLOOKUP($C44,'World Cup GK'!B:AE,19,FALSE),0)</f>
        <v>0</v>
      </c>
      <c r="N44" s="44">
        <f>IFERROR(VLOOKUP($C44,'World Cup GK'!B:AE,14,FALSE),0)</f>
        <v>0</v>
      </c>
      <c r="O44" s="44">
        <f>IFERROR(VLOOKUP($C44,'World Cup GK'!B:AE,11,FALSE),0)</f>
        <v>0</v>
      </c>
      <c r="P44" s="43">
        <f t="shared" si="2"/>
        <v>7.2290000000000001</v>
      </c>
      <c r="S44" s="24"/>
      <c r="T44" s="265" t="s">
        <v>706</v>
      </c>
      <c r="U44" s="23" t="s">
        <v>1404</v>
      </c>
      <c r="V44" s="30"/>
      <c r="W44" s="23">
        <v>420</v>
      </c>
      <c r="X44" s="23">
        <v>0</v>
      </c>
      <c r="Y44" s="23">
        <v>1</v>
      </c>
      <c r="Z44" s="23">
        <v>0</v>
      </c>
      <c r="AA44" s="23">
        <v>0</v>
      </c>
      <c r="AB44" s="23">
        <v>0</v>
      </c>
      <c r="AC44" s="44">
        <v>0</v>
      </c>
      <c r="AD44" s="44">
        <v>0</v>
      </c>
      <c r="AE44" s="44">
        <v>0</v>
      </c>
      <c r="AF44" s="44">
        <v>0</v>
      </c>
      <c r="AG44" s="43">
        <v>4.4860000000000007</v>
      </c>
      <c r="AI44" s="24"/>
      <c r="AJ44" s="265" t="s">
        <v>706</v>
      </c>
      <c r="AK44" s="23" t="s">
        <v>1404</v>
      </c>
      <c r="AL44" s="30"/>
      <c r="AM44" s="397">
        <f t="shared" si="3"/>
        <v>210</v>
      </c>
      <c r="AN44" s="397">
        <f t="shared" si="4"/>
        <v>1</v>
      </c>
      <c r="AO44" s="397">
        <f t="shared" si="4"/>
        <v>0</v>
      </c>
      <c r="AP44" s="397">
        <f t="shared" si="4"/>
        <v>0</v>
      </c>
      <c r="AQ44" s="397">
        <f t="shared" si="4"/>
        <v>0</v>
      </c>
      <c r="AR44" s="397">
        <f t="shared" si="4"/>
        <v>0</v>
      </c>
      <c r="AS44" s="397">
        <f t="shared" si="8"/>
        <v>0</v>
      </c>
      <c r="AT44" s="397">
        <f t="shared" si="8"/>
        <v>0</v>
      </c>
      <c r="AU44" s="397">
        <f t="shared" si="8"/>
        <v>0</v>
      </c>
      <c r="AV44" s="397">
        <f t="shared" si="8"/>
        <v>0</v>
      </c>
      <c r="AW44" s="314">
        <f t="shared" si="10"/>
        <v>2.7429999999999994</v>
      </c>
    </row>
    <row r="45" spans="2:49" x14ac:dyDescent="0.25">
      <c r="B45" s="24"/>
      <c r="C45" s="265" t="s">
        <v>715</v>
      </c>
      <c r="D45" s="23" t="str">
        <f>IFERROR(VLOOKUP($C45,'World Cup Players'!B:X,3,FALSE),0)</f>
        <v>jp Japan</v>
      </c>
      <c r="E45" s="30"/>
      <c r="F45" s="23">
        <f>IFERROR(VLOOKUP($C45,'World Cup Players'!B:X,9,FALSE),0)</f>
        <v>321</v>
      </c>
      <c r="G45" s="23">
        <f>IFERROR(VLOOKUP($C45,'World Cup Players'!B:X,11,FALSE),0)</f>
        <v>2</v>
      </c>
      <c r="H45" s="23">
        <f>IFERROR(VLOOKUP($C45,'World Cup Players'!B:X,12,FALSE),0)</f>
        <v>1</v>
      </c>
      <c r="I45" s="23">
        <f>IFERROR(VLOOKUP($C45,'GAME WINNING GOALS'!A:B,2,FALSE),0)</f>
        <v>0</v>
      </c>
      <c r="J45" s="23">
        <f>IFERROR(VLOOKUP($C45,'World Cup Players'!B:X,17,FALSE),0)</f>
        <v>0</v>
      </c>
      <c r="K45" s="23">
        <f>IFERROR(VLOOKUP($C45,'World Cup Players'!B:X,18,FALSE),0)</f>
        <v>0</v>
      </c>
      <c r="L45" s="44">
        <f>IFERROR(VLOOKUP($C45,'World Cup GK'!B:AE,16,FALSE),0)</f>
        <v>0</v>
      </c>
      <c r="M45" s="44">
        <f>IFERROR(VLOOKUP($C45,'World Cup GK'!B:AE,19,FALSE),0)</f>
        <v>0</v>
      </c>
      <c r="N45" s="44">
        <f>IFERROR(VLOOKUP($C45,'World Cup GK'!B:AE,14,FALSE),0)</f>
        <v>0</v>
      </c>
      <c r="O45" s="44">
        <f>IFERROR(VLOOKUP($C45,'World Cup GK'!B:AE,11,FALSE),0)</f>
        <v>0</v>
      </c>
      <c r="P45" s="43">
        <f t="shared" si="2"/>
        <v>5.6642999999999999</v>
      </c>
      <c r="S45" s="24"/>
      <c r="T45" s="265" t="s">
        <v>715</v>
      </c>
      <c r="U45" s="23" t="s">
        <v>1110</v>
      </c>
      <c r="V45" s="30"/>
      <c r="W45" s="23">
        <v>321</v>
      </c>
      <c r="X45" s="23">
        <v>2</v>
      </c>
      <c r="Y45" s="23">
        <v>1</v>
      </c>
      <c r="Z45" s="23">
        <v>0</v>
      </c>
      <c r="AA45" s="23">
        <v>0</v>
      </c>
      <c r="AB45" s="23">
        <v>0</v>
      </c>
      <c r="AC45" s="44">
        <v>0</v>
      </c>
      <c r="AD45" s="44">
        <v>0</v>
      </c>
      <c r="AE45" s="44">
        <v>0</v>
      </c>
      <c r="AF45" s="44">
        <v>0</v>
      </c>
      <c r="AG45" s="43">
        <v>5.6642999999999999</v>
      </c>
      <c r="AI45" s="24"/>
      <c r="AJ45" s="391" t="s">
        <v>715</v>
      </c>
      <c r="AK45" s="392" t="s">
        <v>1110</v>
      </c>
      <c r="AL45" s="392"/>
      <c r="AM45" s="397">
        <f t="shared" si="3"/>
        <v>0</v>
      </c>
      <c r="AN45" s="397">
        <f t="shared" si="4"/>
        <v>0</v>
      </c>
      <c r="AO45" s="397">
        <f t="shared" si="4"/>
        <v>0</v>
      </c>
      <c r="AP45" s="397">
        <f t="shared" si="4"/>
        <v>0</v>
      </c>
      <c r="AQ45" s="397">
        <f t="shared" si="4"/>
        <v>0</v>
      </c>
      <c r="AR45" s="397">
        <f t="shared" si="4"/>
        <v>0</v>
      </c>
      <c r="AS45" s="397">
        <f t="shared" si="8"/>
        <v>0</v>
      </c>
      <c r="AT45" s="397">
        <f t="shared" si="8"/>
        <v>0</v>
      </c>
      <c r="AU45" s="397">
        <f t="shared" si="8"/>
        <v>0</v>
      </c>
      <c r="AV45" s="397">
        <f t="shared" si="8"/>
        <v>0</v>
      </c>
      <c r="AW45" s="393">
        <f t="shared" si="6"/>
        <v>0</v>
      </c>
    </row>
    <row r="46" spans="2:49" x14ac:dyDescent="0.25">
      <c r="B46" s="24"/>
      <c r="C46" s="265" t="s">
        <v>407</v>
      </c>
      <c r="D46" s="23" t="str">
        <f>IFERROR(VLOOKUP($C46,'World Cup Players'!B:X,3,FALSE),0)</f>
        <v>ar Argentina</v>
      </c>
      <c r="E46" s="30"/>
      <c r="F46" s="23">
        <f>IFERROR(VLOOKUP($C46,'World Cup Players'!B:X,9,FALSE),0)</f>
        <v>570</v>
      </c>
      <c r="G46" s="23">
        <f>IFERROR(VLOOKUP($C46,'World Cup Players'!B:X,11,FALSE),0)</f>
        <v>2</v>
      </c>
      <c r="H46" s="23">
        <f>IFERROR(VLOOKUP($C46,'World Cup Players'!B:X,12,FALSE),0)</f>
        <v>0</v>
      </c>
      <c r="I46" s="23">
        <f>IFERROR(VLOOKUP($C46,'GAME WINNING GOALS'!A:B,2,FALSE),0)</f>
        <v>1</v>
      </c>
      <c r="J46" s="23">
        <f>IFERROR(VLOOKUP($C46,'World Cup Players'!B:X,17,FALSE),0)</f>
        <v>0</v>
      </c>
      <c r="K46" s="23">
        <f>IFERROR(VLOOKUP($C46,'World Cup Players'!B:X,18,FALSE),0)</f>
        <v>0</v>
      </c>
      <c r="L46" s="44">
        <f>IFERROR(VLOOKUP($C46,'World Cup GK'!B:AE,16,FALSE),0)</f>
        <v>0</v>
      </c>
      <c r="M46" s="44">
        <f>IFERROR(VLOOKUP($C46,'World Cup GK'!B:AE,19,FALSE),0)</f>
        <v>0</v>
      </c>
      <c r="N46" s="44">
        <f>IFERROR(VLOOKUP($C46,'World Cup GK'!B:AE,14,FALSE),0)</f>
        <v>0</v>
      </c>
      <c r="O46" s="44">
        <f>IFERROR(VLOOKUP($C46,'World Cup GK'!B:AE,11,FALSE),0)</f>
        <v>0</v>
      </c>
      <c r="P46" s="43">
        <f t="shared" si="2"/>
        <v>7.7309999999999999</v>
      </c>
      <c r="S46" s="24"/>
      <c r="T46" s="265" t="s">
        <v>407</v>
      </c>
      <c r="U46" s="23" t="s">
        <v>1404</v>
      </c>
      <c r="V46" s="30"/>
      <c r="W46" s="23">
        <v>390</v>
      </c>
      <c r="X46" s="23">
        <v>1</v>
      </c>
      <c r="Y46" s="23">
        <v>0</v>
      </c>
      <c r="Z46" s="23">
        <v>1</v>
      </c>
      <c r="AA46" s="23">
        <v>0</v>
      </c>
      <c r="AB46" s="23">
        <v>0</v>
      </c>
      <c r="AC46" s="44">
        <v>0</v>
      </c>
      <c r="AD46" s="44">
        <v>0</v>
      </c>
      <c r="AE46" s="44">
        <v>0</v>
      </c>
      <c r="AF46" s="44">
        <v>0</v>
      </c>
      <c r="AG46" s="43">
        <v>5.2370000000000001</v>
      </c>
      <c r="AI46" s="24"/>
      <c r="AJ46" s="265" t="s">
        <v>407</v>
      </c>
      <c r="AK46" s="23" t="s">
        <v>1404</v>
      </c>
      <c r="AL46" s="30"/>
      <c r="AM46" s="397">
        <f t="shared" si="3"/>
        <v>180</v>
      </c>
      <c r="AN46" s="397">
        <f t="shared" si="4"/>
        <v>1</v>
      </c>
      <c r="AO46" s="397">
        <f t="shared" si="4"/>
        <v>0</v>
      </c>
      <c r="AP46" s="397">
        <f t="shared" si="4"/>
        <v>0</v>
      </c>
      <c r="AQ46" s="397">
        <f t="shared" si="4"/>
        <v>0</v>
      </c>
      <c r="AR46" s="397">
        <f t="shared" si="4"/>
        <v>0</v>
      </c>
      <c r="AS46" s="397">
        <f t="shared" si="8"/>
        <v>0</v>
      </c>
      <c r="AT46" s="397">
        <f t="shared" si="8"/>
        <v>0</v>
      </c>
      <c r="AU46" s="397">
        <f t="shared" si="8"/>
        <v>0</v>
      </c>
      <c r="AV46" s="397">
        <f t="shared" si="8"/>
        <v>0</v>
      </c>
      <c r="AW46" s="314">
        <f t="shared" ref="AW46:AW49" si="12">P46-AG46</f>
        <v>2.4939999999999998</v>
      </c>
    </row>
    <row r="47" spans="2:49" x14ac:dyDescent="0.25">
      <c r="B47" s="24"/>
      <c r="C47" s="278" t="s">
        <v>720</v>
      </c>
      <c r="D47" s="23" t="str">
        <f>IFERROR(VLOOKUP($C47,'World Cup Players'!B:X,3,FALSE),0)</f>
        <v>fr France</v>
      </c>
      <c r="E47" s="30"/>
      <c r="F47" s="23">
        <f>IFERROR(VLOOKUP($C47,'World Cup Players'!B:X,9,FALSE),0)</f>
        <v>556</v>
      </c>
      <c r="G47" s="23">
        <f>IFERROR(VLOOKUP($C47,'World Cup Players'!B:X,11,FALSE),0)</f>
        <v>0</v>
      </c>
      <c r="H47" s="23">
        <f>IFERROR(VLOOKUP($C47,'World Cup Players'!B:X,12,FALSE),0)</f>
        <v>5</v>
      </c>
      <c r="I47" s="23">
        <f>IFERROR(VLOOKUP($C47,'GAME WINNING GOALS'!A:B,2,FALSE),0)</f>
        <v>0</v>
      </c>
      <c r="J47" s="23">
        <f>IFERROR(VLOOKUP($C47,'World Cup Players'!B:X,17,FALSE),0)</f>
        <v>1</v>
      </c>
      <c r="K47" s="23">
        <f>IFERROR(VLOOKUP($C47,'World Cup Players'!B:X,18,FALSE),0)</f>
        <v>0</v>
      </c>
      <c r="L47" s="44">
        <f>IFERROR(VLOOKUP($C47,'World Cup GK'!B:AE,16,FALSE),0)</f>
        <v>0</v>
      </c>
      <c r="M47" s="44">
        <f>IFERROR(VLOOKUP($C47,'World Cup GK'!B:AE,19,FALSE),0)</f>
        <v>0</v>
      </c>
      <c r="N47" s="44">
        <f>IFERROR(VLOOKUP($C47,'World Cup GK'!B:AE,14,FALSE),0)</f>
        <v>0</v>
      </c>
      <c r="O47" s="44">
        <f>IFERROR(VLOOKUP($C47,'World Cup GK'!B:AE,11,FALSE),0)</f>
        <v>0</v>
      </c>
      <c r="P47" s="43">
        <f t="shared" si="2"/>
        <v>9.3647999999999989</v>
      </c>
      <c r="S47" s="24"/>
      <c r="T47" s="278" t="s">
        <v>720</v>
      </c>
      <c r="U47" s="23" t="s">
        <v>1420</v>
      </c>
      <c r="V47" s="30"/>
      <c r="W47" s="23">
        <v>395</v>
      </c>
      <c r="X47" s="23">
        <v>0</v>
      </c>
      <c r="Y47" s="23">
        <v>5</v>
      </c>
      <c r="Z47" s="23">
        <v>0</v>
      </c>
      <c r="AA47" s="23">
        <v>1</v>
      </c>
      <c r="AB47" s="23">
        <v>0</v>
      </c>
      <c r="AC47" s="44">
        <v>0</v>
      </c>
      <c r="AD47" s="44">
        <v>0</v>
      </c>
      <c r="AE47" s="44">
        <v>0</v>
      </c>
      <c r="AF47" s="44">
        <v>0</v>
      </c>
      <c r="AG47" s="43">
        <v>8.0285000000000011</v>
      </c>
      <c r="AI47" s="24"/>
      <c r="AJ47" s="278" t="s">
        <v>720</v>
      </c>
      <c r="AK47" s="23" t="s">
        <v>1420</v>
      </c>
      <c r="AL47" s="30"/>
      <c r="AM47" s="397">
        <f t="shared" si="3"/>
        <v>161</v>
      </c>
      <c r="AN47" s="397">
        <f t="shared" si="4"/>
        <v>0</v>
      </c>
      <c r="AO47" s="397">
        <f t="shared" si="4"/>
        <v>0</v>
      </c>
      <c r="AP47" s="397">
        <f t="shared" si="4"/>
        <v>0</v>
      </c>
      <c r="AQ47" s="397">
        <f t="shared" si="4"/>
        <v>0</v>
      </c>
      <c r="AR47" s="397">
        <f t="shared" si="4"/>
        <v>0</v>
      </c>
      <c r="AS47" s="397">
        <f t="shared" si="8"/>
        <v>0</v>
      </c>
      <c r="AT47" s="397">
        <f t="shared" si="8"/>
        <v>0</v>
      </c>
      <c r="AU47" s="397">
        <f t="shared" si="8"/>
        <v>0</v>
      </c>
      <c r="AV47" s="397">
        <f t="shared" si="8"/>
        <v>0</v>
      </c>
      <c r="AW47" s="314">
        <f t="shared" si="12"/>
        <v>1.3362999999999978</v>
      </c>
    </row>
    <row r="48" spans="2:49" x14ac:dyDescent="0.25">
      <c r="B48" s="24"/>
      <c r="C48" s="265" t="s">
        <v>475</v>
      </c>
      <c r="D48" s="23" t="str">
        <f>IFERROR(VLOOKUP($C48,'World Cup Players'!B:X,3,FALSE),0)</f>
        <v>es Spain</v>
      </c>
      <c r="E48" s="30"/>
      <c r="F48" s="23">
        <f>IFERROR(VLOOKUP($C48,'World Cup Players'!B:X,9,FALSE),0)</f>
        <v>67</v>
      </c>
      <c r="G48" s="23">
        <f>IFERROR(VLOOKUP($C48,'World Cup Players'!B:X,11,FALSE),0)</f>
        <v>0</v>
      </c>
      <c r="H48" s="23">
        <f>IFERROR(VLOOKUP($C48,'World Cup Players'!B:X,12,FALSE),0)</f>
        <v>0</v>
      </c>
      <c r="I48" s="23">
        <f>IFERROR(VLOOKUP($C48,'GAME WINNING GOALS'!A:B,2,FALSE),0)</f>
        <v>0</v>
      </c>
      <c r="J48" s="23">
        <f>IFERROR(VLOOKUP($C48,'World Cup Players'!B:X,17,FALSE),0)</f>
        <v>0</v>
      </c>
      <c r="K48" s="23">
        <f>IFERROR(VLOOKUP($C48,'World Cup Players'!B:X,18,FALSE),0)</f>
        <v>0</v>
      </c>
      <c r="L48" s="44">
        <f>IFERROR(VLOOKUP($C48,'World Cup GK'!B:AE,16,FALSE),0)</f>
        <v>0</v>
      </c>
      <c r="M48" s="44">
        <f>IFERROR(VLOOKUP($C48,'World Cup GK'!B:AE,19,FALSE),0)</f>
        <v>0</v>
      </c>
      <c r="N48" s="44">
        <f>IFERROR(VLOOKUP($C48,'World Cup GK'!B:AE,14,FALSE),0)</f>
        <v>0</v>
      </c>
      <c r="O48" s="44">
        <f>IFERROR(VLOOKUP($C48,'World Cup GK'!B:AE,11,FALSE),0)</f>
        <v>0</v>
      </c>
      <c r="P48" s="43">
        <f t="shared" si="2"/>
        <v>0.55610000000000004</v>
      </c>
      <c r="S48" s="24"/>
      <c r="T48" s="265" t="s">
        <v>475</v>
      </c>
      <c r="U48" s="23" t="s">
        <v>1275</v>
      </c>
      <c r="V48" s="30"/>
      <c r="W48" s="23">
        <v>48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44">
        <v>0</v>
      </c>
      <c r="AD48" s="44">
        <v>0</v>
      </c>
      <c r="AE48" s="44">
        <v>0</v>
      </c>
      <c r="AF48" s="44">
        <v>0</v>
      </c>
      <c r="AG48" s="43">
        <v>0.39839999999999998</v>
      </c>
      <c r="AI48" s="24"/>
      <c r="AJ48" s="265" t="s">
        <v>475</v>
      </c>
      <c r="AK48" s="23" t="s">
        <v>1275</v>
      </c>
      <c r="AL48" s="30"/>
      <c r="AM48" s="397">
        <f t="shared" si="3"/>
        <v>19</v>
      </c>
      <c r="AN48" s="397">
        <f t="shared" si="4"/>
        <v>0</v>
      </c>
      <c r="AO48" s="397">
        <f t="shared" si="4"/>
        <v>0</v>
      </c>
      <c r="AP48" s="397">
        <f t="shared" si="4"/>
        <v>0</v>
      </c>
      <c r="AQ48" s="397">
        <f t="shared" si="4"/>
        <v>0</v>
      </c>
      <c r="AR48" s="397">
        <f t="shared" si="4"/>
        <v>0</v>
      </c>
      <c r="AS48" s="397">
        <f t="shared" si="8"/>
        <v>0</v>
      </c>
      <c r="AT48" s="397">
        <f t="shared" si="8"/>
        <v>0</v>
      </c>
      <c r="AU48" s="397">
        <f t="shared" si="8"/>
        <v>0</v>
      </c>
      <c r="AV48" s="397">
        <f t="shared" si="8"/>
        <v>0</v>
      </c>
      <c r="AW48" s="314">
        <f t="shared" si="12"/>
        <v>0.15770000000000006</v>
      </c>
    </row>
    <row r="49" spans="2:49" x14ac:dyDescent="0.25">
      <c r="B49" s="24"/>
      <c r="C49" s="278" t="s">
        <v>235</v>
      </c>
      <c r="D49" s="23" t="str">
        <f>IFERROR(VLOOKUP($C49,'World Cup Players'!B:X,3,FALSE),0)</f>
        <v>ch Switzerland</v>
      </c>
      <c r="E49" s="30"/>
      <c r="F49" s="23">
        <f>IFERROR(VLOOKUP($C49,'World Cup Players'!B:X,9,FALSE),0)</f>
        <v>600</v>
      </c>
      <c r="G49" s="23">
        <f>IFERROR(VLOOKUP($C49,'World Cup Players'!B:X,11,FALSE),0)</f>
        <v>1</v>
      </c>
      <c r="H49" s="23">
        <f>IFERROR(VLOOKUP($C49,'World Cup Players'!B:X,12,FALSE),0)</f>
        <v>0</v>
      </c>
      <c r="I49" s="23">
        <f>IFERROR(VLOOKUP($C49,'GAME WINNING GOALS'!A:B,2,FALSE),0)</f>
        <v>0</v>
      </c>
      <c r="J49" s="23">
        <f>IFERROR(VLOOKUP($C49,'World Cup Players'!B:X,17,FALSE),0)</f>
        <v>2</v>
      </c>
      <c r="K49" s="23">
        <f>IFERROR(VLOOKUP($C49,'World Cup Players'!B:X,18,FALSE),0)</f>
        <v>0</v>
      </c>
      <c r="L49" s="44">
        <f>IFERROR(VLOOKUP($C49,'World Cup GK'!B:AE,16,FALSE),0)</f>
        <v>0</v>
      </c>
      <c r="M49" s="44">
        <f>IFERROR(VLOOKUP($C49,'World Cup GK'!B:AE,19,FALSE),0)</f>
        <v>0</v>
      </c>
      <c r="N49" s="44">
        <f>IFERROR(VLOOKUP($C49,'World Cup GK'!B:AE,14,FALSE),0)</f>
        <v>0</v>
      </c>
      <c r="O49" s="44">
        <f>IFERROR(VLOOKUP($C49,'World Cup GK'!B:AE,11,FALSE),0)</f>
        <v>0</v>
      </c>
      <c r="P49" s="43">
        <f t="shared" si="2"/>
        <v>5.48</v>
      </c>
      <c r="S49" s="24"/>
      <c r="T49" s="278" t="s">
        <v>235</v>
      </c>
      <c r="U49" s="23" t="s">
        <v>635</v>
      </c>
      <c r="V49" s="30"/>
      <c r="W49" s="23">
        <v>480</v>
      </c>
      <c r="X49" s="23">
        <v>1</v>
      </c>
      <c r="Y49" s="23">
        <v>0</v>
      </c>
      <c r="Z49" s="23">
        <v>0</v>
      </c>
      <c r="AA49" s="23">
        <v>2</v>
      </c>
      <c r="AB49" s="23">
        <v>0</v>
      </c>
      <c r="AC49" s="44">
        <v>0</v>
      </c>
      <c r="AD49" s="44">
        <v>0</v>
      </c>
      <c r="AE49" s="44">
        <v>0</v>
      </c>
      <c r="AF49" s="44">
        <v>0</v>
      </c>
      <c r="AG49" s="43">
        <v>4.484</v>
      </c>
      <c r="AI49" s="24"/>
      <c r="AJ49" s="278" t="s">
        <v>235</v>
      </c>
      <c r="AK49" s="23" t="s">
        <v>635</v>
      </c>
      <c r="AL49" s="30"/>
      <c r="AM49" s="397">
        <f t="shared" si="3"/>
        <v>120</v>
      </c>
      <c r="AN49" s="397">
        <f t="shared" si="4"/>
        <v>0</v>
      </c>
      <c r="AO49" s="397">
        <f t="shared" si="4"/>
        <v>0</v>
      </c>
      <c r="AP49" s="397">
        <f t="shared" si="4"/>
        <v>0</v>
      </c>
      <c r="AQ49" s="397">
        <f t="shared" si="4"/>
        <v>0</v>
      </c>
      <c r="AR49" s="397">
        <f t="shared" si="4"/>
        <v>0</v>
      </c>
      <c r="AS49" s="397">
        <f t="shared" si="8"/>
        <v>0</v>
      </c>
      <c r="AT49" s="397">
        <f t="shared" si="8"/>
        <v>0</v>
      </c>
      <c r="AU49" s="397">
        <f t="shared" si="8"/>
        <v>0</v>
      </c>
      <c r="AV49" s="397">
        <f t="shared" si="8"/>
        <v>0</v>
      </c>
      <c r="AW49" s="314">
        <f t="shared" si="12"/>
        <v>0.99600000000000044</v>
      </c>
    </row>
    <row r="50" spans="2:49" x14ac:dyDescent="0.25">
      <c r="B50" s="24"/>
      <c r="C50" s="269" t="s">
        <v>437</v>
      </c>
      <c r="D50" s="23" t="str">
        <f>IFERROR(VLOOKUP($C50,'World Cup Players'!B:X,3,FALSE),0)</f>
        <v>tn Tunisia</v>
      </c>
      <c r="E50" s="30"/>
      <c r="F50" s="23">
        <f>IFERROR(VLOOKUP($C50,'World Cup Players'!B:X,9,FALSE),0)</f>
        <v>250</v>
      </c>
      <c r="G50" s="23">
        <f>IFERROR(VLOOKUP($C50,'World Cup Players'!B:X,11,FALSE),0)</f>
        <v>0</v>
      </c>
      <c r="H50" s="23">
        <f>IFERROR(VLOOKUP($C50,'World Cup Players'!B:X,12,FALSE),0)</f>
        <v>0</v>
      </c>
      <c r="I50" s="23">
        <f>IFERROR(VLOOKUP($C50,'GAME WINNING GOALS'!A:B,2,FALSE),0)</f>
        <v>0</v>
      </c>
      <c r="J50" s="23">
        <f>IFERROR(VLOOKUP($C50,'World Cup Players'!B:X,17,FALSE),0)</f>
        <v>0</v>
      </c>
      <c r="K50" s="23">
        <f>IFERROR(VLOOKUP($C50,'World Cup Players'!B:X,18,FALSE),0)</f>
        <v>0</v>
      </c>
      <c r="L50" s="44">
        <f>IFERROR(VLOOKUP($C50,'World Cup GK'!B:AE,16,FALSE),0)</f>
        <v>0</v>
      </c>
      <c r="M50" s="44">
        <f>IFERROR(VLOOKUP($C50,'World Cup GK'!B:AE,19,FALSE),0)</f>
        <v>0</v>
      </c>
      <c r="N50" s="44">
        <f>IFERROR(VLOOKUP($C50,'World Cup GK'!B:AE,14,FALSE),0)</f>
        <v>0</v>
      </c>
      <c r="O50" s="44">
        <f>IFERROR(VLOOKUP($C50,'World Cup GK'!B:AE,11,FALSE),0)</f>
        <v>0</v>
      </c>
      <c r="P50" s="43">
        <f t="shared" si="2"/>
        <v>2.0750000000000002</v>
      </c>
      <c r="S50" s="24"/>
      <c r="T50" s="269" t="s">
        <v>437</v>
      </c>
      <c r="U50" s="23" t="s">
        <v>1101</v>
      </c>
      <c r="V50" s="30"/>
      <c r="W50" s="23">
        <v>250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44">
        <v>0</v>
      </c>
      <c r="AD50" s="44">
        <v>0</v>
      </c>
      <c r="AE50" s="44">
        <v>0</v>
      </c>
      <c r="AF50" s="44">
        <v>0</v>
      </c>
      <c r="AG50" s="43">
        <v>2.0750000000000002</v>
      </c>
      <c r="AI50" s="24"/>
      <c r="AJ50" s="394" t="s">
        <v>437</v>
      </c>
      <c r="AK50" s="392" t="s">
        <v>1101</v>
      </c>
      <c r="AL50" s="392"/>
      <c r="AM50" s="397">
        <f t="shared" si="3"/>
        <v>0</v>
      </c>
      <c r="AN50" s="397">
        <f t="shared" si="4"/>
        <v>0</v>
      </c>
      <c r="AO50" s="397">
        <f t="shared" si="4"/>
        <v>0</v>
      </c>
      <c r="AP50" s="397">
        <f t="shared" si="4"/>
        <v>0</v>
      </c>
      <c r="AQ50" s="397">
        <f t="shared" si="4"/>
        <v>0</v>
      </c>
      <c r="AR50" s="397">
        <f t="shared" si="4"/>
        <v>0</v>
      </c>
      <c r="AS50" s="397">
        <f t="shared" si="8"/>
        <v>0</v>
      </c>
      <c r="AT50" s="397">
        <f t="shared" si="8"/>
        <v>0</v>
      </c>
      <c r="AU50" s="397">
        <f t="shared" si="8"/>
        <v>0</v>
      </c>
      <c r="AV50" s="397">
        <f t="shared" si="8"/>
        <v>0</v>
      </c>
      <c r="AW50" s="393">
        <f t="shared" si="6"/>
        <v>0</v>
      </c>
    </row>
    <row r="51" spans="2:49" x14ac:dyDescent="0.25">
      <c r="B51" s="24"/>
      <c r="C51" s="265" t="s">
        <v>453</v>
      </c>
      <c r="D51" s="23" t="str">
        <f>IFERROR(VLOOKUP($C51,'World Cup Players'!B:X,3,FALSE),0)</f>
        <v>ca Canada</v>
      </c>
      <c r="E51" s="30"/>
      <c r="F51" s="23">
        <f>IFERROR(VLOOKUP($C51,'World Cup Players'!B:X,9,FALSE),0)</f>
        <v>376</v>
      </c>
      <c r="G51" s="23">
        <f>IFERROR(VLOOKUP($C51,'World Cup Players'!B:X,11,FALSE),0)</f>
        <v>0</v>
      </c>
      <c r="H51" s="23">
        <f>IFERROR(VLOOKUP($C51,'World Cup Players'!B:X,12,FALSE),0)</f>
        <v>0</v>
      </c>
      <c r="I51" s="23">
        <f>IFERROR(VLOOKUP($C51,'GAME WINNING GOALS'!A:B,2,FALSE),0)</f>
        <v>0</v>
      </c>
      <c r="J51" s="23">
        <f>IFERROR(VLOOKUP($C51,'World Cup Players'!B:X,17,FALSE),0)</f>
        <v>0</v>
      </c>
      <c r="K51" s="23">
        <f>IFERROR(VLOOKUP($C51,'World Cup Players'!B:X,18,FALSE),0)</f>
        <v>0</v>
      </c>
      <c r="L51" s="44">
        <f>IFERROR(VLOOKUP($C51,'World Cup GK'!B:AE,16,FALSE),0)</f>
        <v>0</v>
      </c>
      <c r="M51" s="44">
        <f>IFERROR(VLOOKUP($C51,'World Cup GK'!B:AE,19,FALSE),0)</f>
        <v>0</v>
      </c>
      <c r="N51" s="44">
        <f>IFERROR(VLOOKUP($C51,'World Cup GK'!B:AE,14,FALSE),0)</f>
        <v>0</v>
      </c>
      <c r="O51" s="44">
        <f>IFERROR(VLOOKUP($C51,'World Cup GK'!B:AE,11,FALSE),0)</f>
        <v>0</v>
      </c>
      <c r="P51" s="43">
        <f t="shared" si="2"/>
        <v>3.1208</v>
      </c>
      <c r="S51" s="24"/>
      <c r="T51" s="265" t="s">
        <v>453</v>
      </c>
      <c r="U51" s="23" t="s">
        <v>887</v>
      </c>
      <c r="V51" s="30"/>
      <c r="W51" s="23">
        <v>376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44">
        <v>0</v>
      </c>
      <c r="AD51" s="44">
        <v>0</v>
      </c>
      <c r="AE51" s="44">
        <v>0</v>
      </c>
      <c r="AF51" s="44">
        <v>0</v>
      </c>
      <c r="AG51" s="43">
        <v>3.1208</v>
      </c>
      <c r="AI51" s="24"/>
      <c r="AJ51" s="391" t="s">
        <v>453</v>
      </c>
      <c r="AK51" s="392" t="s">
        <v>887</v>
      </c>
      <c r="AL51" s="392"/>
      <c r="AM51" s="397">
        <f t="shared" si="3"/>
        <v>0</v>
      </c>
      <c r="AN51" s="397">
        <f t="shared" si="4"/>
        <v>0</v>
      </c>
      <c r="AO51" s="397">
        <f t="shared" si="4"/>
        <v>0</v>
      </c>
      <c r="AP51" s="397">
        <f t="shared" si="4"/>
        <v>0</v>
      </c>
      <c r="AQ51" s="397">
        <f t="shared" si="4"/>
        <v>0</v>
      </c>
      <c r="AR51" s="397">
        <f t="shared" si="4"/>
        <v>0</v>
      </c>
      <c r="AS51" s="397">
        <f t="shared" si="8"/>
        <v>0</v>
      </c>
      <c r="AT51" s="397">
        <f t="shared" si="8"/>
        <v>0</v>
      </c>
      <c r="AU51" s="397">
        <f t="shared" si="8"/>
        <v>0</v>
      </c>
      <c r="AV51" s="397">
        <f t="shared" si="8"/>
        <v>0</v>
      </c>
      <c r="AW51" s="393">
        <f t="shared" si="6"/>
        <v>0</v>
      </c>
    </row>
    <row r="52" spans="2:49" x14ac:dyDescent="0.25">
      <c r="B52" s="24"/>
      <c r="C52" s="265" t="s">
        <v>360</v>
      </c>
      <c r="D52" s="23" t="str">
        <f>IFERROR(VLOOKUP($C52,'World Cup Players'!B:X,3,FALSE),0)</f>
        <v>ir IR Iran</v>
      </c>
      <c r="E52" s="30"/>
      <c r="F52" s="23">
        <f>IFERROR(VLOOKUP($C52,'World Cup Players'!B:X,9,FALSE),0)</f>
        <v>259</v>
      </c>
      <c r="G52" s="23">
        <f>IFERROR(VLOOKUP($C52,'World Cup Players'!B:X,11,FALSE),0)</f>
        <v>0</v>
      </c>
      <c r="H52" s="23">
        <f>IFERROR(VLOOKUP($C52,'World Cup Players'!B:X,12,FALSE),0)</f>
        <v>0</v>
      </c>
      <c r="I52" s="23">
        <f>IFERROR(VLOOKUP($C52,'GAME WINNING GOALS'!A:B,2,FALSE),0)</f>
        <v>0</v>
      </c>
      <c r="J52" s="23">
        <f>IFERROR(VLOOKUP($C52,'World Cup Players'!B:X,17,FALSE),0)</f>
        <v>0</v>
      </c>
      <c r="K52" s="23">
        <f>IFERROR(VLOOKUP($C52,'World Cup Players'!B:X,18,FALSE),0)</f>
        <v>0</v>
      </c>
      <c r="L52" s="44">
        <f>IFERROR(VLOOKUP($C52,'World Cup GK'!B:AE,16,FALSE),0)</f>
        <v>0</v>
      </c>
      <c r="M52" s="44">
        <f>IFERROR(VLOOKUP($C52,'World Cup GK'!B:AE,19,FALSE),0)</f>
        <v>0</v>
      </c>
      <c r="N52" s="44">
        <f>IFERROR(VLOOKUP($C52,'World Cup GK'!B:AE,14,FALSE),0)</f>
        <v>0</v>
      </c>
      <c r="O52" s="44">
        <f>IFERROR(VLOOKUP($C52,'World Cup GK'!B:AE,11,FALSE),0)</f>
        <v>0</v>
      </c>
      <c r="P52" s="43">
        <f t="shared" si="2"/>
        <v>2.1497000000000002</v>
      </c>
      <c r="S52" s="24"/>
      <c r="T52" s="265" t="s">
        <v>360</v>
      </c>
      <c r="U52" s="23" t="s">
        <v>1246</v>
      </c>
      <c r="V52" s="30"/>
      <c r="W52" s="23">
        <v>259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44">
        <v>0</v>
      </c>
      <c r="AD52" s="44">
        <v>0</v>
      </c>
      <c r="AE52" s="44">
        <v>0</v>
      </c>
      <c r="AF52" s="44">
        <v>0</v>
      </c>
      <c r="AG52" s="43">
        <v>2.1497000000000002</v>
      </c>
      <c r="AI52" s="24"/>
      <c r="AJ52" s="391" t="s">
        <v>360</v>
      </c>
      <c r="AK52" s="392" t="s">
        <v>1246</v>
      </c>
      <c r="AL52" s="392"/>
      <c r="AM52" s="397">
        <f t="shared" si="3"/>
        <v>0</v>
      </c>
      <c r="AN52" s="397">
        <f t="shared" si="4"/>
        <v>0</v>
      </c>
      <c r="AO52" s="397">
        <f t="shared" si="4"/>
        <v>0</v>
      </c>
      <c r="AP52" s="397">
        <f t="shared" si="4"/>
        <v>0</v>
      </c>
      <c r="AQ52" s="397">
        <f t="shared" si="4"/>
        <v>0</v>
      </c>
      <c r="AR52" s="397">
        <f t="shared" si="4"/>
        <v>0</v>
      </c>
      <c r="AS52" s="397">
        <f t="shared" si="8"/>
        <v>0</v>
      </c>
      <c r="AT52" s="397">
        <f t="shared" si="8"/>
        <v>0</v>
      </c>
      <c r="AU52" s="397">
        <f t="shared" si="8"/>
        <v>0</v>
      </c>
      <c r="AV52" s="397">
        <f t="shared" si="8"/>
        <v>0</v>
      </c>
      <c r="AW52" s="393">
        <f t="shared" si="6"/>
        <v>0</v>
      </c>
    </row>
    <row r="53" spans="2:49" x14ac:dyDescent="0.25">
      <c r="B53" s="24"/>
      <c r="C53" s="265" t="s">
        <v>411</v>
      </c>
      <c r="D53" s="23" t="str">
        <f>IFERROR(VLOOKUP($C53,'World Cup Players'!B:X,3,FALSE),0)</f>
        <v>au Australia</v>
      </c>
      <c r="E53" s="30"/>
      <c r="F53" s="23">
        <f>IFERROR(VLOOKUP($C53,'World Cup Players'!B:X,9,FALSE),0)</f>
        <v>223</v>
      </c>
      <c r="G53" s="23">
        <f>IFERROR(VLOOKUP($C53,'World Cup Players'!B:X,11,FALSE),0)</f>
        <v>0</v>
      </c>
      <c r="H53" s="23">
        <f>IFERROR(VLOOKUP($C53,'World Cup Players'!B:X,12,FALSE),0)</f>
        <v>0</v>
      </c>
      <c r="I53" s="23">
        <f>IFERROR(VLOOKUP($C53,'GAME WINNING GOALS'!A:B,2,FALSE),0)</f>
        <v>0</v>
      </c>
      <c r="J53" s="23">
        <f>IFERROR(VLOOKUP($C53,'World Cup Players'!B:X,17,FALSE),0)</f>
        <v>1</v>
      </c>
      <c r="K53" s="23">
        <f>IFERROR(VLOOKUP($C53,'World Cup Players'!B:X,18,FALSE),0)</f>
        <v>0</v>
      </c>
      <c r="L53" s="44">
        <f>IFERROR(VLOOKUP($C53,'World Cup GK'!B:AE,16,FALSE),0)</f>
        <v>0</v>
      </c>
      <c r="M53" s="44">
        <f>IFERROR(VLOOKUP($C53,'World Cup GK'!B:AE,19,FALSE),0)</f>
        <v>0</v>
      </c>
      <c r="N53" s="44">
        <f>IFERROR(VLOOKUP($C53,'World Cup GK'!B:AE,14,FALSE),0)</f>
        <v>0</v>
      </c>
      <c r="O53" s="44">
        <f>IFERROR(VLOOKUP($C53,'World Cup GK'!B:AE,11,FALSE),0)</f>
        <v>0</v>
      </c>
      <c r="P53" s="43">
        <f t="shared" si="2"/>
        <v>1.6009</v>
      </c>
      <c r="S53" s="24"/>
      <c r="T53" s="265" t="s">
        <v>411</v>
      </c>
      <c r="U53" s="23" t="s">
        <v>998</v>
      </c>
      <c r="V53" s="30"/>
      <c r="W53" s="23">
        <v>223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44">
        <v>0</v>
      </c>
      <c r="AD53" s="44">
        <v>0</v>
      </c>
      <c r="AE53" s="44">
        <v>0</v>
      </c>
      <c r="AF53" s="44">
        <v>0</v>
      </c>
      <c r="AG53" s="43">
        <v>1.6009</v>
      </c>
      <c r="AI53" s="24"/>
      <c r="AJ53" s="391" t="s">
        <v>411</v>
      </c>
      <c r="AK53" s="392" t="s">
        <v>998</v>
      </c>
      <c r="AL53" s="392"/>
      <c r="AM53" s="397">
        <f t="shared" si="3"/>
        <v>0</v>
      </c>
      <c r="AN53" s="397">
        <f t="shared" si="4"/>
        <v>0</v>
      </c>
      <c r="AO53" s="397">
        <f t="shared" si="4"/>
        <v>0</v>
      </c>
      <c r="AP53" s="397">
        <f t="shared" si="4"/>
        <v>0</v>
      </c>
      <c r="AQ53" s="397">
        <f t="shared" si="4"/>
        <v>0</v>
      </c>
      <c r="AR53" s="397">
        <f t="shared" si="4"/>
        <v>0</v>
      </c>
      <c r="AS53" s="397">
        <f t="shared" si="8"/>
        <v>0</v>
      </c>
      <c r="AT53" s="397">
        <f t="shared" si="8"/>
        <v>0</v>
      </c>
      <c r="AU53" s="397">
        <f t="shared" si="8"/>
        <v>0</v>
      </c>
      <c r="AV53" s="397">
        <f t="shared" si="8"/>
        <v>0</v>
      </c>
      <c r="AW53" s="393">
        <f t="shared" si="6"/>
        <v>0</v>
      </c>
    </row>
    <row r="54" spans="2:49" x14ac:dyDescent="0.25">
      <c r="B54" s="24"/>
      <c r="C54" s="265" t="s">
        <v>216</v>
      </c>
      <c r="D54" s="23" t="str">
        <f>IFERROR(VLOOKUP($C54,'World Cup Players'!B:X,3,FALSE),0)</f>
        <v>es Spain</v>
      </c>
      <c r="E54" s="30"/>
      <c r="F54" s="23">
        <f>IFERROR(VLOOKUP($C54,'World Cup Players'!B:X,9,FALSE),0)</f>
        <v>229</v>
      </c>
      <c r="G54" s="23">
        <f>IFERROR(VLOOKUP($C54,'World Cup Players'!B:X,11,FALSE),0)</f>
        <v>0</v>
      </c>
      <c r="H54" s="23">
        <f>IFERROR(VLOOKUP($C54,'World Cup Players'!B:X,12,FALSE),0)</f>
        <v>1</v>
      </c>
      <c r="I54" s="23">
        <f>IFERROR(VLOOKUP($C54,'GAME WINNING GOALS'!A:B,2,FALSE),0)</f>
        <v>0</v>
      </c>
      <c r="J54" s="23">
        <f>IFERROR(VLOOKUP($C54,'World Cup Players'!B:X,17,FALSE),0)</f>
        <v>1</v>
      </c>
      <c r="K54" s="23">
        <f>IFERROR(VLOOKUP($C54,'World Cup Players'!B:X,18,FALSE),0)</f>
        <v>0</v>
      </c>
      <c r="L54" s="44">
        <f>IFERROR(VLOOKUP($C54,'World Cup GK'!B:AE,16,FALSE),0)</f>
        <v>0</v>
      </c>
      <c r="M54" s="44">
        <f>IFERROR(VLOOKUP($C54,'World Cup GK'!B:AE,19,FALSE),0)</f>
        <v>0</v>
      </c>
      <c r="N54" s="44">
        <f>IFERROR(VLOOKUP($C54,'World Cup GK'!B:AE,14,FALSE),0)</f>
        <v>0</v>
      </c>
      <c r="O54" s="44">
        <f>IFERROR(VLOOKUP($C54,'World Cup GK'!B:AE,11,FALSE),0)</f>
        <v>0</v>
      </c>
      <c r="P54" s="43">
        <f t="shared" si="2"/>
        <v>2.6507000000000001</v>
      </c>
      <c r="S54" s="24"/>
      <c r="T54" s="265" t="s">
        <v>216</v>
      </c>
      <c r="U54" s="23" t="s">
        <v>1275</v>
      </c>
      <c r="V54" s="30"/>
      <c r="W54" s="23">
        <v>176</v>
      </c>
      <c r="X54" s="23">
        <v>0</v>
      </c>
      <c r="Y54" s="23">
        <v>1</v>
      </c>
      <c r="Z54" s="23">
        <v>0</v>
      </c>
      <c r="AA54" s="23">
        <v>1</v>
      </c>
      <c r="AB54" s="23">
        <v>0</v>
      </c>
      <c r="AC54" s="44">
        <v>0</v>
      </c>
      <c r="AD54" s="44">
        <v>0</v>
      </c>
      <c r="AE54" s="44">
        <v>0</v>
      </c>
      <c r="AF54" s="44">
        <v>0</v>
      </c>
      <c r="AG54" s="43">
        <v>2.2107999999999999</v>
      </c>
      <c r="AI54" s="24"/>
      <c r="AJ54" s="265" t="s">
        <v>216</v>
      </c>
      <c r="AK54" s="23" t="s">
        <v>1275</v>
      </c>
      <c r="AL54" s="30"/>
      <c r="AM54" s="397">
        <f t="shared" si="3"/>
        <v>53</v>
      </c>
      <c r="AN54" s="397">
        <f t="shared" si="4"/>
        <v>0</v>
      </c>
      <c r="AO54" s="397">
        <f t="shared" si="4"/>
        <v>0</v>
      </c>
      <c r="AP54" s="397">
        <f t="shared" si="4"/>
        <v>0</v>
      </c>
      <c r="AQ54" s="397">
        <f t="shared" si="4"/>
        <v>0</v>
      </c>
      <c r="AR54" s="397">
        <f t="shared" si="4"/>
        <v>0</v>
      </c>
      <c r="AS54" s="397">
        <f t="shared" si="8"/>
        <v>0</v>
      </c>
      <c r="AT54" s="397">
        <f t="shared" si="8"/>
        <v>0</v>
      </c>
      <c r="AU54" s="397">
        <f t="shared" si="8"/>
        <v>0</v>
      </c>
      <c r="AV54" s="397">
        <f t="shared" si="8"/>
        <v>0</v>
      </c>
      <c r="AW54" s="314">
        <f t="shared" ref="AW54:AW55" si="13">P54-AG54</f>
        <v>0.43990000000000018</v>
      </c>
    </row>
    <row r="55" spans="2:49" x14ac:dyDescent="0.25">
      <c r="B55" s="24"/>
      <c r="C55" s="265" t="s">
        <v>755</v>
      </c>
      <c r="D55" s="23" t="str">
        <f>IFERROR(VLOOKUP($C55,'World Cup Players'!B:X,3,FALSE),0)</f>
        <v>es Spain</v>
      </c>
      <c r="E55" s="30"/>
      <c r="F55" s="23">
        <f>IFERROR(VLOOKUP($C55,'World Cup Players'!B:X,9,FALSE),0)</f>
        <v>630</v>
      </c>
      <c r="G55" s="23">
        <f>IFERROR(VLOOKUP($C55,'World Cup Players'!B:X,11,FALSE),0)</f>
        <v>0</v>
      </c>
      <c r="H55" s="23">
        <f>IFERROR(VLOOKUP($C55,'World Cup Players'!B:X,12,FALSE),0)</f>
        <v>0</v>
      </c>
      <c r="I55" s="23">
        <f>IFERROR(VLOOKUP($C55,'GAME WINNING GOALS'!A:B,2,FALSE),0)</f>
        <v>0</v>
      </c>
      <c r="J55" s="23">
        <f>IFERROR(VLOOKUP($C55,'World Cup Players'!B:X,17,FALSE),0)</f>
        <v>1</v>
      </c>
      <c r="K55" s="23">
        <f>IFERROR(VLOOKUP($C55,'World Cup Players'!B:X,18,FALSE),0)</f>
        <v>0</v>
      </c>
      <c r="L55" s="44">
        <f>IFERROR(VLOOKUP($C55,'World Cup GK'!B:AE,16,FALSE),0)</f>
        <v>0</v>
      </c>
      <c r="M55" s="44">
        <f>IFERROR(VLOOKUP($C55,'World Cup GK'!B:AE,19,FALSE),0)</f>
        <v>0</v>
      </c>
      <c r="N55" s="44">
        <f>IFERROR(VLOOKUP($C55,'World Cup GK'!B:AE,14,FALSE),0)</f>
        <v>0</v>
      </c>
      <c r="O55" s="44">
        <f>IFERROR(VLOOKUP($C55,'World Cup GK'!B:AE,11,FALSE),0)</f>
        <v>0</v>
      </c>
      <c r="P55" s="43">
        <f t="shared" si="2"/>
        <v>4.9790000000000001</v>
      </c>
      <c r="S55" s="24"/>
      <c r="T55" s="265" t="s">
        <v>755</v>
      </c>
      <c r="U55" s="23" t="s">
        <v>1275</v>
      </c>
      <c r="V55" s="30"/>
      <c r="W55" s="23">
        <v>450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44">
        <v>0</v>
      </c>
      <c r="AD55" s="44">
        <v>0</v>
      </c>
      <c r="AE55" s="44">
        <v>0</v>
      </c>
      <c r="AF55" s="44">
        <v>0</v>
      </c>
      <c r="AG55" s="43">
        <v>3.7349999999999999</v>
      </c>
      <c r="AI55" s="24"/>
      <c r="AJ55" s="265" t="s">
        <v>755</v>
      </c>
      <c r="AK55" s="23" t="s">
        <v>1275</v>
      </c>
      <c r="AL55" s="30"/>
      <c r="AM55" s="397">
        <f t="shared" si="3"/>
        <v>180</v>
      </c>
      <c r="AN55" s="397">
        <f t="shared" si="4"/>
        <v>0</v>
      </c>
      <c r="AO55" s="397">
        <f t="shared" si="4"/>
        <v>0</v>
      </c>
      <c r="AP55" s="397">
        <f t="shared" si="4"/>
        <v>0</v>
      </c>
      <c r="AQ55" s="397">
        <f t="shared" si="4"/>
        <v>1</v>
      </c>
      <c r="AR55" s="397">
        <f t="shared" si="4"/>
        <v>0</v>
      </c>
      <c r="AS55" s="397">
        <f t="shared" si="8"/>
        <v>0</v>
      </c>
      <c r="AT55" s="397">
        <f t="shared" si="8"/>
        <v>0</v>
      </c>
      <c r="AU55" s="397">
        <f t="shared" si="8"/>
        <v>0</v>
      </c>
      <c r="AV55" s="397">
        <f t="shared" si="8"/>
        <v>0</v>
      </c>
      <c r="AW55" s="314">
        <f t="shared" si="13"/>
        <v>1.2440000000000002</v>
      </c>
    </row>
    <row r="56" spans="2:49" x14ac:dyDescent="0.25">
      <c r="B56" s="24"/>
      <c r="C56" s="267" t="s">
        <v>121</v>
      </c>
      <c r="D56" s="23" t="str">
        <f>IFERROR(VLOOKUP($C56,'World Cup Players'!B:X,3,FALSE),0)</f>
        <v>at Austria</v>
      </c>
      <c r="E56" s="30"/>
      <c r="F56" s="23">
        <f>IFERROR(VLOOKUP($C56,'World Cup Players'!B:X,9,FALSE),0)</f>
        <v>275</v>
      </c>
      <c r="G56" s="23">
        <f>IFERROR(VLOOKUP($C56,'World Cup Players'!B:X,11,FALSE),0)</f>
        <v>0</v>
      </c>
      <c r="H56" s="23">
        <f>IFERROR(VLOOKUP($C56,'World Cup Players'!B:X,12,FALSE),0)</f>
        <v>1</v>
      </c>
      <c r="I56" s="23">
        <f>IFERROR(VLOOKUP($C56,'GAME WINNING GOALS'!A:B,2,FALSE),0)</f>
        <v>0</v>
      </c>
      <c r="J56" s="23">
        <f>IFERROR(VLOOKUP($C56,'World Cup Players'!B:X,17,FALSE),0)</f>
        <v>0</v>
      </c>
      <c r="K56" s="23">
        <f>IFERROR(VLOOKUP($C56,'World Cup Players'!B:X,18,FALSE),0)</f>
        <v>0</v>
      </c>
      <c r="L56" s="44">
        <f>IFERROR(VLOOKUP($C56,'World Cup GK'!B:AE,16,FALSE),0)</f>
        <v>0</v>
      </c>
      <c r="M56" s="44">
        <f>IFERROR(VLOOKUP($C56,'World Cup GK'!B:AE,19,FALSE),0)</f>
        <v>0</v>
      </c>
      <c r="N56" s="44">
        <f>IFERROR(VLOOKUP($C56,'World Cup GK'!B:AE,14,FALSE),0)</f>
        <v>0</v>
      </c>
      <c r="O56" s="44">
        <f>IFERROR(VLOOKUP($C56,'World Cup GK'!B:AE,11,FALSE),0)</f>
        <v>0</v>
      </c>
      <c r="P56" s="43">
        <f t="shared" si="2"/>
        <v>3.2825000000000002</v>
      </c>
      <c r="S56" s="24"/>
      <c r="T56" s="267" t="s">
        <v>121</v>
      </c>
      <c r="U56" s="23" t="s">
        <v>1398</v>
      </c>
      <c r="V56" s="30"/>
      <c r="W56" s="23">
        <v>275</v>
      </c>
      <c r="X56" s="23">
        <v>0</v>
      </c>
      <c r="Y56" s="23">
        <v>1</v>
      </c>
      <c r="Z56" s="23">
        <v>0</v>
      </c>
      <c r="AA56" s="23">
        <v>0</v>
      </c>
      <c r="AB56" s="23">
        <v>0</v>
      </c>
      <c r="AC56" s="44">
        <v>0</v>
      </c>
      <c r="AD56" s="44">
        <v>0</v>
      </c>
      <c r="AE56" s="44">
        <v>0</v>
      </c>
      <c r="AF56" s="44">
        <v>0</v>
      </c>
      <c r="AG56" s="43">
        <v>3.2825000000000002</v>
      </c>
      <c r="AI56" s="24"/>
      <c r="AJ56" s="267" t="s">
        <v>121</v>
      </c>
      <c r="AK56" s="23" t="s">
        <v>1398</v>
      </c>
      <c r="AL56" s="30"/>
      <c r="AM56" s="397">
        <f t="shared" si="3"/>
        <v>0</v>
      </c>
      <c r="AN56" s="397">
        <f t="shared" si="4"/>
        <v>0</v>
      </c>
      <c r="AO56" s="397">
        <f t="shared" si="4"/>
        <v>0</v>
      </c>
      <c r="AP56" s="397">
        <f t="shared" si="4"/>
        <v>0</v>
      </c>
      <c r="AQ56" s="397">
        <f t="shared" si="4"/>
        <v>0</v>
      </c>
      <c r="AR56" s="397">
        <f t="shared" si="4"/>
        <v>0</v>
      </c>
      <c r="AS56" s="397">
        <f t="shared" si="8"/>
        <v>0</v>
      </c>
      <c r="AT56" s="397">
        <f t="shared" si="8"/>
        <v>0</v>
      </c>
      <c r="AU56" s="397">
        <f t="shared" si="8"/>
        <v>0</v>
      </c>
      <c r="AV56" s="397">
        <f t="shared" si="8"/>
        <v>0</v>
      </c>
      <c r="AW56" s="314">
        <f t="shared" si="6"/>
        <v>0</v>
      </c>
    </row>
    <row r="57" spans="2:49" x14ac:dyDescent="0.25">
      <c r="B57" s="24"/>
      <c r="C57" s="265" t="s">
        <v>539</v>
      </c>
      <c r="D57" s="23" t="str">
        <f>IFERROR(VLOOKUP($C57,'World Cup Players'!B:X,3,FALSE),0)</f>
        <v>fr France</v>
      </c>
      <c r="E57" s="30"/>
      <c r="F57" s="23">
        <f>IFERROR(VLOOKUP($C57,'World Cup Players'!B:X,9,FALSE),0)</f>
        <v>479</v>
      </c>
      <c r="G57" s="23">
        <f>IFERROR(VLOOKUP($C57,'World Cup Players'!B:X,11,FALSE),0)</f>
        <v>0</v>
      </c>
      <c r="H57" s="23">
        <f>IFERROR(VLOOKUP($C57,'World Cup Players'!B:X,12,FALSE),0)</f>
        <v>0</v>
      </c>
      <c r="I57" s="41">
        <f>IFERROR(VLOOKUP($C57,'GAME WINNING GOALS'!A:B,2,FALSE),0)</f>
        <v>0</v>
      </c>
      <c r="J57" s="23">
        <f>IFERROR(VLOOKUP($C57,'World Cup Players'!B:X,17,FALSE),0)</f>
        <v>0</v>
      </c>
      <c r="K57" s="23">
        <f>IFERROR(VLOOKUP($C57,'World Cup Players'!B:X,18,FALSE),0)</f>
        <v>0</v>
      </c>
      <c r="L57" s="44">
        <f>IFERROR(VLOOKUP($C57,'World Cup GK'!B:AE,16,FALSE),0)</f>
        <v>0</v>
      </c>
      <c r="M57" s="44">
        <f>IFERROR(VLOOKUP($C57,'World Cup GK'!B:AE,19,FALSE),0)</f>
        <v>0</v>
      </c>
      <c r="N57" s="44">
        <f>IFERROR(VLOOKUP($C57,'World Cup GK'!B:AE,14,FALSE),0)</f>
        <v>0</v>
      </c>
      <c r="O57" s="44">
        <f>IFERROR(VLOOKUP($C57,'World Cup GK'!B:AE,11,FALSE),0)</f>
        <v>0</v>
      </c>
      <c r="P57" s="43">
        <f t="shared" si="2"/>
        <v>3.9757000000000002</v>
      </c>
      <c r="S57" s="24"/>
      <c r="T57" s="265" t="s">
        <v>539</v>
      </c>
      <c r="U57" s="23" t="s">
        <v>1420</v>
      </c>
      <c r="V57" s="30"/>
      <c r="W57" s="23">
        <v>360</v>
      </c>
      <c r="X57" s="23">
        <v>0</v>
      </c>
      <c r="Y57" s="23">
        <v>0</v>
      </c>
      <c r="Z57" s="41">
        <v>0</v>
      </c>
      <c r="AA57" s="23">
        <v>0</v>
      </c>
      <c r="AB57" s="23">
        <v>0</v>
      </c>
      <c r="AC57" s="44">
        <v>0</v>
      </c>
      <c r="AD57" s="44">
        <v>0</v>
      </c>
      <c r="AE57" s="44">
        <v>0</v>
      </c>
      <c r="AF57" s="44">
        <v>0</v>
      </c>
      <c r="AG57" s="43">
        <v>2.988</v>
      </c>
      <c r="AI57" s="24"/>
      <c r="AJ57" s="265" t="s">
        <v>539</v>
      </c>
      <c r="AK57" s="23" t="s">
        <v>1420</v>
      </c>
      <c r="AL57" s="30"/>
      <c r="AM57" s="397">
        <f t="shared" si="3"/>
        <v>119</v>
      </c>
      <c r="AN57" s="397">
        <f t="shared" si="4"/>
        <v>0</v>
      </c>
      <c r="AO57" s="397">
        <f t="shared" si="4"/>
        <v>0</v>
      </c>
      <c r="AP57" s="397">
        <f t="shared" si="4"/>
        <v>0</v>
      </c>
      <c r="AQ57" s="397">
        <f t="shared" si="4"/>
        <v>0</v>
      </c>
      <c r="AR57" s="397">
        <f t="shared" si="4"/>
        <v>0</v>
      </c>
      <c r="AS57" s="397">
        <f t="shared" si="8"/>
        <v>0</v>
      </c>
      <c r="AT57" s="397">
        <f t="shared" si="8"/>
        <v>0</v>
      </c>
      <c r="AU57" s="397">
        <f t="shared" si="8"/>
        <v>0</v>
      </c>
      <c r="AV57" s="397">
        <f t="shared" si="8"/>
        <v>0</v>
      </c>
      <c r="AW57" s="314">
        <f>P57-AG57</f>
        <v>0.98770000000000024</v>
      </c>
    </row>
    <row r="58" spans="2:49" x14ac:dyDescent="0.25">
      <c r="B58" s="24"/>
      <c r="C58" s="265" t="s">
        <v>758</v>
      </c>
      <c r="D58" s="23" t="str">
        <f>IFERROR(VLOOKUP($C58,'World Cup Players'!B:X,3,FALSE),0)</f>
        <v>br Brazil</v>
      </c>
      <c r="E58" s="30"/>
      <c r="F58" s="23">
        <f>IFERROR(VLOOKUP($C58,'World Cup Players'!B:X,9,FALSE),0)</f>
        <v>450</v>
      </c>
      <c r="G58" s="23">
        <f>IFERROR(VLOOKUP($C58,'World Cup Players'!B:X,11,FALSE),0)</f>
        <v>0</v>
      </c>
      <c r="H58" s="23">
        <f>IFERROR(VLOOKUP($C58,'World Cup Players'!B:X,12,FALSE),0)</f>
        <v>1</v>
      </c>
      <c r="I58" s="41">
        <f>IFERROR(VLOOKUP($C58,'GAME WINNING GOALS'!A:B,2,FALSE),0)</f>
        <v>0</v>
      </c>
      <c r="J58" s="23">
        <f>IFERROR(VLOOKUP($C58,'World Cup Players'!B:X,17,FALSE),0)</f>
        <v>0</v>
      </c>
      <c r="K58" s="23">
        <f>IFERROR(VLOOKUP($C58,'World Cup Players'!B:X,18,FALSE),0)</f>
        <v>0</v>
      </c>
      <c r="L58" s="44">
        <f>IFERROR(VLOOKUP($C58,'World Cup GK'!B:AE,16,FALSE),0)</f>
        <v>0</v>
      </c>
      <c r="M58" s="44">
        <f>IFERROR(VLOOKUP($C58,'World Cup GK'!B:AE,19,FALSE),0)</f>
        <v>0</v>
      </c>
      <c r="N58" s="44">
        <f>IFERROR(VLOOKUP($C58,'World Cup GK'!B:AE,14,FALSE),0)</f>
        <v>0</v>
      </c>
      <c r="O58" s="44">
        <f>IFERROR(VLOOKUP($C58,'World Cup GK'!B:AE,11,FALSE),0)</f>
        <v>0</v>
      </c>
      <c r="P58" s="43">
        <f t="shared" si="2"/>
        <v>4.7349999999999994</v>
      </c>
      <c r="S58" s="24"/>
      <c r="T58" s="265" t="s">
        <v>758</v>
      </c>
      <c r="U58" s="23" t="s">
        <v>989</v>
      </c>
      <c r="V58" s="30"/>
      <c r="W58" s="23">
        <v>450</v>
      </c>
      <c r="X58" s="23">
        <v>0</v>
      </c>
      <c r="Y58" s="23">
        <v>1</v>
      </c>
      <c r="Z58" s="41">
        <v>0</v>
      </c>
      <c r="AA58" s="23">
        <v>0</v>
      </c>
      <c r="AB58" s="23">
        <v>0</v>
      </c>
      <c r="AC58" s="44">
        <v>0</v>
      </c>
      <c r="AD58" s="44">
        <v>0</v>
      </c>
      <c r="AE58" s="44">
        <v>0</v>
      </c>
      <c r="AF58" s="44">
        <v>0</v>
      </c>
      <c r="AG58" s="43">
        <v>4.7349999999999994</v>
      </c>
      <c r="AI58" s="24"/>
      <c r="AJ58" s="391" t="s">
        <v>758</v>
      </c>
      <c r="AK58" s="392" t="s">
        <v>989</v>
      </c>
      <c r="AL58" s="392"/>
      <c r="AM58" s="397">
        <f t="shared" si="3"/>
        <v>0</v>
      </c>
      <c r="AN58" s="397">
        <f t="shared" si="4"/>
        <v>0</v>
      </c>
      <c r="AO58" s="397">
        <f t="shared" si="4"/>
        <v>0</v>
      </c>
      <c r="AP58" s="397">
        <f t="shared" si="4"/>
        <v>0</v>
      </c>
      <c r="AQ58" s="397">
        <f t="shared" si="4"/>
        <v>0</v>
      </c>
      <c r="AR58" s="397">
        <f t="shared" si="4"/>
        <v>0</v>
      </c>
      <c r="AS58" s="397">
        <f t="shared" si="8"/>
        <v>0</v>
      </c>
      <c r="AT58" s="397">
        <f t="shared" si="8"/>
        <v>0</v>
      </c>
      <c r="AU58" s="397">
        <f t="shared" si="8"/>
        <v>0</v>
      </c>
      <c r="AV58" s="397">
        <f t="shared" si="8"/>
        <v>0</v>
      </c>
      <c r="AW58" s="393">
        <f t="shared" si="6"/>
        <v>0</v>
      </c>
    </row>
    <row r="59" spans="2:49" ht="16.5" thickBot="1" x14ac:dyDescent="0.3">
      <c r="B59" s="24"/>
      <c r="C59" s="270" t="s">
        <v>558</v>
      </c>
      <c r="D59" s="23" t="str">
        <f>IFERROR(VLOOKUP($C59,'World Cup Players'!B:X,3,FALSE),0)</f>
        <v>fr France</v>
      </c>
      <c r="E59" s="30"/>
      <c r="F59" s="23">
        <f>IFERROR(VLOOKUP($C59,'World Cup Players'!B:X,9,FALSE),0)</f>
        <v>630</v>
      </c>
      <c r="G59" s="23">
        <f>IFERROR(VLOOKUP($C59,'World Cup Players'!B:X,11,FALSE),0)</f>
        <v>0</v>
      </c>
      <c r="H59" s="23">
        <f>IFERROR(VLOOKUP($C59,'World Cup Players'!B:X,12,FALSE),0)</f>
        <v>0</v>
      </c>
      <c r="I59" s="41">
        <f>IFERROR(VLOOKUP($C59,'GAME WINNING GOALS'!A:B,2,FALSE),0)</f>
        <v>0</v>
      </c>
      <c r="J59" s="23">
        <f>IFERROR(VLOOKUP($C59,'World Cup Players'!B:X,17,FALSE),0)</f>
        <v>0</v>
      </c>
      <c r="K59" s="23">
        <f>IFERROR(VLOOKUP($C59,'World Cup Players'!B:X,18,FALSE),0)</f>
        <v>0</v>
      </c>
      <c r="L59" s="44">
        <f>IFERROR(VLOOKUP($C59,'World Cup GK'!B:AE,16,FALSE),0)</f>
        <v>6</v>
      </c>
      <c r="M59" s="44">
        <f>IFERROR(VLOOKUP($C59,'World Cup GK'!B:AE,19,FALSE),0)</f>
        <v>4</v>
      </c>
      <c r="N59" s="44">
        <f>IFERROR(VLOOKUP($C59,'World Cup GK'!B:AE,14,FALSE),0)</f>
        <v>8</v>
      </c>
      <c r="O59" s="44">
        <f>IFERROR(VLOOKUP($C59,'World Cup GK'!B:AE,11,FALSE),0)</f>
        <v>4</v>
      </c>
      <c r="P59" s="43">
        <f t="shared" si="2"/>
        <v>15.829000000000001</v>
      </c>
      <c r="S59" s="24"/>
      <c r="T59" s="270" t="s">
        <v>558</v>
      </c>
      <c r="U59" s="23" t="s">
        <v>1420</v>
      </c>
      <c r="V59" s="30"/>
      <c r="W59" s="23">
        <v>450</v>
      </c>
      <c r="X59" s="23">
        <v>0</v>
      </c>
      <c r="Y59" s="23">
        <v>0</v>
      </c>
      <c r="Z59" s="41">
        <v>0</v>
      </c>
      <c r="AA59" s="23">
        <v>0</v>
      </c>
      <c r="AB59" s="23">
        <v>0</v>
      </c>
      <c r="AC59" s="44">
        <v>5</v>
      </c>
      <c r="AD59" s="44">
        <v>3</v>
      </c>
      <c r="AE59" s="44">
        <v>7</v>
      </c>
      <c r="AF59" s="44">
        <v>2</v>
      </c>
      <c r="AG59" s="43">
        <v>12.635</v>
      </c>
      <c r="AI59" s="24"/>
      <c r="AJ59" s="270" t="s">
        <v>558</v>
      </c>
      <c r="AK59" s="23" t="s">
        <v>1420</v>
      </c>
      <c r="AL59" s="30"/>
      <c r="AM59" s="397">
        <f t="shared" si="3"/>
        <v>180</v>
      </c>
      <c r="AN59" s="397">
        <f t="shared" si="4"/>
        <v>0</v>
      </c>
      <c r="AO59" s="397">
        <f t="shared" si="4"/>
        <v>0</v>
      </c>
      <c r="AP59" s="397">
        <f t="shared" si="4"/>
        <v>0</v>
      </c>
      <c r="AQ59" s="397">
        <f t="shared" si="4"/>
        <v>0</v>
      </c>
      <c r="AR59" s="397">
        <f t="shared" si="4"/>
        <v>0</v>
      </c>
      <c r="AS59" s="397">
        <f t="shared" si="8"/>
        <v>1</v>
      </c>
      <c r="AT59" s="397">
        <f t="shared" si="8"/>
        <v>1</v>
      </c>
      <c r="AU59" s="397">
        <f t="shared" si="8"/>
        <v>1</v>
      </c>
      <c r="AV59" s="397">
        <f t="shared" si="8"/>
        <v>2</v>
      </c>
      <c r="AW59" s="314">
        <f>P59-AG59</f>
        <v>3.1940000000000008</v>
      </c>
    </row>
    <row r="60" spans="2:49" ht="16.5" thickBot="1" x14ac:dyDescent="0.3">
      <c r="B60" s="24"/>
      <c r="C60" s="277" t="s">
        <v>51</v>
      </c>
      <c r="D60" s="23" t="str">
        <f>IFERROR(VLOOKUP($C60,'World Cup Players'!B:X,3,FALSE),0)</f>
        <v>de Germany</v>
      </c>
      <c r="E60" s="30"/>
      <c r="F60" s="23">
        <f>IFERROR(VLOOKUP($C60,'World Cup Players'!B:X,9,FALSE),0)</f>
        <v>390</v>
      </c>
      <c r="G60" s="23">
        <f>IFERROR(VLOOKUP($C60,'World Cup Players'!B:X,11,FALSE),0)</f>
        <v>0</v>
      </c>
      <c r="H60" s="23">
        <f>IFERROR(VLOOKUP($C60,'World Cup Players'!B:X,12,FALSE),0)</f>
        <v>0</v>
      </c>
      <c r="I60" s="41">
        <f>IFERROR(VLOOKUP($C60,'GAME WINNING GOALS'!A:B,2,FALSE),0)</f>
        <v>0</v>
      </c>
      <c r="J60" s="23">
        <f>IFERROR(VLOOKUP($C60,'World Cup Players'!B:X,17,FALSE),0)</f>
        <v>0</v>
      </c>
      <c r="K60" s="23">
        <f>IFERROR(VLOOKUP($C60,'World Cup Players'!B:X,18,FALSE),0)</f>
        <v>0</v>
      </c>
      <c r="L60" s="44">
        <f>IFERROR(VLOOKUP($C60,'World Cup GK'!B:AE,16,FALSE),0)</f>
        <v>2</v>
      </c>
      <c r="M60" s="44">
        <f>IFERROR(VLOOKUP($C60,'World Cup GK'!B:AE,19,FALSE),0)</f>
        <v>0</v>
      </c>
      <c r="N60" s="44">
        <f>IFERROR(VLOOKUP($C60,'World Cup GK'!B:AE,14,FALSE),0)</f>
        <v>5</v>
      </c>
      <c r="O60" s="44">
        <f>IFERROR(VLOOKUP($C60,'World Cup GK'!B:AE,11,FALSE),0)</f>
        <v>5</v>
      </c>
      <c r="P60" s="43">
        <f t="shared" si="2"/>
        <v>4.9870000000000001</v>
      </c>
      <c r="S60" s="24"/>
      <c r="T60" s="277" t="s">
        <v>51</v>
      </c>
      <c r="U60" s="23" t="s">
        <v>634</v>
      </c>
      <c r="V60" s="30"/>
      <c r="W60" s="23">
        <v>390</v>
      </c>
      <c r="X60" s="23">
        <v>0</v>
      </c>
      <c r="Y60" s="23">
        <v>0</v>
      </c>
      <c r="Z60" s="41">
        <v>0</v>
      </c>
      <c r="AA60" s="23">
        <v>0</v>
      </c>
      <c r="AB60" s="23">
        <v>0</v>
      </c>
      <c r="AC60" s="44">
        <v>2</v>
      </c>
      <c r="AD60" s="44">
        <v>0</v>
      </c>
      <c r="AE60" s="44">
        <v>5</v>
      </c>
      <c r="AF60" s="44">
        <v>5</v>
      </c>
      <c r="AG60" s="43">
        <v>4.9870000000000001</v>
      </c>
      <c r="AI60" s="24"/>
      <c r="AJ60" s="395" t="s">
        <v>51</v>
      </c>
      <c r="AK60" s="392" t="s">
        <v>634</v>
      </c>
      <c r="AL60" s="392"/>
      <c r="AM60" s="397">
        <f t="shared" si="3"/>
        <v>0</v>
      </c>
      <c r="AN60" s="397">
        <f t="shared" si="4"/>
        <v>0</v>
      </c>
      <c r="AO60" s="397">
        <f t="shared" si="4"/>
        <v>0</v>
      </c>
      <c r="AP60" s="397">
        <f t="shared" si="4"/>
        <v>0</v>
      </c>
      <c r="AQ60" s="397">
        <f t="shared" si="4"/>
        <v>0</v>
      </c>
      <c r="AR60" s="397">
        <f t="shared" si="4"/>
        <v>0</v>
      </c>
      <c r="AS60" s="397">
        <f t="shared" si="8"/>
        <v>0</v>
      </c>
      <c r="AT60" s="397">
        <f t="shared" si="8"/>
        <v>0</v>
      </c>
      <c r="AU60" s="397">
        <f t="shared" si="8"/>
        <v>0</v>
      </c>
      <c r="AV60" s="397">
        <f t="shared" si="8"/>
        <v>0</v>
      </c>
      <c r="AW60" s="393">
        <f t="shared" si="6"/>
        <v>0</v>
      </c>
    </row>
    <row r="61" spans="2:49" x14ac:dyDescent="0.25">
      <c r="B61" s="24"/>
      <c r="C61" s="271" t="s">
        <v>789</v>
      </c>
      <c r="D61" s="23" t="str">
        <f>IFERROR(VLOOKUP($C61,'World Cup Players'!B:X,3,FALSE),0)</f>
        <v>ch Switzerland</v>
      </c>
      <c r="E61" s="30"/>
      <c r="F61" s="23">
        <f>IFERROR(VLOOKUP($C61,'World Cup Players'!B:X,9,FALSE),0)</f>
        <v>600</v>
      </c>
      <c r="G61" s="23">
        <f>IFERROR(VLOOKUP($C61,'World Cup Players'!B:X,11,FALSE),0)</f>
        <v>0</v>
      </c>
      <c r="H61" s="23">
        <f>IFERROR(VLOOKUP($C61,'World Cup Players'!B:X,12,FALSE),0)</f>
        <v>0</v>
      </c>
      <c r="I61" s="23">
        <f>IFERROR(VLOOKUP($C61,'GAME WINNING GOALS'!A:B,2,FALSE),0)</f>
        <v>0</v>
      </c>
      <c r="J61" s="23">
        <f>IFERROR(VLOOKUP($C61,'World Cup Players'!B:X,17,FALSE),0)</f>
        <v>0</v>
      </c>
      <c r="K61" s="23">
        <f>IFERROR(VLOOKUP($C61,'World Cup Players'!B:X,18,FALSE),0)</f>
        <v>0</v>
      </c>
      <c r="L61" s="44">
        <f>IFERROR(VLOOKUP($C61,'World Cup GK'!B:AE,16,FALSE),0)</f>
        <v>3</v>
      </c>
      <c r="M61" s="44">
        <f>IFERROR(VLOOKUP($C61,'World Cup GK'!B:AE,19,FALSE),0)</f>
        <v>2</v>
      </c>
      <c r="N61" s="44">
        <f>IFERROR(VLOOKUP($C61,'World Cup GK'!B:AE,14,FALSE),0)</f>
        <v>20</v>
      </c>
      <c r="O61" s="44">
        <f>IFERROR(VLOOKUP($C61,'World Cup GK'!B:AE,11,FALSE),0)</f>
        <v>6</v>
      </c>
      <c r="P61" s="43">
        <f t="shared" si="2"/>
        <v>12.48</v>
      </c>
      <c r="S61" s="24"/>
      <c r="T61" s="271" t="s">
        <v>789</v>
      </c>
      <c r="U61" s="23" t="s">
        <v>635</v>
      </c>
      <c r="V61" s="30"/>
      <c r="W61" s="23">
        <v>480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44">
        <v>3</v>
      </c>
      <c r="AD61" s="44">
        <v>2</v>
      </c>
      <c r="AE61" s="44">
        <v>16</v>
      </c>
      <c r="AF61" s="44">
        <v>3</v>
      </c>
      <c r="AG61" s="43">
        <v>11.434000000000001</v>
      </c>
      <c r="AI61" s="24"/>
      <c r="AJ61" s="271" t="s">
        <v>789</v>
      </c>
      <c r="AK61" s="23" t="s">
        <v>635</v>
      </c>
      <c r="AL61" s="30"/>
      <c r="AM61" s="397">
        <f t="shared" si="3"/>
        <v>120</v>
      </c>
      <c r="AN61" s="397">
        <f t="shared" si="4"/>
        <v>0</v>
      </c>
      <c r="AO61" s="397">
        <f t="shared" si="4"/>
        <v>0</v>
      </c>
      <c r="AP61" s="397">
        <f t="shared" si="4"/>
        <v>0</v>
      </c>
      <c r="AQ61" s="397">
        <f t="shared" si="4"/>
        <v>0</v>
      </c>
      <c r="AR61" s="397">
        <f t="shared" si="4"/>
        <v>0</v>
      </c>
      <c r="AS61" s="397">
        <f t="shared" si="8"/>
        <v>0</v>
      </c>
      <c r="AT61" s="397">
        <f t="shared" si="8"/>
        <v>0</v>
      </c>
      <c r="AU61" s="397">
        <f t="shared" si="8"/>
        <v>4</v>
      </c>
      <c r="AV61" s="397">
        <f t="shared" si="8"/>
        <v>3</v>
      </c>
      <c r="AW61" s="314">
        <f>P61-AG61</f>
        <v>1.0459999999999994</v>
      </c>
    </row>
    <row r="62" spans="2:49" ht="16.5" thickBot="1" x14ac:dyDescent="0.3">
      <c r="B62" s="24"/>
      <c r="C62" s="276" t="s">
        <v>769</v>
      </c>
      <c r="D62" s="23" t="str">
        <f>IFERROR(VLOOKUP($C62,'World Cup Players'!B:X,3,FALSE),0)</f>
        <v>se Sweden</v>
      </c>
      <c r="E62" s="30"/>
      <c r="F62" s="23">
        <f>IFERROR(VLOOKUP($C62,'World Cup Players'!B:X,9,FALSE),0)</f>
        <v>180</v>
      </c>
      <c r="G62" s="23">
        <f>IFERROR(VLOOKUP($C62,'World Cup Players'!B:X,11,FALSE),0)</f>
        <v>0</v>
      </c>
      <c r="H62" s="23">
        <f>IFERROR(VLOOKUP($C62,'World Cup Players'!B:X,12,FALSE),0)</f>
        <v>0</v>
      </c>
      <c r="I62" s="23">
        <f>IFERROR(VLOOKUP($C62,'GAME WINNING GOALS'!A:B,2,FALSE),0)</f>
        <v>0</v>
      </c>
      <c r="J62" s="23">
        <f>IFERROR(VLOOKUP($C62,'World Cup Players'!B:X,17,FALSE),0)</f>
        <v>0</v>
      </c>
      <c r="K62" s="23">
        <f>IFERROR(VLOOKUP($C62,'World Cup Players'!B:X,18,FALSE),0)</f>
        <v>0</v>
      </c>
      <c r="L62" s="44">
        <f>IFERROR(VLOOKUP($C62,'World Cup GK'!B:AE,16,FALSE),0)</f>
        <v>1</v>
      </c>
      <c r="M62" s="44">
        <f>IFERROR(VLOOKUP($C62,'World Cup GK'!B:AE,19,FALSE),0)</f>
        <v>0</v>
      </c>
      <c r="N62" s="44">
        <f>IFERROR(VLOOKUP($C62,'World Cup GK'!B:AE,14,FALSE),0)</f>
        <v>3</v>
      </c>
      <c r="O62" s="44">
        <f>IFERROR(VLOOKUP($C62,'World Cup GK'!B:AE,11,FALSE),0)</f>
        <v>6</v>
      </c>
      <c r="P62" s="43">
        <f t="shared" si="2"/>
        <v>1.5939999999999999</v>
      </c>
      <c r="S62" s="24"/>
      <c r="T62" s="276" t="s">
        <v>769</v>
      </c>
      <c r="U62" s="23" t="s">
        <v>787</v>
      </c>
      <c r="V62" s="30"/>
      <c r="W62" s="23">
        <v>180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44">
        <v>1</v>
      </c>
      <c r="AD62" s="44">
        <v>0</v>
      </c>
      <c r="AE62" s="44">
        <v>3</v>
      </c>
      <c r="AF62" s="44">
        <v>6</v>
      </c>
      <c r="AG62" s="43">
        <v>1.5939999999999999</v>
      </c>
      <c r="AI62" s="24"/>
      <c r="AJ62" s="396" t="s">
        <v>769</v>
      </c>
      <c r="AK62" s="392" t="s">
        <v>787</v>
      </c>
      <c r="AL62" s="392"/>
      <c r="AM62" s="397">
        <f t="shared" si="3"/>
        <v>0</v>
      </c>
      <c r="AN62" s="397">
        <f t="shared" si="4"/>
        <v>0</v>
      </c>
      <c r="AO62" s="397">
        <f t="shared" si="4"/>
        <v>0</v>
      </c>
      <c r="AP62" s="397">
        <f t="shared" si="4"/>
        <v>0</v>
      </c>
      <c r="AQ62" s="397">
        <f t="shared" si="4"/>
        <v>0</v>
      </c>
      <c r="AR62" s="397">
        <f t="shared" si="4"/>
        <v>0</v>
      </c>
      <c r="AS62" s="397">
        <f t="shared" si="8"/>
        <v>0</v>
      </c>
      <c r="AT62" s="397">
        <f t="shared" si="8"/>
        <v>0</v>
      </c>
      <c r="AU62" s="397">
        <f t="shared" si="8"/>
        <v>0</v>
      </c>
      <c r="AV62" s="397">
        <f t="shared" si="8"/>
        <v>0</v>
      </c>
      <c r="AW62" s="393">
        <f t="shared" si="6"/>
        <v>0</v>
      </c>
    </row>
    <row r="63" spans="2:49" ht="16.5" thickBot="1" x14ac:dyDescent="0.3">
      <c r="B63" s="24"/>
      <c r="C63" s="276" t="s">
        <v>1527</v>
      </c>
      <c r="D63" s="23" t="str">
        <f>IFERROR(VLOOKUP($C63,'World Cup Players'!B:X,3,FALSE),0)</f>
        <v>dz Algeria</v>
      </c>
      <c r="E63" s="30"/>
      <c r="F63" s="23">
        <f>IFERROR(VLOOKUP($C63,'World Cup Players'!B:X,9,FALSE),0)</f>
        <v>270</v>
      </c>
      <c r="G63" s="23">
        <f>IFERROR(VLOOKUP($C63,'World Cup Players'!B:X,11,FALSE),0)</f>
        <v>0</v>
      </c>
      <c r="H63" s="23">
        <f>IFERROR(VLOOKUP($C63,'World Cup Players'!B:X,12,FALSE),0)</f>
        <v>0</v>
      </c>
      <c r="I63" s="23">
        <f>IFERROR(VLOOKUP($C63,'GAME WINNING GOALS'!A:B,2,FALSE),0)</f>
        <v>0</v>
      </c>
      <c r="J63" s="23">
        <f>IFERROR(VLOOKUP($C63,'World Cup Players'!B:X,17,FALSE),0)</f>
        <v>0</v>
      </c>
      <c r="K63" s="23">
        <f>IFERROR(VLOOKUP($C63,'World Cup Players'!B:X,18,FALSE),0)</f>
        <v>0</v>
      </c>
      <c r="L63" s="44">
        <f>IFERROR(VLOOKUP($C63,'World Cup GK'!B:AE,16,FALSE),0)</f>
        <v>1</v>
      </c>
      <c r="M63" s="44">
        <f>IFERROR(VLOOKUP($C63,'World Cup GK'!B:AE,19,FALSE),0)</f>
        <v>0</v>
      </c>
      <c r="N63" s="44">
        <f>IFERROR(VLOOKUP($C63,'World Cup GK'!B:AE,14,FALSE),0)</f>
        <v>8</v>
      </c>
      <c r="O63" s="44">
        <f>IFERROR(VLOOKUP($C63,'World Cup GK'!B:AE,11,FALSE),0)</f>
        <v>6</v>
      </c>
      <c r="P63" s="43">
        <f t="shared" si="2"/>
        <v>3.3410000000000002</v>
      </c>
      <c r="S63" s="24"/>
      <c r="T63" s="276" t="s">
        <v>1527</v>
      </c>
      <c r="U63" s="23" t="s">
        <v>1395</v>
      </c>
      <c r="V63" s="30"/>
      <c r="W63" s="23">
        <v>270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44">
        <v>1</v>
      </c>
      <c r="AD63" s="44">
        <v>0</v>
      </c>
      <c r="AE63" s="44">
        <v>8</v>
      </c>
      <c r="AF63" s="44">
        <v>6</v>
      </c>
      <c r="AG63" s="43">
        <v>3.3410000000000002</v>
      </c>
      <c r="AI63" s="24"/>
      <c r="AJ63" s="396" t="s">
        <v>1527</v>
      </c>
      <c r="AK63" s="392" t="s">
        <v>1395</v>
      </c>
      <c r="AL63" s="392"/>
      <c r="AM63" s="397">
        <f t="shared" si="3"/>
        <v>0</v>
      </c>
      <c r="AN63" s="397">
        <f t="shared" si="4"/>
        <v>0</v>
      </c>
      <c r="AO63" s="397">
        <f t="shared" si="4"/>
        <v>0</v>
      </c>
      <c r="AP63" s="397">
        <f t="shared" si="4"/>
        <v>0</v>
      </c>
      <c r="AQ63" s="397">
        <f t="shared" si="4"/>
        <v>0</v>
      </c>
      <c r="AR63" s="397">
        <f t="shared" si="4"/>
        <v>0</v>
      </c>
      <c r="AS63" s="397">
        <f t="shared" si="8"/>
        <v>0</v>
      </c>
      <c r="AT63" s="397">
        <f t="shared" si="8"/>
        <v>0</v>
      </c>
      <c r="AU63" s="397">
        <f t="shared" si="8"/>
        <v>0</v>
      </c>
      <c r="AV63" s="397">
        <f t="shared" si="8"/>
        <v>0</v>
      </c>
      <c r="AW63" s="393">
        <f t="shared" si="6"/>
        <v>0</v>
      </c>
    </row>
    <row r="64" spans="2:49" x14ac:dyDescent="0.25">
      <c r="B64" s="24"/>
      <c r="C64" s="264" t="s">
        <v>155</v>
      </c>
      <c r="D64" s="23">
        <f>IFERROR(VLOOKUP($C64,'World Cup Players'!B:X,3,FALSE),0)</f>
        <v>0</v>
      </c>
      <c r="E64" s="30"/>
      <c r="L64" s="44"/>
      <c r="M64" s="44"/>
      <c r="N64" s="44"/>
      <c r="O64" s="44"/>
      <c r="S64" s="24"/>
      <c r="T64" s="264" t="s">
        <v>155</v>
      </c>
      <c r="U64" s="23">
        <v>0</v>
      </c>
      <c r="V64" s="30"/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44">
        <v>0</v>
      </c>
      <c r="AD64" s="44">
        <v>0</v>
      </c>
      <c r="AE64" s="44">
        <v>0</v>
      </c>
      <c r="AF64" s="44">
        <v>0</v>
      </c>
      <c r="AG64" s="43">
        <v>0</v>
      </c>
      <c r="AI64" s="24"/>
      <c r="AJ64" s="264" t="s">
        <v>155</v>
      </c>
      <c r="AK64" s="23">
        <v>0</v>
      </c>
      <c r="AL64" s="30"/>
      <c r="AM64" s="397">
        <f t="shared" si="3"/>
        <v>0</v>
      </c>
      <c r="AN64" s="397">
        <f t="shared" si="4"/>
        <v>0</v>
      </c>
      <c r="AO64" s="397">
        <f t="shared" si="4"/>
        <v>0</v>
      </c>
      <c r="AP64" s="397">
        <f t="shared" si="4"/>
        <v>0</v>
      </c>
      <c r="AQ64" s="397">
        <f t="shared" si="4"/>
        <v>0</v>
      </c>
      <c r="AR64" s="397">
        <f t="shared" si="4"/>
        <v>0</v>
      </c>
      <c r="AS64" s="397">
        <f t="shared" si="8"/>
        <v>0</v>
      </c>
      <c r="AT64" s="397">
        <f t="shared" si="8"/>
        <v>0</v>
      </c>
      <c r="AU64" s="397">
        <f t="shared" si="8"/>
        <v>0</v>
      </c>
      <c r="AV64" s="397">
        <f t="shared" si="8"/>
        <v>0</v>
      </c>
      <c r="AW64" s="314">
        <f t="shared" ref="AW64:AW69" si="14">P64-AG64</f>
        <v>0</v>
      </c>
    </row>
    <row r="65" spans="2:49" x14ac:dyDescent="0.25">
      <c r="B65" s="24"/>
      <c r="C65" s="264" t="s">
        <v>158</v>
      </c>
      <c r="D65" s="23">
        <f>IFERROR(VLOOKUP($C65,'World Cup Players'!B:X,3,FALSE),0)</f>
        <v>0</v>
      </c>
      <c r="E65" s="30"/>
      <c r="L65" s="44"/>
      <c r="M65" s="44"/>
      <c r="N65" s="44"/>
      <c r="O65" s="44"/>
      <c r="S65" s="24"/>
      <c r="T65" s="264" t="s">
        <v>158</v>
      </c>
      <c r="U65" s="23">
        <v>0</v>
      </c>
      <c r="V65" s="30"/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44">
        <v>0</v>
      </c>
      <c r="AD65" s="44">
        <v>0</v>
      </c>
      <c r="AE65" s="44">
        <v>0</v>
      </c>
      <c r="AF65" s="44">
        <v>0</v>
      </c>
      <c r="AG65" s="43">
        <v>0</v>
      </c>
      <c r="AI65" s="24"/>
      <c r="AJ65" s="264" t="s">
        <v>158</v>
      </c>
      <c r="AK65" s="23">
        <v>0</v>
      </c>
      <c r="AL65" s="30"/>
      <c r="AM65" s="397">
        <f t="shared" si="3"/>
        <v>0</v>
      </c>
      <c r="AN65" s="397">
        <f t="shared" si="4"/>
        <v>0</v>
      </c>
      <c r="AO65" s="397">
        <f t="shared" si="4"/>
        <v>0</v>
      </c>
      <c r="AP65" s="397">
        <f t="shared" si="4"/>
        <v>0</v>
      </c>
      <c r="AQ65" s="397">
        <f t="shared" si="4"/>
        <v>0</v>
      </c>
      <c r="AR65" s="397">
        <f t="shared" ref="AR65:AU128" si="15">K65-AB65</f>
        <v>0</v>
      </c>
      <c r="AS65" s="397">
        <f t="shared" si="8"/>
        <v>0</v>
      </c>
      <c r="AT65" s="397">
        <f t="shared" si="8"/>
        <v>0</v>
      </c>
      <c r="AU65" s="397">
        <f t="shared" si="8"/>
        <v>0</v>
      </c>
      <c r="AV65" s="397">
        <f t="shared" si="8"/>
        <v>0</v>
      </c>
      <c r="AW65" s="314">
        <f t="shared" si="14"/>
        <v>0</v>
      </c>
    </row>
    <row r="66" spans="2:49" x14ac:dyDescent="0.25">
      <c r="B66" s="24"/>
      <c r="C66" s="264" t="s">
        <v>159</v>
      </c>
      <c r="D66" s="23">
        <f>IFERROR(VLOOKUP($C66,'World Cup Players'!B:X,3,FALSE),0)</f>
        <v>0</v>
      </c>
      <c r="E66" s="30"/>
      <c r="L66" s="44"/>
      <c r="M66" s="44"/>
      <c r="N66" s="44"/>
      <c r="O66" s="44"/>
      <c r="S66" s="24"/>
      <c r="T66" s="264" t="s">
        <v>159</v>
      </c>
      <c r="U66" s="23">
        <v>0</v>
      </c>
      <c r="V66" s="30"/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44">
        <v>0</v>
      </c>
      <c r="AD66" s="44">
        <v>0</v>
      </c>
      <c r="AE66" s="44">
        <v>0</v>
      </c>
      <c r="AF66" s="44">
        <v>0</v>
      </c>
      <c r="AG66" s="43">
        <v>0</v>
      </c>
      <c r="AI66" s="24"/>
      <c r="AJ66" s="264" t="s">
        <v>159</v>
      </c>
      <c r="AK66" s="23">
        <v>0</v>
      </c>
      <c r="AL66" s="30"/>
      <c r="AM66" s="397">
        <f t="shared" si="3"/>
        <v>0</v>
      </c>
      <c r="AN66" s="397">
        <f t="shared" si="4"/>
        <v>0</v>
      </c>
      <c r="AO66" s="397">
        <f t="shared" si="4"/>
        <v>0</v>
      </c>
      <c r="AP66" s="397">
        <f t="shared" si="4"/>
        <v>0</v>
      </c>
      <c r="AQ66" s="397">
        <f t="shared" si="4"/>
        <v>0</v>
      </c>
      <c r="AR66" s="397">
        <f t="shared" si="15"/>
        <v>0</v>
      </c>
      <c r="AS66" s="397">
        <f t="shared" si="8"/>
        <v>0</v>
      </c>
      <c r="AT66" s="397">
        <f t="shared" si="8"/>
        <v>0</v>
      </c>
      <c r="AU66" s="397">
        <f t="shared" si="8"/>
        <v>0</v>
      </c>
      <c r="AV66" s="397">
        <f t="shared" si="8"/>
        <v>0</v>
      </c>
      <c r="AW66" s="314">
        <f t="shared" si="14"/>
        <v>0</v>
      </c>
    </row>
    <row r="67" spans="2:49" x14ac:dyDescent="0.25">
      <c r="B67" s="22" t="s">
        <v>135</v>
      </c>
      <c r="C67" s="293"/>
      <c r="D67" s="35">
        <f t="shared" ref="D67:N67" si="16">SUM(D68:D97)</f>
        <v>0</v>
      </c>
      <c r="E67" s="35">
        <f t="shared" si="16"/>
        <v>0</v>
      </c>
      <c r="F67" s="35">
        <f>SUM(F68:F97)</f>
        <v>11230</v>
      </c>
      <c r="G67" s="35">
        <f t="shared" si="16"/>
        <v>27</v>
      </c>
      <c r="H67" s="35">
        <f t="shared" si="16"/>
        <v>20</v>
      </c>
      <c r="I67" s="35">
        <f t="shared" si="16"/>
        <v>10</v>
      </c>
      <c r="J67" s="35">
        <f t="shared" si="16"/>
        <v>10</v>
      </c>
      <c r="K67" s="35">
        <f t="shared" si="16"/>
        <v>0</v>
      </c>
      <c r="L67" s="35">
        <f t="shared" si="16"/>
        <v>20</v>
      </c>
      <c r="M67" s="35">
        <f t="shared" si="16"/>
        <v>10</v>
      </c>
      <c r="N67" s="35">
        <f t="shared" si="16"/>
        <v>61</v>
      </c>
      <c r="O67" s="35">
        <f>SUM(O68:O97)</f>
        <v>29</v>
      </c>
      <c r="P67" s="43">
        <f t="shared" si="2"/>
        <v>182.65899999999999</v>
      </c>
      <c r="S67" s="22" t="s">
        <v>135</v>
      </c>
      <c r="T67" s="293"/>
      <c r="U67" s="35">
        <v>0</v>
      </c>
      <c r="V67" s="35">
        <v>0</v>
      </c>
      <c r="W67" s="35">
        <v>8843</v>
      </c>
      <c r="X67" s="35">
        <v>22</v>
      </c>
      <c r="Y67" s="35">
        <v>19</v>
      </c>
      <c r="Z67" s="35">
        <v>8</v>
      </c>
      <c r="AA67" s="35">
        <v>9</v>
      </c>
      <c r="AB67" s="35">
        <v>0</v>
      </c>
      <c r="AC67" s="35">
        <v>18</v>
      </c>
      <c r="AD67" s="35">
        <v>9</v>
      </c>
      <c r="AE67" s="35">
        <v>43</v>
      </c>
      <c r="AF67" s="35">
        <v>20</v>
      </c>
      <c r="AG67" s="43">
        <v>150.74690000000001</v>
      </c>
      <c r="AI67" s="22" t="s">
        <v>135</v>
      </c>
      <c r="AJ67" s="293"/>
      <c r="AK67" s="35">
        <v>0</v>
      </c>
      <c r="AL67" s="35">
        <v>0</v>
      </c>
      <c r="AM67" s="397">
        <f t="shared" si="3"/>
        <v>2387</v>
      </c>
      <c r="AN67" s="397">
        <f t="shared" si="4"/>
        <v>5</v>
      </c>
      <c r="AO67" s="397">
        <f t="shared" si="4"/>
        <v>1</v>
      </c>
      <c r="AP67" s="397">
        <f t="shared" si="4"/>
        <v>2</v>
      </c>
      <c r="AQ67" s="397">
        <f t="shared" si="4"/>
        <v>1</v>
      </c>
      <c r="AR67" s="397">
        <f t="shared" si="15"/>
        <v>0</v>
      </c>
      <c r="AS67" s="397">
        <f t="shared" si="8"/>
        <v>2</v>
      </c>
      <c r="AT67" s="397">
        <f t="shared" si="8"/>
        <v>1</v>
      </c>
      <c r="AU67" s="397">
        <f t="shared" si="8"/>
        <v>18</v>
      </c>
      <c r="AV67" s="397">
        <f t="shared" si="8"/>
        <v>9</v>
      </c>
      <c r="AW67" s="314">
        <f t="shared" si="14"/>
        <v>31.912099999999981</v>
      </c>
    </row>
    <row r="68" spans="2:49" x14ac:dyDescent="0.25">
      <c r="B68" s="24"/>
      <c r="C68" s="265" t="s">
        <v>425</v>
      </c>
      <c r="D68" s="23" t="str">
        <f>IFERROR(VLOOKUP($C68,'World Cup Players'!B:X,3,FALSE),0)</f>
        <v>fr France</v>
      </c>
      <c r="E68" s="30"/>
      <c r="F68" s="23">
        <f>IFERROR(VLOOKUP($C68,'World Cup Players'!B:X,9,FALSE),0)</f>
        <v>605</v>
      </c>
      <c r="G68" s="23">
        <f>IFERROR(VLOOKUP($C68,'World Cup Players'!B:X,11,FALSE),0)</f>
        <v>8</v>
      </c>
      <c r="H68" s="23">
        <f>IFERROR(VLOOKUP($C68,'World Cup Players'!B:X,12,FALSE),0)</f>
        <v>3</v>
      </c>
      <c r="I68" s="23">
        <f>IFERROR(VLOOKUP($C68,'GAME WINNING GOALS'!A:B,2,FALSE),0)</f>
        <v>4</v>
      </c>
      <c r="J68" s="23">
        <f>IFERROR(VLOOKUP($C68,'World Cup Players'!B:X,17,FALSE),0)</f>
        <v>1</v>
      </c>
      <c r="K68" s="23">
        <f>IFERROR(VLOOKUP($C68,'World Cup Players'!B:X,18,FALSE),0)</f>
        <v>0</v>
      </c>
      <c r="L68" s="44">
        <f>IFERROR(VLOOKUP($C68,'World Cup GK'!B:AE,16,FALSE),0)</f>
        <v>0</v>
      </c>
      <c r="M68" s="44">
        <f>IFERROR(VLOOKUP($C68,'World Cup GK'!B:AE,19,FALSE),0)</f>
        <v>0</v>
      </c>
      <c r="N68" s="44">
        <f>IFERROR(VLOOKUP($C68,'World Cup GK'!B:AE,14,FALSE),0)</f>
        <v>0</v>
      </c>
      <c r="O68" s="44">
        <f>IFERROR(VLOOKUP($C68,'World Cup GK'!B:AE,11,FALSE),0)</f>
        <v>0</v>
      </c>
      <c r="P68" s="43">
        <f t="shared" si="2"/>
        <v>19.7715</v>
      </c>
      <c r="S68" s="24"/>
      <c r="T68" s="265" t="s">
        <v>425</v>
      </c>
      <c r="U68" s="23" t="s">
        <v>1420</v>
      </c>
      <c r="V68" s="30"/>
      <c r="W68" s="23">
        <v>439</v>
      </c>
      <c r="X68" s="23">
        <v>7</v>
      </c>
      <c r="Y68" s="23">
        <v>2</v>
      </c>
      <c r="Z68" s="23">
        <v>3</v>
      </c>
      <c r="AA68" s="23">
        <v>0</v>
      </c>
      <c r="AB68" s="23">
        <v>0</v>
      </c>
      <c r="AC68" s="44">
        <v>0</v>
      </c>
      <c r="AD68" s="44">
        <v>0</v>
      </c>
      <c r="AE68" s="44">
        <v>0</v>
      </c>
      <c r="AF68" s="44">
        <v>0</v>
      </c>
      <c r="AG68" s="43">
        <v>15.643699999999999</v>
      </c>
      <c r="AI68" s="24"/>
      <c r="AJ68" s="265" t="s">
        <v>425</v>
      </c>
      <c r="AK68" s="23" t="s">
        <v>1420</v>
      </c>
      <c r="AL68" s="30"/>
      <c r="AM68" s="397">
        <f t="shared" si="3"/>
        <v>166</v>
      </c>
      <c r="AN68" s="397">
        <f t="shared" si="4"/>
        <v>1</v>
      </c>
      <c r="AO68" s="397">
        <f t="shared" si="4"/>
        <v>1</v>
      </c>
      <c r="AP68" s="397">
        <f t="shared" si="4"/>
        <v>1</v>
      </c>
      <c r="AQ68" s="397">
        <f t="shared" si="4"/>
        <v>1</v>
      </c>
      <c r="AR68" s="397">
        <f t="shared" si="15"/>
        <v>0</v>
      </c>
      <c r="AS68" s="397">
        <f t="shared" si="8"/>
        <v>0</v>
      </c>
      <c r="AT68" s="397">
        <f t="shared" si="8"/>
        <v>0</v>
      </c>
      <c r="AU68" s="397">
        <f t="shared" si="8"/>
        <v>0</v>
      </c>
      <c r="AV68" s="397">
        <f t="shared" si="8"/>
        <v>0</v>
      </c>
      <c r="AW68" s="314">
        <f t="shared" si="14"/>
        <v>4.1278000000000006</v>
      </c>
    </row>
    <row r="69" spans="2:49" x14ac:dyDescent="0.25">
      <c r="B69" s="24"/>
      <c r="C69" s="265" t="s">
        <v>5</v>
      </c>
      <c r="D69" s="23" t="str">
        <f>IFERROR(VLOOKUP($C69,'World Cup Players'!B:X,3,FALSE),0)</f>
        <v>eng England</v>
      </c>
      <c r="E69" s="30"/>
      <c r="F69" s="23">
        <f>IFERROR(VLOOKUP($C69,'World Cup Players'!B:X,9,FALSE),0)</f>
        <v>652</v>
      </c>
      <c r="G69" s="23">
        <f>IFERROR(VLOOKUP($C69,'World Cup Players'!B:X,11,FALSE),0)</f>
        <v>6</v>
      </c>
      <c r="H69" s="23">
        <f>IFERROR(VLOOKUP($C69,'World Cup Players'!B:X,12,FALSE),0)</f>
        <v>1</v>
      </c>
      <c r="I69" s="23">
        <f>IFERROR(VLOOKUP($C69,'GAME WINNING GOALS'!A:B,2,FALSE),0)</f>
        <v>2</v>
      </c>
      <c r="J69" s="23">
        <f>IFERROR(VLOOKUP($C69,'World Cup Players'!B:X,17,FALSE),0)</f>
        <v>0</v>
      </c>
      <c r="K69" s="23">
        <f>IFERROR(VLOOKUP($C69,'World Cup Players'!B:X,18,FALSE),0)</f>
        <v>0</v>
      </c>
      <c r="L69" s="44">
        <f>IFERROR(VLOOKUP($C69,'World Cup GK'!B:AE,16,FALSE),0)</f>
        <v>0</v>
      </c>
      <c r="M69" s="44">
        <f>IFERROR(VLOOKUP($C69,'World Cup GK'!B:AE,19,FALSE),0)</f>
        <v>0</v>
      </c>
      <c r="N69" s="44">
        <f>IFERROR(VLOOKUP($C69,'World Cup GK'!B:AE,14,FALSE),0)</f>
        <v>0</v>
      </c>
      <c r="O69" s="44">
        <f>IFERROR(VLOOKUP($C69,'World Cup GK'!B:AE,11,FALSE),0)</f>
        <v>0</v>
      </c>
      <c r="P69" s="43">
        <f t="shared" si="2"/>
        <v>14.4116</v>
      </c>
      <c r="S69" s="24"/>
      <c r="T69" s="265" t="s">
        <v>5</v>
      </c>
      <c r="U69" s="23" t="s">
        <v>1542</v>
      </c>
      <c r="V69" s="30"/>
      <c r="W69" s="23">
        <v>442</v>
      </c>
      <c r="X69" s="23">
        <v>6</v>
      </c>
      <c r="Y69" s="23">
        <v>1</v>
      </c>
      <c r="Z69" s="23">
        <v>2</v>
      </c>
      <c r="AA69" s="23">
        <v>0</v>
      </c>
      <c r="AB69" s="23">
        <v>0</v>
      </c>
      <c r="AC69" s="44">
        <v>0</v>
      </c>
      <c r="AD69" s="44">
        <v>0</v>
      </c>
      <c r="AE69" s="44">
        <v>0</v>
      </c>
      <c r="AF69" s="44">
        <v>0</v>
      </c>
      <c r="AG69" s="43">
        <v>12.6686</v>
      </c>
      <c r="AI69" s="24"/>
      <c r="AJ69" s="265" t="s">
        <v>5</v>
      </c>
      <c r="AK69" s="23" t="s">
        <v>1542</v>
      </c>
      <c r="AL69" s="30"/>
      <c r="AM69" s="397">
        <f t="shared" si="3"/>
        <v>210</v>
      </c>
      <c r="AN69" s="397">
        <f t="shared" si="4"/>
        <v>0</v>
      </c>
      <c r="AO69" s="397">
        <f t="shared" si="4"/>
        <v>0</v>
      </c>
      <c r="AP69" s="397">
        <f t="shared" si="4"/>
        <v>0</v>
      </c>
      <c r="AQ69" s="397">
        <f t="shared" si="4"/>
        <v>0</v>
      </c>
      <c r="AR69" s="397">
        <f t="shared" si="15"/>
        <v>0</v>
      </c>
      <c r="AS69" s="397">
        <f t="shared" si="8"/>
        <v>0</v>
      </c>
      <c r="AT69" s="397">
        <f t="shared" si="8"/>
        <v>0</v>
      </c>
      <c r="AU69" s="397">
        <f t="shared" si="8"/>
        <v>0</v>
      </c>
      <c r="AV69" s="397">
        <f t="shared" si="8"/>
        <v>0</v>
      </c>
      <c r="AW69" s="314">
        <f t="shared" si="14"/>
        <v>1.7430000000000003</v>
      </c>
    </row>
    <row r="70" spans="2:49" x14ac:dyDescent="0.25">
      <c r="B70" s="24"/>
      <c r="C70" s="265" t="s">
        <v>613</v>
      </c>
      <c r="D70" s="23" t="str">
        <f>IFERROR(VLOOKUP($C70,'World Cup Players'!B:X,3,FALSE),0)</f>
        <v>de Germany</v>
      </c>
      <c r="E70" s="30"/>
      <c r="F70" s="23">
        <f>IFERROR(VLOOKUP($C70,'World Cup Players'!B:X,9,FALSE),0)</f>
        <v>361</v>
      </c>
      <c r="G70" s="23">
        <f>IFERROR(VLOOKUP($C70,'World Cup Players'!B:X,11,FALSE),0)</f>
        <v>0</v>
      </c>
      <c r="H70" s="23">
        <f>IFERROR(VLOOKUP($C70,'World Cup Players'!B:X,12,FALSE),0)</f>
        <v>3</v>
      </c>
      <c r="I70" s="23">
        <f>IFERROR(VLOOKUP($C70,'GAME WINNING GOALS'!A:B,2,FALSE),0)</f>
        <v>0</v>
      </c>
      <c r="J70" s="23">
        <f>IFERROR(VLOOKUP($C70,'World Cup Players'!B:X,17,FALSE),0)</f>
        <v>0</v>
      </c>
      <c r="K70" s="23">
        <f>IFERROR(VLOOKUP($C70,'World Cup Players'!B:X,18,FALSE),0)</f>
        <v>0</v>
      </c>
      <c r="L70" s="44">
        <f>IFERROR(VLOOKUP($C70,'World Cup GK'!B:AE,16,FALSE),0)</f>
        <v>0</v>
      </c>
      <c r="M70" s="44">
        <f>IFERROR(VLOOKUP($C70,'World Cup GK'!B:AE,19,FALSE),0)</f>
        <v>0</v>
      </c>
      <c r="N70" s="44">
        <f>IFERROR(VLOOKUP($C70,'World Cup GK'!B:AE,14,FALSE),0)</f>
        <v>0</v>
      </c>
      <c r="O70" s="44">
        <f>IFERROR(VLOOKUP($C70,'World Cup GK'!B:AE,11,FALSE),0)</f>
        <v>0</v>
      </c>
      <c r="P70" s="43">
        <f t="shared" si="2"/>
        <v>5.9962999999999997</v>
      </c>
      <c r="S70" s="24"/>
      <c r="T70" s="265" t="s">
        <v>613</v>
      </c>
      <c r="U70" s="23" t="s">
        <v>634</v>
      </c>
      <c r="V70" s="30"/>
      <c r="W70" s="23">
        <v>361</v>
      </c>
      <c r="X70" s="23">
        <v>0</v>
      </c>
      <c r="Y70" s="23">
        <v>3</v>
      </c>
      <c r="Z70" s="23">
        <v>0</v>
      </c>
      <c r="AA70" s="23">
        <v>0</v>
      </c>
      <c r="AB70" s="23">
        <v>0</v>
      </c>
      <c r="AC70" s="44">
        <v>0</v>
      </c>
      <c r="AD70" s="44">
        <v>0</v>
      </c>
      <c r="AE70" s="44">
        <v>0</v>
      </c>
      <c r="AF70" s="44">
        <v>0</v>
      </c>
      <c r="AG70" s="43">
        <v>5.9962999999999997</v>
      </c>
      <c r="AI70" s="24"/>
      <c r="AJ70" s="391" t="s">
        <v>613</v>
      </c>
      <c r="AK70" s="392" t="s">
        <v>634</v>
      </c>
      <c r="AL70" s="392"/>
      <c r="AM70" s="397">
        <f t="shared" ref="AM70:AM133" si="17">F70-W70</f>
        <v>0</v>
      </c>
      <c r="AN70" s="397">
        <f t="shared" ref="AN70:AQ133" si="18">G70-X70</f>
        <v>0</v>
      </c>
      <c r="AO70" s="397">
        <f t="shared" si="18"/>
        <v>0</v>
      </c>
      <c r="AP70" s="397">
        <f t="shared" si="18"/>
        <v>0</v>
      </c>
      <c r="AQ70" s="397">
        <f t="shared" si="18"/>
        <v>0</v>
      </c>
      <c r="AR70" s="397">
        <f t="shared" si="15"/>
        <v>0</v>
      </c>
      <c r="AS70" s="397">
        <f t="shared" si="8"/>
        <v>0</v>
      </c>
      <c r="AT70" s="397">
        <f t="shared" si="8"/>
        <v>0</v>
      </c>
      <c r="AU70" s="397">
        <f t="shared" si="8"/>
        <v>0</v>
      </c>
      <c r="AV70" s="397">
        <f t="shared" si="8"/>
        <v>0</v>
      </c>
      <c r="AW70" s="393">
        <f t="shared" ref="AW70:AW132" si="19">AG70-P70</f>
        <v>0</v>
      </c>
    </row>
    <row r="71" spans="2:49" x14ac:dyDescent="0.25">
      <c r="B71" s="24"/>
      <c r="C71" s="278" t="s">
        <v>405</v>
      </c>
      <c r="D71" s="23" t="str">
        <f>IFERROR(VLOOKUP($C71,'World Cup Players'!B:X,3,FALSE),0)</f>
        <v>fr France</v>
      </c>
      <c r="E71" s="30"/>
      <c r="F71" s="23">
        <f>IFERROR(VLOOKUP($C71,'World Cup Players'!B:X,9,FALSE),0)</f>
        <v>547</v>
      </c>
      <c r="G71" s="23">
        <f>IFERROR(VLOOKUP($C71,'World Cup Players'!B:X,11,FALSE),0)</f>
        <v>5</v>
      </c>
      <c r="H71" s="23">
        <f>IFERROR(VLOOKUP($C71,'World Cup Players'!B:X,12,FALSE),0)</f>
        <v>2</v>
      </c>
      <c r="I71" s="23">
        <f>IFERROR(VLOOKUP($C71,'GAME WINNING GOALS'!A:B,2,FALSE),0)</f>
        <v>1</v>
      </c>
      <c r="J71" s="23">
        <f>IFERROR(VLOOKUP($C71,'World Cup Players'!B:X,17,FALSE),0)</f>
        <v>0</v>
      </c>
      <c r="K71" s="23">
        <f>IFERROR(VLOOKUP($C71,'World Cup Players'!B:X,18,FALSE),0)</f>
        <v>0</v>
      </c>
      <c r="L71" s="44">
        <f>IFERROR(VLOOKUP($C71,'World Cup GK'!B:AE,16,FALSE),0)</f>
        <v>0</v>
      </c>
      <c r="M71" s="44">
        <f>IFERROR(VLOOKUP($C71,'World Cup GK'!B:AE,19,FALSE),0)</f>
        <v>0</v>
      </c>
      <c r="N71" s="44">
        <f>IFERROR(VLOOKUP($C71,'World Cup GK'!B:AE,14,FALSE),0)</f>
        <v>0</v>
      </c>
      <c r="O71" s="44">
        <f>IFERROR(VLOOKUP($C71,'World Cup GK'!B:AE,11,FALSE),0)</f>
        <v>0</v>
      </c>
      <c r="P71" s="43">
        <f t="shared" si="2"/>
        <v>12.540099999999999</v>
      </c>
      <c r="S71" s="24"/>
      <c r="T71" s="278" t="s">
        <v>405</v>
      </c>
      <c r="U71" s="23" t="s">
        <v>1420</v>
      </c>
      <c r="V71" s="30"/>
      <c r="W71" s="23">
        <v>367</v>
      </c>
      <c r="X71" s="23">
        <v>4</v>
      </c>
      <c r="Y71" s="23">
        <v>2</v>
      </c>
      <c r="Z71" s="23">
        <v>1</v>
      </c>
      <c r="AA71" s="23">
        <v>0</v>
      </c>
      <c r="AB71" s="23">
        <v>0</v>
      </c>
      <c r="AC71" s="44">
        <v>0</v>
      </c>
      <c r="AD71" s="44">
        <v>0</v>
      </c>
      <c r="AE71" s="44">
        <v>0</v>
      </c>
      <c r="AF71" s="44">
        <v>0</v>
      </c>
      <c r="AG71" s="43">
        <v>10.046099999999999</v>
      </c>
      <c r="AI71" s="24"/>
      <c r="AJ71" s="278" t="s">
        <v>405</v>
      </c>
      <c r="AK71" s="23" t="s">
        <v>1420</v>
      </c>
      <c r="AL71" s="30"/>
      <c r="AM71" s="397">
        <f t="shared" si="17"/>
        <v>180</v>
      </c>
      <c r="AN71" s="397">
        <f t="shared" si="18"/>
        <v>1</v>
      </c>
      <c r="AO71" s="397">
        <f t="shared" si="18"/>
        <v>0</v>
      </c>
      <c r="AP71" s="397">
        <f t="shared" si="18"/>
        <v>0</v>
      </c>
      <c r="AQ71" s="397">
        <f t="shared" si="18"/>
        <v>0</v>
      </c>
      <c r="AR71" s="397">
        <f t="shared" si="15"/>
        <v>0</v>
      </c>
      <c r="AS71" s="397">
        <f t="shared" si="8"/>
        <v>0</v>
      </c>
      <c r="AT71" s="397">
        <f t="shared" si="8"/>
        <v>0</v>
      </c>
      <c r="AU71" s="397">
        <f t="shared" si="8"/>
        <v>0</v>
      </c>
      <c r="AV71" s="397">
        <f t="shared" si="8"/>
        <v>0</v>
      </c>
      <c r="AW71" s="314">
        <f t="shared" ref="AW71:AW73" si="20">P71-AG71</f>
        <v>2.4939999999999998</v>
      </c>
    </row>
    <row r="72" spans="2:49" x14ac:dyDescent="0.25">
      <c r="B72" s="24"/>
      <c r="C72" s="278" t="s">
        <v>359</v>
      </c>
      <c r="D72" s="23" t="str">
        <f>IFERROR(VLOOKUP($C72,'World Cup Players'!B:X,3,FALSE),0)</f>
        <v>eng England</v>
      </c>
      <c r="E72" s="30"/>
      <c r="F72" s="23">
        <f>IFERROR(VLOOKUP($C72,'World Cup Players'!B:X,9,FALSE),0)</f>
        <v>268</v>
      </c>
      <c r="G72" s="23">
        <f>IFERROR(VLOOKUP($C72,'World Cup Players'!B:X,11,FALSE),0)</f>
        <v>0</v>
      </c>
      <c r="H72" s="23">
        <f>IFERROR(VLOOKUP($C72,'World Cup Players'!B:X,12,FALSE),0)</f>
        <v>3</v>
      </c>
      <c r="I72" s="23">
        <f>IFERROR(VLOOKUP($C72,'GAME WINNING GOALS'!A:B,2,FALSE),0)</f>
        <v>0</v>
      </c>
      <c r="J72" s="23">
        <f>IFERROR(VLOOKUP($C72,'World Cup Players'!B:X,17,FALSE),0)</f>
        <v>0</v>
      </c>
      <c r="K72" s="23">
        <f>IFERROR(VLOOKUP($C72,'World Cup Players'!B:X,18,FALSE),0)</f>
        <v>0</v>
      </c>
      <c r="L72" s="44">
        <f>IFERROR(VLOOKUP($C72,'World Cup GK'!B:AE,16,FALSE),0)</f>
        <v>0</v>
      </c>
      <c r="M72" s="44">
        <f>IFERROR(VLOOKUP($C72,'World Cup GK'!B:AE,19,FALSE),0)</f>
        <v>0</v>
      </c>
      <c r="N72" s="44">
        <f>IFERROR(VLOOKUP($C72,'World Cup GK'!B:AE,14,FALSE),0)</f>
        <v>0</v>
      </c>
      <c r="O72" s="44">
        <f>IFERROR(VLOOKUP($C72,'World Cup GK'!B:AE,11,FALSE),0)</f>
        <v>0</v>
      </c>
      <c r="P72" s="43">
        <f t="shared" ref="P72:P137" si="21">SUM((F72*0.0083)+G72+H72+I72+L72+M72+(N72*0.2))-((J72*0.25)+(K72*0.5))-(O72*0.25)</f>
        <v>5.2244000000000002</v>
      </c>
      <c r="S72" s="24"/>
      <c r="T72" s="278" t="s">
        <v>359</v>
      </c>
      <c r="U72" s="23" t="s">
        <v>1542</v>
      </c>
      <c r="V72" s="30"/>
      <c r="W72" s="23">
        <v>193</v>
      </c>
      <c r="X72" s="23">
        <v>0</v>
      </c>
      <c r="Y72" s="23">
        <v>3</v>
      </c>
      <c r="Z72" s="23">
        <v>0</v>
      </c>
      <c r="AA72" s="23">
        <v>0</v>
      </c>
      <c r="AB72" s="23">
        <v>0</v>
      </c>
      <c r="AC72" s="44">
        <v>0</v>
      </c>
      <c r="AD72" s="44">
        <v>0</v>
      </c>
      <c r="AE72" s="44">
        <v>0</v>
      </c>
      <c r="AF72" s="44">
        <v>0</v>
      </c>
      <c r="AG72" s="43">
        <v>4.6019000000000005</v>
      </c>
      <c r="AI72" s="24"/>
      <c r="AJ72" s="278" t="s">
        <v>359</v>
      </c>
      <c r="AK72" s="23" t="s">
        <v>1542</v>
      </c>
      <c r="AL72" s="30"/>
      <c r="AM72" s="397">
        <f t="shared" si="17"/>
        <v>75</v>
      </c>
      <c r="AN72" s="397">
        <f t="shared" si="18"/>
        <v>0</v>
      </c>
      <c r="AO72" s="397">
        <f t="shared" si="18"/>
        <v>0</v>
      </c>
      <c r="AP72" s="397">
        <f t="shared" si="18"/>
        <v>0</v>
      </c>
      <c r="AQ72" s="397">
        <f t="shared" si="18"/>
        <v>0</v>
      </c>
      <c r="AR72" s="397">
        <f t="shared" si="15"/>
        <v>0</v>
      </c>
      <c r="AS72" s="397">
        <f t="shared" si="8"/>
        <v>0</v>
      </c>
      <c r="AT72" s="397">
        <f t="shared" si="8"/>
        <v>0</v>
      </c>
      <c r="AU72" s="397">
        <f t="shared" si="8"/>
        <v>0</v>
      </c>
      <c r="AV72" s="397">
        <f t="shared" si="8"/>
        <v>0</v>
      </c>
      <c r="AW72" s="314">
        <f t="shared" si="20"/>
        <v>0.62249999999999961</v>
      </c>
    </row>
    <row r="73" spans="2:49" x14ac:dyDescent="0.25">
      <c r="B73" s="24"/>
      <c r="C73" s="265" t="s">
        <v>467</v>
      </c>
      <c r="D73" s="23" t="str">
        <f>IFERROR(VLOOKUP($C73,'World Cup Players'!B:X,3,FALSE),0)</f>
        <v>es Spain</v>
      </c>
      <c r="E73" s="30"/>
      <c r="F73" s="23">
        <f>IFERROR(VLOOKUP($C73,'World Cup Players'!B:X,9,FALSE),0)</f>
        <v>626</v>
      </c>
      <c r="G73" s="23">
        <f>IFERROR(VLOOKUP($C73,'World Cup Players'!B:X,11,FALSE),0)</f>
        <v>0</v>
      </c>
      <c r="H73" s="23">
        <f>IFERROR(VLOOKUP($C73,'World Cup Players'!B:X,12,FALSE),0)</f>
        <v>0</v>
      </c>
      <c r="I73" s="23">
        <f>IFERROR(VLOOKUP($C73,'GAME WINNING GOALS'!A:B,2,FALSE),0)</f>
        <v>0</v>
      </c>
      <c r="J73" s="23">
        <f>IFERROR(VLOOKUP($C73,'World Cup Players'!B:X,17,FALSE),0)</f>
        <v>0</v>
      </c>
      <c r="K73" s="23">
        <f>IFERROR(VLOOKUP($C73,'World Cup Players'!B:X,18,FALSE),0)</f>
        <v>0</v>
      </c>
      <c r="L73" s="44">
        <f>IFERROR(VLOOKUP($C73,'World Cup GK'!B:AE,16,FALSE),0)</f>
        <v>0</v>
      </c>
      <c r="M73" s="44">
        <f>IFERROR(VLOOKUP($C73,'World Cup GK'!B:AE,19,FALSE),0)</f>
        <v>0</v>
      </c>
      <c r="N73" s="44">
        <f>IFERROR(VLOOKUP($C73,'World Cup GK'!B:AE,14,FALSE),0)</f>
        <v>0</v>
      </c>
      <c r="O73" s="44">
        <f>IFERROR(VLOOKUP($C73,'World Cup GK'!B:AE,11,FALSE),0)</f>
        <v>0</v>
      </c>
      <c r="P73" s="43">
        <f t="shared" si="21"/>
        <v>5.1958000000000002</v>
      </c>
      <c r="S73" s="24"/>
      <c r="T73" s="265" t="s">
        <v>467</v>
      </c>
      <c r="U73" s="23" t="s">
        <v>1275</v>
      </c>
      <c r="V73" s="30"/>
      <c r="W73" s="23">
        <v>446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44">
        <v>0</v>
      </c>
      <c r="AD73" s="44">
        <v>0</v>
      </c>
      <c r="AE73" s="44">
        <v>0</v>
      </c>
      <c r="AF73" s="44">
        <v>0</v>
      </c>
      <c r="AG73" s="43">
        <v>3.7018</v>
      </c>
      <c r="AI73" s="24"/>
      <c r="AJ73" s="265" t="s">
        <v>467</v>
      </c>
      <c r="AK73" s="23" t="s">
        <v>1275</v>
      </c>
      <c r="AL73" s="30"/>
      <c r="AM73" s="397">
        <f t="shared" si="17"/>
        <v>180</v>
      </c>
      <c r="AN73" s="397">
        <f t="shared" si="18"/>
        <v>0</v>
      </c>
      <c r="AO73" s="397">
        <f t="shared" si="18"/>
        <v>0</v>
      </c>
      <c r="AP73" s="397">
        <f t="shared" si="18"/>
        <v>0</v>
      </c>
      <c r="AQ73" s="397">
        <f t="shared" si="18"/>
        <v>0</v>
      </c>
      <c r="AR73" s="397">
        <f t="shared" si="15"/>
        <v>0</v>
      </c>
      <c r="AS73" s="397">
        <f t="shared" si="8"/>
        <v>0</v>
      </c>
      <c r="AT73" s="397">
        <f t="shared" si="8"/>
        <v>0</v>
      </c>
      <c r="AU73" s="397">
        <f t="shared" si="8"/>
        <v>0</v>
      </c>
      <c r="AV73" s="397">
        <f t="shared" si="8"/>
        <v>0</v>
      </c>
      <c r="AW73" s="314">
        <f t="shared" si="20"/>
        <v>1.4940000000000002</v>
      </c>
    </row>
    <row r="74" spans="2:49" x14ac:dyDescent="0.25">
      <c r="B74" s="24"/>
      <c r="C74" s="265" t="s">
        <v>491</v>
      </c>
      <c r="D74" s="23" t="str">
        <f>IFERROR(VLOOKUP($C74,'World Cup Players'!B:X,3,FALSE),0)</f>
        <v>pt Portugal</v>
      </c>
      <c r="E74" s="47"/>
      <c r="F74" s="23">
        <f>IFERROR(VLOOKUP($C74,'World Cup Players'!B:X,9,FALSE),0)</f>
        <v>422</v>
      </c>
      <c r="G74" s="23">
        <f>IFERROR(VLOOKUP($C74,'World Cup Players'!B:X,11,FALSE),0)</f>
        <v>0</v>
      </c>
      <c r="H74" s="23">
        <f>IFERROR(VLOOKUP($C74,'World Cup Players'!B:X,12,FALSE),0)</f>
        <v>1</v>
      </c>
      <c r="I74" s="23">
        <f>IFERROR(VLOOKUP($C74,'GAME WINNING GOALS'!A:B,2,FALSE),0)</f>
        <v>0</v>
      </c>
      <c r="J74" s="23">
        <f>IFERROR(VLOOKUP($C74,'World Cup Players'!B:X,17,FALSE),0)</f>
        <v>0</v>
      </c>
      <c r="K74" s="23">
        <f>IFERROR(VLOOKUP($C74,'World Cup Players'!B:X,18,FALSE),0)</f>
        <v>0</v>
      </c>
      <c r="L74" s="44">
        <f>IFERROR(VLOOKUP($C74,'World Cup GK'!B:AE,16,FALSE),0)</f>
        <v>0</v>
      </c>
      <c r="M74" s="44">
        <f>IFERROR(VLOOKUP($C74,'World Cup GK'!B:AE,19,FALSE),0)</f>
        <v>0</v>
      </c>
      <c r="N74" s="44">
        <f>IFERROR(VLOOKUP($C74,'World Cup GK'!B:AE,14,FALSE),0)</f>
        <v>0</v>
      </c>
      <c r="O74" s="44">
        <f>IFERROR(VLOOKUP($C74,'World Cup GK'!B:AE,11,FALSE),0)</f>
        <v>0</v>
      </c>
      <c r="P74" s="43">
        <f t="shared" si="21"/>
        <v>4.5026000000000002</v>
      </c>
      <c r="S74" s="24"/>
      <c r="T74" s="265" t="s">
        <v>491</v>
      </c>
      <c r="U74" s="23" t="s">
        <v>1545</v>
      </c>
      <c r="V74" s="47"/>
      <c r="W74" s="23">
        <v>422</v>
      </c>
      <c r="X74" s="23">
        <v>0</v>
      </c>
      <c r="Y74" s="23">
        <v>1</v>
      </c>
      <c r="Z74" s="23">
        <v>0</v>
      </c>
      <c r="AA74" s="23">
        <v>0</v>
      </c>
      <c r="AB74" s="23">
        <v>0</v>
      </c>
      <c r="AC74" s="44">
        <v>0</v>
      </c>
      <c r="AD74" s="44">
        <v>0</v>
      </c>
      <c r="AE74" s="44">
        <v>0</v>
      </c>
      <c r="AF74" s="44">
        <v>0</v>
      </c>
      <c r="AG74" s="43">
        <v>4.5026000000000002</v>
      </c>
      <c r="AI74" s="24"/>
      <c r="AJ74" s="265" t="s">
        <v>491</v>
      </c>
      <c r="AK74" s="23" t="s">
        <v>1545</v>
      </c>
      <c r="AL74" s="47"/>
      <c r="AM74" s="397">
        <f t="shared" si="17"/>
        <v>0</v>
      </c>
      <c r="AN74" s="397">
        <f t="shared" si="18"/>
        <v>0</v>
      </c>
      <c r="AO74" s="397">
        <f t="shared" si="18"/>
        <v>0</v>
      </c>
      <c r="AP74" s="397">
        <f t="shared" si="18"/>
        <v>0</v>
      </c>
      <c r="AQ74" s="397">
        <f t="shared" si="18"/>
        <v>0</v>
      </c>
      <c r="AR74" s="397">
        <f t="shared" si="15"/>
        <v>0</v>
      </c>
      <c r="AS74" s="397">
        <f t="shared" si="8"/>
        <v>0</v>
      </c>
      <c r="AT74" s="397">
        <f t="shared" si="8"/>
        <v>0</v>
      </c>
      <c r="AU74" s="397">
        <f t="shared" si="8"/>
        <v>0</v>
      </c>
      <c r="AV74" s="397">
        <f t="shared" si="8"/>
        <v>0</v>
      </c>
      <c r="AW74" s="314">
        <f t="shared" si="19"/>
        <v>0</v>
      </c>
    </row>
    <row r="75" spans="2:49" x14ac:dyDescent="0.25">
      <c r="B75" s="24"/>
      <c r="C75" s="265" t="s">
        <v>706</v>
      </c>
      <c r="D75" s="23" t="str">
        <f>IFERROR(VLOOKUP($C75,'World Cup Players'!B:X,3,FALSE),0)</f>
        <v>ar Argentina</v>
      </c>
      <c r="E75" s="30"/>
      <c r="F75" s="23">
        <f>IFERROR(VLOOKUP($C75,'World Cup Players'!B:X,9,FALSE),0)</f>
        <v>630</v>
      </c>
      <c r="G75" s="23">
        <f>IFERROR(VLOOKUP($C75,'World Cup Players'!B:X,11,FALSE),0)</f>
        <v>1</v>
      </c>
      <c r="H75" s="23">
        <f>IFERROR(VLOOKUP($C75,'World Cup Players'!B:X,12,FALSE),0)</f>
        <v>1</v>
      </c>
      <c r="I75" s="23">
        <f>IFERROR(VLOOKUP($C75,'GAME WINNING GOALS'!A:B,2,FALSE),0)</f>
        <v>0</v>
      </c>
      <c r="J75" s="23">
        <f>IFERROR(VLOOKUP($C75,'World Cup Players'!B:X,17,FALSE),0)</f>
        <v>0</v>
      </c>
      <c r="K75" s="23">
        <f>IFERROR(VLOOKUP($C75,'World Cup Players'!B:X,18,FALSE),0)</f>
        <v>0</v>
      </c>
      <c r="L75" s="44">
        <f>IFERROR(VLOOKUP($C75,'World Cup GK'!B:AE,16,FALSE),0)</f>
        <v>0</v>
      </c>
      <c r="M75" s="44">
        <f>IFERROR(VLOOKUP($C75,'World Cup GK'!B:AE,19,FALSE),0)</f>
        <v>0</v>
      </c>
      <c r="N75" s="44">
        <f>IFERROR(VLOOKUP($C75,'World Cup GK'!B:AE,14,FALSE),0)</f>
        <v>0</v>
      </c>
      <c r="O75" s="44">
        <f>IFERROR(VLOOKUP($C75,'World Cup GK'!B:AE,11,FALSE),0)</f>
        <v>0</v>
      </c>
      <c r="P75" s="43">
        <f t="shared" si="21"/>
        <v>7.2290000000000001</v>
      </c>
      <c r="S75" s="24"/>
      <c r="T75" s="265" t="s">
        <v>706</v>
      </c>
      <c r="U75" s="23" t="s">
        <v>1404</v>
      </c>
      <c r="V75" s="30"/>
      <c r="W75" s="23">
        <v>420</v>
      </c>
      <c r="X75" s="23">
        <v>0</v>
      </c>
      <c r="Y75" s="23">
        <v>1</v>
      </c>
      <c r="Z75" s="23">
        <v>0</v>
      </c>
      <c r="AA75" s="23">
        <v>0</v>
      </c>
      <c r="AB75" s="23">
        <v>0</v>
      </c>
      <c r="AC75" s="44">
        <v>0</v>
      </c>
      <c r="AD75" s="44">
        <v>0</v>
      </c>
      <c r="AE75" s="44">
        <v>0</v>
      </c>
      <c r="AF75" s="44">
        <v>0</v>
      </c>
      <c r="AG75" s="43">
        <v>4.4860000000000007</v>
      </c>
      <c r="AI75" s="24"/>
      <c r="AJ75" s="265" t="s">
        <v>706</v>
      </c>
      <c r="AK75" s="23" t="s">
        <v>1404</v>
      </c>
      <c r="AL75" s="30"/>
      <c r="AM75" s="397">
        <f t="shared" si="17"/>
        <v>210</v>
      </c>
      <c r="AN75" s="397">
        <f t="shared" si="18"/>
        <v>1</v>
      </c>
      <c r="AO75" s="397">
        <f t="shared" si="18"/>
        <v>0</v>
      </c>
      <c r="AP75" s="397">
        <f t="shared" si="18"/>
        <v>0</v>
      </c>
      <c r="AQ75" s="397">
        <f t="shared" si="18"/>
        <v>0</v>
      </c>
      <c r="AR75" s="397">
        <f t="shared" si="15"/>
        <v>0</v>
      </c>
      <c r="AS75" s="397">
        <f t="shared" si="8"/>
        <v>0</v>
      </c>
      <c r="AT75" s="397">
        <f t="shared" si="8"/>
        <v>0</v>
      </c>
      <c r="AU75" s="397">
        <f t="shared" si="8"/>
        <v>0</v>
      </c>
      <c r="AV75" s="397">
        <f t="shared" si="8"/>
        <v>0</v>
      </c>
      <c r="AW75" s="314">
        <f>P75-AG75</f>
        <v>2.7429999999999994</v>
      </c>
    </row>
    <row r="76" spans="2:49" x14ac:dyDescent="0.25">
      <c r="B76" s="24"/>
      <c r="C76" s="265" t="s">
        <v>237</v>
      </c>
      <c r="D76" s="23" t="str">
        <f>IFERROR(VLOOKUP($C76,'World Cup Players'!B:X,3,FALSE),0)</f>
        <v>br Brazil</v>
      </c>
      <c r="E76" s="30"/>
      <c r="F76" s="23">
        <f>IFERROR(VLOOKUP($C76,'World Cup Players'!B:X,9,FALSE),0)</f>
        <v>379</v>
      </c>
      <c r="G76" s="23">
        <f>IFERROR(VLOOKUP($C76,'World Cup Players'!B:X,11,FALSE),0)</f>
        <v>1</v>
      </c>
      <c r="H76" s="23">
        <f>IFERROR(VLOOKUP($C76,'World Cup Players'!B:X,12,FALSE),0)</f>
        <v>0</v>
      </c>
      <c r="I76" s="23">
        <f>IFERROR(VLOOKUP($C76,'GAME WINNING GOALS'!A:B,2,FALSE),0)</f>
        <v>0</v>
      </c>
      <c r="J76" s="23">
        <f>IFERROR(VLOOKUP($C76,'World Cup Players'!B:X,17,FALSE),0)</f>
        <v>2</v>
      </c>
      <c r="K76" s="23">
        <f>IFERROR(VLOOKUP($C76,'World Cup Players'!B:X,18,FALSE),0)</f>
        <v>0</v>
      </c>
      <c r="L76" s="44">
        <f>IFERROR(VLOOKUP($C76,'World Cup GK'!B:AE,16,FALSE),0)</f>
        <v>0</v>
      </c>
      <c r="M76" s="44">
        <f>IFERROR(VLOOKUP($C76,'World Cup GK'!B:AE,19,FALSE),0)</f>
        <v>0</v>
      </c>
      <c r="N76" s="44">
        <f>IFERROR(VLOOKUP($C76,'World Cup GK'!B:AE,14,FALSE),0)</f>
        <v>0</v>
      </c>
      <c r="O76" s="44">
        <f>IFERROR(VLOOKUP($C76,'World Cup GK'!B:AE,11,FALSE),0)</f>
        <v>0</v>
      </c>
      <c r="P76" s="43">
        <f t="shared" si="21"/>
        <v>3.6456999999999997</v>
      </c>
      <c r="S76" s="24"/>
      <c r="T76" s="265" t="s">
        <v>237</v>
      </c>
      <c r="U76" s="23" t="s">
        <v>989</v>
      </c>
      <c r="V76" s="30"/>
      <c r="W76" s="23">
        <v>379</v>
      </c>
      <c r="X76" s="23">
        <v>1</v>
      </c>
      <c r="Y76" s="23">
        <v>0</v>
      </c>
      <c r="Z76" s="23">
        <v>0</v>
      </c>
      <c r="AA76" s="23">
        <v>2</v>
      </c>
      <c r="AB76" s="23">
        <v>0</v>
      </c>
      <c r="AC76" s="44">
        <v>0</v>
      </c>
      <c r="AD76" s="44">
        <v>0</v>
      </c>
      <c r="AE76" s="44">
        <v>0</v>
      </c>
      <c r="AF76" s="44">
        <v>0</v>
      </c>
      <c r="AG76" s="43">
        <v>3.6456999999999997</v>
      </c>
      <c r="AI76" s="24"/>
      <c r="AJ76" s="265" t="s">
        <v>237</v>
      </c>
      <c r="AK76" s="23" t="s">
        <v>989</v>
      </c>
      <c r="AL76" s="30"/>
      <c r="AM76" s="397">
        <f t="shared" si="17"/>
        <v>0</v>
      </c>
      <c r="AN76" s="397">
        <f t="shared" si="18"/>
        <v>0</v>
      </c>
      <c r="AO76" s="397">
        <f t="shared" si="18"/>
        <v>0</v>
      </c>
      <c r="AP76" s="397">
        <f t="shared" si="18"/>
        <v>0</v>
      </c>
      <c r="AQ76" s="397">
        <f t="shared" si="18"/>
        <v>0</v>
      </c>
      <c r="AR76" s="397">
        <f t="shared" si="15"/>
        <v>0</v>
      </c>
      <c r="AS76" s="397">
        <f t="shared" si="8"/>
        <v>0</v>
      </c>
      <c r="AT76" s="397">
        <f t="shared" si="8"/>
        <v>0</v>
      </c>
      <c r="AU76" s="397">
        <f t="shared" si="8"/>
        <v>0</v>
      </c>
      <c r="AV76" s="397">
        <f t="shared" si="8"/>
        <v>0</v>
      </c>
      <c r="AW76" s="314">
        <f t="shared" si="19"/>
        <v>0</v>
      </c>
    </row>
    <row r="77" spans="2:49" x14ac:dyDescent="0.25">
      <c r="B77" s="24"/>
      <c r="C77" s="265" t="s">
        <v>225</v>
      </c>
      <c r="D77" s="23" t="str">
        <f>IFERROR(VLOOKUP($C77,'World Cup Players'!B:X,3,FALSE),0)</f>
        <v>eng England</v>
      </c>
      <c r="E77" s="30"/>
      <c r="F77" s="23">
        <f>IFERROR(VLOOKUP($C77,'World Cup Players'!B:X,9,FALSE),0)</f>
        <v>602</v>
      </c>
      <c r="G77" s="23">
        <f>IFERROR(VLOOKUP($C77,'World Cup Players'!B:X,11,FALSE),0)</f>
        <v>6</v>
      </c>
      <c r="H77" s="23">
        <f>IFERROR(VLOOKUP($C77,'World Cup Players'!B:X,12,FALSE),0)</f>
        <v>1</v>
      </c>
      <c r="I77" s="23">
        <f>IFERROR(VLOOKUP($C77,'GAME WINNING GOALS'!A:B,2,FALSE),0)</f>
        <v>3</v>
      </c>
      <c r="J77" s="23">
        <f>IFERROR(VLOOKUP($C77,'World Cup Players'!B:X,17,FALSE),0)</f>
        <v>1</v>
      </c>
      <c r="K77" s="23">
        <f>IFERROR(VLOOKUP($C77,'World Cup Players'!B:X,18,FALSE),0)</f>
        <v>0</v>
      </c>
      <c r="L77" s="44">
        <f>IFERROR(VLOOKUP($C77,'World Cup GK'!B:AE,16,FALSE),0)</f>
        <v>0</v>
      </c>
      <c r="M77" s="44">
        <f>IFERROR(VLOOKUP($C77,'World Cup GK'!B:AE,19,FALSE),0)</f>
        <v>0</v>
      </c>
      <c r="N77" s="44">
        <f>IFERROR(VLOOKUP($C77,'World Cup GK'!B:AE,14,FALSE),0)</f>
        <v>0</v>
      </c>
      <c r="O77" s="44">
        <f>IFERROR(VLOOKUP($C77,'World Cup GK'!B:AE,11,FALSE),0)</f>
        <v>0</v>
      </c>
      <c r="P77" s="43">
        <f t="shared" si="21"/>
        <v>14.746600000000001</v>
      </c>
      <c r="S77" s="24"/>
      <c r="T77" s="265" t="s">
        <v>225</v>
      </c>
      <c r="U77" s="23" t="s">
        <v>1542</v>
      </c>
      <c r="V77" s="30"/>
      <c r="W77" s="23">
        <v>402</v>
      </c>
      <c r="X77" s="23">
        <v>4</v>
      </c>
      <c r="Y77" s="23">
        <v>1</v>
      </c>
      <c r="Z77" s="23">
        <v>2</v>
      </c>
      <c r="AA77" s="23">
        <v>1</v>
      </c>
      <c r="AB77" s="23">
        <v>0</v>
      </c>
      <c r="AC77" s="44">
        <v>0</v>
      </c>
      <c r="AD77" s="44">
        <v>0</v>
      </c>
      <c r="AE77" s="44">
        <v>0</v>
      </c>
      <c r="AF77" s="44">
        <v>0</v>
      </c>
      <c r="AG77" s="43">
        <v>10.086600000000001</v>
      </c>
      <c r="AI77" s="24"/>
      <c r="AJ77" s="265" t="s">
        <v>225</v>
      </c>
      <c r="AK77" s="23" t="s">
        <v>1542</v>
      </c>
      <c r="AL77" s="30"/>
      <c r="AM77" s="397">
        <f t="shared" si="17"/>
        <v>200</v>
      </c>
      <c r="AN77" s="397">
        <f t="shared" si="18"/>
        <v>2</v>
      </c>
      <c r="AO77" s="397">
        <f t="shared" si="18"/>
        <v>0</v>
      </c>
      <c r="AP77" s="397">
        <f t="shared" si="18"/>
        <v>1</v>
      </c>
      <c r="AQ77" s="397">
        <f t="shared" si="18"/>
        <v>0</v>
      </c>
      <c r="AR77" s="397">
        <f t="shared" si="15"/>
        <v>0</v>
      </c>
      <c r="AS77" s="397">
        <f t="shared" si="8"/>
        <v>0</v>
      </c>
      <c r="AT77" s="397">
        <f t="shared" si="8"/>
        <v>0</v>
      </c>
      <c r="AU77" s="397">
        <f t="shared" si="8"/>
        <v>0</v>
      </c>
      <c r="AV77" s="397">
        <f t="shared" si="8"/>
        <v>0</v>
      </c>
      <c r="AW77" s="314">
        <f t="shared" ref="AW77:AW79" si="22">P77-AG77</f>
        <v>4.66</v>
      </c>
    </row>
    <row r="78" spans="2:49" x14ac:dyDescent="0.25">
      <c r="B78" s="24"/>
      <c r="C78" s="265" t="s">
        <v>358</v>
      </c>
      <c r="D78" s="23" t="str">
        <f>IFERROR(VLOOKUP($C78,'World Cup Players'!B:X,3,FALSE),0)</f>
        <v>eng England</v>
      </c>
      <c r="E78" s="30"/>
      <c r="F78" s="23">
        <f>IFERROR(VLOOKUP($C78,'World Cup Players'!B:X,9,FALSE),0)</f>
        <v>467</v>
      </c>
      <c r="G78" s="23">
        <f>IFERROR(VLOOKUP($C78,'World Cup Players'!B:X,11,FALSE),0)</f>
        <v>0</v>
      </c>
      <c r="H78" s="23">
        <f>IFERROR(VLOOKUP($C78,'World Cup Players'!B:X,12,FALSE),0)</f>
        <v>1</v>
      </c>
      <c r="I78" s="23">
        <f>IFERROR(VLOOKUP($C78,'GAME WINNING GOALS'!A:B,2,FALSE),0)</f>
        <v>0</v>
      </c>
      <c r="J78" s="23">
        <f>IFERROR(VLOOKUP($C78,'World Cup Players'!B:X,17,FALSE),0)</f>
        <v>2</v>
      </c>
      <c r="K78" s="23">
        <f>IFERROR(VLOOKUP($C78,'World Cup Players'!B:X,18,FALSE),0)</f>
        <v>0</v>
      </c>
      <c r="L78" s="44">
        <f>IFERROR(VLOOKUP($C78,'World Cup GK'!B:AE,16,FALSE),0)</f>
        <v>0</v>
      </c>
      <c r="M78" s="44">
        <f>IFERROR(VLOOKUP($C78,'World Cup GK'!B:AE,19,FALSE),0)</f>
        <v>0</v>
      </c>
      <c r="N78" s="44">
        <f>IFERROR(VLOOKUP($C78,'World Cup GK'!B:AE,14,FALSE),0)</f>
        <v>0</v>
      </c>
      <c r="O78" s="44">
        <f>IFERROR(VLOOKUP($C78,'World Cup GK'!B:AE,11,FALSE),0)</f>
        <v>0</v>
      </c>
      <c r="P78" s="43">
        <f t="shared" si="21"/>
        <v>4.3761000000000001</v>
      </c>
      <c r="S78" s="24"/>
      <c r="T78" s="265" t="s">
        <v>358</v>
      </c>
      <c r="U78" s="23" t="s">
        <v>1542</v>
      </c>
      <c r="V78" s="30"/>
      <c r="W78" s="23">
        <v>340</v>
      </c>
      <c r="X78" s="23">
        <v>0</v>
      </c>
      <c r="Y78" s="23">
        <v>1</v>
      </c>
      <c r="Z78" s="23">
        <v>0</v>
      </c>
      <c r="AA78" s="23">
        <v>2</v>
      </c>
      <c r="AB78" s="23">
        <v>0</v>
      </c>
      <c r="AC78" s="44">
        <v>0</v>
      </c>
      <c r="AD78" s="44">
        <v>0</v>
      </c>
      <c r="AE78" s="44">
        <v>0</v>
      </c>
      <c r="AF78" s="44">
        <v>0</v>
      </c>
      <c r="AG78" s="43">
        <v>3.3220000000000001</v>
      </c>
      <c r="AI78" s="24"/>
      <c r="AJ78" s="265" t="s">
        <v>358</v>
      </c>
      <c r="AK78" s="23" t="s">
        <v>1542</v>
      </c>
      <c r="AL78" s="30"/>
      <c r="AM78" s="397">
        <f t="shared" si="17"/>
        <v>127</v>
      </c>
      <c r="AN78" s="397">
        <f t="shared" si="18"/>
        <v>0</v>
      </c>
      <c r="AO78" s="397">
        <f t="shared" si="18"/>
        <v>0</v>
      </c>
      <c r="AP78" s="397">
        <f t="shared" si="18"/>
        <v>0</v>
      </c>
      <c r="AQ78" s="397">
        <f t="shared" si="18"/>
        <v>0</v>
      </c>
      <c r="AR78" s="397">
        <f t="shared" si="15"/>
        <v>0</v>
      </c>
      <c r="AS78" s="397">
        <f t="shared" si="8"/>
        <v>0</v>
      </c>
      <c r="AT78" s="397">
        <f t="shared" si="8"/>
        <v>0</v>
      </c>
      <c r="AU78" s="397">
        <f t="shared" si="8"/>
        <v>0</v>
      </c>
      <c r="AV78" s="397">
        <f t="shared" si="8"/>
        <v>0</v>
      </c>
      <c r="AW78" s="314">
        <f t="shared" si="22"/>
        <v>1.0541</v>
      </c>
    </row>
    <row r="79" spans="2:49" x14ac:dyDescent="0.25">
      <c r="B79" s="24"/>
      <c r="C79" s="265" t="s">
        <v>475</v>
      </c>
      <c r="D79" s="23" t="str">
        <f>IFERROR(VLOOKUP($C79,'World Cup Players'!B:X,3,FALSE),0)</f>
        <v>es Spain</v>
      </c>
      <c r="E79" s="30"/>
      <c r="F79" s="23">
        <f>IFERROR(VLOOKUP($C79,'World Cup Players'!B:X,9,FALSE),0)</f>
        <v>67</v>
      </c>
      <c r="G79" s="23">
        <f>IFERROR(VLOOKUP($C79,'World Cup Players'!B:X,11,FALSE),0)</f>
        <v>0</v>
      </c>
      <c r="H79" s="23">
        <f>IFERROR(VLOOKUP($C79,'World Cup Players'!B:X,12,FALSE),0)</f>
        <v>0</v>
      </c>
      <c r="I79" s="23">
        <f>IFERROR(VLOOKUP($C79,'GAME WINNING GOALS'!A:B,2,FALSE),0)</f>
        <v>0</v>
      </c>
      <c r="J79" s="23">
        <f>IFERROR(VLOOKUP($C79,'World Cup Players'!B:X,17,FALSE),0)</f>
        <v>0</v>
      </c>
      <c r="K79" s="23">
        <f>IFERROR(VLOOKUP($C79,'World Cup Players'!B:X,18,FALSE),0)</f>
        <v>0</v>
      </c>
      <c r="L79" s="44">
        <f>IFERROR(VLOOKUP($C79,'World Cup GK'!B:AE,16,FALSE),0)</f>
        <v>0</v>
      </c>
      <c r="M79" s="44">
        <f>IFERROR(VLOOKUP($C79,'World Cup GK'!B:AE,19,FALSE),0)</f>
        <v>0</v>
      </c>
      <c r="N79" s="44">
        <f>IFERROR(VLOOKUP($C79,'World Cup GK'!B:AE,14,FALSE),0)</f>
        <v>0</v>
      </c>
      <c r="O79" s="44">
        <f>IFERROR(VLOOKUP($C79,'World Cup GK'!B:AE,11,FALSE),0)</f>
        <v>0</v>
      </c>
      <c r="P79" s="43">
        <f t="shared" si="21"/>
        <v>0.55610000000000004</v>
      </c>
      <c r="S79" s="24"/>
      <c r="T79" s="265" t="s">
        <v>475</v>
      </c>
      <c r="U79" s="23" t="s">
        <v>1275</v>
      </c>
      <c r="V79" s="30"/>
      <c r="W79" s="23">
        <v>48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44">
        <v>0</v>
      </c>
      <c r="AD79" s="44">
        <v>0</v>
      </c>
      <c r="AE79" s="44">
        <v>0</v>
      </c>
      <c r="AF79" s="44">
        <v>0</v>
      </c>
      <c r="AG79" s="43">
        <v>0.39839999999999998</v>
      </c>
      <c r="AI79" s="24"/>
      <c r="AJ79" s="265" t="s">
        <v>475</v>
      </c>
      <c r="AK79" s="23" t="s">
        <v>1275</v>
      </c>
      <c r="AL79" s="30"/>
      <c r="AM79" s="397">
        <f t="shared" si="17"/>
        <v>19</v>
      </c>
      <c r="AN79" s="397">
        <f t="shared" si="18"/>
        <v>0</v>
      </c>
      <c r="AO79" s="397">
        <f t="shared" si="18"/>
        <v>0</v>
      </c>
      <c r="AP79" s="397">
        <f t="shared" si="18"/>
        <v>0</v>
      </c>
      <c r="AQ79" s="397">
        <f t="shared" si="18"/>
        <v>0</v>
      </c>
      <c r="AR79" s="397">
        <f t="shared" si="15"/>
        <v>0</v>
      </c>
      <c r="AS79" s="397">
        <f t="shared" si="8"/>
        <v>0</v>
      </c>
      <c r="AT79" s="397">
        <f t="shared" si="8"/>
        <v>0</v>
      </c>
      <c r="AU79" s="397">
        <f t="shared" si="8"/>
        <v>0</v>
      </c>
      <c r="AV79" s="397">
        <f t="shared" si="8"/>
        <v>0</v>
      </c>
      <c r="AW79" s="314">
        <f t="shared" si="22"/>
        <v>0.15770000000000006</v>
      </c>
    </row>
    <row r="80" spans="2:49" x14ac:dyDescent="0.25">
      <c r="B80" s="24"/>
      <c r="C80" s="265" t="s">
        <v>427</v>
      </c>
      <c r="D80" s="23" t="str">
        <f>IFERROR(VLOOKUP($C80,'World Cup Players'!B:X,3,FALSE),0)</f>
        <v>hr Croatia</v>
      </c>
      <c r="E80" s="30"/>
      <c r="F80" s="23">
        <f>IFERROR(VLOOKUP($C80,'World Cup Players'!B:X,9,FALSE),0)</f>
        <v>317</v>
      </c>
      <c r="G80" s="23">
        <f>IFERROR(VLOOKUP($C80,'World Cup Players'!B:X,11,FALSE),0)</f>
        <v>0</v>
      </c>
      <c r="H80" s="23">
        <f>IFERROR(VLOOKUP($C80,'World Cup Players'!B:X,12,FALSE),0)</f>
        <v>1</v>
      </c>
      <c r="I80" s="23">
        <f>IFERROR(VLOOKUP($C80,'GAME WINNING GOALS'!A:B,2,FALSE),0)</f>
        <v>0</v>
      </c>
      <c r="J80" s="23">
        <f>IFERROR(VLOOKUP($C80,'World Cup Players'!B:X,17,FALSE),0)</f>
        <v>1</v>
      </c>
      <c r="K80" s="23">
        <f>IFERROR(VLOOKUP($C80,'World Cup Players'!B:X,18,FALSE),0)</f>
        <v>0</v>
      </c>
      <c r="L80" s="44">
        <f>IFERROR(VLOOKUP($C80,'World Cup GK'!B:AE,16,FALSE),0)</f>
        <v>0</v>
      </c>
      <c r="M80" s="44">
        <f>IFERROR(VLOOKUP($C80,'World Cup GK'!B:AE,19,FALSE),0)</f>
        <v>0</v>
      </c>
      <c r="N80" s="44">
        <f>IFERROR(VLOOKUP($C80,'World Cup GK'!B:AE,14,FALSE),0)</f>
        <v>0</v>
      </c>
      <c r="O80" s="44">
        <f>IFERROR(VLOOKUP($C80,'World Cup GK'!B:AE,11,FALSE),0)</f>
        <v>0</v>
      </c>
      <c r="P80" s="43">
        <f t="shared" si="21"/>
        <v>3.3811</v>
      </c>
      <c r="S80" s="24"/>
      <c r="T80" s="265" t="s">
        <v>427</v>
      </c>
      <c r="U80" s="23" t="s">
        <v>1559</v>
      </c>
      <c r="V80" s="30"/>
      <c r="W80" s="23">
        <v>317</v>
      </c>
      <c r="X80" s="23">
        <v>0</v>
      </c>
      <c r="Y80" s="23">
        <v>1</v>
      </c>
      <c r="Z80" s="23">
        <v>0</v>
      </c>
      <c r="AA80" s="23">
        <v>1</v>
      </c>
      <c r="AB80" s="23">
        <v>0</v>
      </c>
      <c r="AC80" s="44">
        <v>0</v>
      </c>
      <c r="AD80" s="44">
        <v>0</v>
      </c>
      <c r="AE80" s="44">
        <v>0</v>
      </c>
      <c r="AF80" s="44">
        <v>0</v>
      </c>
      <c r="AG80" s="43">
        <v>3.3811</v>
      </c>
      <c r="AI80" s="24"/>
      <c r="AJ80" s="265" t="s">
        <v>427</v>
      </c>
      <c r="AK80" s="23" t="s">
        <v>1559</v>
      </c>
      <c r="AL80" s="30"/>
      <c r="AM80" s="397">
        <f t="shared" si="17"/>
        <v>0</v>
      </c>
      <c r="AN80" s="397">
        <f t="shared" si="18"/>
        <v>0</v>
      </c>
      <c r="AO80" s="397">
        <f t="shared" si="18"/>
        <v>0</v>
      </c>
      <c r="AP80" s="397">
        <f t="shared" si="18"/>
        <v>0</v>
      </c>
      <c r="AQ80" s="397">
        <f t="shared" si="18"/>
        <v>0</v>
      </c>
      <c r="AR80" s="397">
        <f t="shared" si="15"/>
        <v>0</v>
      </c>
      <c r="AS80" s="397">
        <f t="shared" si="8"/>
        <v>0</v>
      </c>
      <c r="AT80" s="397">
        <f t="shared" si="8"/>
        <v>0</v>
      </c>
      <c r="AU80" s="397">
        <f t="shared" si="8"/>
        <v>0</v>
      </c>
      <c r="AV80" s="397">
        <f t="shared" si="8"/>
        <v>0</v>
      </c>
      <c r="AW80" s="314">
        <f t="shared" si="19"/>
        <v>0</v>
      </c>
    </row>
    <row r="81" spans="2:49" x14ac:dyDescent="0.25">
      <c r="B81" s="24"/>
      <c r="C81" s="265" t="s">
        <v>543</v>
      </c>
      <c r="D81" s="23" t="str">
        <f>IFERROR(VLOOKUP($C81,'World Cup Players'!B:X,3,FALSE),0)</f>
        <v>pt Portugal</v>
      </c>
      <c r="E81" s="30"/>
      <c r="F81" s="23">
        <f>IFERROR(VLOOKUP($C81,'World Cup Players'!B:X,9,FALSE),0)</f>
        <v>376</v>
      </c>
      <c r="G81" s="23">
        <f>IFERROR(VLOOKUP($C81,'World Cup Players'!B:X,11,FALSE),0)</f>
        <v>0</v>
      </c>
      <c r="H81" s="23">
        <f>IFERROR(VLOOKUP($C81,'World Cup Players'!B:X,12,FALSE),0)</f>
        <v>0</v>
      </c>
      <c r="I81" s="23">
        <f>IFERROR(VLOOKUP($C81,'GAME WINNING GOALS'!A:B,2,FALSE),0)</f>
        <v>0</v>
      </c>
      <c r="J81" s="23">
        <f>IFERROR(VLOOKUP($C81,'World Cup Players'!B:X,17,FALSE),0)</f>
        <v>0</v>
      </c>
      <c r="K81" s="23">
        <f>IFERROR(VLOOKUP($C81,'World Cup Players'!B:X,18,FALSE),0)</f>
        <v>0</v>
      </c>
      <c r="L81" s="44">
        <f>IFERROR(VLOOKUP($C81,'World Cup GK'!B:AE,16,FALSE),0)</f>
        <v>0</v>
      </c>
      <c r="M81" s="44">
        <f>IFERROR(VLOOKUP($C81,'World Cup GK'!B:AE,19,FALSE),0)</f>
        <v>0</v>
      </c>
      <c r="N81" s="44">
        <f>IFERROR(VLOOKUP($C81,'World Cup GK'!B:AE,14,FALSE),0)</f>
        <v>0</v>
      </c>
      <c r="O81" s="44">
        <f>IFERROR(VLOOKUP($C81,'World Cup GK'!B:AE,11,FALSE),0)</f>
        <v>0</v>
      </c>
      <c r="P81" s="43">
        <f t="shared" si="21"/>
        <v>3.1208</v>
      </c>
      <c r="S81" s="24"/>
      <c r="T81" s="265" t="s">
        <v>543</v>
      </c>
      <c r="U81" s="23" t="s">
        <v>1545</v>
      </c>
      <c r="V81" s="30"/>
      <c r="W81" s="23">
        <v>376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44">
        <v>0</v>
      </c>
      <c r="AD81" s="44">
        <v>0</v>
      </c>
      <c r="AE81" s="44">
        <v>0</v>
      </c>
      <c r="AF81" s="44">
        <v>0</v>
      </c>
      <c r="AG81" s="43">
        <v>3.1208</v>
      </c>
      <c r="AI81" s="24"/>
      <c r="AJ81" s="265" t="s">
        <v>543</v>
      </c>
      <c r="AK81" s="23" t="s">
        <v>1545</v>
      </c>
      <c r="AL81" s="30"/>
      <c r="AM81" s="397">
        <f t="shared" si="17"/>
        <v>0</v>
      </c>
      <c r="AN81" s="397">
        <f t="shared" si="18"/>
        <v>0</v>
      </c>
      <c r="AO81" s="397">
        <f t="shared" si="18"/>
        <v>0</v>
      </c>
      <c r="AP81" s="397">
        <f t="shared" si="18"/>
        <v>0</v>
      </c>
      <c r="AQ81" s="397">
        <f t="shared" si="18"/>
        <v>0</v>
      </c>
      <c r="AR81" s="397">
        <f t="shared" si="15"/>
        <v>0</v>
      </c>
      <c r="AS81" s="397">
        <f t="shared" si="8"/>
        <v>0</v>
      </c>
      <c r="AT81" s="397">
        <f t="shared" si="8"/>
        <v>0</v>
      </c>
      <c r="AU81" s="397">
        <f t="shared" si="8"/>
        <v>0</v>
      </c>
      <c r="AV81" s="397">
        <f t="shared" si="8"/>
        <v>0</v>
      </c>
      <c r="AW81" s="314">
        <f t="shared" si="19"/>
        <v>0</v>
      </c>
    </row>
    <row r="82" spans="2:49" x14ac:dyDescent="0.25">
      <c r="B82" s="24"/>
      <c r="C82" s="265" t="s">
        <v>805</v>
      </c>
      <c r="D82" s="23" t="str">
        <f>IFERROR(VLOOKUP($C82,'World Cup Players'!B:X,3,FALSE),0)</f>
        <v>fr France</v>
      </c>
      <c r="E82" s="30"/>
      <c r="F82" s="23">
        <f>IFERROR(VLOOKUP($C82,'World Cup Players'!B:X,9,FALSE),0)</f>
        <v>85</v>
      </c>
      <c r="G82" s="23">
        <f>IFERROR(VLOOKUP($C82,'World Cup Players'!B:X,11,FALSE),0)</f>
        <v>0</v>
      </c>
      <c r="H82" s="23">
        <f>IFERROR(VLOOKUP($C82,'World Cup Players'!B:X,12,FALSE),0)</f>
        <v>0</v>
      </c>
      <c r="I82" s="23">
        <f>IFERROR(VLOOKUP($C82,'GAME WINNING GOALS'!A:B,2,FALSE),0)</f>
        <v>0</v>
      </c>
      <c r="J82" s="23">
        <f>IFERROR(VLOOKUP($C82,'World Cup Players'!B:X,17,FALSE),0)</f>
        <v>0</v>
      </c>
      <c r="K82" s="23">
        <f>IFERROR(VLOOKUP($C82,'World Cup Players'!B:X,18,FALSE),0)</f>
        <v>0</v>
      </c>
      <c r="L82" s="44">
        <f>IFERROR(VLOOKUP($C82,'World Cup GK'!B:AE,16,FALSE),0)</f>
        <v>0</v>
      </c>
      <c r="M82" s="44">
        <f>IFERROR(VLOOKUP($C82,'World Cup GK'!B:AE,19,FALSE),0)</f>
        <v>0</v>
      </c>
      <c r="N82" s="44">
        <f>IFERROR(VLOOKUP($C82,'World Cup GK'!B:AE,14,FALSE),0)</f>
        <v>0</v>
      </c>
      <c r="O82" s="44">
        <f>IFERROR(VLOOKUP($C82,'World Cup GK'!B:AE,11,FALSE),0)</f>
        <v>0</v>
      </c>
      <c r="P82" s="43">
        <f t="shared" si="21"/>
        <v>0.70550000000000002</v>
      </c>
      <c r="S82" s="24"/>
      <c r="T82" s="265" t="s">
        <v>805</v>
      </c>
      <c r="U82" s="23" t="s">
        <v>1420</v>
      </c>
      <c r="V82" s="30"/>
      <c r="W82" s="23">
        <v>66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44">
        <v>0</v>
      </c>
      <c r="AD82" s="44">
        <v>0</v>
      </c>
      <c r="AE82" s="44">
        <v>0</v>
      </c>
      <c r="AF82" s="44">
        <v>0</v>
      </c>
      <c r="AG82" s="43">
        <v>0.54779999999999995</v>
      </c>
      <c r="AI82" s="24"/>
      <c r="AJ82" s="265" t="s">
        <v>805</v>
      </c>
      <c r="AK82" s="23" t="s">
        <v>1420</v>
      </c>
      <c r="AL82" s="30"/>
      <c r="AM82" s="397">
        <f t="shared" si="17"/>
        <v>19</v>
      </c>
      <c r="AN82" s="397">
        <f t="shared" si="18"/>
        <v>0</v>
      </c>
      <c r="AO82" s="397">
        <f t="shared" si="18"/>
        <v>0</v>
      </c>
      <c r="AP82" s="397">
        <f t="shared" si="18"/>
        <v>0</v>
      </c>
      <c r="AQ82" s="397">
        <f t="shared" si="18"/>
        <v>0</v>
      </c>
      <c r="AR82" s="397">
        <f t="shared" si="15"/>
        <v>0</v>
      </c>
      <c r="AS82" s="397">
        <f t="shared" si="8"/>
        <v>0</v>
      </c>
      <c r="AT82" s="397">
        <f t="shared" si="8"/>
        <v>0</v>
      </c>
      <c r="AU82" s="397">
        <f t="shared" si="8"/>
        <v>0</v>
      </c>
      <c r="AV82" s="397">
        <f t="shared" si="8"/>
        <v>0</v>
      </c>
      <c r="AW82" s="314">
        <f>P82-AG82</f>
        <v>0.15770000000000006</v>
      </c>
    </row>
    <row r="83" spans="2:49" x14ac:dyDescent="0.25">
      <c r="B83" s="24"/>
      <c r="C83" s="265" t="s">
        <v>745</v>
      </c>
      <c r="D83" s="23" t="str">
        <f>IFERROR(VLOOKUP($C83,'World Cup Players'!B:X,3,FALSE),0)</f>
        <v>nz New Zealand</v>
      </c>
      <c r="E83" s="30"/>
      <c r="F83" s="23">
        <f>IFERROR(VLOOKUP($C83,'World Cup Players'!B:X,9,FALSE),0)</f>
        <v>270</v>
      </c>
      <c r="G83" s="23">
        <f>IFERROR(VLOOKUP($C83,'World Cup Players'!B:X,11,FALSE),0)</f>
        <v>0</v>
      </c>
      <c r="H83" s="23">
        <f>IFERROR(VLOOKUP($C83,'World Cup Players'!B:X,12,FALSE),0)</f>
        <v>2</v>
      </c>
      <c r="I83" s="23">
        <f>IFERROR(VLOOKUP($C83,'GAME WINNING GOALS'!A:B,2,FALSE),0)</f>
        <v>0</v>
      </c>
      <c r="J83" s="23">
        <f>IFERROR(VLOOKUP($C83,'World Cup Players'!B:X,17,FALSE),0)</f>
        <v>0</v>
      </c>
      <c r="K83" s="23">
        <f>IFERROR(VLOOKUP($C83,'World Cup Players'!B:X,18,FALSE),0)</f>
        <v>0</v>
      </c>
      <c r="L83" s="44">
        <f>IFERROR(VLOOKUP($C83,'World Cup GK'!B:AE,16,FALSE),0)</f>
        <v>0</v>
      </c>
      <c r="M83" s="44">
        <f>IFERROR(VLOOKUP($C83,'World Cup GK'!B:AE,19,FALSE),0)</f>
        <v>0</v>
      </c>
      <c r="N83" s="44">
        <f>IFERROR(VLOOKUP($C83,'World Cup GK'!B:AE,14,FALSE),0)</f>
        <v>0</v>
      </c>
      <c r="O83" s="44">
        <f>IFERROR(VLOOKUP($C83,'World Cup GK'!B:AE,11,FALSE),0)</f>
        <v>0</v>
      </c>
      <c r="P83" s="43">
        <f t="shared" si="21"/>
        <v>4.2409999999999997</v>
      </c>
      <c r="S83" s="24"/>
      <c r="T83" s="265" t="s">
        <v>745</v>
      </c>
      <c r="U83" s="23" t="s">
        <v>1256</v>
      </c>
      <c r="V83" s="30"/>
      <c r="W83" s="23">
        <v>270</v>
      </c>
      <c r="X83" s="23">
        <v>0</v>
      </c>
      <c r="Y83" s="23">
        <v>2</v>
      </c>
      <c r="Z83" s="23">
        <v>0</v>
      </c>
      <c r="AA83" s="23">
        <v>0</v>
      </c>
      <c r="AB83" s="23">
        <v>0</v>
      </c>
      <c r="AC83" s="44">
        <v>0</v>
      </c>
      <c r="AD83" s="44">
        <v>0</v>
      </c>
      <c r="AE83" s="44">
        <v>0</v>
      </c>
      <c r="AF83" s="44">
        <v>0</v>
      </c>
      <c r="AG83" s="43">
        <v>4.2409999999999997</v>
      </c>
      <c r="AI83" s="24"/>
      <c r="AJ83" s="265" t="s">
        <v>745</v>
      </c>
      <c r="AK83" s="23" t="s">
        <v>1256</v>
      </c>
      <c r="AL83" s="30"/>
      <c r="AM83" s="397">
        <f t="shared" si="17"/>
        <v>0</v>
      </c>
      <c r="AN83" s="397">
        <f t="shared" si="18"/>
        <v>0</v>
      </c>
      <c r="AO83" s="397">
        <f t="shared" si="18"/>
        <v>0</v>
      </c>
      <c r="AP83" s="397">
        <f t="shared" si="18"/>
        <v>0</v>
      </c>
      <c r="AQ83" s="397">
        <f t="shared" si="18"/>
        <v>0</v>
      </c>
      <c r="AR83" s="397">
        <f t="shared" si="15"/>
        <v>0</v>
      </c>
      <c r="AS83" s="397">
        <f t="shared" si="8"/>
        <v>0</v>
      </c>
      <c r="AT83" s="397">
        <f t="shared" si="8"/>
        <v>0</v>
      </c>
      <c r="AU83" s="397">
        <f t="shared" si="8"/>
        <v>0</v>
      </c>
      <c r="AV83" s="397">
        <f t="shared" si="8"/>
        <v>0</v>
      </c>
      <c r="AW83" s="314">
        <f t="shared" si="19"/>
        <v>0</v>
      </c>
    </row>
    <row r="84" spans="2:49" x14ac:dyDescent="0.25">
      <c r="B84" s="24"/>
      <c r="C84" s="265" t="s">
        <v>411</v>
      </c>
      <c r="D84" s="23" t="str">
        <f>IFERROR(VLOOKUP($C84,'World Cup Players'!B:X,3,FALSE),0)</f>
        <v>au Australia</v>
      </c>
      <c r="E84" s="30"/>
      <c r="F84" s="23">
        <f>IFERROR(VLOOKUP($C84,'World Cup Players'!B:X,9,FALSE),0)</f>
        <v>223</v>
      </c>
      <c r="G84" s="23">
        <f>IFERROR(VLOOKUP($C84,'World Cup Players'!B:X,11,FALSE),0)</f>
        <v>0</v>
      </c>
      <c r="H84" s="23">
        <f>IFERROR(VLOOKUP($C84,'World Cup Players'!B:X,12,FALSE),0)</f>
        <v>0</v>
      </c>
      <c r="I84" s="23">
        <f>IFERROR(VLOOKUP($C84,'GAME WINNING GOALS'!A:B,2,FALSE),0)</f>
        <v>0</v>
      </c>
      <c r="J84" s="23">
        <f>IFERROR(VLOOKUP($C84,'World Cup Players'!B:X,17,FALSE),0)</f>
        <v>1</v>
      </c>
      <c r="K84" s="23">
        <f>IFERROR(VLOOKUP($C84,'World Cup Players'!B:X,18,FALSE),0)</f>
        <v>0</v>
      </c>
      <c r="L84" s="44">
        <f>IFERROR(VLOOKUP($C84,'World Cup GK'!B:AE,16,FALSE),0)</f>
        <v>0</v>
      </c>
      <c r="M84" s="44">
        <f>IFERROR(VLOOKUP($C84,'World Cup GK'!B:AE,19,FALSE),0)</f>
        <v>0</v>
      </c>
      <c r="N84" s="44">
        <f>IFERROR(VLOOKUP($C84,'World Cup GK'!B:AE,14,FALSE),0)</f>
        <v>0</v>
      </c>
      <c r="O84" s="44">
        <f>IFERROR(VLOOKUP($C84,'World Cup GK'!B:AE,11,FALSE),0)</f>
        <v>0</v>
      </c>
      <c r="P84" s="43">
        <f t="shared" si="21"/>
        <v>1.6009</v>
      </c>
      <c r="S84" s="24"/>
      <c r="T84" s="265" t="s">
        <v>411</v>
      </c>
      <c r="U84" s="23" t="s">
        <v>998</v>
      </c>
      <c r="V84" s="30"/>
      <c r="W84" s="23">
        <v>223</v>
      </c>
      <c r="X84" s="23">
        <v>0</v>
      </c>
      <c r="Y84" s="23">
        <v>0</v>
      </c>
      <c r="Z84" s="23">
        <v>0</v>
      </c>
      <c r="AA84" s="23">
        <v>1</v>
      </c>
      <c r="AB84" s="23">
        <v>0</v>
      </c>
      <c r="AC84" s="44">
        <v>0</v>
      </c>
      <c r="AD84" s="44">
        <v>0</v>
      </c>
      <c r="AE84" s="44">
        <v>0</v>
      </c>
      <c r="AF84" s="44">
        <v>0</v>
      </c>
      <c r="AG84" s="43">
        <v>1.6009</v>
      </c>
      <c r="AI84" s="24"/>
      <c r="AJ84" s="265" t="s">
        <v>411</v>
      </c>
      <c r="AK84" s="23" t="s">
        <v>998</v>
      </c>
      <c r="AL84" s="30"/>
      <c r="AM84" s="397">
        <f t="shared" si="17"/>
        <v>0</v>
      </c>
      <c r="AN84" s="397">
        <f t="shared" si="18"/>
        <v>0</v>
      </c>
      <c r="AO84" s="397">
        <f t="shared" si="18"/>
        <v>0</v>
      </c>
      <c r="AP84" s="397">
        <f t="shared" si="18"/>
        <v>0</v>
      </c>
      <c r="AQ84" s="397">
        <f t="shared" si="18"/>
        <v>0</v>
      </c>
      <c r="AR84" s="397">
        <f t="shared" si="15"/>
        <v>0</v>
      </c>
      <c r="AS84" s="397">
        <f t="shared" si="8"/>
        <v>0</v>
      </c>
      <c r="AT84" s="397">
        <f t="shared" si="8"/>
        <v>0</v>
      </c>
      <c r="AU84" s="397">
        <f t="shared" si="8"/>
        <v>0</v>
      </c>
      <c r="AV84" s="397">
        <f t="shared" ref="AV84:AV147" si="23">O84-AF84</f>
        <v>0</v>
      </c>
      <c r="AW84" s="314">
        <f t="shared" si="19"/>
        <v>0</v>
      </c>
    </row>
    <row r="85" spans="2:49" x14ac:dyDescent="0.25">
      <c r="B85" s="24"/>
      <c r="C85" s="265" t="s">
        <v>216</v>
      </c>
      <c r="D85" s="23" t="str">
        <f>IFERROR(VLOOKUP($C85,'World Cup Players'!B:X,3,FALSE),0)</f>
        <v>es Spain</v>
      </c>
      <c r="E85" s="30"/>
      <c r="F85" s="23">
        <f>IFERROR(VLOOKUP($C85,'World Cup Players'!B:X,9,FALSE),0)</f>
        <v>229</v>
      </c>
      <c r="G85" s="23">
        <f>IFERROR(VLOOKUP($C85,'World Cup Players'!B:X,11,FALSE),0)</f>
        <v>0</v>
      </c>
      <c r="H85" s="23">
        <f>IFERROR(VLOOKUP($C85,'World Cup Players'!B:X,12,FALSE),0)</f>
        <v>1</v>
      </c>
      <c r="I85" s="23">
        <f>IFERROR(VLOOKUP($C85,'GAME WINNING GOALS'!A:B,2,FALSE),0)</f>
        <v>0</v>
      </c>
      <c r="J85" s="23">
        <f>IFERROR(VLOOKUP($C85,'World Cup Players'!B:X,17,FALSE),0)</f>
        <v>1</v>
      </c>
      <c r="K85" s="23">
        <f>IFERROR(VLOOKUP($C85,'World Cup Players'!B:X,18,FALSE),0)</f>
        <v>0</v>
      </c>
      <c r="L85" s="44">
        <f>IFERROR(VLOOKUP($C85,'World Cup GK'!B:AE,16,FALSE),0)</f>
        <v>0</v>
      </c>
      <c r="M85" s="44">
        <f>IFERROR(VLOOKUP($C85,'World Cup GK'!B:AE,19,FALSE),0)</f>
        <v>0</v>
      </c>
      <c r="N85" s="44">
        <f>IFERROR(VLOOKUP($C85,'World Cup GK'!B:AE,14,FALSE),0)</f>
        <v>0</v>
      </c>
      <c r="O85" s="44">
        <f>IFERROR(VLOOKUP($C85,'World Cup GK'!B:AE,11,FALSE),0)</f>
        <v>0</v>
      </c>
      <c r="P85" s="43">
        <f t="shared" si="21"/>
        <v>2.6507000000000001</v>
      </c>
      <c r="S85" s="24"/>
      <c r="T85" s="265" t="s">
        <v>216</v>
      </c>
      <c r="U85" s="23" t="s">
        <v>1275</v>
      </c>
      <c r="V85" s="30"/>
      <c r="W85" s="23">
        <v>176</v>
      </c>
      <c r="X85" s="23">
        <v>0</v>
      </c>
      <c r="Y85" s="23">
        <v>1</v>
      </c>
      <c r="Z85" s="23">
        <v>0</v>
      </c>
      <c r="AA85" s="23">
        <v>1</v>
      </c>
      <c r="AB85" s="23">
        <v>0</v>
      </c>
      <c r="AC85" s="44">
        <v>0</v>
      </c>
      <c r="AD85" s="44">
        <v>0</v>
      </c>
      <c r="AE85" s="44">
        <v>0</v>
      </c>
      <c r="AF85" s="44">
        <v>0</v>
      </c>
      <c r="AG85" s="43">
        <v>2.2107999999999999</v>
      </c>
      <c r="AI85" s="24"/>
      <c r="AJ85" s="265" t="s">
        <v>216</v>
      </c>
      <c r="AK85" s="23" t="s">
        <v>1275</v>
      </c>
      <c r="AL85" s="30"/>
      <c r="AM85" s="397">
        <f t="shared" si="17"/>
        <v>53</v>
      </c>
      <c r="AN85" s="397">
        <f t="shared" si="18"/>
        <v>0</v>
      </c>
      <c r="AO85" s="397">
        <f t="shared" si="18"/>
        <v>0</v>
      </c>
      <c r="AP85" s="397">
        <f t="shared" si="18"/>
        <v>0</v>
      </c>
      <c r="AQ85" s="397">
        <f t="shared" si="18"/>
        <v>0</v>
      </c>
      <c r="AR85" s="397">
        <f t="shared" si="15"/>
        <v>0</v>
      </c>
      <c r="AS85" s="397">
        <f t="shared" si="15"/>
        <v>0</v>
      </c>
      <c r="AT85" s="397">
        <f t="shared" si="15"/>
        <v>0</v>
      </c>
      <c r="AU85" s="397">
        <f t="shared" si="15"/>
        <v>0</v>
      </c>
      <c r="AV85" s="397">
        <f t="shared" si="23"/>
        <v>0</v>
      </c>
      <c r="AW85" s="314">
        <f t="shared" ref="AW85:AW86" si="24">P85-AG85</f>
        <v>0.43990000000000018</v>
      </c>
    </row>
    <row r="86" spans="2:49" x14ac:dyDescent="0.25">
      <c r="B86" s="24"/>
      <c r="C86" s="278" t="s">
        <v>410</v>
      </c>
      <c r="D86" s="23" t="str">
        <f>IFERROR(VLOOKUP($C86,'World Cup Players'!B:X,3,FALSE),0)</f>
        <v>fr France</v>
      </c>
      <c r="E86" s="30"/>
      <c r="F86" s="23">
        <f>IFERROR(VLOOKUP($C86,'World Cup Players'!B:X,9,FALSE),0)</f>
        <v>212</v>
      </c>
      <c r="G86" s="23">
        <f>IFERROR(VLOOKUP($C86,'World Cup Players'!B:X,11,FALSE),0)</f>
        <v>0</v>
      </c>
      <c r="H86" s="23">
        <f>IFERROR(VLOOKUP($C86,'World Cup Players'!B:X,12,FALSE),0)</f>
        <v>0</v>
      </c>
      <c r="I86" s="23">
        <f>IFERROR(VLOOKUP($C86,'GAME WINNING GOALS'!A:B,2,FALSE),0)</f>
        <v>0</v>
      </c>
      <c r="J86" s="23">
        <f>IFERROR(VLOOKUP($C86,'World Cup Players'!B:X,17,FALSE),0)</f>
        <v>0</v>
      </c>
      <c r="K86" s="23">
        <f>IFERROR(VLOOKUP($C86,'World Cup Players'!B:X,18,FALSE),0)</f>
        <v>0</v>
      </c>
      <c r="L86" s="44">
        <f>IFERROR(VLOOKUP($C86,'World Cup GK'!B:AE,16,FALSE),0)</f>
        <v>0</v>
      </c>
      <c r="M86" s="44">
        <f>IFERROR(VLOOKUP($C86,'World Cup GK'!B:AE,19,FALSE),0)</f>
        <v>0</v>
      </c>
      <c r="N86" s="44">
        <f>IFERROR(VLOOKUP($C86,'World Cup GK'!B:AE,14,FALSE),0)</f>
        <v>0</v>
      </c>
      <c r="O86" s="44">
        <f>IFERROR(VLOOKUP($C86,'World Cup GK'!B:AE,11,FALSE),0)</f>
        <v>0</v>
      </c>
      <c r="P86" s="43">
        <f t="shared" si="21"/>
        <v>1.7596000000000001</v>
      </c>
      <c r="S86" s="24"/>
      <c r="T86" s="278" t="s">
        <v>410</v>
      </c>
      <c r="U86" s="23" t="s">
        <v>1420</v>
      </c>
      <c r="V86" s="30"/>
      <c r="W86" s="23">
        <v>193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44">
        <v>0</v>
      </c>
      <c r="AD86" s="44">
        <v>0</v>
      </c>
      <c r="AE86" s="44">
        <v>0</v>
      </c>
      <c r="AF86" s="44">
        <v>0</v>
      </c>
      <c r="AG86" s="43">
        <v>1.6019000000000001</v>
      </c>
      <c r="AI86" s="24"/>
      <c r="AJ86" s="278" t="s">
        <v>410</v>
      </c>
      <c r="AK86" s="23" t="s">
        <v>1420</v>
      </c>
      <c r="AL86" s="30"/>
      <c r="AM86" s="397">
        <f t="shared" si="17"/>
        <v>19</v>
      </c>
      <c r="AN86" s="397">
        <f t="shared" si="18"/>
        <v>0</v>
      </c>
      <c r="AO86" s="397">
        <f t="shared" si="18"/>
        <v>0</v>
      </c>
      <c r="AP86" s="397">
        <f t="shared" si="18"/>
        <v>0</v>
      </c>
      <c r="AQ86" s="397">
        <f t="shared" si="18"/>
        <v>0</v>
      </c>
      <c r="AR86" s="397">
        <f t="shared" si="15"/>
        <v>0</v>
      </c>
      <c r="AS86" s="397">
        <f t="shared" si="15"/>
        <v>0</v>
      </c>
      <c r="AT86" s="397">
        <f t="shared" si="15"/>
        <v>0</v>
      </c>
      <c r="AU86" s="397">
        <f t="shared" si="15"/>
        <v>0</v>
      </c>
      <c r="AV86" s="397">
        <f t="shared" si="23"/>
        <v>0</v>
      </c>
      <c r="AW86" s="314">
        <f t="shared" si="24"/>
        <v>0.15769999999999995</v>
      </c>
    </row>
    <row r="87" spans="2:49" x14ac:dyDescent="0.25">
      <c r="B87" s="24"/>
      <c r="C87" s="265" t="s">
        <v>409</v>
      </c>
      <c r="D87" s="23" t="str">
        <f>IFERROR(VLOOKUP($C87,'World Cup Players'!B:X,3,FALSE),0)</f>
        <v>hr Croatia</v>
      </c>
      <c r="E87" s="30"/>
      <c r="F87" s="23">
        <f>IFERROR(VLOOKUP($C87,'World Cup Players'!B:X,9,FALSE),0)</f>
        <v>139</v>
      </c>
      <c r="G87" s="23">
        <f>IFERROR(VLOOKUP($C87,'World Cup Players'!B:X,11,FALSE),0)</f>
        <v>0</v>
      </c>
      <c r="H87" s="23">
        <f>IFERROR(VLOOKUP($C87,'World Cup Players'!B:X,12,FALSE),0)</f>
        <v>0</v>
      </c>
      <c r="I87" s="23">
        <f>IFERROR(VLOOKUP($C87,'GAME WINNING GOALS'!A:B,2,FALSE),0)</f>
        <v>0</v>
      </c>
      <c r="J87" s="23">
        <f>IFERROR(VLOOKUP($C87,'World Cup Players'!B:X,17,FALSE),0)</f>
        <v>0</v>
      </c>
      <c r="K87" s="23">
        <f>IFERROR(VLOOKUP($C87,'World Cup Players'!B:X,18,FALSE),0)</f>
        <v>0</v>
      </c>
      <c r="L87" s="44">
        <f>IFERROR(VLOOKUP($C87,'World Cup GK'!B:AE,16,FALSE),0)</f>
        <v>0</v>
      </c>
      <c r="M87" s="44">
        <f>IFERROR(VLOOKUP($C87,'World Cup GK'!B:AE,19,FALSE),0)</f>
        <v>0</v>
      </c>
      <c r="N87" s="44">
        <f>IFERROR(VLOOKUP($C87,'World Cup GK'!B:AE,14,FALSE),0)</f>
        <v>0</v>
      </c>
      <c r="O87" s="44">
        <f>IFERROR(VLOOKUP($C87,'World Cup GK'!B:AE,11,FALSE),0)</f>
        <v>0</v>
      </c>
      <c r="P87" s="43">
        <f t="shared" si="21"/>
        <v>1.1536999999999999</v>
      </c>
      <c r="S87" s="24"/>
      <c r="T87" s="265" t="s">
        <v>409</v>
      </c>
      <c r="U87" s="23" t="s">
        <v>1559</v>
      </c>
      <c r="V87" s="30"/>
      <c r="W87" s="23">
        <v>139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44">
        <v>0</v>
      </c>
      <c r="AD87" s="44">
        <v>0</v>
      </c>
      <c r="AE87" s="44">
        <v>0</v>
      </c>
      <c r="AF87" s="44">
        <v>0</v>
      </c>
      <c r="AG87" s="43">
        <v>1.1536999999999999</v>
      </c>
      <c r="AI87" s="24"/>
      <c r="AJ87" s="265" t="s">
        <v>409</v>
      </c>
      <c r="AK87" s="23" t="s">
        <v>1559</v>
      </c>
      <c r="AL87" s="30"/>
      <c r="AM87" s="397">
        <f t="shared" si="17"/>
        <v>0</v>
      </c>
      <c r="AN87" s="397">
        <f t="shared" si="18"/>
        <v>0</v>
      </c>
      <c r="AO87" s="397">
        <f t="shared" si="18"/>
        <v>0</v>
      </c>
      <c r="AP87" s="397">
        <f t="shared" si="18"/>
        <v>0</v>
      </c>
      <c r="AQ87" s="397">
        <f t="shared" si="18"/>
        <v>0</v>
      </c>
      <c r="AR87" s="397">
        <f t="shared" si="15"/>
        <v>0</v>
      </c>
      <c r="AS87" s="397">
        <f t="shared" si="15"/>
        <v>0</v>
      </c>
      <c r="AT87" s="397">
        <f t="shared" si="15"/>
        <v>0</v>
      </c>
      <c r="AU87" s="397">
        <f t="shared" si="15"/>
        <v>0</v>
      </c>
      <c r="AV87" s="397">
        <f t="shared" si="23"/>
        <v>0</v>
      </c>
      <c r="AW87" s="314">
        <f t="shared" si="19"/>
        <v>0</v>
      </c>
    </row>
    <row r="88" spans="2:49" x14ac:dyDescent="0.25">
      <c r="B88" s="24"/>
      <c r="C88" s="265" t="s">
        <v>539</v>
      </c>
      <c r="D88" s="23" t="str">
        <f>IFERROR(VLOOKUP($C88,'World Cup Players'!B:X,3,FALSE),0)</f>
        <v>fr France</v>
      </c>
      <c r="E88" s="30"/>
      <c r="F88" s="23">
        <f>IFERROR(VLOOKUP($C88,'World Cup Players'!B:X,9,FALSE),0)</f>
        <v>479</v>
      </c>
      <c r="G88" s="23">
        <f>IFERROR(VLOOKUP($C88,'World Cup Players'!B:X,11,FALSE),0)</f>
        <v>0</v>
      </c>
      <c r="H88" s="23">
        <f>IFERROR(VLOOKUP($C88,'World Cup Players'!B:X,12,FALSE),0)</f>
        <v>0</v>
      </c>
      <c r="I88" s="41">
        <f>IFERROR(VLOOKUP($C88,'GAME WINNING GOALS'!A:B,2,FALSE),0)</f>
        <v>0</v>
      </c>
      <c r="J88" s="23">
        <f>IFERROR(VLOOKUP($C88,'World Cup Players'!B:X,17,FALSE),0)</f>
        <v>0</v>
      </c>
      <c r="K88" s="23">
        <f>IFERROR(VLOOKUP($C88,'World Cup Players'!B:X,18,FALSE),0)</f>
        <v>0</v>
      </c>
      <c r="L88" s="44">
        <f>IFERROR(VLOOKUP($C88,'World Cup GK'!B:AE,16,FALSE),0)</f>
        <v>0</v>
      </c>
      <c r="M88" s="44">
        <f>IFERROR(VLOOKUP($C88,'World Cup GK'!B:AE,19,FALSE),0)</f>
        <v>0</v>
      </c>
      <c r="N88" s="44">
        <f>IFERROR(VLOOKUP($C88,'World Cup GK'!B:AE,14,FALSE),0)</f>
        <v>0</v>
      </c>
      <c r="O88" s="44">
        <f>IFERROR(VLOOKUP($C88,'World Cup GK'!B:AE,11,FALSE),0)</f>
        <v>0</v>
      </c>
      <c r="P88" s="43">
        <f t="shared" si="21"/>
        <v>3.9757000000000002</v>
      </c>
      <c r="S88" s="24"/>
      <c r="T88" s="265" t="s">
        <v>539</v>
      </c>
      <c r="U88" s="23" t="s">
        <v>1420</v>
      </c>
      <c r="V88" s="30"/>
      <c r="W88" s="23">
        <v>360</v>
      </c>
      <c r="X88" s="23">
        <v>0</v>
      </c>
      <c r="Y88" s="23">
        <v>0</v>
      </c>
      <c r="Z88" s="41">
        <v>0</v>
      </c>
      <c r="AA88" s="23">
        <v>0</v>
      </c>
      <c r="AB88" s="23">
        <v>0</v>
      </c>
      <c r="AC88" s="44">
        <v>0</v>
      </c>
      <c r="AD88" s="44">
        <v>0</v>
      </c>
      <c r="AE88" s="44">
        <v>0</v>
      </c>
      <c r="AF88" s="44">
        <v>0</v>
      </c>
      <c r="AG88" s="43">
        <v>2.988</v>
      </c>
      <c r="AI88" s="24"/>
      <c r="AJ88" s="265" t="s">
        <v>539</v>
      </c>
      <c r="AK88" s="23" t="s">
        <v>1420</v>
      </c>
      <c r="AL88" s="30"/>
      <c r="AM88" s="397">
        <f t="shared" si="17"/>
        <v>119</v>
      </c>
      <c r="AN88" s="397">
        <f t="shared" si="18"/>
        <v>0</v>
      </c>
      <c r="AO88" s="397">
        <f t="shared" si="18"/>
        <v>0</v>
      </c>
      <c r="AP88" s="397">
        <f t="shared" si="18"/>
        <v>0</v>
      </c>
      <c r="AQ88" s="397">
        <f t="shared" si="18"/>
        <v>0</v>
      </c>
      <c r="AR88" s="397">
        <f t="shared" si="15"/>
        <v>0</v>
      </c>
      <c r="AS88" s="397">
        <f t="shared" si="15"/>
        <v>0</v>
      </c>
      <c r="AT88" s="397">
        <f t="shared" si="15"/>
        <v>0</v>
      </c>
      <c r="AU88" s="397">
        <f t="shared" si="15"/>
        <v>0</v>
      </c>
      <c r="AV88" s="397">
        <f t="shared" si="23"/>
        <v>0</v>
      </c>
      <c r="AW88" s="314">
        <f t="shared" ref="AW88:AW93" si="25">P88-AG88</f>
        <v>0.98770000000000024</v>
      </c>
    </row>
    <row r="89" spans="2:49" x14ac:dyDescent="0.25">
      <c r="B89" s="24"/>
      <c r="C89" s="267" t="s">
        <v>648</v>
      </c>
      <c r="D89" s="23" t="str">
        <f>IFERROR(VLOOKUP($C89,'World Cup Players'!B:X,3,FALSE),0)</f>
        <v>eng England</v>
      </c>
      <c r="E89" s="30"/>
      <c r="F89" s="23">
        <f>IFERROR(VLOOKUP($C89,'World Cup Players'!B:X,9,FALSE),0)</f>
        <v>574</v>
      </c>
      <c r="G89" s="23">
        <f>IFERROR(VLOOKUP($C89,'World Cup Players'!B:X,11,FALSE),0)</f>
        <v>0</v>
      </c>
      <c r="H89" s="23">
        <f>IFERROR(VLOOKUP($C89,'World Cup Players'!B:X,12,FALSE),0)</f>
        <v>0</v>
      </c>
      <c r="I89" s="41">
        <f>IFERROR(VLOOKUP($C89,'GAME WINNING GOALS'!A:B,2,FALSE),0)</f>
        <v>0</v>
      </c>
      <c r="J89" s="23">
        <f>IFERROR(VLOOKUP($C89,'World Cup Players'!B:X,17,FALSE),0)</f>
        <v>1</v>
      </c>
      <c r="K89" s="23">
        <f>IFERROR(VLOOKUP($C89,'World Cup Players'!B:X,18,FALSE),0)</f>
        <v>0</v>
      </c>
      <c r="L89" s="44">
        <f>IFERROR(VLOOKUP($C89,'World Cup GK'!B:AE,16,FALSE),0)</f>
        <v>0</v>
      </c>
      <c r="M89" s="44">
        <f>IFERROR(VLOOKUP($C89,'World Cup GK'!B:AE,19,FALSE),0)</f>
        <v>0</v>
      </c>
      <c r="N89" s="44">
        <f>IFERROR(VLOOKUP($C89,'World Cup GK'!B:AE,14,FALSE),0)</f>
        <v>0</v>
      </c>
      <c r="O89" s="44">
        <f>IFERROR(VLOOKUP($C89,'World Cup GK'!B:AE,11,FALSE),0)</f>
        <v>0</v>
      </c>
      <c r="P89" s="43">
        <f t="shared" si="21"/>
        <v>4.5141999999999998</v>
      </c>
      <c r="S89" s="24"/>
      <c r="T89" s="267" t="s">
        <v>648</v>
      </c>
      <c r="U89" s="23" t="s">
        <v>1542</v>
      </c>
      <c r="V89" s="30"/>
      <c r="W89" s="23">
        <v>364</v>
      </c>
      <c r="X89" s="23">
        <v>0</v>
      </c>
      <c r="Y89" s="23">
        <v>0</v>
      </c>
      <c r="Z89" s="41">
        <v>0</v>
      </c>
      <c r="AA89" s="23">
        <v>1</v>
      </c>
      <c r="AB89" s="23">
        <v>0</v>
      </c>
      <c r="AC89" s="44">
        <v>0</v>
      </c>
      <c r="AD89" s="44">
        <v>0</v>
      </c>
      <c r="AE89" s="44">
        <v>0</v>
      </c>
      <c r="AF89" s="44">
        <v>0</v>
      </c>
      <c r="AG89" s="43">
        <v>2.7711999999999999</v>
      </c>
      <c r="AI89" s="24"/>
      <c r="AJ89" s="267" t="s">
        <v>648</v>
      </c>
      <c r="AK89" s="23" t="s">
        <v>1542</v>
      </c>
      <c r="AL89" s="30"/>
      <c r="AM89" s="397">
        <f t="shared" si="17"/>
        <v>210</v>
      </c>
      <c r="AN89" s="397">
        <f t="shared" si="18"/>
        <v>0</v>
      </c>
      <c r="AO89" s="397">
        <f t="shared" si="18"/>
        <v>0</v>
      </c>
      <c r="AP89" s="397">
        <f t="shared" si="18"/>
        <v>0</v>
      </c>
      <c r="AQ89" s="397">
        <f t="shared" si="18"/>
        <v>0</v>
      </c>
      <c r="AR89" s="397">
        <f t="shared" si="15"/>
        <v>0</v>
      </c>
      <c r="AS89" s="397">
        <f t="shared" si="15"/>
        <v>0</v>
      </c>
      <c r="AT89" s="397">
        <f t="shared" si="15"/>
        <v>0</v>
      </c>
      <c r="AU89" s="397">
        <f t="shared" si="15"/>
        <v>0</v>
      </c>
      <c r="AV89" s="397">
        <f t="shared" si="23"/>
        <v>0</v>
      </c>
      <c r="AW89" s="314">
        <f t="shared" si="25"/>
        <v>1.7429999999999999</v>
      </c>
    </row>
    <row r="90" spans="2:49" x14ac:dyDescent="0.25">
      <c r="B90" s="24"/>
      <c r="C90" s="270" t="s">
        <v>558</v>
      </c>
      <c r="D90" s="23" t="str">
        <f>IFERROR(VLOOKUP($C90,'World Cup Players'!B:X,3,FALSE),0)</f>
        <v>fr France</v>
      </c>
      <c r="E90" s="30"/>
      <c r="F90" s="23">
        <f>IFERROR(VLOOKUP($C90,'World Cup Players'!B:X,9,FALSE),0)</f>
        <v>630</v>
      </c>
      <c r="G90" s="23">
        <f>IFERROR(VLOOKUP($C90,'World Cup Players'!B:X,11,FALSE),0)</f>
        <v>0</v>
      </c>
      <c r="H90" s="23">
        <f>IFERROR(VLOOKUP($C90,'World Cup Players'!B:X,12,FALSE),0)</f>
        <v>0</v>
      </c>
      <c r="I90" s="41">
        <f>IFERROR(VLOOKUP($C90,'GAME WINNING GOALS'!A:B,2,FALSE),0)</f>
        <v>0</v>
      </c>
      <c r="J90" s="23">
        <f>IFERROR(VLOOKUP($C90,'World Cup Players'!B:X,17,FALSE),0)</f>
        <v>0</v>
      </c>
      <c r="K90" s="23">
        <f>IFERROR(VLOOKUP($C90,'World Cup Players'!B:X,18,FALSE),0)</f>
        <v>0</v>
      </c>
      <c r="L90" s="44">
        <f>IFERROR(VLOOKUP($C90,'World Cup GK'!B:AE,16,FALSE),0)</f>
        <v>6</v>
      </c>
      <c r="M90" s="44">
        <f>IFERROR(VLOOKUP($C90,'World Cup GK'!B:AE,19,FALSE),0)</f>
        <v>4</v>
      </c>
      <c r="N90" s="44">
        <f>IFERROR(VLOOKUP($C90,'World Cup GK'!B:AE,14,FALSE),0)</f>
        <v>8</v>
      </c>
      <c r="O90" s="44">
        <f>IFERROR(VLOOKUP($C90,'World Cup GK'!B:AE,11,FALSE),0)</f>
        <v>4</v>
      </c>
      <c r="P90" s="43">
        <f t="shared" si="21"/>
        <v>15.829000000000001</v>
      </c>
      <c r="S90" s="24"/>
      <c r="T90" s="270" t="s">
        <v>558</v>
      </c>
      <c r="U90" s="23" t="s">
        <v>1420</v>
      </c>
      <c r="V90" s="30"/>
      <c r="W90" s="23">
        <v>450</v>
      </c>
      <c r="X90" s="23">
        <v>0</v>
      </c>
      <c r="Y90" s="23">
        <v>0</v>
      </c>
      <c r="Z90" s="41">
        <v>0</v>
      </c>
      <c r="AA90" s="23">
        <v>0</v>
      </c>
      <c r="AB90" s="23">
        <v>0</v>
      </c>
      <c r="AC90" s="44">
        <v>5</v>
      </c>
      <c r="AD90" s="44">
        <v>3</v>
      </c>
      <c r="AE90" s="44">
        <v>7</v>
      </c>
      <c r="AF90" s="44">
        <v>2</v>
      </c>
      <c r="AG90" s="43">
        <v>12.635</v>
      </c>
      <c r="AI90" s="24"/>
      <c r="AJ90" s="270" t="s">
        <v>558</v>
      </c>
      <c r="AK90" s="23" t="s">
        <v>1420</v>
      </c>
      <c r="AL90" s="30"/>
      <c r="AM90" s="397">
        <f t="shared" si="17"/>
        <v>180</v>
      </c>
      <c r="AN90" s="397">
        <f t="shared" si="18"/>
        <v>0</v>
      </c>
      <c r="AO90" s="397">
        <f t="shared" si="18"/>
        <v>0</v>
      </c>
      <c r="AP90" s="397">
        <f t="shared" si="18"/>
        <v>0</v>
      </c>
      <c r="AQ90" s="397">
        <f t="shared" si="18"/>
        <v>0</v>
      </c>
      <c r="AR90" s="397">
        <f t="shared" si="15"/>
        <v>0</v>
      </c>
      <c r="AS90" s="397">
        <f t="shared" si="15"/>
        <v>1</v>
      </c>
      <c r="AT90" s="397">
        <f t="shared" si="15"/>
        <v>1</v>
      </c>
      <c r="AU90" s="397">
        <f t="shared" si="15"/>
        <v>1</v>
      </c>
      <c r="AV90" s="397">
        <f t="shared" si="23"/>
        <v>2</v>
      </c>
      <c r="AW90" s="314">
        <f t="shared" si="25"/>
        <v>3.1940000000000008</v>
      </c>
    </row>
    <row r="91" spans="2:49" x14ac:dyDescent="0.25">
      <c r="B91" s="24"/>
      <c r="C91" s="266" t="s">
        <v>45</v>
      </c>
      <c r="D91" s="23" t="str">
        <f>IFERROR(VLOOKUP($C91,'World Cup Players'!B:X,3,FALSE),0)</f>
        <v>eng England</v>
      </c>
      <c r="E91" s="30"/>
      <c r="F91" s="23">
        <f>IFERROR(VLOOKUP($C91,'World Cup Players'!B:X,9,FALSE),0)</f>
        <v>660</v>
      </c>
      <c r="G91" s="23">
        <f>IFERROR(VLOOKUP($C91,'World Cup Players'!B:X,11,FALSE),0)</f>
        <v>0</v>
      </c>
      <c r="H91" s="23">
        <f>IFERROR(VLOOKUP($C91,'World Cup Players'!B:X,12,FALSE),0)</f>
        <v>0</v>
      </c>
      <c r="I91" s="41">
        <f>IFERROR(VLOOKUP($C91,'GAME WINNING GOALS'!A:B,2,FALSE),0)</f>
        <v>0</v>
      </c>
      <c r="J91" s="23">
        <f>IFERROR(VLOOKUP($C91,'World Cup Players'!B:X,17,FALSE),0)</f>
        <v>0</v>
      </c>
      <c r="K91" s="23">
        <f>IFERROR(VLOOKUP($C91,'World Cup Players'!B:X,18,FALSE),0)</f>
        <v>0</v>
      </c>
      <c r="L91" s="44">
        <f>IFERROR(VLOOKUP($C91,'World Cup GK'!B:AE,16,FALSE),0)</f>
        <v>5</v>
      </c>
      <c r="M91" s="44">
        <f>IFERROR(VLOOKUP($C91,'World Cup GK'!B:AE,19,FALSE),0)</f>
        <v>2</v>
      </c>
      <c r="N91" s="44">
        <f>IFERROR(VLOOKUP($C91,'World Cup GK'!B:AE,14,FALSE),0)</f>
        <v>15</v>
      </c>
      <c r="O91" s="44">
        <f>IFERROR(VLOOKUP($C91,'World Cup GK'!B:AE,11,FALSE),0)</f>
        <v>8</v>
      </c>
      <c r="P91" s="43">
        <f t="shared" si="21"/>
        <v>13.478</v>
      </c>
      <c r="S91" s="24"/>
      <c r="T91" s="266" t="s">
        <v>45</v>
      </c>
      <c r="U91" s="23" t="s">
        <v>1542</v>
      </c>
      <c r="V91" s="30"/>
      <c r="W91" s="23">
        <v>450</v>
      </c>
      <c r="X91" s="23">
        <v>0</v>
      </c>
      <c r="Y91" s="23">
        <v>0</v>
      </c>
      <c r="Z91" s="41">
        <v>0</v>
      </c>
      <c r="AA91" s="23">
        <v>0</v>
      </c>
      <c r="AB91" s="23">
        <v>0</v>
      </c>
      <c r="AC91" s="44">
        <v>4</v>
      </c>
      <c r="AD91" s="44">
        <v>2</v>
      </c>
      <c r="AE91" s="44">
        <v>9</v>
      </c>
      <c r="AF91" s="44">
        <v>5</v>
      </c>
      <c r="AG91" s="43">
        <v>10.285</v>
      </c>
      <c r="AI91" s="24"/>
      <c r="AJ91" s="266" t="s">
        <v>45</v>
      </c>
      <c r="AK91" s="23" t="s">
        <v>1542</v>
      </c>
      <c r="AL91" s="30"/>
      <c r="AM91" s="397">
        <f t="shared" si="17"/>
        <v>210</v>
      </c>
      <c r="AN91" s="397">
        <f t="shared" si="18"/>
        <v>0</v>
      </c>
      <c r="AO91" s="397">
        <f t="shared" si="18"/>
        <v>0</v>
      </c>
      <c r="AP91" s="397">
        <f t="shared" si="18"/>
        <v>0</v>
      </c>
      <c r="AQ91" s="397">
        <f t="shared" si="18"/>
        <v>0</v>
      </c>
      <c r="AR91" s="397">
        <f t="shared" si="15"/>
        <v>0</v>
      </c>
      <c r="AS91" s="397">
        <f t="shared" si="15"/>
        <v>1</v>
      </c>
      <c r="AT91" s="397">
        <f t="shared" si="15"/>
        <v>0</v>
      </c>
      <c r="AU91" s="397">
        <f t="shared" si="15"/>
        <v>6</v>
      </c>
      <c r="AV91" s="397">
        <f t="shared" si="23"/>
        <v>3</v>
      </c>
      <c r="AW91" s="314">
        <f t="shared" si="25"/>
        <v>3.1929999999999996</v>
      </c>
    </row>
    <row r="92" spans="2:49" x14ac:dyDescent="0.25">
      <c r="B92" s="24"/>
      <c r="C92" s="266" t="s">
        <v>400</v>
      </c>
      <c r="D92" s="23" t="str">
        <f>IFERROR(VLOOKUP($C92,'World Cup Players'!B:X,3,FALSE),0)</f>
        <v>ma Morocco</v>
      </c>
      <c r="E92" s="30"/>
      <c r="F92" s="23">
        <f>IFERROR(VLOOKUP($C92,'World Cup Players'!B:X,9,FALSE),0)</f>
        <v>570</v>
      </c>
      <c r="G92" s="23">
        <f>IFERROR(VLOOKUP($C92,'World Cup Players'!B:X,11,FALSE),0)</f>
        <v>0</v>
      </c>
      <c r="H92" s="23">
        <f>IFERROR(VLOOKUP($C92,'World Cup Players'!B:X,12,FALSE),0)</f>
        <v>0</v>
      </c>
      <c r="I92" s="23">
        <f>IFERROR(VLOOKUP($C92,'GAME WINNING GOALS'!A:B,2,FALSE),0)</f>
        <v>0</v>
      </c>
      <c r="J92" s="23">
        <f>IFERROR(VLOOKUP($C92,'World Cup Players'!B:X,17,FALSE),0)</f>
        <v>0</v>
      </c>
      <c r="K92" s="23">
        <f>IFERROR(VLOOKUP($C92,'World Cup Players'!B:X,18,FALSE),0)</f>
        <v>0</v>
      </c>
      <c r="L92" s="44">
        <f>IFERROR(VLOOKUP($C92,'World Cup GK'!B:AE,16,FALSE),0)</f>
        <v>3</v>
      </c>
      <c r="M92" s="44">
        <f>IFERROR(VLOOKUP($C92,'World Cup GK'!B:AE,19,FALSE),0)</f>
        <v>2</v>
      </c>
      <c r="N92" s="44">
        <f>IFERROR(VLOOKUP($C92,'World Cup GK'!B:AE,14,FALSE),0)</f>
        <v>14</v>
      </c>
      <c r="O92" s="44">
        <f>IFERROR(VLOOKUP($C92,'World Cup GK'!B:AE,11,FALSE),0)</f>
        <v>6</v>
      </c>
      <c r="P92" s="43">
        <f t="shared" si="21"/>
        <v>11.031000000000001</v>
      </c>
      <c r="S92" s="24"/>
      <c r="T92" s="266" t="s">
        <v>400</v>
      </c>
      <c r="U92" s="23" t="s">
        <v>992</v>
      </c>
      <c r="V92" s="30"/>
      <c r="W92" s="23">
        <v>480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44">
        <v>3</v>
      </c>
      <c r="AD92" s="44">
        <v>2</v>
      </c>
      <c r="AE92" s="44">
        <v>9</v>
      </c>
      <c r="AF92" s="44">
        <v>4</v>
      </c>
      <c r="AG92" s="43">
        <v>9.7840000000000007</v>
      </c>
      <c r="AI92" s="24"/>
      <c r="AJ92" s="266" t="s">
        <v>400</v>
      </c>
      <c r="AK92" s="23" t="s">
        <v>992</v>
      </c>
      <c r="AL92" s="30"/>
      <c r="AM92" s="397">
        <f t="shared" si="17"/>
        <v>90</v>
      </c>
      <c r="AN92" s="397">
        <f t="shared" si="18"/>
        <v>0</v>
      </c>
      <c r="AO92" s="397">
        <f t="shared" si="18"/>
        <v>0</v>
      </c>
      <c r="AP92" s="397">
        <f t="shared" si="18"/>
        <v>0</v>
      </c>
      <c r="AQ92" s="397">
        <f t="shared" si="18"/>
        <v>0</v>
      </c>
      <c r="AR92" s="397">
        <f t="shared" si="15"/>
        <v>0</v>
      </c>
      <c r="AS92" s="397">
        <f t="shared" si="15"/>
        <v>0</v>
      </c>
      <c r="AT92" s="397">
        <f t="shared" si="15"/>
        <v>0</v>
      </c>
      <c r="AU92" s="397">
        <f t="shared" si="15"/>
        <v>5</v>
      </c>
      <c r="AV92" s="397">
        <f t="shared" si="23"/>
        <v>2</v>
      </c>
      <c r="AW92" s="314">
        <f t="shared" si="25"/>
        <v>1.2469999999999999</v>
      </c>
    </row>
    <row r="93" spans="2:49" x14ac:dyDescent="0.25">
      <c r="B93" s="24"/>
      <c r="C93" s="270" t="s">
        <v>765</v>
      </c>
      <c r="D93" s="23" t="str">
        <f>IFERROR(VLOOKUP($C93,'World Cup Players'!B:X,3,FALSE),0)</f>
        <v>no Norway</v>
      </c>
      <c r="E93" s="30"/>
      <c r="F93" s="23">
        <f>IFERROR(VLOOKUP($C93,'World Cup Players'!B:X,9,FALSE),0)</f>
        <v>480</v>
      </c>
      <c r="G93" s="23">
        <f>IFERROR(VLOOKUP($C93,'World Cup Players'!B:X,11,FALSE),0)</f>
        <v>0</v>
      </c>
      <c r="H93" s="23">
        <f>IFERROR(VLOOKUP($C93,'World Cup Players'!B:X,12,FALSE),0)</f>
        <v>0</v>
      </c>
      <c r="I93" s="23">
        <f>IFERROR(VLOOKUP($C93,'GAME WINNING GOALS'!A:B,2,FALSE),0)</f>
        <v>0</v>
      </c>
      <c r="J93" s="23">
        <f>IFERROR(VLOOKUP($C93,'World Cup Players'!B:X,17,FALSE),0)</f>
        <v>0</v>
      </c>
      <c r="K93" s="23">
        <f>IFERROR(VLOOKUP($C93,'World Cup Players'!B:X,18,FALSE),0)</f>
        <v>0</v>
      </c>
      <c r="L93" s="44">
        <f>IFERROR(VLOOKUP($C93,'World Cup GK'!B:AE,16,FALSE),0)</f>
        <v>4</v>
      </c>
      <c r="M93" s="44">
        <f>IFERROR(VLOOKUP($C93,'World Cup GK'!B:AE,19,FALSE),0)</f>
        <v>0</v>
      </c>
      <c r="N93" s="44">
        <f>IFERROR(VLOOKUP($C93,'World Cup GK'!B:AE,14,FALSE),0)</f>
        <v>15</v>
      </c>
      <c r="O93" s="44">
        <f>IFERROR(VLOOKUP($C93,'World Cup GK'!B:AE,11,FALSE),0)</f>
        <v>7</v>
      </c>
      <c r="P93" s="43">
        <f t="shared" si="21"/>
        <v>9.234</v>
      </c>
      <c r="S93" s="24"/>
      <c r="T93" s="270" t="s">
        <v>765</v>
      </c>
      <c r="U93" s="23" t="s">
        <v>1397</v>
      </c>
      <c r="V93" s="30"/>
      <c r="W93" s="23">
        <v>360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44">
        <v>4</v>
      </c>
      <c r="AD93" s="44">
        <v>0</v>
      </c>
      <c r="AE93" s="44">
        <v>9</v>
      </c>
      <c r="AF93" s="44">
        <v>5</v>
      </c>
      <c r="AG93" s="43">
        <v>7.5380000000000003</v>
      </c>
      <c r="AI93" s="24"/>
      <c r="AJ93" s="270" t="s">
        <v>765</v>
      </c>
      <c r="AK93" s="23" t="s">
        <v>1397</v>
      </c>
      <c r="AL93" s="30"/>
      <c r="AM93" s="397">
        <f t="shared" si="17"/>
        <v>120</v>
      </c>
      <c r="AN93" s="397">
        <f t="shared" si="18"/>
        <v>0</v>
      </c>
      <c r="AO93" s="397">
        <f t="shared" si="18"/>
        <v>0</v>
      </c>
      <c r="AP93" s="397">
        <f t="shared" si="18"/>
        <v>0</v>
      </c>
      <c r="AQ93" s="397">
        <f t="shared" si="18"/>
        <v>0</v>
      </c>
      <c r="AR93" s="397">
        <f t="shared" si="15"/>
        <v>0</v>
      </c>
      <c r="AS93" s="397">
        <f t="shared" si="15"/>
        <v>0</v>
      </c>
      <c r="AT93" s="397">
        <f t="shared" si="15"/>
        <v>0</v>
      </c>
      <c r="AU93" s="397">
        <f t="shared" si="15"/>
        <v>6</v>
      </c>
      <c r="AV93" s="397">
        <f t="shared" si="23"/>
        <v>2</v>
      </c>
      <c r="AW93" s="314">
        <f t="shared" si="25"/>
        <v>1.6959999999999997</v>
      </c>
    </row>
    <row r="94" spans="2:49" x14ac:dyDescent="0.25">
      <c r="B94" s="24"/>
      <c r="C94" s="266" t="s">
        <v>763</v>
      </c>
      <c r="D94" s="23" t="str">
        <f>IFERROR(VLOOKUP($C94,'World Cup Players'!B:X,3,FALSE),0)</f>
        <v>ci Côte d'Ivoire</v>
      </c>
      <c r="E94" s="30"/>
      <c r="F94" s="23">
        <f>IFERROR(VLOOKUP($C94,'World Cup Players'!B:X,9,FALSE),0)</f>
        <v>360</v>
      </c>
      <c r="G94" s="23">
        <f>IFERROR(VLOOKUP($C94,'World Cup Players'!B:X,11,FALSE),0)</f>
        <v>0</v>
      </c>
      <c r="H94" s="23">
        <f>IFERROR(VLOOKUP($C94,'World Cup Players'!B:X,12,FALSE),0)</f>
        <v>0</v>
      </c>
      <c r="I94" s="23">
        <f>IFERROR(VLOOKUP($C94,'GAME WINNING GOALS'!A:B,2,FALSE),0)</f>
        <v>0</v>
      </c>
      <c r="J94" s="23">
        <f>IFERROR(VLOOKUP($C94,'World Cup Players'!B:X,17,FALSE),0)</f>
        <v>0</v>
      </c>
      <c r="K94" s="23">
        <f>IFERROR(VLOOKUP($C94,'World Cup Players'!B:X,18,FALSE),0)</f>
        <v>0</v>
      </c>
      <c r="L94" s="44">
        <f>IFERROR(VLOOKUP($C94,'World Cup GK'!B:AE,16,FALSE),0)</f>
        <v>2</v>
      </c>
      <c r="M94" s="44">
        <f>IFERROR(VLOOKUP($C94,'World Cup GK'!B:AE,19,FALSE),0)</f>
        <v>2</v>
      </c>
      <c r="N94" s="44">
        <f>IFERROR(VLOOKUP($C94,'World Cup GK'!B:AE,14,FALSE),0)</f>
        <v>9</v>
      </c>
      <c r="O94" s="44">
        <f>IFERROR(VLOOKUP($C94,'World Cup GK'!B:AE,11,FALSE),0)</f>
        <v>4</v>
      </c>
      <c r="P94" s="43">
        <f t="shared" si="21"/>
        <v>7.7880000000000003</v>
      </c>
      <c r="S94" s="24"/>
      <c r="T94" s="266" t="s">
        <v>763</v>
      </c>
      <c r="U94" s="23" t="s">
        <v>1103</v>
      </c>
      <c r="V94" s="30"/>
      <c r="W94" s="23">
        <v>360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44">
        <v>2</v>
      </c>
      <c r="AD94" s="44">
        <v>2</v>
      </c>
      <c r="AE94" s="44">
        <v>9</v>
      </c>
      <c r="AF94" s="44">
        <v>4</v>
      </c>
      <c r="AG94" s="43">
        <v>7.7880000000000003</v>
      </c>
      <c r="AI94" s="24"/>
      <c r="AJ94" s="266" t="s">
        <v>763</v>
      </c>
      <c r="AK94" s="23" t="s">
        <v>1103</v>
      </c>
      <c r="AL94" s="30"/>
      <c r="AM94" s="397">
        <f t="shared" si="17"/>
        <v>0</v>
      </c>
      <c r="AN94" s="397">
        <f t="shared" si="18"/>
        <v>0</v>
      </c>
      <c r="AO94" s="397">
        <f t="shared" si="18"/>
        <v>0</v>
      </c>
      <c r="AP94" s="397">
        <f t="shared" si="18"/>
        <v>0</v>
      </c>
      <c r="AQ94" s="397">
        <f t="shared" si="18"/>
        <v>0</v>
      </c>
      <c r="AR94" s="397">
        <f t="shared" si="15"/>
        <v>0</v>
      </c>
      <c r="AS94" s="397">
        <f t="shared" si="15"/>
        <v>0</v>
      </c>
      <c r="AT94" s="397">
        <f t="shared" si="15"/>
        <v>0</v>
      </c>
      <c r="AU94" s="397">
        <f t="shared" si="15"/>
        <v>0</v>
      </c>
      <c r="AV94" s="397">
        <f t="shared" si="23"/>
        <v>0</v>
      </c>
      <c r="AW94" s="314">
        <f t="shared" si="19"/>
        <v>0</v>
      </c>
    </row>
    <row r="95" spans="2:49" x14ac:dyDescent="0.25">
      <c r="B95" s="24"/>
      <c r="C95" s="265" t="s">
        <v>307</v>
      </c>
      <c r="D95" s="23">
        <f>IFERROR(VLOOKUP($C95,'World Cup Players'!B:X,3,FALSE),0)</f>
        <v>0</v>
      </c>
      <c r="E95" s="30"/>
      <c r="L95" s="44"/>
      <c r="M95" s="44"/>
      <c r="N95" s="44"/>
      <c r="O95" s="44"/>
      <c r="S95" s="24"/>
      <c r="T95" s="265" t="s">
        <v>307</v>
      </c>
      <c r="U95" s="23">
        <v>0</v>
      </c>
      <c r="V95" s="30"/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44">
        <v>0</v>
      </c>
      <c r="AD95" s="44">
        <v>0</v>
      </c>
      <c r="AE95" s="44">
        <v>0</v>
      </c>
      <c r="AF95" s="44">
        <v>0</v>
      </c>
      <c r="AG95" s="43">
        <v>0</v>
      </c>
      <c r="AI95" s="24"/>
      <c r="AJ95" s="265" t="s">
        <v>307</v>
      </c>
      <c r="AK95" s="23">
        <v>0</v>
      </c>
      <c r="AL95" s="30"/>
      <c r="AM95" s="397">
        <f t="shared" si="17"/>
        <v>0</v>
      </c>
      <c r="AN95" s="397">
        <f t="shared" si="18"/>
        <v>0</v>
      </c>
      <c r="AO95" s="397">
        <f t="shared" si="18"/>
        <v>0</v>
      </c>
      <c r="AP95" s="397">
        <f t="shared" si="18"/>
        <v>0</v>
      </c>
      <c r="AQ95" s="397">
        <f t="shared" si="18"/>
        <v>0</v>
      </c>
      <c r="AR95" s="397">
        <f t="shared" si="15"/>
        <v>0</v>
      </c>
      <c r="AS95" s="397">
        <f t="shared" si="15"/>
        <v>0</v>
      </c>
      <c r="AT95" s="397">
        <f t="shared" si="15"/>
        <v>0</v>
      </c>
      <c r="AU95" s="397">
        <f t="shared" si="15"/>
        <v>0</v>
      </c>
      <c r="AV95" s="397">
        <f t="shared" si="23"/>
        <v>0</v>
      </c>
      <c r="AW95" s="314">
        <f t="shared" ref="AW95:AW99" si="26">P95-AG95</f>
        <v>0</v>
      </c>
    </row>
    <row r="96" spans="2:49" x14ac:dyDescent="0.25">
      <c r="B96" s="24"/>
      <c r="C96" s="265" t="s">
        <v>609</v>
      </c>
      <c r="D96" s="23">
        <f>IFERROR(VLOOKUP($C96,'World Cup Players'!B:X,3,FALSE),0)</f>
        <v>0</v>
      </c>
      <c r="E96" s="30"/>
      <c r="L96" s="44"/>
      <c r="M96" s="44"/>
      <c r="N96" s="44"/>
      <c r="O96" s="44"/>
      <c r="S96" s="24"/>
      <c r="T96" s="265" t="s">
        <v>609</v>
      </c>
      <c r="U96" s="23">
        <v>0</v>
      </c>
      <c r="V96" s="30"/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44">
        <v>0</v>
      </c>
      <c r="AD96" s="44">
        <v>0</v>
      </c>
      <c r="AE96" s="44">
        <v>0</v>
      </c>
      <c r="AF96" s="44">
        <v>0</v>
      </c>
      <c r="AG96" s="43">
        <v>0</v>
      </c>
      <c r="AI96" s="24"/>
      <c r="AJ96" s="265" t="s">
        <v>609</v>
      </c>
      <c r="AK96" s="23">
        <v>0</v>
      </c>
      <c r="AL96" s="30"/>
      <c r="AM96" s="397">
        <f t="shared" si="17"/>
        <v>0</v>
      </c>
      <c r="AN96" s="397">
        <f t="shared" si="18"/>
        <v>0</v>
      </c>
      <c r="AO96" s="397">
        <f t="shared" si="18"/>
        <v>0</v>
      </c>
      <c r="AP96" s="397">
        <f t="shared" si="18"/>
        <v>0</v>
      </c>
      <c r="AQ96" s="397">
        <f t="shared" si="18"/>
        <v>0</v>
      </c>
      <c r="AR96" s="397">
        <f t="shared" si="15"/>
        <v>0</v>
      </c>
      <c r="AS96" s="397">
        <f t="shared" si="15"/>
        <v>0</v>
      </c>
      <c r="AT96" s="397">
        <f t="shared" si="15"/>
        <v>0</v>
      </c>
      <c r="AU96" s="397">
        <f t="shared" si="15"/>
        <v>0</v>
      </c>
      <c r="AV96" s="397">
        <f t="shared" si="23"/>
        <v>0</v>
      </c>
      <c r="AW96" s="314">
        <f t="shared" si="26"/>
        <v>0</v>
      </c>
    </row>
    <row r="97" spans="2:49" x14ac:dyDescent="0.25">
      <c r="B97" s="24"/>
      <c r="C97" s="265" t="s">
        <v>303</v>
      </c>
      <c r="D97" s="23">
        <f>IFERROR(VLOOKUP($C97,'World Cup Players'!B:X,3,FALSE),0)</f>
        <v>0</v>
      </c>
      <c r="E97" s="30"/>
      <c r="L97" s="44"/>
      <c r="M97" s="44"/>
      <c r="N97" s="44"/>
      <c r="O97" s="44"/>
      <c r="S97" s="24"/>
      <c r="T97" s="265" t="s">
        <v>303</v>
      </c>
      <c r="U97" s="23">
        <v>0</v>
      </c>
      <c r="V97" s="30"/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44">
        <v>0</v>
      </c>
      <c r="AD97" s="44">
        <v>0</v>
      </c>
      <c r="AE97" s="44">
        <v>0</v>
      </c>
      <c r="AF97" s="44">
        <v>0</v>
      </c>
      <c r="AG97" s="43">
        <v>0</v>
      </c>
      <c r="AI97" s="24"/>
      <c r="AJ97" s="265" t="s">
        <v>303</v>
      </c>
      <c r="AK97" s="23">
        <v>0</v>
      </c>
      <c r="AL97" s="30"/>
      <c r="AM97" s="397">
        <f t="shared" si="17"/>
        <v>0</v>
      </c>
      <c r="AN97" s="397">
        <f t="shared" si="18"/>
        <v>0</v>
      </c>
      <c r="AO97" s="397">
        <f t="shared" si="18"/>
        <v>0</v>
      </c>
      <c r="AP97" s="397">
        <f t="shared" si="18"/>
        <v>0</v>
      </c>
      <c r="AQ97" s="397">
        <f t="shared" si="18"/>
        <v>0</v>
      </c>
      <c r="AR97" s="397">
        <f t="shared" si="15"/>
        <v>0</v>
      </c>
      <c r="AS97" s="397">
        <f t="shared" si="15"/>
        <v>0</v>
      </c>
      <c r="AT97" s="397">
        <f t="shared" si="15"/>
        <v>0</v>
      </c>
      <c r="AU97" s="397">
        <f t="shared" si="15"/>
        <v>0</v>
      </c>
      <c r="AV97" s="397">
        <f t="shared" si="23"/>
        <v>0</v>
      </c>
      <c r="AW97" s="314">
        <f t="shared" si="26"/>
        <v>0</v>
      </c>
    </row>
    <row r="98" spans="2:49" x14ac:dyDescent="0.25">
      <c r="B98" s="22" t="s">
        <v>147</v>
      </c>
      <c r="C98" s="293"/>
      <c r="D98" s="35">
        <f t="shared" ref="D98:M98" si="27">SUM(D99:D128)</f>
        <v>0</v>
      </c>
      <c r="E98" s="35">
        <f t="shared" si="27"/>
        <v>0</v>
      </c>
      <c r="F98" s="35">
        <f>SUM(F99:F128)</f>
        <v>10171</v>
      </c>
      <c r="G98" s="35">
        <f t="shared" si="27"/>
        <v>26</v>
      </c>
      <c r="H98" s="35">
        <f t="shared" si="27"/>
        <v>21</v>
      </c>
      <c r="I98" s="35">
        <f t="shared" si="27"/>
        <v>9</v>
      </c>
      <c r="J98" s="35">
        <f t="shared" si="27"/>
        <v>7</v>
      </c>
      <c r="K98" s="35">
        <f t="shared" si="27"/>
        <v>0</v>
      </c>
      <c r="L98" s="35">
        <f t="shared" si="27"/>
        <v>16</v>
      </c>
      <c r="M98" s="35">
        <f t="shared" si="27"/>
        <v>12</v>
      </c>
      <c r="N98" s="35">
        <f>SUM(N99:N128)</f>
        <v>42</v>
      </c>
      <c r="O98" s="35">
        <f>SUM(O99:O128)</f>
        <v>24</v>
      </c>
      <c r="P98" s="43">
        <f>SUM((F98*0.0083)+G98+H98+I98+L98+M98+(N98*0.2))-((J98*0.25)+(K98*0.5))-(O98*0.25)</f>
        <v>169.06930000000003</v>
      </c>
      <c r="S98" s="22" t="s">
        <v>147</v>
      </c>
      <c r="T98" s="293"/>
      <c r="U98" s="35">
        <v>0</v>
      </c>
      <c r="V98" s="35">
        <v>0</v>
      </c>
      <c r="W98" s="35">
        <v>8574</v>
      </c>
      <c r="X98" s="35">
        <v>21</v>
      </c>
      <c r="Y98" s="35">
        <v>20</v>
      </c>
      <c r="Z98" s="35">
        <v>7</v>
      </c>
      <c r="AA98" s="35">
        <v>6</v>
      </c>
      <c r="AB98" s="35">
        <v>0</v>
      </c>
      <c r="AC98" s="35">
        <v>13</v>
      </c>
      <c r="AD98" s="35">
        <v>11</v>
      </c>
      <c r="AE98" s="35">
        <v>32</v>
      </c>
      <c r="AF98" s="35">
        <v>20</v>
      </c>
      <c r="AG98" s="43">
        <v>143.0642</v>
      </c>
      <c r="AI98" s="22" t="s">
        <v>147</v>
      </c>
      <c r="AJ98" s="293"/>
      <c r="AK98" s="35">
        <v>0</v>
      </c>
      <c r="AL98" s="35">
        <v>0</v>
      </c>
      <c r="AM98" s="397">
        <f t="shared" si="17"/>
        <v>1597</v>
      </c>
      <c r="AN98" s="397">
        <f t="shared" si="18"/>
        <v>5</v>
      </c>
      <c r="AO98" s="397">
        <f t="shared" si="18"/>
        <v>1</v>
      </c>
      <c r="AP98" s="397">
        <f t="shared" si="18"/>
        <v>2</v>
      </c>
      <c r="AQ98" s="397">
        <f t="shared" si="18"/>
        <v>1</v>
      </c>
      <c r="AR98" s="397">
        <f t="shared" si="15"/>
        <v>0</v>
      </c>
      <c r="AS98" s="397">
        <f t="shared" si="15"/>
        <v>3</v>
      </c>
      <c r="AT98" s="397">
        <f t="shared" si="15"/>
        <v>1</v>
      </c>
      <c r="AU98" s="397">
        <f t="shared" si="15"/>
        <v>10</v>
      </c>
      <c r="AV98" s="397">
        <f t="shared" si="23"/>
        <v>4</v>
      </c>
      <c r="AW98" s="314">
        <f t="shared" si="26"/>
        <v>26.005100000000027</v>
      </c>
    </row>
    <row r="99" spans="2:49" x14ac:dyDescent="0.25">
      <c r="B99" s="24"/>
      <c r="C99" s="265" t="s">
        <v>425</v>
      </c>
      <c r="D99" s="23" t="str">
        <f>IFERROR(VLOOKUP($C99,'World Cup Players'!B:X,3,FALSE),0)</f>
        <v>fr France</v>
      </c>
      <c r="E99" s="30"/>
      <c r="F99" s="23">
        <f>IFERROR(VLOOKUP($C99,'World Cup Players'!B:X,9,FALSE),0)</f>
        <v>605</v>
      </c>
      <c r="G99" s="23">
        <f>IFERROR(VLOOKUP($C99,'World Cup Players'!B:X,11,FALSE),0)</f>
        <v>8</v>
      </c>
      <c r="H99" s="23">
        <f>IFERROR(VLOOKUP($C99,'World Cup Players'!B:X,12,FALSE),0)</f>
        <v>3</v>
      </c>
      <c r="I99" s="23">
        <f>IFERROR(VLOOKUP($C99,'GAME WINNING GOALS'!A:B,2,FALSE),0)</f>
        <v>4</v>
      </c>
      <c r="J99" s="23">
        <f>IFERROR(VLOOKUP($C99,'World Cup Players'!B:X,17,FALSE),0)</f>
        <v>1</v>
      </c>
      <c r="K99" s="23">
        <f>IFERROR(VLOOKUP($C99,'World Cup Players'!B:X,18,FALSE),0)</f>
        <v>0</v>
      </c>
      <c r="L99" s="44">
        <f>IFERROR(VLOOKUP($C99,'World Cup GK'!B:AE,16,FALSE),0)</f>
        <v>0</v>
      </c>
      <c r="M99" s="44">
        <f>IFERROR(VLOOKUP($C99,'World Cup GK'!B:AE,19,FALSE),0)</f>
        <v>0</v>
      </c>
      <c r="N99" s="44">
        <f>IFERROR(VLOOKUP($C99,'World Cup GK'!B:AE,14,FALSE),0)</f>
        <v>0</v>
      </c>
      <c r="O99" s="44">
        <f>IFERROR(VLOOKUP($C99,'World Cup GK'!B:AE,11,FALSE),0)</f>
        <v>0</v>
      </c>
      <c r="P99" s="43">
        <f t="shared" si="21"/>
        <v>19.7715</v>
      </c>
      <c r="S99" s="24"/>
      <c r="T99" s="265" t="s">
        <v>425</v>
      </c>
      <c r="U99" s="23" t="s">
        <v>1420</v>
      </c>
      <c r="V99" s="30"/>
      <c r="W99" s="23">
        <v>439</v>
      </c>
      <c r="X99" s="23">
        <v>7</v>
      </c>
      <c r="Y99" s="23">
        <v>2</v>
      </c>
      <c r="Z99" s="23">
        <v>3</v>
      </c>
      <c r="AA99" s="23">
        <v>0</v>
      </c>
      <c r="AB99" s="23">
        <v>0</v>
      </c>
      <c r="AC99" s="44">
        <v>0</v>
      </c>
      <c r="AD99" s="44">
        <v>0</v>
      </c>
      <c r="AE99" s="44">
        <v>0</v>
      </c>
      <c r="AF99" s="44">
        <v>0</v>
      </c>
      <c r="AG99" s="43">
        <v>15.643699999999999</v>
      </c>
      <c r="AI99" s="24"/>
      <c r="AJ99" s="265" t="s">
        <v>425</v>
      </c>
      <c r="AK99" s="23" t="s">
        <v>1420</v>
      </c>
      <c r="AL99" s="30"/>
      <c r="AM99" s="397">
        <f t="shared" si="17"/>
        <v>166</v>
      </c>
      <c r="AN99" s="397">
        <f t="shared" si="18"/>
        <v>1</v>
      </c>
      <c r="AO99" s="397">
        <f t="shared" si="18"/>
        <v>1</v>
      </c>
      <c r="AP99" s="397">
        <f t="shared" si="18"/>
        <v>1</v>
      </c>
      <c r="AQ99" s="397">
        <f t="shared" si="18"/>
        <v>1</v>
      </c>
      <c r="AR99" s="397">
        <f t="shared" si="15"/>
        <v>0</v>
      </c>
      <c r="AS99" s="397">
        <f t="shared" si="15"/>
        <v>0</v>
      </c>
      <c r="AT99" s="397">
        <f t="shared" si="15"/>
        <v>0</v>
      </c>
      <c r="AU99" s="397">
        <f t="shared" si="15"/>
        <v>0</v>
      </c>
      <c r="AV99" s="397">
        <f t="shared" si="23"/>
        <v>0</v>
      </c>
      <c r="AW99" s="314">
        <f t="shared" si="26"/>
        <v>4.1278000000000006</v>
      </c>
    </row>
    <row r="100" spans="2:49" x14ac:dyDescent="0.25">
      <c r="B100" s="24"/>
      <c r="C100" s="265" t="s">
        <v>213</v>
      </c>
      <c r="D100" s="23" t="str">
        <f>IFERROR(VLOOKUP($C100,'World Cup Players'!B:X,3,FALSE),0)</f>
        <v>br Brazil</v>
      </c>
      <c r="E100" s="30"/>
      <c r="F100" s="23">
        <f>IFERROR(VLOOKUP($C100,'World Cup Players'!B:X,9,FALSE),0)</f>
        <v>440</v>
      </c>
      <c r="G100" s="23">
        <f>IFERROR(VLOOKUP($C100,'World Cup Players'!B:X,11,FALSE),0)</f>
        <v>4</v>
      </c>
      <c r="H100" s="23">
        <f>IFERROR(VLOOKUP($C100,'World Cup Players'!B:X,12,FALSE),0)</f>
        <v>1</v>
      </c>
      <c r="I100" s="23">
        <f>IFERROR(VLOOKUP($C100,'GAME WINNING GOALS'!A:B,2,FALSE),0)</f>
        <v>1</v>
      </c>
      <c r="J100" s="23">
        <f>IFERROR(VLOOKUP($C100,'World Cup Players'!B:X,17,FALSE),0)</f>
        <v>0</v>
      </c>
      <c r="K100" s="23">
        <f>IFERROR(VLOOKUP($C100,'World Cup Players'!B:X,18,FALSE),0)</f>
        <v>0</v>
      </c>
      <c r="L100" s="44">
        <f>IFERROR(VLOOKUP($C100,'World Cup GK'!B:AE,16,FALSE),0)</f>
        <v>0</v>
      </c>
      <c r="M100" s="44">
        <f>IFERROR(VLOOKUP($C100,'World Cup GK'!B:AE,19,FALSE),0)</f>
        <v>0</v>
      </c>
      <c r="N100" s="44">
        <f>IFERROR(VLOOKUP($C100,'World Cup GK'!B:AE,14,FALSE),0)</f>
        <v>0</v>
      </c>
      <c r="O100" s="44">
        <f>IFERROR(VLOOKUP($C100,'World Cup GK'!B:AE,11,FALSE),0)</f>
        <v>0</v>
      </c>
      <c r="P100" s="43">
        <f t="shared" si="21"/>
        <v>9.652000000000001</v>
      </c>
      <c r="S100" s="24"/>
      <c r="T100" s="265" t="s">
        <v>213</v>
      </c>
      <c r="U100" s="23" t="s">
        <v>989</v>
      </c>
      <c r="V100" s="30"/>
      <c r="W100" s="23">
        <v>440</v>
      </c>
      <c r="X100" s="23">
        <v>4</v>
      </c>
      <c r="Y100" s="23">
        <v>1</v>
      </c>
      <c r="Z100" s="23">
        <v>1</v>
      </c>
      <c r="AA100" s="23">
        <v>0</v>
      </c>
      <c r="AB100" s="23">
        <v>0</v>
      </c>
      <c r="AC100" s="44">
        <v>0</v>
      </c>
      <c r="AD100" s="44">
        <v>0</v>
      </c>
      <c r="AE100" s="44">
        <v>0</v>
      </c>
      <c r="AF100" s="44">
        <v>0</v>
      </c>
      <c r="AG100" s="43">
        <v>9.652000000000001</v>
      </c>
      <c r="AI100" s="24"/>
      <c r="AJ100" s="265" t="s">
        <v>213</v>
      </c>
      <c r="AK100" s="23" t="s">
        <v>989</v>
      </c>
      <c r="AL100" s="30"/>
      <c r="AM100" s="397">
        <f t="shared" si="17"/>
        <v>0</v>
      </c>
      <c r="AN100" s="397">
        <f t="shared" si="18"/>
        <v>0</v>
      </c>
      <c r="AO100" s="397">
        <f t="shared" si="18"/>
        <v>0</v>
      </c>
      <c r="AP100" s="397">
        <f t="shared" si="18"/>
        <v>0</v>
      </c>
      <c r="AQ100" s="397">
        <f t="shared" si="18"/>
        <v>0</v>
      </c>
      <c r="AR100" s="397">
        <f t="shared" si="15"/>
        <v>0</v>
      </c>
      <c r="AS100" s="397">
        <f t="shared" si="15"/>
        <v>0</v>
      </c>
      <c r="AT100" s="397">
        <f t="shared" si="15"/>
        <v>0</v>
      </c>
      <c r="AU100" s="397">
        <f t="shared" si="15"/>
        <v>0</v>
      </c>
      <c r="AV100" s="397">
        <f t="shared" si="23"/>
        <v>0</v>
      </c>
      <c r="AW100" s="314">
        <f t="shared" si="19"/>
        <v>0</v>
      </c>
    </row>
    <row r="101" spans="2:49" x14ac:dyDescent="0.25">
      <c r="B101" s="24"/>
      <c r="C101" s="265" t="s">
        <v>613</v>
      </c>
      <c r="D101" s="23" t="str">
        <f>IFERROR(VLOOKUP($C101,'World Cup Players'!B:X,3,FALSE),0)</f>
        <v>de Germany</v>
      </c>
      <c r="E101" s="30"/>
      <c r="F101" s="23">
        <f>IFERROR(VLOOKUP($C101,'World Cup Players'!B:X,9,FALSE),0)</f>
        <v>361</v>
      </c>
      <c r="G101" s="23">
        <f>IFERROR(VLOOKUP($C101,'World Cup Players'!B:X,11,FALSE),0)</f>
        <v>0</v>
      </c>
      <c r="H101" s="23">
        <f>IFERROR(VLOOKUP($C101,'World Cup Players'!B:X,12,FALSE),0)</f>
        <v>3</v>
      </c>
      <c r="I101" s="23">
        <f>IFERROR(VLOOKUP($C101,'GAME WINNING GOALS'!A:B,2,FALSE),0)</f>
        <v>0</v>
      </c>
      <c r="J101" s="23">
        <f>IFERROR(VLOOKUP($C101,'World Cup Players'!B:X,17,FALSE),0)</f>
        <v>0</v>
      </c>
      <c r="K101" s="23">
        <f>IFERROR(VLOOKUP($C101,'World Cup Players'!B:X,18,FALSE),0)</f>
        <v>0</v>
      </c>
      <c r="L101" s="44">
        <f>IFERROR(VLOOKUP($C101,'World Cup GK'!B:AE,16,FALSE),0)</f>
        <v>0</v>
      </c>
      <c r="M101" s="44">
        <f>IFERROR(VLOOKUP($C101,'World Cup GK'!B:AE,19,FALSE),0)</f>
        <v>0</v>
      </c>
      <c r="N101" s="44">
        <f>IFERROR(VLOOKUP($C101,'World Cup GK'!B:AE,14,FALSE),0)</f>
        <v>0</v>
      </c>
      <c r="O101" s="44">
        <f>IFERROR(VLOOKUP($C101,'World Cup GK'!B:AE,11,FALSE),0)</f>
        <v>0</v>
      </c>
      <c r="P101" s="43">
        <f t="shared" si="21"/>
        <v>5.9962999999999997</v>
      </c>
      <c r="S101" s="24"/>
      <c r="T101" s="265" t="s">
        <v>613</v>
      </c>
      <c r="U101" s="23" t="s">
        <v>634</v>
      </c>
      <c r="V101" s="30"/>
      <c r="W101" s="23">
        <v>361</v>
      </c>
      <c r="X101" s="23">
        <v>0</v>
      </c>
      <c r="Y101" s="23">
        <v>3</v>
      </c>
      <c r="Z101" s="23">
        <v>0</v>
      </c>
      <c r="AA101" s="23">
        <v>0</v>
      </c>
      <c r="AB101" s="23">
        <v>0</v>
      </c>
      <c r="AC101" s="44">
        <v>0</v>
      </c>
      <c r="AD101" s="44">
        <v>0</v>
      </c>
      <c r="AE101" s="44">
        <v>0</v>
      </c>
      <c r="AF101" s="44">
        <v>0</v>
      </c>
      <c r="AG101" s="43">
        <v>5.9962999999999997</v>
      </c>
      <c r="AI101" s="24"/>
      <c r="AJ101" s="265" t="s">
        <v>613</v>
      </c>
      <c r="AK101" s="23" t="s">
        <v>634</v>
      </c>
      <c r="AL101" s="30"/>
      <c r="AM101" s="397">
        <f t="shared" si="17"/>
        <v>0</v>
      </c>
      <c r="AN101" s="397">
        <f t="shared" si="18"/>
        <v>0</v>
      </c>
      <c r="AO101" s="397">
        <f t="shared" si="18"/>
        <v>0</v>
      </c>
      <c r="AP101" s="397">
        <f t="shared" si="18"/>
        <v>0</v>
      </c>
      <c r="AQ101" s="397">
        <f t="shared" si="18"/>
        <v>0</v>
      </c>
      <c r="AR101" s="397">
        <f t="shared" si="15"/>
        <v>0</v>
      </c>
      <c r="AS101" s="397">
        <f t="shared" si="15"/>
        <v>0</v>
      </c>
      <c r="AT101" s="397">
        <f t="shared" si="15"/>
        <v>0</v>
      </c>
      <c r="AU101" s="397">
        <f t="shared" si="15"/>
        <v>0</v>
      </c>
      <c r="AV101" s="397">
        <f t="shared" si="23"/>
        <v>0</v>
      </c>
      <c r="AW101" s="314">
        <f t="shared" si="19"/>
        <v>0</v>
      </c>
    </row>
    <row r="102" spans="2:49" x14ac:dyDescent="0.25">
      <c r="B102" s="24"/>
      <c r="C102" s="278" t="s">
        <v>405</v>
      </c>
      <c r="D102" s="23" t="str">
        <f>IFERROR(VLOOKUP($C102,'World Cup Players'!B:X,3,FALSE),0)</f>
        <v>fr France</v>
      </c>
      <c r="E102" s="30"/>
      <c r="F102" s="23">
        <f>IFERROR(VLOOKUP($C102,'World Cup Players'!B:X,9,FALSE),0)</f>
        <v>547</v>
      </c>
      <c r="G102" s="23">
        <f>IFERROR(VLOOKUP($C102,'World Cup Players'!B:X,11,FALSE),0)</f>
        <v>5</v>
      </c>
      <c r="H102" s="23">
        <f>IFERROR(VLOOKUP($C102,'World Cup Players'!B:X,12,FALSE),0)</f>
        <v>2</v>
      </c>
      <c r="I102" s="23">
        <f>IFERROR(VLOOKUP($C102,'GAME WINNING GOALS'!A:B,2,FALSE),0)</f>
        <v>1</v>
      </c>
      <c r="J102" s="23">
        <f>IFERROR(VLOOKUP($C102,'World Cup Players'!B:X,17,FALSE),0)</f>
        <v>0</v>
      </c>
      <c r="K102" s="23">
        <f>IFERROR(VLOOKUP($C102,'World Cup Players'!B:X,18,FALSE),0)</f>
        <v>0</v>
      </c>
      <c r="L102" s="44">
        <f>IFERROR(VLOOKUP($C102,'World Cup GK'!B:AE,16,FALSE),0)</f>
        <v>0</v>
      </c>
      <c r="M102" s="44">
        <f>IFERROR(VLOOKUP($C102,'World Cup GK'!B:AE,19,FALSE),0)</f>
        <v>0</v>
      </c>
      <c r="N102" s="44">
        <f>IFERROR(VLOOKUP($C102,'World Cup GK'!B:AE,14,FALSE),0)</f>
        <v>0</v>
      </c>
      <c r="O102" s="44">
        <f>IFERROR(VLOOKUP($C102,'World Cup GK'!B:AE,11,FALSE),0)</f>
        <v>0</v>
      </c>
      <c r="P102" s="43">
        <f t="shared" si="21"/>
        <v>12.540099999999999</v>
      </c>
      <c r="S102" s="24"/>
      <c r="T102" s="278" t="s">
        <v>405</v>
      </c>
      <c r="U102" s="23" t="s">
        <v>1420</v>
      </c>
      <c r="V102" s="30"/>
      <c r="W102" s="23">
        <v>367</v>
      </c>
      <c r="X102" s="23">
        <v>4</v>
      </c>
      <c r="Y102" s="23">
        <v>2</v>
      </c>
      <c r="Z102" s="23">
        <v>1</v>
      </c>
      <c r="AA102" s="23">
        <v>0</v>
      </c>
      <c r="AB102" s="23">
        <v>0</v>
      </c>
      <c r="AC102" s="44">
        <v>0</v>
      </c>
      <c r="AD102" s="44">
        <v>0</v>
      </c>
      <c r="AE102" s="44">
        <v>0</v>
      </c>
      <c r="AF102" s="44">
        <v>0</v>
      </c>
      <c r="AG102" s="43">
        <v>10.046099999999999</v>
      </c>
      <c r="AI102" s="24"/>
      <c r="AJ102" s="278" t="s">
        <v>405</v>
      </c>
      <c r="AK102" s="23" t="s">
        <v>1420</v>
      </c>
      <c r="AL102" s="30"/>
      <c r="AM102" s="397">
        <f t="shared" si="17"/>
        <v>180</v>
      </c>
      <c r="AN102" s="397">
        <f t="shared" si="18"/>
        <v>1</v>
      </c>
      <c r="AO102" s="397">
        <f t="shared" si="18"/>
        <v>0</v>
      </c>
      <c r="AP102" s="397">
        <f t="shared" si="18"/>
        <v>0</v>
      </c>
      <c r="AQ102" s="397">
        <f t="shared" si="18"/>
        <v>0</v>
      </c>
      <c r="AR102" s="397">
        <f t="shared" si="15"/>
        <v>0</v>
      </c>
      <c r="AS102" s="397">
        <f t="shared" si="15"/>
        <v>0</v>
      </c>
      <c r="AT102" s="397">
        <f t="shared" si="15"/>
        <v>0</v>
      </c>
      <c r="AU102" s="397">
        <f t="shared" si="15"/>
        <v>0</v>
      </c>
      <c r="AV102" s="397">
        <f t="shared" si="23"/>
        <v>0</v>
      </c>
      <c r="AW102" s="314">
        <f>P102-AG102</f>
        <v>2.4939999999999998</v>
      </c>
    </row>
    <row r="103" spans="2:49" x14ac:dyDescent="0.25">
      <c r="B103" s="24"/>
      <c r="C103" s="265" t="s">
        <v>224</v>
      </c>
      <c r="D103" s="23" t="str">
        <f>IFERROR(VLOOKUP($C103,'World Cup Players'!B:X,3,FALSE),0)</f>
        <v>uy Uruguay</v>
      </c>
      <c r="E103" s="30"/>
      <c r="F103" s="23">
        <f>IFERROR(VLOOKUP($C103,'World Cup Players'!B:X,9,FALSE),0)</f>
        <v>236</v>
      </c>
      <c r="G103" s="23">
        <f>IFERROR(VLOOKUP($C103,'World Cup Players'!B:X,11,FALSE),0)</f>
        <v>0</v>
      </c>
      <c r="H103" s="23">
        <f>IFERROR(VLOOKUP($C103,'World Cup Players'!B:X,12,FALSE),0)</f>
        <v>0</v>
      </c>
      <c r="I103" s="23">
        <f>IFERROR(VLOOKUP($C103,'GAME WINNING GOALS'!A:B,2,FALSE),0)</f>
        <v>0</v>
      </c>
      <c r="J103" s="23">
        <f>IFERROR(VLOOKUP($C103,'World Cup Players'!B:X,17,FALSE),0)</f>
        <v>0</v>
      </c>
      <c r="K103" s="23">
        <f>IFERROR(VLOOKUP($C103,'World Cup Players'!B:X,18,FALSE),0)</f>
        <v>0</v>
      </c>
      <c r="L103" s="44">
        <f>IFERROR(VLOOKUP($C103,'World Cup GK'!B:AE,16,FALSE),0)</f>
        <v>0</v>
      </c>
      <c r="M103" s="44">
        <f>IFERROR(VLOOKUP($C103,'World Cup GK'!B:AE,19,FALSE),0)</f>
        <v>0</v>
      </c>
      <c r="N103" s="44">
        <f>IFERROR(VLOOKUP($C103,'World Cup GK'!B:AE,14,FALSE),0)</f>
        <v>0</v>
      </c>
      <c r="O103" s="44">
        <f>IFERROR(VLOOKUP($C103,'World Cup GK'!B:AE,11,FALSE),0)</f>
        <v>0</v>
      </c>
      <c r="P103" s="43">
        <f t="shared" si="21"/>
        <v>1.9588000000000001</v>
      </c>
      <c r="S103" s="24"/>
      <c r="T103" s="265" t="s">
        <v>224</v>
      </c>
      <c r="U103" s="23" t="s">
        <v>1244</v>
      </c>
      <c r="V103" s="30"/>
      <c r="W103" s="23">
        <v>236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44">
        <v>0</v>
      </c>
      <c r="AD103" s="44">
        <v>0</v>
      </c>
      <c r="AE103" s="44">
        <v>0</v>
      </c>
      <c r="AF103" s="44">
        <v>0</v>
      </c>
      <c r="AG103" s="43">
        <v>1.9588000000000001</v>
      </c>
      <c r="AI103" s="24"/>
      <c r="AJ103" s="265" t="s">
        <v>224</v>
      </c>
      <c r="AK103" s="23" t="s">
        <v>1244</v>
      </c>
      <c r="AL103" s="30"/>
      <c r="AM103" s="397">
        <f t="shared" si="17"/>
        <v>0</v>
      </c>
      <c r="AN103" s="397">
        <f t="shared" si="18"/>
        <v>0</v>
      </c>
      <c r="AO103" s="397">
        <f t="shared" si="18"/>
        <v>0</v>
      </c>
      <c r="AP103" s="397">
        <f t="shared" si="18"/>
        <v>0</v>
      </c>
      <c r="AQ103" s="397">
        <f t="shared" si="18"/>
        <v>0</v>
      </c>
      <c r="AR103" s="397">
        <f t="shared" si="15"/>
        <v>0</v>
      </c>
      <c r="AS103" s="397">
        <f t="shared" si="15"/>
        <v>0</v>
      </c>
      <c r="AT103" s="397">
        <f t="shared" si="15"/>
        <v>0</v>
      </c>
      <c r="AU103" s="397">
        <f t="shared" si="15"/>
        <v>0</v>
      </c>
      <c r="AV103" s="397">
        <f t="shared" si="23"/>
        <v>0</v>
      </c>
      <c r="AW103" s="314">
        <f t="shared" si="19"/>
        <v>0</v>
      </c>
    </row>
    <row r="104" spans="2:49" x14ac:dyDescent="0.25">
      <c r="B104" s="24"/>
      <c r="C104" s="265" t="s">
        <v>467</v>
      </c>
      <c r="D104" s="23" t="str">
        <f>IFERROR(VLOOKUP($C104,'World Cup Players'!B:X,3,FALSE),0)</f>
        <v>es Spain</v>
      </c>
      <c r="E104" s="30"/>
      <c r="F104" s="23">
        <f>IFERROR(VLOOKUP($C104,'World Cup Players'!B:X,9,FALSE),0)</f>
        <v>626</v>
      </c>
      <c r="G104" s="23">
        <f>IFERROR(VLOOKUP($C104,'World Cup Players'!B:X,11,FALSE),0)</f>
        <v>0</v>
      </c>
      <c r="H104" s="23">
        <f>IFERROR(VLOOKUP($C104,'World Cup Players'!B:X,12,FALSE),0)</f>
        <v>0</v>
      </c>
      <c r="I104" s="23">
        <f>IFERROR(VLOOKUP($C104,'GAME WINNING GOALS'!A:B,2,FALSE),0)</f>
        <v>0</v>
      </c>
      <c r="J104" s="23">
        <f>IFERROR(VLOOKUP($C104,'World Cup Players'!B:X,17,FALSE),0)</f>
        <v>0</v>
      </c>
      <c r="K104" s="23">
        <f>IFERROR(VLOOKUP($C104,'World Cup Players'!B:X,18,FALSE),0)</f>
        <v>0</v>
      </c>
      <c r="L104" s="44">
        <f>IFERROR(VLOOKUP($C104,'World Cup GK'!B:AE,16,FALSE),0)</f>
        <v>0</v>
      </c>
      <c r="M104" s="44">
        <f>IFERROR(VLOOKUP($C104,'World Cup GK'!B:AE,19,FALSE),0)</f>
        <v>0</v>
      </c>
      <c r="N104" s="44">
        <f>IFERROR(VLOOKUP($C104,'World Cup GK'!B:AE,14,FALSE),0)</f>
        <v>0</v>
      </c>
      <c r="O104" s="44">
        <f>IFERROR(VLOOKUP($C104,'World Cup GK'!B:AE,11,FALSE),0)</f>
        <v>0</v>
      </c>
      <c r="P104" s="43">
        <f t="shared" si="21"/>
        <v>5.1958000000000002</v>
      </c>
      <c r="S104" s="24"/>
      <c r="T104" s="265" t="s">
        <v>467</v>
      </c>
      <c r="U104" s="23" t="s">
        <v>1275</v>
      </c>
      <c r="V104" s="30"/>
      <c r="W104" s="23">
        <v>446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44">
        <v>0</v>
      </c>
      <c r="AD104" s="44">
        <v>0</v>
      </c>
      <c r="AE104" s="44">
        <v>0</v>
      </c>
      <c r="AF104" s="44">
        <v>0</v>
      </c>
      <c r="AG104" s="43">
        <v>3.7018</v>
      </c>
      <c r="AI104" s="24"/>
      <c r="AJ104" s="265" t="s">
        <v>467</v>
      </c>
      <c r="AK104" s="23" t="s">
        <v>1275</v>
      </c>
      <c r="AL104" s="30"/>
      <c r="AM104" s="397">
        <f t="shared" si="17"/>
        <v>180</v>
      </c>
      <c r="AN104" s="397">
        <f t="shared" si="18"/>
        <v>0</v>
      </c>
      <c r="AO104" s="397">
        <f t="shared" si="18"/>
        <v>0</v>
      </c>
      <c r="AP104" s="397">
        <f t="shared" si="18"/>
        <v>0</v>
      </c>
      <c r="AQ104" s="397">
        <f t="shared" si="18"/>
        <v>0</v>
      </c>
      <c r="AR104" s="397">
        <f t="shared" si="15"/>
        <v>0</v>
      </c>
      <c r="AS104" s="397">
        <f t="shared" si="15"/>
        <v>0</v>
      </c>
      <c r="AT104" s="397">
        <f t="shared" si="15"/>
        <v>0</v>
      </c>
      <c r="AU104" s="397">
        <f t="shared" si="15"/>
        <v>0</v>
      </c>
      <c r="AV104" s="397">
        <f t="shared" si="23"/>
        <v>0</v>
      </c>
      <c r="AW104" s="314">
        <f>P104-AG104</f>
        <v>1.4940000000000002</v>
      </c>
    </row>
    <row r="105" spans="2:49" x14ac:dyDescent="0.25">
      <c r="B105" s="24"/>
      <c r="C105" s="265" t="s">
        <v>1196</v>
      </c>
      <c r="D105" s="23" t="str">
        <f>IFERROR(VLOOKUP($C105,'World Cup Players'!B:X,3,FALSE),0)</f>
        <v>de Germany</v>
      </c>
      <c r="E105" s="30"/>
      <c r="F105" s="23">
        <f>IFERROR(VLOOKUP($C105,'World Cup Players'!B:X,9,FALSE),0)</f>
        <v>272</v>
      </c>
      <c r="G105" s="23">
        <f>IFERROR(VLOOKUP($C105,'World Cup Players'!B:X,11,FALSE),0)</f>
        <v>0</v>
      </c>
      <c r="H105" s="23">
        <f>IFERROR(VLOOKUP($C105,'World Cup Players'!B:X,12,FALSE),0)</f>
        <v>0</v>
      </c>
      <c r="I105" s="23">
        <f>IFERROR(VLOOKUP($C105,'GAME WINNING GOALS'!A:B,2,FALSE),0)</f>
        <v>0</v>
      </c>
      <c r="J105" s="23">
        <f>IFERROR(VLOOKUP($C105,'World Cup Players'!B:X,17,FALSE),0)</f>
        <v>1</v>
      </c>
      <c r="K105" s="23">
        <f>IFERROR(VLOOKUP($C105,'World Cup Players'!B:X,18,FALSE),0)</f>
        <v>0</v>
      </c>
      <c r="L105" s="44">
        <f>IFERROR(VLOOKUP($C105,'World Cup GK'!B:AE,16,FALSE),0)</f>
        <v>0</v>
      </c>
      <c r="M105" s="44">
        <f>IFERROR(VLOOKUP($C105,'World Cup GK'!B:AE,19,FALSE),0)</f>
        <v>0</v>
      </c>
      <c r="N105" s="44">
        <f>IFERROR(VLOOKUP($C105,'World Cup GK'!B:AE,14,FALSE),0)</f>
        <v>0</v>
      </c>
      <c r="O105" s="44">
        <f>IFERROR(VLOOKUP($C105,'World Cup GK'!B:AE,11,FALSE),0)</f>
        <v>0</v>
      </c>
      <c r="P105" s="43">
        <f t="shared" si="21"/>
        <v>2.0076000000000001</v>
      </c>
      <c r="S105" s="24"/>
      <c r="T105" s="265" t="s">
        <v>1196</v>
      </c>
      <c r="U105" s="23" t="s">
        <v>634</v>
      </c>
      <c r="V105" s="30"/>
      <c r="W105" s="23">
        <v>272</v>
      </c>
      <c r="X105" s="23">
        <v>0</v>
      </c>
      <c r="Y105" s="23">
        <v>0</v>
      </c>
      <c r="Z105" s="23">
        <v>0</v>
      </c>
      <c r="AA105" s="23">
        <v>1</v>
      </c>
      <c r="AB105" s="23">
        <v>0</v>
      </c>
      <c r="AC105" s="44">
        <v>0</v>
      </c>
      <c r="AD105" s="44">
        <v>0</v>
      </c>
      <c r="AE105" s="44">
        <v>0</v>
      </c>
      <c r="AF105" s="44">
        <v>0</v>
      </c>
      <c r="AG105" s="43">
        <v>2.0076000000000001</v>
      </c>
      <c r="AI105" s="24"/>
      <c r="AJ105" s="265" t="s">
        <v>1196</v>
      </c>
      <c r="AK105" s="23" t="s">
        <v>634</v>
      </c>
      <c r="AL105" s="30"/>
      <c r="AM105" s="397">
        <f t="shared" si="17"/>
        <v>0</v>
      </c>
      <c r="AN105" s="397">
        <f t="shared" si="18"/>
        <v>0</v>
      </c>
      <c r="AO105" s="397">
        <f t="shared" si="18"/>
        <v>0</v>
      </c>
      <c r="AP105" s="397">
        <f t="shared" si="18"/>
        <v>0</v>
      </c>
      <c r="AQ105" s="397">
        <f t="shared" si="18"/>
        <v>0</v>
      </c>
      <c r="AR105" s="397">
        <f t="shared" si="15"/>
        <v>0</v>
      </c>
      <c r="AS105" s="397">
        <f t="shared" si="15"/>
        <v>0</v>
      </c>
      <c r="AT105" s="397">
        <f t="shared" si="15"/>
        <v>0</v>
      </c>
      <c r="AU105" s="397">
        <f t="shared" si="15"/>
        <v>0</v>
      </c>
      <c r="AV105" s="397">
        <f t="shared" si="23"/>
        <v>0</v>
      </c>
      <c r="AW105" s="314">
        <f t="shared" si="19"/>
        <v>0</v>
      </c>
    </row>
    <row r="106" spans="2:49" x14ac:dyDescent="0.25">
      <c r="B106" s="24"/>
      <c r="C106" s="265" t="s">
        <v>706</v>
      </c>
      <c r="D106" s="23" t="str">
        <f>IFERROR(VLOOKUP($C106,'World Cup Players'!B:X,3,FALSE),0)</f>
        <v>ar Argentina</v>
      </c>
      <c r="E106" s="30"/>
      <c r="F106" s="23">
        <f>IFERROR(VLOOKUP($C106,'World Cup Players'!B:X,9,FALSE),0)</f>
        <v>630</v>
      </c>
      <c r="G106" s="23">
        <f>IFERROR(VLOOKUP($C106,'World Cup Players'!B:X,11,FALSE),0)</f>
        <v>1</v>
      </c>
      <c r="H106" s="23">
        <f>IFERROR(VLOOKUP($C106,'World Cup Players'!B:X,12,FALSE),0)</f>
        <v>1</v>
      </c>
      <c r="I106" s="23">
        <f>IFERROR(VLOOKUP($C106,'GAME WINNING GOALS'!A:B,2,FALSE),0)</f>
        <v>0</v>
      </c>
      <c r="J106" s="23">
        <f>IFERROR(VLOOKUP($C106,'World Cup Players'!B:X,17,FALSE),0)</f>
        <v>0</v>
      </c>
      <c r="K106" s="23">
        <f>IFERROR(VLOOKUP($C106,'World Cup Players'!B:X,18,FALSE),0)</f>
        <v>0</v>
      </c>
      <c r="L106" s="44">
        <f>IFERROR(VLOOKUP($C106,'World Cup GK'!B:AE,16,FALSE),0)</f>
        <v>0</v>
      </c>
      <c r="M106" s="44">
        <f>IFERROR(VLOOKUP($C106,'World Cup GK'!B:AE,19,FALSE),0)</f>
        <v>0</v>
      </c>
      <c r="N106" s="44">
        <f>IFERROR(VLOOKUP($C106,'World Cup GK'!B:AE,14,FALSE),0)</f>
        <v>0</v>
      </c>
      <c r="O106" s="44">
        <f>IFERROR(VLOOKUP($C106,'World Cup GK'!B:AE,11,FALSE),0)</f>
        <v>0</v>
      </c>
      <c r="P106" s="43">
        <f t="shared" si="21"/>
        <v>7.2290000000000001</v>
      </c>
      <c r="S106" s="24"/>
      <c r="T106" s="265" t="s">
        <v>706</v>
      </c>
      <c r="U106" s="23" t="s">
        <v>1404</v>
      </c>
      <c r="V106" s="30"/>
      <c r="W106" s="23">
        <v>420</v>
      </c>
      <c r="X106" s="23">
        <v>0</v>
      </c>
      <c r="Y106" s="23">
        <v>1</v>
      </c>
      <c r="Z106" s="23">
        <v>0</v>
      </c>
      <c r="AA106" s="23">
        <v>0</v>
      </c>
      <c r="AB106" s="23">
        <v>0</v>
      </c>
      <c r="AC106" s="44">
        <v>0</v>
      </c>
      <c r="AD106" s="44">
        <v>0</v>
      </c>
      <c r="AE106" s="44">
        <v>0</v>
      </c>
      <c r="AF106" s="44">
        <v>0</v>
      </c>
      <c r="AG106" s="43">
        <v>4.4860000000000007</v>
      </c>
      <c r="AI106" s="24"/>
      <c r="AJ106" s="265" t="s">
        <v>706</v>
      </c>
      <c r="AK106" s="23" t="s">
        <v>1404</v>
      </c>
      <c r="AL106" s="30"/>
      <c r="AM106" s="397">
        <f t="shared" si="17"/>
        <v>210</v>
      </c>
      <c r="AN106" s="397">
        <f t="shared" si="18"/>
        <v>1</v>
      </c>
      <c r="AO106" s="397">
        <f t="shared" si="18"/>
        <v>0</v>
      </c>
      <c r="AP106" s="397">
        <f t="shared" si="18"/>
        <v>0</v>
      </c>
      <c r="AQ106" s="397">
        <f t="shared" si="18"/>
        <v>0</v>
      </c>
      <c r="AR106" s="397">
        <f t="shared" si="15"/>
        <v>0</v>
      </c>
      <c r="AS106" s="397">
        <f t="shared" si="15"/>
        <v>0</v>
      </c>
      <c r="AT106" s="397">
        <f t="shared" si="15"/>
        <v>0</v>
      </c>
      <c r="AU106" s="397">
        <f t="shared" si="15"/>
        <v>0</v>
      </c>
      <c r="AV106" s="397">
        <f t="shared" si="23"/>
        <v>0</v>
      </c>
      <c r="AW106" s="314">
        <f>P106-AG106</f>
        <v>2.7429999999999994</v>
      </c>
    </row>
    <row r="107" spans="2:49" x14ac:dyDescent="0.25">
      <c r="B107" s="24"/>
      <c r="C107" s="265" t="s">
        <v>237</v>
      </c>
      <c r="D107" s="23" t="str">
        <f>IFERROR(VLOOKUP($C107,'World Cup Players'!B:X,3,FALSE),0)</f>
        <v>br Brazil</v>
      </c>
      <c r="E107" s="30"/>
      <c r="F107" s="23">
        <f>IFERROR(VLOOKUP($C107,'World Cup Players'!B:X,9,FALSE),0)</f>
        <v>379</v>
      </c>
      <c r="G107" s="23">
        <f>IFERROR(VLOOKUP($C107,'World Cup Players'!B:X,11,FALSE),0)</f>
        <v>1</v>
      </c>
      <c r="H107" s="23">
        <f>IFERROR(VLOOKUP($C107,'World Cup Players'!B:X,12,FALSE),0)</f>
        <v>0</v>
      </c>
      <c r="I107" s="23">
        <f>IFERROR(VLOOKUP($C107,'GAME WINNING GOALS'!A:B,2,FALSE),0)</f>
        <v>0</v>
      </c>
      <c r="J107" s="23">
        <f>IFERROR(VLOOKUP($C107,'World Cup Players'!B:X,17,FALSE),0)</f>
        <v>2</v>
      </c>
      <c r="K107" s="23">
        <f>IFERROR(VLOOKUP($C107,'World Cup Players'!B:X,18,FALSE),0)</f>
        <v>0</v>
      </c>
      <c r="L107" s="44">
        <f>IFERROR(VLOOKUP($C107,'World Cup GK'!B:AE,16,FALSE),0)</f>
        <v>0</v>
      </c>
      <c r="M107" s="44">
        <f>IFERROR(VLOOKUP($C107,'World Cup GK'!B:AE,19,FALSE),0)</f>
        <v>0</v>
      </c>
      <c r="N107" s="44">
        <f>IFERROR(VLOOKUP($C107,'World Cup GK'!B:AE,14,FALSE),0)</f>
        <v>0</v>
      </c>
      <c r="O107" s="44">
        <f>IFERROR(VLOOKUP($C107,'World Cup GK'!B:AE,11,FALSE),0)</f>
        <v>0</v>
      </c>
      <c r="P107" s="43">
        <f t="shared" si="21"/>
        <v>3.6456999999999997</v>
      </c>
      <c r="S107" s="24"/>
      <c r="T107" s="265" t="s">
        <v>237</v>
      </c>
      <c r="U107" s="23" t="s">
        <v>989</v>
      </c>
      <c r="V107" s="30"/>
      <c r="W107" s="23">
        <v>379</v>
      </c>
      <c r="X107" s="23">
        <v>1</v>
      </c>
      <c r="Y107" s="23">
        <v>0</v>
      </c>
      <c r="Z107" s="23">
        <v>0</v>
      </c>
      <c r="AA107" s="23">
        <v>2</v>
      </c>
      <c r="AB107" s="23">
        <v>0</v>
      </c>
      <c r="AC107" s="44">
        <v>0</v>
      </c>
      <c r="AD107" s="44">
        <v>0</v>
      </c>
      <c r="AE107" s="44">
        <v>0</v>
      </c>
      <c r="AF107" s="44">
        <v>0</v>
      </c>
      <c r="AG107" s="43">
        <v>3.6456999999999997</v>
      </c>
      <c r="AI107" s="24"/>
      <c r="AJ107" s="265" t="s">
        <v>237</v>
      </c>
      <c r="AK107" s="23" t="s">
        <v>989</v>
      </c>
      <c r="AL107" s="30"/>
      <c r="AM107" s="397">
        <f t="shared" si="17"/>
        <v>0</v>
      </c>
      <c r="AN107" s="397">
        <f t="shared" si="18"/>
        <v>0</v>
      </c>
      <c r="AO107" s="397">
        <f t="shared" si="18"/>
        <v>0</v>
      </c>
      <c r="AP107" s="397">
        <f t="shared" si="18"/>
        <v>0</v>
      </c>
      <c r="AQ107" s="397">
        <f t="shared" si="18"/>
        <v>0</v>
      </c>
      <c r="AR107" s="397">
        <f t="shared" si="15"/>
        <v>0</v>
      </c>
      <c r="AS107" s="397">
        <f t="shared" si="15"/>
        <v>0</v>
      </c>
      <c r="AT107" s="397">
        <f t="shared" si="15"/>
        <v>0</v>
      </c>
      <c r="AU107" s="397">
        <f t="shared" si="15"/>
        <v>0</v>
      </c>
      <c r="AV107" s="397">
        <f t="shared" si="23"/>
        <v>0</v>
      </c>
      <c r="AW107" s="314">
        <f t="shared" si="19"/>
        <v>0</v>
      </c>
    </row>
    <row r="108" spans="2:49" x14ac:dyDescent="0.25">
      <c r="B108" s="24"/>
      <c r="C108" s="265" t="s">
        <v>225</v>
      </c>
      <c r="D108" s="23" t="str">
        <f>IFERROR(VLOOKUP($C108,'World Cup Players'!B:X,3,FALSE),0)</f>
        <v>eng England</v>
      </c>
      <c r="E108" s="30"/>
      <c r="F108" s="23">
        <f>IFERROR(VLOOKUP($C108,'World Cup Players'!B:X,9,FALSE),0)</f>
        <v>602</v>
      </c>
      <c r="G108" s="23">
        <f>IFERROR(VLOOKUP($C108,'World Cup Players'!B:X,11,FALSE),0)</f>
        <v>6</v>
      </c>
      <c r="H108" s="23">
        <f>IFERROR(VLOOKUP($C108,'World Cup Players'!B:X,12,FALSE),0)</f>
        <v>1</v>
      </c>
      <c r="I108" s="23">
        <f>IFERROR(VLOOKUP($C108,'GAME WINNING GOALS'!A:B,2,FALSE),0)</f>
        <v>3</v>
      </c>
      <c r="J108" s="23">
        <f>IFERROR(VLOOKUP($C108,'World Cup Players'!B:X,17,FALSE),0)</f>
        <v>1</v>
      </c>
      <c r="K108" s="23">
        <f>IFERROR(VLOOKUP($C108,'World Cup Players'!B:X,18,FALSE),0)</f>
        <v>0</v>
      </c>
      <c r="L108" s="44">
        <f>IFERROR(VLOOKUP($C108,'World Cup GK'!B:AE,16,FALSE),0)</f>
        <v>0</v>
      </c>
      <c r="M108" s="44">
        <f>IFERROR(VLOOKUP($C108,'World Cup GK'!B:AE,19,FALSE),0)</f>
        <v>0</v>
      </c>
      <c r="N108" s="44">
        <f>IFERROR(VLOOKUP($C108,'World Cup GK'!B:AE,14,FALSE),0)</f>
        <v>0</v>
      </c>
      <c r="O108" s="44">
        <f>IFERROR(VLOOKUP($C108,'World Cup GK'!B:AE,11,FALSE),0)</f>
        <v>0</v>
      </c>
      <c r="P108" s="43">
        <f t="shared" si="21"/>
        <v>14.746600000000001</v>
      </c>
      <c r="S108" s="24"/>
      <c r="T108" s="265" t="s">
        <v>225</v>
      </c>
      <c r="U108" s="23" t="s">
        <v>1542</v>
      </c>
      <c r="V108" s="30"/>
      <c r="W108" s="23">
        <v>402</v>
      </c>
      <c r="X108" s="23">
        <v>4</v>
      </c>
      <c r="Y108" s="23">
        <v>1</v>
      </c>
      <c r="Z108" s="23">
        <v>2</v>
      </c>
      <c r="AA108" s="23">
        <v>1</v>
      </c>
      <c r="AB108" s="23">
        <v>0</v>
      </c>
      <c r="AC108" s="44">
        <v>0</v>
      </c>
      <c r="AD108" s="44">
        <v>0</v>
      </c>
      <c r="AE108" s="44">
        <v>0</v>
      </c>
      <c r="AF108" s="44">
        <v>0</v>
      </c>
      <c r="AG108" s="43">
        <v>10.086600000000001</v>
      </c>
      <c r="AI108" s="24"/>
      <c r="AJ108" s="265" t="s">
        <v>225</v>
      </c>
      <c r="AK108" s="23" t="s">
        <v>1542</v>
      </c>
      <c r="AL108" s="30"/>
      <c r="AM108" s="397">
        <f t="shared" si="17"/>
        <v>200</v>
      </c>
      <c r="AN108" s="397">
        <f t="shared" si="18"/>
        <v>2</v>
      </c>
      <c r="AO108" s="397">
        <f t="shared" si="18"/>
        <v>0</v>
      </c>
      <c r="AP108" s="397">
        <f t="shared" si="18"/>
        <v>1</v>
      </c>
      <c r="AQ108" s="397">
        <f t="shared" si="18"/>
        <v>0</v>
      </c>
      <c r="AR108" s="397">
        <f t="shared" si="15"/>
        <v>0</v>
      </c>
      <c r="AS108" s="397">
        <f t="shared" si="15"/>
        <v>0</v>
      </c>
      <c r="AT108" s="397">
        <f t="shared" si="15"/>
        <v>0</v>
      </c>
      <c r="AU108" s="397">
        <f t="shared" si="15"/>
        <v>0</v>
      </c>
      <c r="AV108" s="397">
        <f t="shared" si="23"/>
        <v>0</v>
      </c>
      <c r="AW108" s="314">
        <f t="shared" ref="AW108:AW110" si="28">P108-AG108</f>
        <v>4.66</v>
      </c>
    </row>
    <row r="109" spans="2:49" x14ac:dyDescent="0.25">
      <c r="B109" s="24"/>
      <c r="C109" s="278" t="s">
        <v>720</v>
      </c>
      <c r="D109" s="23" t="str">
        <f>IFERROR(VLOOKUP($C109,'World Cup Players'!B:X,3,FALSE),0)</f>
        <v>fr France</v>
      </c>
      <c r="E109" s="30"/>
      <c r="F109" s="23">
        <f>IFERROR(VLOOKUP($C109,'World Cup Players'!B:X,9,FALSE),0)</f>
        <v>556</v>
      </c>
      <c r="G109" s="23">
        <f>IFERROR(VLOOKUP($C109,'World Cup Players'!B:X,11,FALSE),0)</f>
        <v>0</v>
      </c>
      <c r="H109" s="23">
        <f>IFERROR(VLOOKUP($C109,'World Cup Players'!B:X,12,FALSE),0)</f>
        <v>5</v>
      </c>
      <c r="I109" s="23">
        <f>IFERROR(VLOOKUP($C109,'GAME WINNING GOALS'!A:B,2,FALSE),0)</f>
        <v>0</v>
      </c>
      <c r="J109" s="23">
        <f>IFERROR(VLOOKUP($C109,'World Cup Players'!B:X,17,FALSE),0)</f>
        <v>1</v>
      </c>
      <c r="K109" s="23">
        <f>IFERROR(VLOOKUP($C109,'World Cup Players'!B:X,18,FALSE),0)</f>
        <v>0</v>
      </c>
      <c r="L109" s="44">
        <f>IFERROR(VLOOKUP($C109,'World Cup GK'!B:AE,16,FALSE),0)</f>
        <v>0</v>
      </c>
      <c r="M109" s="44">
        <f>IFERROR(VLOOKUP($C109,'World Cup GK'!B:AE,19,FALSE),0)</f>
        <v>0</v>
      </c>
      <c r="N109" s="44">
        <f>IFERROR(VLOOKUP($C109,'World Cup GK'!B:AE,14,FALSE),0)</f>
        <v>0</v>
      </c>
      <c r="O109" s="44">
        <f>IFERROR(VLOOKUP($C109,'World Cup GK'!B:AE,11,FALSE),0)</f>
        <v>0</v>
      </c>
      <c r="P109" s="43">
        <f t="shared" si="21"/>
        <v>9.3647999999999989</v>
      </c>
      <c r="S109" s="24"/>
      <c r="T109" s="278" t="s">
        <v>720</v>
      </c>
      <c r="U109" s="23" t="s">
        <v>1420</v>
      </c>
      <c r="V109" s="30"/>
      <c r="W109" s="23">
        <v>395</v>
      </c>
      <c r="X109" s="23">
        <v>0</v>
      </c>
      <c r="Y109" s="23">
        <v>5</v>
      </c>
      <c r="Z109" s="23">
        <v>0</v>
      </c>
      <c r="AA109" s="23">
        <v>1</v>
      </c>
      <c r="AB109" s="23">
        <v>0</v>
      </c>
      <c r="AC109" s="44">
        <v>0</v>
      </c>
      <c r="AD109" s="44">
        <v>0</v>
      </c>
      <c r="AE109" s="44">
        <v>0</v>
      </c>
      <c r="AF109" s="44">
        <v>0</v>
      </c>
      <c r="AG109" s="43">
        <v>8.0285000000000011</v>
      </c>
      <c r="AI109" s="24"/>
      <c r="AJ109" s="278" t="s">
        <v>720</v>
      </c>
      <c r="AK109" s="23" t="s">
        <v>1420</v>
      </c>
      <c r="AL109" s="30"/>
      <c r="AM109" s="397">
        <f t="shared" si="17"/>
        <v>161</v>
      </c>
      <c r="AN109" s="397">
        <f t="shared" si="18"/>
        <v>0</v>
      </c>
      <c r="AO109" s="397">
        <f t="shared" si="18"/>
        <v>0</v>
      </c>
      <c r="AP109" s="397">
        <f t="shared" si="18"/>
        <v>0</v>
      </c>
      <c r="AQ109" s="397">
        <f t="shared" si="18"/>
        <v>0</v>
      </c>
      <c r="AR109" s="397">
        <f t="shared" si="15"/>
        <v>0</v>
      </c>
      <c r="AS109" s="397">
        <f t="shared" si="15"/>
        <v>0</v>
      </c>
      <c r="AT109" s="397">
        <f t="shared" si="15"/>
        <v>0</v>
      </c>
      <c r="AU109" s="397">
        <f t="shared" si="15"/>
        <v>0</v>
      </c>
      <c r="AV109" s="397">
        <f t="shared" si="23"/>
        <v>0</v>
      </c>
      <c r="AW109" s="314">
        <f t="shared" si="28"/>
        <v>1.3362999999999978</v>
      </c>
    </row>
    <row r="110" spans="2:49" x14ac:dyDescent="0.25">
      <c r="B110" s="24"/>
      <c r="C110" s="265" t="s">
        <v>475</v>
      </c>
      <c r="D110" s="23" t="str">
        <f>IFERROR(VLOOKUP($C110,'World Cup Players'!B:X,3,FALSE),0)</f>
        <v>es Spain</v>
      </c>
      <c r="E110" s="30"/>
      <c r="F110" s="23">
        <f>IFERROR(VLOOKUP($C110,'World Cup Players'!B:X,9,FALSE),0)</f>
        <v>67</v>
      </c>
      <c r="G110" s="23">
        <f>IFERROR(VLOOKUP($C110,'World Cup Players'!B:X,11,FALSE),0)</f>
        <v>0</v>
      </c>
      <c r="H110" s="23">
        <f>IFERROR(VLOOKUP($C110,'World Cup Players'!B:X,12,FALSE),0)</f>
        <v>0</v>
      </c>
      <c r="I110" s="23">
        <f>IFERROR(VLOOKUP($C110,'GAME WINNING GOALS'!A:B,2,FALSE),0)</f>
        <v>0</v>
      </c>
      <c r="J110" s="23">
        <f>IFERROR(VLOOKUP($C110,'World Cup Players'!B:X,17,FALSE),0)</f>
        <v>0</v>
      </c>
      <c r="K110" s="23">
        <f>IFERROR(VLOOKUP($C110,'World Cup Players'!B:X,18,FALSE),0)</f>
        <v>0</v>
      </c>
      <c r="L110" s="44">
        <f>IFERROR(VLOOKUP($C110,'World Cup GK'!B:AE,16,FALSE),0)</f>
        <v>0</v>
      </c>
      <c r="M110" s="44">
        <f>IFERROR(VLOOKUP($C110,'World Cup GK'!B:AE,19,FALSE),0)</f>
        <v>0</v>
      </c>
      <c r="N110" s="44">
        <f>IFERROR(VLOOKUP($C110,'World Cup GK'!B:AE,14,FALSE),0)</f>
        <v>0</v>
      </c>
      <c r="O110" s="44">
        <f>IFERROR(VLOOKUP($C110,'World Cup GK'!B:AE,11,FALSE),0)</f>
        <v>0</v>
      </c>
      <c r="P110" s="43">
        <f t="shared" si="21"/>
        <v>0.55610000000000004</v>
      </c>
      <c r="S110" s="24"/>
      <c r="T110" s="265" t="s">
        <v>475</v>
      </c>
      <c r="U110" s="23" t="s">
        <v>1275</v>
      </c>
      <c r="V110" s="30"/>
      <c r="W110" s="23">
        <v>48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44">
        <v>0</v>
      </c>
      <c r="AD110" s="44">
        <v>0</v>
      </c>
      <c r="AE110" s="44">
        <v>0</v>
      </c>
      <c r="AF110" s="44">
        <v>0</v>
      </c>
      <c r="AG110" s="43">
        <v>0.39839999999999998</v>
      </c>
      <c r="AI110" s="24"/>
      <c r="AJ110" s="265" t="s">
        <v>475</v>
      </c>
      <c r="AK110" s="23" t="s">
        <v>1275</v>
      </c>
      <c r="AL110" s="30"/>
      <c r="AM110" s="397">
        <f t="shared" si="17"/>
        <v>19</v>
      </c>
      <c r="AN110" s="397">
        <f t="shared" si="18"/>
        <v>0</v>
      </c>
      <c r="AO110" s="397">
        <f t="shared" si="18"/>
        <v>0</v>
      </c>
      <c r="AP110" s="397">
        <f t="shared" si="18"/>
        <v>0</v>
      </c>
      <c r="AQ110" s="397">
        <f t="shared" si="18"/>
        <v>0</v>
      </c>
      <c r="AR110" s="397">
        <f t="shared" si="15"/>
        <v>0</v>
      </c>
      <c r="AS110" s="397">
        <f t="shared" si="15"/>
        <v>0</v>
      </c>
      <c r="AT110" s="397">
        <f t="shared" si="15"/>
        <v>0</v>
      </c>
      <c r="AU110" s="397">
        <f t="shared" si="15"/>
        <v>0</v>
      </c>
      <c r="AV110" s="397">
        <f t="shared" si="23"/>
        <v>0</v>
      </c>
      <c r="AW110" s="314">
        <f t="shared" si="28"/>
        <v>0.15770000000000006</v>
      </c>
    </row>
    <row r="111" spans="2:49" x14ac:dyDescent="0.25">
      <c r="B111" s="24"/>
      <c r="C111" s="265" t="s">
        <v>780</v>
      </c>
      <c r="D111" s="23" t="str">
        <f>IFERROR(VLOOKUP($C111,'World Cup Players'!B:X,3,FALSE),0)</f>
        <v>sn Senegal</v>
      </c>
      <c r="E111" s="30"/>
      <c r="F111" s="23">
        <f>IFERROR(VLOOKUP($C111,'World Cup Players'!B:X,9,FALSE),0)</f>
        <v>362</v>
      </c>
      <c r="G111" s="23">
        <f>IFERROR(VLOOKUP($C111,'World Cup Players'!B:X,11,FALSE),0)</f>
        <v>0</v>
      </c>
      <c r="H111" s="23">
        <f>IFERROR(VLOOKUP($C111,'World Cup Players'!B:X,12,FALSE),0)</f>
        <v>1</v>
      </c>
      <c r="I111" s="23">
        <f>IFERROR(VLOOKUP($C111,'GAME WINNING GOALS'!A:B,2,FALSE),0)</f>
        <v>0</v>
      </c>
      <c r="J111" s="23">
        <f>IFERROR(VLOOKUP($C111,'World Cup Players'!B:X,17,FALSE),0)</f>
        <v>0</v>
      </c>
      <c r="K111" s="23">
        <f>IFERROR(VLOOKUP($C111,'World Cup Players'!B:X,18,FALSE),0)</f>
        <v>0</v>
      </c>
      <c r="L111" s="44">
        <f>IFERROR(VLOOKUP($C111,'World Cup GK'!B:AE,16,FALSE),0)</f>
        <v>0</v>
      </c>
      <c r="M111" s="44">
        <f>IFERROR(VLOOKUP($C111,'World Cup GK'!B:AE,19,FALSE),0)</f>
        <v>0</v>
      </c>
      <c r="N111" s="44">
        <f>IFERROR(VLOOKUP($C111,'World Cup GK'!B:AE,14,FALSE),0)</f>
        <v>0</v>
      </c>
      <c r="O111" s="44">
        <f>IFERROR(VLOOKUP($C111,'World Cup GK'!B:AE,11,FALSE),0)</f>
        <v>0</v>
      </c>
      <c r="P111" s="43">
        <f t="shared" si="21"/>
        <v>4.0045999999999999</v>
      </c>
      <c r="S111" s="24"/>
      <c r="T111" s="265" t="s">
        <v>780</v>
      </c>
      <c r="U111" s="23" t="s">
        <v>1438</v>
      </c>
      <c r="V111" s="30"/>
      <c r="W111" s="23">
        <v>362</v>
      </c>
      <c r="X111" s="23">
        <v>0</v>
      </c>
      <c r="Y111" s="23">
        <v>1</v>
      </c>
      <c r="Z111" s="23">
        <v>0</v>
      </c>
      <c r="AA111" s="23">
        <v>0</v>
      </c>
      <c r="AB111" s="23">
        <v>0</v>
      </c>
      <c r="AC111" s="44">
        <v>0</v>
      </c>
      <c r="AD111" s="44">
        <v>0</v>
      </c>
      <c r="AE111" s="44">
        <v>0</v>
      </c>
      <c r="AF111" s="44">
        <v>0</v>
      </c>
      <c r="AG111" s="43">
        <v>4.0045999999999999</v>
      </c>
      <c r="AI111" s="24"/>
      <c r="AJ111" s="265" t="s">
        <v>780</v>
      </c>
      <c r="AK111" s="23" t="s">
        <v>1438</v>
      </c>
      <c r="AL111" s="30"/>
      <c r="AM111" s="397">
        <f t="shared" si="17"/>
        <v>0</v>
      </c>
      <c r="AN111" s="397">
        <f t="shared" si="18"/>
        <v>0</v>
      </c>
      <c r="AO111" s="397">
        <f t="shared" si="18"/>
        <v>0</v>
      </c>
      <c r="AP111" s="397">
        <f t="shared" si="18"/>
        <v>0</v>
      </c>
      <c r="AQ111" s="397">
        <f t="shared" si="18"/>
        <v>0</v>
      </c>
      <c r="AR111" s="397">
        <f t="shared" si="15"/>
        <v>0</v>
      </c>
      <c r="AS111" s="397">
        <f t="shared" si="15"/>
        <v>0</v>
      </c>
      <c r="AT111" s="397">
        <f t="shared" si="15"/>
        <v>0</v>
      </c>
      <c r="AU111" s="397">
        <f t="shared" si="15"/>
        <v>0</v>
      </c>
      <c r="AV111" s="397">
        <f t="shared" si="23"/>
        <v>0</v>
      </c>
      <c r="AW111" s="314">
        <f t="shared" si="19"/>
        <v>0</v>
      </c>
    </row>
    <row r="112" spans="2:49" x14ac:dyDescent="0.25">
      <c r="B112" s="24"/>
      <c r="C112" s="278" t="s">
        <v>219</v>
      </c>
      <c r="D112" s="23" t="str">
        <f>IFERROR(VLOOKUP($C112,'World Cup Players'!B:X,3,FALSE),0)</f>
        <v>us United States</v>
      </c>
      <c r="E112" s="30"/>
      <c r="F112" s="23">
        <f>IFERROR(VLOOKUP($C112,'World Cup Players'!B:X,9,FALSE),0)</f>
        <v>223</v>
      </c>
      <c r="G112" s="23">
        <f>IFERROR(VLOOKUP($C112,'World Cup Players'!B:X,11,FALSE),0)</f>
        <v>0</v>
      </c>
      <c r="H112" s="23">
        <f>IFERROR(VLOOKUP($C112,'World Cup Players'!B:X,12,FALSE),0)</f>
        <v>1</v>
      </c>
      <c r="I112" s="23">
        <f>IFERROR(VLOOKUP($C112,'GAME WINNING GOALS'!A:B,2,FALSE),0)</f>
        <v>0</v>
      </c>
      <c r="J112" s="23">
        <f>IFERROR(VLOOKUP($C112,'World Cup Players'!B:X,17,FALSE),0)</f>
        <v>0</v>
      </c>
      <c r="K112" s="23">
        <f>IFERROR(VLOOKUP($C112,'World Cup Players'!B:X,18,FALSE),0)</f>
        <v>0</v>
      </c>
      <c r="L112" s="44">
        <f>IFERROR(VLOOKUP($C112,'World Cup GK'!B:AE,16,FALSE),0)</f>
        <v>0</v>
      </c>
      <c r="M112" s="44">
        <f>IFERROR(VLOOKUP($C112,'World Cup GK'!B:AE,19,FALSE),0)</f>
        <v>0</v>
      </c>
      <c r="N112" s="44">
        <f>IFERROR(VLOOKUP($C112,'World Cup GK'!B:AE,14,FALSE),0)</f>
        <v>0</v>
      </c>
      <c r="O112" s="44">
        <f>IFERROR(VLOOKUP($C112,'World Cup GK'!B:AE,11,FALSE),0)</f>
        <v>0</v>
      </c>
      <c r="P112" s="43">
        <f t="shared" si="21"/>
        <v>2.8509000000000002</v>
      </c>
      <c r="S112" s="24"/>
      <c r="T112" s="278" t="s">
        <v>219</v>
      </c>
      <c r="U112" s="23" t="s">
        <v>885</v>
      </c>
      <c r="V112" s="30"/>
      <c r="W112" s="23">
        <v>223</v>
      </c>
      <c r="X112" s="23">
        <v>0</v>
      </c>
      <c r="Y112" s="23">
        <v>1</v>
      </c>
      <c r="Z112" s="23">
        <v>0</v>
      </c>
      <c r="AA112" s="23">
        <v>0</v>
      </c>
      <c r="AB112" s="23">
        <v>0</v>
      </c>
      <c r="AC112" s="44">
        <v>0</v>
      </c>
      <c r="AD112" s="44">
        <v>0</v>
      </c>
      <c r="AE112" s="44">
        <v>0</v>
      </c>
      <c r="AF112" s="44">
        <v>0</v>
      </c>
      <c r="AG112" s="43">
        <v>2.8509000000000002</v>
      </c>
      <c r="AI112" s="24"/>
      <c r="AJ112" s="278" t="s">
        <v>219</v>
      </c>
      <c r="AK112" s="23" t="s">
        <v>885</v>
      </c>
      <c r="AL112" s="30"/>
      <c r="AM112" s="397">
        <f t="shared" si="17"/>
        <v>0</v>
      </c>
      <c r="AN112" s="397">
        <f t="shared" si="18"/>
        <v>0</v>
      </c>
      <c r="AO112" s="397">
        <f t="shared" si="18"/>
        <v>0</v>
      </c>
      <c r="AP112" s="397">
        <f t="shared" si="18"/>
        <v>0</v>
      </c>
      <c r="AQ112" s="397">
        <f t="shared" si="18"/>
        <v>0</v>
      </c>
      <c r="AR112" s="397">
        <f t="shared" si="15"/>
        <v>0</v>
      </c>
      <c r="AS112" s="397">
        <f t="shared" si="15"/>
        <v>0</v>
      </c>
      <c r="AT112" s="397">
        <f t="shared" si="15"/>
        <v>0</v>
      </c>
      <c r="AU112" s="397">
        <f t="shared" si="15"/>
        <v>0</v>
      </c>
      <c r="AV112" s="397">
        <f t="shared" si="23"/>
        <v>0</v>
      </c>
      <c r="AW112" s="314">
        <f t="shared" si="19"/>
        <v>0</v>
      </c>
    </row>
    <row r="113" spans="2:49" x14ac:dyDescent="0.25">
      <c r="B113" s="24"/>
      <c r="C113" s="265" t="s">
        <v>805</v>
      </c>
      <c r="D113" s="23" t="str">
        <f>IFERROR(VLOOKUP($C113,'World Cup Players'!B:X,3,FALSE),0)</f>
        <v>fr France</v>
      </c>
      <c r="E113" s="30"/>
      <c r="F113" s="23">
        <f>IFERROR(VLOOKUP($C113,'World Cup Players'!B:X,9,FALSE),0)</f>
        <v>85</v>
      </c>
      <c r="G113" s="23">
        <f>IFERROR(VLOOKUP($C113,'World Cup Players'!B:X,11,FALSE),0)</f>
        <v>0</v>
      </c>
      <c r="H113" s="23">
        <f>IFERROR(VLOOKUP($C113,'World Cup Players'!B:X,12,FALSE),0)</f>
        <v>0</v>
      </c>
      <c r="I113" s="23">
        <f>IFERROR(VLOOKUP($C113,'GAME WINNING GOALS'!A:B,2,FALSE),0)</f>
        <v>0</v>
      </c>
      <c r="J113" s="23">
        <f>IFERROR(VLOOKUP($C113,'World Cup Players'!B:X,17,FALSE),0)</f>
        <v>0</v>
      </c>
      <c r="K113" s="23">
        <f>IFERROR(VLOOKUP($C113,'World Cup Players'!B:X,18,FALSE),0)</f>
        <v>0</v>
      </c>
      <c r="L113" s="44">
        <f>IFERROR(VLOOKUP($C113,'World Cup GK'!B:AE,16,FALSE),0)</f>
        <v>0</v>
      </c>
      <c r="M113" s="44">
        <f>IFERROR(VLOOKUP($C113,'World Cup GK'!B:AE,19,FALSE),0)</f>
        <v>0</v>
      </c>
      <c r="N113" s="44">
        <f>IFERROR(VLOOKUP($C113,'World Cup GK'!B:AE,14,FALSE),0)</f>
        <v>0</v>
      </c>
      <c r="O113" s="44">
        <f>IFERROR(VLOOKUP($C113,'World Cup GK'!B:AE,11,FALSE),0)</f>
        <v>0</v>
      </c>
      <c r="P113" s="43">
        <f t="shared" si="21"/>
        <v>0.70550000000000002</v>
      </c>
      <c r="S113" s="24"/>
      <c r="T113" s="265" t="s">
        <v>805</v>
      </c>
      <c r="U113" s="23" t="s">
        <v>1420</v>
      </c>
      <c r="V113" s="30"/>
      <c r="W113" s="23">
        <v>66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44">
        <v>0</v>
      </c>
      <c r="AD113" s="44">
        <v>0</v>
      </c>
      <c r="AE113" s="44">
        <v>0</v>
      </c>
      <c r="AF113" s="44">
        <v>0</v>
      </c>
      <c r="AG113" s="43">
        <v>0.54779999999999995</v>
      </c>
      <c r="AI113" s="24"/>
      <c r="AJ113" s="265" t="s">
        <v>805</v>
      </c>
      <c r="AK113" s="23" t="s">
        <v>1420</v>
      </c>
      <c r="AL113" s="30"/>
      <c r="AM113" s="397">
        <f t="shared" si="17"/>
        <v>19</v>
      </c>
      <c r="AN113" s="397">
        <f t="shared" si="18"/>
        <v>0</v>
      </c>
      <c r="AO113" s="397">
        <f t="shared" si="18"/>
        <v>0</v>
      </c>
      <c r="AP113" s="397">
        <f t="shared" si="18"/>
        <v>0</v>
      </c>
      <c r="AQ113" s="397">
        <f t="shared" si="18"/>
        <v>0</v>
      </c>
      <c r="AR113" s="397">
        <f t="shared" si="15"/>
        <v>0</v>
      </c>
      <c r="AS113" s="397">
        <f t="shared" si="15"/>
        <v>0</v>
      </c>
      <c r="AT113" s="397">
        <f t="shared" si="15"/>
        <v>0</v>
      </c>
      <c r="AU113" s="397">
        <f t="shared" si="15"/>
        <v>0</v>
      </c>
      <c r="AV113" s="397">
        <f t="shared" si="23"/>
        <v>0</v>
      </c>
      <c r="AW113" s="314">
        <f>P113-AG113</f>
        <v>0.15770000000000006</v>
      </c>
    </row>
    <row r="114" spans="2:49" x14ac:dyDescent="0.25">
      <c r="B114" s="24"/>
      <c r="C114" s="265" t="s">
        <v>360</v>
      </c>
      <c r="D114" s="23" t="str">
        <f>IFERROR(VLOOKUP($C114,'World Cup Players'!B:X,3,FALSE),0)</f>
        <v>ir IR Iran</v>
      </c>
      <c r="E114" s="30"/>
      <c r="F114" s="23">
        <f>IFERROR(VLOOKUP($C114,'World Cup Players'!B:X,9,FALSE),0)</f>
        <v>259</v>
      </c>
      <c r="G114" s="23">
        <f>IFERROR(VLOOKUP($C114,'World Cup Players'!B:X,11,FALSE),0)</f>
        <v>0</v>
      </c>
      <c r="H114" s="23">
        <f>IFERROR(VLOOKUP($C114,'World Cup Players'!B:X,12,FALSE),0)</f>
        <v>0</v>
      </c>
      <c r="I114" s="23">
        <f>IFERROR(VLOOKUP($C114,'GAME WINNING GOALS'!A:B,2,FALSE),0)</f>
        <v>0</v>
      </c>
      <c r="J114" s="23">
        <f>IFERROR(VLOOKUP($C114,'World Cup Players'!B:X,17,FALSE),0)</f>
        <v>0</v>
      </c>
      <c r="K114" s="23">
        <f>IFERROR(VLOOKUP($C114,'World Cup Players'!B:X,18,FALSE),0)</f>
        <v>0</v>
      </c>
      <c r="L114" s="44">
        <f>IFERROR(VLOOKUP($C114,'World Cup GK'!B:AE,16,FALSE),0)</f>
        <v>0</v>
      </c>
      <c r="M114" s="44">
        <f>IFERROR(VLOOKUP($C114,'World Cup GK'!B:AE,19,FALSE),0)</f>
        <v>0</v>
      </c>
      <c r="N114" s="44">
        <f>IFERROR(VLOOKUP($C114,'World Cup GK'!B:AE,14,FALSE),0)</f>
        <v>0</v>
      </c>
      <c r="O114" s="44">
        <f>IFERROR(VLOOKUP($C114,'World Cup GK'!B:AE,11,FALSE),0)</f>
        <v>0</v>
      </c>
      <c r="P114" s="43">
        <f t="shared" si="21"/>
        <v>2.1497000000000002</v>
      </c>
      <c r="S114" s="24"/>
      <c r="T114" s="265" t="s">
        <v>360</v>
      </c>
      <c r="U114" s="23" t="s">
        <v>1246</v>
      </c>
      <c r="V114" s="30"/>
      <c r="W114" s="23">
        <v>259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44">
        <v>0</v>
      </c>
      <c r="AD114" s="44">
        <v>0</v>
      </c>
      <c r="AE114" s="44">
        <v>0</v>
      </c>
      <c r="AF114" s="44">
        <v>0</v>
      </c>
      <c r="AG114" s="43">
        <v>2.1497000000000002</v>
      </c>
      <c r="AI114" s="24"/>
      <c r="AJ114" s="265" t="s">
        <v>360</v>
      </c>
      <c r="AK114" s="23" t="s">
        <v>1246</v>
      </c>
      <c r="AL114" s="30"/>
      <c r="AM114" s="397">
        <f t="shared" si="17"/>
        <v>0</v>
      </c>
      <c r="AN114" s="397">
        <f t="shared" si="18"/>
        <v>0</v>
      </c>
      <c r="AO114" s="397">
        <f t="shared" si="18"/>
        <v>0</v>
      </c>
      <c r="AP114" s="397">
        <f t="shared" si="18"/>
        <v>0</v>
      </c>
      <c r="AQ114" s="397">
        <f t="shared" si="18"/>
        <v>0</v>
      </c>
      <c r="AR114" s="397">
        <f t="shared" si="15"/>
        <v>0</v>
      </c>
      <c r="AS114" s="397">
        <f t="shared" si="15"/>
        <v>0</v>
      </c>
      <c r="AT114" s="397">
        <f t="shared" si="15"/>
        <v>0</v>
      </c>
      <c r="AU114" s="397">
        <f t="shared" si="15"/>
        <v>0</v>
      </c>
      <c r="AV114" s="397">
        <f t="shared" si="23"/>
        <v>0</v>
      </c>
      <c r="AW114" s="314">
        <f t="shared" si="19"/>
        <v>0</v>
      </c>
    </row>
    <row r="115" spans="2:49" x14ac:dyDescent="0.25">
      <c r="B115" s="24"/>
      <c r="C115" s="265" t="s">
        <v>781</v>
      </c>
      <c r="D115" s="23" t="str">
        <f>IFERROR(VLOOKUP($C115,'World Cup Players'!B:X,3,FALSE),0)</f>
        <v>jo Jordan</v>
      </c>
      <c r="E115" s="30"/>
      <c r="F115" s="23">
        <f>IFERROR(VLOOKUP($C115,'World Cup Players'!B:X,9,FALSE),0)</f>
        <v>215</v>
      </c>
      <c r="G115" s="23">
        <f>IFERROR(VLOOKUP($C115,'World Cup Players'!B:X,11,FALSE),0)</f>
        <v>1</v>
      </c>
      <c r="H115" s="23">
        <f>IFERROR(VLOOKUP($C115,'World Cup Players'!B:X,12,FALSE),0)</f>
        <v>1</v>
      </c>
      <c r="I115" s="23">
        <f>IFERROR(VLOOKUP($C115,'GAME WINNING GOALS'!A:B,2,FALSE),0)</f>
        <v>0</v>
      </c>
      <c r="J115" s="23">
        <f>IFERROR(VLOOKUP($C115,'World Cup Players'!B:X,17,FALSE),0)</f>
        <v>0</v>
      </c>
      <c r="K115" s="23">
        <f>IFERROR(VLOOKUP($C115,'World Cup Players'!B:X,18,FALSE),0)</f>
        <v>0</v>
      </c>
      <c r="L115" s="44">
        <f>IFERROR(VLOOKUP($C115,'World Cup GK'!B:AE,16,FALSE),0)</f>
        <v>0</v>
      </c>
      <c r="M115" s="44">
        <f>IFERROR(VLOOKUP($C115,'World Cup GK'!B:AE,19,FALSE),0)</f>
        <v>0</v>
      </c>
      <c r="N115" s="44">
        <f>IFERROR(VLOOKUP($C115,'World Cup GK'!B:AE,14,FALSE),0)</f>
        <v>0</v>
      </c>
      <c r="O115" s="44">
        <f>IFERROR(VLOOKUP($C115,'World Cup GK'!B:AE,11,FALSE),0)</f>
        <v>0</v>
      </c>
      <c r="P115" s="43">
        <f t="shared" si="21"/>
        <v>3.7845</v>
      </c>
      <c r="S115" s="24"/>
      <c r="T115" s="265" t="s">
        <v>781</v>
      </c>
      <c r="U115" s="23" t="s">
        <v>1387</v>
      </c>
      <c r="V115" s="30"/>
      <c r="W115" s="23">
        <v>215</v>
      </c>
      <c r="X115" s="23">
        <v>1</v>
      </c>
      <c r="Y115" s="23">
        <v>1</v>
      </c>
      <c r="Z115" s="23">
        <v>0</v>
      </c>
      <c r="AA115" s="23">
        <v>0</v>
      </c>
      <c r="AB115" s="23">
        <v>0</v>
      </c>
      <c r="AC115" s="44">
        <v>0</v>
      </c>
      <c r="AD115" s="44">
        <v>0</v>
      </c>
      <c r="AE115" s="44">
        <v>0</v>
      </c>
      <c r="AF115" s="44">
        <v>0</v>
      </c>
      <c r="AG115" s="43">
        <v>3.7845</v>
      </c>
      <c r="AI115" s="24"/>
      <c r="AJ115" s="265" t="s">
        <v>781</v>
      </c>
      <c r="AK115" s="23" t="s">
        <v>1387</v>
      </c>
      <c r="AL115" s="30"/>
      <c r="AM115" s="397">
        <f t="shared" si="17"/>
        <v>0</v>
      </c>
      <c r="AN115" s="397">
        <f t="shared" si="18"/>
        <v>0</v>
      </c>
      <c r="AO115" s="397">
        <f t="shared" si="18"/>
        <v>0</v>
      </c>
      <c r="AP115" s="397">
        <f t="shared" si="18"/>
        <v>0</v>
      </c>
      <c r="AQ115" s="397">
        <f t="shared" si="18"/>
        <v>0</v>
      </c>
      <c r="AR115" s="397">
        <f t="shared" si="15"/>
        <v>0</v>
      </c>
      <c r="AS115" s="397">
        <f t="shared" si="15"/>
        <v>0</v>
      </c>
      <c r="AT115" s="397">
        <f t="shared" si="15"/>
        <v>0</v>
      </c>
      <c r="AU115" s="397">
        <f t="shared" si="15"/>
        <v>0</v>
      </c>
      <c r="AV115" s="397">
        <f t="shared" si="23"/>
        <v>0</v>
      </c>
      <c r="AW115" s="314">
        <f t="shared" si="19"/>
        <v>0</v>
      </c>
    </row>
    <row r="116" spans="2:49" x14ac:dyDescent="0.25">
      <c r="B116" s="24"/>
      <c r="C116" s="265" t="s">
        <v>216</v>
      </c>
      <c r="D116" s="23" t="str">
        <f>IFERROR(VLOOKUP($C116,'World Cup Players'!B:X,3,FALSE),0)</f>
        <v>es Spain</v>
      </c>
      <c r="E116" s="30"/>
      <c r="F116" s="23">
        <f>IFERROR(VLOOKUP($C116,'World Cup Players'!B:X,9,FALSE),0)</f>
        <v>229</v>
      </c>
      <c r="G116" s="23">
        <f>IFERROR(VLOOKUP($C116,'World Cup Players'!B:X,11,FALSE),0)</f>
        <v>0</v>
      </c>
      <c r="H116" s="23">
        <f>IFERROR(VLOOKUP($C116,'World Cup Players'!B:X,12,FALSE),0)</f>
        <v>1</v>
      </c>
      <c r="I116" s="23">
        <f>IFERROR(VLOOKUP($C116,'GAME WINNING GOALS'!A:B,2,FALSE),0)</f>
        <v>0</v>
      </c>
      <c r="J116" s="23">
        <f>IFERROR(VLOOKUP($C116,'World Cup Players'!B:X,17,FALSE),0)</f>
        <v>1</v>
      </c>
      <c r="K116" s="23">
        <f>IFERROR(VLOOKUP($C116,'World Cup Players'!B:X,18,FALSE),0)</f>
        <v>0</v>
      </c>
      <c r="L116" s="44">
        <f>IFERROR(VLOOKUP($C116,'World Cup GK'!B:AE,16,FALSE),0)</f>
        <v>0</v>
      </c>
      <c r="M116" s="44">
        <f>IFERROR(VLOOKUP($C116,'World Cup GK'!B:AE,19,FALSE),0)</f>
        <v>0</v>
      </c>
      <c r="N116" s="44">
        <f>IFERROR(VLOOKUP($C116,'World Cup GK'!B:AE,14,FALSE),0)</f>
        <v>0</v>
      </c>
      <c r="O116" s="44">
        <f>IFERROR(VLOOKUP($C116,'World Cup GK'!B:AE,11,FALSE),0)</f>
        <v>0</v>
      </c>
      <c r="P116" s="43">
        <f t="shared" si="21"/>
        <v>2.6507000000000001</v>
      </c>
      <c r="S116" s="24"/>
      <c r="T116" s="265" t="s">
        <v>216</v>
      </c>
      <c r="U116" s="23" t="s">
        <v>1275</v>
      </c>
      <c r="V116" s="30"/>
      <c r="W116" s="23">
        <v>176</v>
      </c>
      <c r="X116" s="23">
        <v>0</v>
      </c>
      <c r="Y116" s="23">
        <v>1</v>
      </c>
      <c r="Z116" s="23">
        <v>0</v>
      </c>
      <c r="AA116" s="23">
        <v>1</v>
      </c>
      <c r="AB116" s="23">
        <v>0</v>
      </c>
      <c r="AC116" s="44">
        <v>0</v>
      </c>
      <c r="AD116" s="44">
        <v>0</v>
      </c>
      <c r="AE116" s="44">
        <v>0</v>
      </c>
      <c r="AF116" s="44">
        <v>0</v>
      </c>
      <c r="AG116" s="43">
        <v>2.2107999999999999</v>
      </c>
      <c r="AI116" s="24"/>
      <c r="AJ116" s="265" t="s">
        <v>216</v>
      </c>
      <c r="AK116" s="23" t="s">
        <v>1275</v>
      </c>
      <c r="AL116" s="30"/>
      <c r="AM116" s="397">
        <f t="shared" si="17"/>
        <v>53</v>
      </c>
      <c r="AN116" s="397">
        <f t="shared" si="18"/>
        <v>0</v>
      </c>
      <c r="AO116" s="397">
        <f t="shared" si="18"/>
        <v>0</v>
      </c>
      <c r="AP116" s="397">
        <f t="shared" si="18"/>
        <v>0</v>
      </c>
      <c r="AQ116" s="397">
        <f t="shared" si="18"/>
        <v>0</v>
      </c>
      <c r="AR116" s="397">
        <f t="shared" si="15"/>
        <v>0</v>
      </c>
      <c r="AS116" s="397">
        <f t="shared" si="15"/>
        <v>0</v>
      </c>
      <c r="AT116" s="397">
        <f t="shared" si="15"/>
        <v>0</v>
      </c>
      <c r="AU116" s="397">
        <f t="shared" si="15"/>
        <v>0</v>
      </c>
      <c r="AV116" s="397">
        <f t="shared" si="23"/>
        <v>0</v>
      </c>
      <c r="AW116" s="314">
        <f t="shared" ref="AW116:AW118" si="29">P116-AG116</f>
        <v>0.43990000000000018</v>
      </c>
    </row>
    <row r="117" spans="2:49" x14ac:dyDescent="0.25">
      <c r="B117" s="24"/>
      <c r="C117" s="265" t="s">
        <v>410</v>
      </c>
      <c r="D117" s="23" t="str">
        <f>IFERROR(VLOOKUP($C117,'World Cup Players'!B:X,3,FALSE),0)</f>
        <v>fr France</v>
      </c>
      <c r="E117" s="30"/>
      <c r="F117" s="23">
        <f>IFERROR(VLOOKUP($C117,'World Cup Players'!B:X,9,FALSE),0)</f>
        <v>212</v>
      </c>
      <c r="G117" s="23">
        <f>IFERROR(VLOOKUP($C117,'World Cup Players'!B:X,11,FALSE),0)</f>
        <v>0</v>
      </c>
      <c r="H117" s="23">
        <f>IFERROR(VLOOKUP($C117,'World Cup Players'!B:X,12,FALSE),0)</f>
        <v>0</v>
      </c>
      <c r="I117" s="23">
        <f>IFERROR(VLOOKUP($C117,'GAME WINNING GOALS'!A:B,2,FALSE),0)</f>
        <v>0</v>
      </c>
      <c r="J117" s="23">
        <f>IFERROR(VLOOKUP($C117,'World Cup Players'!B:X,17,FALSE),0)</f>
        <v>0</v>
      </c>
      <c r="K117" s="23">
        <f>IFERROR(VLOOKUP($C117,'World Cup Players'!B:X,18,FALSE),0)</f>
        <v>0</v>
      </c>
      <c r="L117" s="44">
        <f>IFERROR(VLOOKUP($C117,'World Cup GK'!B:AE,16,FALSE),0)</f>
        <v>0</v>
      </c>
      <c r="M117" s="44">
        <f>IFERROR(VLOOKUP($C117,'World Cup GK'!B:AE,19,FALSE),0)</f>
        <v>0</v>
      </c>
      <c r="N117" s="44">
        <f>IFERROR(VLOOKUP($C117,'World Cup GK'!B:AE,14,FALSE),0)</f>
        <v>0</v>
      </c>
      <c r="O117" s="44">
        <f>IFERROR(VLOOKUP($C117,'World Cup GK'!B:AE,11,FALSE),0)</f>
        <v>0</v>
      </c>
      <c r="P117" s="43">
        <f t="shared" si="21"/>
        <v>1.7596000000000001</v>
      </c>
      <c r="S117" s="24"/>
      <c r="T117" s="265" t="s">
        <v>410</v>
      </c>
      <c r="U117" s="23" t="s">
        <v>1420</v>
      </c>
      <c r="V117" s="30"/>
      <c r="W117" s="23">
        <v>193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44">
        <v>0</v>
      </c>
      <c r="AD117" s="44">
        <v>0</v>
      </c>
      <c r="AE117" s="44">
        <v>0</v>
      </c>
      <c r="AF117" s="44">
        <v>0</v>
      </c>
      <c r="AG117" s="43">
        <v>1.6019000000000001</v>
      </c>
      <c r="AI117" s="24"/>
      <c r="AJ117" s="265" t="s">
        <v>410</v>
      </c>
      <c r="AK117" s="23" t="s">
        <v>1420</v>
      </c>
      <c r="AL117" s="30"/>
      <c r="AM117" s="397">
        <f t="shared" si="17"/>
        <v>19</v>
      </c>
      <c r="AN117" s="397">
        <f t="shared" si="18"/>
        <v>0</v>
      </c>
      <c r="AO117" s="397">
        <f t="shared" si="18"/>
        <v>0</v>
      </c>
      <c r="AP117" s="397">
        <f t="shared" si="18"/>
        <v>0</v>
      </c>
      <c r="AQ117" s="397">
        <f t="shared" si="18"/>
        <v>0</v>
      </c>
      <c r="AR117" s="397">
        <f t="shared" si="15"/>
        <v>0</v>
      </c>
      <c r="AS117" s="397">
        <f t="shared" si="15"/>
        <v>0</v>
      </c>
      <c r="AT117" s="397">
        <f t="shared" si="15"/>
        <v>0</v>
      </c>
      <c r="AU117" s="397">
        <f t="shared" si="15"/>
        <v>0</v>
      </c>
      <c r="AV117" s="397">
        <f t="shared" si="23"/>
        <v>0</v>
      </c>
      <c r="AW117" s="314">
        <f t="shared" si="29"/>
        <v>0.15769999999999995</v>
      </c>
    </row>
    <row r="118" spans="2:49" x14ac:dyDescent="0.25">
      <c r="B118" s="24"/>
      <c r="C118" s="278" t="s">
        <v>676</v>
      </c>
      <c r="D118" s="23" t="str">
        <f>IFERROR(VLOOKUP($C118,'World Cup Players'!B:X,3,FALSE),0)</f>
        <v>be Belgium</v>
      </c>
      <c r="E118" s="30"/>
      <c r="F118" s="23">
        <f>IFERROR(VLOOKUP($C118,'World Cup Players'!B:X,9,FALSE),0)</f>
        <v>228</v>
      </c>
      <c r="G118" s="23">
        <f>IFERROR(VLOOKUP($C118,'World Cup Players'!B:X,11,FALSE),0)</f>
        <v>0</v>
      </c>
      <c r="H118" s="23">
        <f>IFERROR(VLOOKUP($C118,'World Cup Players'!B:X,12,FALSE),0)</f>
        <v>0</v>
      </c>
      <c r="I118" s="23">
        <f>IFERROR(VLOOKUP($C118,'GAME WINNING GOALS'!A:B,2,FALSE),0)</f>
        <v>0</v>
      </c>
      <c r="J118" s="23">
        <f>IFERROR(VLOOKUP($C118,'World Cup Players'!B:X,17,FALSE),0)</f>
        <v>0</v>
      </c>
      <c r="K118" s="23">
        <f>IFERROR(VLOOKUP($C118,'World Cup Players'!B:X,18,FALSE),0)</f>
        <v>0</v>
      </c>
      <c r="L118" s="44">
        <f>IFERROR(VLOOKUP($C118,'World Cup GK'!B:AE,16,FALSE),0)</f>
        <v>0</v>
      </c>
      <c r="M118" s="44">
        <f>IFERROR(VLOOKUP($C118,'World Cup GK'!B:AE,19,FALSE),0)</f>
        <v>0</v>
      </c>
      <c r="N118" s="44">
        <f>IFERROR(VLOOKUP($C118,'World Cup GK'!B:AE,14,FALSE),0)</f>
        <v>0</v>
      </c>
      <c r="O118" s="44">
        <f>IFERROR(VLOOKUP($C118,'World Cup GK'!B:AE,11,FALSE),0)</f>
        <v>0</v>
      </c>
      <c r="P118" s="43">
        <f t="shared" si="21"/>
        <v>1.8924000000000001</v>
      </c>
      <c r="S118" s="24"/>
      <c r="T118" s="278" t="s">
        <v>676</v>
      </c>
      <c r="U118" s="23" t="s">
        <v>1270</v>
      </c>
      <c r="V118" s="30"/>
      <c r="W118" s="23">
        <v>228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44">
        <v>0</v>
      </c>
      <c r="AD118" s="44">
        <v>0</v>
      </c>
      <c r="AE118" s="44">
        <v>0</v>
      </c>
      <c r="AF118" s="44">
        <v>0</v>
      </c>
      <c r="AG118" s="43">
        <v>1.8924000000000001</v>
      </c>
      <c r="AI118" s="24"/>
      <c r="AJ118" s="278" t="s">
        <v>676</v>
      </c>
      <c r="AK118" s="23" t="s">
        <v>1270</v>
      </c>
      <c r="AL118" s="30"/>
      <c r="AM118" s="397">
        <f t="shared" si="17"/>
        <v>0</v>
      </c>
      <c r="AN118" s="397">
        <f t="shared" si="18"/>
        <v>0</v>
      </c>
      <c r="AO118" s="397">
        <f t="shared" si="18"/>
        <v>0</v>
      </c>
      <c r="AP118" s="397">
        <f t="shared" si="18"/>
        <v>0</v>
      </c>
      <c r="AQ118" s="397">
        <f t="shared" si="18"/>
        <v>0</v>
      </c>
      <c r="AR118" s="397">
        <f t="shared" si="15"/>
        <v>0</v>
      </c>
      <c r="AS118" s="397">
        <f t="shared" si="15"/>
        <v>0</v>
      </c>
      <c r="AT118" s="397">
        <f t="shared" si="15"/>
        <v>0</v>
      </c>
      <c r="AU118" s="397">
        <f t="shared" si="15"/>
        <v>0</v>
      </c>
      <c r="AV118" s="397">
        <f t="shared" si="23"/>
        <v>0</v>
      </c>
      <c r="AW118" s="314">
        <f t="shared" si="29"/>
        <v>0</v>
      </c>
    </row>
    <row r="119" spans="2:49" x14ac:dyDescent="0.25">
      <c r="B119" s="24"/>
      <c r="C119" s="266" t="s">
        <v>101</v>
      </c>
      <c r="D119" s="23" t="str">
        <f>IFERROR(VLOOKUP($C119,'World Cup Players'!B:X,3,FALSE),0)</f>
        <v>de Germany</v>
      </c>
      <c r="E119" s="30"/>
      <c r="F119" s="23">
        <f>IFERROR(VLOOKUP($C119,'World Cup Players'!B:X,9,FALSE),0)</f>
        <v>262</v>
      </c>
      <c r="G119" s="23">
        <f>IFERROR(VLOOKUP($C119,'World Cup Players'!B:X,11,FALSE),0)</f>
        <v>0</v>
      </c>
      <c r="H119" s="23">
        <f>IFERROR(VLOOKUP($C119,'World Cup Players'!B:X,12,FALSE),0)</f>
        <v>0</v>
      </c>
      <c r="I119" s="41">
        <f>IFERROR(VLOOKUP($C119,'GAME WINNING GOALS'!A:B,2,FALSE),0)</f>
        <v>0</v>
      </c>
      <c r="J119" s="23">
        <f>IFERROR(VLOOKUP($C119,'World Cup Players'!B:X,17,FALSE),0)</f>
        <v>0</v>
      </c>
      <c r="K119" s="23">
        <f>IFERROR(VLOOKUP($C119,'World Cup Players'!B:X,18,FALSE),0)</f>
        <v>0</v>
      </c>
      <c r="L119" s="44">
        <f>IFERROR(VLOOKUP($C119,'World Cup GK'!B:AE,16,FALSE),0)</f>
        <v>0</v>
      </c>
      <c r="M119" s="44">
        <f>IFERROR(VLOOKUP($C119,'World Cup GK'!B:AE,19,FALSE),0)</f>
        <v>0</v>
      </c>
      <c r="N119" s="44">
        <f>IFERROR(VLOOKUP($C119,'World Cup GK'!B:AE,14,FALSE),0)</f>
        <v>0</v>
      </c>
      <c r="O119" s="44">
        <f>IFERROR(VLOOKUP($C119,'World Cup GK'!B:AE,11,FALSE),0)</f>
        <v>0</v>
      </c>
      <c r="P119" s="43">
        <f t="shared" si="21"/>
        <v>2.1745999999999999</v>
      </c>
      <c r="S119" s="24"/>
      <c r="T119" s="266" t="s">
        <v>101</v>
      </c>
      <c r="U119" s="23" t="s">
        <v>634</v>
      </c>
      <c r="V119" s="30"/>
      <c r="W119" s="23">
        <v>262</v>
      </c>
      <c r="X119" s="23">
        <v>0</v>
      </c>
      <c r="Y119" s="23">
        <v>0</v>
      </c>
      <c r="Z119" s="41">
        <v>0</v>
      </c>
      <c r="AA119" s="23">
        <v>0</v>
      </c>
      <c r="AB119" s="23">
        <v>0</v>
      </c>
      <c r="AC119" s="44">
        <v>0</v>
      </c>
      <c r="AD119" s="44">
        <v>0</v>
      </c>
      <c r="AE119" s="44">
        <v>0</v>
      </c>
      <c r="AF119" s="44">
        <v>0</v>
      </c>
      <c r="AG119" s="43">
        <v>2.1745999999999999</v>
      </c>
      <c r="AI119" s="24"/>
      <c r="AJ119" s="266" t="s">
        <v>101</v>
      </c>
      <c r="AK119" s="23" t="s">
        <v>634</v>
      </c>
      <c r="AL119" s="30"/>
      <c r="AM119" s="397">
        <f t="shared" si="17"/>
        <v>0</v>
      </c>
      <c r="AN119" s="397">
        <f t="shared" si="18"/>
        <v>0</v>
      </c>
      <c r="AO119" s="397">
        <f t="shared" si="18"/>
        <v>0</v>
      </c>
      <c r="AP119" s="397">
        <f t="shared" si="18"/>
        <v>0</v>
      </c>
      <c r="AQ119" s="397">
        <f t="shared" si="18"/>
        <v>0</v>
      </c>
      <c r="AR119" s="397">
        <f t="shared" si="15"/>
        <v>0</v>
      </c>
      <c r="AS119" s="397">
        <f t="shared" si="15"/>
        <v>0</v>
      </c>
      <c r="AT119" s="397">
        <f t="shared" si="15"/>
        <v>0</v>
      </c>
      <c r="AU119" s="397">
        <f t="shared" si="15"/>
        <v>0</v>
      </c>
      <c r="AV119" s="397">
        <f t="shared" si="23"/>
        <v>0</v>
      </c>
      <c r="AW119" s="314">
        <f t="shared" si="19"/>
        <v>0</v>
      </c>
    </row>
    <row r="120" spans="2:49" x14ac:dyDescent="0.25">
      <c r="B120" s="24"/>
      <c r="C120" s="265" t="s">
        <v>758</v>
      </c>
      <c r="D120" s="23" t="str">
        <f>IFERROR(VLOOKUP($C120,'World Cup Players'!B:X,3,FALSE),0)</f>
        <v>br Brazil</v>
      </c>
      <c r="E120" s="30"/>
      <c r="F120" s="23">
        <f>IFERROR(VLOOKUP($C120,'World Cup Players'!B:X,9,FALSE),0)</f>
        <v>450</v>
      </c>
      <c r="G120" s="23">
        <f>IFERROR(VLOOKUP($C120,'World Cup Players'!B:X,11,FALSE),0)</f>
        <v>0</v>
      </c>
      <c r="H120" s="23">
        <f>IFERROR(VLOOKUP($C120,'World Cup Players'!B:X,12,FALSE),0)</f>
        <v>1</v>
      </c>
      <c r="I120" s="41">
        <f>IFERROR(VLOOKUP($C120,'GAME WINNING GOALS'!A:B,2,FALSE),0)</f>
        <v>0</v>
      </c>
      <c r="J120" s="23">
        <f>IFERROR(VLOOKUP($C120,'World Cup Players'!B:X,17,FALSE),0)</f>
        <v>0</v>
      </c>
      <c r="K120" s="23">
        <f>IFERROR(VLOOKUP($C120,'World Cup Players'!B:X,18,FALSE),0)</f>
        <v>0</v>
      </c>
      <c r="L120" s="44">
        <f>IFERROR(VLOOKUP($C120,'World Cup GK'!B:AE,16,FALSE),0)</f>
        <v>0</v>
      </c>
      <c r="M120" s="44">
        <f>IFERROR(VLOOKUP($C120,'World Cup GK'!B:AE,19,FALSE),0)</f>
        <v>0</v>
      </c>
      <c r="N120" s="44">
        <f>IFERROR(VLOOKUP($C120,'World Cup GK'!B:AE,14,FALSE),0)</f>
        <v>0</v>
      </c>
      <c r="O120" s="44">
        <f>IFERROR(VLOOKUP($C120,'World Cup GK'!B:AE,11,FALSE),0)</f>
        <v>0</v>
      </c>
      <c r="P120" s="43">
        <f t="shared" si="21"/>
        <v>4.7349999999999994</v>
      </c>
      <c r="S120" s="24"/>
      <c r="T120" s="265" t="s">
        <v>758</v>
      </c>
      <c r="U120" s="23" t="s">
        <v>989</v>
      </c>
      <c r="V120" s="30"/>
      <c r="W120" s="23">
        <v>450</v>
      </c>
      <c r="X120" s="23">
        <v>0</v>
      </c>
      <c r="Y120" s="23">
        <v>1</v>
      </c>
      <c r="Z120" s="41">
        <v>0</v>
      </c>
      <c r="AA120" s="23">
        <v>0</v>
      </c>
      <c r="AB120" s="23">
        <v>0</v>
      </c>
      <c r="AC120" s="44">
        <v>0</v>
      </c>
      <c r="AD120" s="44">
        <v>0</v>
      </c>
      <c r="AE120" s="44">
        <v>0</v>
      </c>
      <c r="AF120" s="44">
        <v>0</v>
      </c>
      <c r="AG120" s="43">
        <v>4.7349999999999994</v>
      </c>
      <c r="AI120" s="24"/>
      <c r="AJ120" s="265" t="s">
        <v>758</v>
      </c>
      <c r="AK120" s="23" t="s">
        <v>989</v>
      </c>
      <c r="AL120" s="30"/>
      <c r="AM120" s="397">
        <f t="shared" si="17"/>
        <v>0</v>
      </c>
      <c r="AN120" s="397">
        <f t="shared" si="18"/>
        <v>0</v>
      </c>
      <c r="AO120" s="397">
        <f t="shared" si="18"/>
        <v>0</v>
      </c>
      <c r="AP120" s="397">
        <f t="shared" si="18"/>
        <v>0</v>
      </c>
      <c r="AQ120" s="397">
        <f t="shared" si="18"/>
        <v>0</v>
      </c>
      <c r="AR120" s="397">
        <f t="shared" si="15"/>
        <v>0</v>
      </c>
      <c r="AS120" s="397">
        <f t="shared" si="15"/>
        <v>0</v>
      </c>
      <c r="AT120" s="397">
        <f t="shared" si="15"/>
        <v>0</v>
      </c>
      <c r="AU120" s="397">
        <f t="shared" si="15"/>
        <v>0</v>
      </c>
      <c r="AV120" s="397">
        <f t="shared" si="23"/>
        <v>0</v>
      </c>
      <c r="AW120" s="314">
        <f t="shared" si="19"/>
        <v>0</v>
      </c>
    </row>
    <row r="121" spans="2:49" x14ac:dyDescent="0.25">
      <c r="B121" s="24"/>
      <c r="C121" s="265" t="s">
        <v>469</v>
      </c>
      <c r="D121" s="23" t="str">
        <f>IFERROR(VLOOKUP($C121,'World Cup Players'!B:X,3,FALSE),0)</f>
        <v>es Spain</v>
      </c>
      <c r="E121" s="30"/>
      <c r="F121" s="23">
        <f>IFERROR(VLOOKUP($C121,'World Cup Players'!B:X,9,FALSE),0)</f>
        <v>630</v>
      </c>
      <c r="G121" s="23">
        <f>IFERROR(VLOOKUP($C121,'World Cup Players'!B:X,11,FALSE),0)</f>
        <v>0</v>
      </c>
      <c r="H121" s="23">
        <f>IFERROR(VLOOKUP($C121,'World Cup Players'!B:X,12,FALSE),0)</f>
        <v>0</v>
      </c>
      <c r="I121" s="41">
        <f>IFERROR(VLOOKUP($C121,'GAME WINNING GOALS'!A:B,2,FALSE),0)</f>
        <v>0</v>
      </c>
      <c r="J121" s="23">
        <f>IFERROR(VLOOKUP($C121,'World Cup Players'!B:X,17,FALSE),0)</f>
        <v>0</v>
      </c>
      <c r="K121" s="23">
        <f>IFERROR(VLOOKUP($C121,'World Cup Players'!B:X,18,FALSE),0)</f>
        <v>0</v>
      </c>
      <c r="L121" s="44">
        <f>IFERROR(VLOOKUP($C121,'World Cup GK'!B:AE,16,FALSE),0)</f>
        <v>6</v>
      </c>
      <c r="M121" s="44">
        <f>IFERROR(VLOOKUP($C121,'World Cup GK'!B:AE,19,FALSE),0)</f>
        <v>6</v>
      </c>
      <c r="N121" s="44">
        <f>IFERROR(VLOOKUP($C121,'World Cup GK'!B:AE,14,FALSE),0)</f>
        <v>9</v>
      </c>
      <c r="O121" s="44">
        <f>IFERROR(VLOOKUP($C121,'World Cup GK'!B:AE,11,FALSE),0)</f>
        <v>1</v>
      </c>
      <c r="P121" s="43">
        <f t="shared" si="21"/>
        <v>18.779</v>
      </c>
      <c r="S121" s="24"/>
      <c r="T121" s="265" t="s">
        <v>469</v>
      </c>
      <c r="U121" s="23" t="s">
        <v>1275</v>
      </c>
      <c r="V121" s="30"/>
      <c r="W121" s="23">
        <v>450</v>
      </c>
      <c r="X121" s="23">
        <v>0</v>
      </c>
      <c r="Y121" s="23">
        <v>0</v>
      </c>
      <c r="Z121" s="41">
        <v>0</v>
      </c>
      <c r="AA121" s="23">
        <v>0</v>
      </c>
      <c r="AB121" s="23">
        <v>0</v>
      </c>
      <c r="AC121" s="44">
        <v>4</v>
      </c>
      <c r="AD121" s="44">
        <v>5</v>
      </c>
      <c r="AE121" s="44">
        <v>5</v>
      </c>
      <c r="AF121" s="44">
        <v>0</v>
      </c>
      <c r="AG121" s="43">
        <v>13.734999999999999</v>
      </c>
      <c r="AI121" s="24"/>
      <c r="AJ121" s="265" t="s">
        <v>469</v>
      </c>
      <c r="AK121" s="23" t="s">
        <v>1275</v>
      </c>
      <c r="AL121" s="30"/>
      <c r="AM121" s="397">
        <f t="shared" si="17"/>
        <v>180</v>
      </c>
      <c r="AN121" s="397">
        <f t="shared" si="18"/>
        <v>0</v>
      </c>
      <c r="AO121" s="397">
        <f t="shared" si="18"/>
        <v>0</v>
      </c>
      <c r="AP121" s="397">
        <f t="shared" si="18"/>
        <v>0</v>
      </c>
      <c r="AQ121" s="397">
        <f t="shared" si="18"/>
        <v>0</v>
      </c>
      <c r="AR121" s="397">
        <f t="shared" si="15"/>
        <v>0</v>
      </c>
      <c r="AS121" s="397">
        <f t="shared" si="15"/>
        <v>2</v>
      </c>
      <c r="AT121" s="397">
        <f t="shared" si="15"/>
        <v>1</v>
      </c>
      <c r="AU121" s="397">
        <f t="shared" si="15"/>
        <v>4</v>
      </c>
      <c r="AV121" s="397">
        <f t="shared" si="23"/>
        <v>1</v>
      </c>
      <c r="AW121" s="314">
        <f t="shared" ref="AW121:AW122" si="30">P121-AG121</f>
        <v>5.0440000000000005</v>
      </c>
    </row>
    <row r="122" spans="2:49" x14ac:dyDescent="0.25">
      <c r="B122" s="24"/>
      <c r="C122" s="266" t="s">
        <v>45</v>
      </c>
      <c r="D122" s="23" t="str">
        <f>IFERROR(VLOOKUP($C122,'World Cup Players'!B:X,3,FALSE),0)</f>
        <v>eng England</v>
      </c>
      <c r="E122" s="30"/>
      <c r="F122" s="23">
        <f>IFERROR(VLOOKUP($C122,'World Cup Players'!B:X,9,FALSE),0)</f>
        <v>660</v>
      </c>
      <c r="G122" s="23">
        <f>IFERROR(VLOOKUP($C122,'World Cup Players'!B:X,11,FALSE),0)</f>
        <v>0</v>
      </c>
      <c r="H122" s="23">
        <f>IFERROR(VLOOKUP($C122,'World Cup Players'!B:X,12,FALSE),0)</f>
        <v>0</v>
      </c>
      <c r="I122" s="41">
        <f>IFERROR(VLOOKUP($C122,'GAME WINNING GOALS'!A:B,2,FALSE),0)</f>
        <v>0</v>
      </c>
      <c r="J122" s="23">
        <f>IFERROR(VLOOKUP($C122,'World Cup Players'!B:X,17,FALSE),0)</f>
        <v>0</v>
      </c>
      <c r="K122" s="23">
        <f>IFERROR(VLOOKUP($C122,'World Cup Players'!B:X,18,FALSE),0)</f>
        <v>0</v>
      </c>
      <c r="L122" s="44">
        <f>IFERROR(VLOOKUP($C122,'World Cup GK'!B:AE,16,FALSE),0)</f>
        <v>5</v>
      </c>
      <c r="M122" s="44">
        <f>IFERROR(VLOOKUP($C122,'World Cup GK'!B:AE,19,FALSE),0)</f>
        <v>2</v>
      </c>
      <c r="N122" s="44">
        <f>IFERROR(VLOOKUP($C122,'World Cup GK'!B:AE,14,FALSE),0)</f>
        <v>15</v>
      </c>
      <c r="O122" s="44">
        <f>IFERROR(VLOOKUP($C122,'World Cup GK'!B:AE,11,FALSE),0)</f>
        <v>8</v>
      </c>
      <c r="P122" s="43">
        <f t="shared" si="21"/>
        <v>13.478</v>
      </c>
      <c r="S122" s="24"/>
      <c r="T122" s="266" t="s">
        <v>45</v>
      </c>
      <c r="U122" s="23" t="s">
        <v>1542</v>
      </c>
      <c r="V122" s="30"/>
      <c r="W122" s="23">
        <v>450</v>
      </c>
      <c r="X122" s="23">
        <v>0</v>
      </c>
      <c r="Y122" s="23">
        <v>0</v>
      </c>
      <c r="Z122" s="41">
        <v>0</v>
      </c>
      <c r="AA122" s="23">
        <v>0</v>
      </c>
      <c r="AB122" s="23">
        <v>0</v>
      </c>
      <c r="AC122" s="44">
        <v>4</v>
      </c>
      <c r="AD122" s="44">
        <v>2</v>
      </c>
      <c r="AE122" s="44">
        <v>9</v>
      </c>
      <c r="AF122" s="44">
        <v>5</v>
      </c>
      <c r="AG122" s="43">
        <v>10.285</v>
      </c>
      <c r="AI122" s="24"/>
      <c r="AJ122" s="266" t="s">
        <v>45</v>
      </c>
      <c r="AK122" s="23" t="s">
        <v>1542</v>
      </c>
      <c r="AL122" s="30"/>
      <c r="AM122" s="397">
        <f t="shared" si="17"/>
        <v>210</v>
      </c>
      <c r="AN122" s="397">
        <f t="shared" si="18"/>
        <v>0</v>
      </c>
      <c r="AO122" s="397">
        <f t="shared" si="18"/>
        <v>0</v>
      </c>
      <c r="AP122" s="397">
        <f t="shared" si="18"/>
        <v>0</v>
      </c>
      <c r="AQ122" s="397">
        <f t="shared" si="18"/>
        <v>0</v>
      </c>
      <c r="AR122" s="397">
        <f t="shared" si="15"/>
        <v>0</v>
      </c>
      <c r="AS122" s="397">
        <f t="shared" si="15"/>
        <v>1</v>
      </c>
      <c r="AT122" s="397">
        <f t="shared" si="15"/>
        <v>0</v>
      </c>
      <c r="AU122" s="397">
        <f t="shared" si="15"/>
        <v>6</v>
      </c>
      <c r="AV122" s="397">
        <f t="shared" si="23"/>
        <v>3</v>
      </c>
      <c r="AW122" s="314">
        <f t="shared" si="30"/>
        <v>3.1929999999999996</v>
      </c>
    </row>
    <row r="123" spans="2:49" x14ac:dyDescent="0.25">
      <c r="B123" s="24"/>
      <c r="C123" s="281" t="s">
        <v>268</v>
      </c>
      <c r="D123" s="23" t="str">
        <f>IFERROR(VLOOKUP($C123,'World Cup Players'!B:X,3,FALSE),0)</f>
        <v>uy Uruguay</v>
      </c>
      <c r="E123" s="30"/>
      <c r="F123" s="23">
        <f>IFERROR(VLOOKUP($C123,'World Cup Players'!B:X,9,FALSE),0)</f>
        <v>225</v>
      </c>
      <c r="G123" s="23">
        <f>IFERROR(VLOOKUP($C123,'World Cup Players'!B:X,11,FALSE),0)</f>
        <v>0</v>
      </c>
      <c r="H123" s="23">
        <f>IFERROR(VLOOKUP($C123,'World Cup Players'!B:X,12,FALSE),0)</f>
        <v>0</v>
      </c>
      <c r="I123" s="23">
        <f>IFERROR(VLOOKUP($C123,'GAME WINNING GOALS'!A:B,2,FALSE),0)</f>
        <v>0</v>
      </c>
      <c r="J123" s="23">
        <f>IFERROR(VLOOKUP($C123,'World Cup Players'!B:X,17,FALSE),0)</f>
        <v>0</v>
      </c>
      <c r="K123" s="23">
        <f>IFERROR(VLOOKUP($C123,'World Cup Players'!B:X,18,FALSE),0)</f>
        <v>0</v>
      </c>
      <c r="L123" s="44">
        <f>IFERROR(VLOOKUP($C123,'World Cup GK'!B:AE,16,FALSE),0)</f>
        <v>0</v>
      </c>
      <c r="M123" s="44">
        <f>IFERROR(VLOOKUP($C123,'World Cup GK'!B:AE,19,FALSE),0)</f>
        <v>0</v>
      </c>
      <c r="N123" s="44">
        <f>IFERROR(VLOOKUP($C123,'World Cup GK'!B:AE,14,FALSE),0)</f>
        <v>4</v>
      </c>
      <c r="O123" s="44">
        <f>IFERROR(VLOOKUP($C123,'World Cup GK'!B:AE,11,FALSE),0)</f>
        <v>4</v>
      </c>
      <c r="P123" s="43">
        <f t="shared" si="21"/>
        <v>1.6675</v>
      </c>
      <c r="S123" s="24"/>
      <c r="T123" s="281" t="s">
        <v>268</v>
      </c>
      <c r="U123" s="23" t="s">
        <v>1244</v>
      </c>
      <c r="V123" s="30"/>
      <c r="W123" s="23">
        <v>225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44">
        <v>0</v>
      </c>
      <c r="AD123" s="44">
        <v>0</v>
      </c>
      <c r="AE123" s="44">
        <v>4</v>
      </c>
      <c r="AF123" s="44">
        <v>4</v>
      </c>
      <c r="AG123" s="43">
        <v>1.6675</v>
      </c>
      <c r="AI123" s="24"/>
      <c r="AJ123" s="281" t="s">
        <v>268</v>
      </c>
      <c r="AK123" s="23" t="s">
        <v>1244</v>
      </c>
      <c r="AL123" s="30"/>
      <c r="AM123" s="397">
        <f t="shared" si="17"/>
        <v>0</v>
      </c>
      <c r="AN123" s="397">
        <f t="shared" si="18"/>
        <v>0</v>
      </c>
      <c r="AO123" s="397">
        <f t="shared" si="18"/>
        <v>0</v>
      </c>
      <c r="AP123" s="397">
        <f t="shared" si="18"/>
        <v>0</v>
      </c>
      <c r="AQ123" s="397">
        <f t="shared" si="18"/>
        <v>0</v>
      </c>
      <c r="AR123" s="397">
        <f t="shared" si="15"/>
        <v>0</v>
      </c>
      <c r="AS123" s="397">
        <f t="shared" si="15"/>
        <v>0</v>
      </c>
      <c r="AT123" s="397">
        <f t="shared" si="15"/>
        <v>0</v>
      </c>
      <c r="AU123" s="397">
        <f t="shared" si="15"/>
        <v>0</v>
      </c>
      <c r="AV123" s="397">
        <f t="shared" si="23"/>
        <v>0</v>
      </c>
      <c r="AW123" s="314">
        <f t="shared" si="19"/>
        <v>0</v>
      </c>
    </row>
    <row r="124" spans="2:49" x14ac:dyDescent="0.25">
      <c r="B124" s="24"/>
      <c r="C124" s="265" t="s">
        <v>760</v>
      </c>
      <c r="D124" s="23" t="str">
        <f>IFERROR(VLOOKUP($C124,'World Cup Players'!B:X,3,FALSE),0)</f>
        <v>us United States</v>
      </c>
      <c r="E124" s="30"/>
      <c r="F124" s="23">
        <f>IFERROR(VLOOKUP($C124,'World Cup Players'!B:X,9,FALSE),0)</f>
        <v>360</v>
      </c>
      <c r="G124" s="23">
        <f>IFERROR(VLOOKUP($C124,'World Cup Players'!B:X,11,FALSE),0)</f>
        <v>0</v>
      </c>
      <c r="H124" s="23">
        <f>IFERROR(VLOOKUP($C124,'World Cup Players'!B:X,12,FALSE),0)</f>
        <v>0</v>
      </c>
      <c r="I124" s="23">
        <f>IFERROR(VLOOKUP($C124,'GAME WINNING GOALS'!A:B,2,FALSE),0)</f>
        <v>0</v>
      </c>
      <c r="J124" s="23">
        <f>IFERROR(VLOOKUP($C124,'World Cup Players'!B:X,17,FALSE),0)</f>
        <v>0</v>
      </c>
      <c r="K124" s="23">
        <f>IFERROR(VLOOKUP($C124,'World Cup Players'!B:X,18,FALSE),0)</f>
        <v>0</v>
      </c>
      <c r="L124" s="44">
        <f>IFERROR(VLOOKUP($C124,'World Cup GK'!B:AE,16,FALSE),0)</f>
        <v>3</v>
      </c>
      <c r="M124" s="44">
        <f>IFERROR(VLOOKUP($C124,'World Cup GK'!B:AE,19,FALSE),0)</f>
        <v>2</v>
      </c>
      <c r="N124" s="44">
        <f>IFERROR(VLOOKUP($C124,'World Cup GK'!B:AE,14,FALSE),0)</f>
        <v>8</v>
      </c>
      <c r="O124" s="44">
        <f>IFERROR(VLOOKUP($C124,'World Cup GK'!B:AE,11,FALSE),0)</f>
        <v>5</v>
      </c>
      <c r="P124" s="43">
        <f t="shared" si="21"/>
        <v>8.3379999999999992</v>
      </c>
      <c r="S124" s="24"/>
      <c r="T124" s="265" t="s">
        <v>760</v>
      </c>
      <c r="U124" s="23" t="s">
        <v>885</v>
      </c>
      <c r="V124" s="30"/>
      <c r="W124" s="23">
        <v>360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44">
        <v>3</v>
      </c>
      <c r="AD124" s="44">
        <v>2</v>
      </c>
      <c r="AE124" s="44">
        <v>8</v>
      </c>
      <c r="AF124" s="44">
        <v>5</v>
      </c>
      <c r="AG124" s="43">
        <v>8.3379999999999992</v>
      </c>
      <c r="AI124" s="24"/>
      <c r="AJ124" s="265" t="s">
        <v>760</v>
      </c>
      <c r="AK124" s="23" t="s">
        <v>885</v>
      </c>
      <c r="AL124" s="30"/>
      <c r="AM124" s="397">
        <f t="shared" si="17"/>
        <v>0</v>
      </c>
      <c r="AN124" s="397">
        <f t="shared" si="18"/>
        <v>0</v>
      </c>
      <c r="AO124" s="397">
        <f t="shared" si="18"/>
        <v>0</v>
      </c>
      <c r="AP124" s="397">
        <f t="shared" si="18"/>
        <v>0</v>
      </c>
      <c r="AQ124" s="397">
        <f t="shared" si="18"/>
        <v>0</v>
      </c>
      <c r="AR124" s="397">
        <f t="shared" si="15"/>
        <v>0</v>
      </c>
      <c r="AS124" s="397">
        <f t="shared" si="15"/>
        <v>0</v>
      </c>
      <c r="AT124" s="397">
        <f t="shared" si="15"/>
        <v>0</v>
      </c>
      <c r="AU124" s="397">
        <f t="shared" si="15"/>
        <v>0</v>
      </c>
      <c r="AV124" s="397">
        <f t="shared" si="23"/>
        <v>0</v>
      </c>
      <c r="AW124" s="314">
        <f t="shared" si="19"/>
        <v>0</v>
      </c>
    </row>
    <row r="125" spans="2:49" x14ac:dyDescent="0.25">
      <c r="B125" s="24"/>
      <c r="C125" s="264" t="s">
        <v>764</v>
      </c>
      <c r="D125" s="23" t="str">
        <f>IFERROR(VLOOKUP($C125,'World Cup Players'!B:X,3,FALSE),0)</f>
        <v>ca Canada</v>
      </c>
      <c r="E125" s="30"/>
      <c r="F125" s="23">
        <f>IFERROR(VLOOKUP($C125,'World Cup Players'!B:X,9,FALSE),0)</f>
        <v>450</v>
      </c>
      <c r="G125" s="23">
        <f>IFERROR(VLOOKUP($C125,'World Cup Players'!B:X,11,FALSE),0)</f>
        <v>0</v>
      </c>
      <c r="H125" s="23">
        <f>IFERROR(VLOOKUP($C125,'World Cup Players'!B:X,12,FALSE),0)</f>
        <v>0</v>
      </c>
      <c r="I125" s="23">
        <f>IFERROR(VLOOKUP($C125,'GAME WINNING GOALS'!A:B,2,FALSE),0)</f>
        <v>0</v>
      </c>
      <c r="J125" s="23">
        <f>IFERROR(VLOOKUP($C125,'World Cup Players'!B:X,17,FALSE),0)</f>
        <v>0</v>
      </c>
      <c r="K125" s="23">
        <f>IFERROR(VLOOKUP($C125,'World Cup Players'!B:X,18,FALSE),0)</f>
        <v>0</v>
      </c>
      <c r="L125" s="44">
        <f>IFERROR(VLOOKUP($C125,'World Cup GK'!B:AE,16,FALSE),0)</f>
        <v>2</v>
      </c>
      <c r="M125" s="44">
        <f>IFERROR(VLOOKUP($C125,'World Cup GK'!B:AE,19,FALSE),0)</f>
        <v>2</v>
      </c>
      <c r="N125" s="44">
        <f>IFERROR(VLOOKUP($C125,'World Cup GK'!B:AE,14,FALSE),0)</f>
        <v>6</v>
      </c>
      <c r="O125" s="44">
        <f>IFERROR(VLOOKUP($C125,'World Cup GK'!B:AE,11,FALSE),0)</f>
        <v>6</v>
      </c>
      <c r="P125" s="43">
        <f>SUM((F125*0.0083)+G125+H125+I125+L125+M125+(N125*0.2))-((J125*0.25)+(K125*0.5))-(O125*0.25)</f>
        <v>7.4349999999999987</v>
      </c>
      <c r="S125" s="24"/>
      <c r="T125" s="264" t="s">
        <v>764</v>
      </c>
      <c r="U125" s="23" t="s">
        <v>887</v>
      </c>
      <c r="V125" s="30"/>
      <c r="W125" s="23">
        <v>450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44">
        <v>2</v>
      </c>
      <c r="AD125" s="44">
        <v>2</v>
      </c>
      <c r="AE125" s="44">
        <v>6</v>
      </c>
      <c r="AF125" s="44">
        <v>6</v>
      </c>
      <c r="AG125" s="43">
        <v>7.4349999999999987</v>
      </c>
      <c r="AI125" s="24"/>
      <c r="AJ125" s="264" t="s">
        <v>764</v>
      </c>
      <c r="AK125" s="23" t="s">
        <v>887</v>
      </c>
      <c r="AL125" s="30"/>
      <c r="AM125" s="397">
        <f t="shared" si="17"/>
        <v>0</v>
      </c>
      <c r="AN125" s="397">
        <f t="shared" si="18"/>
        <v>0</v>
      </c>
      <c r="AO125" s="397">
        <f t="shared" si="18"/>
        <v>0</v>
      </c>
      <c r="AP125" s="397">
        <f t="shared" si="18"/>
        <v>0</v>
      </c>
      <c r="AQ125" s="397">
        <f t="shared" si="18"/>
        <v>0</v>
      </c>
      <c r="AR125" s="397">
        <f t="shared" si="15"/>
        <v>0</v>
      </c>
      <c r="AS125" s="397">
        <f t="shared" si="15"/>
        <v>0</v>
      </c>
      <c r="AT125" s="397">
        <f t="shared" si="15"/>
        <v>0</v>
      </c>
      <c r="AU125" s="397">
        <f t="shared" si="15"/>
        <v>0</v>
      </c>
      <c r="AV125" s="397">
        <f t="shared" si="23"/>
        <v>0</v>
      </c>
      <c r="AW125" s="314">
        <f t="shared" si="19"/>
        <v>0</v>
      </c>
    </row>
    <row r="126" spans="2:49" x14ac:dyDescent="0.25">
      <c r="B126" s="24"/>
      <c r="C126" s="264" t="s">
        <v>158</v>
      </c>
      <c r="D126" s="23">
        <f>IFERROR(VLOOKUP($C126,'World Cup Players'!B:X,3,FALSE),0)</f>
        <v>0</v>
      </c>
      <c r="E126" s="30"/>
      <c r="L126" s="44"/>
      <c r="M126" s="44"/>
      <c r="N126" s="44"/>
      <c r="O126" s="44"/>
      <c r="S126" s="24"/>
      <c r="T126" s="264" t="s">
        <v>158</v>
      </c>
      <c r="U126" s="23">
        <v>0</v>
      </c>
      <c r="V126" s="30"/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44">
        <v>0</v>
      </c>
      <c r="AD126" s="44">
        <v>0</v>
      </c>
      <c r="AE126" s="44">
        <v>0</v>
      </c>
      <c r="AF126" s="44">
        <v>0</v>
      </c>
      <c r="AG126" s="43">
        <v>0</v>
      </c>
      <c r="AI126" s="24"/>
      <c r="AJ126" s="264" t="s">
        <v>158</v>
      </c>
      <c r="AK126" s="23">
        <v>0</v>
      </c>
      <c r="AL126" s="30"/>
      <c r="AM126" s="397">
        <f t="shared" si="17"/>
        <v>0</v>
      </c>
      <c r="AN126" s="397">
        <f t="shared" si="18"/>
        <v>0</v>
      </c>
      <c r="AO126" s="397">
        <f t="shared" si="18"/>
        <v>0</v>
      </c>
      <c r="AP126" s="397">
        <f t="shared" si="18"/>
        <v>0</v>
      </c>
      <c r="AQ126" s="397">
        <f t="shared" si="18"/>
        <v>0</v>
      </c>
      <c r="AR126" s="397">
        <f t="shared" si="15"/>
        <v>0</v>
      </c>
      <c r="AS126" s="397">
        <f t="shared" si="15"/>
        <v>0</v>
      </c>
      <c r="AT126" s="397">
        <f t="shared" si="15"/>
        <v>0</v>
      </c>
      <c r="AU126" s="397">
        <f t="shared" si="15"/>
        <v>0</v>
      </c>
      <c r="AV126" s="397">
        <f t="shared" si="23"/>
        <v>0</v>
      </c>
      <c r="AW126" s="314">
        <f t="shared" ref="AW126:AW130" si="31">P126-AG126</f>
        <v>0</v>
      </c>
    </row>
    <row r="127" spans="2:49" x14ac:dyDescent="0.25">
      <c r="B127" s="24"/>
      <c r="C127" s="265" t="s">
        <v>155</v>
      </c>
      <c r="D127" s="23">
        <f>IFERROR(VLOOKUP($C127,'World Cup Players'!B:X,3,FALSE),0)</f>
        <v>0</v>
      </c>
      <c r="E127" s="30"/>
      <c r="L127" s="44"/>
      <c r="M127" s="44"/>
      <c r="N127" s="44"/>
      <c r="O127" s="44"/>
      <c r="S127" s="24"/>
      <c r="T127" s="265" t="s">
        <v>155</v>
      </c>
      <c r="U127" s="23">
        <v>0</v>
      </c>
      <c r="V127" s="30"/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44">
        <v>0</v>
      </c>
      <c r="AD127" s="44">
        <v>0</v>
      </c>
      <c r="AE127" s="44">
        <v>0</v>
      </c>
      <c r="AF127" s="44">
        <v>0</v>
      </c>
      <c r="AG127" s="43">
        <v>0</v>
      </c>
      <c r="AI127" s="24"/>
      <c r="AJ127" s="265" t="s">
        <v>155</v>
      </c>
      <c r="AK127" s="23">
        <v>0</v>
      </c>
      <c r="AL127" s="30"/>
      <c r="AM127" s="397">
        <f t="shared" si="17"/>
        <v>0</v>
      </c>
      <c r="AN127" s="397">
        <f t="shared" si="18"/>
        <v>0</v>
      </c>
      <c r="AO127" s="397">
        <f t="shared" si="18"/>
        <v>0</v>
      </c>
      <c r="AP127" s="397">
        <f t="shared" si="18"/>
        <v>0</v>
      </c>
      <c r="AQ127" s="397">
        <f t="shared" si="18"/>
        <v>0</v>
      </c>
      <c r="AR127" s="397">
        <f t="shared" si="15"/>
        <v>0</v>
      </c>
      <c r="AS127" s="397">
        <f t="shared" si="15"/>
        <v>0</v>
      </c>
      <c r="AT127" s="397">
        <f t="shared" si="15"/>
        <v>0</v>
      </c>
      <c r="AU127" s="397">
        <f t="shared" si="15"/>
        <v>0</v>
      </c>
      <c r="AV127" s="397">
        <f t="shared" si="23"/>
        <v>0</v>
      </c>
      <c r="AW127" s="314">
        <f t="shared" si="31"/>
        <v>0</v>
      </c>
    </row>
    <row r="128" spans="2:49" x14ac:dyDescent="0.25">
      <c r="B128" s="24"/>
      <c r="C128" s="265" t="s">
        <v>304</v>
      </c>
      <c r="D128" s="23">
        <f>IFERROR(VLOOKUP($C128,'World Cup Players'!B:X,3,FALSE),0)</f>
        <v>0</v>
      </c>
      <c r="E128" s="30"/>
      <c r="L128" s="44"/>
      <c r="M128" s="44"/>
      <c r="N128" s="44"/>
      <c r="O128" s="44"/>
      <c r="S128" s="24"/>
      <c r="T128" s="265" t="s">
        <v>304</v>
      </c>
      <c r="U128" s="23">
        <v>0</v>
      </c>
      <c r="V128" s="30"/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44">
        <v>0</v>
      </c>
      <c r="AD128" s="44">
        <v>0</v>
      </c>
      <c r="AE128" s="44">
        <v>0</v>
      </c>
      <c r="AF128" s="44">
        <v>0</v>
      </c>
      <c r="AG128" s="43">
        <v>0</v>
      </c>
      <c r="AI128" s="24"/>
      <c r="AJ128" s="265" t="s">
        <v>304</v>
      </c>
      <c r="AK128" s="23">
        <v>0</v>
      </c>
      <c r="AL128" s="30"/>
      <c r="AM128" s="397">
        <f t="shared" si="17"/>
        <v>0</v>
      </c>
      <c r="AN128" s="397">
        <f t="shared" si="18"/>
        <v>0</v>
      </c>
      <c r="AO128" s="397">
        <f t="shared" si="18"/>
        <v>0</v>
      </c>
      <c r="AP128" s="397">
        <f t="shared" si="18"/>
        <v>0</v>
      </c>
      <c r="AQ128" s="397">
        <f t="shared" si="18"/>
        <v>0</v>
      </c>
      <c r="AR128" s="397">
        <f t="shared" si="15"/>
        <v>0</v>
      </c>
      <c r="AS128" s="397">
        <f t="shared" si="15"/>
        <v>0</v>
      </c>
      <c r="AT128" s="397">
        <f t="shared" si="15"/>
        <v>0</v>
      </c>
      <c r="AU128" s="397">
        <f t="shared" si="15"/>
        <v>0</v>
      </c>
      <c r="AV128" s="397">
        <f t="shared" si="23"/>
        <v>0</v>
      </c>
      <c r="AW128" s="314">
        <f t="shared" si="31"/>
        <v>0</v>
      </c>
    </row>
    <row r="129" spans="2:49" x14ac:dyDescent="0.25">
      <c r="B129" s="22" t="s">
        <v>321</v>
      </c>
      <c r="C129" s="293"/>
      <c r="D129" s="35">
        <f t="shared" ref="D129:N129" si="32">SUM(D130:D159)</f>
        <v>0</v>
      </c>
      <c r="E129" s="35">
        <f t="shared" si="32"/>
        <v>0</v>
      </c>
      <c r="F129" s="35">
        <f>SUM(F130:F159)</f>
        <v>9920</v>
      </c>
      <c r="G129" s="35">
        <f t="shared" si="32"/>
        <v>29</v>
      </c>
      <c r="H129" s="35">
        <f t="shared" si="32"/>
        <v>20</v>
      </c>
      <c r="I129" s="35">
        <f t="shared" si="32"/>
        <v>12</v>
      </c>
      <c r="J129" s="35">
        <f t="shared" si="32"/>
        <v>5</v>
      </c>
      <c r="K129" s="35">
        <f t="shared" si="32"/>
        <v>0</v>
      </c>
      <c r="L129" s="35">
        <f t="shared" si="32"/>
        <v>11</v>
      </c>
      <c r="M129" s="35">
        <f t="shared" si="32"/>
        <v>7</v>
      </c>
      <c r="N129" s="35">
        <f t="shared" si="32"/>
        <v>61</v>
      </c>
      <c r="O129" s="35">
        <f>SUM(O130:O159)</f>
        <v>21</v>
      </c>
      <c r="P129" s="43">
        <f t="shared" si="21"/>
        <v>167.036</v>
      </c>
      <c r="S129" s="22" t="s">
        <v>321</v>
      </c>
      <c r="T129" s="293"/>
      <c r="U129" s="35">
        <v>0</v>
      </c>
      <c r="V129" s="35">
        <v>0</v>
      </c>
      <c r="W129" s="35">
        <v>8669</v>
      </c>
      <c r="X129" s="35">
        <v>23</v>
      </c>
      <c r="Y129" s="35">
        <v>19</v>
      </c>
      <c r="Z129" s="35">
        <v>9</v>
      </c>
      <c r="AA129" s="35">
        <v>3</v>
      </c>
      <c r="AB129" s="35">
        <v>0</v>
      </c>
      <c r="AC129" s="35">
        <v>11</v>
      </c>
      <c r="AD129" s="35">
        <v>7</v>
      </c>
      <c r="AE129" s="35">
        <v>52</v>
      </c>
      <c r="AF129" s="35">
        <v>18</v>
      </c>
      <c r="AG129" s="43">
        <v>146.1027</v>
      </c>
      <c r="AI129" s="22" t="s">
        <v>321</v>
      </c>
      <c r="AJ129" s="293"/>
      <c r="AK129" s="35">
        <v>0</v>
      </c>
      <c r="AL129" s="35">
        <v>0</v>
      </c>
      <c r="AM129" s="397">
        <f t="shared" si="17"/>
        <v>1251</v>
      </c>
      <c r="AN129" s="397">
        <f t="shared" si="18"/>
        <v>6</v>
      </c>
      <c r="AO129" s="397">
        <f t="shared" si="18"/>
        <v>1</v>
      </c>
      <c r="AP129" s="397">
        <f t="shared" si="18"/>
        <v>3</v>
      </c>
      <c r="AQ129" s="397">
        <f t="shared" si="18"/>
        <v>2</v>
      </c>
      <c r="AR129" s="397">
        <f t="shared" ref="AR129:AU192" si="33">K129-AB129</f>
        <v>0</v>
      </c>
      <c r="AS129" s="397">
        <f t="shared" si="33"/>
        <v>0</v>
      </c>
      <c r="AT129" s="397">
        <f t="shared" si="33"/>
        <v>0</v>
      </c>
      <c r="AU129" s="397">
        <f t="shared" si="33"/>
        <v>9</v>
      </c>
      <c r="AV129" s="397">
        <f t="shared" si="23"/>
        <v>3</v>
      </c>
      <c r="AW129" s="314">
        <f t="shared" si="31"/>
        <v>20.933300000000003</v>
      </c>
    </row>
    <row r="130" spans="2:49" x14ac:dyDescent="0.25">
      <c r="B130" s="24"/>
      <c r="C130" s="267" t="s">
        <v>425</v>
      </c>
      <c r="D130" s="23" t="str">
        <f>IFERROR(VLOOKUP($C130,'World Cup Players'!B:X,3,FALSE),0)</f>
        <v>fr France</v>
      </c>
      <c r="E130" s="30"/>
      <c r="F130" s="23">
        <f>IFERROR(VLOOKUP($C130,'World Cup Players'!B:X,9,FALSE),0)</f>
        <v>605</v>
      </c>
      <c r="G130" s="23">
        <f>IFERROR(VLOOKUP($C130,'World Cup Players'!B:X,11,FALSE),0)</f>
        <v>8</v>
      </c>
      <c r="H130" s="23">
        <f>IFERROR(VLOOKUP($C130,'World Cup Players'!B:X,12,FALSE),0)</f>
        <v>3</v>
      </c>
      <c r="I130" s="23">
        <f>IFERROR(VLOOKUP($C130,'GAME WINNING GOALS'!A:B,2,FALSE),0)</f>
        <v>4</v>
      </c>
      <c r="J130" s="23">
        <f>IFERROR(VLOOKUP($C130,'World Cup Players'!B:X,17,FALSE),0)</f>
        <v>1</v>
      </c>
      <c r="K130" s="23">
        <f>IFERROR(VLOOKUP($C130,'World Cup Players'!B:X,18,FALSE),0)</f>
        <v>0</v>
      </c>
      <c r="L130" s="44">
        <f>IFERROR(VLOOKUP($C130,'World Cup GK'!B:AE,16,FALSE),0)</f>
        <v>0</v>
      </c>
      <c r="M130" s="44">
        <f>IFERROR(VLOOKUP($C130,'World Cup GK'!B:AE,19,FALSE),0)</f>
        <v>0</v>
      </c>
      <c r="N130" s="44">
        <f>IFERROR(VLOOKUP($C130,'World Cup GK'!B:AE,14,FALSE),0)</f>
        <v>0</v>
      </c>
      <c r="O130" s="44">
        <f>IFERROR(VLOOKUP($C130,'World Cup GK'!B:AE,11,FALSE),0)</f>
        <v>0</v>
      </c>
      <c r="P130" s="43">
        <f t="shared" si="21"/>
        <v>19.7715</v>
      </c>
      <c r="S130" s="24"/>
      <c r="T130" s="267" t="s">
        <v>425</v>
      </c>
      <c r="U130" s="23" t="s">
        <v>1420</v>
      </c>
      <c r="V130" s="30"/>
      <c r="W130" s="23">
        <v>439</v>
      </c>
      <c r="X130" s="23">
        <v>7</v>
      </c>
      <c r="Y130" s="23">
        <v>2</v>
      </c>
      <c r="Z130" s="23">
        <v>3</v>
      </c>
      <c r="AA130" s="23">
        <v>0</v>
      </c>
      <c r="AB130" s="23">
        <v>0</v>
      </c>
      <c r="AC130" s="44">
        <v>0</v>
      </c>
      <c r="AD130" s="44">
        <v>0</v>
      </c>
      <c r="AE130" s="44">
        <v>0</v>
      </c>
      <c r="AF130" s="44">
        <v>0</v>
      </c>
      <c r="AG130" s="43">
        <v>15.643699999999999</v>
      </c>
      <c r="AI130" s="24"/>
      <c r="AJ130" s="267" t="s">
        <v>425</v>
      </c>
      <c r="AK130" s="23" t="s">
        <v>1420</v>
      </c>
      <c r="AL130" s="30"/>
      <c r="AM130" s="397">
        <f t="shared" si="17"/>
        <v>166</v>
      </c>
      <c r="AN130" s="397">
        <f t="shared" si="18"/>
        <v>1</v>
      </c>
      <c r="AO130" s="397">
        <f t="shared" si="18"/>
        <v>1</v>
      </c>
      <c r="AP130" s="397">
        <f t="shared" si="18"/>
        <v>1</v>
      </c>
      <c r="AQ130" s="397">
        <f t="shared" si="18"/>
        <v>1</v>
      </c>
      <c r="AR130" s="397">
        <f t="shared" si="33"/>
        <v>0</v>
      </c>
      <c r="AS130" s="397">
        <f t="shared" si="33"/>
        <v>0</v>
      </c>
      <c r="AT130" s="397">
        <f t="shared" si="33"/>
        <v>0</v>
      </c>
      <c r="AU130" s="397">
        <f t="shared" si="33"/>
        <v>0</v>
      </c>
      <c r="AV130" s="397">
        <f t="shared" si="23"/>
        <v>0</v>
      </c>
      <c r="AW130" s="314">
        <f t="shared" si="31"/>
        <v>4.1278000000000006</v>
      </c>
    </row>
    <row r="131" spans="2:49" x14ac:dyDescent="0.25">
      <c r="B131" s="24"/>
      <c r="C131" s="265" t="s">
        <v>213</v>
      </c>
      <c r="D131" s="23" t="str">
        <f>IFERROR(VLOOKUP($C131,'World Cup Players'!B:X,3,FALSE),0)</f>
        <v>br Brazil</v>
      </c>
      <c r="E131" s="30"/>
      <c r="F131" s="23">
        <f>IFERROR(VLOOKUP($C131,'World Cup Players'!B:X,9,FALSE),0)</f>
        <v>440</v>
      </c>
      <c r="G131" s="23">
        <f>IFERROR(VLOOKUP($C131,'World Cup Players'!B:X,11,FALSE),0)</f>
        <v>4</v>
      </c>
      <c r="H131" s="23">
        <f>IFERROR(VLOOKUP($C131,'World Cup Players'!B:X,12,FALSE),0)</f>
        <v>1</v>
      </c>
      <c r="I131" s="23">
        <f>IFERROR(VLOOKUP($C131,'GAME WINNING GOALS'!A:B,2,FALSE),0)</f>
        <v>1</v>
      </c>
      <c r="J131" s="23">
        <f>IFERROR(VLOOKUP($C131,'World Cup Players'!B:X,17,FALSE),0)</f>
        <v>0</v>
      </c>
      <c r="K131" s="23">
        <f>IFERROR(VLOOKUP($C131,'World Cup Players'!B:X,18,FALSE),0)</f>
        <v>0</v>
      </c>
      <c r="L131" s="44">
        <f>IFERROR(VLOOKUP($C131,'World Cup GK'!B:AE,16,FALSE),0)</f>
        <v>0</v>
      </c>
      <c r="M131" s="44">
        <f>IFERROR(VLOOKUP($C131,'World Cup GK'!B:AE,19,FALSE),0)</f>
        <v>0</v>
      </c>
      <c r="N131" s="44">
        <f>IFERROR(VLOOKUP($C131,'World Cup GK'!B:AE,14,FALSE),0)</f>
        <v>0</v>
      </c>
      <c r="O131" s="44">
        <f>IFERROR(VLOOKUP($C131,'World Cup GK'!B:AE,11,FALSE),0)</f>
        <v>0</v>
      </c>
      <c r="P131" s="43">
        <f t="shared" si="21"/>
        <v>9.652000000000001</v>
      </c>
      <c r="S131" s="24"/>
      <c r="T131" s="265" t="s">
        <v>213</v>
      </c>
      <c r="U131" s="23" t="s">
        <v>989</v>
      </c>
      <c r="V131" s="30"/>
      <c r="W131" s="23">
        <v>440</v>
      </c>
      <c r="X131" s="23">
        <v>4</v>
      </c>
      <c r="Y131" s="23">
        <v>1</v>
      </c>
      <c r="Z131" s="23">
        <v>1</v>
      </c>
      <c r="AA131" s="23">
        <v>0</v>
      </c>
      <c r="AB131" s="23">
        <v>0</v>
      </c>
      <c r="AC131" s="44">
        <v>0</v>
      </c>
      <c r="AD131" s="44">
        <v>0</v>
      </c>
      <c r="AE131" s="44">
        <v>0</v>
      </c>
      <c r="AF131" s="44">
        <v>0</v>
      </c>
      <c r="AG131" s="43">
        <v>9.652000000000001</v>
      </c>
      <c r="AI131" s="24"/>
      <c r="AJ131" s="265" t="s">
        <v>213</v>
      </c>
      <c r="AK131" s="23" t="s">
        <v>989</v>
      </c>
      <c r="AL131" s="30"/>
      <c r="AM131" s="397">
        <f t="shared" si="17"/>
        <v>0</v>
      </c>
      <c r="AN131" s="397">
        <f t="shared" si="18"/>
        <v>0</v>
      </c>
      <c r="AO131" s="397">
        <f t="shared" si="18"/>
        <v>0</v>
      </c>
      <c r="AP131" s="397">
        <f t="shared" si="18"/>
        <v>0</v>
      </c>
      <c r="AQ131" s="397">
        <f t="shared" si="18"/>
        <v>0</v>
      </c>
      <c r="AR131" s="397">
        <f t="shared" si="33"/>
        <v>0</v>
      </c>
      <c r="AS131" s="397">
        <f t="shared" si="33"/>
        <v>0</v>
      </c>
      <c r="AT131" s="397">
        <f t="shared" si="33"/>
        <v>0</v>
      </c>
      <c r="AU131" s="397">
        <f t="shared" si="33"/>
        <v>0</v>
      </c>
      <c r="AV131" s="397">
        <f t="shared" si="23"/>
        <v>0</v>
      </c>
      <c r="AW131" s="314">
        <f t="shared" si="19"/>
        <v>0</v>
      </c>
    </row>
    <row r="132" spans="2:49" x14ac:dyDescent="0.25">
      <c r="B132" s="24"/>
      <c r="C132" s="268" t="s">
        <v>613</v>
      </c>
      <c r="D132" s="23" t="str">
        <f>IFERROR(VLOOKUP($C132,'World Cup Players'!B:X,3,FALSE),0)</f>
        <v>de Germany</v>
      </c>
      <c r="E132" s="30"/>
      <c r="F132" s="23">
        <f>IFERROR(VLOOKUP($C132,'World Cup Players'!B:X,9,FALSE),0)</f>
        <v>361</v>
      </c>
      <c r="G132" s="23">
        <f>IFERROR(VLOOKUP($C132,'World Cup Players'!B:X,11,FALSE),0)</f>
        <v>0</v>
      </c>
      <c r="H132" s="23">
        <f>IFERROR(VLOOKUP($C132,'World Cup Players'!B:X,12,FALSE),0)</f>
        <v>3</v>
      </c>
      <c r="I132" s="23">
        <f>IFERROR(VLOOKUP($C132,'GAME WINNING GOALS'!A:B,2,FALSE),0)</f>
        <v>0</v>
      </c>
      <c r="J132" s="23">
        <f>IFERROR(VLOOKUP($C132,'World Cup Players'!B:X,17,FALSE),0)</f>
        <v>0</v>
      </c>
      <c r="K132" s="23">
        <f>IFERROR(VLOOKUP($C132,'World Cup Players'!B:X,18,FALSE),0)</f>
        <v>0</v>
      </c>
      <c r="L132" s="44">
        <f>IFERROR(VLOOKUP($C132,'World Cup GK'!B:AE,16,FALSE),0)</f>
        <v>0</v>
      </c>
      <c r="M132" s="44">
        <f>IFERROR(VLOOKUP($C132,'World Cup GK'!B:AE,19,FALSE),0)</f>
        <v>0</v>
      </c>
      <c r="N132" s="44">
        <f>IFERROR(VLOOKUP($C132,'World Cup GK'!B:AE,14,FALSE),0)</f>
        <v>0</v>
      </c>
      <c r="O132" s="44">
        <f>IFERROR(VLOOKUP($C132,'World Cup GK'!B:AE,11,FALSE),0)</f>
        <v>0</v>
      </c>
      <c r="P132" s="43">
        <f t="shared" si="21"/>
        <v>5.9962999999999997</v>
      </c>
      <c r="S132" s="24"/>
      <c r="T132" s="268" t="s">
        <v>613</v>
      </c>
      <c r="U132" s="23" t="s">
        <v>634</v>
      </c>
      <c r="V132" s="30"/>
      <c r="W132" s="23">
        <v>361</v>
      </c>
      <c r="X132" s="23">
        <v>0</v>
      </c>
      <c r="Y132" s="23">
        <v>3</v>
      </c>
      <c r="Z132" s="23">
        <v>0</v>
      </c>
      <c r="AA132" s="23">
        <v>0</v>
      </c>
      <c r="AB132" s="23">
        <v>0</v>
      </c>
      <c r="AC132" s="44">
        <v>0</v>
      </c>
      <c r="AD132" s="44">
        <v>0</v>
      </c>
      <c r="AE132" s="44">
        <v>0</v>
      </c>
      <c r="AF132" s="44">
        <v>0</v>
      </c>
      <c r="AG132" s="43">
        <v>5.9962999999999997</v>
      </c>
      <c r="AI132" s="24"/>
      <c r="AJ132" s="268" t="s">
        <v>613</v>
      </c>
      <c r="AK132" s="23" t="s">
        <v>634</v>
      </c>
      <c r="AL132" s="30"/>
      <c r="AM132" s="397">
        <f t="shared" si="17"/>
        <v>0</v>
      </c>
      <c r="AN132" s="397">
        <f t="shared" si="18"/>
        <v>0</v>
      </c>
      <c r="AO132" s="397">
        <f t="shared" si="18"/>
        <v>0</v>
      </c>
      <c r="AP132" s="397">
        <f t="shared" si="18"/>
        <v>0</v>
      </c>
      <c r="AQ132" s="397">
        <f t="shared" si="18"/>
        <v>0</v>
      </c>
      <c r="AR132" s="397">
        <f t="shared" si="33"/>
        <v>0</v>
      </c>
      <c r="AS132" s="397">
        <f t="shared" si="33"/>
        <v>0</v>
      </c>
      <c r="AT132" s="397">
        <f t="shared" si="33"/>
        <v>0</v>
      </c>
      <c r="AU132" s="397">
        <f t="shared" si="33"/>
        <v>0</v>
      </c>
      <c r="AV132" s="397">
        <f t="shared" si="23"/>
        <v>0</v>
      </c>
      <c r="AW132" s="314">
        <f t="shared" si="19"/>
        <v>0</v>
      </c>
    </row>
    <row r="133" spans="2:49" x14ac:dyDescent="0.25">
      <c r="B133" s="24"/>
      <c r="C133" s="265" t="s">
        <v>405</v>
      </c>
      <c r="D133" s="23" t="str">
        <f>IFERROR(VLOOKUP($C133,'World Cup Players'!B:X,3,FALSE),0)</f>
        <v>fr France</v>
      </c>
      <c r="E133" s="30"/>
      <c r="F133" s="23">
        <f>IFERROR(VLOOKUP($C133,'World Cup Players'!B:X,9,FALSE),0)</f>
        <v>547</v>
      </c>
      <c r="G133" s="23">
        <f>IFERROR(VLOOKUP($C133,'World Cup Players'!B:X,11,FALSE),0)</f>
        <v>5</v>
      </c>
      <c r="H133" s="23">
        <f>IFERROR(VLOOKUP($C133,'World Cup Players'!B:X,12,FALSE),0)</f>
        <v>2</v>
      </c>
      <c r="I133" s="23">
        <f>IFERROR(VLOOKUP($C133,'GAME WINNING GOALS'!A:B,2,FALSE),0)</f>
        <v>1</v>
      </c>
      <c r="J133" s="23">
        <f>IFERROR(VLOOKUP($C133,'World Cup Players'!B:X,17,FALSE),0)</f>
        <v>0</v>
      </c>
      <c r="K133" s="23">
        <f>IFERROR(VLOOKUP($C133,'World Cup Players'!B:X,18,FALSE),0)</f>
        <v>0</v>
      </c>
      <c r="L133" s="44">
        <f>IFERROR(VLOOKUP($C133,'World Cup GK'!B:AE,16,FALSE),0)</f>
        <v>0</v>
      </c>
      <c r="M133" s="44">
        <f>IFERROR(VLOOKUP($C133,'World Cup GK'!B:AE,19,FALSE),0)</f>
        <v>0</v>
      </c>
      <c r="N133" s="44">
        <f>IFERROR(VLOOKUP($C133,'World Cup GK'!B:AE,14,FALSE),0)</f>
        <v>0</v>
      </c>
      <c r="O133" s="44">
        <f>IFERROR(VLOOKUP($C133,'World Cup GK'!B:AE,11,FALSE),0)</f>
        <v>0</v>
      </c>
      <c r="P133" s="43">
        <f t="shared" si="21"/>
        <v>12.540099999999999</v>
      </c>
      <c r="S133" s="24"/>
      <c r="T133" s="265" t="s">
        <v>405</v>
      </c>
      <c r="U133" s="23" t="s">
        <v>1420</v>
      </c>
      <c r="V133" s="30"/>
      <c r="W133" s="23">
        <v>367</v>
      </c>
      <c r="X133" s="23">
        <v>4</v>
      </c>
      <c r="Y133" s="23">
        <v>2</v>
      </c>
      <c r="Z133" s="23">
        <v>1</v>
      </c>
      <c r="AA133" s="23">
        <v>0</v>
      </c>
      <c r="AB133" s="23">
        <v>0</v>
      </c>
      <c r="AC133" s="44">
        <v>0</v>
      </c>
      <c r="AD133" s="44">
        <v>0</v>
      </c>
      <c r="AE133" s="44">
        <v>0</v>
      </c>
      <c r="AF133" s="44">
        <v>0</v>
      </c>
      <c r="AG133" s="43">
        <v>10.046099999999999</v>
      </c>
      <c r="AI133" s="24"/>
      <c r="AJ133" s="265" t="s">
        <v>405</v>
      </c>
      <c r="AK133" s="23" t="s">
        <v>1420</v>
      </c>
      <c r="AL133" s="30"/>
      <c r="AM133" s="397">
        <f t="shared" si="17"/>
        <v>180</v>
      </c>
      <c r="AN133" s="397">
        <f t="shared" si="18"/>
        <v>1</v>
      </c>
      <c r="AO133" s="397">
        <f t="shared" si="18"/>
        <v>0</v>
      </c>
      <c r="AP133" s="397">
        <f t="shared" si="18"/>
        <v>0</v>
      </c>
      <c r="AQ133" s="397">
        <f t="shared" ref="AQ133:AT196" si="34">J133-AA133</f>
        <v>0</v>
      </c>
      <c r="AR133" s="397">
        <f t="shared" si="33"/>
        <v>0</v>
      </c>
      <c r="AS133" s="397">
        <f t="shared" si="33"/>
        <v>0</v>
      </c>
      <c r="AT133" s="397">
        <f t="shared" si="33"/>
        <v>0</v>
      </c>
      <c r="AU133" s="397">
        <f t="shared" si="33"/>
        <v>0</v>
      </c>
      <c r="AV133" s="397">
        <f t="shared" si="23"/>
        <v>0</v>
      </c>
      <c r="AW133" s="314">
        <f>P133-AG133</f>
        <v>2.4939999999999998</v>
      </c>
    </row>
    <row r="134" spans="2:49" x14ac:dyDescent="0.25">
      <c r="B134" s="24"/>
      <c r="C134" s="265" t="s">
        <v>224</v>
      </c>
      <c r="D134" s="23" t="str">
        <f>IFERROR(VLOOKUP($C134,'World Cup Players'!B:X,3,FALSE),0)</f>
        <v>uy Uruguay</v>
      </c>
      <c r="E134" s="30"/>
      <c r="F134" s="23">
        <f>IFERROR(VLOOKUP($C134,'World Cup Players'!B:X,9,FALSE),0)</f>
        <v>236</v>
      </c>
      <c r="G134" s="23">
        <f>IFERROR(VLOOKUP($C134,'World Cup Players'!B:X,11,FALSE),0)</f>
        <v>0</v>
      </c>
      <c r="H134" s="23">
        <f>IFERROR(VLOOKUP($C134,'World Cup Players'!B:X,12,FALSE),0)</f>
        <v>0</v>
      </c>
      <c r="I134" s="23">
        <f>IFERROR(VLOOKUP($C134,'GAME WINNING GOALS'!A:B,2,FALSE),0)</f>
        <v>0</v>
      </c>
      <c r="J134" s="23">
        <f>IFERROR(VLOOKUP($C134,'World Cup Players'!B:X,17,FALSE),0)</f>
        <v>0</v>
      </c>
      <c r="K134" s="23">
        <f>IFERROR(VLOOKUP($C134,'World Cup Players'!B:X,18,FALSE),0)</f>
        <v>0</v>
      </c>
      <c r="L134" s="44">
        <f>IFERROR(VLOOKUP($C134,'World Cup GK'!B:AE,16,FALSE),0)</f>
        <v>0</v>
      </c>
      <c r="M134" s="44">
        <f>IFERROR(VLOOKUP($C134,'World Cup GK'!B:AE,19,FALSE),0)</f>
        <v>0</v>
      </c>
      <c r="N134" s="44">
        <f>IFERROR(VLOOKUP($C134,'World Cup GK'!B:AE,14,FALSE),0)</f>
        <v>0</v>
      </c>
      <c r="O134" s="44">
        <f>IFERROR(VLOOKUP($C134,'World Cup GK'!B:AE,11,FALSE),0)</f>
        <v>0</v>
      </c>
      <c r="P134" s="43">
        <f t="shared" si="21"/>
        <v>1.9588000000000001</v>
      </c>
      <c r="S134" s="24"/>
      <c r="T134" s="265" t="s">
        <v>224</v>
      </c>
      <c r="U134" s="23" t="s">
        <v>1244</v>
      </c>
      <c r="V134" s="30"/>
      <c r="W134" s="23">
        <v>236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44">
        <v>0</v>
      </c>
      <c r="AD134" s="44">
        <v>0</v>
      </c>
      <c r="AE134" s="44">
        <v>0</v>
      </c>
      <c r="AF134" s="44">
        <v>0</v>
      </c>
      <c r="AG134" s="43">
        <v>1.9588000000000001</v>
      </c>
      <c r="AI134" s="24"/>
      <c r="AJ134" s="265" t="s">
        <v>224</v>
      </c>
      <c r="AK134" s="23" t="s">
        <v>1244</v>
      </c>
      <c r="AL134" s="30"/>
      <c r="AM134" s="397">
        <f t="shared" ref="AM134:AM197" si="35">F134-W134</f>
        <v>0</v>
      </c>
      <c r="AN134" s="397">
        <f t="shared" ref="AN134:AT197" si="36">G134-X134</f>
        <v>0</v>
      </c>
      <c r="AO134" s="397">
        <f t="shared" si="36"/>
        <v>0</v>
      </c>
      <c r="AP134" s="397">
        <f t="shared" si="36"/>
        <v>0</v>
      </c>
      <c r="AQ134" s="397">
        <f t="shared" si="34"/>
        <v>0</v>
      </c>
      <c r="AR134" s="397">
        <f t="shared" si="33"/>
        <v>0</v>
      </c>
      <c r="AS134" s="397">
        <f t="shared" si="33"/>
        <v>0</v>
      </c>
      <c r="AT134" s="397">
        <f t="shared" si="33"/>
        <v>0</v>
      </c>
      <c r="AU134" s="397">
        <f t="shared" si="33"/>
        <v>0</v>
      </c>
      <c r="AV134" s="397">
        <f t="shared" si="23"/>
        <v>0</v>
      </c>
      <c r="AW134" s="314">
        <f t="shared" ref="AW134:AW196" si="37">AG134-P134</f>
        <v>0</v>
      </c>
    </row>
    <row r="135" spans="2:49" x14ac:dyDescent="0.25">
      <c r="B135" s="24"/>
      <c r="C135" s="267" t="s">
        <v>467</v>
      </c>
      <c r="D135" s="23" t="str">
        <f>IFERROR(VLOOKUP($C135,'World Cup Players'!B:X,3,FALSE),0)</f>
        <v>es Spain</v>
      </c>
      <c r="E135" s="30"/>
      <c r="F135" s="23">
        <f>IFERROR(VLOOKUP($C135,'World Cup Players'!B:X,9,FALSE),0)</f>
        <v>626</v>
      </c>
      <c r="G135" s="23">
        <f>IFERROR(VLOOKUP($C135,'World Cup Players'!B:X,11,FALSE),0)</f>
        <v>0</v>
      </c>
      <c r="H135" s="23">
        <f>IFERROR(VLOOKUP($C135,'World Cup Players'!B:X,12,FALSE),0)</f>
        <v>0</v>
      </c>
      <c r="I135" s="23">
        <f>IFERROR(VLOOKUP($C135,'GAME WINNING GOALS'!A:B,2,FALSE),0)</f>
        <v>0</v>
      </c>
      <c r="J135" s="23">
        <f>IFERROR(VLOOKUP($C135,'World Cup Players'!B:X,17,FALSE),0)</f>
        <v>0</v>
      </c>
      <c r="K135" s="23">
        <f>IFERROR(VLOOKUP($C135,'World Cup Players'!B:X,18,FALSE),0)</f>
        <v>0</v>
      </c>
      <c r="L135" s="44">
        <f>IFERROR(VLOOKUP($C135,'World Cup GK'!B:AE,16,FALSE),0)</f>
        <v>0</v>
      </c>
      <c r="M135" s="44">
        <f>IFERROR(VLOOKUP($C135,'World Cup GK'!B:AE,19,FALSE),0)</f>
        <v>0</v>
      </c>
      <c r="N135" s="44">
        <f>IFERROR(VLOOKUP($C135,'World Cup GK'!B:AE,14,FALSE),0)</f>
        <v>0</v>
      </c>
      <c r="O135" s="44">
        <f>IFERROR(VLOOKUP($C135,'World Cup GK'!B:AE,11,FALSE),0)</f>
        <v>0</v>
      </c>
      <c r="P135" s="43">
        <f t="shared" si="21"/>
        <v>5.1958000000000002</v>
      </c>
      <c r="S135" s="24"/>
      <c r="T135" s="267" t="s">
        <v>467</v>
      </c>
      <c r="U135" s="23" t="s">
        <v>1275</v>
      </c>
      <c r="V135" s="30"/>
      <c r="W135" s="23">
        <v>446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44">
        <v>0</v>
      </c>
      <c r="AD135" s="44">
        <v>0</v>
      </c>
      <c r="AE135" s="44">
        <v>0</v>
      </c>
      <c r="AF135" s="44">
        <v>0</v>
      </c>
      <c r="AG135" s="43">
        <v>3.7018</v>
      </c>
      <c r="AI135" s="24"/>
      <c r="AJ135" s="267" t="s">
        <v>467</v>
      </c>
      <c r="AK135" s="23" t="s">
        <v>1275</v>
      </c>
      <c r="AL135" s="30"/>
      <c r="AM135" s="397">
        <f t="shared" si="35"/>
        <v>180</v>
      </c>
      <c r="AN135" s="397">
        <f t="shared" si="36"/>
        <v>0</v>
      </c>
      <c r="AO135" s="397">
        <f t="shared" si="36"/>
        <v>0</v>
      </c>
      <c r="AP135" s="397">
        <f t="shared" si="36"/>
        <v>0</v>
      </c>
      <c r="AQ135" s="397">
        <f t="shared" si="34"/>
        <v>0</v>
      </c>
      <c r="AR135" s="397">
        <f t="shared" si="33"/>
        <v>0</v>
      </c>
      <c r="AS135" s="397">
        <f t="shared" si="33"/>
        <v>0</v>
      </c>
      <c r="AT135" s="397">
        <f t="shared" si="33"/>
        <v>0</v>
      </c>
      <c r="AU135" s="397">
        <f t="shared" si="33"/>
        <v>0</v>
      </c>
      <c r="AV135" s="397">
        <f t="shared" si="23"/>
        <v>0</v>
      </c>
      <c r="AW135" s="314">
        <f>P135-AG135</f>
        <v>1.4940000000000002</v>
      </c>
    </row>
    <row r="136" spans="2:49" x14ac:dyDescent="0.25">
      <c r="B136" s="24"/>
      <c r="C136" s="265" t="s">
        <v>491</v>
      </c>
      <c r="D136" s="23" t="str">
        <f>IFERROR(VLOOKUP($C136,'World Cup Players'!B:X,3,FALSE),0)</f>
        <v>pt Portugal</v>
      </c>
      <c r="E136" s="30"/>
      <c r="F136" s="23">
        <f>IFERROR(VLOOKUP($C136,'World Cup Players'!B:X,9,FALSE),0)</f>
        <v>422</v>
      </c>
      <c r="G136" s="23">
        <f>IFERROR(VLOOKUP($C136,'World Cup Players'!B:X,11,FALSE),0)</f>
        <v>0</v>
      </c>
      <c r="H136" s="23">
        <f>IFERROR(VLOOKUP($C136,'World Cup Players'!B:X,12,FALSE),0)</f>
        <v>1</v>
      </c>
      <c r="I136" s="23">
        <f>IFERROR(VLOOKUP($C136,'GAME WINNING GOALS'!A:B,2,FALSE),0)</f>
        <v>0</v>
      </c>
      <c r="J136" s="23">
        <f>IFERROR(VLOOKUP($C136,'World Cup Players'!B:X,17,FALSE),0)</f>
        <v>0</v>
      </c>
      <c r="K136" s="23">
        <f>IFERROR(VLOOKUP($C136,'World Cup Players'!B:X,18,FALSE),0)</f>
        <v>0</v>
      </c>
      <c r="L136" s="44">
        <f>IFERROR(VLOOKUP($C136,'World Cup GK'!B:AE,16,FALSE),0)</f>
        <v>0</v>
      </c>
      <c r="M136" s="44">
        <f>IFERROR(VLOOKUP($C136,'World Cup GK'!B:AE,19,FALSE),0)</f>
        <v>0</v>
      </c>
      <c r="N136" s="44">
        <f>IFERROR(VLOOKUP($C136,'World Cup GK'!B:AE,14,FALSE),0)</f>
        <v>0</v>
      </c>
      <c r="O136" s="44">
        <f>IFERROR(VLOOKUP($C136,'World Cup GK'!B:AE,11,FALSE),0)</f>
        <v>0</v>
      </c>
      <c r="P136" s="43">
        <f t="shared" si="21"/>
        <v>4.5026000000000002</v>
      </c>
      <c r="S136" s="24"/>
      <c r="T136" s="265" t="s">
        <v>491</v>
      </c>
      <c r="U136" s="23" t="s">
        <v>1545</v>
      </c>
      <c r="V136" s="30"/>
      <c r="W136" s="23">
        <v>422</v>
      </c>
      <c r="X136" s="23">
        <v>0</v>
      </c>
      <c r="Y136" s="23">
        <v>1</v>
      </c>
      <c r="Z136" s="23">
        <v>0</v>
      </c>
      <c r="AA136" s="23">
        <v>0</v>
      </c>
      <c r="AB136" s="23">
        <v>0</v>
      </c>
      <c r="AC136" s="44">
        <v>0</v>
      </c>
      <c r="AD136" s="44">
        <v>0</v>
      </c>
      <c r="AE136" s="44">
        <v>0</v>
      </c>
      <c r="AF136" s="44">
        <v>0</v>
      </c>
      <c r="AG136" s="43">
        <v>4.5026000000000002</v>
      </c>
      <c r="AI136" s="24"/>
      <c r="AJ136" s="265" t="s">
        <v>491</v>
      </c>
      <c r="AK136" s="23" t="s">
        <v>1545</v>
      </c>
      <c r="AL136" s="30"/>
      <c r="AM136" s="397">
        <f t="shared" si="35"/>
        <v>0</v>
      </c>
      <c r="AN136" s="397">
        <f t="shared" si="36"/>
        <v>0</v>
      </c>
      <c r="AO136" s="397">
        <f t="shared" si="36"/>
        <v>0</v>
      </c>
      <c r="AP136" s="397">
        <f t="shared" si="36"/>
        <v>0</v>
      </c>
      <c r="AQ136" s="397">
        <f t="shared" si="34"/>
        <v>0</v>
      </c>
      <c r="AR136" s="397">
        <f t="shared" si="33"/>
        <v>0</v>
      </c>
      <c r="AS136" s="397">
        <f t="shared" si="33"/>
        <v>0</v>
      </c>
      <c r="AT136" s="397">
        <f t="shared" si="33"/>
        <v>0</v>
      </c>
      <c r="AU136" s="397">
        <f t="shared" si="33"/>
        <v>0</v>
      </c>
      <c r="AV136" s="397">
        <f t="shared" si="23"/>
        <v>0</v>
      </c>
      <c r="AW136" s="314">
        <f t="shared" si="37"/>
        <v>0</v>
      </c>
    </row>
    <row r="137" spans="2:49" x14ac:dyDescent="0.25">
      <c r="B137" s="24"/>
      <c r="C137" s="265" t="s">
        <v>535</v>
      </c>
      <c r="D137" s="23" t="str">
        <f>IFERROR(VLOOKUP($C137,'World Cup Players'!B:X,3,FALSE),0)</f>
        <v>de Germany</v>
      </c>
      <c r="E137" s="30"/>
      <c r="F137" s="23">
        <f>IFERROR(VLOOKUP($C137,'World Cup Players'!B:X,9,FALSE),0)</f>
        <v>326</v>
      </c>
      <c r="G137" s="23">
        <f>IFERROR(VLOOKUP($C137,'World Cup Players'!B:X,11,FALSE),0)</f>
        <v>1</v>
      </c>
      <c r="H137" s="23">
        <f>IFERROR(VLOOKUP($C137,'World Cup Players'!B:X,12,FALSE),0)</f>
        <v>0</v>
      </c>
      <c r="I137" s="23">
        <f>IFERROR(VLOOKUP($C137,'GAME WINNING GOALS'!A:B,2,FALSE),0)</f>
        <v>0</v>
      </c>
      <c r="J137" s="23">
        <f>IFERROR(VLOOKUP($C137,'World Cup Players'!B:X,17,FALSE),0)</f>
        <v>0</v>
      </c>
      <c r="K137" s="23">
        <f>IFERROR(VLOOKUP($C137,'World Cup Players'!B:X,18,FALSE),0)</f>
        <v>0</v>
      </c>
      <c r="L137" s="44">
        <f>IFERROR(VLOOKUP($C137,'World Cup GK'!B:AE,16,FALSE),0)</f>
        <v>0</v>
      </c>
      <c r="M137" s="44">
        <f>IFERROR(VLOOKUP($C137,'World Cup GK'!B:AE,19,FALSE),0)</f>
        <v>0</v>
      </c>
      <c r="N137" s="44">
        <f>IFERROR(VLOOKUP($C137,'World Cup GK'!B:AE,14,FALSE),0)</f>
        <v>0</v>
      </c>
      <c r="O137" s="44">
        <f>IFERROR(VLOOKUP($C137,'World Cup GK'!B:AE,11,FALSE),0)</f>
        <v>0</v>
      </c>
      <c r="P137" s="43">
        <f t="shared" si="21"/>
        <v>3.7058</v>
      </c>
      <c r="S137" s="24"/>
      <c r="T137" s="265" t="s">
        <v>535</v>
      </c>
      <c r="U137" s="23" t="s">
        <v>634</v>
      </c>
      <c r="V137" s="30"/>
      <c r="W137" s="23">
        <v>326</v>
      </c>
      <c r="X137" s="23">
        <v>1</v>
      </c>
      <c r="Y137" s="23">
        <v>0</v>
      </c>
      <c r="Z137" s="23">
        <v>0</v>
      </c>
      <c r="AA137" s="23">
        <v>0</v>
      </c>
      <c r="AB137" s="23">
        <v>0</v>
      </c>
      <c r="AC137" s="44">
        <v>0</v>
      </c>
      <c r="AD137" s="44">
        <v>0</v>
      </c>
      <c r="AE137" s="44">
        <v>0</v>
      </c>
      <c r="AF137" s="44">
        <v>0</v>
      </c>
      <c r="AG137" s="43">
        <v>3.7058</v>
      </c>
      <c r="AI137" s="24"/>
      <c r="AJ137" s="265" t="s">
        <v>535</v>
      </c>
      <c r="AK137" s="23" t="s">
        <v>634</v>
      </c>
      <c r="AL137" s="30"/>
      <c r="AM137" s="397">
        <f t="shared" si="35"/>
        <v>0</v>
      </c>
      <c r="AN137" s="397">
        <f t="shared" si="36"/>
        <v>0</v>
      </c>
      <c r="AO137" s="397">
        <f t="shared" si="36"/>
        <v>0</v>
      </c>
      <c r="AP137" s="397">
        <f t="shared" si="36"/>
        <v>0</v>
      </c>
      <c r="AQ137" s="397">
        <f t="shared" si="34"/>
        <v>0</v>
      </c>
      <c r="AR137" s="397">
        <f t="shared" si="33"/>
        <v>0</v>
      </c>
      <c r="AS137" s="397">
        <f t="shared" si="33"/>
        <v>0</v>
      </c>
      <c r="AT137" s="397">
        <f t="shared" si="33"/>
        <v>0</v>
      </c>
      <c r="AU137" s="397">
        <f t="shared" si="33"/>
        <v>0</v>
      </c>
      <c r="AV137" s="397">
        <f t="shared" si="23"/>
        <v>0</v>
      </c>
      <c r="AW137" s="314">
        <f t="shared" si="37"/>
        <v>0</v>
      </c>
    </row>
    <row r="138" spans="2:49" x14ac:dyDescent="0.25">
      <c r="B138" s="24"/>
      <c r="C138" s="278" t="s">
        <v>707</v>
      </c>
      <c r="D138" s="23" t="str">
        <f>IFERROR(VLOOKUP($C138,'World Cup Players'!B:X,3,FALSE),0)</f>
        <v>eg Egypt</v>
      </c>
      <c r="E138" s="30"/>
      <c r="F138" s="23">
        <f>IFERROR(VLOOKUP($C138,'World Cup Players'!B:X,9,FALSE),0)</f>
        <v>425</v>
      </c>
      <c r="G138" s="23">
        <f>IFERROR(VLOOKUP($C138,'World Cup Players'!B:X,11,FALSE),0)</f>
        <v>1</v>
      </c>
      <c r="H138" s="23">
        <f>IFERROR(VLOOKUP($C138,'World Cup Players'!B:X,12,FALSE),0)</f>
        <v>2</v>
      </c>
      <c r="I138" s="23">
        <f>IFERROR(VLOOKUP($C138,'GAME WINNING GOALS'!A:B,2,FALSE),0)</f>
        <v>1</v>
      </c>
      <c r="J138" s="23">
        <f>IFERROR(VLOOKUP($C138,'World Cup Players'!B:X,17,FALSE),0)</f>
        <v>0</v>
      </c>
      <c r="K138" s="23">
        <f>IFERROR(VLOOKUP($C138,'World Cup Players'!B:X,18,FALSE),0)</f>
        <v>0</v>
      </c>
      <c r="L138" s="44">
        <f>IFERROR(VLOOKUP($C138,'World Cup GK'!B:AE,16,FALSE),0)</f>
        <v>0</v>
      </c>
      <c r="M138" s="44">
        <f>IFERROR(VLOOKUP($C138,'World Cup GK'!B:AE,19,FALSE),0)</f>
        <v>0</v>
      </c>
      <c r="N138" s="44">
        <f>IFERROR(VLOOKUP($C138,'World Cup GK'!B:AE,14,FALSE),0)</f>
        <v>0</v>
      </c>
      <c r="O138" s="44">
        <f>IFERROR(VLOOKUP($C138,'World Cup GK'!B:AE,11,FALSE),0)</f>
        <v>0</v>
      </c>
      <c r="P138" s="43">
        <f t="shared" ref="P138:P203" si="38">SUM((F138*0.0083)+G138+H138+I138+L138+M138+(N138*0.2))-((J138*0.25)+(K138*0.5))-(O138*0.25)</f>
        <v>7.5274999999999999</v>
      </c>
      <c r="S138" s="24"/>
      <c r="T138" s="278" t="s">
        <v>707</v>
      </c>
      <c r="U138" s="23" t="s">
        <v>1236</v>
      </c>
      <c r="V138" s="30"/>
      <c r="W138" s="23">
        <v>425</v>
      </c>
      <c r="X138" s="23">
        <v>1</v>
      </c>
      <c r="Y138" s="23">
        <v>2</v>
      </c>
      <c r="Z138" s="23">
        <v>1</v>
      </c>
      <c r="AA138" s="23">
        <v>0</v>
      </c>
      <c r="AB138" s="23">
        <v>0</v>
      </c>
      <c r="AC138" s="44">
        <v>0</v>
      </c>
      <c r="AD138" s="44">
        <v>0</v>
      </c>
      <c r="AE138" s="44">
        <v>0</v>
      </c>
      <c r="AF138" s="44">
        <v>0</v>
      </c>
      <c r="AG138" s="43">
        <v>7.5274999999999999</v>
      </c>
      <c r="AI138" s="24"/>
      <c r="AJ138" s="278" t="s">
        <v>707</v>
      </c>
      <c r="AK138" s="23" t="s">
        <v>1236</v>
      </c>
      <c r="AL138" s="30"/>
      <c r="AM138" s="397">
        <f t="shared" si="35"/>
        <v>0</v>
      </c>
      <c r="AN138" s="397">
        <f t="shared" si="36"/>
        <v>0</v>
      </c>
      <c r="AO138" s="397">
        <f t="shared" si="36"/>
        <v>0</v>
      </c>
      <c r="AP138" s="397">
        <f t="shared" si="36"/>
        <v>0</v>
      </c>
      <c r="AQ138" s="397">
        <f t="shared" si="34"/>
        <v>0</v>
      </c>
      <c r="AR138" s="397">
        <f t="shared" si="33"/>
        <v>0</v>
      </c>
      <c r="AS138" s="397">
        <f t="shared" si="33"/>
        <v>0</v>
      </c>
      <c r="AT138" s="397">
        <f t="shared" si="33"/>
        <v>0</v>
      </c>
      <c r="AU138" s="397">
        <f t="shared" si="33"/>
        <v>0</v>
      </c>
      <c r="AV138" s="397">
        <f t="shared" si="23"/>
        <v>0</v>
      </c>
      <c r="AW138" s="314">
        <f t="shared" si="37"/>
        <v>0</v>
      </c>
    </row>
    <row r="139" spans="2:49" x14ac:dyDescent="0.25">
      <c r="B139" s="24"/>
      <c r="C139" s="278" t="s">
        <v>225</v>
      </c>
      <c r="D139" s="23" t="str">
        <f>IFERROR(VLOOKUP($C139,'World Cup Players'!B:X,3,FALSE),0)</f>
        <v>eng England</v>
      </c>
      <c r="E139" s="30"/>
      <c r="F139" s="23">
        <f>IFERROR(VLOOKUP($C139,'World Cup Players'!B:X,9,FALSE),0)</f>
        <v>602</v>
      </c>
      <c r="G139" s="23">
        <f>IFERROR(VLOOKUP($C139,'World Cup Players'!B:X,11,FALSE),0)</f>
        <v>6</v>
      </c>
      <c r="H139" s="23">
        <f>IFERROR(VLOOKUP($C139,'World Cup Players'!B:X,12,FALSE),0)</f>
        <v>1</v>
      </c>
      <c r="I139" s="23">
        <f>IFERROR(VLOOKUP($C139,'GAME WINNING GOALS'!A:B,2,FALSE),0)</f>
        <v>3</v>
      </c>
      <c r="J139" s="23">
        <f>IFERROR(VLOOKUP($C139,'World Cup Players'!B:X,17,FALSE),0)</f>
        <v>1</v>
      </c>
      <c r="K139" s="23">
        <f>IFERROR(VLOOKUP($C139,'World Cup Players'!B:X,18,FALSE),0)</f>
        <v>0</v>
      </c>
      <c r="L139" s="44">
        <f>IFERROR(VLOOKUP($C139,'World Cup GK'!B:AE,16,FALSE),0)</f>
        <v>0</v>
      </c>
      <c r="M139" s="44">
        <f>IFERROR(VLOOKUP($C139,'World Cup GK'!B:AE,19,FALSE),0)</f>
        <v>0</v>
      </c>
      <c r="N139" s="44">
        <f>IFERROR(VLOOKUP($C139,'World Cup GK'!B:AE,14,FALSE),0)</f>
        <v>0</v>
      </c>
      <c r="O139" s="44">
        <f>IFERROR(VLOOKUP($C139,'World Cup GK'!B:AE,11,FALSE),0)</f>
        <v>0</v>
      </c>
      <c r="P139" s="43">
        <f t="shared" si="38"/>
        <v>14.746600000000001</v>
      </c>
      <c r="S139" s="24"/>
      <c r="T139" s="278" t="s">
        <v>225</v>
      </c>
      <c r="U139" s="23" t="s">
        <v>1542</v>
      </c>
      <c r="V139" s="30"/>
      <c r="W139" s="23">
        <v>402</v>
      </c>
      <c r="X139" s="23">
        <v>4</v>
      </c>
      <c r="Y139" s="23">
        <v>1</v>
      </c>
      <c r="Z139" s="23">
        <v>2</v>
      </c>
      <c r="AA139" s="23">
        <v>1</v>
      </c>
      <c r="AB139" s="23">
        <v>0</v>
      </c>
      <c r="AC139" s="44">
        <v>0</v>
      </c>
      <c r="AD139" s="44">
        <v>0</v>
      </c>
      <c r="AE139" s="44">
        <v>0</v>
      </c>
      <c r="AF139" s="44">
        <v>0</v>
      </c>
      <c r="AG139" s="43">
        <v>10.086600000000001</v>
      </c>
      <c r="AI139" s="24"/>
      <c r="AJ139" s="278" t="s">
        <v>225</v>
      </c>
      <c r="AK139" s="23" t="s">
        <v>1542</v>
      </c>
      <c r="AL139" s="30"/>
      <c r="AM139" s="397">
        <f t="shared" si="35"/>
        <v>200</v>
      </c>
      <c r="AN139" s="397">
        <f t="shared" si="36"/>
        <v>2</v>
      </c>
      <c r="AO139" s="397">
        <f t="shared" si="36"/>
        <v>0</v>
      </c>
      <c r="AP139" s="397">
        <f t="shared" si="36"/>
        <v>1</v>
      </c>
      <c r="AQ139" s="397">
        <f t="shared" si="34"/>
        <v>0</v>
      </c>
      <c r="AR139" s="397">
        <f t="shared" si="33"/>
        <v>0</v>
      </c>
      <c r="AS139" s="397">
        <f t="shared" si="33"/>
        <v>0</v>
      </c>
      <c r="AT139" s="397">
        <f t="shared" si="33"/>
        <v>0</v>
      </c>
      <c r="AU139" s="397">
        <f t="shared" si="33"/>
        <v>0</v>
      </c>
      <c r="AV139" s="397">
        <f t="shared" si="23"/>
        <v>0</v>
      </c>
      <c r="AW139" s="314">
        <f t="shared" ref="AW139:AW141" si="39">P139-AG139</f>
        <v>4.66</v>
      </c>
    </row>
    <row r="140" spans="2:49" x14ac:dyDescent="0.25">
      <c r="B140" s="24"/>
      <c r="C140" s="265" t="s">
        <v>422</v>
      </c>
      <c r="D140" s="23" t="str">
        <f>IFERROR(VLOOKUP($C140,'World Cup Players'!B:X,3,FALSE),0)</f>
        <v>ar Argentina</v>
      </c>
      <c r="E140" s="30"/>
      <c r="F140" s="23">
        <f>IFERROR(VLOOKUP($C140,'World Cup Players'!B:X,9,FALSE),0)</f>
        <v>310</v>
      </c>
      <c r="G140" s="23">
        <f>IFERROR(VLOOKUP($C140,'World Cup Players'!B:X,11,FALSE),0)</f>
        <v>3</v>
      </c>
      <c r="H140" s="23">
        <f>IFERROR(VLOOKUP($C140,'World Cup Players'!B:X,12,FALSE),0)</f>
        <v>1</v>
      </c>
      <c r="I140" s="23">
        <f>IFERROR(VLOOKUP($C140,'GAME WINNING GOALS'!A:B,2,FALSE),0)</f>
        <v>2</v>
      </c>
      <c r="J140" s="23">
        <f>IFERROR(VLOOKUP($C140,'World Cup Players'!B:X,17,FALSE),0)</f>
        <v>1</v>
      </c>
      <c r="K140" s="23">
        <f>IFERROR(VLOOKUP($C140,'World Cup Players'!B:X,18,FALSE),0)</f>
        <v>0</v>
      </c>
      <c r="L140" s="44">
        <f>IFERROR(VLOOKUP($C140,'World Cup GK'!B:AE,16,FALSE),0)</f>
        <v>0</v>
      </c>
      <c r="M140" s="44">
        <f>IFERROR(VLOOKUP($C140,'World Cup GK'!B:AE,19,FALSE),0)</f>
        <v>0</v>
      </c>
      <c r="N140" s="44">
        <f>IFERROR(VLOOKUP($C140,'World Cup GK'!B:AE,14,FALSE),0)</f>
        <v>0</v>
      </c>
      <c r="O140" s="44">
        <f>IFERROR(VLOOKUP($C140,'World Cup GK'!B:AE,11,FALSE),0)</f>
        <v>0</v>
      </c>
      <c r="P140" s="43">
        <f t="shared" si="38"/>
        <v>8.3230000000000004</v>
      </c>
      <c r="S140" s="24"/>
      <c r="T140" s="265" t="s">
        <v>422</v>
      </c>
      <c r="U140" s="23" t="s">
        <v>1404</v>
      </c>
      <c r="V140" s="30"/>
      <c r="W140" s="23">
        <v>264</v>
      </c>
      <c r="X140" s="23">
        <v>1</v>
      </c>
      <c r="Y140" s="23">
        <v>1</v>
      </c>
      <c r="Z140" s="23">
        <v>1</v>
      </c>
      <c r="AA140" s="23">
        <v>0</v>
      </c>
      <c r="AB140" s="23">
        <v>0</v>
      </c>
      <c r="AC140" s="44">
        <v>0</v>
      </c>
      <c r="AD140" s="44">
        <v>0</v>
      </c>
      <c r="AE140" s="44">
        <v>0</v>
      </c>
      <c r="AF140" s="44">
        <v>0</v>
      </c>
      <c r="AG140" s="43">
        <v>5.1912000000000003</v>
      </c>
      <c r="AI140" s="24"/>
      <c r="AJ140" s="265" t="s">
        <v>422</v>
      </c>
      <c r="AK140" s="23" t="s">
        <v>1404</v>
      </c>
      <c r="AL140" s="30"/>
      <c r="AM140" s="397">
        <f t="shared" si="35"/>
        <v>46</v>
      </c>
      <c r="AN140" s="397">
        <f t="shared" si="36"/>
        <v>2</v>
      </c>
      <c r="AO140" s="397">
        <f t="shared" si="36"/>
        <v>0</v>
      </c>
      <c r="AP140" s="397">
        <f t="shared" si="36"/>
        <v>1</v>
      </c>
      <c r="AQ140" s="397">
        <f t="shared" si="34"/>
        <v>1</v>
      </c>
      <c r="AR140" s="397">
        <f t="shared" si="33"/>
        <v>0</v>
      </c>
      <c r="AS140" s="397">
        <f t="shared" si="33"/>
        <v>0</v>
      </c>
      <c r="AT140" s="397">
        <f t="shared" si="33"/>
        <v>0</v>
      </c>
      <c r="AU140" s="397">
        <f t="shared" si="33"/>
        <v>0</v>
      </c>
      <c r="AV140" s="397">
        <f t="shared" si="23"/>
        <v>0</v>
      </c>
      <c r="AW140" s="314">
        <f t="shared" si="39"/>
        <v>3.1318000000000001</v>
      </c>
    </row>
    <row r="141" spans="2:49" x14ac:dyDescent="0.25">
      <c r="B141" s="24"/>
      <c r="C141" s="265" t="s">
        <v>475</v>
      </c>
      <c r="D141" s="23" t="str">
        <f>IFERROR(VLOOKUP($C141,'World Cup Players'!B:X,3,FALSE),0)</f>
        <v>es Spain</v>
      </c>
      <c r="E141" s="30"/>
      <c r="F141" s="23">
        <f>IFERROR(VLOOKUP($C141,'World Cup Players'!B:X,9,FALSE),0)</f>
        <v>67</v>
      </c>
      <c r="G141" s="23">
        <f>IFERROR(VLOOKUP($C141,'World Cup Players'!B:X,11,FALSE),0)</f>
        <v>0</v>
      </c>
      <c r="H141" s="23">
        <f>IFERROR(VLOOKUP($C141,'World Cup Players'!B:X,12,FALSE),0)</f>
        <v>0</v>
      </c>
      <c r="I141" s="23">
        <f>IFERROR(VLOOKUP($C141,'GAME WINNING GOALS'!A:B,2,FALSE),0)</f>
        <v>0</v>
      </c>
      <c r="J141" s="23">
        <f>IFERROR(VLOOKUP($C141,'World Cup Players'!B:X,17,FALSE),0)</f>
        <v>0</v>
      </c>
      <c r="K141" s="23">
        <f>IFERROR(VLOOKUP($C141,'World Cup Players'!B:X,18,FALSE),0)</f>
        <v>0</v>
      </c>
      <c r="L141" s="44">
        <f>IFERROR(VLOOKUP($C141,'World Cup GK'!B:AE,16,FALSE),0)</f>
        <v>0</v>
      </c>
      <c r="M141" s="44">
        <f>IFERROR(VLOOKUP($C141,'World Cup GK'!B:AE,19,FALSE),0)</f>
        <v>0</v>
      </c>
      <c r="N141" s="44">
        <f>IFERROR(VLOOKUP($C141,'World Cup GK'!B:AE,14,FALSE),0)</f>
        <v>0</v>
      </c>
      <c r="O141" s="44">
        <f>IFERROR(VLOOKUP($C141,'World Cup GK'!B:AE,11,FALSE),0)</f>
        <v>0</v>
      </c>
      <c r="P141" s="43">
        <f t="shared" si="38"/>
        <v>0.55610000000000004</v>
      </c>
      <c r="S141" s="24"/>
      <c r="T141" s="265" t="s">
        <v>475</v>
      </c>
      <c r="U141" s="23" t="s">
        <v>1275</v>
      </c>
      <c r="V141" s="30"/>
      <c r="W141" s="23">
        <v>48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44">
        <v>0</v>
      </c>
      <c r="AD141" s="44">
        <v>0</v>
      </c>
      <c r="AE141" s="44">
        <v>0</v>
      </c>
      <c r="AF141" s="44">
        <v>0</v>
      </c>
      <c r="AG141" s="43">
        <v>0.39839999999999998</v>
      </c>
      <c r="AI141" s="24"/>
      <c r="AJ141" s="265" t="s">
        <v>475</v>
      </c>
      <c r="AK141" s="23" t="s">
        <v>1275</v>
      </c>
      <c r="AL141" s="30"/>
      <c r="AM141" s="397">
        <f t="shared" si="35"/>
        <v>19</v>
      </c>
      <c r="AN141" s="397">
        <f t="shared" si="36"/>
        <v>0</v>
      </c>
      <c r="AO141" s="397">
        <f t="shared" si="36"/>
        <v>0</v>
      </c>
      <c r="AP141" s="397">
        <f t="shared" si="36"/>
        <v>0</v>
      </c>
      <c r="AQ141" s="397">
        <f t="shared" si="34"/>
        <v>0</v>
      </c>
      <c r="AR141" s="397">
        <f t="shared" si="33"/>
        <v>0</v>
      </c>
      <c r="AS141" s="397">
        <f t="shared" si="33"/>
        <v>0</v>
      </c>
      <c r="AT141" s="397">
        <f t="shared" si="33"/>
        <v>0</v>
      </c>
      <c r="AU141" s="397">
        <f t="shared" si="33"/>
        <v>0</v>
      </c>
      <c r="AV141" s="397">
        <f t="shared" si="23"/>
        <v>0</v>
      </c>
      <c r="AW141" s="314">
        <f t="shared" si="39"/>
        <v>0.15770000000000006</v>
      </c>
    </row>
    <row r="142" spans="2:49" x14ac:dyDescent="0.25">
      <c r="B142" s="24"/>
      <c r="C142" s="267" t="s">
        <v>780</v>
      </c>
      <c r="D142" s="23" t="str">
        <f>IFERROR(VLOOKUP($C142,'World Cup Players'!B:X,3,FALSE),0)</f>
        <v>sn Senegal</v>
      </c>
      <c r="E142" s="30"/>
      <c r="F142" s="23">
        <f>IFERROR(VLOOKUP($C142,'World Cup Players'!B:X,9,FALSE),0)</f>
        <v>362</v>
      </c>
      <c r="G142" s="23">
        <f>IFERROR(VLOOKUP($C142,'World Cup Players'!B:X,11,FALSE),0)</f>
        <v>0</v>
      </c>
      <c r="H142" s="23">
        <f>IFERROR(VLOOKUP($C142,'World Cup Players'!B:X,12,FALSE),0)</f>
        <v>1</v>
      </c>
      <c r="I142" s="23">
        <f>IFERROR(VLOOKUP($C142,'GAME WINNING GOALS'!A:B,2,FALSE),0)</f>
        <v>0</v>
      </c>
      <c r="J142" s="23">
        <f>IFERROR(VLOOKUP($C142,'World Cup Players'!B:X,17,FALSE),0)</f>
        <v>0</v>
      </c>
      <c r="K142" s="23">
        <f>IFERROR(VLOOKUP($C142,'World Cup Players'!B:X,18,FALSE),0)</f>
        <v>0</v>
      </c>
      <c r="L142" s="44">
        <f>IFERROR(VLOOKUP($C142,'World Cup GK'!B:AE,16,FALSE),0)</f>
        <v>0</v>
      </c>
      <c r="M142" s="44">
        <f>IFERROR(VLOOKUP($C142,'World Cup GK'!B:AE,19,FALSE),0)</f>
        <v>0</v>
      </c>
      <c r="N142" s="44">
        <f>IFERROR(VLOOKUP($C142,'World Cup GK'!B:AE,14,FALSE),0)</f>
        <v>0</v>
      </c>
      <c r="O142" s="44">
        <f>IFERROR(VLOOKUP($C142,'World Cup GK'!B:AE,11,FALSE),0)</f>
        <v>0</v>
      </c>
      <c r="P142" s="43">
        <f t="shared" si="38"/>
        <v>4.0045999999999999</v>
      </c>
      <c r="S142" s="24"/>
      <c r="T142" s="267" t="s">
        <v>780</v>
      </c>
      <c r="U142" s="23" t="s">
        <v>1438</v>
      </c>
      <c r="V142" s="30"/>
      <c r="W142" s="23">
        <v>362</v>
      </c>
      <c r="X142" s="23">
        <v>0</v>
      </c>
      <c r="Y142" s="23">
        <v>1</v>
      </c>
      <c r="Z142" s="23">
        <v>0</v>
      </c>
      <c r="AA142" s="23">
        <v>0</v>
      </c>
      <c r="AB142" s="23">
        <v>0</v>
      </c>
      <c r="AC142" s="44">
        <v>0</v>
      </c>
      <c r="AD142" s="44">
        <v>0</v>
      </c>
      <c r="AE142" s="44">
        <v>0</v>
      </c>
      <c r="AF142" s="44">
        <v>0</v>
      </c>
      <c r="AG142" s="43">
        <v>4.0045999999999999</v>
      </c>
      <c r="AI142" s="24"/>
      <c r="AJ142" s="267" t="s">
        <v>780</v>
      </c>
      <c r="AK142" s="23" t="s">
        <v>1438</v>
      </c>
      <c r="AL142" s="30"/>
      <c r="AM142" s="397">
        <f t="shared" si="35"/>
        <v>0</v>
      </c>
      <c r="AN142" s="397">
        <f t="shared" si="36"/>
        <v>0</v>
      </c>
      <c r="AO142" s="397">
        <f t="shared" si="36"/>
        <v>0</v>
      </c>
      <c r="AP142" s="397">
        <f t="shared" si="36"/>
        <v>0</v>
      </c>
      <c r="AQ142" s="397">
        <f t="shared" si="34"/>
        <v>0</v>
      </c>
      <c r="AR142" s="397">
        <f t="shared" si="33"/>
        <v>0</v>
      </c>
      <c r="AS142" s="397">
        <f t="shared" si="33"/>
        <v>0</v>
      </c>
      <c r="AT142" s="397">
        <f t="shared" si="33"/>
        <v>0</v>
      </c>
      <c r="AU142" s="397">
        <f t="shared" si="33"/>
        <v>0</v>
      </c>
      <c r="AV142" s="397">
        <f t="shared" si="23"/>
        <v>0</v>
      </c>
      <c r="AW142" s="314">
        <f t="shared" si="37"/>
        <v>0</v>
      </c>
    </row>
    <row r="143" spans="2:49" x14ac:dyDescent="0.25">
      <c r="B143" s="24"/>
      <c r="C143" s="269" t="s">
        <v>219</v>
      </c>
      <c r="D143" s="23" t="str">
        <f>IFERROR(VLOOKUP($C143,'World Cup Players'!B:X,3,FALSE),0)</f>
        <v>us United States</v>
      </c>
      <c r="E143" s="30"/>
      <c r="F143" s="23">
        <f>IFERROR(VLOOKUP($C143,'World Cup Players'!B:X,9,FALSE),0)</f>
        <v>223</v>
      </c>
      <c r="G143" s="23">
        <f>IFERROR(VLOOKUP($C143,'World Cup Players'!B:X,11,FALSE),0)</f>
        <v>0</v>
      </c>
      <c r="H143" s="23">
        <f>IFERROR(VLOOKUP($C143,'World Cup Players'!B:X,12,FALSE),0)</f>
        <v>1</v>
      </c>
      <c r="I143" s="23">
        <f>IFERROR(VLOOKUP($C143,'GAME WINNING GOALS'!A:B,2,FALSE),0)</f>
        <v>0</v>
      </c>
      <c r="J143" s="23">
        <f>IFERROR(VLOOKUP($C143,'World Cup Players'!B:X,17,FALSE),0)</f>
        <v>0</v>
      </c>
      <c r="K143" s="23">
        <f>IFERROR(VLOOKUP($C143,'World Cup Players'!B:X,18,FALSE),0)</f>
        <v>0</v>
      </c>
      <c r="L143" s="44">
        <f>IFERROR(VLOOKUP($C143,'World Cup GK'!B:AE,16,FALSE),0)</f>
        <v>0</v>
      </c>
      <c r="M143" s="44">
        <f>IFERROR(VLOOKUP($C143,'World Cup GK'!B:AE,19,FALSE),0)</f>
        <v>0</v>
      </c>
      <c r="N143" s="44">
        <f>IFERROR(VLOOKUP($C143,'World Cup GK'!B:AE,14,FALSE),0)</f>
        <v>0</v>
      </c>
      <c r="O143" s="44">
        <f>IFERROR(VLOOKUP($C143,'World Cup GK'!B:AE,11,FALSE),0)</f>
        <v>0</v>
      </c>
      <c r="P143" s="43">
        <f t="shared" si="38"/>
        <v>2.8509000000000002</v>
      </c>
      <c r="S143" s="24"/>
      <c r="T143" s="269" t="s">
        <v>219</v>
      </c>
      <c r="U143" s="23" t="s">
        <v>885</v>
      </c>
      <c r="V143" s="30"/>
      <c r="W143" s="23">
        <v>223</v>
      </c>
      <c r="X143" s="23">
        <v>0</v>
      </c>
      <c r="Y143" s="23">
        <v>1</v>
      </c>
      <c r="Z143" s="23">
        <v>0</v>
      </c>
      <c r="AA143" s="23">
        <v>0</v>
      </c>
      <c r="AB143" s="23">
        <v>0</v>
      </c>
      <c r="AC143" s="44">
        <v>0</v>
      </c>
      <c r="AD143" s="44">
        <v>0</v>
      </c>
      <c r="AE143" s="44">
        <v>0</v>
      </c>
      <c r="AF143" s="44">
        <v>0</v>
      </c>
      <c r="AG143" s="43">
        <v>2.8509000000000002</v>
      </c>
      <c r="AI143" s="24"/>
      <c r="AJ143" s="269" t="s">
        <v>219</v>
      </c>
      <c r="AK143" s="23" t="s">
        <v>885</v>
      </c>
      <c r="AL143" s="30"/>
      <c r="AM143" s="397">
        <f t="shared" si="35"/>
        <v>0</v>
      </c>
      <c r="AN143" s="397">
        <f t="shared" si="36"/>
        <v>0</v>
      </c>
      <c r="AO143" s="397">
        <f t="shared" si="36"/>
        <v>0</v>
      </c>
      <c r="AP143" s="397">
        <f t="shared" si="36"/>
        <v>0</v>
      </c>
      <c r="AQ143" s="397">
        <f t="shared" si="34"/>
        <v>0</v>
      </c>
      <c r="AR143" s="397">
        <f t="shared" si="33"/>
        <v>0</v>
      </c>
      <c r="AS143" s="397">
        <f t="shared" si="33"/>
        <v>0</v>
      </c>
      <c r="AT143" s="397">
        <f t="shared" si="33"/>
        <v>0</v>
      </c>
      <c r="AU143" s="397">
        <f t="shared" si="33"/>
        <v>0</v>
      </c>
      <c r="AV143" s="397">
        <f t="shared" si="23"/>
        <v>0</v>
      </c>
      <c r="AW143" s="314">
        <f t="shared" si="37"/>
        <v>0</v>
      </c>
    </row>
    <row r="144" spans="2:49" x14ac:dyDescent="0.25">
      <c r="B144" s="24"/>
      <c r="C144" s="265" t="s">
        <v>805</v>
      </c>
      <c r="D144" s="23" t="str">
        <f>IFERROR(VLOOKUP($C144,'World Cup Players'!B:X,3,FALSE),0)</f>
        <v>fr France</v>
      </c>
      <c r="E144" s="30"/>
      <c r="F144" s="23">
        <f>IFERROR(VLOOKUP($C144,'World Cup Players'!B:X,9,FALSE),0)</f>
        <v>85</v>
      </c>
      <c r="G144" s="23">
        <f>IFERROR(VLOOKUP($C144,'World Cup Players'!B:X,11,FALSE),0)</f>
        <v>0</v>
      </c>
      <c r="H144" s="23">
        <f>IFERROR(VLOOKUP($C144,'World Cup Players'!B:X,12,FALSE),0)</f>
        <v>0</v>
      </c>
      <c r="I144" s="23">
        <f>IFERROR(VLOOKUP($C144,'GAME WINNING GOALS'!A:B,2,FALSE),0)</f>
        <v>0</v>
      </c>
      <c r="J144" s="23">
        <f>IFERROR(VLOOKUP($C144,'World Cup Players'!B:X,17,FALSE),0)</f>
        <v>0</v>
      </c>
      <c r="K144" s="23">
        <f>IFERROR(VLOOKUP($C144,'World Cup Players'!B:X,18,FALSE),0)</f>
        <v>0</v>
      </c>
      <c r="L144" s="44">
        <f>IFERROR(VLOOKUP($C144,'World Cup GK'!B:AE,16,FALSE),0)</f>
        <v>0</v>
      </c>
      <c r="M144" s="44">
        <f>IFERROR(VLOOKUP($C144,'World Cup GK'!B:AE,19,FALSE),0)</f>
        <v>0</v>
      </c>
      <c r="N144" s="44">
        <f>IFERROR(VLOOKUP($C144,'World Cup GK'!B:AE,14,FALSE),0)</f>
        <v>0</v>
      </c>
      <c r="O144" s="44">
        <f>IFERROR(VLOOKUP($C144,'World Cup GK'!B:AE,11,FALSE),0)</f>
        <v>0</v>
      </c>
      <c r="P144" s="43">
        <f t="shared" si="38"/>
        <v>0.70550000000000002</v>
      </c>
      <c r="S144" s="24"/>
      <c r="T144" s="265" t="s">
        <v>805</v>
      </c>
      <c r="U144" s="23" t="s">
        <v>1420</v>
      </c>
      <c r="V144" s="30"/>
      <c r="W144" s="23">
        <v>66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44">
        <v>0</v>
      </c>
      <c r="AD144" s="44">
        <v>0</v>
      </c>
      <c r="AE144" s="44">
        <v>0</v>
      </c>
      <c r="AF144" s="44">
        <v>0</v>
      </c>
      <c r="AG144" s="43">
        <v>0.54779999999999995</v>
      </c>
      <c r="AI144" s="24"/>
      <c r="AJ144" s="265" t="s">
        <v>805</v>
      </c>
      <c r="AK144" s="23" t="s">
        <v>1420</v>
      </c>
      <c r="AL144" s="30"/>
      <c r="AM144" s="397">
        <f t="shared" si="35"/>
        <v>19</v>
      </c>
      <c r="AN144" s="397">
        <f t="shared" si="36"/>
        <v>0</v>
      </c>
      <c r="AO144" s="397">
        <f t="shared" si="36"/>
        <v>0</v>
      </c>
      <c r="AP144" s="397">
        <f t="shared" si="36"/>
        <v>0</v>
      </c>
      <c r="AQ144" s="397">
        <f t="shared" si="34"/>
        <v>0</v>
      </c>
      <c r="AR144" s="397">
        <f t="shared" si="33"/>
        <v>0</v>
      </c>
      <c r="AS144" s="397">
        <f t="shared" si="33"/>
        <v>0</v>
      </c>
      <c r="AT144" s="397">
        <f t="shared" si="33"/>
        <v>0</v>
      </c>
      <c r="AU144" s="397">
        <f t="shared" si="33"/>
        <v>0</v>
      </c>
      <c r="AV144" s="397">
        <f t="shared" si="23"/>
        <v>0</v>
      </c>
      <c r="AW144" s="314">
        <f>P144-AG144</f>
        <v>0.15770000000000006</v>
      </c>
    </row>
    <row r="145" spans="2:49" x14ac:dyDescent="0.25">
      <c r="B145" s="24"/>
      <c r="C145" s="267" t="s">
        <v>360</v>
      </c>
      <c r="D145" s="23" t="str">
        <f>IFERROR(VLOOKUP($C145,'World Cup Players'!B:X,3,FALSE),0)</f>
        <v>ir IR Iran</v>
      </c>
      <c r="E145" s="30"/>
      <c r="F145" s="23">
        <f>IFERROR(VLOOKUP($C145,'World Cup Players'!B:X,9,FALSE),0)</f>
        <v>259</v>
      </c>
      <c r="G145" s="23">
        <f>IFERROR(VLOOKUP($C145,'World Cup Players'!B:X,11,FALSE),0)</f>
        <v>0</v>
      </c>
      <c r="H145" s="23">
        <f>IFERROR(VLOOKUP($C145,'World Cup Players'!B:X,12,FALSE),0)</f>
        <v>0</v>
      </c>
      <c r="I145" s="23">
        <f>IFERROR(VLOOKUP($C145,'GAME WINNING GOALS'!A:B,2,FALSE),0)</f>
        <v>0</v>
      </c>
      <c r="J145" s="23">
        <f>IFERROR(VLOOKUP($C145,'World Cup Players'!B:X,17,FALSE),0)</f>
        <v>0</v>
      </c>
      <c r="K145" s="23">
        <f>IFERROR(VLOOKUP($C145,'World Cup Players'!B:X,18,FALSE),0)</f>
        <v>0</v>
      </c>
      <c r="L145" s="44">
        <f>IFERROR(VLOOKUP($C145,'World Cup GK'!B:AE,16,FALSE),0)</f>
        <v>0</v>
      </c>
      <c r="M145" s="44">
        <f>IFERROR(VLOOKUP($C145,'World Cup GK'!B:AE,19,FALSE),0)</f>
        <v>0</v>
      </c>
      <c r="N145" s="44">
        <f>IFERROR(VLOOKUP($C145,'World Cup GK'!B:AE,14,FALSE),0)</f>
        <v>0</v>
      </c>
      <c r="O145" s="44">
        <f>IFERROR(VLOOKUP($C145,'World Cup GK'!B:AE,11,FALSE),0)</f>
        <v>0</v>
      </c>
      <c r="P145" s="43">
        <f t="shared" si="38"/>
        <v>2.1497000000000002</v>
      </c>
      <c r="S145" s="24"/>
      <c r="T145" s="267" t="s">
        <v>360</v>
      </c>
      <c r="U145" s="23" t="s">
        <v>1246</v>
      </c>
      <c r="V145" s="30"/>
      <c r="W145" s="23">
        <v>259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44">
        <v>0</v>
      </c>
      <c r="AD145" s="44">
        <v>0</v>
      </c>
      <c r="AE145" s="44">
        <v>0</v>
      </c>
      <c r="AF145" s="44">
        <v>0</v>
      </c>
      <c r="AG145" s="43">
        <v>2.1497000000000002</v>
      </c>
      <c r="AI145" s="24"/>
      <c r="AJ145" s="267" t="s">
        <v>360</v>
      </c>
      <c r="AK145" s="23" t="s">
        <v>1246</v>
      </c>
      <c r="AL145" s="30"/>
      <c r="AM145" s="397">
        <f t="shared" si="35"/>
        <v>0</v>
      </c>
      <c r="AN145" s="397">
        <f t="shared" si="36"/>
        <v>0</v>
      </c>
      <c r="AO145" s="397">
        <f t="shared" si="36"/>
        <v>0</v>
      </c>
      <c r="AP145" s="397">
        <f t="shared" si="36"/>
        <v>0</v>
      </c>
      <c r="AQ145" s="397">
        <f t="shared" si="34"/>
        <v>0</v>
      </c>
      <c r="AR145" s="397">
        <f t="shared" si="33"/>
        <v>0</v>
      </c>
      <c r="AS145" s="397">
        <f t="shared" si="33"/>
        <v>0</v>
      </c>
      <c r="AT145" s="397">
        <f t="shared" si="33"/>
        <v>0</v>
      </c>
      <c r="AU145" s="397">
        <f t="shared" si="33"/>
        <v>0</v>
      </c>
      <c r="AV145" s="397">
        <f t="shared" si="23"/>
        <v>0</v>
      </c>
      <c r="AW145" s="314">
        <f t="shared" si="37"/>
        <v>0</v>
      </c>
    </row>
    <row r="146" spans="2:49" x14ac:dyDescent="0.25">
      <c r="B146" s="24"/>
      <c r="C146" s="265" t="s">
        <v>338</v>
      </c>
      <c r="D146" s="23" t="str">
        <f>IFERROR(VLOOKUP($C146,'World Cup Players'!B:X,3,FALSE),0)</f>
        <v>qa Qatar</v>
      </c>
      <c r="E146" s="30"/>
      <c r="F146" s="23">
        <f>IFERROR(VLOOKUP($C146,'World Cup Players'!B:X,9,FALSE),0)</f>
        <v>19</v>
      </c>
      <c r="G146" s="23">
        <f>IFERROR(VLOOKUP($C146,'World Cup Players'!B:X,11,FALSE),0)</f>
        <v>0</v>
      </c>
      <c r="H146" s="23">
        <f>IFERROR(VLOOKUP($C146,'World Cup Players'!B:X,12,FALSE),0)</f>
        <v>0</v>
      </c>
      <c r="I146" s="23">
        <f>IFERROR(VLOOKUP($C146,'GAME WINNING GOALS'!A:B,2,FALSE),0)</f>
        <v>0</v>
      </c>
      <c r="J146" s="23">
        <f>IFERROR(VLOOKUP($C146,'World Cup Players'!B:X,17,FALSE),0)</f>
        <v>0</v>
      </c>
      <c r="K146" s="23">
        <f>IFERROR(VLOOKUP($C146,'World Cup Players'!B:X,18,FALSE),0)</f>
        <v>0</v>
      </c>
      <c r="L146" s="44">
        <f>IFERROR(VLOOKUP($C146,'World Cup GK'!B:AE,16,FALSE),0)</f>
        <v>0</v>
      </c>
      <c r="M146" s="44">
        <f>IFERROR(VLOOKUP($C146,'World Cup GK'!B:AE,19,FALSE),0)</f>
        <v>0</v>
      </c>
      <c r="N146" s="44">
        <f>IFERROR(VLOOKUP($C146,'World Cup GK'!B:AE,14,FALSE),0)</f>
        <v>0</v>
      </c>
      <c r="O146" s="44">
        <f>IFERROR(VLOOKUP($C146,'World Cup GK'!B:AE,11,FALSE),0)</f>
        <v>0</v>
      </c>
      <c r="P146" s="43">
        <f t="shared" si="38"/>
        <v>0.15770000000000001</v>
      </c>
      <c r="S146" s="24"/>
      <c r="T146" s="265" t="s">
        <v>338</v>
      </c>
      <c r="U146" s="23" t="s">
        <v>972</v>
      </c>
      <c r="V146" s="30"/>
      <c r="W146" s="23">
        <v>19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44">
        <v>0</v>
      </c>
      <c r="AD146" s="44">
        <v>0</v>
      </c>
      <c r="AE146" s="44">
        <v>0</v>
      </c>
      <c r="AF146" s="44">
        <v>0</v>
      </c>
      <c r="AG146" s="43">
        <v>0.15770000000000001</v>
      </c>
      <c r="AI146" s="24"/>
      <c r="AJ146" s="265" t="s">
        <v>338</v>
      </c>
      <c r="AK146" s="23" t="s">
        <v>972</v>
      </c>
      <c r="AL146" s="30"/>
      <c r="AM146" s="397">
        <f t="shared" si="35"/>
        <v>0</v>
      </c>
      <c r="AN146" s="397">
        <f t="shared" si="36"/>
        <v>0</v>
      </c>
      <c r="AO146" s="397">
        <f t="shared" si="36"/>
        <v>0</v>
      </c>
      <c r="AP146" s="397">
        <f t="shared" si="36"/>
        <v>0</v>
      </c>
      <c r="AQ146" s="397">
        <f t="shared" si="34"/>
        <v>0</v>
      </c>
      <c r="AR146" s="397">
        <f t="shared" si="33"/>
        <v>0</v>
      </c>
      <c r="AS146" s="397">
        <f t="shared" si="33"/>
        <v>0</v>
      </c>
      <c r="AT146" s="397">
        <f t="shared" si="33"/>
        <v>0</v>
      </c>
      <c r="AU146" s="397">
        <f t="shared" si="33"/>
        <v>0</v>
      </c>
      <c r="AV146" s="397">
        <f t="shared" si="23"/>
        <v>0</v>
      </c>
      <c r="AW146" s="314">
        <f t="shared" si="37"/>
        <v>0</v>
      </c>
    </row>
    <row r="147" spans="2:49" x14ac:dyDescent="0.25">
      <c r="B147" s="24"/>
      <c r="C147" s="265" t="s">
        <v>216</v>
      </c>
      <c r="D147" s="23" t="str">
        <f>IFERROR(VLOOKUP($C147,'World Cup Players'!B:X,3,FALSE),0)</f>
        <v>es Spain</v>
      </c>
      <c r="E147" s="30"/>
      <c r="F147" s="23">
        <f>IFERROR(VLOOKUP($C147,'World Cup Players'!B:X,9,FALSE),0)</f>
        <v>229</v>
      </c>
      <c r="G147" s="23">
        <f>IFERROR(VLOOKUP($C147,'World Cup Players'!B:X,11,FALSE),0)</f>
        <v>0</v>
      </c>
      <c r="H147" s="23">
        <f>IFERROR(VLOOKUP($C147,'World Cup Players'!B:X,12,FALSE),0)</f>
        <v>1</v>
      </c>
      <c r="I147" s="23">
        <f>IFERROR(VLOOKUP($C147,'GAME WINNING GOALS'!A:B,2,FALSE),0)</f>
        <v>0</v>
      </c>
      <c r="J147" s="23">
        <f>IFERROR(VLOOKUP($C147,'World Cup Players'!B:X,17,FALSE),0)</f>
        <v>1</v>
      </c>
      <c r="K147" s="23">
        <f>IFERROR(VLOOKUP($C147,'World Cup Players'!B:X,18,FALSE),0)</f>
        <v>0</v>
      </c>
      <c r="L147" s="44">
        <f>IFERROR(VLOOKUP($C147,'World Cup GK'!B:AE,16,FALSE),0)</f>
        <v>0</v>
      </c>
      <c r="M147" s="44">
        <f>IFERROR(VLOOKUP($C147,'World Cup GK'!B:AE,19,FALSE),0)</f>
        <v>0</v>
      </c>
      <c r="N147" s="44">
        <f>IFERROR(VLOOKUP($C147,'World Cup GK'!B:AE,14,FALSE),0)</f>
        <v>0</v>
      </c>
      <c r="O147" s="44">
        <f>IFERROR(VLOOKUP($C147,'World Cup GK'!B:AE,11,FALSE),0)</f>
        <v>0</v>
      </c>
      <c r="P147" s="43">
        <f t="shared" si="38"/>
        <v>2.6507000000000001</v>
      </c>
      <c r="S147" s="24"/>
      <c r="T147" s="265" t="s">
        <v>216</v>
      </c>
      <c r="U147" s="23" t="s">
        <v>1275</v>
      </c>
      <c r="V147" s="30"/>
      <c r="W147" s="23">
        <v>176</v>
      </c>
      <c r="X147" s="23">
        <v>0</v>
      </c>
      <c r="Y147" s="23">
        <v>1</v>
      </c>
      <c r="Z147" s="23">
        <v>0</v>
      </c>
      <c r="AA147" s="23">
        <v>1</v>
      </c>
      <c r="AB147" s="23">
        <v>0</v>
      </c>
      <c r="AC147" s="44">
        <v>0</v>
      </c>
      <c r="AD147" s="44">
        <v>0</v>
      </c>
      <c r="AE147" s="44">
        <v>0</v>
      </c>
      <c r="AF147" s="44">
        <v>0</v>
      </c>
      <c r="AG147" s="43">
        <v>2.2107999999999999</v>
      </c>
      <c r="AI147" s="24"/>
      <c r="AJ147" s="265" t="s">
        <v>216</v>
      </c>
      <c r="AK147" s="23" t="s">
        <v>1275</v>
      </c>
      <c r="AL147" s="30"/>
      <c r="AM147" s="397">
        <f t="shared" si="35"/>
        <v>53</v>
      </c>
      <c r="AN147" s="397">
        <f t="shared" si="36"/>
        <v>0</v>
      </c>
      <c r="AO147" s="397">
        <f t="shared" si="36"/>
        <v>0</v>
      </c>
      <c r="AP147" s="397">
        <f t="shared" si="36"/>
        <v>0</v>
      </c>
      <c r="AQ147" s="397">
        <f t="shared" si="34"/>
        <v>0</v>
      </c>
      <c r="AR147" s="397">
        <f t="shared" si="33"/>
        <v>0</v>
      </c>
      <c r="AS147" s="397">
        <f t="shared" si="33"/>
        <v>0</v>
      </c>
      <c r="AT147" s="397">
        <f t="shared" si="33"/>
        <v>0</v>
      </c>
      <c r="AU147" s="397">
        <f t="shared" si="33"/>
        <v>0</v>
      </c>
      <c r="AV147" s="397">
        <f t="shared" si="23"/>
        <v>0</v>
      </c>
      <c r="AW147" s="314">
        <f t="shared" ref="AW147:AW150" si="40">P147-AG147</f>
        <v>0.43990000000000018</v>
      </c>
    </row>
    <row r="148" spans="2:49" x14ac:dyDescent="0.25">
      <c r="B148" s="24"/>
      <c r="C148" s="267" t="s">
        <v>410</v>
      </c>
      <c r="D148" s="23" t="str">
        <f>IFERROR(VLOOKUP($C148,'World Cup Players'!B:X,3,FALSE),0)</f>
        <v>fr France</v>
      </c>
      <c r="E148" s="30"/>
      <c r="F148" s="23">
        <f>IFERROR(VLOOKUP($C148,'World Cup Players'!B:X,9,FALSE),0)</f>
        <v>212</v>
      </c>
      <c r="G148" s="23">
        <f>IFERROR(VLOOKUP($C148,'World Cup Players'!B:X,11,FALSE),0)</f>
        <v>0</v>
      </c>
      <c r="H148" s="23">
        <f>IFERROR(VLOOKUP($C148,'World Cup Players'!B:X,12,FALSE),0)</f>
        <v>0</v>
      </c>
      <c r="I148" s="23">
        <f>IFERROR(VLOOKUP($C148,'GAME WINNING GOALS'!A:B,2,FALSE),0)</f>
        <v>0</v>
      </c>
      <c r="J148" s="23">
        <f>IFERROR(VLOOKUP($C148,'World Cup Players'!B:X,17,FALSE),0)</f>
        <v>0</v>
      </c>
      <c r="K148" s="23">
        <f>IFERROR(VLOOKUP($C148,'World Cup Players'!B:X,18,FALSE),0)</f>
        <v>0</v>
      </c>
      <c r="L148" s="44">
        <f>IFERROR(VLOOKUP($C148,'World Cup GK'!B:AE,16,FALSE),0)</f>
        <v>0</v>
      </c>
      <c r="M148" s="44">
        <f>IFERROR(VLOOKUP($C148,'World Cup GK'!B:AE,19,FALSE),0)</f>
        <v>0</v>
      </c>
      <c r="N148" s="44">
        <f>IFERROR(VLOOKUP($C148,'World Cup GK'!B:AE,14,FALSE),0)</f>
        <v>0</v>
      </c>
      <c r="O148" s="44">
        <f>IFERROR(VLOOKUP($C148,'World Cup GK'!B:AE,11,FALSE),0)</f>
        <v>0</v>
      </c>
      <c r="P148" s="43">
        <f t="shared" si="38"/>
        <v>1.7596000000000001</v>
      </c>
      <c r="S148" s="24"/>
      <c r="T148" s="267" t="s">
        <v>410</v>
      </c>
      <c r="U148" s="23" t="s">
        <v>1420</v>
      </c>
      <c r="V148" s="30"/>
      <c r="W148" s="23">
        <v>193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44">
        <v>0</v>
      </c>
      <c r="AD148" s="44">
        <v>0</v>
      </c>
      <c r="AE148" s="44">
        <v>0</v>
      </c>
      <c r="AF148" s="44">
        <v>0</v>
      </c>
      <c r="AG148" s="43">
        <v>1.6019000000000001</v>
      </c>
      <c r="AI148" s="24"/>
      <c r="AJ148" s="267" t="s">
        <v>410</v>
      </c>
      <c r="AK148" s="23" t="s">
        <v>1420</v>
      </c>
      <c r="AL148" s="30"/>
      <c r="AM148" s="397">
        <f t="shared" si="35"/>
        <v>19</v>
      </c>
      <c r="AN148" s="397">
        <f t="shared" si="36"/>
        <v>0</v>
      </c>
      <c r="AO148" s="397">
        <f t="shared" si="36"/>
        <v>0</v>
      </c>
      <c r="AP148" s="397">
        <f t="shared" si="36"/>
        <v>0</v>
      </c>
      <c r="AQ148" s="397">
        <f t="shared" si="34"/>
        <v>0</v>
      </c>
      <c r="AR148" s="397">
        <f t="shared" si="33"/>
        <v>0</v>
      </c>
      <c r="AS148" s="397">
        <f t="shared" si="33"/>
        <v>0</v>
      </c>
      <c r="AT148" s="397">
        <f t="shared" si="33"/>
        <v>0</v>
      </c>
      <c r="AU148" s="397">
        <f t="shared" si="33"/>
        <v>0</v>
      </c>
      <c r="AV148" s="397">
        <f t="shared" ref="AV148:AV211" si="41">O148-AF148</f>
        <v>0</v>
      </c>
      <c r="AW148" s="314">
        <f t="shared" si="40"/>
        <v>0.15769999999999995</v>
      </c>
    </row>
    <row r="149" spans="2:49" x14ac:dyDescent="0.25">
      <c r="B149" s="24"/>
      <c r="C149" s="278" t="s">
        <v>233</v>
      </c>
      <c r="D149" s="23" t="str">
        <f>IFERROR(VLOOKUP($C149,'World Cup Players'!B:X,3,FALSE),0)</f>
        <v>ma Morocco</v>
      </c>
      <c r="E149" s="30"/>
      <c r="F149" s="23">
        <f>IFERROR(VLOOKUP($C149,'World Cup Players'!B:X,9,FALSE),0)</f>
        <v>570</v>
      </c>
      <c r="G149" s="23">
        <f>IFERROR(VLOOKUP($C149,'World Cup Players'!B:X,11,FALSE),0)</f>
        <v>1</v>
      </c>
      <c r="H149" s="23">
        <f>IFERROR(VLOOKUP($C149,'World Cup Players'!B:X,12,FALSE),0)</f>
        <v>2</v>
      </c>
      <c r="I149" s="23">
        <f>IFERROR(VLOOKUP($C149,'GAME WINNING GOALS'!A:B,2,FALSE),0)</f>
        <v>0</v>
      </c>
      <c r="J149" s="23">
        <f>IFERROR(VLOOKUP($C149,'World Cup Players'!B:X,17,FALSE),0)</f>
        <v>1</v>
      </c>
      <c r="K149" s="23">
        <f>IFERROR(VLOOKUP($C149,'World Cup Players'!B:X,18,FALSE),0)</f>
        <v>0</v>
      </c>
      <c r="L149" s="44">
        <f>IFERROR(VLOOKUP($C149,'World Cup GK'!B:AE,16,FALSE),0)</f>
        <v>0</v>
      </c>
      <c r="M149" s="44">
        <f>IFERROR(VLOOKUP($C149,'World Cup GK'!B:AE,19,FALSE),0)</f>
        <v>0</v>
      </c>
      <c r="N149" s="44">
        <f>IFERROR(VLOOKUP($C149,'World Cup GK'!B:AE,14,FALSE),0)</f>
        <v>0</v>
      </c>
      <c r="O149" s="44">
        <f>IFERROR(VLOOKUP($C149,'World Cup GK'!B:AE,11,FALSE),0)</f>
        <v>0</v>
      </c>
      <c r="P149" s="43">
        <f t="shared" si="38"/>
        <v>7.4809999999999999</v>
      </c>
      <c r="S149" s="24"/>
      <c r="T149" s="278" t="s">
        <v>233</v>
      </c>
      <c r="U149" s="23" t="s">
        <v>992</v>
      </c>
      <c r="V149" s="30"/>
      <c r="W149" s="23">
        <v>480</v>
      </c>
      <c r="X149" s="23">
        <v>1</v>
      </c>
      <c r="Y149" s="23">
        <v>2</v>
      </c>
      <c r="Z149" s="23">
        <v>0</v>
      </c>
      <c r="AA149" s="23">
        <v>1</v>
      </c>
      <c r="AB149" s="23">
        <v>0</v>
      </c>
      <c r="AC149" s="44">
        <v>0</v>
      </c>
      <c r="AD149" s="44">
        <v>0</v>
      </c>
      <c r="AE149" s="44">
        <v>0</v>
      </c>
      <c r="AF149" s="44">
        <v>0</v>
      </c>
      <c r="AG149" s="43">
        <v>6.734</v>
      </c>
      <c r="AI149" s="24"/>
      <c r="AJ149" s="278" t="s">
        <v>233</v>
      </c>
      <c r="AK149" s="23" t="s">
        <v>992</v>
      </c>
      <c r="AL149" s="30"/>
      <c r="AM149" s="397">
        <f t="shared" si="35"/>
        <v>90</v>
      </c>
      <c r="AN149" s="397">
        <f t="shared" si="36"/>
        <v>0</v>
      </c>
      <c r="AO149" s="397">
        <f t="shared" si="36"/>
        <v>0</v>
      </c>
      <c r="AP149" s="397">
        <f t="shared" si="36"/>
        <v>0</v>
      </c>
      <c r="AQ149" s="397">
        <f t="shared" si="34"/>
        <v>0</v>
      </c>
      <c r="AR149" s="397">
        <f t="shared" si="33"/>
        <v>0</v>
      </c>
      <c r="AS149" s="397">
        <f t="shared" si="33"/>
        <v>0</v>
      </c>
      <c r="AT149" s="397">
        <f t="shared" si="33"/>
        <v>0</v>
      </c>
      <c r="AU149" s="397">
        <f t="shared" si="33"/>
        <v>0</v>
      </c>
      <c r="AV149" s="397">
        <f t="shared" si="41"/>
        <v>0</v>
      </c>
      <c r="AW149" s="314">
        <f t="shared" si="40"/>
        <v>0.74699999999999989</v>
      </c>
    </row>
    <row r="150" spans="2:49" ht="16.5" thickBot="1" x14ac:dyDescent="0.3">
      <c r="B150" s="24"/>
      <c r="C150" s="270" t="s">
        <v>539</v>
      </c>
      <c r="D150" s="23" t="str">
        <f>IFERROR(VLOOKUP($C150,'World Cup Players'!B:X,3,FALSE),0)</f>
        <v>fr France</v>
      </c>
      <c r="E150" s="30"/>
      <c r="F150" s="23">
        <f>IFERROR(VLOOKUP($C150,'World Cup Players'!B:X,9,FALSE),0)</f>
        <v>479</v>
      </c>
      <c r="G150" s="23">
        <f>IFERROR(VLOOKUP($C150,'World Cup Players'!B:X,11,FALSE),0)</f>
        <v>0</v>
      </c>
      <c r="H150" s="23">
        <f>IFERROR(VLOOKUP($C150,'World Cup Players'!B:X,12,FALSE),0)</f>
        <v>0</v>
      </c>
      <c r="I150" s="41">
        <f>IFERROR(VLOOKUP($C150,'GAME WINNING GOALS'!A:B,2,FALSE),0)</f>
        <v>0</v>
      </c>
      <c r="J150" s="23">
        <f>IFERROR(VLOOKUP($C150,'World Cup Players'!B:X,17,FALSE),0)</f>
        <v>0</v>
      </c>
      <c r="K150" s="23">
        <f>IFERROR(VLOOKUP($C150,'World Cup Players'!B:X,18,FALSE),0)</f>
        <v>0</v>
      </c>
      <c r="L150" s="44">
        <f>IFERROR(VLOOKUP($C150,'World Cup GK'!B:AE,16,FALSE),0)</f>
        <v>0</v>
      </c>
      <c r="M150" s="44">
        <f>IFERROR(VLOOKUP($C150,'World Cup GK'!B:AE,19,FALSE),0)</f>
        <v>0</v>
      </c>
      <c r="N150" s="44">
        <f>IFERROR(VLOOKUP($C150,'World Cup GK'!B:AE,14,FALSE),0)</f>
        <v>0</v>
      </c>
      <c r="O150" s="44">
        <f>IFERROR(VLOOKUP($C150,'World Cup GK'!B:AE,11,FALSE),0)</f>
        <v>0</v>
      </c>
      <c r="P150" s="43">
        <f t="shared" si="38"/>
        <v>3.9757000000000002</v>
      </c>
      <c r="S150" s="24"/>
      <c r="T150" s="270" t="s">
        <v>539</v>
      </c>
      <c r="U150" s="23" t="s">
        <v>1420</v>
      </c>
      <c r="V150" s="30"/>
      <c r="W150" s="23">
        <v>360</v>
      </c>
      <c r="X150" s="23">
        <v>0</v>
      </c>
      <c r="Y150" s="23">
        <v>0</v>
      </c>
      <c r="Z150" s="41">
        <v>0</v>
      </c>
      <c r="AA150" s="23">
        <v>0</v>
      </c>
      <c r="AB150" s="23">
        <v>0</v>
      </c>
      <c r="AC150" s="44">
        <v>0</v>
      </c>
      <c r="AD150" s="44">
        <v>0</v>
      </c>
      <c r="AE150" s="44">
        <v>0</v>
      </c>
      <c r="AF150" s="44">
        <v>0</v>
      </c>
      <c r="AG150" s="43">
        <v>2.988</v>
      </c>
      <c r="AI150" s="24"/>
      <c r="AJ150" s="270" t="s">
        <v>539</v>
      </c>
      <c r="AK150" s="23" t="s">
        <v>1420</v>
      </c>
      <c r="AL150" s="30"/>
      <c r="AM150" s="397">
        <f t="shared" si="35"/>
        <v>119</v>
      </c>
      <c r="AN150" s="397">
        <f t="shared" si="36"/>
        <v>0</v>
      </c>
      <c r="AO150" s="397">
        <f t="shared" si="36"/>
        <v>0</v>
      </c>
      <c r="AP150" s="397">
        <f t="shared" si="36"/>
        <v>0</v>
      </c>
      <c r="AQ150" s="397">
        <f t="shared" si="34"/>
        <v>0</v>
      </c>
      <c r="AR150" s="397">
        <f t="shared" si="33"/>
        <v>0</v>
      </c>
      <c r="AS150" s="397">
        <f t="shared" si="33"/>
        <v>0</v>
      </c>
      <c r="AT150" s="397">
        <f t="shared" si="33"/>
        <v>0</v>
      </c>
      <c r="AU150" s="397">
        <f t="shared" si="33"/>
        <v>0</v>
      </c>
      <c r="AV150" s="397">
        <f t="shared" si="41"/>
        <v>0</v>
      </c>
      <c r="AW150" s="314">
        <f t="shared" si="40"/>
        <v>0.98770000000000024</v>
      </c>
    </row>
    <row r="151" spans="2:49" ht="16.5" thickBot="1" x14ac:dyDescent="0.3">
      <c r="B151" s="24"/>
      <c r="C151" s="271" t="s">
        <v>758</v>
      </c>
      <c r="D151" s="23" t="str">
        <f>IFERROR(VLOOKUP($C151,'World Cup Players'!B:X,3,FALSE),0)</f>
        <v>br Brazil</v>
      </c>
      <c r="E151" s="30"/>
      <c r="F151" s="23">
        <f>IFERROR(VLOOKUP($C151,'World Cup Players'!B:X,9,FALSE),0)</f>
        <v>450</v>
      </c>
      <c r="G151" s="23">
        <f>IFERROR(VLOOKUP($C151,'World Cup Players'!B:X,11,FALSE),0)</f>
        <v>0</v>
      </c>
      <c r="H151" s="23">
        <f>IFERROR(VLOOKUP($C151,'World Cup Players'!B:X,12,FALSE),0)</f>
        <v>1</v>
      </c>
      <c r="I151" s="41">
        <f>IFERROR(VLOOKUP($C151,'GAME WINNING GOALS'!A:B,2,FALSE),0)</f>
        <v>0</v>
      </c>
      <c r="J151" s="23">
        <f>IFERROR(VLOOKUP($C151,'World Cup Players'!B:X,17,FALSE),0)</f>
        <v>0</v>
      </c>
      <c r="K151" s="23">
        <f>IFERROR(VLOOKUP($C151,'World Cup Players'!B:X,18,FALSE),0)</f>
        <v>0</v>
      </c>
      <c r="L151" s="44">
        <f>IFERROR(VLOOKUP($C151,'World Cup GK'!B:AE,16,FALSE),0)</f>
        <v>0</v>
      </c>
      <c r="M151" s="44">
        <f>IFERROR(VLOOKUP($C151,'World Cup GK'!B:AE,19,FALSE),0)</f>
        <v>0</v>
      </c>
      <c r="N151" s="44">
        <f>IFERROR(VLOOKUP($C151,'World Cup GK'!B:AE,14,FALSE),0)</f>
        <v>0</v>
      </c>
      <c r="O151" s="44">
        <f>IFERROR(VLOOKUP($C151,'World Cup GK'!B:AE,11,FALSE),0)</f>
        <v>0</v>
      </c>
      <c r="P151" s="43">
        <f t="shared" si="38"/>
        <v>4.7349999999999994</v>
      </c>
      <c r="S151" s="24"/>
      <c r="T151" s="271" t="s">
        <v>758</v>
      </c>
      <c r="U151" s="23" t="s">
        <v>989</v>
      </c>
      <c r="V151" s="30"/>
      <c r="W151" s="23">
        <v>450</v>
      </c>
      <c r="X151" s="23">
        <v>0</v>
      </c>
      <c r="Y151" s="23">
        <v>1</v>
      </c>
      <c r="Z151" s="41">
        <v>0</v>
      </c>
      <c r="AA151" s="23">
        <v>0</v>
      </c>
      <c r="AB151" s="23">
        <v>0</v>
      </c>
      <c r="AC151" s="44">
        <v>0</v>
      </c>
      <c r="AD151" s="44">
        <v>0</v>
      </c>
      <c r="AE151" s="44">
        <v>0</v>
      </c>
      <c r="AF151" s="44">
        <v>0</v>
      </c>
      <c r="AG151" s="43">
        <v>4.7349999999999994</v>
      </c>
      <c r="AI151" s="24"/>
      <c r="AJ151" s="271" t="s">
        <v>758</v>
      </c>
      <c r="AK151" s="23" t="s">
        <v>989</v>
      </c>
      <c r="AL151" s="30"/>
      <c r="AM151" s="397">
        <f t="shared" si="35"/>
        <v>0</v>
      </c>
      <c r="AN151" s="397">
        <f t="shared" si="36"/>
        <v>0</v>
      </c>
      <c r="AO151" s="397">
        <f t="shared" si="36"/>
        <v>0</v>
      </c>
      <c r="AP151" s="397">
        <f t="shared" si="36"/>
        <v>0</v>
      </c>
      <c r="AQ151" s="397">
        <f t="shared" si="34"/>
        <v>0</v>
      </c>
      <c r="AR151" s="397">
        <f t="shared" si="33"/>
        <v>0</v>
      </c>
      <c r="AS151" s="397">
        <f t="shared" si="33"/>
        <v>0</v>
      </c>
      <c r="AT151" s="397">
        <f t="shared" si="33"/>
        <v>0</v>
      </c>
      <c r="AU151" s="397">
        <f t="shared" si="33"/>
        <v>0</v>
      </c>
      <c r="AV151" s="397">
        <f t="shared" si="41"/>
        <v>0</v>
      </c>
      <c r="AW151" s="314">
        <f t="shared" si="37"/>
        <v>0</v>
      </c>
    </row>
    <row r="152" spans="2:49" ht="16.5" thickBot="1" x14ac:dyDescent="0.3">
      <c r="B152" s="24"/>
      <c r="C152" s="277" t="s">
        <v>226</v>
      </c>
      <c r="D152" s="23" t="str">
        <f>IFERROR(VLOOKUP($C152,'World Cup Players'!B:X,3,FALSE),0)</f>
        <v>br Brazil</v>
      </c>
      <c r="E152" s="30"/>
      <c r="F152" s="23">
        <f>IFERROR(VLOOKUP($C152,'World Cup Players'!B:X,9,FALSE),0)</f>
        <v>450</v>
      </c>
      <c r="G152" s="23">
        <f>IFERROR(VLOOKUP($C152,'World Cup Players'!B:X,11,FALSE),0)</f>
        <v>0</v>
      </c>
      <c r="H152" s="23">
        <f>IFERROR(VLOOKUP($C152,'World Cup Players'!B:X,12,FALSE),0)</f>
        <v>0</v>
      </c>
      <c r="I152" s="41">
        <f>IFERROR(VLOOKUP($C152,'GAME WINNING GOALS'!A:B,2,FALSE),0)</f>
        <v>0</v>
      </c>
      <c r="J152" s="23">
        <f>IFERROR(VLOOKUP($C152,'World Cup Players'!B:X,17,FALSE),0)</f>
        <v>0</v>
      </c>
      <c r="K152" s="23">
        <f>IFERROR(VLOOKUP($C152,'World Cup Players'!B:X,18,FALSE),0)</f>
        <v>0</v>
      </c>
      <c r="L152" s="44">
        <f>IFERROR(VLOOKUP($C152,'World Cup GK'!B:AE,16,FALSE),0)</f>
        <v>3</v>
      </c>
      <c r="M152" s="44">
        <f>IFERROR(VLOOKUP($C152,'World Cup GK'!B:AE,19,FALSE),0)</f>
        <v>2</v>
      </c>
      <c r="N152" s="44">
        <f>IFERROR(VLOOKUP($C152,'World Cup GK'!B:AE,14,FALSE),0)</f>
        <v>14</v>
      </c>
      <c r="O152" s="44">
        <f>IFERROR(VLOOKUP($C152,'World Cup GK'!B:AE,11,FALSE),0)</f>
        <v>4</v>
      </c>
      <c r="P152" s="43">
        <f t="shared" si="38"/>
        <v>10.535</v>
      </c>
      <c r="S152" s="24"/>
      <c r="T152" s="277" t="s">
        <v>226</v>
      </c>
      <c r="U152" s="23" t="s">
        <v>989</v>
      </c>
      <c r="V152" s="30"/>
      <c r="W152" s="23">
        <v>450</v>
      </c>
      <c r="X152" s="23">
        <v>0</v>
      </c>
      <c r="Y152" s="23">
        <v>0</v>
      </c>
      <c r="Z152" s="41">
        <v>0</v>
      </c>
      <c r="AA152" s="23">
        <v>0</v>
      </c>
      <c r="AB152" s="23">
        <v>0</v>
      </c>
      <c r="AC152" s="44">
        <v>3</v>
      </c>
      <c r="AD152" s="44">
        <v>2</v>
      </c>
      <c r="AE152" s="44">
        <v>14</v>
      </c>
      <c r="AF152" s="44">
        <v>4</v>
      </c>
      <c r="AG152" s="43">
        <v>10.535</v>
      </c>
      <c r="AI152" s="24"/>
      <c r="AJ152" s="277" t="s">
        <v>226</v>
      </c>
      <c r="AK152" s="23" t="s">
        <v>989</v>
      </c>
      <c r="AL152" s="30"/>
      <c r="AM152" s="397">
        <f t="shared" si="35"/>
        <v>0</v>
      </c>
      <c r="AN152" s="397">
        <f t="shared" si="36"/>
        <v>0</v>
      </c>
      <c r="AO152" s="397">
        <f t="shared" si="36"/>
        <v>0</v>
      </c>
      <c r="AP152" s="397">
        <f t="shared" si="36"/>
        <v>0</v>
      </c>
      <c r="AQ152" s="397">
        <f t="shared" si="34"/>
        <v>0</v>
      </c>
      <c r="AR152" s="397">
        <f t="shared" si="33"/>
        <v>0</v>
      </c>
      <c r="AS152" s="397">
        <f t="shared" si="33"/>
        <v>0</v>
      </c>
      <c r="AT152" s="397">
        <f t="shared" si="33"/>
        <v>0</v>
      </c>
      <c r="AU152" s="397">
        <f t="shared" si="33"/>
        <v>0</v>
      </c>
      <c r="AV152" s="397">
        <f t="shared" si="41"/>
        <v>0</v>
      </c>
      <c r="AW152" s="314">
        <f t="shared" si="37"/>
        <v>0</v>
      </c>
    </row>
    <row r="153" spans="2:49" x14ac:dyDescent="0.25">
      <c r="B153" s="24"/>
      <c r="C153" s="277" t="s">
        <v>50</v>
      </c>
      <c r="D153" s="23" t="str">
        <f>IFERROR(VLOOKUP($C153,'World Cup Players'!B:X,3,FALSE),0)</f>
        <v>be Belgium</v>
      </c>
      <c r="E153" s="30"/>
      <c r="F153" s="23">
        <f>IFERROR(VLOOKUP($C153,'World Cup Players'!B:X,9,FALSE),0)</f>
        <v>550</v>
      </c>
      <c r="G153" s="23">
        <f>IFERROR(VLOOKUP($C153,'World Cup Players'!B:X,11,FALSE),0)</f>
        <v>0</v>
      </c>
      <c r="H153" s="23">
        <f>IFERROR(VLOOKUP($C153,'World Cup Players'!B:X,12,FALSE),0)</f>
        <v>0</v>
      </c>
      <c r="I153" s="41">
        <f>IFERROR(VLOOKUP($C153,'GAME WINNING GOALS'!A:B,2,FALSE),0)</f>
        <v>0</v>
      </c>
      <c r="J153" s="23">
        <f>IFERROR(VLOOKUP($C153,'World Cup Players'!B:X,17,FALSE),0)</f>
        <v>0</v>
      </c>
      <c r="K153" s="23">
        <f>IFERROR(VLOOKUP($C153,'World Cup Players'!B:X,18,FALSE),0)</f>
        <v>0</v>
      </c>
      <c r="L153" s="44">
        <f>IFERROR(VLOOKUP($C153,'World Cup GK'!B:AE,16,FALSE),0)</f>
        <v>3</v>
      </c>
      <c r="M153" s="44">
        <f>IFERROR(VLOOKUP($C153,'World Cup GK'!B:AE,19,FALSE),0)</f>
        <v>1</v>
      </c>
      <c r="N153" s="44">
        <f>IFERROR(VLOOKUP($C153,'World Cup GK'!B:AE,14,FALSE),0)</f>
        <v>14</v>
      </c>
      <c r="O153" s="44">
        <f>IFERROR(VLOOKUP($C153,'World Cup GK'!B:AE,11,FALSE),0)</f>
        <v>6</v>
      </c>
      <c r="P153" s="43">
        <f t="shared" si="38"/>
        <v>9.865000000000002</v>
      </c>
      <c r="S153" s="24"/>
      <c r="T153" s="277" t="s">
        <v>50</v>
      </c>
      <c r="U153" s="23" t="s">
        <v>1270</v>
      </c>
      <c r="V153" s="30"/>
      <c r="W153" s="23">
        <v>480</v>
      </c>
      <c r="X153" s="23">
        <v>0</v>
      </c>
      <c r="Y153" s="23">
        <v>0</v>
      </c>
      <c r="Z153" s="41">
        <v>0</v>
      </c>
      <c r="AA153" s="23">
        <v>0</v>
      </c>
      <c r="AB153" s="23">
        <v>0</v>
      </c>
      <c r="AC153" s="44">
        <v>3</v>
      </c>
      <c r="AD153" s="44">
        <v>1</v>
      </c>
      <c r="AE153" s="44">
        <v>10</v>
      </c>
      <c r="AF153" s="44">
        <v>5</v>
      </c>
      <c r="AG153" s="43">
        <v>8.734</v>
      </c>
      <c r="AI153" s="24"/>
      <c r="AJ153" s="277" t="s">
        <v>50</v>
      </c>
      <c r="AK153" s="23" t="s">
        <v>1270</v>
      </c>
      <c r="AL153" s="30"/>
      <c r="AM153" s="397">
        <f t="shared" si="35"/>
        <v>70</v>
      </c>
      <c r="AN153" s="397">
        <f t="shared" si="36"/>
        <v>0</v>
      </c>
      <c r="AO153" s="397">
        <f t="shared" si="36"/>
        <v>0</v>
      </c>
      <c r="AP153" s="397">
        <f t="shared" si="36"/>
        <v>0</v>
      </c>
      <c r="AQ153" s="397">
        <f t="shared" si="34"/>
        <v>0</v>
      </c>
      <c r="AR153" s="397">
        <f t="shared" si="33"/>
        <v>0</v>
      </c>
      <c r="AS153" s="397">
        <f t="shared" si="33"/>
        <v>0</v>
      </c>
      <c r="AT153" s="397">
        <f t="shared" si="33"/>
        <v>0</v>
      </c>
      <c r="AU153" s="397">
        <f t="shared" si="33"/>
        <v>4</v>
      </c>
      <c r="AV153" s="397">
        <f t="shared" si="41"/>
        <v>1</v>
      </c>
      <c r="AW153" s="314">
        <f t="shared" ref="AW153:AW154" si="42">P153-AG153</f>
        <v>1.131000000000002</v>
      </c>
    </row>
    <row r="154" spans="2:49" x14ac:dyDescent="0.25">
      <c r="B154" s="24"/>
      <c r="C154" s="264" t="s">
        <v>400</v>
      </c>
      <c r="D154" s="23" t="str">
        <f>IFERROR(VLOOKUP($C154,'World Cup Players'!B:X,3,FALSE),0)</f>
        <v>ma Morocco</v>
      </c>
      <c r="E154" s="30"/>
      <c r="F154" s="23">
        <f>IFERROR(VLOOKUP($C154,'World Cup Players'!B:X,9,FALSE),0)</f>
        <v>570</v>
      </c>
      <c r="G154" s="23">
        <f>IFERROR(VLOOKUP($C154,'World Cup Players'!B:X,11,FALSE),0)</f>
        <v>0</v>
      </c>
      <c r="H154" s="23">
        <f>IFERROR(VLOOKUP($C154,'World Cup Players'!B:X,12,FALSE),0)</f>
        <v>0</v>
      </c>
      <c r="I154" s="23">
        <f>IFERROR(VLOOKUP($C154,'GAME WINNING GOALS'!A:B,2,FALSE),0)</f>
        <v>0</v>
      </c>
      <c r="J154" s="23">
        <f>IFERROR(VLOOKUP($C154,'World Cup Players'!B:X,17,FALSE),0)</f>
        <v>0</v>
      </c>
      <c r="K154" s="23">
        <f>IFERROR(VLOOKUP($C154,'World Cup Players'!B:X,18,FALSE),0)</f>
        <v>0</v>
      </c>
      <c r="L154" s="44">
        <f>IFERROR(VLOOKUP($C154,'World Cup GK'!B:AE,16,FALSE),0)</f>
        <v>3</v>
      </c>
      <c r="M154" s="44">
        <f>IFERROR(VLOOKUP($C154,'World Cup GK'!B:AE,19,FALSE),0)</f>
        <v>2</v>
      </c>
      <c r="N154" s="44">
        <f>IFERROR(VLOOKUP($C154,'World Cup GK'!B:AE,14,FALSE),0)</f>
        <v>14</v>
      </c>
      <c r="O154" s="44">
        <f>IFERROR(VLOOKUP($C154,'World Cup GK'!B:AE,11,FALSE),0)</f>
        <v>6</v>
      </c>
      <c r="P154" s="43">
        <f t="shared" si="38"/>
        <v>11.031000000000001</v>
      </c>
      <c r="S154" s="24"/>
      <c r="T154" s="264" t="s">
        <v>400</v>
      </c>
      <c r="U154" s="23" t="s">
        <v>992</v>
      </c>
      <c r="V154" s="30"/>
      <c r="W154" s="23">
        <v>480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44">
        <v>3</v>
      </c>
      <c r="AD154" s="44">
        <v>2</v>
      </c>
      <c r="AE154" s="44">
        <v>9</v>
      </c>
      <c r="AF154" s="44">
        <v>4</v>
      </c>
      <c r="AG154" s="43">
        <v>9.7840000000000007</v>
      </c>
      <c r="AI154" s="24"/>
      <c r="AJ154" s="264" t="s">
        <v>400</v>
      </c>
      <c r="AK154" s="23" t="s">
        <v>992</v>
      </c>
      <c r="AL154" s="30"/>
      <c r="AM154" s="397">
        <f t="shared" si="35"/>
        <v>90</v>
      </c>
      <c r="AN154" s="397">
        <f t="shared" si="36"/>
        <v>0</v>
      </c>
      <c r="AO154" s="397">
        <f t="shared" si="36"/>
        <v>0</v>
      </c>
      <c r="AP154" s="397">
        <f t="shared" si="36"/>
        <v>0</v>
      </c>
      <c r="AQ154" s="397">
        <f t="shared" si="34"/>
        <v>0</v>
      </c>
      <c r="AR154" s="397">
        <f t="shared" si="33"/>
        <v>0</v>
      </c>
      <c r="AS154" s="397">
        <f t="shared" si="33"/>
        <v>0</v>
      </c>
      <c r="AT154" s="397">
        <f t="shared" si="33"/>
        <v>0</v>
      </c>
      <c r="AU154" s="397">
        <f t="shared" si="33"/>
        <v>5</v>
      </c>
      <c r="AV154" s="397">
        <f t="shared" si="41"/>
        <v>2</v>
      </c>
      <c r="AW154" s="314">
        <f t="shared" si="42"/>
        <v>1.2469999999999999</v>
      </c>
    </row>
    <row r="155" spans="2:49" x14ac:dyDescent="0.25">
      <c r="B155" s="24"/>
      <c r="C155" s="264" t="s">
        <v>762</v>
      </c>
      <c r="D155" s="23" t="str">
        <f>IFERROR(VLOOKUP($C155,'World Cup Players'!B:X,3,FALSE),0)</f>
        <v>za South Africa</v>
      </c>
      <c r="E155" s="30"/>
      <c r="F155" s="23">
        <f>IFERROR(VLOOKUP($C155,'World Cup Players'!B:X,9,FALSE),0)</f>
        <v>360</v>
      </c>
      <c r="G155" s="23">
        <f>IFERROR(VLOOKUP($C155,'World Cup Players'!B:X,11,FALSE),0)</f>
        <v>0</v>
      </c>
      <c r="H155" s="23">
        <f>IFERROR(VLOOKUP($C155,'World Cup Players'!B:X,12,FALSE),0)</f>
        <v>0</v>
      </c>
      <c r="I155" s="23">
        <f>IFERROR(VLOOKUP($C155,'GAME WINNING GOALS'!A:B,2,FALSE),0)</f>
        <v>0</v>
      </c>
      <c r="J155" s="23">
        <f>IFERROR(VLOOKUP($C155,'World Cup Players'!B:X,17,FALSE),0)</f>
        <v>0</v>
      </c>
      <c r="K155" s="23">
        <f>IFERROR(VLOOKUP($C155,'World Cup Players'!B:X,18,FALSE),0)</f>
        <v>0</v>
      </c>
      <c r="L155" s="44">
        <f>IFERROR(VLOOKUP($C155,'World Cup GK'!B:AE,16,FALSE),0)</f>
        <v>1</v>
      </c>
      <c r="M155" s="44">
        <f>IFERROR(VLOOKUP($C155,'World Cup GK'!B:AE,19,FALSE),0)</f>
        <v>1</v>
      </c>
      <c r="N155" s="44">
        <f>IFERROR(VLOOKUP($C155,'World Cup GK'!B:AE,14,FALSE),0)</f>
        <v>11</v>
      </c>
      <c r="O155" s="44">
        <f>IFERROR(VLOOKUP($C155,'World Cup GK'!B:AE,11,FALSE),0)</f>
        <v>4</v>
      </c>
      <c r="P155" s="43">
        <f t="shared" si="38"/>
        <v>6.1879999999999997</v>
      </c>
      <c r="S155" s="24"/>
      <c r="T155" s="264" t="s">
        <v>762</v>
      </c>
      <c r="U155" s="23" t="s">
        <v>808</v>
      </c>
      <c r="V155" s="30"/>
      <c r="W155" s="23">
        <v>360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44">
        <v>1</v>
      </c>
      <c r="AD155" s="44">
        <v>1</v>
      </c>
      <c r="AE155" s="44">
        <v>11</v>
      </c>
      <c r="AF155" s="44">
        <v>4</v>
      </c>
      <c r="AG155" s="43">
        <v>6.1879999999999997</v>
      </c>
      <c r="AI155" s="24"/>
      <c r="AJ155" s="264" t="s">
        <v>762</v>
      </c>
      <c r="AK155" s="23" t="s">
        <v>808</v>
      </c>
      <c r="AL155" s="30"/>
      <c r="AM155" s="397">
        <f t="shared" si="35"/>
        <v>0</v>
      </c>
      <c r="AN155" s="397">
        <f t="shared" si="36"/>
        <v>0</v>
      </c>
      <c r="AO155" s="397">
        <f t="shared" si="36"/>
        <v>0</v>
      </c>
      <c r="AP155" s="397">
        <f t="shared" si="36"/>
        <v>0</v>
      </c>
      <c r="AQ155" s="397">
        <f t="shared" si="34"/>
        <v>0</v>
      </c>
      <c r="AR155" s="397">
        <f t="shared" si="33"/>
        <v>0</v>
      </c>
      <c r="AS155" s="397">
        <f t="shared" si="33"/>
        <v>0</v>
      </c>
      <c r="AT155" s="397">
        <f t="shared" si="33"/>
        <v>0</v>
      </c>
      <c r="AU155" s="397">
        <f t="shared" si="33"/>
        <v>0</v>
      </c>
      <c r="AV155" s="397">
        <f t="shared" si="41"/>
        <v>0</v>
      </c>
      <c r="AW155" s="314">
        <f t="shared" si="37"/>
        <v>0</v>
      </c>
    </row>
    <row r="156" spans="2:49" x14ac:dyDescent="0.25">
      <c r="B156" s="24"/>
      <c r="C156" s="264" t="s">
        <v>480</v>
      </c>
      <c r="D156" s="23" t="str">
        <f>IFERROR(VLOOKUP($C156,'World Cup Players'!B:X,3,FALSE),0)</f>
        <v>gh Ghana</v>
      </c>
      <c r="E156" s="30"/>
      <c r="F156" s="23">
        <f>IFERROR(VLOOKUP($C156,'World Cup Players'!B:X,9,FALSE),0)</f>
        <v>135</v>
      </c>
      <c r="G156" s="23">
        <f>IFERROR(VLOOKUP($C156,'World Cup Players'!B:X,11,FALSE),0)</f>
        <v>0</v>
      </c>
      <c r="H156" s="23">
        <f>IFERROR(VLOOKUP($C156,'World Cup Players'!B:X,12,FALSE),0)</f>
        <v>0</v>
      </c>
      <c r="I156" s="23">
        <f>IFERROR(VLOOKUP($C156,'GAME WINNING GOALS'!A:B,2,FALSE),0)</f>
        <v>0</v>
      </c>
      <c r="J156" s="23">
        <f>IFERROR(VLOOKUP($C156,'World Cup Players'!B:X,17,FALSE),0)</f>
        <v>0</v>
      </c>
      <c r="K156" s="23">
        <f>IFERROR(VLOOKUP($C156,'World Cup Players'!B:X,18,FALSE),0)</f>
        <v>0</v>
      </c>
      <c r="L156" s="44">
        <f>IFERROR(VLOOKUP($C156,'World Cup GK'!B:AE,16,FALSE),0)</f>
        <v>1</v>
      </c>
      <c r="M156" s="44">
        <f>IFERROR(VLOOKUP($C156,'World Cup GK'!B:AE,19,FALSE),0)</f>
        <v>1</v>
      </c>
      <c r="N156" s="44">
        <f>IFERROR(VLOOKUP($C156,'World Cup GK'!B:AE,14,FALSE),0)</f>
        <v>8</v>
      </c>
      <c r="O156" s="44">
        <f>IFERROR(VLOOKUP($C156,'World Cup GK'!B:AE,11,FALSE),0)</f>
        <v>1</v>
      </c>
      <c r="P156" s="43">
        <f t="shared" si="38"/>
        <v>4.4704999999999995</v>
      </c>
      <c r="S156" s="24"/>
      <c r="T156" s="264" t="s">
        <v>480</v>
      </c>
      <c r="U156" s="23" t="s">
        <v>1534</v>
      </c>
      <c r="V156" s="30"/>
      <c r="W156" s="23">
        <v>135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44">
        <v>1</v>
      </c>
      <c r="AD156" s="44">
        <v>1</v>
      </c>
      <c r="AE156" s="44">
        <v>8</v>
      </c>
      <c r="AF156" s="44">
        <v>1</v>
      </c>
      <c r="AG156" s="43">
        <v>4.4704999999999995</v>
      </c>
      <c r="AI156" s="24"/>
      <c r="AJ156" s="264" t="s">
        <v>480</v>
      </c>
      <c r="AK156" s="23" t="s">
        <v>1534</v>
      </c>
      <c r="AL156" s="30"/>
      <c r="AM156" s="397">
        <f t="shared" si="35"/>
        <v>0</v>
      </c>
      <c r="AN156" s="397">
        <f t="shared" si="36"/>
        <v>0</v>
      </c>
      <c r="AO156" s="397">
        <f t="shared" si="36"/>
        <v>0</v>
      </c>
      <c r="AP156" s="397">
        <f t="shared" si="36"/>
        <v>0</v>
      </c>
      <c r="AQ156" s="397">
        <f t="shared" si="34"/>
        <v>0</v>
      </c>
      <c r="AR156" s="397">
        <f t="shared" si="33"/>
        <v>0</v>
      </c>
      <c r="AS156" s="397">
        <f t="shared" si="33"/>
        <v>0</v>
      </c>
      <c r="AT156" s="397">
        <f t="shared" si="33"/>
        <v>0</v>
      </c>
      <c r="AU156" s="397">
        <f t="shared" si="33"/>
        <v>0</v>
      </c>
      <c r="AV156" s="397">
        <f t="shared" si="41"/>
        <v>0</v>
      </c>
      <c r="AW156" s="314">
        <f t="shared" si="37"/>
        <v>0</v>
      </c>
    </row>
    <row r="157" spans="2:49" x14ac:dyDescent="0.25">
      <c r="B157" s="24"/>
      <c r="C157" s="264" t="s">
        <v>308</v>
      </c>
      <c r="D157" s="23">
        <f>IFERROR(VLOOKUP($C157,'World Cup Players'!B:X,3,FALSE),0)</f>
        <v>0</v>
      </c>
      <c r="E157" s="30"/>
      <c r="L157" s="44"/>
      <c r="M157" s="44"/>
      <c r="N157" s="44"/>
      <c r="O157" s="44"/>
      <c r="S157" s="24"/>
      <c r="T157" s="264" t="s">
        <v>308</v>
      </c>
      <c r="U157" s="23">
        <v>0</v>
      </c>
      <c r="V157" s="30"/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44">
        <v>0</v>
      </c>
      <c r="AD157" s="44">
        <v>0</v>
      </c>
      <c r="AE157" s="44">
        <v>0</v>
      </c>
      <c r="AF157" s="44">
        <v>0</v>
      </c>
      <c r="AG157" s="43">
        <v>0</v>
      </c>
      <c r="AI157" s="24"/>
      <c r="AJ157" s="264" t="s">
        <v>308</v>
      </c>
      <c r="AK157" s="23">
        <v>0</v>
      </c>
      <c r="AL157" s="30"/>
      <c r="AM157" s="397">
        <f t="shared" si="35"/>
        <v>0</v>
      </c>
      <c r="AN157" s="397">
        <f t="shared" si="36"/>
        <v>0</v>
      </c>
      <c r="AO157" s="397">
        <f t="shared" si="36"/>
        <v>0</v>
      </c>
      <c r="AP157" s="397">
        <f t="shared" si="36"/>
        <v>0</v>
      </c>
      <c r="AQ157" s="397">
        <f t="shared" si="34"/>
        <v>0</v>
      </c>
      <c r="AR157" s="397">
        <f t="shared" si="33"/>
        <v>0</v>
      </c>
      <c r="AS157" s="397">
        <f t="shared" si="33"/>
        <v>0</v>
      </c>
      <c r="AT157" s="397">
        <f t="shared" si="33"/>
        <v>0</v>
      </c>
      <c r="AU157" s="397">
        <f t="shared" si="33"/>
        <v>0</v>
      </c>
      <c r="AV157" s="397">
        <f t="shared" si="41"/>
        <v>0</v>
      </c>
      <c r="AW157" s="314">
        <f t="shared" ref="AW157:AW163" si="43">P157-AG157</f>
        <v>0</v>
      </c>
    </row>
    <row r="158" spans="2:49" x14ac:dyDescent="0.25">
      <c r="B158" s="24"/>
      <c r="C158" s="265" t="s">
        <v>133</v>
      </c>
      <c r="D158" s="23">
        <f>IFERROR(VLOOKUP($C158,'World Cup Players'!B:X,3,FALSE),0)</f>
        <v>0</v>
      </c>
      <c r="E158" s="30"/>
      <c r="L158" s="44"/>
      <c r="M158" s="44"/>
      <c r="N158" s="44"/>
      <c r="O158" s="44"/>
      <c r="S158" s="24"/>
      <c r="T158" s="265" t="s">
        <v>133</v>
      </c>
      <c r="U158" s="23">
        <v>0</v>
      </c>
      <c r="V158" s="30"/>
      <c r="W158" s="23">
        <v>0</v>
      </c>
      <c r="X158" s="23">
        <v>0</v>
      </c>
      <c r="Y158" s="23">
        <v>0</v>
      </c>
      <c r="Z158" s="23">
        <v>0</v>
      </c>
      <c r="AA158" s="23">
        <v>0</v>
      </c>
      <c r="AB158" s="23">
        <v>0</v>
      </c>
      <c r="AC158" s="44">
        <v>0</v>
      </c>
      <c r="AD158" s="44">
        <v>0</v>
      </c>
      <c r="AE158" s="44">
        <v>0</v>
      </c>
      <c r="AF158" s="44">
        <v>0</v>
      </c>
      <c r="AG158" s="43">
        <v>0</v>
      </c>
      <c r="AI158" s="24"/>
      <c r="AJ158" s="265" t="s">
        <v>133</v>
      </c>
      <c r="AK158" s="23">
        <v>0</v>
      </c>
      <c r="AL158" s="30"/>
      <c r="AM158" s="397">
        <f t="shared" si="35"/>
        <v>0</v>
      </c>
      <c r="AN158" s="397">
        <f t="shared" si="36"/>
        <v>0</v>
      </c>
      <c r="AO158" s="397">
        <f t="shared" si="36"/>
        <v>0</v>
      </c>
      <c r="AP158" s="397">
        <f t="shared" si="36"/>
        <v>0</v>
      </c>
      <c r="AQ158" s="397">
        <f t="shared" si="34"/>
        <v>0</v>
      </c>
      <c r="AR158" s="397">
        <f t="shared" si="33"/>
        <v>0</v>
      </c>
      <c r="AS158" s="397">
        <f t="shared" si="33"/>
        <v>0</v>
      </c>
      <c r="AT158" s="397">
        <f t="shared" si="33"/>
        <v>0</v>
      </c>
      <c r="AU158" s="397">
        <f t="shared" si="33"/>
        <v>0</v>
      </c>
      <c r="AV158" s="397">
        <f t="shared" si="41"/>
        <v>0</v>
      </c>
      <c r="AW158" s="314">
        <f t="shared" si="43"/>
        <v>0</v>
      </c>
    </row>
    <row r="159" spans="2:49" x14ac:dyDescent="0.25">
      <c r="B159" s="24"/>
      <c r="C159" s="265" t="s">
        <v>159</v>
      </c>
      <c r="D159" s="23">
        <f>IFERROR(VLOOKUP($C159,'World Cup Players'!B:X,3,FALSE),0)</f>
        <v>0</v>
      </c>
      <c r="E159" s="30"/>
      <c r="L159" s="44"/>
      <c r="M159" s="44"/>
      <c r="N159" s="44"/>
      <c r="O159" s="44"/>
      <c r="S159" s="24"/>
      <c r="T159" s="265" t="s">
        <v>159</v>
      </c>
      <c r="U159" s="23">
        <v>0</v>
      </c>
      <c r="V159" s="30"/>
      <c r="W159" s="23">
        <v>0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44">
        <v>0</v>
      </c>
      <c r="AD159" s="44">
        <v>0</v>
      </c>
      <c r="AE159" s="44">
        <v>0</v>
      </c>
      <c r="AF159" s="44">
        <v>0</v>
      </c>
      <c r="AG159" s="43">
        <v>0</v>
      </c>
      <c r="AI159" s="24"/>
      <c r="AJ159" s="265" t="s">
        <v>159</v>
      </c>
      <c r="AK159" s="23">
        <v>0</v>
      </c>
      <c r="AL159" s="30"/>
      <c r="AM159" s="397">
        <f t="shared" si="35"/>
        <v>0</v>
      </c>
      <c r="AN159" s="397">
        <f t="shared" si="36"/>
        <v>0</v>
      </c>
      <c r="AO159" s="397">
        <f t="shared" si="36"/>
        <v>0</v>
      </c>
      <c r="AP159" s="397">
        <f t="shared" si="36"/>
        <v>0</v>
      </c>
      <c r="AQ159" s="397">
        <f t="shared" si="34"/>
        <v>0</v>
      </c>
      <c r="AR159" s="397">
        <f t="shared" si="33"/>
        <v>0</v>
      </c>
      <c r="AS159" s="397">
        <f t="shared" si="33"/>
        <v>0</v>
      </c>
      <c r="AT159" s="397">
        <f t="shared" si="33"/>
        <v>0</v>
      </c>
      <c r="AU159" s="397">
        <f t="shared" si="33"/>
        <v>0</v>
      </c>
      <c r="AV159" s="397">
        <f t="shared" si="41"/>
        <v>0</v>
      </c>
      <c r="AW159" s="314">
        <f t="shared" si="43"/>
        <v>0</v>
      </c>
    </row>
    <row r="160" spans="2:49" x14ac:dyDescent="0.25">
      <c r="B160" s="40" t="str">
        <f>Master!E37</f>
        <v>Michael Formusa</v>
      </c>
      <c r="C160" s="293"/>
      <c r="D160" s="35">
        <f t="shared" ref="D160:N160" si="44">SUM(D161:D190)</f>
        <v>0</v>
      </c>
      <c r="E160" s="35">
        <f t="shared" si="44"/>
        <v>0</v>
      </c>
      <c r="F160" s="35">
        <f>SUM(F161:F190)</f>
        <v>10684</v>
      </c>
      <c r="G160" s="35">
        <f t="shared" si="44"/>
        <v>30</v>
      </c>
      <c r="H160" s="35">
        <f t="shared" si="44"/>
        <v>17</v>
      </c>
      <c r="I160" s="35">
        <f t="shared" si="44"/>
        <v>12</v>
      </c>
      <c r="J160" s="35">
        <f t="shared" si="44"/>
        <v>5</v>
      </c>
      <c r="K160" s="35">
        <f t="shared" si="44"/>
        <v>0</v>
      </c>
      <c r="L160" s="35">
        <f t="shared" si="44"/>
        <v>14</v>
      </c>
      <c r="M160" s="35">
        <f t="shared" si="44"/>
        <v>6</v>
      </c>
      <c r="N160" s="35">
        <f t="shared" si="44"/>
        <v>58</v>
      </c>
      <c r="O160" s="35">
        <f>SUM(O161:O190)</f>
        <v>31</v>
      </c>
      <c r="P160" s="43">
        <f t="shared" si="38"/>
        <v>170.27719999999999</v>
      </c>
      <c r="S160" s="40" t="s">
        <v>151</v>
      </c>
      <c r="T160" s="293"/>
      <c r="U160" s="35">
        <v>0</v>
      </c>
      <c r="V160" s="35">
        <v>0</v>
      </c>
      <c r="W160" s="35">
        <v>9513</v>
      </c>
      <c r="X160" s="35">
        <v>29</v>
      </c>
      <c r="Y160" s="35">
        <v>16</v>
      </c>
      <c r="Z160" s="35">
        <v>11</v>
      </c>
      <c r="AA160" s="35">
        <v>4</v>
      </c>
      <c r="AB160" s="35">
        <v>0</v>
      </c>
      <c r="AC160" s="35">
        <v>13</v>
      </c>
      <c r="AD160" s="35">
        <v>6</v>
      </c>
      <c r="AE160" s="35">
        <v>46</v>
      </c>
      <c r="AF160" s="35">
        <v>26</v>
      </c>
      <c r="AG160" s="43">
        <v>155.65789999999998</v>
      </c>
      <c r="AI160" s="40" t="s">
        <v>151</v>
      </c>
      <c r="AJ160" s="293"/>
      <c r="AK160" s="35">
        <v>0</v>
      </c>
      <c r="AL160" s="35">
        <v>0</v>
      </c>
      <c r="AM160" s="397">
        <f t="shared" si="35"/>
        <v>1171</v>
      </c>
      <c r="AN160" s="397">
        <f t="shared" si="36"/>
        <v>1</v>
      </c>
      <c r="AO160" s="397">
        <f t="shared" si="36"/>
        <v>1</v>
      </c>
      <c r="AP160" s="397">
        <f t="shared" si="36"/>
        <v>1</v>
      </c>
      <c r="AQ160" s="397">
        <f t="shared" si="34"/>
        <v>1</v>
      </c>
      <c r="AR160" s="397">
        <f t="shared" si="33"/>
        <v>0</v>
      </c>
      <c r="AS160" s="397">
        <f t="shared" si="33"/>
        <v>1</v>
      </c>
      <c r="AT160" s="397">
        <f t="shared" si="33"/>
        <v>0</v>
      </c>
      <c r="AU160" s="397">
        <f t="shared" si="33"/>
        <v>12</v>
      </c>
      <c r="AV160" s="397">
        <f t="shared" si="41"/>
        <v>5</v>
      </c>
      <c r="AW160" s="314">
        <f t="shared" si="43"/>
        <v>14.61930000000001</v>
      </c>
    </row>
    <row r="161" spans="2:49" x14ac:dyDescent="0.25">
      <c r="B161" s="24"/>
      <c r="C161" s="267" t="s">
        <v>425</v>
      </c>
      <c r="D161" s="23" t="str">
        <f>IFERROR(VLOOKUP($C161,'World Cup Players'!B:X,3,FALSE),0)</f>
        <v>fr France</v>
      </c>
      <c r="E161" s="30"/>
      <c r="F161" s="23">
        <f>IFERROR(VLOOKUP($C161,'World Cup Players'!B:X,9,FALSE),0)</f>
        <v>605</v>
      </c>
      <c r="G161" s="23">
        <f>IFERROR(VLOOKUP($C161,'World Cup Players'!B:X,11,FALSE),0)</f>
        <v>8</v>
      </c>
      <c r="H161" s="23">
        <f>IFERROR(VLOOKUP($C161,'World Cup Players'!B:X,12,FALSE),0)</f>
        <v>3</v>
      </c>
      <c r="I161" s="23">
        <f>IFERROR(VLOOKUP($C161,'GAME WINNING GOALS'!A:B,2,FALSE),0)</f>
        <v>4</v>
      </c>
      <c r="J161" s="23">
        <f>IFERROR(VLOOKUP($C161,'World Cup Players'!B:X,17,FALSE),0)</f>
        <v>1</v>
      </c>
      <c r="K161" s="23">
        <f>IFERROR(VLOOKUP($C161,'World Cup Players'!B:X,18,FALSE),0)</f>
        <v>0</v>
      </c>
      <c r="L161" s="44">
        <f>IFERROR(VLOOKUP($C161,'World Cup GK'!B:AE,16,FALSE),0)</f>
        <v>0</v>
      </c>
      <c r="M161" s="44">
        <f>IFERROR(VLOOKUP($C161,'World Cup GK'!B:AE,19,FALSE),0)</f>
        <v>0</v>
      </c>
      <c r="N161" s="44">
        <f>IFERROR(VLOOKUP($C161,'World Cup GK'!B:AE,14,FALSE),0)</f>
        <v>0</v>
      </c>
      <c r="O161" s="44">
        <f>IFERROR(VLOOKUP($C161,'World Cup GK'!B:AE,11,FALSE),0)</f>
        <v>0</v>
      </c>
      <c r="P161" s="43">
        <f t="shared" si="38"/>
        <v>19.7715</v>
      </c>
      <c r="S161" s="24"/>
      <c r="T161" s="267" t="s">
        <v>425</v>
      </c>
      <c r="U161" s="23" t="s">
        <v>1420</v>
      </c>
      <c r="V161" s="30"/>
      <c r="W161" s="23">
        <v>439</v>
      </c>
      <c r="X161" s="23">
        <v>7</v>
      </c>
      <c r="Y161" s="23">
        <v>2</v>
      </c>
      <c r="Z161" s="23">
        <v>3</v>
      </c>
      <c r="AA161" s="23">
        <v>0</v>
      </c>
      <c r="AB161" s="23">
        <v>0</v>
      </c>
      <c r="AC161" s="44">
        <v>0</v>
      </c>
      <c r="AD161" s="44">
        <v>0</v>
      </c>
      <c r="AE161" s="44">
        <v>0</v>
      </c>
      <c r="AF161" s="44">
        <v>0</v>
      </c>
      <c r="AG161" s="43">
        <v>15.643699999999999</v>
      </c>
      <c r="AI161" s="24"/>
      <c r="AJ161" s="267" t="s">
        <v>425</v>
      </c>
      <c r="AK161" s="23" t="s">
        <v>1420</v>
      </c>
      <c r="AL161" s="30"/>
      <c r="AM161" s="397">
        <f t="shared" si="35"/>
        <v>166</v>
      </c>
      <c r="AN161" s="397">
        <f t="shared" si="36"/>
        <v>1</v>
      </c>
      <c r="AO161" s="397">
        <f t="shared" si="36"/>
        <v>1</v>
      </c>
      <c r="AP161" s="397">
        <f t="shared" si="36"/>
        <v>1</v>
      </c>
      <c r="AQ161" s="397">
        <f t="shared" si="34"/>
        <v>1</v>
      </c>
      <c r="AR161" s="397">
        <f t="shared" si="33"/>
        <v>0</v>
      </c>
      <c r="AS161" s="397">
        <f t="shared" si="33"/>
        <v>0</v>
      </c>
      <c r="AT161" s="397">
        <f t="shared" si="33"/>
        <v>0</v>
      </c>
      <c r="AU161" s="397">
        <f t="shared" si="33"/>
        <v>0</v>
      </c>
      <c r="AV161" s="397">
        <f t="shared" si="41"/>
        <v>0</v>
      </c>
      <c r="AW161" s="314">
        <f t="shared" si="43"/>
        <v>4.1278000000000006</v>
      </c>
    </row>
    <row r="162" spans="2:49" x14ac:dyDescent="0.25">
      <c r="B162" s="24"/>
      <c r="C162" s="265" t="s">
        <v>5</v>
      </c>
      <c r="D162" s="23" t="str">
        <f>IFERROR(VLOOKUP($C162,'World Cup Players'!B:X,3,FALSE),0)</f>
        <v>eng England</v>
      </c>
      <c r="E162" s="30"/>
      <c r="F162" s="23">
        <f>IFERROR(VLOOKUP($C162,'World Cup Players'!B:X,9,FALSE),0)</f>
        <v>652</v>
      </c>
      <c r="G162" s="23">
        <f>IFERROR(VLOOKUP($C162,'World Cup Players'!B:X,11,FALSE),0)</f>
        <v>6</v>
      </c>
      <c r="H162" s="23">
        <f>IFERROR(VLOOKUP($C162,'World Cup Players'!B:X,12,FALSE),0)</f>
        <v>1</v>
      </c>
      <c r="I162" s="23">
        <f>IFERROR(VLOOKUP($C162,'GAME WINNING GOALS'!A:B,2,FALSE),0)</f>
        <v>2</v>
      </c>
      <c r="J162" s="23">
        <f>IFERROR(VLOOKUP($C162,'World Cup Players'!B:X,17,FALSE),0)</f>
        <v>0</v>
      </c>
      <c r="K162" s="23">
        <f>IFERROR(VLOOKUP($C162,'World Cup Players'!B:X,18,FALSE),0)</f>
        <v>0</v>
      </c>
      <c r="L162" s="44">
        <f>IFERROR(VLOOKUP($C162,'World Cup GK'!B:AE,16,FALSE),0)</f>
        <v>0</v>
      </c>
      <c r="M162" s="44">
        <f>IFERROR(VLOOKUP($C162,'World Cup GK'!B:AE,19,FALSE),0)</f>
        <v>0</v>
      </c>
      <c r="N162" s="44">
        <f>IFERROR(VLOOKUP($C162,'World Cup GK'!B:AE,14,FALSE),0)</f>
        <v>0</v>
      </c>
      <c r="O162" s="44">
        <f>IFERROR(VLOOKUP($C162,'World Cup GK'!B:AE,11,FALSE),0)</f>
        <v>0</v>
      </c>
      <c r="P162" s="43">
        <f t="shared" si="38"/>
        <v>14.4116</v>
      </c>
      <c r="S162" s="24"/>
      <c r="T162" s="265" t="s">
        <v>5</v>
      </c>
      <c r="U162" s="23" t="s">
        <v>1542</v>
      </c>
      <c r="V162" s="30"/>
      <c r="W162" s="23">
        <v>442</v>
      </c>
      <c r="X162" s="23">
        <v>6</v>
      </c>
      <c r="Y162" s="23">
        <v>1</v>
      </c>
      <c r="Z162" s="23">
        <v>2</v>
      </c>
      <c r="AA162" s="23">
        <v>0</v>
      </c>
      <c r="AB162" s="23">
        <v>0</v>
      </c>
      <c r="AC162" s="44">
        <v>0</v>
      </c>
      <c r="AD162" s="44">
        <v>0</v>
      </c>
      <c r="AE162" s="44">
        <v>0</v>
      </c>
      <c r="AF162" s="44">
        <v>0</v>
      </c>
      <c r="AG162" s="43">
        <v>12.6686</v>
      </c>
      <c r="AI162" s="24"/>
      <c r="AJ162" s="265" t="s">
        <v>5</v>
      </c>
      <c r="AK162" s="23" t="s">
        <v>1542</v>
      </c>
      <c r="AL162" s="30"/>
      <c r="AM162" s="397">
        <f t="shared" si="35"/>
        <v>210</v>
      </c>
      <c r="AN162" s="397">
        <f t="shared" si="36"/>
        <v>0</v>
      </c>
      <c r="AO162" s="397">
        <f t="shared" si="36"/>
        <v>0</v>
      </c>
      <c r="AP162" s="397">
        <f t="shared" si="36"/>
        <v>0</v>
      </c>
      <c r="AQ162" s="397">
        <f t="shared" si="34"/>
        <v>0</v>
      </c>
      <c r="AR162" s="397">
        <f t="shared" si="33"/>
        <v>0</v>
      </c>
      <c r="AS162" s="397">
        <f t="shared" si="33"/>
        <v>0</v>
      </c>
      <c r="AT162" s="397">
        <f t="shared" si="33"/>
        <v>0</v>
      </c>
      <c r="AU162" s="397">
        <f t="shared" si="33"/>
        <v>0</v>
      </c>
      <c r="AV162" s="397">
        <f t="shared" si="41"/>
        <v>0</v>
      </c>
      <c r="AW162" s="314">
        <f t="shared" si="43"/>
        <v>1.7430000000000003</v>
      </c>
    </row>
    <row r="163" spans="2:49" x14ac:dyDescent="0.25">
      <c r="B163" s="24"/>
      <c r="C163" s="265" t="s">
        <v>689</v>
      </c>
      <c r="D163" s="23" t="str">
        <f>IFERROR(VLOOKUP($C163,'World Cup Players'!B:X,3,FALSE),0)</f>
        <v>no Norway</v>
      </c>
      <c r="E163" s="30"/>
      <c r="F163" s="23">
        <f>IFERROR(VLOOKUP($C163,'World Cup Players'!B:X,9,FALSE),0)</f>
        <v>465</v>
      </c>
      <c r="G163" s="23">
        <f>IFERROR(VLOOKUP($C163,'World Cup Players'!B:X,11,FALSE),0)</f>
        <v>7</v>
      </c>
      <c r="H163" s="23">
        <f>IFERROR(VLOOKUP($C163,'World Cup Players'!B:X,12,FALSE),0)</f>
        <v>0</v>
      </c>
      <c r="I163" s="23">
        <f>IFERROR(VLOOKUP($C163,'GAME WINNING GOALS'!A:B,2,FALSE),0)</f>
        <v>4</v>
      </c>
      <c r="J163" s="23">
        <f>IFERROR(VLOOKUP($C163,'World Cup Players'!B:X,17,FALSE),0)</f>
        <v>0</v>
      </c>
      <c r="K163" s="23">
        <f>IFERROR(VLOOKUP($C163,'World Cup Players'!B:X,18,FALSE),0)</f>
        <v>0</v>
      </c>
      <c r="L163" s="44">
        <f>IFERROR(VLOOKUP($C163,'World Cup GK'!B:AE,16,FALSE),0)</f>
        <v>0</v>
      </c>
      <c r="M163" s="44">
        <f>IFERROR(VLOOKUP($C163,'World Cup GK'!B:AE,19,FALSE),0)</f>
        <v>0</v>
      </c>
      <c r="N163" s="44">
        <f>IFERROR(VLOOKUP($C163,'World Cup GK'!B:AE,14,FALSE),0)</f>
        <v>0</v>
      </c>
      <c r="O163" s="44">
        <f>IFERROR(VLOOKUP($C163,'World Cup GK'!B:AE,11,FALSE),0)</f>
        <v>0</v>
      </c>
      <c r="P163" s="43">
        <f t="shared" si="38"/>
        <v>14.859500000000001</v>
      </c>
      <c r="S163" s="24"/>
      <c r="T163" s="265" t="s">
        <v>689</v>
      </c>
      <c r="U163" s="23" t="s">
        <v>1397</v>
      </c>
      <c r="V163" s="30"/>
      <c r="W163" s="23">
        <v>360</v>
      </c>
      <c r="X163" s="23">
        <v>7</v>
      </c>
      <c r="Y163" s="23">
        <v>0</v>
      </c>
      <c r="Z163" s="23">
        <v>4</v>
      </c>
      <c r="AA163" s="23">
        <v>0</v>
      </c>
      <c r="AB163" s="23">
        <v>0</v>
      </c>
      <c r="AC163" s="44">
        <v>0</v>
      </c>
      <c r="AD163" s="44">
        <v>0</v>
      </c>
      <c r="AE163" s="44">
        <v>0</v>
      </c>
      <c r="AF163" s="44">
        <v>0</v>
      </c>
      <c r="AG163" s="43">
        <v>13.988</v>
      </c>
      <c r="AI163" s="24"/>
      <c r="AJ163" s="265" t="s">
        <v>689</v>
      </c>
      <c r="AK163" s="23" t="s">
        <v>1397</v>
      </c>
      <c r="AL163" s="30"/>
      <c r="AM163" s="397">
        <f t="shared" si="35"/>
        <v>105</v>
      </c>
      <c r="AN163" s="397">
        <f t="shared" si="36"/>
        <v>0</v>
      </c>
      <c r="AO163" s="397">
        <f t="shared" si="36"/>
        <v>0</v>
      </c>
      <c r="AP163" s="397">
        <f t="shared" si="36"/>
        <v>0</v>
      </c>
      <c r="AQ163" s="397">
        <f t="shared" si="34"/>
        <v>0</v>
      </c>
      <c r="AR163" s="397">
        <f t="shared" si="33"/>
        <v>0</v>
      </c>
      <c r="AS163" s="397">
        <f t="shared" si="33"/>
        <v>0</v>
      </c>
      <c r="AT163" s="397">
        <f t="shared" si="33"/>
        <v>0</v>
      </c>
      <c r="AU163" s="397">
        <f t="shared" si="33"/>
        <v>0</v>
      </c>
      <c r="AV163" s="397">
        <f t="shared" si="41"/>
        <v>0</v>
      </c>
      <c r="AW163" s="314">
        <f t="shared" si="43"/>
        <v>0.87150000000000105</v>
      </c>
    </row>
    <row r="164" spans="2:49" x14ac:dyDescent="0.25">
      <c r="B164" s="24"/>
      <c r="C164" s="265" t="s">
        <v>249</v>
      </c>
      <c r="D164" s="23" t="str">
        <f>IFERROR(VLOOKUP($C164,'World Cup Players'!B:X,3,FALSE),0)</f>
        <v>br Brazil</v>
      </c>
      <c r="E164" s="30"/>
      <c r="F164" s="23">
        <f>IFERROR(VLOOKUP($C164,'World Cup Players'!B:X,9,FALSE),0)</f>
        <v>129</v>
      </c>
      <c r="G164" s="23">
        <f>IFERROR(VLOOKUP($C164,'World Cup Players'!B:X,11,FALSE),0)</f>
        <v>0</v>
      </c>
      <c r="H164" s="23">
        <f>IFERROR(VLOOKUP($C164,'World Cup Players'!B:X,12,FALSE),0)</f>
        <v>0</v>
      </c>
      <c r="I164" s="23">
        <f>IFERROR(VLOOKUP($C164,'GAME WINNING GOALS'!A:B,2,FALSE),0)</f>
        <v>0</v>
      </c>
      <c r="J164" s="23">
        <f>IFERROR(VLOOKUP($C164,'World Cup Players'!B:X,17,FALSE),0)</f>
        <v>0</v>
      </c>
      <c r="K164" s="23">
        <f>IFERROR(VLOOKUP($C164,'World Cup Players'!B:X,18,FALSE),0)</f>
        <v>0</v>
      </c>
      <c r="L164" s="44">
        <f>IFERROR(VLOOKUP($C164,'World Cup GK'!B:AE,16,FALSE),0)</f>
        <v>0</v>
      </c>
      <c r="M164" s="44">
        <f>IFERROR(VLOOKUP($C164,'World Cup GK'!B:AE,19,FALSE),0)</f>
        <v>0</v>
      </c>
      <c r="N164" s="44">
        <f>IFERROR(VLOOKUP($C164,'World Cup GK'!B:AE,14,FALSE),0)</f>
        <v>0</v>
      </c>
      <c r="O164" s="44">
        <f>IFERROR(VLOOKUP($C164,'World Cup GK'!B:AE,11,FALSE),0)</f>
        <v>0</v>
      </c>
      <c r="P164" s="43">
        <f t="shared" si="38"/>
        <v>1.0707</v>
      </c>
      <c r="S164" s="24"/>
      <c r="T164" s="265" t="s">
        <v>249</v>
      </c>
      <c r="U164" s="23" t="s">
        <v>989</v>
      </c>
      <c r="V164" s="30"/>
      <c r="W164" s="23">
        <v>129</v>
      </c>
      <c r="X164" s="23">
        <v>0</v>
      </c>
      <c r="Y164" s="23">
        <v>0</v>
      </c>
      <c r="Z164" s="23">
        <v>0</v>
      </c>
      <c r="AA164" s="23">
        <v>0</v>
      </c>
      <c r="AB164" s="23">
        <v>0</v>
      </c>
      <c r="AC164" s="44">
        <v>0</v>
      </c>
      <c r="AD164" s="44">
        <v>0</v>
      </c>
      <c r="AE164" s="44">
        <v>0</v>
      </c>
      <c r="AF164" s="44">
        <v>0</v>
      </c>
      <c r="AG164" s="43">
        <v>1.0707</v>
      </c>
      <c r="AI164" s="24"/>
      <c r="AJ164" s="265" t="s">
        <v>249</v>
      </c>
      <c r="AK164" s="23" t="s">
        <v>989</v>
      </c>
      <c r="AL164" s="30"/>
      <c r="AM164" s="397">
        <f t="shared" si="35"/>
        <v>0</v>
      </c>
      <c r="AN164" s="397">
        <f t="shared" si="36"/>
        <v>0</v>
      </c>
      <c r="AO164" s="397">
        <f t="shared" si="36"/>
        <v>0</v>
      </c>
      <c r="AP164" s="397">
        <f t="shared" si="36"/>
        <v>0</v>
      </c>
      <c r="AQ164" s="397">
        <f t="shared" si="34"/>
        <v>0</v>
      </c>
      <c r="AR164" s="397">
        <f t="shared" si="33"/>
        <v>0</v>
      </c>
      <c r="AS164" s="397">
        <f t="shared" si="33"/>
        <v>0</v>
      </c>
      <c r="AT164" s="397">
        <f t="shared" si="33"/>
        <v>0</v>
      </c>
      <c r="AU164" s="397">
        <f t="shared" si="33"/>
        <v>0</v>
      </c>
      <c r="AV164" s="397">
        <f t="shared" si="41"/>
        <v>0</v>
      </c>
      <c r="AW164" s="314">
        <f t="shared" si="37"/>
        <v>0</v>
      </c>
    </row>
    <row r="165" spans="2:49" x14ac:dyDescent="0.25">
      <c r="B165" s="24"/>
      <c r="C165" s="267" t="s">
        <v>697</v>
      </c>
      <c r="D165" s="23" t="str">
        <f>IFERROR(VLOOKUP($C165,'World Cup Players'!B:X,3,FALSE),0)</f>
        <v>co Colombia</v>
      </c>
      <c r="E165" s="30"/>
      <c r="F165" s="23">
        <f>IFERROR(VLOOKUP($C165,'World Cup Players'!B:X,9,FALSE),0)</f>
        <v>478</v>
      </c>
      <c r="G165" s="23">
        <f>IFERROR(VLOOKUP($C165,'World Cup Players'!B:X,11,FALSE),0)</f>
        <v>1</v>
      </c>
      <c r="H165" s="23">
        <f>IFERROR(VLOOKUP($C165,'World Cup Players'!B:X,12,FALSE),0)</f>
        <v>1</v>
      </c>
      <c r="I165" s="23">
        <f>IFERROR(VLOOKUP($C165,'GAME WINNING GOALS'!A:B,2,FALSE),0)</f>
        <v>1</v>
      </c>
      <c r="J165" s="23">
        <f>IFERROR(VLOOKUP($C165,'World Cup Players'!B:X,17,FALSE),0)</f>
        <v>0</v>
      </c>
      <c r="K165" s="23">
        <f>IFERROR(VLOOKUP($C165,'World Cup Players'!B:X,18,FALSE),0)</f>
        <v>0</v>
      </c>
      <c r="L165" s="44">
        <f>IFERROR(VLOOKUP($C165,'World Cup GK'!B:AE,16,FALSE),0)</f>
        <v>0</v>
      </c>
      <c r="M165" s="44">
        <f>IFERROR(VLOOKUP($C165,'World Cup GK'!B:AE,19,FALSE),0)</f>
        <v>0</v>
      </c>
      <c r="N165" s="44">
        <f>IFERROR(VLOOKUP($C165,'World Cup GK'!B:AE,14,FALSE),0)</f>
        <v>0</v>
      </c>
      <c r="O165" s="44">
        <f>IFERROR(VLOOKUP($C165,'World Cup GK'!B:AE,11,FALSE),0)</f>
        <v>0</v>
      </c>
      <c r="P165" s="43">
        <f t="shared" si="38"/>
        <v>6.9673999999999996</v>
      </c>
      <c r="S165" s="24"/>
      <c r="T165" s="267" t="s">
        <v>697</v>
      </c>
      <c r="U165" s="23" t="s">
        <v>1547</v>
      </c>
      <c r="V165" s="30"/>
      <c r="W165" s="23">
        <v>478</v>
      </c>
      <c r="X165" s="23">
        <v>1</v>
      </c>
      <c r="Y165" s="23">
        <v>1</v>
      </c>
      <c r="Z165" s="23">
        <v>1</v>
      </c>
      <c r="AA165" s="23">
        <v>0</v>
      </c>
      <c r="AB165" s="23">
        <v>0</v>
      </c>
      <c r="AC165" s="44">
        <v>0</v>
      </c>
      <c r="AD165" s="44">
        <v>0</v>
      </c>
      <c r="AE165" s="44">
        <v>0</v>
      </c>
      <c r="AF165" s="44">
        <v>0</v>
      </c>
      <c r="AG165" s="43">
        <v>6.9673999999999996</v>
      </c>
      <c r="AI165" s="24"/>
      <c r="AJ165" s="267" t="s">
        <v>697</v>
      </c>
      <c r="AK165" s="23" t="s">
        <v>1547</v>
      </c>
      <c r="AL165" s="30"/>
      <c r="AM165" s="397">
        <f t="shared" si="35"/>
        <v>0</v>
      </c>
      <c r="AN165" s="397">
        <f t="shared" si="36"/>
        <v>0</v>
      </c>
      <c r="AO165" s="397">
        <f t="shared" si="36"/>
        <v>0</v>
      </c>
      <c r="AP165" s="397">
        <f t="shared" si="36"/>
        <v>0</v>
      </c>
      <c r="AQ165" s="397">
        <f t="shared" si="34"/>
        <v>0</v>
      </c>
      <c r="AR165" s="397">
        <f t="shared" si="33"/>
        <v>0</v>
      </c>
      <c r="AS165" s="397">
        <f t="shared" si="33"/>
        <v>0</v>
      </c>
      <c r="AT165" s="397">
        <f t="shared" si="33"/>
        <v>0</v>
      </c>
      <c r="AU165" s="397">
        <f t="shared" si="33"/>
        <v>0</v>
      </c>
      <c r="AV165" s="397">
        <f t="shared" si="41"/>
        <v>0</v>
      </c>
      <c r="AW165" s="314">
        <f t="shared" si="37"/>
        <v>0</v>
      </c>
    </row>
    <row r="166" spans="2:49" x14ac:dyDescent="0.25">
      <c r="B166" s="24"/>
      <c r="C166" s="267" t="s">
        <v>467</v>
      </c>
      <c r="D166" s="23" t="str">
        <f>IFERROR(VLOOKUP($C166,'World Cup Players'!B:X,3,FALSE),0)</f>
        <v>es Spain</v>
      </c>
      <c r="E166" s="30"/>
      <c r="F166" s="23">
        <f>IFERROR(VLOOKUP($C166,'World Cup Players'!B:X,9,FALSE),0)</f>
        <v>626</v>
      </c>
      <c r="G166" s="23">
        <f>IFERROR(VLOOKUP($C166,'World Cup Players'!B:X,11,FALSE),0)</f>
        <v>0</v>
      </c>
      <c r="H166" s="23">
        <f>IFERROR(VLOOKUP($C166,'World Cup Players'!B:X,12,FALSE),0)</f>
        <v>0</v>
      </c>
      <c r="I166" s="23">
        <f>IFERROR(VLOOKUP($C166,'GAME WINNING GOALS'!A:B,2,FALSE),0)</f>
        <v>0</v>
      </c>
      <c r="J166" s="23">
        <f>IFERROR(VLOOKUP($C166,'World Cup Players'!B:X,17,FALSE),0)</f>
        <v>0</v>
      </c>
      <c r="K166" s="23">
        <f>IFERROR(VLOOKUP($C166,'World Cup Players'!B:X,18,FALSE),0)</f>
        <v>0</v>
      </c>
      <c r="L166" s="44">
        <f>IFERROR(VLOOKUP($C166,'World Cup GK'!B:AE,16,FALSE),0)</f>
        <v>0</v>
      </c>
      <c r="M166" s="44">
        <f>IFERROR(VLOOKUP($C166,'World Cup GK'!B:AE,19,FALSE),0)</f>
        <v>0</v>
      </c>
      <c r="N166" s="44">
        <f>IFERROR(VLOOKUP($C166,'World Cup GK'!B:AE,14,FALSE),0)</f>
        <v>0</v>
      </c>
      <c r="O166" s="44">
        <f>IFERROR(VLOOKUP($C166,'World Cup GK'!B:AE,11,FALSE),0)</f>
        <v>0</v>
      </c>
      <c r="P166" s="43">
        <f t="shared" si="38"/>
        <v>5.1958000000000002</v>
      </c>
      <c r="S166" s="24"/>
      <c r="T166" s="267" t="s">
        <v>467</v>
      </c>
      <c r="U166" s="23" t="s">
        <v>1275</v>
      </c>
      <c r="V166" s="30"/>
      <c r="W166" s="23">
        <v>446</v>
      </c>
      <c r="X166" s="23">
        <v>0</v>
      </c>
      <c r="Y166" s="23">
        <v>0</v>
      </c>
      <c r="Z166" s="23">
        <v>0</v>
      </c>
      <c r="AA166" s="23">
        <v>0</v>
      </c>
      <c r="AB166" s="23">
        <v>0</v>
      </c>
      <c r="AC166" s="44">
        <v>0</v>
      </c>
      <c r="AD166" s="44">
        <v>0</v>
      </c>
      <c r="AE166" s="44">
        <v>0</v>
      </c>
      <c r="AF166" s="44">
        <v>0</v>
      </c>
      <c r="AG166" s="43">
        <v>3.7018</v>
      </c>
      <c r="AI166" s="24"/>
      <c r="AJ166" s="267" t="s">
        <v>467</v>
      </c>
      <c r="AK166" s="23" t="s">
        <v>1275</v>
      </c>
      <c r="AL166" s="30"/>
      <c r="AM166" s="397">
        <f t="shared" si="35"/>
        <v>180</v>
      </c>
      <c r="AN166" s="397">
        <f t="shared" si="36"/>
        <v>0</v>
      </c>
      <c r="AO166" s="397">
        <f t="shared" si="36"/>
        <v>0</v>
      </c>
      <c r="AP166" s="397">
        <f t="shared" si="36"/>
        <v>0</v>
      </c>
      <c r="AQ166" s="397">
        <f t="shared" si="34"/>
        <v>0</v>
      </c>
      <c r="AR166" s="397">
        <f t="shared" si="33"/>
        <v>0</v>
      </c>
      <c r="AS166" s="397">
        <f t="shared" si="33"/>
        <v>0</v>
      </c>
      <c r="AT166" s="397">
        <f t="shared" si="33"/>
        <v>0</v>
      </c>
      <c r="AU166" s="397">
        <f t="shared" si="33"/>
        <v>0</v>
      </c>
      <c r="AV166" s="397">
        <f t="shared" si="41"/>
        <v>0</v>
      </c>
      <c r="AW166" s="314">
        <f>P166-AG166</f>
        <v>1.4940000000000002</v>
      </c>
    </row>
    <row r="167" spans="2:49" x14ac:dyDescent="0.25">
      <c r="B167" s="24"/>
      <c r="C167" s="265" t="s">
        <v>491</v>
      </c>
      <c r="D167" s="23" t="str">
        <f>IFERROR(VLOOKUP($C167,'World Cup Players'!B:X,3,FALSE),0)</f>
        <v>pt Portugal</v>
      </c>
      <c r="E167" s="30"/>
      <c r="F167" s="23">
        <f>IFERROR(VLOOKUP($C167,'World Cup Players'!B:X,9,FALSE),0)</f>
        <v>422</v>
      </c>
      <c r="G167" s="23">
        <f>IFERROR(VLOOKUP($C167,'World Cup Players'!B:X,11,FALSE),0)</f>
        <v>0</v>
      </c>
      <c r="H167" s="23">
        <f>IFERROR(VLOOKUP($C167,'World Cup Players'!B:X,12,FALSE),0)</f>
        <v>1</v>
      </c>
      <c r="I167" s="23">
        <f>IFERROR(VLOOKUP($C167,'GAME WINNING GOALS'!A:B,2,FALSE),0)</f>
        <v>0</v>
      </c>
      <c r="J167" s="23">
        <f>IFERROR(VLOOKUP($C167,'World Cup Players'!B:X,17,FALSE),0)</f>
        <v>0</v>
      </c>
      <c r="K167" s="23">
        <f>IFERROR(VLOOKUP($C167,'World Cup Players'!B:X,18,FALSE),0)</f>
        <v>0</v>
      </c>
      <c r="L167" s="44">
        <f>IFERROR(VLOOKUP($C167,'World Cup GK'!B:AE,16,FALSE),0)</f>
        <v>0</v>
      </c>
      <c r="M167" s="44">
        <f>IFERROR(VLOOKUP($C167,'World Cup GK'!B:AE,19,FALSE),0)</f>
        <v>0</v>
      </c>
      <c r="N167" s="44">
        <f>IFERROR(VLOOKUP($C167,'World Cup GK'!B:AE,14,FALSE),0)</f>
        <v>0</v>
      </c>
      <c r="O167" s="44">
        <f>IFERROR(VLOOKUP($C167,'World Cup GK'!B:AE,11,FALSE),0)</f>
        <v>0</v>
      </c>
      <c r="P167" s="43">
        <f t="shared" si="38"/>
        <v>4.5026000000000002</v>
      </c>
      <c r="S167" s="24"/>
      <c r="T167" s="265" t="s">
        <v>491</v>
      </c>
      <c r="U167" s="23" t="s">
        <v>1545</v>
      </c>
      <c r="V167" s="30"/>
      <c r="W167" s="23">
        <v>422</v>
      </c>
      <c r="X167" s="23">
        <v>0</v>
      </c>
      <c r="Y167" s="23">
        <v>1</v>
      </c>
      <c r="Z167" s="23">
        <v>0</v>
      </c>
      <c r="AA167" s="23">
        <v>0</v>
      </c>
      <c r="AB167" s="23">
        <v>0</v>
      </c>
      <c r="AC167" s="44">
        <v>0</v>
      </c>
      <c r="AD167" s="44">
        <v>0</v>
      </c>
      <c r="AE167" s="44">
        <v>0</v>
      </c>
      <c r="AF167" s="44">
        <v>0</v>
      </c>
      <c r="AG167" s="43">
        <v>4.5026000000000002</v>
      </c>
      <c r="AI167" s="24"/>
      <c r="AJ167" s="265" t="s">
        <v>491</v>
      </c>
      <c r="AK167" s="23" t="s">
        <v>1545</v>
      </c>
      <c r="AL167" s="30"/>
      <c r="AM167" s="397">
        <f t="shared" si="35"/>
        <v>0</v>
      </c>
      <c r="AN167" s="397">
        <f t="shared" si="36"/>
        <v>0</v>
      </c>
      <c r="AO167" s="397">
        <f t="shared" si="36"/>
        <v>0</v>
      </c>
      <c r="AP167" s="397">
        <f t="shared" si="36"/>
        <v>0</v>
      </c>
      <c r="AQ167" s="397">
        <f t="shared" si="34"/>
        <v>0</v>
      </c>
      <c r="AR167" s="397">
        <f t="shared" si="33"/>
        <v>0</v>
      </c>
      <c r="AS167" s="397">
        <f t="shared" si="33"/>
        <v>0</v>
      </c>
      <c r="AT167" s="397">
        <f t="shared" si="33"/>
        <v>0</v>
      </c>
      <c r="AU167" s="397">
        <f t="shared" si="33"/>
        <v>0</v>
      </c>
      <c r="AV167" s="397">
        <f t="shared" si="41"/>
        <v>0</v>
      </c>
      <c r="AW167" s="314">
        <f t="shared" si="37"/>
        <v>0</v>
      </c>
    </row>
    <row r="168" spans="2:49" x14ac:dyDescent="0.25">
      <c r="B168" s="24"/>
      <c r="C168" s="265" t="s">
        <v>254</v>
      </c>
      <c r="D168" s="23" t="str">
        <f>IFERROR(VLOOKUP($C168,'World Cup Players'!B:X,3,FALSE),0)</f>
        <v>ca Canada</v>
      </c>
      <c r="E168" s="30"/>
      <c r="F168" s="23">
        <f>IFERROR(VLOOKUP($C168,'World Cup Players'!B:X,9,FALSE),0)</f>
        <v>420</v>
      </c>
      <c r="G168" s="23">
        <f>IFERROR(VLOOKUP($C168,'World Cup Players'!B:X,11,FALSE),0)</f>
        <v>3</v>
      </c>
      <c r="H168" s="23">
        <f>IFERROR(VLOOKUP($C168,'World Cup Players'!B:X,12,FALSE),0)</f>
        <v>0</v>
      </c>
      <c r="I168" s="23">
        <f>IFERROR(VLOOKUP($C168,'GAME WINNING GOALS'!A:B,2,FALSE),0)</f>
        <v>0</v>
      </c>
      <c r="J168" s="23">
        <f>IFERROR(VLOOKUP($C168,'World Cup Players'!B:X,17,FALSE),0)</f>
        <v>1</v>
      </c>
      <c r="K168" s="23">
        <f>IFERROR(VLOOKUP($C168,'World Cup Players'!B:X,18,FALSE),0)</f>
        <v>0</v>
      </c>
      <c r="L168" s="44">
        <f>IFERROR(VLOOKUP($C168,'World Cup GK'!B:AE,16,FALSE),0)</f>
        <v>0</v>
      </c>
      <c r="M168" s="44">
        <f>IFERROR(VLOOKUP($C168,'World Cup GK'!B:AE,19,FALSE),0)</f>
        <v>0</v>
      </c>
      <c r="N168" s="44">
        <f>IFERROR(VLOOKUP($C168,'World Cup GK'!B:AE,14,FALSE),0)</f>
        <v>0</v>
      </c>
      <c r="O168" s="44">
        <f>IFERROR(VLOOKUP($C168,'World Cup GK'!B:AE,11,FALSE),0)</f>
        <v>0</v>
      </c>
      <c r="P168" s="43">
        <f t="shared" si="38"/>
        <v>6.2360000000000007</v>
      </c>
      <c r="S168" s="24"/>
      <c r="T168" s="265" t="s">
        <v>254</v>
      </c>
      <c r="U168" s="23" t="s">
        <v>887</v>
      </c>
      <c r="V168" s="30"/>
      <c r="W168" s="23">
        <v>420</v>
      </c>
      <c r="X168" s="23">
        <v>3</v>
      </c>
      <c r="Y168" s="23">
        <v>0</v>
      </c>
      <c r="Z168" s="23">
        <v>0</v>
      </c>
      <c r="AA168" s="23">
        <v>1</v>
      </c>
      <c r="AB168" s="23">
        <v>0</v>
      </c>
      <c r="AC168" s="44">
        <v>0</v>
      </c>
      <c r="AD168" s="44">
        <v>0</v>
      </c>
      <c r="AE168" s="44">
        <v>0</v>
      </c>
      <c r="AF168" s="44">
        <v>0</v>
      </c>
      <c r="AG168" s="43">
        <v>6.2360000000000007</v>
      </c>
      <c r="AI168" s="24"/>
      <c r="AJ168" s="265" t="s">
        <v>254</v>
      </c>
      <c r="AK168" s="23" t="s">
        <v>887</v>
      </c>
      <c r="AL168" s="30"/>
      <c r="AM168" s="397">
        <f t="shared" si="35"/>
        <v>0</v>
      </c>
      <c r="AN168" s="397">
        <f t="shared" si="36"/>
        <v>0</v>
      </c>
      <c r="AO168" s="397">
        <f t="shared" si="36"/>
        <v>0</v>
      </c>
      <c r="AP168" s="397">
        <f t="shared" si="36"/>
        <v>0</v>
      </c>
      <c r="AQ168" s="397">
        <f t="shared" si="34"/>
        <v>0</v>
      </c>
      <c r="AR168" s="397">
        <f t="shared" si="33"/>
        <v>0</v>
      </c>
      <c r="AS168" s="397">
        <f t="shared" si="33"/>
        <v>0</v>
      </c>
      <c r="AT168" s="397">
        <f t="shared" si="33"/>
        <v>0</v>
      </c>
      <c r="AU168" s="397">
        <f t="shared" si="33"/>
        <v>0</v>
      </c>
      <c r="AV168" s="397">
        <f t="shared" si="41"/>
        <v>0</v>
      </c>
      <c r="AW168" s="314">
        <f t="shared" si="37"/>
        <v>0</v>
      </c>
    </row>
    <row r="169" spans="2:49" x14ac:dyDescent="0.25">
      <c r="B169" s="24"/>
      <c r="C169" s="278" t="s">
        <v>707</v>
      </c>
      <c r="D169" s="23" t="str">
        <f>IFERROR(VLOOKUP($C169,'World Cup Players'!B:X,3,FALSE),0)</f>
        <v>eg Egypt</v>
      </c>
      <c r="E169" s="30"/>
      <c r="F169" s="23">
        <f>IFERROR(VLOOKUP($C169,'World Cup Players'!B:X,9,FALSE),0)</f>
        <v>425</v>
      </c>
      <c r="G169" s="23">
        <f>IFERROR(VLOOKUP($C169,'World Cup Players'!B:X,11,FALSE),0)</f>
        <v>1</v>
      </c>
      <c r="H169" s="23">
        <f>IFERROR(VLOOKUP($C169,'World Cup Players'!B:X,12,FALSE),0)</f>
        <v>2</v>
      </c>
      <c r="I169" s="23">
        <f>IFERROR(VLOOKUP($C169,'GAME WINNING GOALS'!A:B,2,FALSE),0)</f>
        <v>1</v>
      </c>
      <c r="J169" s="23">
        <f>IFERROR(VLOOKUP($C169,'World Cup Players'!B:X,17,FALSE),0)</f>
        <v>0</v>
      </c>
      <c r="K169" s="23">
        <f>IFERROR(VLOOKUP($C169,'World Cup Players'!B:X,18,FALSE),0)</f>
        <v>0</v>
      </c>
      <c r="L169" s="44">
        <f>IFERROR(VLOOKUP($C169,'World Cup GK'!B:AE,16,FALSE),0)</f>
        <v>0</v>
      </c>
      <c r="M169" s="44">
        <f>IFERROR(VLOOKUP($C169,'World Cup GK'!B:AE,19,FALSE),0)</f>
        <v>0</v>
      </c>
      <c r="N169" s="44">
        <f>IFERROR(VLOOKUP($C169,'World Cup GK'!B:AE,14,FALSE),0)</f>
        <v>0</v>
      </c>
      <c r="O169" s="44">
        <f>IFERROR(VLOOKUP($C169,'World Cup GK'!B:AE,11,FALSE),0)</f>
        <v>0</v>
      </c>
      <c r="P169" s="43">
        <f t="shared" si="38"/>
        <v>7.5274999999999999</v>
      </c>
      <c r="S169" s="24"/>
      <c r="T169" s="278" t="s">
        <v>707</v>
      </c>
      <c r="U169" s="23" t="s">
        <v>1236</v>
      </c>
      <c r="V169" s="30"/>
      <c r="W169" s="23">
        <v>425</v>
      </c>
      <c r="X169" s="23">
        <v>1</v>
      </c>
      <c r="Y169" s="23">
        <v>2</v>
      </c>
      <c r="Z169" s="23">
        <v>1</v>
      </c>
      <c r="AA169" s="23">
        <v>0</v>
      </c>
      <c r="AB169" s="23">
        <v>0</v>
      </c>
      <c r="AC169" s="44">
        <v>0</v>
      </c>
      <c r="AD169" s="44">
        <v>0</v>
      </c>
      <c r="AE169" s="44">
        <v>0</v>
      </c>
      <c r="AF169" s="44">
        <v>0</v>
      </c>
      <c r="AG169" s="43">
        <v>7.5274999999999999</v>
      </c>
      <c r="AI169" s="24"/>
      <c r="AJ169" s="278" t="s">
        <v>707</v>
      </c>
      <c r="AK169" s="23" t="s">
        <v>1236</v>
      </c>
      <c r="AL169" s="30"/>
      <c r="AM169" s="397">
        <f t="shared" si="35"/>
        <v>0</v>
      </c>
      <c r="AN169" s="397">
        <f t="shared" si="36"/>
        <v>0</v>
      </c>
      <c r="AO169" s="397">
        <f t="shared" si="36"/>
        <v>0</v>
      </c>
      <c r="AP169" s="397">
        <f t="shared" si="36"/>
        <v>0</v>
      </c>
      <c r="AQ169" s="397">
        <f t="shared" si="34"/>
        <v>0</v>
      </c>
      <c r="AR169" s="397">
        <f t="shared" si="33"/>
        <v>0</v>
      </c>
      <c r="AS169" s="397">
        <f t="shared" si="33"/>
        <v>0</v>
      </c>
      <c r="AT169" s="397">
        <f t="shared" si="33"/>
        <v>0</v>
      </c>
      <c r="AU169" s="397">
        <f t="shared" si="33"/>
        <v>0</v>
      </c>
      <c r="AV169" s="397">
        <f t="shared" si="41"/>
        <v>0</v>
      </c>
      <c r="AW169" s="314">
        <f t="shared" si="37"/>
        <v>0</v>
      </c>
    </row>
    <row r="170" spans="2:49" x14ac:dyDescent="0.25">
      <c r="B170" s="24"/>
      <c r="C170" s="269" t="s">
        <v>340</v>
      </c>
      <c r="D170" s="23" t="str">
        <f>IFERROR(VLOOKUP($C170,'World Cup Players'!B:X,3,FALSE),0)</f>
        <v>ec Ecuador</v>
      </c>
      <c r="E170" s="30"/>
      <c r="F170" s="23">
        <f>IFERROR(VLOOKUP($C170,'World Cup Players'!B:X,9,FALSE),0)</f>
        <v>360</v>
      </c>
      <c r="G170" s="23">
        <f>IFERROR(VLOOKUP($C170,'World Cup Players'!B:X,11,FALSE),0)</f>
        <v>0</v>
      </c>
      <c r="H170" s="23">
        <f>IFERROR(VLOOKUP($C170,'World Cup Players'!B:X,12,FALSE),0)</f>
        <v>0</v>
      </c>
      <c r="I170" s="23">
        <f>IFERROR(VLOOKUP($C170,'GAME WINNING GOALS'!A:B,2,FALSE),0)</f>
        <v>0</v>
      </c>
      <c r="J170" s="23">
        <f>IFERROR(VLOOKUP($C170,'World Cup Players'!B:X,17,FALSE),0)</f>
        <v>1</v>
      </c>
      <c r="K170" s="23">
        <f>IFERROR(VLOOKUP($C170,'World Cup Players'!B:X,18,FALSE),0)</f>
        <v>0</v>
      </c>
      <c r="L170" s="44">
        <f>IFERROR(VLOOKUP($C170,'World Cup GK'!B:AE,16,FALSE),0)</f>
        <v>0</v>
      </c>
      <c r="M170" s="44">
        <f>IFERROR(VLOOKUP($C170,'World Cup GK'!B:AE,19,FALSE),0)</f>
        <v>0</v>
      </c>
      <c r="N170" s="44">
        <f>IFERROR(VLOOKUP($C170,'World Cup GK'!B:AE,14,FALSE),0)</f>
        <v>0</v>
      </c>
      <c r="O170" s="44">
        <f>IFERROR(VLOOKUP($C170,'World Cup GK'!B:AE,11,FALSE),0)</f>
        <v>0</v>
      </c>
      <c r="P170" s="43">
        <f t="shared" si="38"/>
        <v>2.738</v>
      </c>
      <c r="S170" s="24"/>
      <c r="T170" s="269" t="s">
        <v>340</v>
      </c>
      <c r="U170" s="23" t="s">
        <v>1104</v>
      </c>
      <c r="V170" s="30"/>
      <c r="W170" s="23">
        <v>360</v>
      </c>
      <c r="X170" s="23">
        <v>0</v>
      </c>
      <c r="Y170" s="23">
        <v>0</v>
      </c>
      <c r="Z170" s="23">
        <v>0</v>
      </c>
      <c r="AA170" s="23">
        <v>1</v>
      </c>
      <c r="AB170" s="23">
        <v>0</v>
      </c>
      <c r="AC170" s="44">
        <v>0</v>
      </c>
      <c r="AD170" s="44">
        <v>0</v>
      </c>
      <c r="AE170" s="44">
        <v>0</v>
      </c>
      <c r="AF170" s="44">
        <v>0</v>
      </c>
      <c r="AG170" s="43">
        <v>2.738</v>
      </c>
      <c r="AI170" s="24"/>
      <c r="AJ170" s="269" t="s">
        <v>340</v>
      </c>
      <c r="AK170" s="23" t="s">
        <v>1104</v>
      </c>
      <c r="AL170" s="30"/>
      <c r="AM170" s="397">
        <f t="shared" si="35"/>
        <v>0</v>
      </c>
      <c r="AN170" s="397">
        <f t="shared" si="36"/>
        <v>0</v>
      </c>
      <c r="AO170" s="397">
        <f t="shared" si="36"/>
        <v>0</v>
      </c>
      <c r="AP170" s="397">
        <f t="shared" si="36"/>
        <v>0</v>
      </c>
      <c r="AQ170" s="397">
        <f t="shared" si="34"/>
        <v>0</v>
      </c>
      <c r="AR170" s="397">
        <f t="shared" si="33"/>
        <v>0</v>
      </c>
      <c r="AS170" s="397">
        <f t="shared" si="33"/>
        <v>0</v>
      </c>
      <c r="AT170" s="397">
        <f t="shared" si="33"/>
        <v>0</v>
      </c>
      <c r="AU170" s="397">
        <f t="shared" si="33"/>
        <v>0</v>
      </c>
      <c r="AV170" s="397">
        <f t="shared" si="41"/>
        <v>0</v>
      </c>
      <c r="AW170" s="314">
        <f t="shared" si="37"/>
        <v>0</v>
      </c>
    </row>
    <row r="171" spans="2:49" x14ac:dyDescent="0.25">
      <c r="B171" s="24"/>
      <c r="C171" s="265" t="s">
        <v>720</v>
      </c>
      <c r="D171" s="23" t="str">
        <f>IFERROR(VLOOKUP($C171,'World Cup Players'!B:X,3,FALSE),0)</f>
        <v>fr France</v>
      </c>
      <c r="E171" s="30"/>
      <c r="F171" s="23">
        <f>IFERROR(VLOOKUP($C171,'World Cup Players'!B:X,9,FALSE),0)</f>
        <v>556</v>
      </c>
      <c r="G171" s="23">
        <f>IFERROR(VLOOKUP($C171,'World Cup Players'!B:X,11,FALSE),0)</f>
        <v>0</v>
      </c>
      <c r="H171" s="23">
        <f>IFERROR(VLOOKUP($C171,'World Cup Players'!B:X,12,FALSE),0)</f>
        <v>5</v>
      </c>
      <c r="I171" s="23">
        <f>IFERROR(VLOOKUP($C171,'GAME WINNING GOALS'!A:B,2,FALSE),0)</f>
        <v>0</v>
      </c>
      <c r="J171" s="23">
        <f>IFERROR(VLOOKUP($C171,'World Cup Players'!B:X,17,FALSE),0)</f>
        <v>1</v>
      </c>
      <c r="K171" s="23">
        <f>IFERROR(VLOOKUP($C171,'World Cup Players'!B:X,18,FALSE),0)</f>
        <v>0</v>
      </c>
      <c r="L171" s="44">
        <f>IFERROR(VLOOKUP($C171,'World Cup GK'!B:AE,16,FALSE),0)</f>
        <v>0</v>
      </c>
      <c r="M171" s="44">
        <f>IFERROR(VLOOKUP($C171,'World Cup GK'!B:AE,19,FALSE),0)</f>
        <v>0</v>
      </c>
      <c r="N171" s="44">
        <f>IFERROR(VLOOKUP($C171,'World Cup GK'!B:AE,14,FALSE),0)</f>
        <v>0</v>
      </c>
      <c r="O171" s="44">
        <f>IFERROR(VLOOKUP($C171,'World Cup GK'!B:AE,11,FALSE),0)</f>
        <v>0</v>
      </c>
      <c r="P171" s="43">
        <f t="shared" si="38"/>
        <v>9.3647999999999989</v>
      </c>
      <c r="S171" s="24"/>
      <c r="T171" s="265" t="s">
        <v>720</v>
      </c>
      <c r="U171" s="23" t="s">
        <v>1420</v>
      </c>
      <c r="V171" s="30"/>
      <c r="W171" s="23">
        <v>395</v>
      </c>
      <c r="X171" s="23">
        <v>0</v>
      </c>
      <c r="Y171" s="23">
        <v>5</v>
      </c>
      <c r="Z171" s="23">
        <v>0</v>
      </c>
      <c r="AA171" s="23">
        <v>1</v>
      </c>
      <c r="AB171" s="23">
        <v>0</v>
      </c>
      <c r="AC171" s="44">
        <v>0</v>
      </c>
      <c r="AD171" s="44">
        <v>0</v>
      </c>
      <c r="AE171" s="44">
        <v>0</v>
      </c>
      <c r="AF171" s="44">
        <v>0</v>
      </c>
      <c r="AG171" s="43">
        <v>8.0285000000000011</v>
      </c>
      <c r="AI171" s="24"/>
      <c r="AJ171" s="265" t="s">
        <v>720</v>
      </c>
      <c r="AK171" s="23" t="s">
        <v>1420</v>
      </c>
      <c r="AL171" s="30"/>
      <c r="AM171" s="397">
        <f t="shared" si="35"/>
        <v>161</v>
      </c>
      <c r="AN171" s="397">
        <f t="shared" si="36"/>
        <v>0</v>
      </c>
      <c r="AO171" s="397">
        <f t="shared" si="36"/>
        <v>0</v>
      </c>
      <c r="AP171" s="397">
        <f t="shared" si="36"/>
        <v>0</v>
      </c>
      <c r="AQ171" s="397">
        <f t="shared" si="34"/>
        <v>0</v>
      </c>
      <c r="AR171" s="397">
        <f t="shared" si="33"/>
        <v>0</v>
      </c>
      <c r="AS171" s="397">
        <f t="shared" si="33"/>
        <v>0</v>
      </c>
      <c r="AT171" s="397">
        <f t="shared" si="33"/>
        <v>0</v>
      </c>
      <c r="AU171" s="397">
        <f t="shared" si="33"/>
        <v>0</v>
      </c>
      <c r="AV171" s="397">
        <f t="shared" si="41"/>
        <v>0</v>
      </c>
      <c r="AW171" s="314">
        <f t="shared" ref="AW171:AW172" si="45">P171-AG171</f>
        <v>1.3362999999999978</v>
      </c>
    </row>
    <row r="172" spans="2:49" x14ac:dyDescent="0.25">
      <c r="B172" s="24"/>
      <c r="C172" s="278" t="s">
        <v>475</v>
      </c>
      <c r="D172" s="23" t="str">
        <f>IFERROR(VLOOKUP($C172,'World Cup Players'!B:X,3,FALSE),0)</f>
        <v>es Spain</v>
      </c>
      <c r="E172" s="30"/>
      <c r="F172" s="23">
        <f>IFERROR(VLOOKUP($C172,'World Cup Players'!B:X,9,FALSE),0)</f>
        <v>67</v>
      </c>
      <c r="G172" s="23">
        <f>IFERROR(VLOOKUP($C172,'World Cup Players'!B:X,11,FALSE),0)</f>
        <v>0</v>
      </c>
      <c r="H172" s="23">
        <f>IFERROR(VLOOKUP($C172,'World Cup Players'!B:X,12,FALSE),0)</f>
        <v>0</v>
      </c>
      <c r="I172" s="23">
        <f>IFERROR(VLOOKUP($C172,'GAME WINNING GOALS'!A:B,2,FALSE),0)</f>
        <v>0</v>
      </c>
      <c r="J172" s="23">
        <f>IFERROR(VLOOKUP($C172,'World Cup Players'!B:X,17,FALSE),0)</f>
        <v>0</v>
      </c>
      <c r="K172" s="23">
        <f>IFERROR(VLOOKUP($C172,'World Cup Players'!B:X,18,FALSE),0)</f>
        <v>0</v>
      </c>
      <c r="L172" s="44">
        <f>IFERROR(VLOOKUP($C172,'World Cup GK'!B:AE,16,FALSE),0)</f>
        <v>0</v>
      </c>
      <c r="M172" s="44">
        <f>IFERROR(VLOOKUP($C172,'World Cup GK'!B:AE,19,FALSE),0)</f>
        <v>0</v>
      </c>
      <c r="N172" s="44">
        <f>IFERROR(VLOOKUP($C172,'World Cup GK'!B:AE,14,FALSE),0)</f>
        <v>0</v>
      </c>
      <c r="O172" s="44">
        <f>IFERROR(VLOOKUP($C172,'World Cup GK'!B:AE,11,FALSE),0)</f>
        <v>0</v>
      </c>
      <c r="P172" s="43">
        <f t="shared" si="38"/>
        <v>0.55610000000000004</v>
      </c>
      <c r="S172" s="24"/>
      <c r="T172" s="278" t="s">
        <v>475</v>
      </c>
      <c r="U172" s="23" t="s">
        <v>1275</v>
      </c>
      <c r="V172" s="30"/>
      <c r="W172" s="23">
        <v>48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44">
        <v>0</v>
      </c>
      <c r="AD172" s="44">
        <v>0</v>
      </c>
      <c r="AE172" s="44">
        <v>0</v>
      </c>
      <c r="AF172" s="44">
        <v>0</v>
      </c>
      <c r="AG172" s="43">
        <v>0.39839999999999998</v>
      </c>
      <c r="AI172" s="24"/>
      <c r="AJ172" s="278" t="s">
        <v>475</v>
      </c>
      <c r="AK172" s="23" t="s">
        <v>1275</v>
      </c>
      <c r="AL172" s="30"/>
      <c r="AM172" s="397">
        <f t="shared" si="35"/>
        <v>19</v>
      </c>
      <c r="AN172" s="397">
        <f t="shared" si="36"/>
        <v>0</v>
      </c>
      <c r="AO172" s="397">
        <f t="shared" si="36"/>
        <v>0</v>
      </c>
      <c r="AP172" s="397">
        <f t="shared" si="36"/>
        <v>0</v>
      </c>
      <c r="AQ172" s="397">
        <f t="shared" si="34"/>
        <v>0</v>
      </c>
      <c r="AR172" s="397">
        <f t="shared" si="33"/>
        <v>0</v>
      </c>
      <c r="AS172" s="397">
        <f t="shared" si="33"/>
        <v>0</v>
      </c>
      <c r="AT172" s="397">
        <f t="shared" si="33"/>
        <v>0</v>
      </c>
      <c r="AU172" s="397">
        <f t="shared" si="33"/>
        <v>0</v>
      </c>
      <c r="AV172" s="397">
        <f t="shared" si="41"/>
        <v>0</v>
      </c>
      <c r="AW172" s="314">
        <f t="shared" si="45"/>
        <v>0.15770000000000006</v>
      </c>
    </row>
    <row r="173" spans="2:49" x14ac:dyDescent="0.25">
      <c r="B173" s="24"/>
      <c r="C173" s="267" t="s">
        <v>780</v>
      </c>
      <c r="D173" s="23" t="str">
        <f>IFERROR(VLOOKUP($C173,'World Cup Players'!B:X,3,FALSE),0)</f>
        <v>sn Senegal</v>
      </c>
      <c r="E173" s="30"/>
      <c r="F173" s="23">
        <f>IFERROR(VLOOKUP($C173,'World Cup Players'!B:X,9,FALSE),0)</f>
        <v>362</v>
      </c>
      <c r="G173" s="23">
        <f>IFERROR(VLOOKUP($C173,'World Cup Players'!B:X,11,FALSE),0)</f>
        <v>0</v>
      </c>
      <c r="H173" s="23">
        <f>IFERROR(VLOOKUP($C173,'World Cup Players'!B:X,12,FALSE),0)</f>
        <v>1</v>
      </c>
      <c r="I173" s="23">
        <f>IFERROR(VLOOKUP($C173,'GAME WINNING GOALS'!A:B,2,FALSE),0)</f>
        <v>0</v>
      </c>
      <c r="J173" s="23">
        <f>IFERROR(VLOOKUP($C173,'World Cup Players'!B:X,17,FALSE),0)</f>
        <v>0</v>
      </c>
      <c r="K173" s="23">
        <f>IFERROR(VLOOKUP($C173,'World Cup Players'!B:X,18,FALSE),0)</f>
        <v>0</v>
      </c>
      <c r="L173" s="44">
        <f>IFERROR(VLOOKUP($C173,'World Cup GK'!B:AE,16,FALSE),0)</f>
        <v>0</v>
      </c>
      <c r="M173" s="44">
        <f>IFERROR(VLOOKUP($C173,'World Cup GK'!B:AE,19,FALSE),0)</f>
        <v>0</v>
      </c>
      <c r="N173" s="44">
        <f>IFERROR(VLOOKUP($C173,'World Cup GK'!B:AE,14,FALSE),0)</f>
        <v>0</v>
      </c>
      <c r="O173" s="44">
        <f>IFERROR(VLOOKUP($C173,'World Cup GK'!B:AE,11,FALSE),0)</f>
        <v>0</v>
      </c>
      <c r="P173" s="43">
        <f t="shared" si="38"/>
        <v>4.0045999999999999</v>
      </c>
      <c r="S173" s="24"/>
      <c r="T173" s="267" t="s">
        <v>780</v>
      </c>
      <c r="U173" s="23" t="s">
        <v>1438</v>
      </c>
      <c r="V173" s="30"/>
      <c r="W173" s="23">
        <v>362</v>
      </c>
      <c r="X173" s="23">
        <v>0</v>
      </c>
      <c r="Y173" s="23">
        <v>1</v>
      </c>
      <c r="Z173" s="23">
        <v>0</v>
      </c>
      <c r="AA173" s="23">
        <v>0</v>
      </c>
      <c r="AB173" s="23">
        <v>0</v>
      </c>
      <c r="AC173" s="44">
        <v>0</v>
      </c>
      <c r="AD173" s="44">
        <v>0</v>
      </c>
      <c r="AE173" s="44">
        <v>0</v>
      </c>
      <c r="AF173" s="44">
        <v>0</v>
      </c>
      <c r="AG173" s="43">
        <v>4.0045999999999999</v>
      </c>
      <c r="AI173" s="24"/>
      <c r="AJ173" s="267" t="s">
        <v>780</v>
      </c>
      <c r="AK173" s="23" t="s">
        <v>1438</v>
      </c>
      <c r="AL173" s="30"/>
      <c r="AM173" s="397">
        <f t="shared" si="35"/>
        <v>0</v>
      </c>
      <c r="AN173" s="397">
        <f t="shared" si="36"/>
        <v>0</v>
      </c>
      <c r="AO173" s="397">
        <f t="shared" si="36"/>
        <v>0</v>
      </c>
      <c r="AP173" s="397">
        <f t="shared" si="36"/>
        <v>0</v>
      </c>
      <c r="AQ173" s="397">
        <f t="shared" si="34"/>
        <v>0</v>
      </c>
      <c r="AR173" s="397">
        <f t="shared" si="33"/>
        <v>0</v>
      </c>
      <c r="AS173" s="397">
        <f t="shared" si="33"/>
        <v>0</v>
      </c>
      <c r="AT173" s="397">
        <f t="shared" si="33"/>
        <v>0</v>
      </c>
      <c r="AU173" s="397">
        <f t="shared" si="33"/>
        <v>0</v>
      </c>
      <c r="AV173" s="397">
        <f t="shared" si="41"/>
        <v>0</v>
      </c>
      <c r="AW173" s="314">
        <f t="shared" si="37"/>
        <v>0</v>
      </c>
    </row>
    <row r="174" spans="2:49" x14ac:dyDescent="0.25">
      <c r="B174" s="24"/>
      <c r="C174" s="269" t="s">
        <v>543</v>
      </c>
      <c r="D174" s="23" t="str">
        <f>IFERROR(VLOOKUP($C174,'World Cup Players'!B:X,3,FALSE),0)</f>
        <v>pt Portugal</v>
      </c>
      <c r="E174" s="30"/>
      <c r="F174" s="23">
        <f>IFERROR(VLOOKUP($C174,'World Cup Players'!B:X,9,FALSE),0)</f>
        <v>376</v>
      </c>
      <c r="G174" s="23">
        <f>IFERROR(VLOOKUP($C174,'World Cup Players'!B:X,11,FALSE),0)</f>
        <v>0</v>
      </c>
      <c r="H174" s="23">
        <f>IFERROR(VLOOKUP($C174,'World Cup Players'!B:X,12,FALSE),0)</f>
        <v>0</v>
      </c>
      <c r="I174" s="23">
        <f>IFERROR(VLOOKUP($C174,'GAME WINNING GOALS'!A:B,2,FALSE),0)</f>
        <v>0</v>
      </c>
      <c r="J174" s="23">
        <f>IFERROR(VLOOKUP($C174,'World Cup Players'!B:X,17,FALSE),0)</f>
        <v>0</v>
      </c>
      <c r="K174" s="23">
        <f>IFERROR(VLOOKUP($C174,'World Cup Players'!B:X,18,FALSE),0)</f>
        <v>0</v>
      </c>
      <c r="L174" s="44">
        <f>IFERROR(VLOOKUP($C174,'World Cup GK'!B:AE,16,FALSE),0)</f>
        <v>0</v>
      </c>
      <c r="M174" s="44">
        <f>IFERROR(VLOOKUP($C174,'World Cup GK'!B:AE,19,FALSE),0)</f>
        <v>0</v>
      </c>
      <c r="N174" s="44">
        <f>IFERROR(VLOOKUP($C174,'World Cup GK'!B:AE,14,FALSE),0)</f>
        <v>0</v>
      </c>
      <c r="O174" s="44">
        <f>IFERROR(VLOOKUP($C174,'World Cup GK'!B:AE,11,FALSE),0)</f>
        <v>0</v>
      </c>
      <c r="P174" s="43">
        <f t="shared" si="38"/>
        <v>3.1208</v>
      </c>
      <c r="S174" s="24"/>
      <c r="T174" s="269" t="s">
        <v>543</v>
      </c>
      <c r="U174" s="23" t="s">
        <v>1545</v>
      </c>
      <c r="V174" s="30"/>
      <c r="W174" s="23">
        <v>376</v>
      </c>
      <c r="X174" s="23">
        <v>0</v>
      </c>
      <c r="Y174" s="23">
        <v>0</v>
      </c>
      <c r="Z174" s="23">
        <v>0</v>
      </c>
      <c r="AA174" s="23">
        <v>0</v>
      </c>
      <c r="AB174" s="23">
        <v>0</v>
      </c>
      <c r="AC174" s="44">
        <v>0</v>
      </c>
      <c r="AD174" s="44">
        <v>0</v>
      </c>
      <c r="AE174" s="44">
        <v>0</v>
      </c>
      <c r="AF174" s="44">
        <v>0</v>
      </c>
      <c r="AG174" s="43">
        <v>3.1208</v>
      </c>
      <c r="AI174" s="24"/>
      <c r="AJ174" s="269" t="s">
        <v>543</v>
      </c>
      <c r="AK174" s="23" t="s">
        <v>1545</v>
      </c>
      <c r="AL174" s="30"/>
      <c r="AM174" s="397">
        <f t="shared" si="35"/>
        <v>0</v>
      </c>
      <c r="AN174" s="397">
        <f t="shared" si="36"/>
        <v>0</v>
      </c>
      <c r="AO174" s="397">
        <f t="shared" si="36"/>
        <v>0</v>
      </c>
      <c r="AP174" s="397">
        <f t="shared" si="36"/>
        <v>0</v>
      </c>
      <c r="AQ174" s="397">
        <f t="shared" si="34"/>
        <v>0</v>
      </c>
      <c r="AR174" s="397">
        <f t="shared" si="33"/>
        <v>0</v>
      </c>
      <c r="AS174" s="397">
        <f t="shared" si="33"/>
        <v>0</v>
      </c>
      <c r="AT174" s="397">
        <f t="shared" si="33"/>
        <v>0</v>
      </c>
      <c r="AU174" s="397">
        <f t="shared" si="33"/>
        <v>0</v>
      </c>
      <c r="AV174" s="397">
        <f t="shared" si="41"/>
        <v>0</v>
      </c>
      <c r="AW174" s="314">
        <f t="shared" si="37"/>
        <v>0</v>
      </c>
    </row>
    <row r="175" spans="2:49" x14ac:dyDescent="0.25">
      <c r="B175" s="24"/>
      <c r="C175" s="265" t="s">
        <v>381</v>
      </c>
      <c r="D175" s="23" t="str">
        <f>IFERROR(VLOOKUP($C175,'World Cup Players'!B:X,3,FALSE),0)</f>
        <v>sn Senegal</v>
      </c>
      <c r="E175" s="30"/>
      <c r="F175" s="23">
        <f>IFERROR(VLOOKUP($C175,'World Cup Players'!B:X,9,FALSE),0)</f>
        <v>234</v>
      </c>
      <c r="G175" s="23">
        <f>IFERROR(VLOOKUP($C175,'World Cup Players'!B:X,11,FALSE),0)</f>
        <v>0</v>
      </c>
      <c r="H175" s="23">
        <f>IFERROR(VLOOKUP($C175,'World Cup Players'!B:X,12,FALSE),0)</f>
        <v>1</v>
      </c>
      <c r="I175" s="23">
        <f>IFERROR(VLOOKUP($C175,'GAME WINNING GOALS'!A:B,2,FALSE),0)</f>
        <v>0</v>
      </c>
      <c r="J175" s="23">
        <f>IFERROR(VLOOKUP($C175,'World Cup Players'!B:X,17,FALSE),0)</f>
        <v>0</v>
      </c>
      <c r="K175" s="23">
        <f>IFERROR(VLOOKUP($C175,'World Cup Players'!B:X,18,FALSE),0)</f>
        <v>0</v>
      </c>
      <c r="L175" s="44">
        <f>IFERROR(VLOOKUP($C175,'World Cup GK'!B:AE,16,FALSE),0)</f>
        <v>0</v>
      </c>
      <c r="M175" s="44">
        <f>IFERROR(VLOOKUP($C175,'World Cup GK'!B:AE,19,FALSE),0)</f>
        <v>0</v>
      </c>
      <c r="N175" s="44">
        <f>IFERROR(VLOOKUP($C175,'World Cup GK'!B:AE,14,FALSE),0)</f>
        <v>0</v>
      </c>
      <c r="O175" s="44">
        <f>IFERROR(VLOOKUP($C175,'World Cup GK'!B:AE,11,FALSE),0)</f>
        <v>0</v>
      </c>
      <c r="P175" s="43">
        <f t="shared" si="38"/>
        <v>2.9421999999999997</v>
      </c>
      <c r="S175" s="24"/>
      <c r="T175" s="265" t="s">
        <v>381</v>
      </c>
      <c r="U175" s="23" t="s">
        <v>1438</v>
      </c>
      <c r="V175" s="30"/>
      <c r="W175" s="23">
        <v>234</v>
      </c>
      <c r="X175" s="23">
        <v>0</v>
      </c>
      <c r="Y175" s="23">
        <v>1</v>
      </c>
      <c r="Z175" s="23">
        <v>0</v>
      </c>
      <c r="AA175" s="23">
        <v>0</v>
      </c>
      <c r="AB175" s="23">
        <v>0</v>
      </c>
      <c r="AC175" s="44">
        <v>0</v>
      </c>
      <c r="AD175" s="44">
        <v>0</v>
      </c>
      <c r="AE175" s="44">
        <v>0</v>
      </c>
      <c r="AF175" s="44">
        <v>0</v>
      </c>
      <c r="AG175" s="43">
        <v>2.9421999999999997</v>
      </c>
      <c r="AI175" s="24"/>
      <c r="AJ175" s="265" t="s">
        <v>381</v>
      </c>
      <c r="AK175" s="23" t="s">
        <v>1438</v>
      </c>
      <c r="AL175" s="30"/>
      <c r="AM175" s="397">
        <f t="shared" si="35"/>
        <v>0</v>
      </c>
      <c r="AN175" s="397">
        <f t="shared" si="36"/>
        <v>0</v>
      </c>
      <c r="AO175" s="397">
        <f t="shared" si="36"/>
        <v>0</v>
      </c>
      <c r="AP175" s="397">
        <f t="shared" si="36"/>
        <v>0</v>
      </c>
      <c r="AQ175" s="397">
        <f t="shared" si="34"/>
        <v>0</v>
      </c>
      <c r="AR175" s="397">
        <f t="shared" si="33"/>
        <v>0</v>
      </c>
      <c r="AS175" s="397">
        <f t="shared" si="33"/>
        <v>0</v>
      </c>
      <c r="AT175" s="397">
        <f t="shared" si="33"/>
        <v>0</v>
      </c>
      <c r="AU175" s="397">
        <f t="shared" si="33"/>
        <v>0</v>
      </c>
      <c r="AV175" s="397">
        <f t="shared" si="41"/>
        <v>0</v>
      </c>
      <c r="AW175" s="314">
        <f t="shared" si="37"/>
        <v>0</v>
      </c>
    </row>
    <row r="176" spans="2:49" x14ac:dyDescent="0.25">
      <c r="B176" s="24"/>
      <c r="C176" s="267" t="s">
        <v>747</v>
      </c>
      <c r="D176" s="23" t="str">
        <f>IFERROR(VLOOKUP($C176,'World Cup Players'!B:X,3,FALSE),0)</f>
        <v>cd Congo DR</v>
      </c>
      <c r="E176" s="30"/>
      <c r="F176" s="23">
        <f>IFERROR(VLOOKUP($C176,'World Cup Players'!B:X,9,FALSE),0)</f>
        <v>360</v>
      </c>
      <c r="G176" s="23">
        <f>IFERROR(VLOOKUP($C176,'World Cup Players'!B:X,11,FALSE),0)</f>
        <v>3</v>
      </c>
      <c r="H176" s="23">
        <f>IFERROR(VLOOKUP($C176,'World Cup Players'!B:X,12,FALSE),0)</f>
        <v>0</v>
      </c>
      <c r="I176" s="23">
        <f>IFERROR(VLOOKUP($C176,'GAME WINNING GOALS'!A:B,2,FALSE),0)</f>
        <v>0</v>
      </c>
      <c r="J176" s="23">
        <f>IFERROR(VLOOKUP($C176,'World Cup Players'!B:X,17,FALSE),0)</f>
        <v>0</v>
      </c>
      <c r="K176" s="23">
        <f>IFERROR(VLOOKUP($C176,'World Cup Players'!B:X,18,FALSE),0)</f>
        <v>0</v>
      </c>
      <c r="L176" s="44">
        <f>IFERROR(VLOOKUP($C176,'World Cup GK'!B:AE,16,FALSE),0)</f>
        <v>0</v>
      </c>
      <c r="M176" s="44">
        <f>IFERROR(VLOOKUP($C176,'World Cup GK'!B:AE,19,FALSE),0)</f>
        <v>0</v>
      </c>
      <c r="N176" s="44">
        <f>IFERROR(VLOOKUP($C176,'World Cup GK'!B:AE,14,FALSE),0)</f>
        <v>0</v>
      </c>
      <c r="O176" s="44">
        <f>IFERROR(VLOOKUP($C176,'World Cup GK'!B:AE,11,FALSE),0)</f>
        <v>0</v>
      </c>
      <c r="P176" s="43">
        <f t="shared" si="38"/>
        <v>5.9879999999999995</v>
      </c>
      <c r="S176" s="24"/>
      <c r="T176" s="267" t="s">
        <v>747</v>
      </c>
      <c r="U176" s="23" t="s">
        <v>1553</v>
      </c>
      <c r="V176" s="30"/>
      <c r="W176" s="23">
        <v>360</v>
      </c>
      <c r="X176" s="23">
        <v>3</v>
      </c>
      <c r="Y176" s="23">
        <v>0</v>
      </c>
      <c r="Z176" s="23">
        <v>0</v>
      </c>
      <c r="AA176" s="23">
        <v>0</v>
      </c>
      <c r="AB176" s="23">
        <v>0</v>
      </c>
      <c r="AC176" s="44">
        <v>0</v>
      </c>
      <c r="AD176" s="44">
        <v>0</v>
      </c>
      <c r="AE176" s="44">
        <v>0</v>
      </c>
      <c r="AF176" s="44">
        <v>0</v>
      </c>
      <c r="AG176" s="43">
        <v>5.9879999999999995</v>
      </c>
      <c r="AI176" s="24"/>
      <c r="AJ176" s="267" t="s">
        <v>747</v>
      </c>
      <c r="AK176" s="23" t="s">
        <v>1553</v>
      </c>
      <c r="AL176" s="30"/>
      <c r="AM176" s="397">
        <f t="shared" si="35"/>
        <v>0</v>
      </c>
      <c r="AN176" s="397">
        <f t="shared" si="36"/>
        <v>0</v>
      </c>
      <c r="AO176" s="397">
        <f t="shared" si="36"/>
        <v>0</v>
      </c>
      <c r="AP176" s="397">
        <f t="shared" si="36"/>
        <v>0</v>
      </c>
      <c r="AQ176" s="397">
        <f t="shared" si="34"/>
        <v>0</v>
      </c>
      <c r="AR176" s="397">
        <f t="shared" si="33"/>
        <v>0</v>
      </c>
      <c r="AS176" s="397">
        <f t="shared" si="33"/>
        <v>0</v>
      </c>
      <c r="AT176" s="397">
        <f t="shared" si="33"/>
        <v>0</v>
      </c>
      <c r="AU176" s="397">
        <f t="shared" si="33"/>
        <v>0</v>
      </c>
      <c r="AV176" s="397">
        <f t="shared" si="41"/>
        <v>0</v>
      </c>
      <c r="AW176" s="314">
        <f t="shared" si="37"/>
        <v>0</v>
      </c>
    </row>
    <row r="177" spans="2:49" x14ac:dyDescent="0.25">
      <c r="B177" s="24"/>
      <c r="C177" s="265" t="s">
        <v>411</v>
      </c>
      <c r="D177" s="23" t="str">
        <f>IFERROR(VLOOKUP($C177,'World Cup Players'!B:X,3,FALSE),0)</f>
        <v>au Australia</v>
      </c>
      <c r="E177" s="30"/>
      <c r="F177" s="23">
        <f>IFERROR(VLOOKUP($C177,'World Cup Players'!B:X,9,FALSE),0)</f>
        <v>223</v>
      </c>
      <c r="G177" s="23">
        <f>IFERROR(VLOOKUP($C177,'World Cup Players'!B:X,11,FALSE),0)</f>
        <v>0</v>
      </c>
      <c r="H177" s="23">
        <f>IFERROR(VLOOKUP($C177,'World Cup Players'!B:X,12,FALSE),0)</f>
        <v>0</v>
      </c>
      <c r="I177" s="23">
        <f>IFERROR(VLOOKUP($C177,'GAME WINNING GOALS'!A:B,2,FALSE),0)</f>
        <v>0</v>
      </c>
      <c r="J177" s="23">
        <f>IFERROR(VLOOKUP($C177,'World Cup Players'!B:X,17,FALSE),0)</f>
        <v>1</v>
      </c>
      <c r="K177" s="23">
        <f>IFERROR(VLOOKUP($C177,'World Cup Players'!B:X,18,FALSE),0)</f>
        <v>0</v>
      </c>
      <c r="L177" s="44">
        <f>IFERROR(VLOOKUP($C177,'World Cup GK'!B:AE,16,FALSE),0)</f>
        <v>0</v>
      </c>
      <c r="M177" s="44">
        <f>IFERROR(VLOOKUP($C177,'World Cup GK'!B:AE,19,FALSE),0)</f>
        <v>0</v>
      </c>
      <c r="N177" s="44">
        <f>IFERROR(VLOOKUP($C177,'World Cup GK'!B:AE,14,FALSE),0)</f>
        <v>0</v>
      </c>
      <c r="O177" s="44">
        <f>IFERROR(VLOOKUP($C177,'World Cup GK'!B:AE,11,FALSE),0)</f>
        <v>0</v>
      </c>
      <c r="P177" s="43">
        <f t="shared" si="38"/>
        <v>1.6009</v>
      </c>
      <c r="S177" s="24"/>
      <c r="T177" s="265" t="s">
        <v>411</v>
      </c>
      <c r="U177" s="23" t="s">
        <v>998</v>
      </c>
      <c r="V177" s="30"/>
      <c r="W177" s="23">
        <v>223</v>
      </c>
      <c r="X177" s="23">
        <v>0</v>
      </c>
      <c r="Y177" s="23">
        <v>0</v>
      </c>
      <c r="Z177" s="23">
        <v>0</v>
      </c>
      <c r="AA177" s="23">
        <v>1</v>
      </c>
      <c r="AB177" s="23">
        <v>0</v>
      </c>
      <c r="AC177" s="44">
        <v>0</v>
      </c>
      <c r="AD177" s="44">
        <v>0</v>
      </c>
      <c r="AE177" s="44">
        <v>0</v>
      </c>
      <c r="AF177" s="44">
        <v>0</v>
      </c>
      <c r="AG177" s="43">
        <v>1.6009</v>
      </c>
      <c r="AI177" s="24"/>
      <c r="AJ177" s="265" t="s">
        <v>411</v>
      </c>
      <c r="AK177" s="23" t="s">
        <v>998</v>
      </c>
      <c r="AL177" s="30"/>
      <c r="AM177" s="397">
        <f t="shared" si="35"/>
        <v>0</v>
      </c>
      <c r="AN177" s="397">
        <f t="shared" si="36"/>
        <v>0</v>
      </c>
      <c r="AO177" s="397">
        <f t="shared" si="36"/>
        <v>0</v>
      </c>
      <c r="AP177" s="397">
        <f t="shared" si="36"/>
        <v>0</v>
      </c>
      <c r="AQ177" s="397">
        <f t="shared" si="34"/>
        <v>0</v>
      </c>
      <c r="AR177" s="397">
        <f t="shared" si="33"/>
        <v>0</v>
      </c>
      <c r="AS177" s="397">
        <f t="shared" si="33"/>
        <v>0</v>
      </c>
      <c r="AT177" s="397">
        <f t="shared" si="33"/>
        <v>0</v>
      </c>
      <c r="AU177" s="397">
        <f t="shared" si="33"/>
        <v>0</v>
      </c>
      <c r="AV177" s="397">
        <f t="shared" si="41"/>
        <v>0</v>
      </c>
      <c r="AW177" s="314">
        <f t="shared" si="37"/>
        <v>0</v>
      </c>
    </row>
    <row r="178" spans="2:49" x14ac:dyDescent="0.25">
      <c r="B178" s="24"/>
      <c r="C178" s="267" t="s">
        <v>593</v>
      </c>
      <c r="D178" s="23" t="str">
        <f>IFERROR(VLOOKUP($C178,'World Cup Players'!B:X,3,FALSE),0)</f>
        <v>tr Türkiye</v>
      </c>
      <c r="E178" s="30"/>
      <c r="F178" s="23">
        <f>IFERROR(VLOOKUP($C178,'World Cup Players'!B:X,9,FALSE),0)</f>
        <v>180</v>
      </c>
      <c r="G178" s="23">
        <f>IFERROR(VLOOKUP($C178,'World Cup Players'!B:X,11,FALSE),0)</f>
        <v>0</v>
      </c>
      <c r="H178" s="23">
        <f>IFERROR(VLOOKUP($C178,'World Cup Players'!B:X,12,FALSE),0)</f>
        <v>0</v>
      </c>
      <c r="I178" s="23">
        <f>IFERROR(VLOOKUP($C178,'GAME WINNING GOALS'!A:B,2,FALSE),0)</f>
        <v>0</v>
      </c>
      <c r="J178" s="23">
        <f>IFERROR(VLOOKUP($C178,'World Cup Players'!B:X,17,FALSE),0)</f>
        <v>0</v>
      </c>
      <c r="K178" s="23">
        <f>IFERROR(VLOOKUP($C178,'World Cup Players'!B:X,18,FALSE),0)</f>
        <v>0</v>
      </c>
      <c r="L178" s="44">
        <f>IFERROR(VLOOKUP($C178,'World Cup GK'!B:AE,16,FALSE),0)</f>
        <v>0</v>
      </c>
      <c r="M178" s="44">
        <f>IFERROR(VLOOKUP($C178,'World Cup GK'!B:AE,19,FALSE),0)</f>
        <v>0</v>
      </c>
      <c r="N178" s="44">
        <f>IFERROR(VLOOKUP($C178,'World Cup GK'!B:AE,14,FALSE),0)</f>
        <v>0</v>
      </c>
      <c r="O178" s="44">
        <f>IFERROR(VLOOKUP($C178,'World Cup GK'!B:AE,11,FALSE),0)</f>
        <v>0</v>
      </c>
      <c r="P178" s="43">
        <f t="shared" si="38"/>
        <v>1.494</v>
      </c>
      <c r="S178" s="24"/>
      <c r="T178" s="267" t="s">
        <v>593</v>
      </c>
      <c r="U178" s="23" t="s">
        <v>654</v>
      </c>
      <c r="V178" s="30"/>
      <c r="W178" s="23">
        <v>180</v>
      </c>
      <c r="X178" s="23">
        <v>0</v>
      </c>
      <c r="Y178" s="23">
        <v>0</v>
      </c>
      <c r="Z178" s="23">
        <v>0</v>
      </c>
      <c r="AA178" s="23">
        <v>0</v>
      </c>
      <c r="AB178" s="23">
        <v>0</v>
      </c>
      <c r="AC178" s="44">
        <v>0</v>
      </c>
      <c r="AD178" s="44">
        <v>0</v>
      </c>
      <c r="AE178" s="44">
        <v>0</v>
      </c>
      <c r="AF178" s="44">
        <v>0</v>
      </c>
      <c r="AG178" s="43">
        <v>1.494</v>
      </c>
      <c r="AI178" s="24"/>
      <c r="AJ178" s="267" t="s">
        <v>593</v>
      </c>
      <c r="AK178" s="23" t="s">
        <v>654</v>
      </c>
      <c r="AL178" s="30"/>
      <c r="AM178" s="397">
        <f t="shared" si="35"/>
        <v>0</v>
      </c>
      <c r="AN178" s="397">
        <f t="shared" si="36"/>
        <v>0</v>
      </c>
      <c r="AO178" s="397">
        <f t="shared" si="36"/>
        <v>0</v>
      </c>
      <c r="AP178" s="397">
        <f t="shared" si="36"/>
        <v>0</v>
      </c>
      <c r="AQ178" s="397">
        <f t="shared" si="34"/>
        <v>0</v>
      </c>
      <c r="AR178" s="397">
        <f t="shared" si="33"/>
        <v>0</v>
      </c>
      <c r="AS178" s="397">
        <f t="shared" si="33"/>
        <v>0</v>
      </c>
      <c r="AT178" s="397">
        <f t="shared" si="33"/>
        <v>0</v>
      </c>
      <c r="AU178" s="397">
        <f t="shared" si="33"/>
        <v>0</v>
      </c>
      <c r="AV178" s="397">
        <f t="shared" si="41"/>
        <v>0</v>
      </c>
      <c r="AW178" s="314">
        <f t="shared" si="37"/>
        <v>0</v>
      </c>
    </row>
    <row r="179" spans="2:49" x14ac:dyDescent="0.25">
      <c r="B179" s="24"/>
      <c r="C179" s="265" t="s">
        <v>282</v>
      </c>
      <c r="D179" s="23" t="str">
        <f>IFERROR(VLOOKUP($C179,'World Cup Players'!B:X,3,FALSE),0)</f>
        <v>br Brazil</v>
      </c>
      <c r="E179" s="30"/>
      <c r="F179" s="23">
        <f>IFERROR(VLOOKUP($C179,'World Cup Players'!B:X,9,FALSE),0)</f>
        <v>450</v>
      </c>
      <c r="G179" s="23">
        <f>IFERROR(VLOOKUP($C179,'World Cup Players'!B:X,11,FALSE),0)</f>
        <v>0</v>
      </c>
      <c r="H179" s="23">
        <f>IFERROR(VLOOKUP($C179,'World Cup Players'!B:X,12,FALSE),0)</f>
        <v>0</v>
      </c>
      <c r="I179" s="23">
        <f>IFERROR(VLOOKUP($C179,'GAME WINNING GOALS'!A:B,2,FALSE),0)</f>
        <v>0</v>
      </c>
      <c r="J179" s="23">
        <f>IFERROR(VLOOKUP($C179,'World Cup Players'!B:X,17,FALSE),0)</f>
        <v>0</v>
      </c>
      <c r="K179" s="23">
        <f>IFERROR(VLOOKUP($C179,'World Cup Players'!B:X,18,FALSE),0)</f>
        <v>0</v>
      </c>
      <c r="L179" s="44">
        <f>IFERROR(VLOOKUP($C179,'World Cup GK'!B:AE,16,FALSE),0)</f>
        <v>0</v>
      </c>
      <c r="M179" s="44">
        <f>IFERROR(VLOOKUP($C179,'World Cup GK'!B:AE,19,FALSE),0)</f>
        <v>0</v>
      </c>
      <c r="N179" s="44">
        <f>IFERROR(VLOOKUP($C179,'World Cup GK'!B:AE,14,FALSE),0)</f>
        <v>0</v>
      </c>
      <c r="O179" s="44">
        <f>IFERROR(VLOOKUP($C179,'World Cup GK'!B:AE,11,FALSE),0)</f>
        <v>0</v>
      </c>
      <c r="P179" s="43">
        <f t="shared" si="38"/>
        <v>3.7349999999999999</v>
      </c>
      <c r="S179" s="24"/>
      <c r="T179" s="265" t="s">
        <v>282</v>
      </c>
      <c r="U179" s="23" t="s">
        <v>989</v>
      </c>
      <c r="V179" s="30"/>
      <c r="W179" s="23">
        <v>450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  <c r="AC179" s="44">
        <v>0</v>
      </c>
      <c r="AD179" s="44">
        <v>0</v>
      </c>
      <c r="AE179" s="44">
        <v>0</v>
      </c>
      <c r="AF179" s="44">
        <v>0</v>
      </c>
      <c r="AG179" s="43">
        <v>3.7349999999999999</v>
      </c>
      <c r="AI179" s="24"/>
      <c r="AJ179" s="265" t="s">
        <v>282</v>
      </c>
      <c r="AK179" s="23" t="s">
        <v>989</v>
      </c>
      <c r="AL179" s="30"/>
      <c r="AM179" s="397">
        <f t="shared" si="35"/>
        <v>0</v>
      </c>
      <c r="AN179" s="397">
        <f t="shared" si="36"/>
        <v>0</v>
      </c>
      <c r="AO179" s="397">
        <f t="shared" si="36"/>
        <v>0</v>
      </c>
      <c r="AP179" s="397">
        <f t="shared" si="36"/>
        <v>0</v>
      </c>
      <c r="AQ179" s="397">
        <f t="shared" si="34"/>
        <v>0</v>
      </c>
      <c r="AR179" s="397">
        <f t="shared" si="33"/>
        <v>0</v>
      </c>
      <c r="AS179" s="397">
        <f t="shared" si="33"/>
        <v>0</v>
      </c>
      <c r="AT179" s="397">
        <f t="shared" si="33"/>
        <v>0</v>
      </c>
      <c r="AU179" s="397">
        <f t="shared" si="33"/>
        <v>0</v>
      </c>
      <c r="AV179" s="397">
        <f t="shared" si="41"/>
        <v>0</v>
      </c>
      <c r="AW179" s="314">
        <f t="shared" si="37"/>
        <v>0</v>
      </c>
    </row>
    <row r="180" spans="2:49" ht="16.5" thickBot="1" x14ac:dyDescent="0.3">
      <c r="B180" s="24"/>
      <c r="C180" s="267" t="s">
        <v>217</v>
      </c>
      <c r="D180" s="23" t="str">
        <f>IFERROR(VLOOKUP($C180,'World Cup Players'!B:X,3,FALSE),0)</f>
        <v>nl Netherlands</v>
      </c>
      <c r="E180" s="30"/>
      <c r="F180" s="23">
        <f>IFERROR(VLOOKUP($C180,'World Cup Players'!B:X,9,FALSE),0)</f>
        <v>390</v>
      </c>
      <c r="G180" s="23">
        <f>IFERROR(VLOOKUP($C180,'World Cup Players'!B:X,11,FALSE),0)</f>
        <v>1</v>
      </c>
      <c r="H180" s="23">
        <f>IFERROR(VLOOKUP($C180,'World Cup Players'!B:X,12,FALSE),0)</f>
        <v>1</v>
      </c>
      <c r="I180" s="23">
        <f>IFERROR(VLOOKUP($C180,'GAME WINNING GOALS'!A:B,2,FALSE),0)</f>
        <v>0</v>
      </c>
      <c r="J180" s="23">
        <f>IFERROR(VLOOKUP($C180,'World Cup Players'!B:X,17,FALSE),0)</f>
        <v>0</v>
      </c>
      <c r="K180" s="23">
        <f>IFERROR(VLOOKUP($C180,'World Cup Players'!B:X,18,FALSE),0)</f>
        <v>0</v>
      </c>
      <c r="L180" s="44">
        <f>IFERROR(VLOOKUP($C180,'World Cup GK'!B:AE,16,FALSE),0)</f>
        <v>0</v>
      </c>
      <c r="M180" s="44">
        <f>IFERROR(VLOOKUP($C180,'World Cup GK'!B:AE,19,FALSE),0)</f>
        <v>0</v>
      </c>
      <c r="N180" s="44">
        <f>IFERROR(VLOOKUP($C180,'World Cup GK'!B:AE,14,FALSE),0)</f>
        <v>0</v>
      </c>
      <c r="O180" s="44">
        <f>IFERROR(VLOOKUP($C180,'World Cup GK'!B:AE,11,FALSE),0)</f>
        <v>0</v>
      </c>
      <c r="P180" s="43">
        <f t="shared" si="38"/>
        <v>5.2370000000000001</v>
      </c>
      <c r="S180" s="24"/>
      <c r="T180" s="267" t="s">
        <v>217</v>
      </c>
      <c r="U180" s="23" t="s">
        <v>647</v>
      </c>
      <c r="V180" s="30"/>
      <c r="W180" s="23">
        <v>390</v>
      </c>
      <c r="X180" s="23">
        <v>1</v>
      </c>
      <c r="Y180" s="23">
        <v>1</v>
      </c>
      <c r="Z180" s="23">
        <v>0</v>
      </c>
      <c r="AA180" s="23">
        <v>0</v>
      </c>
      <c r="AB180" s="23">
        <v>0</v>
      </c>
      <c r="AC180" s="44">
        <v>0</v>
      </c>
      <c r="AD180" s="44">
        <v>0</v>
      </c>
      <c r="AE180" s="44">
        <v>0</v>
      </c>
      <c r="AF180" s="44">
        <v>0</v>
      </c>
      <c r="AG180" s="43">
        <v>5.2370000000000001</v>
      </c>
      <c r="AI180" s="24"/>
      <c r="AJ180" s="267" t="s">
        <v>217</v>
      </c>
      <c r="AK180" s="23" t="s">
        <v>647</v>
      </c>
      <c r="AL180" s="30"/>
      <c r="AM180" s="397">
        <f t="shared" si="35"/>
        <v>0</v>
      </c>
      <c r="AN180" s="397">
        <f t="shared" si="36"/>
        <v>0</v>
      </c>
      <c r="AO180" s="397">
        <f t="shared" si="36"/>
        <v>0</v>
      </c>
      <c r="AP180" s="397">
        <f t="shared" si="36"/>
        <v>0</v>
      </c>
      <c r="AQ180" s="397">
        <f t="shared" si="34"/>
        <v>0</v>
      </c>
      <c r="AR180" s="397">
        <f t="shared" si="33"/>
        <v>0</v>
      </c>
      <c r="AS180" s="397">
        <f t="shared" si="33"/>
        <v>0</v>
      </c>
      <c r="AT180" s="397">
        <f t="shared" si="33"/>
        <v>0</v>
      </c>
      <c r="AU180" s="397">
        <f t="shared" si="33"/>
        <v>0</v>
      </c>
      <c r="AV180" s="397">
        <f t="shared" si="41"/>
        <v>0</v>
      </c>
      <c r="AW180" s="314">
        <f t="shared" si="37"/>
        <v>0</v>
      </c>
    </row>
    <row r="181" spans="2:49" x14ac:dyDescent="0.25">
      <c r="B181" s="24"/>
      <c r="C181" s="277" t="s">
        <v>101</v>
      </c>
      <c r="D181" s="23" t="str">
        <f>IFERROR(VLOOKUP($C181,'World Cup Players'!B:X,3,FALSE),0)</f>
        <v>de Germany</v>
      </c>
      <c r="E181" s="30"/>
      <c r="F181" s="23">
        <f>IFERROR(VLOOKUP($C181,'World Cup Players'!B:X,9,FALSE),0)</f>
        <v>262</v>
      </c>
      <c r="G181" s="23">
        <f>IFERROR(VLOOKUP($C181,'World Cup Players'!B:X,11,FALSE),0)</f>
        <v>0</v>
      </c>
      <c r="H181" s="23">
        <f>IFERROR(VLOOKUP($C181,'World Cup Players'!B:X,12,FALSE),0)</f>
        <v>0</v>
      </c>
      <c r="I181" s="41">
        <f>IFERROR(VLOOKUP($C181,'GAME WINNING GOALS'!A:B,2,FALSE),0)</f>
        <v>0</v>
      </c>
      <c r="J181" s="23">
        <f>IFERROR(VLOOKUP($C181,'World Cup Players'!B:X,17,FALSE),0)</f>
        <v>0</v>
      </c>
      <c r="K181" s="23">
        <f>IFERROR(VLOOKUP($C181,'World Cup Players'!B:X,18,FALSE),0)</f>
        <v>0</v>
      </c>
      <c r="L181" s="44">
        <f>IFERROR(VLOOKUP($C181,'World Cup GK'!B:AE,16,FALSE),0)</f>
        <v>0</v>
      </c>
      <c r="M181" s="44">
        <f>IFERROR(VLOOKUP($C181,'World Cup GK'!B:AE,19,FALSE),0)</f>
        <v>0</v>
      </c>
      <c r="N181" s="44">
        <f>IFERROR(VLOOKUP($C181,'World Cup GK'!B:AE,14,FALSE),0)</f>
        <v>0</v>
      </c>
      <c r="O181" s="44">
        <f>IFERROR(VLOOKUP($C181,'World Cup GK'!B:AE,11,FALSE),0)</f>
        <v>0</v>
      </c>
      <c r="P181" s="43">
        <f t="shared" si="38"/>
        <v>2.1745999999999999</v>
      </c>
      <c r="S181" s="24"/>
      <c r="T181" s="277" t="s">
        <v>101</v>
      </c>
      <c r="U181" s="23" t="s">
        <v>634</v>
      </c>
      <c r="V181" s="30"/>
      <c r="W181" s="23">
        <v>262</v>
      </c>
      <c r="X181" s="23">
        <v>0</v>
      </c>
      <c r="Y181" s="23">
        <v>0</v>
      </c>
      <c r="Z181" s="41">
        <v>0</v>
      </c>
      <c r="AA181" s="23">
        <v>0</v>
      </c>
      <c r="AB181" s="23">
        <v>0</v>
      </c>
      <c r="AC181" s="44">
        <v>0</v>
      </c>
      <c r="AD181" s="44">
        <v>0</v>
      </c>
      <c r="AE181" s="44">
        <v>0</v>
      </c>
      <c r="AF181" s="44">
        <v>0</v>
      </c>
      <c r="AG181" s="43">
        <v>2.1745999999999999</v>
      </c>
      <c r="AI181" s="24"/>
      <c r="AJ181" s="277" t="s">
        <v>101</v>
      </c>
      <c r="AK181" s="23" t="s">
        <v>634</v>
      </c>
      <c r="AL181" s="30"/>
      <c r="AM181" s="397">
        <f t="shared" si="35"/>
        <v>0</v>
      </c>
      <c r="AN181" s="397">
        <f t="shared" si="36"/>
        <v>0</v>
      </c>
      <c r="AO181" s="397">
        <f t="shared" si="36"/>
        <v>0</v>
      </c>
      <c r="AP181" s="397">
        <f t="shared" si="36"/>
        <v>0</v>
      </c>
      <c r="AQ181" s="397">
        <f t="shared" si="34"/>
        <v>0</v>
      </c>
      <c r="AR181" s="397">
        <f t="shared" si="33"/>
        <v>0</v>
      </c>
      <c r="AS181" s="397">
        <f t="shared" si="33"/>
        <v>0</v>
      </c>
      <c r="AT181" s="397">
        <f t="shared" si="33"/>
        <v>0</v>
      </c>
      <c r="AU181" s="397">
        <f t="shared" si="33"/>
        <v>0</v>
      </c>
      <c r="AV181" s="397">
        <f t="shared" si="41"/>
        <v>0</v>
      </c>
      <c r="AW181" s="314">
        <f t="shared" si="37"/>
        <v>0</v>
      </c>
    </row>
    <row r="182" spans="2:49" x14ac:dyDescent="0.25">
      <c r="B182" s="24"/>
      <c r="C182" s="266" t="s">
        <v>758</v>
      </c>
      <c r="D182" s="23" t="str">
        <f>IFERROR(VLOOKUP($C182,'World Cup Players'!B:X,3,FALSE),0)</f>
        <v>br Brazil</v>
      </c>
      <c r="E182" s="30"/>
      <c r="F182" s="23">
        <f>IFERROR(VLOOKUP($C182,'World Cup Players'!B:X,9,FALSE),0)</f>
        <v>450</v>
      </c>
      <c r="G182" s="23">
        <f>IFERROR(VLOOKUP($C182,'World Cup Players'!B:X,11,FALSE),0)</f>
        <v>0</v>
      </c>
      <c r="H182" s="23">
        <f>IFERROR(VLOOKUP($C182,'World Cup Players'!B:X,12,FALSE),0)</f>
        <v>1</v>
      </c>
      <c r="I182" s="41">
        <f>IFERROR(VLOOKUP($C182,'GAME WINNING GOALS'!A:B,2,FALSE),0)</f>
        <v>0</v>
      </c>
      <c r="J182" s="23">
        <f>IFERROR(VLOOKUP($C182,'World Cup Players'!B:X,17,FALSE),0)</f>
        <v>0</v>
      </c>
      <c r="K182" s="23">
        <f>IFERROR(VLOOKUP($C182,'World Cup Players'!B:X,18,FALSE),0)</f>
        <v>0</v>
      </c>
      <c r="L182" s="44">
        <f>IFERROR(VLOOKUP($C182,'World Cup GK'!B:AE,16,FALSE),0)</f>
        <v>0</v>
      </c>
      <c r="M182" s="44">
        <f>IFERROR(VLOOKUP($C182,'World Cup GK'!B:AE,19,FALSE),0)</f>
        <v>0</v>
      </c>
      <c r="N182" s="44">
        <f>IFERROR(VLOOKUP($C182,'World Cup GK'!B:AE,14,FALSE),0)</f>
        <v>0</v>
      </c>
      <c r="O182" s="44">
        <f>IFERROR(VLOOKUP($C182,'World Cup GK'!B:AE,11,FALSE),0)</f>
        <v>0</v>
      </c>
      <c r="P182" s="43">
        <f t="shared" si="38"/>
        <v>4.7349999999999994</v>
      </c>
      <c r="S182" s="24"/>
      <c r="T182" s="266" t="s">
        <v>758</v>
      </c>
      <c r="U182" s="23" t="s">
        <v>989</v>
      </c>
      <c r="V182" s="30"/>
      <c r="W182" s="23">
        <v>450</v>
      </c>
      <c r="X182" s="23">
        <v>0</v>
      </c>
      <c r="Y182" s="23">
        <v>1</v>
      </c>
      <c r="Z182" s="41">
        <v>0</v>
      </c>
      <c r="AA182" s="23">
        <v>0</v>
      </c>
      <c r="AB182" s="23">
        <v>0</v>
      </c>
      <c r="AC182" s="44">
        <v>0</v>
      </c>
      <c r="AD182" s="44">
        <v>0</v>
      </c>
      <c r="AE182" s="44">
        <v>0</v>
      </c>
      <c r="AF182" s="44">
        <v>0</v>
      </c>
      <c r="AG182" s="43">
        <v>4.7349999999999994</v>
      </c>
      <c r="AI182" s="24"/>
      <c r="AJ182" s="266" t="s">
        <v>758</v>
      </c>
      <c r="AK182" s="23" t="s">
        <v>989</v>
      </c>
      <c r="AL182" s="30"/>
      <c r="AM182" s="397">
        <f t="shared" si="35"/>
        <v>0</v>
      </c>
      <c r="AN182" s="397">
        <f t="shared" si="36"/>
        <v>0</v>
      </c>
      <c r="AO182" s="397">
        <f t="shared" si="36"/>
        <v>0</v>
      </c>
      <c r="AP182" s="397">
        <f t="shared" si="36"/>
        <v>0</v>
      </c>
      <c r="AQ182" s="397">
        <f t="shared" si="34"/>
        <v>0</v>
      </c>
      <c r="AR182" s="397">
        <f t="shared" si="33"/>
        <v>0</v>
      </c>
      <c r="AS182" s="397">
        <f t="shared" si="33"/>
        <v>0</v>
      </c>
      <c r="AT182" s="397">
        <f t="shared" si="33"/>
        <v>0</v>
      </c>
      <c r="AU182" s="397">
        <f t="shared" si="33"/>
        <v>0</v>
      </c>
      <c r="AV182" s="397">
        <f t="shared" si="41"/>
        <v>0</v>
      </c>
      <c r="AW182" s="314">
        <f t="shared" si="37"/>
        <v>0</v>
      </c>
    </row>
    <row r="183" spans="2:49" ht="16.5" thickBot="1" x14ac:dyDescent="0.3">
      <c r="B183" s="24"/>
      <c r="C183" s="270" t="s">
        <v>226</v>
      </c>
      <c r="D183" s="23" t="str">
        <f>IFERROR(VLOOKUP($C183,'World Cup Players'!B:X,3,FALSE),0)</f>
        <v>br Brazil</v>
      </c>
      <c r="E183" s="30"/>
      <c r="F183" s="23">
        <f>IFERROR(VLOOKUP($C183,'World Cup Players'!B:X,9,FALSE),0)</f>
        <v>450</v>
      </c>
      <c r="G183" s="23">
        <f>IFERROR(VLOOKUP($C183,'World Cup Players'!B:X,11,FALSE),0)</f>
        <v>0</v>
      </c>
      <c r="H183" s="23">
        <f>IFERROR(VLOOKUP($C183,'World Cup Players'!B:X,12,FALSE),0)</f>
        <v>0</v>
      </c>
      <c r="I183" s="41">
        <f>IFERROR(VLOOKUP($C183,'GAME WINNING GOALS'!A:B,2,FALSE),0)</f>
        <v>0</v>
      </c>
      <c r="J183" s="23">
        <f>IFERROR(VLOOKUP($C183,'World Cup Players'!B:X,17,FALSE),0)</f>
        <v>0</v>
      </c>
      <c r="K183" s="23">
        <f>IFERROR(VLOOKUP($C183,'World Cup Players'!B:X,18,FALSE),0)</f>
        <v>0</v>
      </c>
      <c r="L183" s="44">
        <f>IFERROR(VLOOKUP($C183,'World Cup GK'!B:AE,16,FALSE),0)</f>
        <v>3</v>
      </c>
      <c r="M183" s="44">
        <f>IFERROR(VLOOKUP($C183,'World Cup GK'!B:AE,19,FALSE),0)</f>
        <v>2</v>
      </c>
      <c r="N183" s="44">
        <f>IFERROR(VLOOKUP($C183,'World Cup GK'!B:AE,14,FALSE),0)</f>
        <v>14</v>
      </c>
      <c r="O183" s="44">
        <f>IFERROR(VLOOKUP($C183,'World Cup GK'!B:AE,11,FALSE),0)</f>
        <v>4</v>
      </c>
      <c r="P183" s="43">
        <f t="shared" si="38"/>
        <v>10.535</v>
      </c>
      <c r="S183" s="24"/>
      <c r="T183" s="270" t="s">
        <v>226</v>
      </c>
      <c r="U183" s="23" t="s">
        <v>989</v>
      </c>
      <c r="V183" s="30"/>
      <c r="W183" s="23">
        <v>450</v>
      </c>
      <c r="X183" s="23">
        <v>0</v>
      </c>
      <c r="Y183" s="23">
        <v>0</v>
      </c>
      <c r="Z183" s="41">
        <v>0</v>
      </c>
      <c r="AA183" s="23">
        <v>0</v>
      </c>
      <c r="AB183" s="23">
        <v>0</v>
      </c>
      <c r="AC183" s="44">
        <v>3</v>
      </c>
      <c r="AD183" s="44">
        <v>2</v>
      </c>
      <c r="AE183" s="44">
        <v>14</v>
      </c>
      <c r="AF183" s="44">
        <v>4</v>
      </c>
      <c r="AG183" s="43">
        <v>10.535</v>
      </c>
      <c r="AI183" s="24"/>
      <c r="AJ183" s="270" t="s">
        <v>226</v>
      </c>
      <c r="AK183" s="23" t="s">
        <v>989</v>
      </c>
      <c r="AL183" s="30"/>
      <c r="AM183" s="397">
        <f t="shared" si="35"/>
        <v>0</v>
      </c>
      <c r="AN183" s="397">
        <f t="shared" si="36"/>
        <v>0</v>
      </c>
      <c r="AO183" s="397">
        <f t="shared" si="36"/>
        <v>0</v>
      </c>
      <c r="AP183" s="397">
        <f t="shared" si="36"/>
        <v>0</v>
      </c>
      <c r="AQ183" s="397">
        <f t="shared" si="34"/>
        <v>0</v>
      </c>
      <c r="AR183" s="397">
        <f t="shared" si="33"/>
        <v>0</v>
      </c>
      <c r="AS183" s="397">
        <f t="shared" si="33"/>
        <v>0</v>
      </c>
      <c r="AT183" s="397">
        <f t="shared" si="33"/>
        <v>0</v>
      </c>
      <c r="AU183" s="397">
        <f t="shared" si="33"/>
        <v>0</v>
      </c>
      <c r="AV183" s="397">
        <f t="shared" si="41"/>
        <v>0</v>
      </c>
      <c r="AW183" s="314">
        <f t="shared" si="37"/>
        <v>0</v>
      </c>
    </row>
    <row r="184" spans="2:49" x14ac:dyDescent="0.25">
      <c r="B184" s="24"/>
      <c r="C184" s="277" t="s">
        <v>45</v>
      </c>
      <c r="D184" s="23" t="str">
        <f>IFERROR(VLOOKUP($C184,'World Cup Players'!B:X,3,FALSE),0)</f>
        <v>eng England</v>
      </c>
      <c r="E184" s="30"/>
      <c r="F184" s="23">
        <f>IFERROR(VLOOKUP($C184,'World Cup Players'!B:X,9,FALSE),0)</f>
        <v>660</v>
      </c>
      <c r="G184" s="23">
        <f>IFERROR(VLOOKUP($C184,'World Cup Players'!B:X,11,FALSE),0)</f>
        <v>0</v>
      </c>
      <c r="H184" s="23">
        <f>IFERROR(VLOOKUP($C184,'World Cup Players'!B:X,12,FALSE),0)</f>
        <v>0</v>
      </c>
      <c r="I184" s="41">
        <f>IFERROR(VLOOKUP($C184,'GAME WINNING GOALS'!A:B,2,FALSE),0)</f>
        <v>0</v>
      </c>
      <c r="J184" s="23">
        <f>IFERROR(VLOOKUP($C184,'World Cup Players'!B:X,17,FALSE),0)</f>
        <v>0</v>
      </c>
      <c r="K184" s="23">
        <f>IFERROR(VLOOKUP($C184,'World Cup Players'!B:X,18,FALSE),0)</f>
        <v>0</v>
      </c>
      <c r="L184" s="44">
        <f>IFERROR(VLOOKUP($C184,'World Cup GK'!B:AE,16,FALSE),0)</f>
        <v>5</v>
      </c>
      <c r="M184" s="44">
        <f>IFERROR(VLOOKUP($C184,'World Cup GK'!B:AE,19,FALSE),0)</f>
        <v>2</v>
      </c>
      <c r="N184" s="44">
        <f>IFERROR(VLOOKUP($C184,'World Cup GK'!B:AE,14,FALSE),0)</f>
        <v>15</v>
      </c>
      <c r="O184" s="44">
        <f>IFERROR(VLOOKUP($C184,'World Cup GK'!B:AE,11,FALSE),0)</f>
        <v>8</v>
      </c>
      <c r="P184" s="43">
        <f t="shared" si="38"/>
        <v>13.478</v>
      </c>
      <c r="S184" s="24"/>
      <c r="T184" s="277" t="s">
        <v>45</v>
      </c>
      <c r="U184" s="23" t="s">
        <v>1542</v>
      </c>
      <c r="V184" s="30"/>
      <c r="W184" s="23">
        <v>450</v>
      </c>
      <c r="X184" s="23">
        <v>0</v>
      </c>
      <c r="Y184" s="23">
        <v>0</v>
      </c>
      <c r="Z184" s="41">
        <v>0</v>
      </c>
      <c r="AA184" s="23">
        <v>0</v>
      </c>
      <c r="AB184" s="23">
        <v>0</v>
      </c>
      <c r="AC184" s="44">
        <v>4</v>
      </c>
      <c r="AD184" s="44">
        <v>2</v>
      </c>
      <c r="AE184" s="44">
        <v>9</v>
      </c>
      <c r="AF184" s="44">
        <v>5</v>
      </c>
      <c r="AG184" s="43">
        <v>10.285</v>
      </c>
      <c r="AI184" s="24"/>
      <c r="AJ184" s="277" t="s">
        <v>45</v>
      </c>
      <c r="AK184" s="23" t="s">
        <v>1542</v>
      </c>
      <c r="AL184" s="30"/>
      <c r="AM184" s="397">
        <f t="shared" si="35"/>
        <v>210</v>
      </c>
      <c r="AN184" s="397">
        <f t="shared" si="36"/>
        <v>0</v>
      </c>
      <c r="AO184" s="397">
        <f t="shared" si="36"/>
        <v>0</v>
      </c>
      <c r="AP184" s="397">
        <f t="shared" si="36"/>
        <v>0</v>
      </c>
      <c r="AQ184" s="397">
        <f t="shared" si="34"/>
        <v>0</v>
      </c>
      <c r="AR184" s="397">
        <f t="shared" si="33"/>
        <v>0</v>
      </c>
      <c r="AS184" s="397">
        <f t="shared" si="33"/>
        <v>1</v>
      </c>
      <c r="AT184" s="397">
        <f t="shared" si="33"/>
        <v>0</v>
      </c>
      <c r="AU184" s="397">
        <f t="shared" si="33"/>
        <v>6</v>
      </c>
      <c r="AV184" s="397">
        <f t="shared" si="41"/>
        <v>3</v>
      </c>
      <c r="AW184" s="314">
        <f>P184-AG184</f>
        <v>3.1929999999999996</v>
      </c>
    </row>
    <row r="185" spans="2:49" x14ac:dyDescent="0.25">
      <c r="B185" s="24"/>
      <c r="C185" s="267" t="s">
        <v>1487</v>
      </c>
      <c r="D185" s="23" t="str">
        <f>IFERROR(VLOOKUP($C185,'World Cup Players'!B:X,3,FALSE),0)</f>
        <v>sn Senegal</v>
      </c>
      <c r="E185" s="30"/>
      <c r="F185" s="23">
        <f>IFERROR(VLOOKUP($C185,'World Cup Players'!B:X,9,FALSE),0)</f>
        <v>152</v>
      </c>
      <c r="G185" s="23">
        <f>IFERROR(VLOOKUP($C185,'World Cup Players'!B:X,11,FALSE),0)</f>
        <v>0</v>
      </c>
      <c r="H185" s="23">
        <f>IFERROR(VLOOKUP($C185,'World Cup Players'!B:X,12,FALSE),0)</f>
        <v>0</v>
      </c>
      <c r="I185" s="23">
        <f>IFERROR(VLOOKUP($C185,'GAME WINNING GOALS'!A:B,2,FALSE),0)</f>
        <v>0</v>
      </c>
      <c r="J185" s="23">
        <f>IFERROR(VLOOKUP($C185,'World Cup Players'!B:X,17,FALSE),0)</f>
        <v>0</v>
      </c>
      <c r="K185" s="23">
        <f>IFERROR(VLOOKUP($C185,'World Cup Players'!B:X,18,FALSE),0)</f>
        <v>0</v>
      </c>
      <c r="L185" s="44">
        <f>IFERROR(VLOOKUP($C185,'World Cup GK'!B:AE,16,FALSE),0)</f>
        <v>0</v>
      </c>
      <c r="M185" s="44">
        <f>IFERROR(VLOOKUP($C185,'World Cup GK'!B:AE,19,FALSE),0)</f>
        <v>0</v>
      </c>
      <c r="N185" s="44">
        <f>IFERROR(VLOOKUP($C185,'World Cup GK'!B:AE,14,FALSE),0)</f>
        <v>8</v>
      </c>
      <c r="O185" s="44">
        <f>IFERROR(VLOOKUP($C185,'World Cup GK'!B:AE,11,FALSE),0)</f>
        <v>6</v>
      </c>
      <c r="P185" s="43">
        <f t="shared" si="38"/>
        <v>1.3616000000000001</v>
      </c>
      <c r="S185" s="24"/>
      <c r="T185" s="267" t="s">
        <v>1487</v>
      </c>
      <c r="U185" s="23" t="s">
        <v>1438</v>
      </c>
      <c r="V185" s="30"/>
      <c r="W185" s="23">
        <v>152</v>
      </c>
      <c r="X185" s="23">
        <v>0</v>
      </c>
      <c r="Y185" s="23">
        <v>0</v>
      </c>
      <c r="Z185" s="23">
        <v>0</v>
      </c>
      <c r="AA185" s="23">
        <v>0</v>
      </c>
      <c r="AB185" s="23">
        <v>0</v>
      </c>
      <c r="AC185" s="44">
        <v>0</v>
      </c>
      <c r="AD185" s="44">
        <v>0</v>
      </c>
      <c r="AE185" s="44">
        <v>8</v>
      </c>
      <c r="AF185" s="44">
        <v>6</v>
      </c>
      <c r="AG185" s="43">
        <v>1.3616000000000001</v>
      </c>
      <c r="AI185" s="24"/>
      <c r="AJ185" s="267" t="s">
        <v>1487</v>
      </c>
      <c r="AK185" s="23" t="s">
        <v>1438</v>
      </c>
      <c r="AL185" s="30"/>
      <c r="AM185" s="397">
        <f t="shared" si="35"/>
        <v>0</v>
      </c>
      <c r="AN185" s="397">
        <f t="shared" si="36"/>
        <v>0</v>
      </c>
      <c r="AO185" s="397">
        <f t="shared" si="36"/>
        <v>0</v>
      </c>
      <c r="AP185" s="397">
        <f t="shared" si="36"/>
        <v>0</v>
      </c>
      <c r="AQ185" s="397">
        <f t="shared" si="34"/>
        <v>0</v>
      </c>
      <c r="AR185" s="397">
        <f t="shared" si="33"/>
        <v>0</v>
      </c>
      <c r="AS185" s="397">
        <f t="shared" si="33"/>
        <v>0</v>
      </c>
      <c r="AT185" s="397">
        <f t="shared" si="33"/>
        <v>0</v>
      </c>
      <c r="AU185" s="397">
        <f t="shared" si="33"/>
        <v>0</v>
      </c>
      <c r="AV185" s="397">
        <f t="shared" si="41"/>
        <v>0</v>
      </c>
      <c r="AW185" s="314">
        <f t="shared" si="37"/>
        <v>0</v>
      </c>
    </row>
    <row r="186" spans="2:49" x14ac:dyDescent="0.25">
      <c r="B186" s="24"/>
      <c r="C186" s="267" t="s">
        <v>765</v>
      </c>
      <c r="D186" s="23" t="str">
        <f>IFERROR(VLOOKUP($C186,'World Cup Players'!B:X,3,FALSE),0)</f>
        <v>no Norway</v>
      </c>
      <c r="E186" s="30"/>
      <c r="F186" s="23">
        <f>IFERROR(VLOOKUP($C186,'World Cup Players'!B:X,9,FALSE),0)</f>
        <v>480</v>
      </c>
      <c r="G186" s="23">
        <f>IFERROR(VLOOKUP($C186,'World Cup Players'!B:X,11,FALSE),0)</f>
        <v>0</v>
      </c>
      <c r="I186" s="23">
        <f>IFERROR(VLOOKUP($C186,'GAME WINNING GOALS'!A:B,2,FALSE),0)</f>
        <v>0</v>
      </c>
      <c r="J186" s="23">
        <f>IFERROR(VLOOKUP($C186,'World Cup Players'!B:X,17,FALSE),0)</f>
        <v>0</v>
      </c>
      <c r="K186" s="23">
        <f>IFERROR(VLOOKUP($C186,'World Cup Players'!B:X,18,FALSE),0)</f>
        <v>0</v>
      </c>
      <c r="L186" s="44">
        <f>IFERROR(VLOOKUP($C186,'World Cup GK'!B:AE,16,FALSE),0)</f>
        <v>4</v>
      </c>
      <c r="M186" s="44">
        <f>IFERROR(VLOOKUP($C186,'World Cup GK'!B:AE,19,FALSE),0)</f>
        <v>0</v>
      </c>
      <c r="N186" s="44">
        <f>IFERROR(VLOOKUP($C186,'World Cup GK'!B:AE,14,FALSE),0)</f>
        <v>15</v>
      </c>
      <c r="O186" s="44">
        <f>IFERROR(VLOOKUP($C186,'World Cup GK'!B:AE,11,FALSE),0)</f>
        <v>7</v>
      </c>
      <c r="P186" s="43">
        <f t="shared" si="38"/>
        <v>9.234</v>
      </c>
      <c r="S186" s="24"/>
      <c r="T186" s="267" t="s">
        <v>765</v>
      </c>
      <c r="U186" s="23" t="s">
        <v>1397</v>
      </c>
      <c r="V186" s="30"/>
      <c r="W186" s="23">
        <v>360</v>
      </c>
      <c r="X186" s="23">
        <v>0</v>
      </c>
      <c r="Z186" s="23">
        <v>0</v>
      </c>
      <c r="AA186" s="23">
        <v>0</v>
      </c>
      <c r="AB186" s="23">
        <v>0</v>
      </c>
      <c r="AC186" s="44">
        <v>4</v>
      </c>
      <c r="AD186" s="44">
        <v>0</v>
      </c>
      <c r="AE186" s="44">
        <v>9</v>
      </c>
      <c r="AF186" s="44">
        <v>5</v>
      </c>
      <c r="AG186" s="43">
        <v>7.5380000000000003</v>
      </c>
      <c r="AI186" s="24"/>
      <c r="AJ186" s="267" t="s">
        <v>765</v>
      </c>
      <c r="AK186" s="23" t="s">
        <v>1397</v>
      </c>
      <c r="AL186" s="30"/>
      <c r="AM186" s="397">
        <f t="shared" si="35"/>
        <v>120</v>
      </c>
      <c r="AN186" s="397">
        <f t="shared" si="36"/>
        <v>0</v>
      </c>
      <c r="AO186" s="397">
        <f t="shared" si="36"/>
        <v>0</v>
      </c>
      <c r="AP186" s="397">
        <f t="shared" si="36"/>
        <v>0</v>
      </c>
      <c r="AQ186" s="397">
        <f t="shared" si="34"/>
        <v>0</v>
      </c>
      <c r="AR186" s="397">
        <f t="shared" si="33"/>
        <v>0</v>
      </c>
      <c r="AS186" s="397">
        <f t="shared" si="33"/>
        <v>0</v>
      </c>
      <c r="AT186" s="397">
        <f t="shared" si="33"/>
        <v>0</v>
      </c>
      <c r="AU186" s="397">
        <f t="shared" si="33"/>
        <v>6</v>
      </c>
      <c r="AV186" s="397">
        <f t="shared" si="41"/>
        <v>2</v>
      </c>
      <c r="AW186" s="314">
        <f>P186-AG186</f>
        <v>1.6959999999999997</v>
      </c>
    </row>
    <row r="187" spans="2:49" x14ac:dyDescent="0.25">
      <c r="B187" s="24"/>
      <c r="C187" s="267" t="s">
        <v>764</v>
      </c>
      <c r="D187" s="23" t="str">
        <f>IFERROR(VLOOKUP($C187,'World Cup Players'!B:X,3,FALSE),0)</f>
        <v>ca Canada</v>
      </c>
      <c r="E187" s="30"/>
      <c r="F187" s="23">
        <f>IFERROR(VLOOKUP($C187,'World Cup Players'!B:X,9,FALSE),0)</f>
        <v>450</v>
      </c>
      <c r="G187" s="23">
        <f>IFERROR(VLOOKUP($C187,'World Cup Players'!B:X,11,FALSE),0)</f>
        <v>0</v>
      </c>
      <c r="H187" s="23">
        <f>IFERROR(VLOOKUP($C187,'World Cup Players'!#REF!,11,FALSE),0)</f>
        <v>0</v>
      </c>
      <c r="I187" s="23">
        <f>IFERROR(VLOOKUP($C187,'GAME WINNING GOALS'!A:B,2,FALSE),0)</f>
        <v>0</v>
      </c>
      <c r="J187" s="23">
        <f>IFERROR(VLOOKUP($C187,'World Cup Players'!#REF!,16,FALSE),0)</f>
        <v>0</v>
      </c>
      <c r="K187" s="23">
        <f>IFERROR(VLOOKUP($C187,'World Cup Players'!#REF!,16,FALSE),0)</f>
        <v>0</v>
      </c>
      <c r="L187" s="44">
        <f>IFERROR(VLOOKUP($C187,'World Cup GK'!B:AE,16,FALSE),0)</f>
        <v>2</v>
      </c>
      <c r="M187" s="44">
        <f>IFERROR(VLOOKUP($C187,'World Cup GK'!B:AE,19,FALSE),0)</f>
        <v>2</v>
      </c>
      <c r="N187" s="44">
        <f>IFERROR(VLOOKUP($C187,'World Cup GK'!B:AE,14,FALSE),0)</f>
        <v>6</v>
      </c>
      <c r="O187" s="44">
        <f>IFERROR(VLOOKUP($C187,'World Cup GK'!B:AE,11,FALSE),0)</f>
        <v>6</v>
      </c>
      <c r="P187" s="43">
        <f t="shared" si="38"/>
        <v>7.4349999999999987</v>
      </c>
      <c r="S187" s="24"/>
      <c r="T187" s="267" t="s">
        <v>764</v>
      </c>
      <c r="U187" s="23" t="s">
        <v>887</v>
      </c>
      <c r="V187" s="30"/>
      <c r="W187" s="23">
        <v>450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  <c r="AC187" s="44">
        <v>2</v>
      </c>
      <c r="AD187" s="44">
        <v>2</v>
      </c>
      <c r="AE187" s="44">
        <v>6</v>
      </c>
      <c r="AF187" s="44">
        <v>6</v>
      </c>
      <c r="AG187" s="43">
        <v>7.4349999999999987</v>
      </c>
      <c r="AI187" s="24"/>
      <c r="AJ187" s="267" t="s">
        <v>764</v>
      </c>
      <c r="AK187" s="23" t="s">
        <v>887</v>
      </c>
      <c r="AL187" s="30"/>
      <c r="AM187" s="397">
        <f t="shared" si="35"/>
        <v>0</v>
      </c>
      <c r="AN187" s="397">
        <f t="shared" si="36"/>
        <v>0</v>
      </c>
      <c r="AO187" s="397">
        <f t="shared" si="36"/>
        <v>0</v>
      </c>
      <c r="AP187" s="397">
        <f t="shared" si="36"/>
        <v>0</v>
      </c>
      <c r="AQ187" s="397">
        <f t="shared" si="34"/>
        <v>0</v>
      </c>
      <c r="AR187" s="397">
        <f t="shared" si="33"/>
        <v>0</v>
      </c>
      <c r="AS187" s="397">
        <f t="shared" si="33"/>
        <v>0</v>
      </c>
      <c r="AT187" s="397">
        <f t="shared" si="33"/>
        <v>0</v>
      </c>
      <c r="AU187" s="397">
        <f t="shared" si="33"/>
        <v>0</v>
      </c>
      <c r="AV187" s="397">
        <f t="shared" si="41"/>
        <v>0</v>
      </c>
      <c r="AW187" s="314">
        <f t="shared" si="37"/>
        <v>0</v>
      </c>
    </row>
    <row r="188" spans="2:49" x14ac:dyDescent="0.25">
      <c r="B188" s="24"/>
      <c r="C188" s="267" t="s">
        <v>155</v>
      </c>
      <c r="D188" s="23">
        <f>IFERROR(VLOOKUP($C188,'World Cup Players'!B:X,3,FALSE),0)</f>
        <v>0</v>
      </c>
      <c r="E188" s="30"/>
      <c r="L188" s="44"/>
      <c r="M188" s="44"/>
      <c r="N188" s="44"/>
      <c r="O188" s="44"/>
      <c r="S188" s="24"/>
      <c r="T188" s="267" t="s">
        <v>155</v>
      </c>
      <c r="U188" s="23">
        <v>0</v>
      </c>
      <c r="V188" s="30"/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  <c r="AC188" s="44">
        <v>0</v>
      </c>
      <c r="AD188" s="44">
        <v>0</v>
      </c>
      <c r="AE188" s="44">
        <v>0</v>
      </c>
      <c r="AF188" s="44">
        <v>0</v>
      </c>
      <c r="AG188" s="43">
        <v>0</v>
      </c>
      <c r="AI188" s="24"/>
      <c r="AJ188" s="267" t="s">
        <v>155</v>
      </c>
      <c r="AK188" s="23">
        <v>0</v>
      </c>
      <c r="AL188" s="30"/>
      <c r="AM188" s="397">
        <f t="shared" si="35"/>
        <v>0</v>
      </c>
      <c r="AN188" s="397">
        <f t="shared" si="36"/>
        <v>0</v>
      </c>
      <c r="AO188" s="397">
        <f t="shared" si="36"/>
        <v>0</v>
      </c>
      <c r="AP188" s="397">
        <f t="shared" si="36"/>
        <v>0</v>
      </c>
      <c r="AQ188" s="397">
        <f t="shared" si="34"/>
        <v>0</v>
      </c>
      <c r="AR188" s="397">
        <f t="shared" si="33"/>
        <v>0</v>
      </c>
      <c r="AS188" s="397">
        <f t="shared" si="33"/>
        <v>0</v>
      </c>
      <c r="AT188" s="397">
        <f t="shared" si="33"/>
        <v>0</v>
      </c>
      <c r="AU188" s="397">
        <f t="shared" si="33"/>
        <v>0</v>
      </c>
      <c r="AV188" s="397">
        <f t="shared" si="41"/>
        <v>0</v>
      </c>
      <c r="AW188" s="314">
        <f t="shared" ref="AW188:AW192" si="46">P188-AG188</f>
        <v>0</v>
      </c>
    </row>
    <row r="189" spans="2:49" x14ac:dyDescent="0.25">
      <c r="B189" s="24"/>
      <c r="C189" s="265" t="s">
        <v>304</v>
      </c>
      <c r="D189" s="23">
        <f>IFERROR(VLOOKUP($C189,'World Cup Players'!B:X,3,FALSE),0)</f>
        <v>0</v>
      </c>
      <c r="E189" s="30"/>
      <c r="L189" s="44"/>
      <c r="M189" s="44"/>
      <c r="N189" s="44"/>
      <c r="O189" s="44"/>
      <c r="S189" s="24"/>
      <c r="T189" s="265" t="s">
        <v>304</v>
      </c>
      <c r="U189" s="23">
        <v>0</v>
      </c>
      <c r="V189" s="30"/>
      <c r="W189" s="23">
        <v>0</v>
      </c>
      <c r="X189" s="23">
        <v>0</v>
      </c>
      <c r="Y189" s="23">
        <v>0</v>
      </c>
      <c r="Z189" s="23">
        <v>0</v>
      </c>
      <c r="AA189" s="23">
        <v>0</v>
      </c>
      <c r="AB189" s="23">
        <v>0</v>
      </c>
      <c r="AC189" s="44">
        <v>0</v>
      </c>
      <c r="AD189" s="44">
        <v>0</v>
      </c>
      <c r="AE189" s="44">
        <v>0</v>
      </c>
      <c r="AF189" s="44">
        <v>0</v>
      </c>
      <c r="AG189" s="43">
        <v>0</v>
      </c>
      <c r="AI189" s="24"/>
      <c r="AJ189" s="265" t="s">
        <v>304</v>
      </c>
      <c r="AK189" s="23">
        <v>0</v>
      </c>
      <c r="AL189" s="30"/>
      <c r="AM189" s="397">
        <f t="shared" si="35"/>
        <v>0</v>
      </c>
      <c r="AN189" s="397">
        <f t="shared" si="36"/>
        <v>0</v>
      </c>
      <c r="AO189" s="397">
        <f t="shared" si="36"/>
        <v>0</v>
      </c>
      <c r="AP189" s="397">
        <f t="shared" si="36"/>
        <v>0</v>
      </c>
      <c r="AQ189" s="397">
        <f t="shared" si="34"/>
        <v>0</v>
      </c>
      <c r="AR189" s="397">
        <f t="shared" si="33"/>
        <v>0</v>
      </c>
      <c r="AS189" s="397">
        <f t="shared" si="33"/>
        <v>0</v>
      </c>
      <c r="AT189" s="397">
        <f t="shared" si="33"/>
        <v>0</v>
      </c>
      <c r="AU189" s="397">
        <f t="shared" si="33"/>
        <v>0</v>
      </c>
      <c r="AV189" s="397">
        <f t="shared" si="41"/>
        <v>0</v>
      </c>
      <c r="AW189" s="314">
        <f t="shared" si="46"/>
        <v>0</v>
      </c>
    </row>
    <row r="190" spans="2:49" x14ac:dyDescent="0.25">
      <c r="B190" s="24"/>
      <c r="C190" s="265" t="s">
        <v>794</v>
      </c>
      <c r="D190" s="23">
        <f>IFERROR(VLOOKUP($C190,'World Cup Players'!B:X,3,FALSE),0)</f>
        <v>0</v>
      </c>
      <c r="E190" s="30"/>
      <c r="L190" s="44"/>
      <c r="M190" s="44"/>
      <c r="N190" s="44"/>
      <c r="O190" s="44"/>
      <c r="S190" s="24"/>
      <c r="T190" s="265" t="s">
        <v>794</v>
      </c>
      <c r="U190" s="23">
        <v>0</v>
      </c>
      <c r="V190" s="30"/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44">
        <v>0</v>
      </c>
      <c r="AD190" s="44">
        <v>0</v>
      </c>
      <c r="AE190" s="44">
        <v>0</v>
      </c>
      <c r="AF190" s="44">
        <v>0</v>
      </c>
      <c r="AG190" s="43">
        <v>0</v>
      </c>
      <c r="AI190" s="24"/>
      <c r="AJ190" s="265" t="s">
        <v>794</v>
      </c>
      <c r="AK190" s="23">
        <v>0</v>
      </c>
      <c r="AL190" s="30"/>
      <c r="AM190" s="397">
        <f t="shared" si="35"/>
        <v>0</v>
      </c>
      <c r="AN190" s="397">
        <f t="shared" si="36"/>
        <v>0</v>
      </c>
      <c r="AO190" s="397">
        <f t="shared" si="36"/>
        <v>0</v>
      </c>
      <c r="AP190" s="397">
        <f t="shared" si="36"/>
        <v>0</v>
      </c>
      <c r="AQ190" s="397">
        <f t="shared" si="34"/>
        <v>0</v>
      </c>
      <c r="AR190" s="397">
        <f t="shared" si="33"/>
        <v>0</v>
      </c>
      <c r="AS190" s="397">
        <f t="shared" si="33"/>
        <v>0</v>
      </c>
      <c r="AT190" s="397">
        <f t="shared" si="33"/>
        <v>0</v>
      </c>
      <c r="AU190" s="397">
        <f t="shared" si="33"/>
        <v>0</v>
      </c>
      <c r="AV190" s="397">
        <f t="shared" si="41"/>
        <v>0</v>
      </c>
      <c r="AW190" s="314">
        <f t="shared" si="46"/>
        <v>0</v>
      </c>
    </row>
    <row r="191" spans="2:49" x14ac:dyDescent="0.25">
      <c r="B191" s="40" t="s">
        <v>798</v>
      </c>
      <c r="C191" s="293"/>
      <c r="D191" s="23">
        <f>IFERROR(VLOOKUP($C191,'World Cup Players'!B:X,3,FALSE),0)</f>
        <v>0</v>
      </c>
      <c r="E191" s="35">
        <f t="shared" ref="E191" si="47">SUM(E192:E216)</f>
        <v>0</v>
      </c>
      <c r="F191" s="35">
        <f>SUM(F192:F221)</f>
        <v>10111</v>
      </c>
      <c r="G191" s="35">
        <f>SUM(G192:G220)</f>
        <v>35</v>
      </c>
      <c r="H191" s="35">
        <f>SUM(H192:H221)</f>
        <v>20</v>
      </c>
      <c r="I191" s="35">
        <f>SUM(I192:I220)</f>
        <v>17</v>
      </c>
      <c r="J191" s="35">
        <f>SUM(J192:J221)</f>
        <v>4</v>
      </c>
      <c r="K191" s="35">
        <f>SUM(K192:K220)</f>
        <v>1</v>
      </c>
      <c r="L191" s="35">
        <f>SUM(L192:L221)</f>
        <v>15</v>
      </c>
      <c r="M191" s="35">
        <f>SUM(M192:M221)</f>
        <v>7</v>
      </c>
      <c r="N191" s="35">
        <f>SUM(N192:N221)</f>
        <v>51</v>
      </c>
      <c r="O191" s="35">
        <f>SUM(O192:O221)</f>
        <v>28</v>
      </c>
      <c r="P191" s="43">
        <f>SUM((F191*0.0083)+G191+H191+I191+L191+M191+(N191*0.2))-((J191*0.25)+(K191*0.5))-(O191*0.25)</f>
        <v>179.62129999999999</v>
      </c>
      <c r="S191" s="40" t="s">
        <v>798</v>
      </c>
      <c r="T191" s="293"/>
      <c r="U191" s="23">
        <v>0</v>
      </c>
      <c r="V191" s="35">
        <v>0</v>
      </c>
      <c r="W191" s="35">
        <v>8946</v>
      </c>
      <c r="X191" s="35">
        <v>30</v>
      </c>
      <c r="Y191" s="35">
        <v>19</v>
      </c>
      <c r="Z191" s="35">
        <v>14</v>
      </c>
      <c r="AA191" s="35">
        <v>2</v>
      </c>
      <c r="AB191" s="35">
        <v>1</v>
      </c>
      <c r="AC191" s="35">
        <v>13</v>
      </c>
      <c r="AD191" s="35">
        <v>7</v>
      </c>
      <c r="AE191" s="35">
        <v>42</v>
      </c>
      <c r="AF191" s="35">
        <v>23</v>
      </c>
      <c r="AG191" s="43">
        <v>158.90180000000001</v>
      </c>
      <c r="AI191" s="40" t="s">
        <v>798</v>
      </c>
      <c r="AJ191" s="293"/>
      <c r="AK191" s="23">
        <v>0</v>
      </c>
      <c r="AL191" s="35">
        <v>0</v>
      </c>
      <c r="AM191" s="397">
        <f t="shared" si="35"/>
        <v>1165</v>
      </c>
      <c r="AN191" s="397">
        <f t="shared" si="36"/>
        <v>5</v>
      </c>
      <c r="AO191" s="397">
        <f t="shared" si="36"/>
        <v>1</v>
      </c>
      <c r="AP191" s="397">
        <f t="shared" si="36"/>
        <v>3</v>
      </c>
      <c r="AQ191" s="397">
        <f t="shared" si="34"/>
        <v>2</v>
      </c>
      <c r="AR191" s="397">
        <f t="shared" si="33"/>
        <v>0</v>
      </c>
      <c r="AS191" s="397">
        <f t="shared" si="33"/>
        <v>2</v>
      </c>
      <c r="AT191" s="397">
        <f t="shared" si="33"/>
        <v>0</v>
      </c>
      <c r="AU191" s="397">
        <f t="shared" si="33"/>
        <v>9</v>
      </c>
      <c r="AV191" s="397">
        <f t="shared" si="41"/>
        <v>5</v>
      </c>
      <c r="AW191" s="314">
        <f t="shared" si="46"/>
        <v>20.719499999999982</v>
      </c>
    </row>
    <row r="192" spans="2:49" x14ac:dyDescent="0.25">
      <c r="B192" s="24"/>
      <c r="C192" s="265" t="s">
        <v>425</v>
      </c>
      <c r="D192" s="23" t="str">
        <f>IFERROR(VLOOKUP($C192,'World Cup Players'!B:X,3,FALSE),0)</f>
        <v>fr France</v>
      </c>
      <c r="E192" s="30"/>
      <c r="F192" s="23">
        <f>IFERROR(VLOOKUP($C192,'World Cup Players'!B:X,9,FALSE),0)</f>
        <v>605</v>
      </c>
      <c r="G192" s="23">
        <f>IFERROR(VLOOKUP($C192,'World Cup Players'!B:X,11,FALSE),0)</f>
        <v>8</v>
      </c>
      <c r="H192" s="23">
        <f>IFERROR(VLOOKUP($C192,'World Cup Players'!B:X,12,FALSE),0)</f>
        <v>3</v>
      </c>
      <c r="I192" s="23">
        <f>IFERROR(VLOOKUP($C192,'GAME WINNING GOALS'!A:B,2,FALSE),0)</f>
        <v>4</v>
      </c>
      <c r="J192" s="23">
        <f>IFERROR(VLOOKUP($C192,'World Cup Players'!B:X,17,FALSE),0)</f>
        <v>1</v>
      </c>
      <c r="K192" s="23">
        <f>IFERROR(VLOOKUP($C192,'World Cup Players'!B:X,18,FALSE),0)</f>
        <v>0</v>
      </c>
      <c r="L192" s="44">
        <f>IFERROR(VLOOKUP($C192,'World Cup GK'!B:AE,16,FALSE),0)</f>
        <v>0</v>
      </c>
      <c r="M192" s="44">
        <f>IFERROR(VLOOKUP($C192,'World Cup GK'!B:AE,19,FALSE),0)</f>
        <v>0</v>
      </c>
      <c r="N192" s="44">
        <f>IFERROR(VLOOKUP($C192,'World Cup GK'!B:AE,14,FALSE),0)</f>
        <v>0</v>
      </c>
      <c r="O192" s="44">
        <f>IFERROR(VLOOKUP($C192,'World Cup GK'!B:AE,11,FALSE),0)</f>
        <v>0</v>
      </c>
      <c r="P192" s="43">
        <f t="shared" si="38"/>
        <v>19.7715</v>
      </c>
      <c r="S192" s="24"/>
      <c r="T192" s="265" t="s">
        <v>425</v>
      </c>
      <c r="U192" s="23" t="s">
        <v>1420</v>
      </c>
      <c r="V192" s="30"/>
      <c r="W192" s="23">
        <v>439</v>
      </c>
      <c r="X192" s="23">
        <v>7</v>
      </c>
      <c r="Y192" s="23">
        <v>2</v>
      </c>
      <c r="Z192" s="23">
        <v>3</v>
      </c>
      <c r="AA192" s="23">
        <v>0</v>
      </c>
      <c r="AB192" s="23">
        <v>0</v>
      </c>
      <c r="AC192" s="44">
        <v>0</v>
      </c>
      <c r="AD192" s="44">
        <v>0</v>
      </c>
      <c r="AE192" s="44">
        <v>0</v>
      </c>
      <c r="AF192" s="44">
        <v>0</v>
      </c>
      <c r="AG192" s="43">
        <v>15.643699999999999</v>
      </c>
      <c r="AI192" s="24"/>
      <c r="AJ192" s="265" t="s">
        <v>425</v>
      </c>
      <c r="AK192" s="23" t="s">
        <v>1420</v>
      </c>
      <c r="AL192" s="30"/>
      <c r="AM192" s="397">
        <f t="shared" si="35"/>
        <v>166</v>
      </c>
      <c r="AN192" s="397">
        <f t="shared" si="36"/>
        <v>1</v>
      </c>
      <c r="AO192" s="397">
        <f t="shared" si="36"/>
        <v>1</v>
      </c>
      <c r="AP192" s="397">
        <f t="shared" si="36"/>
        <v>1</v>
      </c>
      <c r="AQ192" s="397">
        <f t="shared" si="34"/>
        <v>1</v>
      </c>
      <c r="AR192" s="397">
        <f t="shared" si="33"/>
        <v>0</v>
      </c>
      <c r="AS192" s="397">
        <f t="shared" si="33"/>
        <v>0</v>
      </c>
      <c r="AT192" s="397">
        <f t="shared" si="33"/>
        <v>0</v>
      </c>
      <c r="AU192" s="397">
        <f t="shared" ref="AU192:AV255" si="48">N192-AE192</f>
        <v>0</v>
      </c>
      <c r="AV192" s="397">
        <f t="shared" si="41"/>
        <v>0</v>
      </c>
      <c r="AW192" s="314">
        <f t="shared" si="46"/>
        <v>4.1278000000000006</v>
      </c>
    </row>
    <row r="193" spans="2:49" x14ac:dyDescent="0.25">
      <c r="B193" s="24"/>
      <c r="C193" s="265" t="s">
        <v>213</v>
      </c>
      <c r="D193" s="23" t="str">
        <f>IFERROR(VLOOKUP($C193,'World Cup Players'!B:X,3,FALSE),0)</f>
        <v>br Brazil</v>
      </c>
      <c r="E193" s="30"/>
      <c r="F193" s="23">
        <f>IFERROR(VLOOKUP($C193,'World Cup Players'!B:X,9,FALSE),0)</f>
        <v>440</v>
      </c>
      <c r="G193" s="23">
        <f>IFERROR(VLOOKUP($C193,'World Cup Players'!B:X,11,FALSE),0)</f>
        <v>4</v>
      </c>
      <c r="H193" s="23">
        <f>IFERROR(VLOOKUP($C193,'World Cup Players'!B:X,12,FALSE),0)</f>
        <v>1</v>
      </c>
      <c r="I193" s="23">
        <f>IFERROR(VLOOKUP($C193,'GAME WINNING GOALS'!A:B,2,FALSE),0)</f>
        <v>1</v>
      </c>
      <c r="J193" s="23">
        <f>IFERROR(VLOOKUP($C193,'World Cup Players'!B:X,17,FALSE),0)</f>
        <v>0</v>
      </c>
      <c r="K193" s="23">
        <f>IFERROR(VLOOKUP($C193,'World Cup Players'!B:X,18,FALSE),0)</f>
        <v>0</v>
      </c>
      <c r="L193" s="44">
        <f>IFERROR(VLOOKUP($C193,'World Cup GK'!B:AE,16,FALSE),0)</f>
        <v>0</v>
      </c>
      <c r="M193" s="44">
        <f>IFERROR(VLOOKUP($C193,'World Cup GK'!B:AE,19,FALSE),0)</f>
        <v>0</v>
      </c>
      <c r="N193" s="44">
        <f>IFERROR(VLOOKUP($C193,'World Cup GK'!B:AE,14,FALSE),0)</f>
        <v>0</v>
      </c>
      <c r="O193" s="44">
        <f>IFERROR(VLOOKUP($C193,'World Cup GK'!B:AE,11,FALSE),0)</f>
        <v>0</v>
      </c>
      <c r="P193" s="43">
        <f t="shared" si="38"/>
        <v>9.652000000000001</v>
      </c>
      <c r="S193" s="24"/>
      <c r="T193" s="265" t="s">
        <v>213</v>
      </c>
      <c r="U193" s="23" t="s">
        <v>989</v>
      </c>
      <c r="V193" s="30"/>
      <c r="W193" s="23">
        <v>440</v>
      </c>
      <c r="X193" s="23">
        <v>4</v>
      </c>
      <c r="Y193" s="23">
        <v>1</v>
      </c>
      <c r="Z193" s="23">
        <v>1</v>
      </c>
      <c r="AA193" s="23">
        <v>0</v>
      </c>
      <c r="AB193" s="23">
        <v>0</v>
      </c>
      <c r="AC193" s="44">
        <v>0</v>
      </c>
      <c r="AD193" s="44">
        <v>0</v>
      </c>
      <c r="AE193" s="44">
        <v>0</v>
      </c>
      <c r="AF193" s="44">
        <v>0</v>
      </c>
      <c r="AG193" s="43">
        <v>9.652000000000001</v>
      </c>
      <c r="AI193" s="24"/>
      <c r="AJ193" s="265" t="s">
        <v>213</v>
      </c>
      <c r="AK193" s="23" t="s">
        <v>989</v>
      </c>
      <c r="AL193" s="30"/>
      <c r="AM193" s="397">
        <f t="shared" si="35"/>
        <v>0</v>
      </c>
      <c r="AN193" s="397">
        <f t="shared" si="36"/>
        <v>0</v>
      </c>
      <c r="AO193" s="397">
        <f t="shared" si="36"/>
        <v>0</v>
      </c>
      <c r="AP193" s="397">
        <f t="shared" si="36"/>
        <v>0</v>
      </c>
      <c r="AQ193" s="397">
        <f t="shared" si="34"/>
        <v>0</v>
      </c>
      <c r="AR193" s="397">
        <f t="shared" si="34"/>
        <v>0</v>
      </c>
      <c r="AS193" s="397">
        <f t="shared" si="34"/>
        <v>0</v>
      </c>
      <c r="AT193" s="397">
        <f t="shared" si="34"/>
        <v>0</v>
      </c>
      <c r="AU193" s="397">
        <f t="shared" si="48"/>
        <v>0</v>
      </c>
      <c r="AV193" s="397">
        <f t="shared" si="41"/>
        <v>0</v>
      </c>
      <c r="AW193" s="314">
        <f t="shared" si="37"/>
        <v>0</v>
      </c>
    </row>
    <row r="194" spans="2:49" x14ac:dyDescent="0.25">
      <c r="B194" s="24"/>
      <c r="C194" s="265" t="s">
        <v>689</v>
      </c>
      <c r="D194" s="23" t="str">
        <f>IFERROR(VLOOKUP($C194,'World Cup Players'!B:X,3,FALSE),0)</f>
        <v>no Norway</v>
      </c>
      <c r="E194" s="30"/>
      <c r="F194" s="23">
        <f>IFERROR(VLOOKUP($C194,'World Cup Players'!B:X,9,FALSE),0)</f>
        <v>465</v>
      </c>
      <c r="G194" s="23">
        <f>IFERROR(VLOOKUP($C194,'World Cup Players'!B:X,11,FALSE),0)</f>
        <v>7</v>
      </c>
      <c r="H194" s="23">
        <f>IFERROR(VLOOKUP($C194,'World Cup Players'!B:X,12,FALSE),0)</f>
        <v>0</v>
      </c>
      <c r="I194" s="23">
        <f>IFERROR(VLOOKUP($C194,'GAME WINNING GOALS'!A:B,2,FALSE),0)</f>
        <v>4</v>
      </c>
      <c r="J194" s="23">
        <f>IFERROR(VLOOKUP($C194,'World Cup Players'!B:X,17,FALSE),0)</f>
        <v>0</v>
      </c>
      <c r="K194" s="23">
        <f>IFERROR(VLOOKUP($C194,'World Cup Players'!B:X,18,FALSE),0)</f>
        <v>0</v>
      </c>
      <c r="L194" s="44">
        <f>IFERROR(VLOOKUP($C194,'World Cup GK'!B:AE,16,FALSE),0)</f>
        <v>0</v>
      </c>
      <c r="M194" s="44">
        <f>IFERROR(VLOOKUP($C194,'World Cup GK'!B:AE,19,FALSE),0)</f>
        <v>0</v>
      </c>
      <c r="N194" s="44">
        <f>IFERROR(VLOOKUP($C194,'World Cup GK'!B:AE,14,FALSE),0)</f>
        <v>0</v>
      </c>
      <c r="O194" s="44">
        <f>IFERROR(VLOOKUP($C194,'World Cup GK'!B:AE,11,FALSE),0)</f>
        <v>0</v>
      </c>
      <c r="P194" s="43">
        <f t="shared" si="38"/>
        <v>14.859500000000001</v>
      </c>
      <c r="S194" s="24"/>
      <c r="T194" s="265" t="s">
        <v>689</v>
      </c>
      <c r="U194" s="23" t="s">
        <v>1397</v>
      </c>
      <c r="V194" s="30"/>
      <c r="W194" s="23">
        <v>360</v>
      </c>
      <c r="X194" s="23">
        <v>7</v>
      </c>
      <c r="Y194" s="23">
        <v>0</v>
      </c>
      <c r="Z194" s="23">
        <v>4</v>
      </c>
      <c r="AA194" s="23">
        <v>0</v>
      </c>
      <c r="AB194" s="23">
        <v>0</v>
      </c>
      <c r="AC194" s="44">
        <v>0</v>
      </c>
      <c r="AD194" s="44">
        <v>0</v>
      </c>
      <c r="AE194" s="44">
        <v>0</v>
      </c>
      <c r="AF194" s="44">
        <v>0</v>
      </c>
      <c r="AG194" s="43">
        <v>13.988</v>
      </c>
      <c r="AI194" s="24"/>
      <c r="AJ194" s="265" t="s">
        <v>689</v>
      </c>
      <c r="AK194" s="23" t="s">
        <v>1397</v>
      </c>
      <c r="AL194" s="30"/>
      <c r="AM194" s="397">
        <f t="shared" si="35"/>
        <v>105</v>
      </c>
      <c r="AN194" s="397">
        <f t="shared" si="36"/>
        <v>0</v>
      </c>
      <c r="AO194" s="397">
        <f t="shared" si="36"/>
        <v>0</v>
      </c>
      <c r="AP194" s="397">
        <f t="shared" si="36"/>
        <v>0</v>
      </c>
      <c r="AQ194" s="397">
        <f t="shared" si="34"/>
        <v>0</v>
      </c>
      <c r="AR194" s="397">
        <f t="shared" si="34"/>
        <v>0</v>
      </c>
      <c r="AS194" s="397">
        <f t="shared" si="34"/>
        <v>0</v>
      </c>
      <c r="AT194" s="397">
        <f t="shared" si="34"/>
        <v>0</v>
      </c>
      <c r="AU194" s="397">
        <f t="shared" si="48"/>
        <v>0</v>
      </c>
      <c r="AV194" s="397">
        <f t="shared" si="41"/>
        <v>0</v>
      </c>
      <c r="AW194" s="314">
        <f>P194-AG194</f>
        <v>0.87150000000000105</v>
      </c>
    </row>
    <row r="195" spans="2:49" x14ac:dyDescent="0.25">
      <c r="B195" s="24"/>
      <c r="C195" s="265" t="s">
        <v>247</v>
      </c>
      <c r="D195" s="23" t="str">
        <f>IFERROR(VLOOKUP($C195,'World Cup Players'!B:X,3,FALSE),0)</f>
        <v>nl Netherlands</v>
      </c>
      <c r="E195" s="30"/>
      <c r="F195" s="23">
        <f>IFERROR(VLOOKUP($C195,'World Cup Players'!B:X,9,FALSE),0)</f>
        <v>368</v>
      </c>
      <c r="G195" s="23">
        <f>IFERROR(VLOOKUP($C195,'World Cup Players'!B:X,11,FALSE),0)</f>
        <v>3</v>
      </c>
      <c r="H195" s="23">
        <f>IFERROR(VLOOKUP($C195,'World Cup Players'!B:X,12,FALSE),0)</f>
        <v>1</v>
      </c>
      <c r="I195" s="23">
        <f>IFERROR(VLOOKUP($C195,'GAME WINNING GOALS'!A:B,2,FALSE),0)</f>
        <v>0</v>
      </c>
      <c r="J195" s="23">
        <f>IFERROR(VLOOKUP($C195,'World Cup Players'!B:X,17,FALSE),0)</f>
        <v>0</v>
      </c>
      <c r="K195" s="23">
        <f>IFERROR(VLOOKUP($C195,'World Cup Players'!B:X,18,FALSE),0)</f>
        <v>0</v>
      </c>
      <c r="L195" s="44">
        <f>IFERROR(VLOOKUP($C195,'World Cup GK'!B:AE,16,FALSE),0)</f>
        <v>0</v>
      </c>
      <c r="M195" s="44">
        <f>IFERROR(VLOOKUP($C195,'World Cup GK'!B:AE,19,FALSE),0)</f>
        <v>0</v>
      </c>
      <c r="N195" s="44">
        <f>IFERROR(VLOOKUP($C195,'World Cup GK'!B:AE,14,FALSE),0)</f>
        <v>0</v>
      </c>
      <c r="O195" s="44">
        <f>IFERROR(VLOOKUP($C195,'World Cup GK'!B:AE,11,FALSE),0)</f>
        <v>0</v>
      </c>
      <c r="P195" s="43">
        <f t="shared" si="38"/>
        <v>7.0544000000000002</v>
      </c>
      <c r="S195" s="24"/>
      <c r="T195" s="265" t="s">
        <v>247</v>
      </c>
      <c r="U195" s="23" t="s">
        <v>647</v>
      </c>
      <c r="V195" s="30"/>
      <c r="W195" s="23">
        <v>368</v>
      </c>
      <c r="X195" s="23">
        <v>3</v>
      </c>
      <c r="Y195" s="23">
        <v>1</v>
      </c>
      <c r="Z195" s="23">
        <v>0</v>
      </c>
      <c r="AA195" s="23">
        <v>0</v>
      </c>
      <c r="AB195" s="23">
        <v>0</v>
      </c>
      <c r="AC195" s="44">
        <v>0</v>
      </c>
      <c r="AD195" s="44">
        <v>0</v>
      </c>
      <c r="AE195" s="44">
        <v>0</v>
      </c>
      <c r="AF195" s="44">
        <v>0</v>
      </c>
      <c r="AG195" s="43">
        <v>7.0544000000000002</v>
      </c>
      <c r="AI195" s="24"/>
      <c r="AJ195" s="265" t="s">
        <v>247</v>
      </c>
      <c r="AK195" s="23" t="s">
        <v>647</v>
      </c>
      <c r="AL195" s="30"/>
      <c r="AM195" s="397">
        <f t="shared" si="35"/>
        <v>0</v>
      </c>
      <c r="AN195" s="397">
        <f t="shared" si="36"/>
        <v>0</v>
      </c>
      <c r="AO195" s="397">
        <f t="shared" si="36"/>
        <v>0</v>
      </c>
      <c r="AP195" s="397">
        <f t="shared" si="36"/>
        <v>0</v>
      </c>
      <c r="AQ195" s="397">
        <f t="shared" si="34"/>
        <v>0</v>
      </c>
      <c r="AR195" s="397">
        <f t="shared" si="34"/>
        <v>0</v>
      </c>
      <c r="AS195" s="397">
        <f t="shared" si="34"/>
        <v>0</v>
      </c>
      <c r="AT195" s="397">
        <f t="shared" si="34"/>
        <v>0</v>
      </c>
      <c r="AU195" s="397">
        <f t="shared" si="48"/>
        <v>0</v>
      </c>
      <c r="AV195" s="397">
        <f t="shared" si="41"/>
        <v>0</v>
      </c>
      <c r="AW195" s="314">
        <f t="shared" si="37"/>
        <v>0</v>
      </c>
    </row>
    <row r="196" spans="2:49" x14ac:dyDescent="0.25">
      <c r="B196" s="24"/>
      <c r="C196" s="265" t="s">
        <v>697</v>
      </c>
      <c r="D196" s="23" t="str">
        <f>IFERROR(VLOOKUP($C196,'World Cup Players'!B:X,3,FALSE),0)</f>
        <v>co Colombia</v>
      </c>
      <c r="E196" s="30"/>
      <c r="F196" s="23">
        <f>IFERROR(VLOOKUP($C196,'World Cup Players'!B:X,9,FALSE),0)</f>
        <v>478</v>
      </c>
      <c r="G196" s="23">
        <f>IFERROR(VLOOKUP($C196,'World Cup Players'!B:X,11,FALSE),0)</f>
        <v>1</v>
      </c>
      <c r="H196" s="23">
        <f>IFERROR(VLOOKUP($C196,'World Cup Players'!B:X,12,FALSE),0)</f>
        <v>1</v>
      </c>
      <c r="I196" s="23">
        <f>IFERROR(VLOOKUP($C196,'GAME WINNING GOALS'!A:B,2,FALSE),0)</f>
        <v>1</v>
      </c>
      <c r="J196" s="23">
        <f>IFERROR(VLOOKUP($C196,'World Cup Players'!B:X,17,FALSE),0)</f>
        <v>0</v>
      </c>
      <c r="K196" s="23">
        <f>IFERROR(VLOOKUP($C196,'World Cup Players'!B:X,18,FALSE),0)</f>
        <v>0</v>
      </c>
      <c r="L196" s="44">
        <f>IFERROR(VLOOKUP($C196,'World Cup GK'!B:AE,16,FALSE),0)</f>
        <v>0</v>
      </c>
      <c r="M196" s="44">
        <f>IFERROR(VLOOKUP($C196,'World Cup GK'!B:AE,19,FALSE),0)</f>
        <v>0</v>
      </c>
      <c r="N196" s="44">
        <f>IFERROR(VLOOKUP($C196,'World Cup GK'!B:AE,14,FALSE),0)</f>
        <v>0</v>
      </c>
      <c r="O196" s="44">
        <f>IFERROR(VLOOKUP($C196,'World Cup GK'!B:AE,11,FALSE),0)</f>
        <v>0</v>
      </c>
      <c r="P196" s="43">
        <f t="shared" si="38"/>
        <v>6.9673999999999996</v>
      </c>
      <c r="S196" s="24"/>
      <c r="T196" s="265" t="s">
        <v>697</v>
      </c>
      <c r="U196" s="23" t="s">
        <v>1547</v>
      </c>
      <c r="V196" s="30"/>
      <c r="W196" s="23">
        <v>478</v>
      </c>
      <c r="X196" s="23">
        <v>1</v>
      </c>
      <c r="Y196" s="23">
        <v>1</v>
      </c>
      <c r="Z196" s="23">
        <v>1</v>
      </c>
      <c r="AA196" s="23">
        <v>0</v>
      </c>
      <c r="AB196" s="23">
        <v>0</v>
      </c>
      <c r="AC196" s="44">
        <v>0</v>
      </c>
      <c r="AD196" s="44">
        <v>0</v>
      </c>
      <c r="AE196" s="44">
        <v>0</v>
      </c>
      <c r="AF196" s="44">
        <v>0</v>
      </c>
      <c r="AG196" s="43">
        <v>6.9673999999999996</v>
      </c>
      <c r="AI196" s="24"/>
      <c r="AJ196" s="265" t="s">
        <v>697</v>
      </c>
      <c r="AK196" s="23" t="s">
        <v>1547</v>
      </c>
      <c r="AL196" s="30"/>
      <c r="AM196" s="397">
        <f t="shared" si="35"/>
        <v>0</v>
      </c>
      <c r="AN196" s="397">
        <f t="shared" si="36"/>
        <v>0</v>
      </c>
      <c r="AO196" s="397">
        <f t="shared" si="36"/>
        <v>0</v>
      </c>
      <c r="AP196" s="397">
        <f t="shared" si="36"/>
        <v>0</v>
      </c>
      <c r="AQ196" s="397">
        <f t="shared" si="34"/>
        <v>0</v>
      </c>
      <c r="AR196" s="397">
        <f t="shared" si="34"/>
        <v>0</v>
      </c>
      <c r="AS196" s="397">
        <f t="shared" si="34"/>
        <v>0</v>
      </c>
      <c r="AT196" s="397">
        <f t="shared" si="34"/>
        <v>0</v>
      </c>
      <c r="AU196" s="397">
        <f t="shared" si="48"/>
        <v>0</v>
      </c>
      <c r="AV196" s="397">
        <f t="shared" si="41"/>
        <v>0</v>
      </c>
      <c r="AW196" s="314">
        <f t="shared" si="37"/>
        <v>0</v>
      </c>
    </row>
    <row r="197" spans="2:49" x14ac:dyDescent="0.25">
      <c r="B197" s="24"/>
      <c r="C197" s="265" t="s">
        <v>467</v>
      </c>
      <c r="D197" s="23" t="str">
        <f>IFERROR(VLOOKUP($C197,'World Cup Players'!B:X,3,FALSE),0)</f>
        <v>es Spain</v>
      </c>
      <c r="E197" s="30"/>
      <c r="F197" s="23">
        <f>IFERROR(VLOOKUP($C197,'World Cup Players'!B:X,9,FALSE),0)</f>
        <v>626</v>
      </c>
      <c r="G197" s="23">
        <f>IFERROR(VLOOKUP($C197,'World Cup Players'!B:X,11,FALSE),0)</f>
        <v>0</v>
      </c>
      <c r="H197" s="23">
        <f>IFERROR(VLOOKUP($C197,'World Cup Players'!B:X,12,FALSE),0)</f>
        <v>0</v>
      </c>
      <c r="I197" s="23">
        <f>IFERROR(VLOOKUP($C197,'GAME WINNING GOALS'!A:B,2,FALSE),0)</f>
        <v>0</v>
      </c>
      <c r="J197" s="23">
        <f>IFERROR(VLOOKUP($C197,'World Cup Players'!B:X,17,FALSE),0)</f>
        <v>0</v>
      </c>
      <c r="K197" s="23">
        <f>IFERROR(VLOOKUP($C197,'World Cup Players'!B:X,18,FALSE),0)</f>
        <v>0</v>
      </c>
      <c r="L197" s="44">
        <f>IFERROR(VLOOKUP($C197,'World Cup GK'!B:AE,16,FALSE),0)</f>
        <v>0</v>
      </c>
      <c r="M197" s="44">
        <f>IFERROR(VLOOKUP($C197,'World Cup GK'!B:AE,19,FALSE),0)</f>
        <v>0</v>
      </c>
      <c r="N197" s="44">
        <f>IFERROR(VLOOKUP($C197,'World Cup GK'!B:AE,14,FALSE),0)</f>
        <v>0</v>
      </c>
      <c r="O197" s="44">
        <f>IFERROR(VLOOKUP($C197,'World Cup GK'!B:AE,11,FALSE),0)</f>
        <v>0</v>
      </c>
      <c r="P197" s="43">
        <f t="shared" si="38"/>
        <v>5.1958000000000002</v>
      </c>
      <c r="S197" s="24"/>
      <c r="T197" s="265" t="s">
        <v>467</v>
      </c>
      <c r="U197" s="23" t="s">
        <v>1275</v>
      </c>
      <c r="V197" s="30"/>
      <c r="W197" s="23">
        <v>446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  <c r="AC197" s="44">
        <v>0</v>
      </c>
      <c r="AD197" s="44">
        <v>0</v>
      </c>
      <c r="AE197" s="44">
        <v>0</v>
      </c>
      <c r="AF197" s="44">
        <v>0</v>
      </c>
      <c r="AG197" s="43">
        <v>3.7018</v>
      </c>
      <c r="AI197" s="24"/>
      <c r="AJ197" s="265" t="s">
        <v>467</v>
      </c>
      <c r="AK197" s="23" t="s">
        <v>1275</v>
      </c>
      <c r="AL197" s="30"/>
      <c r="AM197" s="397">
        <f t="shared" si="35"/>
        <v>180</v>
      </c>
      <c r="AN197" s="397">
        <f t="shared" si="36"/>
        <v>0</v>
      </c>
      <c r="AO197" s="397">
        <f t="shared" si="36"/>
        <v>0</v>
      </c>
      <c r="AP197" s="397">
        <f t="shared" si="36"/>
        <v>0</v>
      </c>
      <c r="AQ197" s="397">
        <f t="shared" si="36"/>
        <v>0</v>
      </c>
      <c r="AR197" s="397">
        <f t="shared" si="36"/>
        <v>0</v>
      </c>
      <c r="AS197" s="397">
        <f t="shared" si="36"/>
        <v>0</v>
      </c>
      <c r="AT197" s="397">
        <f t="shared" si="36"/>
        <v>0</v>
      </c>
      <c r="AU197" s="397">
        <f t="shared" si="48"/>
        <v>0</v>
      </c>
      <c r="AV197" s="397">
        <f t="shared" si="41"/>
        <v>0</v>
      </c>
      <c r="AW197" s="314">
        <f>P197-AG197</f>
        <v>1.4940000000000002</v>
      </c>
    </row>
    <row r="198" spans="2:49" x14ac:dyDescent="0.25">
      <c r="B198" s="24"/>
      <c r="C198" s="265" t="s">
        <v>491</v>
      </c>
      <c r="D198" s="23" t="str">
        <f>IFERROR(VLOOKUP($C198,'World Cup Players'!B:X,3,FALSE),0)</f>
        <v>pt Portugal</v>
      </c>
      <c r="E198" s="30"/>
      <c r="F198" s="23">
        <f>IFERROR(VLOOKUP($C198,'World Cup Players'!B:X,9,FALSE),0)</f>
        <v>422</v>
      </c>
      <c r="G198" s="23">
        <f>IFERROR(VLOOKUP($C198,'World Cup Players'!B:X,11,FALSE),0)</f>
        <v>0</v>
      </c>
      <c r="H198" s="23">
        <f>IFERROR(VLOOKUP($C198,'World Cup Players'!B:X,12,FALSE),0)</f>
        <v>1</v>
      </c>
      <c r="I198" s="23">
        <f>IFERROR(VLOOKUP($C198,'GAME WINNING GOALS'!A:B,2,FALSE),0)</f>
        <v>0</v>
      </c>
      <c r="J198" s="23">
        <f>IFERROR(VLOOKUP($C198,'World Cup Players'!B:X,17,FALSE),0)</f>
        <v>0</v>
      </c>
      <c r="K198" s="23">
        <f>IFERROR(VLOOKUP($C198,'World Cup Players'!B:X,18,FALSE),0)</f>
        <v>0</v>
      </c>
      <c r="L198" s="44">
        <f>IFERROR(VLOOKUP($C198,'World Cup GK'!B:AE,16,FALSE),0)</f>
        <v>0</v>
      </c>
      <c r="M198" s="44">
        <f>IFERROR(VLOOKUP($C198,'World Cup GK'!B:AE,19,FALSE),0)</f>
        <v>0</v>
      </c>
      <c r="N198" s="44">
        <f>IFERROR(VLOOKUP($C198,'World Cup GK'!B:AE,14,FALSE),0)</f>
        <v>0</v>
      </c>
      <c r="O198" s="44">
        <f>IFERROR(VLOOKUP($C198,'World Cup GK'!B:AE,11,FALSE),0)</f>
        <v>0</v>
      </c>
      <c r="P198" s="43">
        <f t="shared" si="38"/>
        <v>4.5026000000000002</v>
      </c>
      <c r="S198" s="24"/>
      <c r="T198" s="265" t="s">
        <v>491</v>
      </c>
      <c r="U198" s="23" t="s">
        <v>1545</v>
      </c>
      <c r="V198" s="30"/>
      <c r="W198" s="23">
        <v>422</v>
      </c>
      <c r="X198" s="23">
        <v>0</v>
      </c>
      <c r="Y198" s="23">
        <v>1</v>
      </c>
      <c r="Z198" s="23">
        <v>0</v>
      </c>
      <c r="AA198" s="23">
        <v>0</v>
      </c>
      <c r="AB198" s="23">
        <v>0</v>
      </c>
      <c r="AC198" s="44">
        <v>0</v>
      </c>
      <c r="AD198" s="44">
        <v>0</v>
      </c>
      <c r="AE198" s="44">
        <v>0</v>
      </c>
      <c r="AF198" s="44">
        <v>0</v>
      </c>
      <c r="AG198" s="43">
        <v>4.5026000000000002</v>
      </c>
      <c r="AI198" s="24"/>
      <c r="AJ198" s="265" t="s">
        <v>491</v>
      </c>
      <c r="AK198" s="23" t="s">
        <v>1545</v>
      </c>
      <c r="AL198" s="30"/>
      <c r="AM198" s="397">
        <f t="shared" ref="AM198:AM261" si="49">F198-W198</f>
        <v>0</v>
      </c>
      <c r="AN198" s="397">
        <f t="shared" ref="AN198:AO262" si="50">G198-X198</f>
        <v>0</v>
      </c>
      <c r="AO198" s="397">
        <f t="shared" si="50"/>
        <v>0</v>
      </c>
      <c r="AP198" s="397">
        <f t="shared" ref="AP198:AS261" si="51">I198-Z198</f>
        <v>0</v>
      </c>
      <c r="AQ198" s="397">
        <f t="shared" si="51"/>
        <v>0</v>
      </c>
      <c r="AR198" s="397">
        <f t="shared" si="51"/>
        <v>0</v>
      </c>
      <c r="AS198" s="397">
        <f t="shared" si="51"/>
        <v>0</v>
      </c>
      <c r="AT198" s="397">
        <f t="shared" ref="AT198:AV261" si="52">M198-AD198</f>
        <v>0</v>
      </c>
      <c r="AU198" s="397">
        <f t="shared" si="48"/>
        <v>0</v>
      </c>
      <c r="AV198" s="397">
        <f t="shared" si="41"/>
        <v>0</v>
      </c>
      <c r="AW198" s="314">
        <f t="shared" ref="AW198:AW260" si="53">AG198-P198</f>
        <v>0</v>
      </c>
    </row>
    <row r="199" spans="2:49" x14ac:dyDescent="0.25">
      <c r="B199" s="24"/>
      <c r="C199" s="265" t="s">
        <v>42</v>
      </c>
      <c r="D199" s="23" t="str">
        <f>IFERROR(VLOOKUP($C199,'World Cup Players'!B:X,3,FALSE),0)</f>
        <v>se Sweden</v>
      </c>
      <c r="E199" s="30"/>
      <c r="F199" s="23">
        <f>IFERROR(VLOOKUP($C199,'World Cup Players'!B:X,9,FALSE),0)</f>
        <v>357</v>
      </c>
      <c r="G199" s="23">
        <f>IFERROR(VLOOKUP($C199,'World Cup Players'!B:X,11,FALSE),0)</f>
        <v>1</v>
      </c>
      <c r="H199" s="23">
        <f>IFERROR(VLOOKUP($C199,'World Cup Players'!B:X,12,FALSE),0)</f>
        <v>3</v>
      </c>
      <c r="I199" s="23">
        <f>IFERROR(VLOOKUP($C199,'GAME WINNING GOALS'!A:B,2,FALSE),0)</f>
        <v>1</v>
      </c>
      <c r="J199" s="23">
        <f>IFERROR(VLOOKUP($C199,'World Cup Players'!B:X,17,FALSE),0)</f>
        <v>0</v>
      </c>
      <c r="K199" s="23">
        <f>IFERROR(VLOOKUP($C199,'World Cup Players'!B:X,18,FALSE),0)</f>
        <v>0</v>
      </c>
      <c r="L199" s="44">
        <f>IFERROR(VLOOKUP($C199,'World Cup GK'!B:AE,16,FALSE),0)</f>
        <v>0</v>
      </c>
      <c r="M199" s="44">
        <f>IFERROR(VLOOKUP($C199,'World Cup GK'!B:AE,19,FALSE),0)</f>
        <v>0</v>
      </c>
      <c r="N199" s="44">
        <f>IFERROR(VLOOKUP($C199,'World Cup GK'!B:AE,14,FALSE),0)</f>
        <v>0</v>
      </c>
      <c r="O199" s="44">
        <f>IFERROR(VLOOKUP($C199,'World Cup GK'!B:AE,11,FALSE),0)</f>
        <v>0</v>
      </c>
      <c r="P199" s="43">
        <f t="shared" si="38"/>
        <v>7.9630999999999998</v>
      </c>
      <c r="S199" s="24"/>
      <c r="T199" s="265" t="s">
        <v>42</v>
      </c>
      <c r="U199" s="23" t="s">
        <v>787</v>
      </c>
      <c r="V199" s="30"/>
      <c r="W199" s="23">
        <v>357</v>
      </c>
      <c r="X199" s="23">
        <v>1</v>
      </c>
      <c r="Y199" s="23">
        <v>3</v>
      </c>
      <c r="Z199" s="23">
        <v>1</v>
      </c>
      <c r="AA199" s="23">
        <v>0</v>
      </c>
      <c r="AB199" s="23">
        <v>0</v>
      </c>
      <c r="AC199" s="44">
        <v>0</v>
      </c>
      <c r="AD199" s="44">
        <v>0</v>
      </c>
      <c r="AE199" s="44">
        <v>0</v>
      </c>
      <c r="AF199" s="44">
        <v>0</v>
      </c>
      <c r="AG199" s="43">
        <v>7.9630999999999998</v>
      </c>
      <c r="AI199" s="24"/>
      <c r="AJ199" s="265" t="s">
        <v>42</v>
      </c>
      <c r="AK199" s="23" t="s">
        <v>787</v>
      </c>
      <c r="AL199" s="30"/>
      <c r="AM199" s="397">
        <f t="shared" si="49"/>
        <v>0</v>
      </c>
      <c r="AN199" s="397">
        <f t="shared" si="50"/>
        <v>0</v>
      </c>
      <c r="AO199" s="397">
        <f t="shared" si="50"/>
        <v>0</v>
      </c>
      <c r="AP199" s="397">
        <f t="shared" si="51"/>
        <v>0</v>
      </c>
      <c r="AQ199" s="397">
        <f t="shared" si="51"/>
        <v>0</v>
      </c>
      <c r="AR199" s="397">
        <f t="shared" si="51"/>
        <v>0</v>
      </c>
      <c r="AS199" s="397">
        <f t="shared" si="51"/>
        <v>0</v>
      </c>
      <c r="AT199" s="397">
        <f t="shared" si="52"/>
        <v>0</v>
      </c>
      <c r="AU199" s="397">
        <f t="shared" si="48"/>
        <v>0</v>
      </c>
      <c r="AV199" s="397">
        <f t="shared" si="41"/>
        <v>0</v>
      </c>
      <c r="AW199" s="314">
        <f t="shared" si="53"/>
        <v>0</v>
      </c>
    </row>
    <row r="200" spans="2:49" x14ac:dyDescent="0.25">
      <c r="B200" s="24"/>
      <c r="C200" s="265" t="s">
        <v>707</v>
      </c>
      <c r="D200" s="23" t="str">
        <f>IFERROR(VLOOKUP($C200,'World Cup Players'!B:X,3,FALSE),0)</f>
        <v>eg Egypt</v>
      </c>
      <c r="E200" s="30"/>
      <c r="F200" s="23">
        <f>IFERROR(VLOOKUP($C200,'World Cup Players'!B:X,9,FALSE),0)</f>
        <v>425</v>
      </c>
      <c r="G200" s="23">
        <f>IFERROR(VLOOKUP($C200,'World Cup Players'!B:X,11,FALSE),0)</f>
        <v>1</v>
      </c>
      <c r="H200" s="23">
        <f>IFERROR(VLOOKUP($C200,'World Cup Players'!B:X,12,FALSE),0)</f>
        <v>2</v>
      </c>
      <c r="I200" s="23">
        <f>IFERROR(VLOOKUP($C200,'GAME WINNING GOALS'!A:B,2,FALSE),0)</f>
        <v>1</v>
      </c>
      <c r="J200" s="23">
        <f>IFERROR(VLOOKUP($C200,'World Cup Players'!B:X,17,FALSE),0)</f>
        <v>0</v>
      </c>
      <c r="K200" s="23">
        <f>IFERROR(VLOOKUP($C200,'World Cup Players'!B:X,18,FALSE),0)</f>
        <v>0</v>
      </c>
      <c r="L200" s="44">
        <f>IFERROR(VLOOKUP($C200,'World Cup GK'!B:AE,16,FALSE),0)</f>
        <v>0</v>
      </c>
      <c r="M200" s="44">
        <f>IFERROR(VLOOKUP($C200,'World Cup GK'!B:AE,19,FALSE),0)</f>
        <v>0</v>
      </c>
      <c r="N200" s="44">
        <f>IFERROR(VLOOKUP($C200,'World Cup GK'!B:AE,14,FALSE),0)</f>
        <v>0</v>
      </c>
      <c r="O200" s="44">
        <f>IFERROR(VLOOKUP($C200,'World Cup GK'!B:AE,11,FALSE),0)</f>
        <v>0</v>
      </c>
      <c r="P200" s="43">
        <f t="shared" si="38"/>
        <v>7.5274999999999999</v>
      </c>
      <c r="S200" s="24"/>
      <c r="T200" s="265" t="s">
        <v>707</v>
      </c>
      <c r="U200" s="23" t="s">
        <v>1236</v>
      </c>
      <c r="V200" s="30"/>
      <c r="W200" s="23">
        <v>425</v>
      </c>
      <c r="X200" s="23">
        <v>1</v>
      </c>
      <c r="Y200" s="23">
        <v>2</v>
      </c>
      <c r="Z200" s="23">
        <v>1</v>
      </c>
      <c r="AA200" s="23">
        <v>0</v>
      </c>
      <c r="AB200" s="23">
        <v>0</v>
      </c>
      <c r="AC200" s="44">
        <v>0</v>
      </c>
      <c r="AD200" s="44">
        <v>0</v>
      </c>
      <c r="AE200" s="44">
        <v>0</v>
      </c>
      <c r="AF200" s="44">
        <v>0</v>
      </c>
      <c r="AG200" s="43">
        <v>7.5274999999999999</v>
      </c>
      <c r="AI200" s="24"/>
      <c r="AJ200" s="265" t="s">
        <v>707</v>
      </c>
      <c r="AK200" s="23" t="s">
        <v>1236</v>
      </c>
      <c r="AL200" s="30"/>
      <c r="AM200" s="397">
        <f t="shared" si="49"/>
        <v>0</v>
      </c>
      <c r="AN200" s="397">
        <f t="shared" si="50"/>
        <v>0</v>
      </c>
      <c r="AO200" s="397">
        <f t="shared" si="50"/>
        <v>0</v>
      </c>
      <c r="AP200" s="397">
        <f t="shared" si="51"/>
        <v>0</v>
      </c>
      <c r="AQ200" s="397">
        <f t="shared" si="51"/>
        <v>0</v>
      </c>
      <c r="AR200" s="397">
        <f t="shared" si="51"/>
        <v>0</v>
      </c>
      <c r="AS200" s="397">
        <f t="shared" si="51"/>
        <v>0</v>
      </c>
      <c r="AT200" s="397">
        <f t="shared" si="52"/>
        <v>0</v>
      </c>
      <c r="AU200" s="397">
        <f t="shared" si="48"/>
        <v>0</v>
      </c>
      <c r="AV200" s="397">
        <f t="shared" si="41"/>
        <v>0</v>
      </c>
      <c r="AW200" s="314">
        <f t="shared" si="53"/>
        <v>0</v>
      </c>
    </row>
    <row r="201" spans="2:49" x14ac:dyDescent="0.25">
      <c r="B201" s="24"/>
      <c r="C201" s="265" t="s">
        <v>225</v>
      </c>
      <c r="D201" s="23" t="str">
        <f>IFERROR(VLOOKUP($C201,'World Cup Players'!B:X,3,FALSE),0)</f>
        <v>eng England</v>
      </c>
      <c r="E201" s="30"/>
      <c r="F201" s="23">
        <f>IFERROR(VLOOKUP($C201,'World Cup Players'!B:X,9,FALSE),0)</f>
        <v>602</v>
      </c>
      <c r="G201" s="23">
        <f>IFERROR(VLOOKUP($C201,'World Cup Players'!B:X,11,FALSE),0)</f>
        <v>6</v>
      </c>
      <c r="H201" s="23">
        <f>IFERROR(VLOOKUP($C201,'World Cup Players'!B:X,12,FALSE),0)</f>
        <v>1</v>
      </c>
      <c r="I201" s="23">
        <f>IFERROR(VLOOKUP($C201,'GAME WINNING GOALS'!A:B,2,FALSE),0)</f>
        <v>3</v>
      </c>
      <c r="J201" s="23">
        <f>IFERROR(VLOOKUP($C201,'World Cup Players'!B:X,17,FALSE),0)</f>
        <v>1</v>
      </c>
      <c r="K201" s="23">
        <f>IFERROR(VLOOKUP($C201,'World Cup Players'!B:X,18,FALSE),0)</f>
        <v>0</v>
      </c>
      <c r="L201" s="44">
        <f>IFERROR(VLOOKUP($C201,'World Cup GK'!B:AE,16,FALSE),0)</f>
        <v>0</v>
      </c>
      <c r="M201" s="44">
        <f>IFERROR(VLOOKUP($C201,'World Cup GK'!B:AE,19,FALSE),0)</f>
        <v>0</v>
      </c>
      <c r="N201" s="44">
        <f>IFERROR(VLOOKUP($C201,'World Cup GK'!B:AE,14,FALSE),0)</f>
        <v>0</v>
      </c>
      <c r="O201" s="44">
        <f>IFERROR(VLOOKUP($C201,'World Cup GK'!B:AE,11,FALSE),0)</f>
        <v>0</v>
      </c>
      <c r="P201" s="43">
        <f t="shared" si="38"/>
        <v>14.746600000000001</v>
      </c>
      <c r="S201" s="24"/>
      <c r="T201" s="265" t="s">
        <v>225</v>
      </c>
      <c r="U201" s="23" t="s">
        <v>1542</v>
      </c>
      <c r="V201" s="30"/>
      <c r="W201" s="23">
        <v>402</v>
      </c>
      <c r="X201" s="23">
        <v>4</v>
      </c>
      <c r="Y201" s="23">
        <v>1</v>
      </c>
      <c r="Z201" s="23">
        <v>2</v>
      </c>
      <c r="AA201" s="23">
        <v>1</v>
      </c>
      <c r="AB201" s="23">
        <v>0</v>
      </c>
      <c r="AC201" s="44">
        <v>0</v>
      </c>
      <c r="AD201" s="44">
        <v>0</v>
      </c>
      <c r="AE201" s="44">
        <v>0</v>
      </c>
      <c r="AF201" s="44">
        <v>0</v>
      </c>
      <c r="AG201" s="43">
        <v>10.086600000000001</v>
      </c>
      <c r="AI201" s="24"/>
      <c r="AJ201" s="265" t="s">
        <v>225</v>
      </c>
      <c r="AK201" s="23" t="s">
        <v>1542</v>
      </c>
      <c r="AL201" s="30"/>
      <c r="AM201" s="397">
        <f t="shared" si="49"/>
        <v>200</v>
      </c>
      <c r="AN201" s="397">
        <f t="shared" si="50"/>
        <v>2</v>
      </c>
      <c r="AO201" s="397">
        <f t="shared" si="50"/>
        <v>0</v>
      </c>
      <c r="AP201" s="397">
        <f t="shared" si="51"/>
        <v>1</v>
      </c>
      <c r="AQ201" s="397">
        <f t="shared" si="51"/>
        <v>0</v>
      </c>
      <c r="AR201" s="397">
        <f t="shared" si="51"/>
        <v>0</v>
      </c>
      <c r="AS201" s="397">
        <f t="shared" si="51"/>
        <v>0</v>
      </c>
      <c r="AT201" s="397">
        <f t="shared" si="52"/>
        <v>0</v>
      </c>
      <c r="AU201" s="397">
        <f t="shared" si="48"/>
        <v>0</v>
      </c>
      <c r="AV201" s="397">
        <f t="shared" si="41"/>
        <v>0</v>
      </c>
      <c r="AW201" s="314">
        <f t="shared" ref="AW201:AW203" si="54">P201-AG201</f>
        <v>4.66</v>
      </c>
    </row>
    <row r="202" spans="2:49" x14ac:dyDescent="0.25">
      <c r="B202" s="24"/>
      <c r="C202" s="265" t="s">
        <v>422</v>
      </c>
      <c r="D202" s="23" t="str">
        <f>IFERROR(VLOOKUP($C202,'World Cup Players'!B:X,3,FALSE),0)</f>
        <v>ar Argentina</v>
      </c>
      <c r="E202" s="30"/>
      <c r="F202" s="23">
        <f>IFERROR(VLOOKUP($C202,'World Cup Players'!B:X,9,FALSE),0)</f>
        <v>310</v>
      </c>
      <c r="G202" s="23">
        <f>IFERROR(VLOOKUP($C202,'World Cup Players'!B:X,11,FALSE),0)</f>
        <v>3</v>
      </c>
      <c r="H202" s="23">
        <f>IFERROR(VLOOKUP($C202,'World Cup Players'!B:X,12,FALSE),0)</f>
        <v>1</v>
      </c>
      <c r="I202" s="23">
        <f>IFERROR(VLOOKUP($C202,'GAME WINNING GOALS'!A:B,2,FALSE),0)</f>
        <v>2</v>
      </c>
      <c r="J202" s="23">
        <f>IFERROR(VLOOKUP($C202,'World Cup Players'!B:X,17,FALSE),0)</f>
        <v>1</v>
      </c>
      <c r="K202" s="23">
        <f>IFERROR(VLOOKUP($C202,'World Cup Players'!B:X,18,FALSE),0)</f>
        <v>0</v>
      </c>
      <c r="L202" s="44">
        <f>IFERROR(VLOOKUP($C202,'World Cup GK'!B:AE,16,FALSE),0)</f>
        <v>0</v>
      </c>
      <c r="M202" s="44">
        <f>IFERROR(VLOOKUP($C202,'World Cup GK'!B:AE,19,FALSE),0)</f>
        <v>0</v>
      </c>
      <c r="N202" s="44">
        <f>IFERROR(VLOOKUP($C202,'World Cup GK'!B:AE,14,FALSE),0)</f>
        <v>0</v>
      </c>
      <c r="O202" s="44">
        <f>IFERROR(VLOOKUP($C202,'World Cup GK'!B:AE,11,FALSE),0)</f>
        <v>0</v>
      </c>
      <c r="P202" s="43">
        <f t="shared" si="38"/>
        <v>8.3230000000000004</v>
      </c>
      <c r="S202" s="24"/>
      <c r="T202" s="265" t="s">
        <v>422</v>
      </c>
      <c r="U202" s="23" t="s">
        <v>1404</v>
      </c>
      <c r="V202" s="30"/>
      <c r="W202" s="23">
        <v>264</v>
      </c>
      <c r="X202" s="23">
        <v>1</v>
      </c>
      <c r="Y202" s="23">
        <v>1</v>
      </c>
      <c r="Z202" s="23">
        <v>1</v>
      </c>
      <c r="AA202" s="23">
        <v>0</v>
      </c>
      <c r="AB202" s="23">
        <v>0</v>
      </c>
      <c r="AC202" s="44">
        <v>0</v>
      </c>
      <c r="AD202" s="44">
        <v>0</v>
      </c>
      <c r="AE202" s="44">
        <v>0</v>
      </c>
      <c r="AF202" s="44">
        <v>0</v>
      </c>
      <c r="AG202" s="43">
        <v>5.1912000000000003</v>
      </c>
      <c r="AI202" s="24"/>
      <c r="AJ202" s="265" t="s">
        <v>422</v>
      </c>
      <c r="AK202" s="23" t="s">
        <v>1404</v>
      </c>
      <c r="AL202" s="30"/>
      <c r="AM202" s="397">
        <f t="shared" si="49"/>
        <v>46</v>
      </c>
      <c r="AN202" s="397">
        <f t="shared" si="50"/>
        <v>2</v>
      </c>
      <c r="AO202" s="397">
        <f t="shared" si="50"/>
        <v>0</v>
      </c>
      <c r="AP202" s="397">
        <f t="shared" si="51"/>
        <v>1</v>
      </c>
      <c r="AQ202" s="397">
        <f t="shared" si="51"/>
        <v>1</v>
      </c>
      <c r="AR202" s="397">
        <f t="shared" si="51"/>
        <v>0</v>
      </c>
      <c r="AS202" s="397">
        <f t="shared" si="51"/>
        <v>0</v>
      </c>
      <c r="AT202" s="397">
        <f t="shared" si="52"/>
        <v>0</v>
      </c>
      <c r="AU202" s="397">
        <f t="shared" si="48"/>
        <v>0</v>
      </c>
      <c r="AV202" s="397">
        <f t="shared" si="41"/>
        <v>0</v>
      </c>
      <c r="AW202" s="314">
        <f t="shared" si="54"/>
        <v>3.1318000000000001</v>
      </c>
    </row>
    <row r="203" spans="2:49" x14ac:dyDescent="0.25">
      <c r="B203" s="24"/>
      <c r="C203" s="265" t="s">
        <v>475</v>
      </c>
      <c r="D203" s="23" t="str">
        <f>IFERROR(VLOOKUP($C203,'World Cup Players'!B:X,3,FALSE),0)</f>
        <v>es Spain</v>
      </c>
      <c r="E203" s="30"/>
      <c r="F203" s="23">
        <f>IFERROR(VLOOKUP($C203,'World Cup Players'!B:X,9,FALSE),0)</f>
        <v>67</v>
      </c>
      <c r="G203" s="23">
        <f>IFERROR(VLOOKUP($C203,'World Cup Players'!B:X,11,FALSE),0)</f>
        <v>0</v>
      </c>
      <c r="H203" s="23">
        <f>IFERROR(VLOOKUP($C203,'World Cup Players'!B:X,12,FALSE),0)</f>
        <v>0</v>
      </c>
      <c r="I203" s="23">
        <f>IFERROR(VLOOKUP($C203,'GAME WINNING GOALS'!A:B,2,FALSE),0)</f>
        <v>0</v>
      </c>
      <c r="J203" s="23">
        <f>IFERROR(VLOOKUP($C203,'World Cup Players'!B:X,17,FALSE),0)</f>
        <v>0</v>
      </c>
      <c r="K203" s="23">
        <f>IFERROR(VLOOKUP($C203,'World Cup Players'!B:X,18,FALSE),0)</f>
        <v>0</v>
      </c>
      <c r="L203" s="44">
        <f>IFERROR(VLOOKUP($C203,'World Cup GK'!B:AE,16,FALSE),0)</f>
        <v>0</v>
      </c>
      <c r="M203" s="44">
        <f>IFERROR(VLOOKUP($C203,'World Cup GK'!B:AE,19,FALSE),0)</f>
        <v>0</v>
      </c>
      <c r="N203" s="44">
        <f>IFERROR(VLOOKUP($C203,'World Cup GK'!B:AE,14,FALSE),0)</f>
        <v>0</v>
      </c>
      <c r="O203" s="44">
        <f>IFERROR(VLOOKUP($C203,'World Cup GK'!B:AE,11,FALSE),0)</f>
        <v>0</v>
      </c>
      <c r="P203" s="43">
        <f t="shared" si="38"/>
        <v>0.55610000000000004</v>
      </c>
      <c r="S203" s="24"/>
      <c r="T203" s="265" t="s">
        <v>475</v>
      </c>
      <c r="U203" s="23" t="s">
        <v>1275</v>
      </c>
      <c r="V203" s="30"/>
      <c r="W203" s="23">
        <v>48</v>
      </c>
      <c r="X203" s="23">
        <v>0</v>
      </c>
      <c r="Y203" s="23">
        <v>0</v>
      </c>
      <c r="Z203" s="23">
        <v>0</v>
      </c>
      <c r="AA203" s="23">
        <v>0</v>
      </c>
      <c r="AB203" s="23">
        <v>0</v>
      </c>
      <c r="AC203" s="44">
        <v>0</v>
      </c>
      <c r="AD203" s="44">
        <v>0</v>
      </c>
      <c r="AE203" s="44">
        <v>0</v>
      </c>
      <c r="AF203" s="44">
        <v>0</v>
      </c>
      <c r="AG203" s="43">
        <v>0.39839999999999998</v>
      </c>
      <c r="AI203" s="24"/>
      <c r="AJ203" s="265" t="s">
        <v>475</v>
      </c>
      <c r="AK203" s="23" t="s">
        <v>1275</v>
      </c>
      <c r="AL203" s="30"/>
      <c r="AM203" s="397">
        <f t="shared" si="49"/>
        <v>19</v>
      </c>
      <c r="AN203" s="397">
        <f t="shared" si="50"/>
        <v>0</v>
      </c>
      <c r="AO203" s="397">
        <f t="shared" si="50"/>
        <v>0</v>
      </c>
      <c r="AP203" s="397">
        <f t="shared" si="51"/>
        <v>0</v>
      </c>
      <c r="AQ203" s="397">
        <f t="shared" si="51"/>
        <v>0</v>
      </c>
      <c r="AR203" s="397">
        <f t="shared" si="51"/>
        <v>0</v>
      </c>
      <c r="AS203" s="397">
        <f t="shared" si="51"/>
        <v>0</v>
      </c>
      <c r="AT203" s="397">
        <f t="shared" si="52"/>
        <v>0</v>
      </c>
      <c r="AU203" s="397">
        <f t="shared" si="48"/>
        <v>0</v>
      </c>
      <c r="AV203" s="397">
        <f t="shared" si="41"/>
        <v>0</v>
      </c>
      <c r="AW203" s="314">
        <f t="shared" si="54"/>
        <v>0.15770000000000006</v>
      </c>
    </row>
    <row r="204" spans="2:49" x14ac:dyDescent="0.25">
      <c r="B204" s="24"/>
      <c r="C204" s="265" t="s">
        <v>427</v>
      </c>
      <c r="D204" s="23" t="str">
        <f>IFERROR(VLOOKUP($C204,'World Cup Players'!B:X,3,FALSE),0)</f>
        <v>hr Croatia</v>
      </c>
      <c r="E204" s="30"/>
      <c r="F204" s="23">
        <f>IFERROR(VLOOKUP($C204,'World Cup Players'!B:X,9,FALSE),0)</f>
        <v>317</v>
      </c>
      <c r="G204" s="23">
        <f>IFERROR(VLOOKUP($C204,'World Cup Players'!B:X,11,FALSE),0)</f>
        <v>0</v>
      </c>
      <c r="H204" s="23">
        <f>IFERROR(VLOOKUP($C204,'World Cup Players'!B:X,12,FALSE),0)</f>
        <v>1</v>
      </c>
      <c r="I204" s="23">
        <f>IFERROR(VLOOKUP($C204,'GAME WINNING GOALS'!A:B,2,FALSE),0)</f>
        <v>0</v>
      </c>
      <c r="J204" s="23">
        <f>IFERROR(VLOOKUP($C204,'World Cup Players'!B:X,17,FALSE),0)</f>
        <v>1</v>
      </c>
      <c r="K204" s="23">
        <f>IFERROR(VLOOKUP($C204,'World Cup Players'!B:X,18,FALSE),0)</f>
        <v>0</v>
      </c>
      <c r="L204" s="44">
        <f>IFERROR(VLOOKUP($C204,'World Cup GK'!B:AE,16,FALSE),0)</f>
        <v>0</v>
      </c>
      <c r="M204" s="44">
        <f>IFERROR(VLOOKUP($C204,'World Cup GK'!B:AE,19,FALSE),0)</f>
        <v>0</v>
      </c>
      <c r="N204" s="44">
        <f>IFERROR(VLOOKUP($C204,'World Cup GK'!B:AE,14,FALSE),0)</f>
        <v>0</v>
      </c>
      <c r="O204" s="44">
        <f>IFERROR(VLOOKUP($C204,'World Cup GK'!B:AE,11,FALSE),0)</f>
        <v>0</v>
      </c>
      <c r="P204" s="43">
        <f t="shared" ref="P204:P269" si="55">SUM((F204*0.0083)+G204+H204+I204+L204+M204+(N204*0.2))-((J204*0.25)+(K204*0.5))-(O204*0.25)</f>
        <v>3.3811</v>
      </c>
      <c r="S204" s="24"/>
      <c r="T204" s="265" t="s">
        <v>427</v>
      </c>
      <c r="U204" s="23" t="s">
        <v>1559</v>
      </c>
      <c r="V204" s="30"/>
      <c r="W204" s="23">
        <v>317</v>
      </c>
      <c r="X204" s="23">
        <v>0</v>
      </c>
      <c r="Y204" s="23">
        <v>1</v>
      </c>
      <c r="Z204" s="23">
        <v>0</v>
      </c>
      <c r="AA204" s="23">
        <v>1</v>
      </c>
      <c r="AB204" s="23">
        <v>0</v>
      </c>
      <c r="AC204" s="44">
        <v>0</v>
      </c>
      <c r="AD204" s="44">
        <v>0</v>
      </c>
      <c r="AE204" s="44">
        <v>0</v>
      </c>
      <c r="AF204" s="44">
        <v>0</v>
      </c>
      <c r="AG204" s="43">
        <v>3.3811</v>
      </c>
      <c r="AI204" s="24"/>
      <c r="AJ204" s="265" t="s">
        <v>427</v>
      </c>
      <c r="AK204" s="23" t="s">
        <v>1559</v>
      </c>
      <c r="AL204" s="30"/>
      <c r="AM204" s="397">
        <f t="shared" si="49"/>
        <v>0</v>
      </c>
      <c r="AN204" s="397">
        <f t="shared" si="50"/>
        <v>0</v>
      </c>
      <c r="AO204" s="397">
        <f t="shared" si="50"/>
        <v>0</v>
      </c>
      <c r="AP204" s="397">
        <f t="shared" si="51"/>
        <v>0</v>
      </c>
      <c r="AQ204" s="397">
        <f t="shared" si="51"/>
        <v>0</v>
      </c>
      <c r="AR204" s="397">
        <f t="shared" si="51"/>
        <v>0</v>
      </c>
      <c r="AS204" s="397">
        <f t="shared" si="51"/>
        <v>0</v>
      </c>
      <c r="AT204" s="397">
        <f t="shared" si="52"/>
        <v>0</v>
      </c>
      <c r="AU204" s="397">
        <f t="shared" si="48"/>
        <v>0</v>
      </c>
      <c r="AV204" s="397">
        <f t="shared" si="41"/>
        <v>0</v>
      </c>
      <c r="AW204" s="314">
        <f t="shared" si="53"/>
        <v>0</v>
      </c>
    </row>
    <row r="205" spans="2:49" x14ac:dyDescent="0.25">
      <c r="B205" s="24"/>
      <c r="C205" s="278" t="s">
        <v>219</v>
      </c>
      <c r="D205" s="23" t="str">
        <f>IFERROR(VLOOKUP($C205,'World Cup Players'!B:X,3,FALSE),0)</f>
        <v>us United States</v>
      </c>
      <c r="E205" s="30"/>
      <c r="F205" s="23">
        <f>IFERROR(VLOOKUP($C205,'World Cup Players'!B:X,9,FALSE),0)</f>
        <v>223</v>
      </c>
      <c r="G205" s="23">
        <f>IFERROR(VLOOKUP($C205,'World Cup Players'!B:X,11,FALSE),0)</f>
        <v>0</v>
      </c>
      <c r="H205" s="23">
        <f>IFERROR(VLOOKUP($C205,'World Cup Players'!B:X,12,FALSE),0)</f>
        <v>1</v>
      </c>
      <c r="I205" s="23">
        <f>IFERROR(VLOOKUP($C205,'GAME WINNING GOALS'!A:B,2,FALSE),0)</f>
        <v>0</v>
      </c>
      <c r="J205" s="23">
        <f>IFERROR(VLOOKUP($C205,'World Cup Players'!B:X,17,FALSE),0)</f>
        <v>0</v>
      </c>
      <c r="K205" s="23">
        <f>IFERROR(VLOOKUP($C205,'World Cup Players'!B:X,18,FALSE),0)</f>
        <v>0</v>
      </c>
      <c r="L205" s="44">
        <f>IFERROR(VLOOKUP($C205,'World Cup GK'!B:AE,16,FALSE),0)</f>
        <v>0</v>
      </c>
      <c r="M205" s="44">
        <f>IFERROR(VLOOKUP($C205,'World Cup GK'!B:AE,19,FALSE),0)</f>
        <v>0</v>
      </c>
      <c r="N205" s="44">
        <f>IFERROR(VLOOKUP($C205,'World Cup GK'!B:AE,14,FALSE),0)</f>
        <v>0</v>
      </c>
      <c r="O205" s="44">
        <f>IFERROR(VLOOKUP($C205,'World Cup GK'!B:AE,11,FALSE),0)</f>
        <v>0</v>
      </c>
      <c r="P205" s="43">
        <f t="shared" si="55"/>
        <v>2.8509000000000002</v>
      </c>
      <c r="S205" s="24"/>
      <c r="T205" s="278" t="s">
        <v>219</v>
      </c>
      <c r="U205" s="23" t="s">
        <v>885</v>
      </c>
      <c r="V205" s="30"/>
      <c r="W205" s="23">
        <v>223</v>
      </c>
      <c r="X205" s="23">
        <v>0</v>
      </c>
      <c r="Y205" s="23">
        <v>1</v>
      </c>
      <c r="Z205" s="23">
        <v>0</v>
      </c>
      <c r="AA205" s="23">
        <v>0</v>
      </c>
      <c r="AB205" s="23">
        <v>0</v>
      </c>
      <c r="AC205" s="44">
        <v>0</v>
      </c>
      <c r="AD205" s="44">
        <v>0</v>
      </c>
      <c r="AE205" s="44">
        <v>0</v>
      </c>
      <c r="AF205" s="44">
        <v>0</v>
      </c>
      <c r="AG205" s="43">
        <v>2.8509000000000002</v>
      </c>
      <c r="AI205" s="24"/>
      <c r="AJ205" s="278" t="s">
        <v>219</v>
      </c>
      <c r="AK205" s="23" t="s">
        <v>885</v>
      </c>
      <c r="AL205" s="30"/>
      <c r="AM205" s="397">
        <f t="shared" si="49"/>
        <v>0</v>
      </c>
      <c r="AN205" s="397">
        <f t="shared" si="50"/>
        <v>0</v>
      </c>
      <c r="AO205" s="397">
        <f t="shared" si="50"/>
        <v>0</v>
      </c>
      <c r="AP205" s="397">
        <f t="shared" si="51"/>
        <v>0</v>
      </c>
      <c r="AQ205" s="397">
        <f t="shared" si="51"/>
        <v>0</v>
      </c>
      <c r="AR205" s="397">
        <f t="shared" si="51"/>
        <v>0</v>
      </c>
      <c r="AS205" s="397">
        <f t="shared" si="51"/>
        <v>0</v>
      </c>
      <c r="AT205" s="397">
        <f t="shared" si="52"/>
        <v>0</v>
      </c>
      <c r="AU205" s="397">
        <f t="shared" si="48"/>
        <v>0</v>
      </c>
      <c r="AV205" s="397">
        <f t="shared" si="41"/>
        <v>0</v>
      </c>
      <c r="AW205" s="314">
        <f t="shared" si="53"/>
        <v>0</v>
      </c>
    </row>
    <row r="206" spans="2:49" x14ac:dyDescent="0.25">
      <c r="B206" s="24"/>
      <c r="C206" s="281" t="s">
        <v>381</v>
      </c>
      <c r="D206" s="23" t="str">
        <f>IFERROR(VLOOKUP($C206,'World Cup Players'!B:X,3,FALSE),0)</f>
        <v>sn Senegal</v>
      </c>
      <c r="E206" s="30"/>
      <c r="F206" s="23">
        <f>IFERROR(VLOOKUP($C206,'World Cup Players'!B:X,9,FALSE),0)</f>
        <v>234</v>
      </c>
      <c r="G206" s="23">
        <f>IFERROR(VLOOKUP($C206,'World Cup Players'!B:X,11,FALSE),0)</f>
        <v>0</v>
      </c>
      <c r="H206" s="23">
        <f>IFERROR(VLOOKUP($C206,'World Cup Players'!B:X,12,FALSE),0)</f>
        <v>1</v>
      </c>
      <c r="I206" s="23">
        <f>IFERROR(VLOOKUP($C206,'GAME WINNING GOALS'!A:B,2,FALSE),0)</f>
        <v>0</v>
      </c>
      <c r="J206" s="23">
        <f>IFERROR(VLOOKUP($C206,'World Cup Players'!B:X,17,FALSE),0)</f>
        <v>0</v>
      </c>
      <c r="K206" s="23">
        <f>IFERROR(VLOOKUP($C206,'World Cup Players'!B:X,18,FALSE),0)</f>
        <v>0</v>
      </c>
      <c r="L206" s="44">
        <f>IFERROR(VLOOKUP($C206,'World Cup GK'!B:AE,16,FALSE),0)</f>
        <v>0</v>
      </c>
      <c r="M206" s="44">
        <f>IFERROR(VLOOKUP($C206,'World Cup GK'!B:AE,19,FALSE),0)</f>
        <v>0</v>
      </c>
      <c r="N206" s="44">
        <f>IFERROR(VLOOKUP($C206,'World Cup GK'!B:AE,14,FALSE),0)</f>
        <v>0</v>
      </c>
      <c r="O206" s="44">
        <f>IFERROR(VLOOKUP($C206,'World Cup GK'!B:AE,11,FALSE),0)</f>
        <v>0</v>
      </c>
      <c r="P206" s="43">
        <f t="shared" si="55"/>
        <v>2.9421999999999997</v>
      </c>
      <c r="S206" s="24"/>
      <c r="T206" s="281" t="s">
        <v>381</v>
      </c>
      <c r="U206" s="23" t="s">
        <v>1438</v>
      </c>
      <c r="V206" s="30"/>
      <c r="W206" s="23">
        <v>234</v>
      </c>
      <c r="X206" s="23">
        <v>0</v>
      </c>
      <c r="Y206" s="23">
        <v>1</v>
      </c>
      <c r="Z206" s="23">
        <v>0</v>
      </c>
      <c r="AA206" s="23">
        <v>0</v>
      </c>
      <c r="AB206" s="23">
        <v>0</v>
      </c>
      <c r="AC206" s="44">
        <v>0</v>
      </c>
      <c r="AD206" s="44">
        <v>0</v>
      </c>
      <c r="AE206" s="44">
        <v>0</v>
      </c>
      <c r="AF206" s="44">
        <v>0</v>
      </c>
      <c r="AG206" s="43">
        <v>2.9421999999999997</v>
      </c>
      <c r="AI206" s="24"/>
      <c r="AJ206" s="281" t="s">
        <v>381</v>
      </c>
      <c r="AK206" s="23" t="s">
        <v>1438</v>
      </c>
      <c r="AL206" s="30"/>
      <c r="AM206" s="397">
        <f t="shared" si="49"/>
        <v>0</v>
      </c>
      <c r="AN206" s="397">
        <f t="shared" si="50"/>
        <v>0</v>
      </c>
      <c r="AO206" s="397">
        <f t="shared" si="50"/>
        <v>0</v>
      </c>
      <c r="AP206" s="397">
        <f t="shared" si="51"/>
        <v>0</v>
      </c>
      <c r="AQ206" s="397">
        <f t="shared" si="51"/>
        <v>0</v>
      </c>
      <c r="AR206" s="397">
        <f t="shared" si="51"/>
        <v>0</v>
      </c>
      <c r="AS206" s="397">
        <f t="shared" si="51"/>
        <v>0</v>
      </c>
      <c r="AT206" s="397">
        <f t="shared" si="52"/>
        <v>0</v>
      </c>
      <c r="AU206" s="397">
        <f t="shared" si="48"/>
        <v>0</v>
      </c>
      <c r="AV206" s="397">
        <f t="shared" si="41"/>
        <v>0</v>
      </c>
      <c r="AW206" s="314">
        <f t="shared" si="53"/>
        <v>0</v>
      </c>
    </row>
    <row r="207" spans="2:49" x14ac:dyDescent="0.25">
      <c r="B207" s="24"/>
      <c r="C207" s="265" t="s">
        <v>360</v>
      </c>
      <c r="D207" s="23" t="str">
        <f>IFERROR(VLOOKUP($C207,'World Cup Players'!B:X,3,FALSE),0)</f>
        <v>ir IR Iran</v>
      </c>
      <c r="E207" s="30"/>
      <c r="F207" s="23">
        <f>IFERROR(VLOOKUP($C207,'World Cup Players'!B:X,9,FALSE),0)</f>
        <v>259</v>
      </c>
      <c r="G207" s="23">
        <f>IFERROR(VLOOKUP($C207,'World Cup Players'!B:X,11,FALSE),0)</f>
        <v>0</v>
      </c>
      <c r="H207" s="23">
        <f>IFERROR(VLOOKUP($C207,'World Cup Players'!B:X,12,FALSE),0)</f>
        <v>0</v>
      </c>
      <c r="I207" s="23">
        <f>IFERROR(VLOOKUP($C207,'GAME WINNING GOALS'!A:B,2,FALSE),0)</f>
        <v>0</v>
      </c>
      <c r="J207" s="23">
        <f>IFERROR(VLOOKUP($C207,'World Cup Players'!B:X,17,FALSE),0)</f>
        <v>0</v>
      </c>
      <c r="K207" s="23">
        <f>IFERROR(VLOOKUP($C207,'World Cup Players'!B:X,18,FALSE),0)</f>
        <v>0</v>
      </c>
      <c r="L207" s="44">
        <f>IFERROR(VLOOKUP($C207,'World Cup GK'!B:AE,16,FALSE),0)</f>
        <v>0</v>
      </c>
      <c r="M207" s="44">
        <f>IFERROR(VLOOKUP($C207,'World Cup GK'!B:AE,19,FALSE),0)</f>
        <v>0</v>
      </c>
      <c r="N207" s="44">
        <f>IFERROR(VLOOKUP($C207,'World Cup GK'!B:AE,14,FALSE),0)</f>
        <v>0</v>
      </c>
      <c r="O207" s="44">
        <f>IFERROR(VLOOKUP($C207,'World Cup GK'!B:AE,11,FALSE),0)</f>
        <v>0</v>
      </c>
      <c r="P207" s="43">
        <f t="shared" si="55"/>
        <v>2.1497000000000002</v>
      </c>
      <c r="S207" s="24"/>
      <c r="T207" s="265" t="s">
        <v>360</v>
      </c>
      <c r="U207" s="23" t="s">
        <v>1246</v>
      </c>
      <c r="V207" s="30"/>
      <c r="W207" s="23">
        <v>259</v>
      </c>
      <c r="X207" s="23">
        <v>0</v>
      </c>
      <c r="Y207" s="23">
        <v>0</v>
      </c>
      <c r="Z207" s="23">
        <v>0</v>
      </c>
      <c r="AA207" s="23">
        <v>0</v>
      </c>
      <c r="AB207" s="23">
        <v>0</v>
      </c>
      <c r="AC207" s="44">
        <v>0</v>
      </c>
      <c r="AD207" s="44">
        <v>0</v>
      </c>
      <c r="AE207" s="44">
        <v>0</v>
      </c>
      <c r="AF207" s="44">
        <v>0</v>
      </c>
      <c r="AG207" s="43">
        <v>2.1497000000000002</v>
      </c>
      <c r="AI207" s="24"/>
      <c r="AJ207" s="265" t="s">
        <v>360</v>
      </c>
      <c r="AK207" s="23" t="s">
        <v>1246</v>
      </c>
      <c r="AL207" s="30"/>
      <c r="AM207" s="397">
        <f t="shared" si="49"/>
        <v>0</v>
      </c>
      <c r="AN207" s="397">
        <f t="shared" si="50"/>
        <v>0</v>
      </c>
      <c r="AO207" s="397">
        <f t="shared" si="50"/>
        <v>0</v>
      </c>
      <c r="AP207" s="397">
        <f t="shared" si="51"/>
        <v>0</v>
      </c>
      <c r="AQ207" s="397">
        <f t="shared" si="51"/>
        <v>0</v>
      </c>
      <c r="AR207" s="397">
        <f t="shared" si="51"/>
        <v>0</v>
      </c>
      <c r="AS207" s="397">
        <f t="shared" si="51"/>
        <v>0</v>
      </c>
      <c r="AT207" s="397">
        <f t="shared" si="52"/>
        <v>0</v>
      </c>
      <c r="AU207" s="397">
        <f t="shared" si="48"/>
        <v>0</v>
      </c>
      <c r="AV207" s="397">
        <f t="shared" si="41"/>
        <v>0</v>
      </c>
      <c r="AW207" s="314">
        <f t="shared" si="53"/>
        <v>0</v>
      </c>
    </row>
    <row r="208" spans="2:49" x14ac:dyDescent="0.25">
      <c r="B208" s="24"/>
      <c r="C208" s="265" t="s">
        <v>740</v>
      </c>
      <c r="D208" s="23" t="str">
        <f>IFERROR(VLOOKUP($C208,'World Cup Players'!B:X,3,FALSE),0)</f>
        <v>za South Africa</v>
      </c>
      <c r="E208" s="30"/>
      <c r="F208" s="23">
        <f>IFERROR(VLOOKUP($C208,'World Cup Players'!B:X,9,FALSE),0)</f>
        <v>23</v>
      </c>
      <c r="G208" s="23">
        <f>IFERROR(VLOOKUP($C208,'World Cup Players'!B:X,11,FALSE),0)</f>
        <v>0</v>
      </c>
      <c r="H208" s="23">
        <f>IFERROR(VLOOKUP($C208,'World Cup Players'!B:X,12,FALSE),0)</f>
        <v>0</v>
      </c>
      <c r="I208" s="23">
        <f>IFERROR(VLOOKUP($C208,'GAME WINNING GOALS'!A:B,2,FALSE),0)</f>
        <v>0</v>
      </c>
      <c r="J208" s="23">
        <f>IFERROR(VLOOKUP($C208,'World Cup Players'!B:X,17,FALSE),0)</f>
        <v>0</v>
      </c>
      <c r="K208" s="23">
        <f>IFERROR(VLOOKUP($C208,'World Cup Players'!B:X,18,FALSE),0)</f>
        <v>1</v>
      </c>
      <c r="L208" s="44">
        <f>IFERROR(VLOOKUP($C208,'World Cup GK'!B:AE,16,FALSE),0)</f>
        <v>0</v>
      </c>
      <c r="M208" s="44">
        <f>IFERROR(VLOOKUP($C208,'World Cup GK'!B:AE,19,FALSE),0)</f>
        <v>0</v>
      </c>
      <c r="N208" s="44">
        <f>IFERROR(VLOOKUP($C208,'World Cup GK'!B:AE,14,FALSE),0)</f>
        <v>0</v>
      </c>
      <c r="O208" s="44">
        <f>IFERROR(VLOOKUP($C208,'World Cup GK'!B:AE,11,FALSE),0)</f>
        <v>0</v>
      </c>
      <c r="P208" s="43">
        <f t="shared" si="55"/>
        <v>-0.30909999999999999</v>
      </c>
      <c r="S208" s="24"/>
      <c r="T208" s="265" t="s">
        <v>740</v>
      </c>
      <c r="U208" s="23" t="s">
        <v>808</v>
      </c>
      <c r="V208" s="30"/>
      <c r="W208" s="23">
        <v>23</v>
      </c>
      <c r="X208" s="23">
        <v>0</v>
      </c>
      <c r="Y208" s="23">
        <v>0</v>
      </c>
      <c r="Z208" s="23">
        <v>0</v>
      </c>
      <c r="AA208" s="23">
        <v>0</v>
      </c>
      <c r="AB208" s="23">
        <v>1</v>
      </c>
      <c r="AC208" s="44">
        <v>0</v>
      </c>
      <c r="AD208" s="44">
        <v>0</v>
      </c>
      <c r="AE208" s="44">
        <v>0</v>
      </c>
      <c r="AF208" s="44">
        <v>0</v>
      </c>
      <c r="AG208" s="43">
        <v>-0.30909999999999999</v>
      </c>
      <c r="AI208" s="24"/>
      <c r="AJ208" s="265" t="s">
        <v>740</v>
      </c>
      <c r="AK208" s="23" t="s">
        <v>808</v>
      </c>
      <c r="AL208" s="30"/>
      <c r="AM208" s="397">
        <f t="shared" si="49"/>
        <v>0</v>
      </c>
      <c r="AN208" s="397">
        <f t="shared" si="50"/>
        <v>0</v>
      </c>
      <c r="AO208" s="397">
        <f t="shared" si="50"/>
        <v>0</v>
      </c>
      <c r="AP208" s="397">
        <f t="shared" si="51"/>
        <v>0</v>
      </c>
      <c r="AQ208" s="397">
        <f t="shared" si="51"/>
        <v>0</v>
      </c>
      <c r="AR208" s="397">
        <f t="shared" si="51"/>
        <v>0</v>
      </c>
      <c r="AS208" s="397">
        <f t="shared" si="51"/>
        <v>0</v>
      </c>
      <c r="AT208" s="397">
        <f t="shared" si="52"/>
        <v>0</v>
      </c>
      <c r="AU208" s="397">
        <f t="shared" si="48"/>
        <v>0</v>
      </c>
      <c r="AV208" s="397">
        <f t="shared" si="41"/>
        <v>0</v>
      </c>
      <c r="AW208" s="314">
        <f t="shared" si="53"/>
        <v>0</v>
      </c>
    </row>
    <row r="209" spans="2:49" x14ac:dyDescent="0.25">
      <c r="B209" s="24"/>
      <c r="C209" s="265" t="s">
        <v>593</v>
      </c>
      <c r="D209" s="23" t="str">
        <f>IFERROR(VLOOKUP($C209,'World Cup Players'!B:X,3,FALSE),0)</f>
        <v>tr Türkiye</v>
      </c>
      <c r="E209" s="30"/>
      <c r="F209" s="23">
        <f>IFERROR(VLOOKUP($C209,'World Cup Players'!B:X,9,FALSE),0)</f>
        <v>180</v>
      </c>
      <c r="G209" s="23">
        <f>IFERROR(VLOOKUP($C209,'World Cup Players'!B:X,11,FALSE),0)</f>
        <v>0</v>
      </c>
      <c r="H209" s="23">
        <f>IFERROR(VLOOKUP($C209,'World Cup Players'!B:X,12,FALSE),0)</f>
        <v>0</v>
      </c>
      <c r="I209" s="23">
        <f>IFERROR(VLOOKUP($C209,'GAME WINNING GOALS'!A:B,2,FALSE),0)</f>
        <v>0</v>
      </c>
      <c r="J209" s="23">
        <f>IFERROR(VLOOKUP($C209,'World Cup Players'!B:X,17,FALSE),0)</f>
        <v>0</v>
      </c>
      <c r="K209" s="23">
        <f>IFERROR(VLOOKUP($C209,'World Cup Players'!B:X,18,FALSE),0)</f>
        <v>0</v>
      </c>
      <c r="L209" s="44">
        <f>IFERROR(VLOOKUP($C209,'World Cup GK'!B:AE,16,FALSE),0)</f>
        <v>0</v>
      </c>
      <c r="M209" s="44">
        <f>IFERROR(VLOOKUP($C209,'World Cup GK'!B:AE,19,FALSE),0)</f>
        <v>0</v>
      </c>
      <c r="N209" s="44">
        <f>IFERROR(VLOOKUP($C209,'World Cup GK'!B:AE,14,FALSE),0)</f>
        <v>0</v>
      </c>
      <c r="O209" s="44">
        <f>IFERROR(VLOOKUP($C209,'World Cup GK'!B:AE,11,FALSE),0)</f>
        <v>0</v>
      </c>
      <c r="P209" s="43">
        <f t="shared" si="55"/>
        <v>1.494</v>
      </c>
      <c r="S209" s="24"/>
      <c r="T209" s="265" t="s">
        <v>593</v>
      </c>
      <c r="U209" s="23" t="s">
        <v>654</v>
      </c>
      <c r="V209" s="30"/>
      <c r="W209" s="23">
        <v>180</v>
      </c>
      <c r="X209" s="23">
        <v>0</v>
      </c>
      <c r="Y209" s="23">
        <v>0</v>
      </c>
      <c r="Z209" s="23">
        <v>0</v>
      </c>
      <c r="AA209" s="23">
        <v>0</v>
      </c>
      <c r="AB209" s="23">
        <v>0</v>
      </c>
      <c r="AC209" s="44">
        <v>0</v>
      </c>
      <c r="AD209" s="44">
        <v>0</v>
      </c>
      <c r="AE209" s="44">
        <v>0</v>
      </c>
      <c r="AF209" s="44">
        <v>0</v>
      </c>
      <c r="AG209" s="43">
        <v>1.494</v>
      </c>
      <c r="AI209" s="24"/>
      <c r="AJ209" s="265" t="s">
        <v>593</v>
      </c>
      <c r="AK209" s="23" t="s">
        <v>654</v>
      </c>
      <c r="AL209" s="30"/>
      <c r="AM209" s="397">
        <f t="shared" si="49"/>
        <v>0</v>
      </c>
      <c r="AN209" s="397">
        <f t="shared" si="50"/>
        <v>0</v>
      </c>
      <c r="AO209" s="397">
        <f t="shared" si="50"/>
        <v>0</v>
      </c>
      <c r="AP209" s="397">
        <f t="shared" si="51"/>
        <v>0</v>
      </c>
      <c r="AQ209" s="397">
        <f t="shared" si="51"/>
        <v>0</v>
      </c>
      <c r="AR209" s="397">
        <f t="shared" si="51"/>
        <v>0</v>
      </c>
      <c r="AS209" s="397">
        <f t="shared" si="51"/>
        <v>0</v>
      </c>
      <c r="AT209" s="397">
        <f t="shared" si="52"/>
        <v>0</v>
      </c>
      <c r="AU209" s="397">
        <f t="shared" si="48"/>
        <v>0</v>
      </c>
      <c r="AV209" s="397">
        <f t="shared" si="41"/>
        <v>0</v>
      </c>
      <c r="AW209" s="314">
        <f t="shared" si="53"/>
        <v>0</v>
      </c>
    </row>
    <row r="210" spans="2:49" x14ac:dyDescent="0.25">
      <c r="B210" s="24"/>
      <c r="C210" s="265" t="s">
        <v>102</v>
      </c>
      <c r="D210" s="23" t="str">
        <f>IFERROR(VLOOKUP($C210,'World Cup Players'!B:X,3,FALSE),0)</f>
        <v>de Germany</v>
      </c>
      <c r="E210" s="30"/>
      <c r="F210" s="23">
        <f>IFERROR(VLOOKUP($C210,'World Cup Players'!B:X,9,FALSE),0)</f>
        <v>351</v>
      </c>
      <c r="G210" s="23">
        <f>IFERROR(VLOOKUP($C210,'World Cup Players'!B:X,11,FALSE),0)</f>
        <v>0</v>
      </c>
      <c r="H210" s="23">
        <f>IFERROR(VLOOKUP($C210,'World Cup Players'!B:X,12,FALSE),0)</f>
        <v>2</v>
      </c>
      <c r="I210" s="23">
        <f>IFERROR(VLOOKUP($C210,'GAME WINNING GOALS'!A:B,2,FALSE),0)</f>
        <v>0</v>
      </c>
      <c r="J210" s="23">
        <f>IFERROR(VLOOKUP($C210,'World Cup Players'!B:X,17,FALSE),0)</f>
        <v>0</v>
      </c>
      <c r="K210" s="23">
        <f>IFERROR(VLOOKUP($C210,'World Cup Players'!B:X,18,FALSE),0)</f>
        <v>0</v>
      </c>
      <c r="L210" s="44">
        <f>IFERROR(VLOOKUP($C210,'World Cup GK'!B:AE,16,FALSE),0)</f>
        <v>0</v>
      </c>
      <c r="M210" s="44">
        <f>IFERROR(VLOOKUP($C210,'World Cup GK'!B:AE,19,FALSE),0)</f>
        <v>0</v>
      </c>
      <c r="N210" s="44">
        <f>IFERROR(VLOOKUP($C210,'World Cup GK'!B:AE,14,FALSE),0)</f>
        <v>0</v>
      </c>
      <c r="O210" s="44">
        <f>IFERROR(VLOOKUP($C210,'World Cup GK'!B:AE,11,FALSE),0)</f>
        <v>0</v>
      </c>
      <c r="P210" s="43">
        <f t="shared" si="55"/>
        <v>4.9132999999999996</v>
      </c>
      <c r="S210" s="24"/>
      <c r="T210" s="265" t="s">
        <v>102</v>
      </c>
      <c r="U210" s="23" t="s">
        <v>634</v>
      </c>
      <c r="V210" s="30"/>
      <c r="W210" s="23">
        <v>351</v>
      </c>
      <c r="X210" s="23">
        <v>0</v>
      </c>
      <c r="Y210" s="23">
        <v>2</v>
      </c>
      <c r="Z210" s="23">
        <v>0</v>
      </c>
      <c r="AA210" s="23">
        <v>0</v>
      </c>
      <c r="AB210" s="23">
        <v>0</v>
      </c>
      <c r="AC210" s="44">
        <v>0</v>
      </c>
      <c r="AD210" s="44">
        <v>0</v>
      </c>
      <c r="AE210" s="44">
        <v>0</v>
      </c>
      <c r="AF210" s="44">
        <v>0</v>
      </c>
      <c r="AG210" s="43">
        <v>4.9132999999999996</v>
      </c>
      <c r="AI210" s="24"/>
      <c r="AJ210" s="265" t="s">
        <v>102</v>
      </c>
      <c r="AK210" s="23" t="s">
        <v>634</v>
      </c>
      <c r="AL210" s="30"/>
      <c r="AM210" s="397">
        <f t="shared" si="49"/>
        <v>0</v>
      </c>
      <c r="AN210" s="397">
        <f t="shared" si="50"/>
        <v>0</v>
      </c>
      <c r="AO210" s="397">
        <f t="shared" si="50"/>
        <v>0</v>
      </c>
      <c r="AP210" s="397">
        <f t="shared" si="51"/>
        <v>0</v>
      </c>
      <c r="AQ210" s="397">
        <f t="shared" si="51"/>
        <v>0</v>
      </c>
      <c r="AR210" s="397">
        <f t="shared" si="51"/>
        <v>0</v>
      </c>
      <c r="AS210" s="397">
        <f t="shared" si="51"/>
        <v>0</v>
      </c>
      <c r="AT210" s="397">
        <f t="shared" si="52"/>
        <v>0</v>
      </c>
      <c r="AU210" s="397">
        <f t="shared" si="48"/>
        <v>0</v>
      </c>
      <c r="AV210" s="397">
        <f t="shared" si="41"/>
        <v>0</v>
      </c>
      <c r="AW210" s="314">
        <f t="shared" si="53"/>
        <v>0</v>
      </c>
    </row>
    <row r="211" spans="2:49" x14ac:dyDescent="0.25">
      <c r="B211" s="24"/>
      <c r="C211" s="265" t="s">
        <v>217</v>
      </c>
      <c r="D211" s="23" t="str">
        <f>IFERROR(VLOOKUP($C211,'World Cup Players'!B:X,3,FALSE),0)</f>
        <v>nl Netherlands</v>
      </c>
      <c r="E211" s="30"/>
      <c r="F211" s="23">
        <f>IFERROR(VLOOKUP($C211,'World Cup Players'!B:X,9,FALSE),0)</f>
        <v>390</v>
      </c>
      <c r="G211" s="23">
        <f>IFERROR(VLOOKUP($C211,'World Cup Players'!B:X,11,FALSE),0)</f>
        <v>1</v>
      </c>
      <c r="H211" s="23">
        <f>IFERROR(VLOOKUP($C211,'World Cup Players'!B:X,12,FALSE),0)</f>
        <v>1</v>
      </c>
      <c r="I211" s="23">
        <f>IFERROR(VLOOKUP($C211,'GAME WINNING GOALS'!A:B,2,FALSE),0)</f>
        <v>0</v>
      </c>
      <c r="J211" s="23">
        <f>IFERROR(VLOOKUP($C211,'World Cup Players'!B:X,17,FALSE),0)</f>
        <v>0</v>
      </c>
      <c r="K211" s="23">
        <f>IFERROR(VLOOKUP($C211,'World Cup Players'!B:X,18,FALSE),0)</f>
        <v>0</v>
      </c>
      <c r="L211" s="44">
        <f>IFERROR(VLOOKUP($C211,'World Cup GK'!B:AE,16,FALSE),0)</f>
        <v>0</v>
      </c>
      <c r="M211" s="44">
        <f>IFERROR(VLOOKUP($C211,'World Cup GK'!B:AE,19,FALSE),0)</f>
        <v>0</v>
      </c>
      <c r="N211" s="44">
        <f>IFERROR(VLOOKUP($C211,'World Cup GK'!B:AE,14,FALSE),0)</f>
        <v>0</v>
      </c>
      <c r="O211" s="44">
        <f>IFERROR(VLOOKUP($C211,'World Cup GK'!B:AE,11,FALSE),0)</f>
        <v>0</v>
      </c>
      <c r="P211" s="43">
        <f t="shared" si="55"/>
        <v>5.2370000000000001</v>
      </c>
      <c r="S211" s="24"/>
      <c r="T211" s="265" t="s">
        <v>217</v>
      </c>
      <c r="U211" s="23" t="s">
        <v>647</v>
      </c>
      <c r="V211" s="30"/>
      <c r="W211" s="23">
        <v>390</v>
      </c>
      <c r="X211" s="23">
        <v>1</v>
      </c>
      <c r="Y211" s="23">
        <v>1</v>
      </c>
      <c r="Z211" s="23">
        <v>0</v>
      </c>
      <c r="AA211" s="23">
        <v>0</v>
      </c>
      <c r="AB211" s="23">
        <v>0</v>
      </c>
      <c r="AC211" s="44">
        <v>0</v>
      </c>
      <c r="AD211" s="44">
        <v>0</v>
      </c>
      <c r="AE211" s="44">
        <v>0</v>
      </c>
      <c r="AF211" s="44">
        <v>0</v>
      </c>
      <c r="AG211" s="43">
        <v>5.2370000000000001</v>
      </c>
      <c r="AI211" s="24"/>
      <c r="AJ211" s="265" t="s">
        <v>217</v>
      </c>
      <c r="AK211" s="23" t="s">
        <v>647</v>
      </c>
      <c r="AL211" s="30"/>
      <c r="AM211" s="397">
        <f t="shared" si="49"/>
        <v>0</v>
      </c>
      <c r="AN211" s="397">
        <f t="shared" si="50"/>
        <v>0</v>
      </c>
      <c r="AO211" s="397">
        <f t="shared" si="50"/>
        <v>0</v>
      </c>
      <c r="AP211" s="397">
        <f t="shared" si="51"/>
        <v>0</v>
      </c>
      <c r="AQ211" s="397">
        <f t="shared" si="51"/>
        <v>0</v>
      </c>
      <c r="AR211" s="397">
        <f t="shared" si="51"/>
        <v>0</v>
      </c>
      <c r="AS211" s="397">
        <f t="shared" si="51"/>
        <v>0</v>
      </c>
      <c r="AT211" s="397">
        <f t="shared" si="52"/>
        <v>0</v>
      </c>
      <c r="AU211" s="397">
        <f t="shared" si="48"/>
        <v>0</v>
      </c>
      <c r="AV211" s="397">
        <f t="shared" si="41"/>
        <v>0</v>
      </c>
      <c r="AW211" s="314">
        <f t="shared" si="53"/>
        <v>0</v>
      </c>
    </row>
    <row r="212" spans="2:49" x14ac:dyDescent="0.25">
      <c r="B212" s="24"/>
      <c r="C212" s="265" t="s">
        <v>539</v>
      </c>
      <c r="D212" s="23" t="str">
        <f>IFERROR(VLOOKUP($C212,'World Cup Players'!B:X,3,FALSE),0)</f>
        <v>fr France</v>
      </c>
      <c r="E212" s="30"/>
      <c r="F212" s="23">
        <f>IFERROR(VLOOKUP($C212,'World Cup Players'!B:X,9,FALSE),0)</f>
        <v>479</v>
      </c>
      <c r="G212" s="23">
        <f>IFERROR(VLOOKUP($C212,'World Cup Players'!B:X,11,FALSE),0)</f>
        <v>0</v>
      </c>
      <c r="H212" s="23">
        <f>IFERROR(VLOOKUP($C212,'World Cup Players'!B:X,12,FALSE),0)</f>
        <v>0</v>
      </c>
      <c r="I212" s="41">
        <f>IFERROR(VLOOKUP($C212,'GAME WINNING GOALS'!A:B,2,FALSE),0)</f>
        <v>0</v>
      </c>
      <c r="J212" s="23">
        <f>IFERROR(VLOOKUP($C212,'World Cup Players'!B:X,17,FALSE),0)</f>
        <v>0</v>
      </c>
      <c r="K212" s="23">
        <f>IFERROR(VLOOKUP($C212,'World Cup Players'!B:X,18,FALSE),0)</f>
        <v>0</v>
      </c>
      <c r="L212" s="44">
        <f>IFERROR(VLOOKUP($C212,'World Cup GK'!B:AE,16,FALSE),0)</f>
        <v>0</v>
      </c>
      <c r="M212" s="44">
        <f>IFERROR(VLOOKUP($C212,'World Cup GK'!B:AE,19,FALSE),0)</f>
        <v>0</v>
      </c>
      <c r="N212" s="44">
        <f>IFERROR(VLOOKUP($C212,'World Cup GK'!B:AE,14,FALSE),0)</f>
        <v>0</v>
      </c>
      <c r="O212" s="44">
        <f>IFERROR(VLOOKUP($C212,'World Cup GK'!B:AE,11,FALSE),0)</f>
        <v>0</v>
      </c>
      <c r="P212" s="43">
        <f t="shared" si="55"/>
        <v>3.9757000000000002</v>
      </c>
      <c r="S212" s="24"/>
      <c r="T212" s="265" t="s">
        <v>539</v>
      </c>
      <c r="U212" s="23" t="s">
        <v>1420</v>
      </c>
      <c r="V212" s="30"/>
      <c r="W212" s="23">
        <v>360</v>
      </c>
      <c r="X212" s="23">
        <v>0</v>
      </c>
      <c r="Y212" s="23">
        <v>0</v>
      </c>
      <c r="Z212" s="41">
        <v>0</v>
      </c>
      <c r="AA212" s="23">
        <v>0</v>
      </c>
      <c r="AB212" s="23">
        <v>0</v>
      </c>
      <c r="AC212" s="44">
        <v>0</v>
      </c>
      <c r="AD212" s="44">
        <v>0</v>
      </c>
      <c r="AE212" s="44">
        <v>0</v>
      </c>
      <c r="AF212" s="44">
        <v>0</v>
      </c>
      <c r="AG212" s="43">
        <v>2.988</v>
      </c>
      <c r="AI212" s="24"/>
      <c r="AJ212" s="265" t="s">
        <v>539</v>
      </c>
      <c r="AK212" s="23" t="s">
        <v>1420</v>
      </c>
      <c r="AL212" s="30"/>
      <c r="AM212" s="397">
        <f t="shared" si="49"/>
        <v>119</v>
      </c>
      <c r="AN212" s="397">
        <f t="shared" si="50"/>
        <v>0</v>
      </c>
      <c r="AO212" s="397">
        <f t="shared" si="50"/>
        <v>0</v>
      </c>
      <c r="AP212" s="397">
        <f t="shared" si="51"/>
        <v>0</v>
      </c>
      <c r="AQ212" s="397">
        <f t="shared" si="51"/>
        <v>0</v>
      </c>
      <c r="AR212" s="397">
        <f t="shared" si="51"/>
        <v>0</v>
      </c>
      <c r="AS212" s="397">
        <f t="shared" si="51"/>
        <v>0</v>
      </c>
      <c r="AT212" s="397">
        <f t="shared" si="52"/>
        <v>0</v>
      </c>
      <c r="AU212" s="397">
        <f t="shared" si="48"/>
        <v>0</v>
      </c>
      <c r="AV212" s="397">
        <f t="shared" si="48"/>
        <v>0</v>
      </c>
      <c r="AW212" s="314">
        <f>P212-AG212</f>
        <v>0.98770000000000024</v>
      </c>
    </row>
    <row r="213" spans="2:49" ht="16.5" thickBot="1" x14ac:dyDescent="0.3">
      <c r="B213" s="24"/>
      <c r="C213" s="267" t="s">
        <v>756</v>
      </c>
      <c r="D213" s="23">
        <f>IFERROR(VLOOKUP($C213,'World Cup Players'!B:X,3,FALSE),0)</f>
        <v>0</v>
      </c>
      <c r="E213" s="30"/>
      <c r="F213" s="23">
        <f>IFERROR(VLOOKUP($C213,'World Cup Players'!B:X,9,FALSE),0)</f>
        <v>0</v>
      </c>
      <c r="G213" s="23">
        <f>IFERROR(VLOOKUP($C213,'World Cup Players'!B:X,11,FALSE),0)</f>
        <v>0</v>
      </c>
      <c r="H213" s="23">
        <f>IFERROR(VLOOKUP($C213,'World Cup Players'!B:X,12,FALSE),0)</f>
        <v>0</v>
      </c>
      <c r="I213" s="41">
        <f>IFERROR(VLOOKUP($C213,'GAME WINNING GOALS'!A:B,2,FALSE),0)</f>
        <v>0</v>
      </c>
      <c r="J213" s="23">
        <f>IFERROR(VLOOKUP($C213,'World Cup Players'!B:X,17,FALSE),0)</f>
        <v>0</v>
      </c>
      <c r="K213" s="23">
        <f>IFERROR(VLOOKUP($C213,'World Cup Players'!B:X,18,FALSE),0)</f>
        <v>0</v>
      </c>
      <c r="L213" s="44">
        <f>IFERROR(VLOOKUP($C213,'World Cup GK'!B:AE,16,FALSE),0)</f>
        <v>0</v>
      </c>
      <c r="M213" s="44">
        <f>IFERROR(VLOOKUP($C213,'World Cup GK'!B:AE,19,FALSE),0)</f>
        <v>0</v>
      </c>
      <c r="N213" s="44">
        <f>IFERROR(VLOOKUP($C213,'World Cup GK'!B:AE,14,FALSE),0)</f>
        <v>0</v>
      </c>
      <c r="O213" s="44">
        <f>IFERROR(VLOOKUP($C213,'World Cup GK'!B:AE,11,FALSE),0)</f>
        <v>0</v>
      </c>
      <c r="P213" s="43">
        <f t="shared" si="55"/>
        <v>0</v>
      </c>
      <c r="S213" s="24"/>
      <c r="T213" s="267" t="s">
        <v>756</v>
      </c>
      <c r="U213" s="23">
        <v>0</v>
      </c>
      <c r="V213" s="30"/>
      <c r="W213" s="23">
        <v>0</v>
      </c>
      <c r="X213" s="23">
        <v>0</v>
      </c>
      <c r="Y213" s="23">
        <v>0</v>
      </c>
      <c r="Z213" s="41">
        <v>0</v>
      </c>
      <c r="AA213" s="23">
        <v>0</v>
      </c>
      <c r="AB213" s="23">
        <v>0</v>
      </c>
      <c r="AC213" s="44">
        <v>0</v>
      </c>
      <c r="AD213" s="44">
        <v>0</v>
      </c>
      <c r="AE213" s="44">
        <v>0</v>
      </c>
      <c r="AF213" s="44">
        <v>0</v>
      </c>
      <c r="AG213" s="43">
        <v>0</v>
      </c>
      <c r="AI213" s="24"/>
      <c r="AJ213" s="267" t="s">
        <v>756</v>
      </c>
      <c r="AK213" s="23">
        <v>0</v>
      </c>
      <c r="AL213" s="30"/>
      <c r="AM213" s="397">
        <f t="shared" si="49"/>
        <v>0</v>
      </c>
      <c r="AN213" s="397">
        <f t="shared" si="50"/>
        <v>0</v>
      </c>
      <c r="AO213" s="397">
        <f t="shared" si="50"/>
        <v>0</v>
      </c>
      <c r="AP213" s="397">
        <f t="shared" si="51"/>
        <v>0</v>
      </c>
      <c r="AQ213" s="397">
        <f t="shared" si="51"/>
        <v>0</v>
      </c>
      <c r="AR213" s="397">
        <f t="shared" si="51"/>
        <v>0</v>
      </c>
      <c r="AS213" s="397">
        <f t="shared" si="51"/>
        <v>0</v>
      </c>
      <c r="AT213" s="397">
        <f t="shared" si="52"/>
        <v>0</v>
      </c>
      <c r="AU213" s="397">
        <f t="shared" si="48"/>
        <v>0</v>
      </c>
      <c r="AV213" s="397">
        <f t="shared" si="48"/>
        <v>0</v>
      </c>
      <c r="AW213" s="314">
        <f t="shared" si="53"/>
        <v>0</v>
      </c>
    </row>
    <row r="214" spans="2:49" ht="16.5" thickBot="1" x14ac:dyDescent="0.3">
      <c r="B214" s="24"/>
      <c r="C214" s="277" t="s">
        <v>421</v>
      </c>
      <c r="D214" s="23" t="str">
        <f>IFERROR(VLOOKUP($C214,'World Cup Players'!B:X,3,FALSE),0)</f>
        <v>ar Argentina</v>
      </c>
      <c r="E214" s="30"/>
      <c r="F214" s="23">
        <f>IFERROR(VLOOKUP($C214,'World Cup Players'!B:X,9,FALSE),0)</f>
        <v>690</v>
      </c>
      <c r="G214" s="23">
        <f>IFERROR(VLOOKUP($C214,'World Cup Players'!B:X,11,FALSE),0)</f>
        <v>0</v>
      </c>
      <c r="H214" s="23">
        <f>IFERROR(VLOOKUP($C214,'World Cup Players'!B:X,12,FALSE),0)</f>
        <v>0</v>
      </c>
      <c r="I214" s="41">
        <f>IFERROR(VLOOKUP($C214,'GAME WINNING GOALS'!A:B,2,FALSE),0)</f>
        <v>0</v>
      </c>
      <c r="J214" s="23">
        <f>IFERROR(VLOOKUP($C214,'World Cup Players'!B:X,17,FALSE),0)</f>
        <v>0</v>
      </c>
      <c r="K214" s="23">
        <f>IFERROR(VLOOKUP($C214,'World Cup Players'!B:X,18,FALSE),0)</f>
        <v>0</v>
      </c>
      <c r="L214" s="44">
        <f>IFERROR(VLOOKUP($C214,'World Cup GK'!B:AE,16,FALSE),0)</f>
        <v>7</v>
      </c>
      <c r="M214" s="44">
        <f>IFERROR(VLOOKUP($C214,'World Cup GK'!B:AE,19,FALSE),0)</f>
        <v>2</v>
      </c>
      <c r="N214" s="44">
        <f>IFERROR(VLOOKUP($C214,'World Cup GK'!B:AE,14,FALSE),0)</f>
        <v>9</v>
      </c>
      <c r="O214" s="44">
        <f>IFERROR(VLOOKUP($C214,'World Cup GK'!B:AE,11,FALSE),0)</f>
        <v>7</v>
      </c>
      <c r="P214" s="43">
        <f t="shared" si="55"/>
        <v>14.777000000000001</v>
      </c>
      <c r="S214" s="24"/>
      <c r="T214" s="277" t="s">
        <v>421</v>
      </c>
      <c r="U214" s="23" t="s">
        <v>1404</v>
      </c>
      <c r="V214" s="30"/>
      <c r="W214" s="23">
        <v>480</v>
      </c>
      <c r="X214" s="23">
        <v>0</v>
      </c>
      <c r="Y214" s="23">
        <v>0</v>
      </c>
      <c r="Z214" s="41">
        <v>0</v>
      </c>
      <c r="AA214" s="23">
        <v>0</v>
      </c>
      <c r="AB214" s="23">
        <v>0</v>
      </c>
      <c r="AC214" s="44">
        <v>5</v>
      </c>
      <c r="AD214" s="44">
        <v>2</v>
      </c>
      <c r="AE214" s="44">
        <v>4</v>
      </c>
      <c r="AF214" s="44">
        <v>5</v>
      </c>
      <c r="AG214" s="43">
        <v>10.534000000000001</v>
      </c>
      <c r="AI214" s="24"/>
      <c r="AJ214" s="277" t="s">
        <v>421</v>
      </c>
      <c r="AK214" s="23" t="s">
        <v>1404</v>
      </c>
      <c r="AL214" s="30"/>
      <c r="AM214" s="397">
        <f t="shared" si="49"/>
        <v>210</v>
      </c>
      <c r="AN214" s="397">
        <f t="shared" si="50"/>
        <v>0</v>
      </c>
      <c r="AO214" s="397">
        <f t="shared" si="50"/>
        <v>0</v>
      </c>
      <c r="AP214" s="397">
        <f t="shared" si="51"/>
        <v>0</v>
      </c>
      <c r="AQ214" s="397">
        <f t="shared" si="51"/>
        <v>0</v>
      </c>
      <c r="AR214" s="397">
        <f t="shared" si="51"/>
        <v>0</v>
      </c>
      <c r="AS214" s="397">
        <f t="shared" si="51"/>
        <v>2</v>
      </c>
      <c r="AT214" s="397">
        <f t="shared" si="52"/>
        <v>0</v>
      </c>
      <c r="AU214" s="397">
        <f t="shared" si="48"/>
        <v>5</v>
      </c>
      <c r="AV214" s="397">
        <f t="shared" si="48"/>
        <v>2</v>
      </c>
      <c r="AW214" s="314">
        <f>P214-AG214</f>
        <v>4.2430000000000003</v>
      </c>
    </row>
    <row r="215" spans="2:49" ht="16.5" thickBot="1" x14ac:dyDescent="0.3">
      <c r="B215" s="24"/>
      <c r="C215" s="277" t="s">
        <v>51</v>
      </c>
      <c r="D215" s="23" t="str">
        <f>IFERROR(VLOOKUP($C215,'World Cup Players'!B:X,3,FALSE),0)</f>
        <v>de Germany</v>
      </c>
      <c r="E215" s="30"/>
      <c r="F215" s="23">
        <f>IFERROR(VLOOKUP($C215,'World Cup Players'!B:X,9,FALSE),0)</f>
        <v>390</v>
      </c>
      <c r="G215" s="23">
        <f>IFERROR(VLOOKUP($C215,'World Cup Players'!B:X,11,FALSE),0)</f>
        <v>0</v>
      </c>
      <c r="H215" s="23">
        <f>IFERROR(VLOOKUP($C215,'World Cup Players'!B:X,12,FALSE),0)</f>
        <v>0</v>
      </c>
      <c r="I215" s="41">
        <f>IFERROR(VLOOKUP($C215,'GAME WINNING GOALS'!A:B,2,FALSE),0)</f>
        <v>0</v>
      </c>
      <c r="J215" s="23">
        <f>IFERROR(VLOOKUP($C215,'World Cup Players'!B:X,17,FALSE),0)</f>
        <v>0</v>
      </c>
      <c r="K215" s="23">
        <f>IFERROR(VLOOKUP($C215,'World Cup Players'!B:X,18,FALSE),0)</f>
        <v>0</v>
      </c>
      <c r="L215" s="44">
        <f>IFERROR(VLOOKUP($C215,'World Cup GK'!B:AE,16,FALSE),0)</f>
        <v>2</v>
      </c>
      <c r="M215" s="44">
        <f>IFERROR(VLOOKUP($C215,'World Cup GK'!B:AE,19,FALSE),0)</f>
        <v>0</v>
      </c>
      <c r="N215" s="44">
        <f>IFERROR(VLOOKUP($C215,'World Cup GK'!B:AE,14,FALSE),0)</f>
        <v>5</v>
      </c>
      <c r="O215" s="44">
        <f>IFERROR(VLOOKUP($C215,'World Cup GK'!B:AE,11,FALSE),0)</f>
        <v>5</v>
      </c>
      <c r="P215" s="43">
        <f t="shared" si="55"/>
        <v>4.9870000000000001</v>
      </c>
      <c r="S215" s="24"/>
      <c r="T215" s="277" t="s">
        <v>51</v>
      </c>
      <c r="U215" s="23" t="s">
        <v>634</v>
      </c>
      <c r="V215" s="30"/>
      <c r="W215" s="23">
        <v>390</v>
      </c>
      <c r="X215" s="23">
        <v>0</v>
      </c>
      <c r="Y215" s="23">
        <v>0</v>
      </c>
      <c r="Z215" s="41">
        <v>0</v>
      </c>
      <c r="AA215" s="23">
        <v>0</v>
      </c>
      <c r="AB215" s="23">
        <v>0</v>
      </c>
      <c r="AC215" s="44">
        <v>2</v>
      </c>
      <c r="AD215" s="44">
        <v>0</v>
      </c>
      <c r="AE215" s="44">
        <v>5</v>
      </c>
      <c r="AF215" s="44">
        <v>5</v>
      </c>
      <c r="AG215" s="43">
        <v>4.9870000000000001</v>
      </c>
      <c r="AI215" s="24"/>
      <c r="AJ215" s="277" t="s">
        <v>51</v>
      </c>
      <c r="AK215" s="23" t="s">
        <v>634</v>
      </c>
      <c r="AL215" s="30"/>
      <c r="AM215" s="397">
        <f t="shared" si="49"/>
        <v>0</v>
      </c>
      <c r="AN215" s="397">
        <f t="shared" si="50"/>
        <v>0</v>
      </c>
      <c r="AO215" s="397">
        <f t="shared" si="50"/>
        <v>0</v>
      </c>
      <c r="AP215" s="397">
        <f t="shared" si="51"/>
        <v>0</v>
      </c>
      <c r="AQ215" s="397">
        <f t="shared" si="51"/>
        <v>0</v>
      </c>
      <c r="AR215" s="397">
        <f t="shared" si="51"/>
        <v>0</v>
      </c>
      <c r="AS215" s="397">
        <f t="shared" si="51"/>
        <v>0</v>
      </c>
      <c r="AT215" s="397">
        <f t="shared" si="52"/>
        <v>0</v>
      </c>
      <c r="AU215" s="397">
        <f t="shared" si="48"/>
        <v>0</v>
      </c>
      <c r="AV215" s="397">
        <f t="shared" si="48"/>
        <v>0</v>
      </c>
      <c r="AW215" s="314">
        <f t="shared" si="53"/>
        <v>0</v>
      </c>
    </row>
    <row r="216" spans="2:49" x14ac:dyDescent="0.25">
      <c r="B216" s="24"/>
      <c r="C216" s="271" t="s">
        <v>789</v>
      </c>
      <c r="D216" s="23" t="str">
        <f>IFERROR(VLOOKUP($C216,'World Cup Players'!B:X,3,FALSE),0)</f>
        <v>ch Switzerland</v>
      </c>
      <c r="E216" s="30"/>
      <c r="F216" s="23">
        <f>IFERROR(VLOOKUP($C216,'World Cup Players'!B:X,9,FALSE),0)</f>
        <v>600</v>
      </c>
      <c r="G216" s="23">
        <f>IFERROR(VLOOKUP($C216,'World Cup Players'!B:X,11,FALSE),0)</f>
        <v>0</v>
      </c>
      <c r="H216" s="23">
        <f>IFERROR(VLOOKUP($C216,'World Cup Players'!B:X,12,FALSE),0)</f>
        <v>0</v>
      </c>
      <c r="I216" s="23">
        <f>IFERROR(VLOOKUP($C216,'GAME WINNING GOALS'!A:B,2,FALSE),0)</f>
        <v>0</v>
      </c>
      <c r="J216" s="23">
        <f>IFERROR(VLOOKUP($C216,'World Cup Players'!B:X,17,FALSE),0)</f>
        <v>0</v>
      </c>
      <c r="K216" s="23">
        <f>IFERROR(VLOOKUP($C216,'World Cup Players'!B:X,18,FALSE),0)</f>
        <v>0</v>
      </c>
      <c r="L216" s="44">
        <f>IFERROR(VLOOKUP($C216,'World Cup GK'!B:AE,16,FALSE),0)</f>
        <v>3</v>
      </c>
      <c r="M216" s="44">
        <f>IFERROR(VLOOKUP($C216,'World Cup GK'!B:AE,19,FALSE),0)</f>
        <v>2</v>
      </c>
      <c r="N216" s="44">
        <f>IFERROR(VLOOKUP($C216,'World Cup GK'!B:AE,14,FALSE),0)</f>
        <v>20</v>
      </c>
      <c r="O216" s="44">
        <f>IFERROR(VLOOKUP($C216,'World Cup GK'!B:AE,11,FALSE),0)</f>
        <v>6</v>
      </c>
      <c r="P216" s="43">
        <f t="shared" si="55"/>
        <v>12.48</v>
      </c>
      <c r="S216" s="24"/>
      <c r="T216" s="271" t="s">
        <v>789</v>
      </c>
      <c r="U216" s="23" t="s">
        <v>635</v>
      </c>
      <c r="V216" s="30"/>
      <c r="W216" s="23">
        <v>480</v>
      </c>
      <c r="X216" s="23">
        <v>0</v>
      </c>
      <c r="Y216" s="23">
        <v>0</v>
      </c>
      <c r="Z216" s="23">
        <v>0</v>
      </c>
      <c r="AA216" s="23">
        <v>0</v>
      </c>
      <c r="AB216" s="23">
        <v>0</v>
      </c>
      <c r="AC216" s="44">
        <v>3</v>
      </c>
      <c r="AD216" s="44">
        <v>2</v>
      </c>
      <c r="AE216" s="44">
        <v>16</v>
      </c>
      <c r="AF216" s="44">
        <v>3</v>
      </c>
      <c r="AG216" s="43">
        <v>11.434000000000001</v>
      </c>
      <c r="AI216" s="24"/>
      <c r="AJ216" s="271" t="s">
        <v>789</v>
      </c>
      <c r="AK216" s="23" t="s">
        <v>635</v>
      </c>
      <c r="AL216" s="30"/>
      <c r="AM216" s="397">
        <f t="shared" si="49"/>
        <v>120</v>
      </c>
      <c r="AN216" s="397">
        <f t="shared" si="50"/>
        <v>0</v>
      </c>
      <c r="AO216" s="397">
        <f t="shared" si="50"/>
        <v>0</v>
      </c>
      <c r="AP216" s="397">
        <f t="shared" si="51"/>
        <v>0</v>
      </c>
      <c r="AQ216" s="397">
        <f t="shared" si="51"/>
        <v>0</v>
      </c>
      <c r="AR216" s="397">
        <f t="shared" si="51"/>
        <v>0</v>
      </c>
      <c r="AS216" s="397">
        <f t="shared" si="51"/>
        <v>0</v>
      </c>
      <c r="AT216" s="397">
        <f t="shared" si="52"/>
        <v>0</v>
      </c>
      <c r="AU216" s="397">
        <f t="shared" si="48"/>
        <v>4</v>
      </c>
      <c r="AV216" s="397">
        <f t="shared" si="48"/>
        <v>3</v>
      </c>
      <c r="AW216" s="314">
        <f>P216-AG216</f>
        <v>1.0459999999999994</v>
      </c>
    </row>
    <row r="217" spans="2:49" x14ac:dyDescent="0.25">
      <c r="B217" s="24"/>
      <c r="C217" s="266" t="s">
        <v>762</v>
      </c>
      <c r="D217" s="23" t="str">
        <f>IFERROR(VLOOKUP($C217,'World Cup Players'!B:X,3,FALSE),0)</f>
        <v>za South Africa</v>
      </c>
      <c r="E217" s="30"/>
      <c r="F217" s="23">
        <f>IFERROR(VLOOKUP($C217,'World Cup Players'!B:X,9,FALSE),0)</f>
        <v>360</v>
      </c>
      <c r="G217" s="23">
        <f>IFERROR(VLOOKUP($C217,'World Cup Players'!B:X,11,FALSE),0)</f>
        <v>0</v>
      </c>
      <c r="I217" s="23">
        <f>IFERROR(VLOOKUP($C217,'GAME WINNING GOALS'!A:B,2,FALSE),0)</f>
        <v>0</v>
      </c>
      <c r="J217" s="23">
        <f>IFERROR(VLOOKUP($C217,'World Cup Players'!B:X,17,FALSE),0)</f>
        <v>0</v>
      </c>
      <c r="K217" s="23">
        <f>IFERROR(VLOOKUP($C217,'World Cup Players'!B:X,18,FALSE),0)</f>
        <v>0</v>
      </c>
      <c r="L217" s="44">
        <f>IFERROR(VLOOKUP($C217,'World Cup GK'!B:AE,16,FALSE),0)</f>
        <v>1</v>
      </c>
      <c r="M217" s="44">
        <f>IFERROR(VLOOKUP($C217,'World Cup GK'!B:AE,19,FALSE),0)</f>
        <v>1</v>
      </c>
      <c r="N217" s="44">
        <f>IFERROR(VLOOKUP($C217,'World Cup GK'!B:AE,14,FALSE),0)</f>
        <v>11</v>
      </c>
      <c r="O217" s="44">
        <f>IFERROR(VLOOKUP($C217,'World Cup GK'!B:AE,11,FALSE),0)</f>
        <v>4</v>
      </c>
      <c r="P217" s="43">
        <f t="shared" si="55"/>
        <v>6.1879999999999997</v>
      </c>
      <c r="S217" s="24"/>
      <c r="T217" s="266" t="s">
        <v>762</v>
      </c>
      <c r="U217" s="23" t="s">
        <v>808</v>
      </c>
      <c r="V217" s="30"/>
      <c r="W217" s="23">
        <v>360</v>
      </c>
      <c r="X217" s="23">
        <v>0</v>
      </c>
      <c r="Z217" s="23">
        <v>0</v>
      </c>
      <c r="AA217" s="23">
        <v>0</v>
      </c>
      <c r="AB217" s="23">
        <v>0</v>
      </c>
      <c r="AC217" s="44">
        <v>1</v>
      </c>
      <c r="AD217" s="44">
        <v>1</v>
      </c>
      <c r="AE217" s="44">
        <v>11</v>
      </c>
      <c r="AF217" s="44">
        <v>4</v>
      </c>
      <c r="AG217" s="43">
        <v>6.1879999999999997</v>
      </c>
      <c r="AI217" s="24"/>
      <c r="AJ217" s="266" t="s">
        <v>762</v>
      </c>
      <c r="AK217" s="23" t="s">
        <v>808</v>
      </c>
      <c r="AL217" s="30"/>
      <c r="AM217" s="397">
        <f t="shared" si="49"/>
        <v>0</v>
      </c>
      <c r="AN217" s="397">
        <f t="shared" si="50"/>
        <v>0</v>
      </c>
      <c r="AO217" s="397">
        <f t="shared" si="50"/>
        <v>0</v>
      </c>
      <c r="AP217" s="397">
        <f t="shared" si="51"/>
        <v>0</v>
      </c>
      <c r="AQ217" s="397">
        <f t="shared" si="51"/>
        <v>0</v>
      </c>
      <c r="AR217" s="397">
        <f t="shared" si="51"/>
        <v>0</v>
      </c>
      <c r="AS217" s="397">
        <f t="shared" si="51"/>
        <v>0</v>
      </c>
      <c r="AT217" s="397">
        <f t="shared" si="52"/>
        <v>0</v>
      </c>
      <c r="AU217" s="397">
        <f t="shared" si="48"/>
        <v>0</v>
      </c>
      <c r="AV217" s="397">
        <f t="shared" si="48"/>
        <v>0</v>
      </c>
      <c r="AW217" s="314">
        <f t="shared" si="53"/>
        <v>0</v>
      </c>
    </row>
    <row r="218" spans="2:49" x14ac:dyDescent="0.25">
      <c r="B218" s="24"/>
      <c r="C218" s="294" t="s">
        <v>764</v>
      </c>
      <c r="D218" s="23" t="str">
        <f>IFERROR(VLOOKUP($C218,'World Cup Players'!B:X,3,FALSE),0)</f>
        <v>ca Canada</v>
      </c>
      <c r="E218" s="30"/>
      <c r="F218" s="23">
        <f>IFERROR(VLOOKUP($C218,'World Cup Players'!B:X,9,FALSE),0)</f>
        <v>450</v>
      </c>
      <c r="G218" s="23">
        <f>IFERROR(VLOOKUP($C218,'World Cup Players'!B:X,11,FALSE),0)</f>
        <v>0</v>
      </c>
      <c r="H218" s="23">
        <f>IFERROR(VLOOKUP($C218,'World Cup Players'!#REF!,11,FALSE),0)</f>
        <v>0</v>
      </c>
      <c r="I218" s="23">
        <f>IFERROR(VLOOKUP($C218,'GAME WINNING GOALS'!A:B,2,FALSE),0)</f>
        <v>0</v>
      </c>
      <c r="J218" s="23">
        <f>IFERROR(VLOOKUP($C218,'World Cup Players'!#REF!,16,FALSE),0)</f>
        <v>0</v>
      </c>
      <c r="K218" s="23">
        <f>IFERROR(VLOOKUP($C218,'World Cup Players'!#REF!,16,FALSE),0)</f>
        <v>0</v>
      </c>
      <c r="L218" s="44">
        <f>IFERROR(VLOOKUP($C218,'World Cup GK'!B:AE,16,FALSE),0)</f>
        <v>2</v>
      </c>
      <c r="M218" s="44">
        <f>IFERROR(VLOOKUP($C218,'World Cup GK'!B:AE,19,FALSE),0)</f>
        <v>2</v>
      </c>
      <c r="N218" s="44">
        <f>IFERROR(VLOOKUP($C218,'World Cup GK'!B:AE,14,FALSE),0)</f>
        <v>6</v>
      </c>
      <c r="O218" s="44">
        <f>IFERROR(VLOOKUP($C218,'World Cup GK'!B:AE,11,FALSE),0)</f>
        <v>6</v>
      </c>
      <c r="P218" s="43">
        <f t="shared" si="55"/>
        <v>7.4349999999999987</v>
      </c>
      <c r="S218" s="24"/>
      <c r="T218" s="294" t="s">
        <v>764</v>
      </c>
      <c r="U218" s="23" t="s">
        <v>887</v>
      </c>
      <c r="V218" s="30"/>
      <c r="W218" s="23">
        <v>450</v>
      </c>
      <c r="X218" s="23">
        <v>0</v>
      </c>
      <c r="Y218" s="23">
        <v>0</v>
      </c>
      <c r="Z218" s="23">
        <v>0</v>
      </c>
      <c r="AA218" s="23">
        <v>0</v>
      </c>
      <c r="AB218" s="23">
        <v>0</v>
      </c>
      <c r="AC218" s="44">
        <v>2</v>
      </c>
      <c r="AD218" s="44">
        <v>2</v>
      </c>
      <c r="AE218" s="44">
        <v>6</v>
      </c>
      <c r="AF218" s="44">
        <v>6</v>
      </c>
      <c r="AG218" s="43">
        <v>7.4349999999999987</v>
      </c>
      <c r="AI218" s="24"/>
      <c r="AJ218" s="294" t="s">
        <v>764</v>
      </c>
      <c r="AK218" s="23" t="s">
        <v>887</v>
      </c>
      <c r="AL218" s="30"/>
      <c r="AM218" s="397">
        <f t="shared" si="49"/>
        <v>0</v>
      </c>
      <c r="AN218" s="397">
        <f t="shared" si="50"/>
        <v>0</v>
      </c>
      <c r="AO218" s="397">
        <f t="shared" si="50"/>
        <v>0</v>
      </c>
      <c r="AP218" s="397">
        <f t="shared" si="51"/>
        <v>0</v>
      </c>
      <c r="AQ218" s="397">
        <f t="shared" si="51"/>
        <v>0</v>
      </c>
      <c r="AR218" s="397">
        <f t="shared" si="51"/>
        <v>0</v>
      </c>
      <c r="AS218" s="397">
        <f t="shared" si="51"/>
        <v>0</v>
      </c>
      <c r="AT218" s="397">
        <f t="shared" si="52"/>
        <v>0</v>
      </c>
      <c r="AU218" s="397">
        <f t="shared" si="48"/>
        <v>0</v>
      </c>
      <c r="AV218" s="397">
        <f t="shared" si="48"/>
        <v>0</v>
      </c>
      <c r="AW218" s="314">
        <f t="shared" si="53"/>
        <v>0</v>
      </c>
    </row>
    <row r="219" spans="2:49" x14ac:dyDescent="0.25">
      <c r="B219" s="24"/>
      <c r="C219" s="265" t="s">
        <v>307</v>
      </c>
      <c r="D219" s="23">
        <f>IFERROR(VLOOKUP($C219,'World Cup Players'!B:X,3,FALSE),0)</f>
        <v>0</v>
      </c>
      <c r="E219" s="30"/>
      <c r="L219" s="44"/>
      <c r="M219" s="44"/>
      <c r="N219" s="44"/>
      <c r="O219" s="44"/>
      <c r="S219" s="24"/>
      <c r="T219" s="265" t="s">
        <v>307</v>
      </c>
      <c r="U219" s="23">
        <v>0</v>
      </c>
      <c r="V219" s="30"/>
      <c r="W219" s="23">
        <v>0</v>
      </c>
      <c r="X219" s="23">
        <v>0</v>
      </c>
      <c r="Y219" s="23">
        <v>0</v>
      </c>
      <c r="Z219" s="23">
        <v>0</v>
      </c>
      <c r="AA219" s="23">
        <v>0</v>
      </c>
      <c r="AB219" s="23">
        <v>0</v>
      </c>
      <c r="AC219" s="44">
        <v>0</v>
      </c>
      <c r="AD219" s="44">
        <v>0</v>
      </c>
      <c r="AE219" s="44">
        <v>0</v>
      </c>
      <c r="AF219" s="44">
        <v>0</v>
      </c>
      <c r="AG219" s="43">
        <v>0</v>
      </c>
      <c r="AI219" s="24"/>
      <c r="AJ219" s="265" t="s">
        <v>307</v>
      </c>
      <c r="AK219" s="23">
        <v>0</v>
      </c>
      <c r="AL219" s="30"/>
      <c r="AM219" s="397">
        <f t="shared" si="49"/>
        <v>0</v>
      </c>
      <c r="AN219" s="397">
        <f t="shared" si="50"/>
        <v>0</v>
      </c>
      <c r="AO219" s="397">
        <f t="shared" si="50"/>
        <v>0</v>
      </c>
      <c r="AP219" s="397">
        <f t="shared" si="51"/>
        <v>0</v>
      </c>
      <c r="AQ219" s="397">
        <f t="shared" si="51"/>
        <v>0</v>
      </c>
      <c r="AR219" s="397">
        <f t="shared" si="51"/>
        <v>0</v>
      </c>
      <c r="AS219" s="397">
        <f t="shared" si="51"/>
        <v>0</v>
      </c>
      <c r="AT219" s="397">
        <f t="shared" si="52"/>
        <v>0</v>
      </c>
      <c r="AU219" s="397">
        <f t="shared" si="48"/>
        <v>0</v>
      </c>
      <c r="AV219" s="397">
        <f t="shared" si="48"/>
        <v>0</v>
      </c>
      <c r="AW219" s="314">
        <f t="shared" ref="AW219:AW225" si="56">P219-AG219</f>
        <v>0</v>
      </c>
    </row>
    <row r="220" spans="2:49" x14ac:dyDescent="0.25">
      <c r="B220" s="24"/>
      <c r="C220" s="265" t="s">
        <v>609</v>
      </c>
      <c r="D220" s="23">
        <f>IFERROR(VLOOKUP($C220,'World Cup Players'!B:X,3,FALSE),0)</f>
        <v>0</v>
      </c>
      <c r="E220" s="30"/>
      <c r="L220" s="44"/>
      <c r="M220" s="44"/>
      <c r="N220" s="44"/>
      <c r="O220" s="44"/>
      <c r="S220" s="24"/>
      <c r="T220" s="265" t="s">
        <v>609</v>
      </c>
      <c r="U220" s="23">
        <v>0</v>
      </c>
      <c r="V220" s="30"/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44">
        <v>0</v>
      </c>
      <c r="AD220" s="44">
        <v>0</v>
      </c>
      <c r="AE220" s="44">
        <v>0</v>
      </c>
      <c r="AF220" s="44">
        <v>0</v>
      </c>
      <c r="AG220" s="43">
        <v>0</v>
      </c>
      <c r="AI220" s="24"/>
      <c r="AJ220" s="265" t="s">
        <v>609</v>
      </c>
      <c r="AK220" s="23">
        <v>0</v>
      </c>
      <c r="AL220" s="30"/>
      <c r="AM220" s="397">
        <f t="shared" si="49"/>
        <v>0</v>
      </c>
      <c r="AN220" s="397">
        <f t="shared" si="50"/>
        <v>0</v>
      </c>
      <c r="AO220" s="397">
        <f t="shared" si="50"/>
        <v>0</v>
      </c>
      <c r="AP220" s="397">
        <f t="shared" si="51"/>
        <v>0</v>
      </c>
      <c r="AQ220" s="397">
        <f t="shared" si="51"/>
        <v>0</v>
      </c>
      <c r="AR220" s="397">
        <f t="shared" si="51"/>
        <v>0</v>
      </c>
      <c r="AS220" s="397">
        <f t="shared" si="51"/>
        <v>0</v>
      </c>
      <c r="AT220" s="397">
        <f t="shared" si="52"/>
        <v>0</v>
      </c>
      <c r="AU220" s="397">
        <f t="shared" si="48"/>
        <v>0</v>
      </c>
      <c r="AV220" s="397">
        <f t="shared" si="48"/>
        <v>0</v>
      </c>
      <c r="AW220" s="314">
        <f t="shared" si="56"/>
        <v>0</v>
      </c>
    </row>
    <row r="221" spans="2:49" x14ac:dyDescent="0.25">
      <c r="B221" s="24"/>
      <c r="C221" s="265" t="s">
        <v>303</v>
      </c>
      <c r="D221" s="23">
        <f>IFERROR(VLOOKUP($C221,'World Cup Players'!B:X,3,FALSE),0)</f>
        <v>0</v>
      </c>
      <c r="E221" s="30"/>
      <c r="L221" s="44"/>
      <c r="M221" s="44"/>
      <c r="N221" s="44"/>
      <c r="O221" s="44"/>
      <c r="S221" s="24"/>
      <c r="T221" s="265" t="s">
        <v>303</v>
      </c>
      <c r="U221" s="23">
        <v>0</v>
      </c>
      <c r="V221" s="30"/>
      <c r="W221" s="23">
        <v>0</v>
      </c>
      <c r="X221" s="23">
        <v>0</v>
      </c>
      <c r="Y221" s="23">
        <v>0</v>
      </c>
      <c r="Z221" s="23">
        <v>0</v>
      </c>
      <c r="AA221" s="23">
        <v>0</v>
      </c>
      <c r="AB221" s="23">
        <v>0</v>
      </c>
      <c r="AC221" s="44">
        <v>0</v>
      </c>
      <c r="AD221" s="44">
        <v>0</v>
      </c>
      <c r="AE221" s="44">
        <v>0</v>
      </c>
      <c r="AF221" s="44">
        <v>0</v>
      </c>
      <c r="AG221" s="43">
        <v>0</v>
      </c>
      <c r="AI221" s="24"/>
      <c r="AJ221" s="265" t="s">
        <v>303</v>
      </c>
      <c r="AK221" s="23">
        <v>0</v>
      </c>
      <c r="AL221" s="30"/>
      <c r="AM221" s="397">
        <f t="shared" si="49"/>
        <v>0</v>
      </c>
      <c r="AN221" s="397">
        <f t="shared" si="50"/>
        <v>0</v>
      </c>
      <c r="AO221" s="397">
        <f t="shared" si="50"/>
        <v>0</v>
      </c>
      <c r="AP221" s="397">
        <f t="shared" si="51"/>
        <v>0</v>
      </c>
      <c r="AQ221" s="397">
        <f t="shared" si="51"/>
        <v>0</v>
      </c>
      <c r="AR221" s="397">
        <f t="shared" si="51"/>
        <v>0</v>
      </c>
      <c r="AS221" s="397">
        <f t="shared" si="51"/>
        <v>0</v>
      </c>
      <c r="AT221" s="397">
        <f t="shared" si="52"/>
        <v>0</v>
      </c>
      <c r="AU221" s="397">
        <f t="shared" si="48"/>
        <v>0</v>
      </c>
      <c r="AV221" s="397">
        <f t="shared" si="48"/>
        <v>0</v>
      </c>
      <c r="AW221" s="314">
        <f t="shared" si="56"/>
        <v>0</v>
      </c>
    </row>
    <row r="222" spans="2:49" x14ac:dyDescent="0.25">
      <c r="B222" s="40" t="s">
        <v>630</v>
      </c>
      <c r="C222" s="293"/>
      <c r="D222" s="35">
        <f t="shared" ref="D222:H222" si="57">SUM(D223:D247)</f>
        <v>0</v>
      </c>
      <c r="E222" s="35">
        <f t="shared" si="57"/>
        <v>0</v>
      </c>
      <c r="F222" s="35">
        <f>SUM(F223:F252)</f>
        <v>10479</v>
      </c>
      <c r="G222" s="35">
        <f>SUM(G224:G249)</f>
        <v>31</v>
      </c>
      <c r="H222" s="35">
        <f t="shared" si="57"/>
        <v>24</v>
      </c>
      <c r="I222" s="35">
        <f t="shared" ref="I222:K222" si="58">SUM(I223:I247)</f>
        <v>16</v>
      </c>
      <c r="J222" s="35">
        <f t="shared" si="58"/>
        <v>5</v>
      </c>
      <c r="K222" s="35">
        <f t="shared" si="58"/>
        <v>0</v>
      </c>
      <c r="L222" s="35">
        <f>SUM(L223:L252)</f>
        <v>16</v>
      </c>
      <c r="M222" s="35">
        <f>SUM(M223:M252)</f>
        <v>9</v>
      </c>
      <c r="N222" s="35">
        <f>SUM(N223:N252)</f>
        <v>65</v>
      </c>
      <c r="O222" s="35">
        <f>SUM(O223:O252)</f>
        <v>24</v>
      </c>
      <c r="P222" s="43">
        <f t="shared" si="55"/>
        <v>188.72570000000002</v>
      </c>
      <c r="S222" s="40" t="s">
        <v>630</v>
      </c>
      <c r="T222" s="293"/>
      <c r="U222" s="35">
        <v>0</v>
      </c>
      <c r="V222" s="35">
        <v>0</v>
      </c>
      <c r="W222" s="35">
        <v>8585</v>
      </c>
      <c r="X222" s="35">
        <v>27</v>
      </c>
      <c r="Y222" s="35">
        <v>22</v>
      </c>
      <c r="Z222" s="35">
        <v>13</v>
      </c>
      <c r="AA222" s="35">
        <v>4</v>
      </c>
      <c r="AB222" s="35">
        <v>0</v>
      </c>
      <c r="AC222" s="35">
        <v>15</v>
      </c>
      <c r="AD222" s="35">
        <v>8</v>
      </c>
      <c r="AE222" s="35">
        <v>53</v>
      </c>
      <c r="AF222" s="35">
        <v>18</v>
      </c>
      <c r="AG222" s="43">
        <v>161.35549999999998</v>
      </c>
      <c r="AI222" s="40" t="s">
        <v>630</v>
      </c>
      <c r="AJ222" s="293"/>
      <c r="AK222" s="35">
        <v>0</v>
      </c>
      <c r="AL222" s="35">
        <v>0</v>
      </c>
      <c r="AM222" s="397">
        <f t="shared" si="49"/>
        <v>1894</v>
      </c>
      <c r="AN222" s="397">
        <f t="shared" si="50"/>
        <v>4</v>
      </c>
      <c r="AO222" s="397">
        <f t="shared" si="50"/>
        <v>2</v>
      </c>
      <c r="AP222" s="397">
        <f t="shared" si="51"/>
        <v>3</v>
      </c>
      <c r="AQ222" s="397">
        <f t="shared" si="51"/>
        <v>1</v>
      </c>
      <c r="AR222" s="397">
        <f t="shared" si="51"/>
        <v>0</v>
      </c>
      <c r="AS222" s="397">
        <f t="shared" si="51"/>
        <v>1</v>
      </c>
      <c r="AT222" s="397">
        <f t="shared" si="52"/>
        <v>1</v>
      </c>
      <c r="AU222" s="397">
        <f t="shared" si="48"/>
        <v>12</v>
      </c>
      <c r="AV222" s="397">
        <f t="shared" si="48"/>
        <v>6</v>
      </c>
      <c r="AW222" s="314">
        <f t="shared" si="56"/>
        <v>27.37020000000004</v>
      </c>
    </row>
    <row r="223" spans="2:49" x14ac:dyDescent="0.25">
      <c r="B223" s="24"/>
      <c r="C223" s="295" t="s">
        <v>425</v>
      </c>
      <c r="D223" s="23" t="str">
        <f>IFERROR(VLOOKUP($C223,'World Cup Players'!B:X,3,FALSE),0)</f>
        <v>fr France</v>
      </c>
      <c r="E223" s="30"/>
      <c r="F223" s="23">
        <f>IFERROR(VLOOKUP($C223,'World Cup Players'!B:X,9,FALSE),0)</f>
        <v>605</v>
      </c>
      <c r="G223" s="23">
        <f>IFERROR(VLOOKUP($C223,'World Cup Players'!B:X,11,FALSE),0)</f>
        <v>8</v>
      </c>
      <c r="H223" s="23">
        <f>IFERROR(VLOOKUP($C223,'World Cup Players'!B:X,12,FALSE),0)</f>
        <v>3</v>
      </c>
      <c r="I223" s="23">
        <f>IFERROR(VLOOKUP($C223,'GAME WINNING GOALS'!A:B,2,FALSE),0)</f>
        <v>4</v>
      </c>
      <c r="J223" s="23">
        <f>IFERROR(VLOOKUP($C223,'World Cup Players'!B:X,17,FALSE),0)</f>
        <v>1</v>
      </c>
      <c r="K223" s="23">
        <f>IFERROR(VLOOKUP($C223,'World Cup Players'!B:X,18,FALSE),0)</f>
        <v>0</v>
      </c>
      <c r="L223" s="44">
        <f>IFERROR(VLOOKUP($C223,'World Cup GK'!B:AE,16,FALSE),0)</f>
        <v>0</v>
      </c>
      <c r="M223" s="44">
        <f>IFERROR(VLOOKUP($C223,'World Cup GK'!B:AE,19,FALSE),0)</f>
        <v>0</v>
      </c>
      <c r="N223" s="44">
        <f>IFERROR(VLOOKUP($C223,'World Cup GK'!B:AE,14,FALSE),0)</f>
        <v>0</v>
      </c>
      <c r="O223" s="44">
        <f>IFERROR(VLOOKUP($C223,'World Cup GK'!B:AE,11,FALSE),0)</f>
        <v>0</v>
      </c>
      <c r="P223" s="43">
        <f t="shared" si="55"/>
        <v>19.7715</v>
      </c>
      <c r="S223" s="24"/>
      <c r="T223" s="295" t="s">
        <v>425</v>
      </c>
      <c r="U223" s="23" t="s">
        <v>1420</v>
      </c>
      <c r="V223" s="30"/>
      <c r="W223" s="23">
        <v>439</v>
      </c>
      <c r="X223" s="23">
        <v>7</v>
      </c>
      <c r="Y223" s="23">
        <v>2</v>
      </c>
      <c r="Z223" s="23">
        <v>3</v>
      </c>
      <c r="AA223" s="23">
        <v>0</v>
      </c>
      <c r="AB223" s="23">
        <v>0</v>
      </c>
      <c r="AC223" s="44">
        <v>0</v>
      </c>
      <c r="AD223" s="44">
        <v>0</v>
      </c>
      <c r="AE223" s="44">
        <v>0</v>
      </c>
      <c r="AF223" s="44">
        <v>0</v>
      </c>
      <c r="AG223" s="43">
        <v>15.643699999999999</v>
      </c>
      <c r="AI223" s="24"/>
      <c r="AJ223" s="295" t="s">
        <v>425</v>
      </c>
      <c r="AK223" s="23" t="s">
        <v>1420</v>
      </c>
      <c r="AL223" s="30"/>
      <c r="AM223" s="397">
        <f t="shared" si="49"/>
        <v>166</v>
      </c>
      <c r="AN223" s="397">
        <f t="shared" si="50"/>
        <v>1</v>
      </c>
      <c r="AO223" s="397">
        <f t="shared" si="50"/>
        <v>1</v>
      </c>
      <c r="AP223" s="397">
        <f t="shared" si="51"/>
        <v>1</v>
      </c>
      <c r="AQ223" s="397">
        <f t="shared" si="51"/>
        <v>1</v>
      </c>
      <c r="AR223" s="397">
        <f t="shared" si="51"/>
        <v>0</v>
      </c>
      <c r="AS223" s="397">
        <f t="shared" si="51"/>
        <v>0</v>
      </c>
      <c r="AT223" s="397">
        <f t="shared" si="52"/>
        <v>0</v>
      </c>
      <c r="AU223" s="397">
        <f t="shared" si="48"/>
        <v>0</v>
      </c>
      <c r="AV223" s="397">
        <f t="shared" si="48"/>
        <v>0</v>
      </c>
      <c r="AW223" s="314">
        <f t="shared" si="56"/>
        <v>4.1278000000000006</v>
      </c>
    </row>
    <row r="224" spans="2:49" x14ac:dyDescent="0.25">
      <c r="B224" s="24"/>
      <c r="C224" s="295" t="s">
        <v>5</v>
      </c>
      <c r="D224" s="23" t="str">
        <f>IFERROR(VLOOKUP($C224,'World Cup Players'!B:X,3,FALSE),0)</f>
        <v>eng England</v>
      </c>
      <c r="E224" s="30"/>
      <c r="F224" s="23">
        <f>IFERROR(VLOOKUP($C224,'World Cup Players'!B:X,9,FALSE),0)</f>
        <v>652</v>
      </c>
      <c r="G224" s="23">
        <f>IFERROR(VLOOKUP($C224,'World Cup Players'!B:X,11,FALSE),0)</f>
        <v>6</v>
      </c>
      <c r="H224" s="23">
        <f>IFERROR(VLOOKUP($C224,'World Cup Players'!B:X,12,FALSE),0)</f>
        <v>1</v>
      </c>
      <c r="I224" s="23">
        <f>IFERROR(VLOOKUP($C224,'GAME WINNING GOALS'!A:B,2,FALSE),0)</f>
        <v>2</v>
      </c>
      <c r="J224" s="23">
        <f>IFERROR(VLOOKUP($C224,'World Cup Players'!B:X,17,FALSE),0)</f>
        <v>0</v>
      </c>
      <c r="K224" s="23">
        <f>IFERROR(VLOOKUP($C224,'World Cup Players'!B:X,18,FALSE),0)</f>
        <v>0</v>
      </c>
      <c r="L224" s="44">
        <f>IFERROR(VLOOKUP($C224,'World Cup GK'!B:AE,16,FALSE),0)</f>
        <v>0</v>
      </c>
      <c r="M224" s="44">
        <f>IFERROR(VLOOKUP($C224,'World Cup GK'!B:AE,19,FALSE),0)</f>
        <v>0</v>
      </c>
      <c r="N224" s="44">
        <f>IFERROR(VLOOKUP($C224,'World Cup GK'!B:AE,14,FALSE),0)</f>
        <v>0</v>
      </c>
      <c r="O224" s="44">
        <f>IFERROR(VLOOKUP($C224,'World Cup GK'!B:AE,11,FALSE),0)</f>
        <v>0</v>
      </c>
      <c r="P224" s="43">
        <f t="shared" si="55"/>
        <v>14.4116</v>
      </c>
      <c r="S224" s="24"/>
      <c r="T224" s="295" t="s">
        <v>5</v>
      </c>
      <c r="U224" s="23" t="s">
        <v>1542</v>
      </c>
      <c r="V224" s="30"/>
      <c r="W224" s="23">
        <v>442</v>
      </c>
      <c r="X224" s="23">
        <v>6</v>
      </c>
      <c r="Y224" s="23">
        <v>1</v>
      </c>
      <c r="Z224" s="23">
        <v>2</v>
      </c>
      <c r="AA224" s="23">
        <v>0</v>
      </c>
      <c r="AB224" s="23">
        <v>0</v>
      </c>
      <c r="AC224" s="44">
        <v>0</v>
      </c>
      <c r="AD224" s="44">
        <v>0</v>
      </c>
      <c r="AE224" s="44">
        <v>0</v>
      </c>
      <c r="AF224" s="44">
        <v>0</v>
      </c>
      <c r="AG224" s="43">
        <v>12.6686</v>
      </c>
      <c r="AI224" s="24"/>
      <c r="AJ224" s="295" t="s">
        <v>5</v>
      </c>
      <c r="AK224" s="23" t="s">
        <v>1542</v>
      </c>
      <c r="AL224" s="30"/>
      <c r="AM224" s="397">
        <f t="shared" si="49"/>
        <v>210</v>
      </c>
      <c r="AN224" s="397">
        <f t="shared" si="50"/>
        <v>0</v>
      </c>
      <c r="AO224" s="397">
        <f t="shared" si="50"/>
        <v>0</v>
      </c>
      <c r="AP224" s="397">
        <f t="shared" si="51"/>
        <v>0</v>
      </c>
      <c r="AQ224" s="397">
        <f t="shared" si="51"/>
        <v>0</v>
      </c>
      <c r="AR224" s="397">
        <f t="shared" si="51"/>
        <v>0</v>
      </c>
      <c r="AS224" s="397">
        <f t="shared" si="51"/>
        <v>0</v>
      </c>
      <c r="AT224" s="397">
        <f t="shared" si="52"/>
        <v>0</v>
      </c>
      <c r="AU224" s="397">
        <f t="shared" si="48"/>
        <v>0</v>
      </c>
      <c r="AV224" s="397">
        <f t="shared" si="48"/>
        <v>0</v>
      </c>
      <c r="AW224" s="314">
        <f t="shared" si="56"/>
        <v>1.7430000000000003</v>
      </c>
    </row>
    <row r="225" spans="2:49" x14ac:dyDescent="0.25">
      <c r="B225" s="24"/>
      <c r="C225" s="295" t="s">
        <v>689</v>
      </c>
      <c r="D225" s="23" t="str">
        <f>IFERROR(VLOOKUP($C225,'World Cup Players'!B:X,3,FALSE),0)</f>
        <v>no Norway</v>
      </c>
      <c r="E225" s="30"/>
      <c r="F225" s="23">
        <f>IFERROR(VLOOKUP($C225,'World Cup Players'!B:X,9,FALSE),0)</f>
        <v>465</v>
      </c>
      <c r="G225" s="23">
        <f>IFERROR(VLOOKUP($C225,'World Cup Players'!B:X,11,FALSE),0)</f>
        <v>7</v>
      </c>
      <c r="H225" s="23">
        <f>IFERROR(VLOOKUP($C225,'World Cup Players'!B:X,12,FALSE),0)</f>
        <v>0</v>
      </c>
      <c r="I225" s="23">
        <f>IFERROR(VLOOKUP($C225,'GAME WINNING GOALS'!A:B,2,FALSE),0)</f>
        <v>4</v>
      </c>
      <c r="J225" s="23">
        <f>IFERROR(VLOOKUP($C225,'World Cup Players'!B:X,17,FALSE),0)</f>
        <v>0</v>
      </c>
      <c r="K225" s="23">
        <f>IFERROR(VLOOKUP($C225,'World Cup Players'!B:X,18,FALSE),0)</f>
        <v>0</v>
      </c>
      <c r="L225" s="44">
        <f>IFERROR(VLOOKUP($C225,'World Cup GK'!B:AE,16,FALSE),0)</f>
        <v>0</v>
      </c>
      <c r="M225" s="44">
        <f>IFERROR(VLOOKUP($C225,'World Cup GK'!B:AE,19,FALSE),0)</f>
        <v>0</v>
      </c>
      <c r="N225" s="44">
        <f>IFERROR(VLOOKUP($C225,'World Cup GK'!B:AE,14,FALSE),0)</f>
        <v>0</v>
      </c>
      <c r="O225" s="44">
        <f>IFERROR(VLOOKUP($C225,'World Cup GK'!B:AE,11,FALSE),0)</f>
        <v>0</v>
      </c>
      <c r="P225" s="43">
        <f t="shared" si="55"/>
        <v>14.859500000000001</v>
      </c>
      <c r="S225" s="24"/>
      <c r="T225" s="295" t="s">
        <v>689</v>
      </c>
      <c r="U225" s="23" t="s">
        <v>1397</v>
      </c>
      <c r="V225" s="30"/>
      <c r="W225" s="23">
        <v>360</v>
      </c>
      <c r="X225" s="23">
        <v>7</v>
      </c>
      <c r="Y225" s="23">
        <v>0</v>
      </c>
      <c r="Z225" s="23">
        <v>4</v>
      </c>
      <c r="AA225" s="23">
        <v>0</v>
      </c>
      <c r="AB225" s="23">
        <v>0</v>
      </c>
      <c r="AC225" s="44">
        <v>0</v>
      </c>
      <c r="AD225" s="44">
        <v>0</v>
      </c>
      <c r="AE225" s="44">
        <v>0</v>
      </c>
      <c r="AF225" s="44">
        <v>0</v>
      </c>
      <c r="AG225" s="43">
        <v>13.988</v>
      </c>
      <c r="AI225" s="24"/>
      <c r="AJ225" s="295" t="s">
        <v>689</v>
      </c>
      <c r="AK225" s="23" t="s">
        <v>1397</v>
      </c>
      <c r="AL225" s="30"/>
      <c r="AM225" s="397">
        <f t="shared" si="49"/>
        <v>105</v>
      </c>
      <c r="AN225" s="397">
        <f t="shared" si="50"/>
        <v>0</v>
      </c>
      <c r="AO225" s="397">
        <f t="shared" si="50"/>
        <v>0</v>
      </c>
      <c r="AP225" s="397">
        <f t="shared" si="51"/>
        <v>0</v>
      </c>
      <c r="AQ225" s="397">
        <f t="shared" si="51"/>
        <v>0</v>
      </c>
      <c r="AR225" s="397">
        <f t="shared" si="51"/>
        <v>0</v>
      </c>
      <c r="AS225" s="397">
        <f t="shared" si="51"/>
        <v>0</v>
      </c>
      <c r="AT225" s="397">
        <f t="shared" si="52"/>
        <v>0</v>
      </c>
      <c r="AU225" s="397">
        <f t="shared" si="48"/>
        <v>0</v>
      </c>
      <c r="AV225" s="397">
        <f t="shared" si="48"/>
        <v>0</v>
      </c>
      <c r="AW225" s="314">
        <f t="shared" si="56"/>
        <v>0.87150000000000105</v>
      </c>
    </row>
    <row r="226" spans="2:49" x14ac:dyDescent="0.25">
      <c r="B226" s="24"/>
      <c r="C226" s="295" t="s">
        <v>249</v>
      </c>
      <c r="D226" s="23" t="str">
        <f>IFERROR(VLOOKUP($C226,'World Cup Players'!B:X,3,FALSE),0)</f>
        <v>br Brazil</v>
      </c>
      <c r="E226" s="30"/>
      <c r="F226" s="23">
        <f>IFERROR(VLOOKUP($C226,'World Cup Players'!B:X,9,FALSE),0)</f>
        <v>129</v>
      </c>
      <c r="G226" s="23">
        <f>IFERROR(VLOOKUP($C226,'World Cup Players'!B:X,11,FALSE),0)</f>
        <v>0</v>
      </c>
      <c r="H226" s="23">
        <f>IFERROR(VLOOKUP($C226,'World Cup Players'!B:X,12,FALSE),0)</f>
        <v>0</v>
      </c>
      <c r="I226" s="23">
        <f>IFERROR(VLOOKUP($C226,'GAME WINNING GOALS'!A:B,2,FALSE),0)</f>
        <v>0</v>
      </c>
      <c r="J226" s="23">
        <f>IFERROR(VLOOKUP($C226,'World Cup Players'!B:X,17,FALSE),0)</f>
        <v>0</v>
      </c>
      <c r="K226" s="23">
        <f>IFERROR(VLOOKUP($C226,'World Cup Players'!B:X,18,FALSE),0)</f>
        <v>0</v>
      </c>
      <c r="L226" s="44">
        <f>IFERROR(VLOOKUP($C226,'World Cup GK'!B:AE,16,FALSE),0)</f>
        <v>0</v>
      </c>
      <c r="M226" s="44">
        <f>IFERROR(VLOOKUP($C226,'World Cup GK'!B:AE,19,FALSE),0)</f>
        <v>0</v>
      </c>
      <c r="N226" s="44">
        <f>IFERROR(VLOOKUP($C226,'World Cup GK'!B:AE,14,FALSE),0)</f>
        <v>0</v>
      </c>
      <c r="O226" s="44">
        <f>IFERROR(VLOOKUP($C226,'World Cup GK'!B:AE,11,FALSE),0)</f>
        <v>0</v>
      </c>
      <c r="P226" s="43">
        <f t="shared" si="55"/>
        <v>1.0707</v>
      </c>
      <c r="S226" s="24"/>
      <c r="T226" s="295" t="s">
        <v>249</v>
      </c>
      <c r="U226" s="23" t="s">
        <v>989</v>
      </c>
      <c r="V226" s="30"/>
      <c r="W226" s="23">
        <v>129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44">
        <v>0</v>
      </c>
      <c r="AD226" s="44">
        <v>0</v>
      </c>
      <c r="AE226" s="44">
        <v>0</v>
      </c>
      <c r="AF226" s="44">
        <v>0</v>
      </c>
      <c r="AG226" s="43">
        <v>1.0707</v>
      </c>
      <c r="AI226" s="24"/>
      <c r="AJ226" s="295" t="s">
        <v>249</v>
      </c>
      <c r="AK226" s="23" t="s">
        <v>989</v>
      </c>
      <c r="AL226" s="30"/>
      <c r="AM226" s="397">
        <f t="shared" si="49"/>
        <v>0</v>
      </c>
      <c r="AN226" s="397">
        <f t="shared" si="50"/>
        <v>0</v>
      </c>
      <c r="AO226" s="397">
        <f t="shared" si="50"/>
        <v>0</v>
      </c>
      <c r="AP226" s="397">
        <f t="shared" si="51"/>
        <v>0</v>
      </c>
      <c r="AQ226" s="397">
        <f t="shared" si="51"/>
        <v>0</v>
      </c>
      <c r="AR226" s="397">
        <f t="shared" si="51"/>
        <v>0</v>
      </c>
      <c r="AS226" s="397">
        <f t="shared" si="51"/>
        <v>0</v>
      </c>
      <c r="AT226" s="397">
        <f t="shared" si="52"/>
        <v>0</v>
      </c>
      <c r="AU226" s="397">
        <f t="shared" si="48"/>
        <v>0</v>
      </c>
      <c r="AV226" s="397">
        <f t="shared" si="48"/>
        <v>0</v>
      </c>
      <c r="AW226" s="314">
        <f t="shared" si="53"/>
        <v>0</v>
      </c>
    </row>
    <row r="227" spans="2:49" x14ac:dyDescent="0.25">
      <c r="B227" s="24"/>
      <c r="C227" s="295" t="s">
        <v>645</v>
      </c>
      <c r="D227" s="23" t="str">
        <f>IFERROR(VLOOKUP($C227,'World Cup Players'!B:X,3,FALSE),0)</f>
        <v>es Spain</v>
      </c>
      <c r="E227" s="30"/>
      <c r="F227" s="23">
        <f>IFERROR(VLOOKUP($C227,'World Cup Players'!B:X,9,FALSE),0)</f>
        <v>540</v>
      </c>
      <c r="G227" s="23">
        <f>IFERROR(VLOOKUP($C227,'World Cup Players'!B:X,11,FALSE),0)</f>
        <v>5</v>
      </c>
      <c r="H227" s="23">
        <f>IFERROR(VLOOKUP($C227,'World Cup Players'!B:X,12,FALSE),0)</f>
        <v>1</v>
      </c>
      <c r="I227" s="23">
        <f>IFERROR(VLOOKUP($C227,'GAME WINNING GOALS'!A:B,2,FALSE),0)</f>
        <v>2</v>
      </c>
      <c r="J227" s="23">
        <f>IFERROR(VLOOKUP($C227,'World Cup Players'!B:X,17,FALSE),0)</f>
        <v>0</v>
      </c>
      <c r="K227" s="23">
        <f>IFERROR(VLOOKUP($C227,'World Cup Players'!B:X,18,FALSE),0)</f>
        <v>0</v>
      </c>
      <c r="L227" s="44">
        <f>IFERROR(VLOOKUP($C227,'World Cup GK'!B:AE,16,FALSE),0)</f>
        <v>0</v>
      </c>
      <c r="M227" s="44">
        <f>IFERROR(VLOOKUP($C227,'World Cup GK'!B:AE,19,FALSE),0)</f>
        <v>0</v>
      </c>
      <c r="N227" s="44">
        <f>IFERROR(VLOOKUP($C227,'World Cup GK'!B:AE,14,FALSE),0)</f>
        <v>0</v>
      </c>
      <c r="O227" s="44">
        <f>IFERROR(VLOOKUP($C227,'World Cup GK'!B:AE,11,FALSE),0)</f>
        <v>0</v>
      </c>
      <c r="P227" s="43">
        <f t="shared" si="55"/>
        <v>12.481999999999999</v>
      </c>
      <c r="S227" s="24"/>
      <c r="T227" s="295" t="s">
        <v>645</v>
      </c>
      <c r="U227" s="23" t="s">
        <v>1275</v>
      </c>
      <c r="V227" s="30"/>
      <c r="W227" s="23">
        <v>389</v>
      </c>
      <c r="X227" s="23">
        <v>4</v>
      </c>
      <c r="Y227" s="23">
        <v>1</v>
      </c>
      <c r="Z227" s="23">
        <v>1</v>
      </c>
      <c r="AA227" s="23">
        <v>0</v>
      </c>
      <c r="AB227" s="23">
        <v>0</v>
      </c>
      <c r="AC227" s="44">
        <v>0</v>
      </c>
      <c r="AD227" s="44">
        <v>0</v>
      </c>
      <c r="AE227" s="44">
        <v>0</v>
      </c>
      <c r="AF227" s="44">
        <v>0</v>
      </c>
      <c r="AG227" s="43">
        <v>9.2286999999999999</v>
      </c>
      <c r="AI227" s="24"/>
      <c r="AJ227" s="295" t="s">
        <v>645</v>
      </c>
      <c r="AK227" s="23" t="s">
        <v>1275</v>
      </c>
      <c r="AL227" s="30"/>
      <c r="AM227" s="397">
        <f t="shared" si="49"/>
        <v>151</v>
      </c>
      <c r="AN227" s="397">
        <f t="shared" si="50"/>
        <v>1</v>
      </c>
      <c r="AO227" s="397">
        <f t="shared" si="50"/>
        <v>0</v>
      </c>
      <c r="AP227" s="397">
        <f t="shared" si="51"/>
        <v>1</v>
      </c>
      <c r="AQ227" s="397">
        <f t="shared" si="51"/>
        <v>0</v>
      </c>
      <c r="AR227" s="397">
        <f t="shared" si="51"/>
        <v>0</v>
      </c>
      <c r="AS227" s="397">
        <f t="shared" si="51"/>
        <v>0</v>
      </c>
      <c r="AT227" s="397">
        <f t="shared" si="52"/>
        <v>0</v>
      </c>
      <c r="AU227" s="397">
        <f t="shared" si="48"/>
        <v>0</v>
      </c>
      <c r="AV227" s="397">
        <f t="shared" si="48"/>
        <v>0</v>
      </c>
      <c r="AW227" s="314">
        <f>P227-AG227</f>
        <v>3.2532999999999994</v>
      </c>
    </row>
    <row r="228" spans="2:49" x14ac:dyDescent="0.25">
      <c r="B228" s="24"/>
      <c r="C228" s="295" t="s">
        <v>649</v>
      </c>
      <c r="D228" s="23" t="str">
        <f>IFERROR(VLOOKUP($C228,'World Cup Players'!B:X,3,FALSE),0)</f>
        <v>nl Netherlands</v>
      </c>
      <c r="E228" s="30"/>
      <c r="F228" s="23">
        <f>IFERROR(VLOOKUP($C228,'World Cup Players'!B:X,9,FALSE),0)</f>
        <v>185</v>
      </c>
      <c r="G228" s="23">
        <f>IFERROR(VLOOKUP($C228,'World Cup Players'!B:X,11,FALSE),0)</f>
        <v>0</v>
      </c>
      <c r="H228" s="23">
        <f>IFERROR(VLOOKUP($C228,'World Cup Players'!B:X,12,FALSE),0)</f>
        <v>0</v>
      </c>
      <c r="I228" s="23">
        <f>IFERROR(VLOOKUP($C228,'GAME WINNING GOALS'!A:B,2,FALSE),0)</f>
        <v>0</v>
      </c>
      <c r="J228" s="23">
        <f>IFERROR(VLOOKUP($C228,'World Cup Players'!B:X,17,FALSE),0)</f>
        <v>0</v>
      </c>
      <c r="K228" s="23">
        <f>IFERROR(VLOOKUP($C228,'World Cup Players'!B:X,18,FALSE),0)</f>
        <v>0</v>
      </c>
      <c r="L228" s="44">
        <f>IFERROR(VLOOKUP($C228,'World Cup GK'!B:AE,16,FALSE),0)</f>
        <v>0</v>
      </c>
      <c r="M228" s="44">
        <f>IFERROR(VLOOKUP($C228,'World Cup GK'!B:AE,19,FALSE),0)</f>
        <v>0</v>
      </c>
      <c r="N228" s="44">
        <f>IFERROR(VLOOKUP($C228,'World Cup GK'!B:AE,14,FALSE),0)</f>
        <v>0</v>
      </c>
      <c r="O228" s="44">
        <f>IFERROR(VLOOKUP($C228,'World Cup GK'!B:AE,11,FALSE),0)</f>
        <v>0</v>
      </c>
      <c r="P228" s="43">
        <f t="shared" si="55"/>
        <v>1.5355000000000001</v>
      </c>
      <c r="S228" s="24"/>
      <c r="T228" s="295" t="s">
        <v>649</v>
      </c>
      <c r="U228" s="23" t="s">
        <v>647</v>
      </c>
      <c r="V228" s="30"/>
      <c r="W228" s="23">
        <v>185</v>
      </c>
      <c r="X228" s="23">
        <v>0</v>
      </c>
      <c r="Y228" s="23">
        <v>0</v>
      </c>
      <c r="Z228" s="23">
        <v>0</v>
      </c>
      <c r="AA228" s="23">
        <v>0</v>
      </c>
      <c r="AB228" s="23">
        <v>0</v>
      </c>
      <c r="AC228" s="44">
        <v>0</v>
      </c>
      <c r="AD228" s="44">
        <v>0</v>
      </c>
      <c r="AE228" s="44">
        <v>0</v>
      </c>
      <c r="AF228" s="44">
        <v>0</v>
      </c>
      <c r="AG228" s="43">
        <v>1.5355000000000001</v>
      </c>
      <c r="AI228" s="24"/>
      <c r="AJ228" s="295" t="s">
        <v>649</v>
      </c>
      <c r="AK228" s="23" t="s">
        <v>647</v>
      </c>
      <c r="AL228" s="30"/>
      <c r="AM228" s="397">
        <f t="shared" si="49"/>
        <v>0</v>
      </c>
      <c r="AN228" s="397">
        <f t="shared" si="50"/>
        <v>0</v>
      </c>
      <c r="AO228" s="397">
        <f t="shared" si="50"/>
        <v>0</v>
      </c>
      <c r="AP228" s="397">
        <f t="shared" si="51"/>
        <v>0</v>
      </c>
      <c r="AQ228" s="397">
        <f t="shared" si="51"/>
        <v>0</v>
      </c>
      <c r="AR228" s="397">
        <f t="shared" si="51"/>
        <v>0</v>
      </c>
      <c r="AS228" s="397">
        <f t="shared" si="51"/>
        <v>0</v>
      </c>
      <c r="AT228" s="397">
        <f t="shared" si="52"/>
        <v>0</v>
      </c>
      <c r="AU228" s="397">
        <f t="shared" si="48"/>
        <v>0</v>
      </c>
      <c r="AV228" s="397">
        <f t="shared" si="48"/>
        <v>0</v>
      </c>
      <c r="AW228" s="314">
        <f t="shared" si="53"/>
        <v>0</v>
      </c>
    </row>
    <row r="229" spans="2:49" x14ac:dyDescent="0.25">
      <c r="B229" s="24"/>
      <c r="C229" s="295" t="s">
        <v>491</v>
      </c>
      <c r="D229" s="23" t="str">
        <f>IFERROR(VLOOKUP($C229,'World Cup Players'!B:X,3,FALSE),0)</f>
        <v>pt Portugal</v>
      </c>
      <c r="E229" s="30"/>
      <c r="F229" s="23">
        <f>IFERROR(VLOOKUP($C229,'World Cup Players'!B:X,9,FALSE),0)</f>
        <v>422</v>
      </c>
      <c r="G229" s="23">
        <f>IFERROR(VLOOKUP($C229,'World Cup Players'!B:X,11,FALSE),0)</f>
        <v>0</v>
      </c>
      <c r="H229" s="23">
        <f>IFERROR(VLOOKUP($C229,'World Cup Players'!B:X,12,FALSE),0)</f>
        <v>1</v>
      </c>
      <c r="I229" s="23">
        <f>IFERROR(VLOOKUP($C229,'GAME WINNING GOALS'!A:B,2,FALSE),0)</f>
        <v>0</v>
      </c>
      <c r="J229" s="23">
        <f>IFERROR(VLOOKUP($C229,'World Cup Players'!B:X,17,FALSE),0)</f>
        <v>0</v>
      </c>
      <c r="K229" s="23">
        <f>IFERROR(VLOOKUP($C229,'World Cup Players'!B:X,18,FALSE),0)</f>
        <v>0</v>
      </c>
      <c r="L229" s="44">
        <f>IFERROR(VLOOKUP($C229,'World Cup GK'!B:AE,16,FALSE),0)</f>
        <v>0</v>
      </c>
      <c r="M229" s="44">
        <f>IFERROR(VLOOKUP($C229,'World Cup GK'!B:AE,19,FALSE),0)</f>
        <v>0</v>
      </c>
      <c r="N229" s="44">
        <f>IFERROR(VLOOKUP($C229,'World Cup GK'!B:AE,14,FALSE),0)</f>
        <v>0</v>
      </c>
      <c r="O229" s="44">
        <f>IFERROR(VLOOKUP($C229,'World Cup GK'!B:AE,11,FALSE),0)</f>
        <v>0</v>
      </c>
      <c r="P229" s="43">
        <f t="shared" si="55"/>
        <v>4.5026000000000002</v>
      </c>
      <c r="S229" s="24"/>
      <c r="T229" s="295" t="s">
        <v>491</v>
      </c>
      <c r="U229" s="23" t="s">
        <v>1545</v>
      </c>
      <c r="V229" s="30"/>
      <c r="W229" s="23">
        <v>422</v>
      </c>
      <c r="X229" s="23">
        <v>0</v>
      </c>
      <c r="Y229" s="23">
        <v>1</v>
      </c>
      <c r="Z229" s="23">
        <v>0</v>
      </c>
      <c r="AA229" s="23">
        <v>0</v>
      </c>
      <c r="AB229" s="23">
        <v>0</v>
      </c>
      <c r="AC229" s="44">
        <v>0</v>
      </c>
      <c r="AD229" s="44">
        <v>0</v>
      </c>
      <c r="AE229" s="44">
        <v>0</v>
      </c>
      <c r="AF229" s="44">
        <v>0</v>
      </c>
      <c r="AG229" s="43">
        <v>4.5026000000000002</v>
      </c>
      <c r="AI229" s="24"/>
      <c r="AJ229" s="295" t="s">
        <v>491</v>
      </c>
      <c r="AK229" s="23" t="s">
        <v>1545</v>
      </c>
      <c r="AL229" s="30"/>
      <c r="AM229" s="397">
        <f t="shared" si="49"/>
        <v>0</v>
      </c>
      <c r="AN229" s="397">
        <f t="shared" si="50"/>
        <v>0</v>
      </c>
      <c r="AO229" s="397">
        <f t="shared" si="50"/>
        <v>0</v>
      </c>
      <c r="AP229" s="397">
        <f t="shared" si="51"/>
        <v>0</v>
      </c>
      <c r="AQ229" s="397">
        <f t="shared" si="51"/>
        <v>0</v>
      </c>
      <c r="AR229" s="397">
        <f t="shared" si="51"/>
        <v>0</v>
      </c>
      <c r="AS229" s="397">
        <f t="shared" si="51"/>
        <v>0</v>
      </c>
      <c r="AT229" s="397">
        <f t="shared" si="52"/>
        <v>0</v>
      </c>
      <c r="AU229" s="397">
        <f t="shared" si="48"/>
        <v>0</v>
      </c>
      <c r="AV229" s="397">
        <f t="shared" si="48"/>
        <v>0</v>
      </c>
      <c r="AW229" s="314">
        <f t="shared" si="53"/>
        <v>0</v>
      </c>
    </row>
    <row r="230" spans="2:49" x14ac:dyDescent="0.25">
      <c r="B230" s="24"/>
      <c r="C230" s="295" t="s">
        <v>706</v>
      </c>
      <c r="D230" s="23" t="str">
        <f>IFERROR(VLOOKUP($C230,'World Cup Players'!B:X,3,FALSE),0)</f>
        <v>ar Argentina</v>
      </c>
      <c r="E230" s="30"/>
      <c r="F230" s="23">
        <f>IFERROR(VLOOKUP($C230,'World Cup Players'!B:X,9,FALSE),0)</f>
        <v>630</v>
      </c>
      <c r="G230" s="23">
        <f>IFERROR(VLOOKUP($C230,'World Cup Players'!B:X,11,FALSE),0)</f>
        <v>1</v>
      </c>
      <c r="H230" s="23">
        <f>IFERROR(VLOOKUP($C230,'World Cup Players'!B:X,12,FALSE),0)</f>
        <v>1</v>
      </c>
      <c r="I230" s="23">
        <f>IFERROR(VLOOKUP($C230,'GAME WINNING GOALS'!A:B,2,FALSE),0)</f>
        <v>0</v>
      </c>
      <c r="J230" s="23">
        <f>IFERROR(VLOOKUP($C230,'World Cup Players'!B:X,17,FALSE),0)</f>
        <v>0</v>
      </c>
      <c r="K230" s="23">
        <f>IFERROR(VLOOKUP($C230,'World Cup Players'!B:X,18,FALSE),0)</f>
        <v>0</v>
      </c>
      <c r="L230" s="44">
        <f>IFERROR(VLOOKUP($C230,'World Cup GK'!B:AE,16,FALSE),0)</f>
        <v>0</v>
      </c>
      <c r="M230" s="44">
        <f>IFERROR(VLOOKUP($C230,'World Cup GK'!B:AE,19,FALSE),0)</f>
        <v>0</v>
      </c>
      <c r="N230" s="44">
        <f>IFERROR(VLOOKUP($C230,'World Cup GK'!B:AE,14,FALSE),0)</f>
        <v>0</v>
      </c>
      <c r="O230" s="44">
        <f>IFERROR(VLOOKUP($C230,'World Cup GK'!B:AE,11,FALSE),0)</f>
        <v>0</v>
      </c>
      <c r="P230" s="43">
        <f t="shared" si="55"/>
        <v>7.2290000000000001</v>
      </c>
      <c r="S230" s="24"/>
      <c r="T230" s="295" t="s">
        <v>706</v>
      </c>
      <c r="U230" s="23" t="s">
        <v>1404</v>
      </c>
      <c r="V230" s="30"/>
      <c r="W230" s="23">
        <v>420</v>
      </c>
      <c r="X230" s="23">
        <v>0</v>
      </c>
      <c r="Y230" s="23">
        <v>1</v>
      </c>
      <c r="Z230" s="23">
        <v>0</v>
      </c>
      <c r="AA230" s="23">
        <v>0</v>
      </c>
      <c r="AB230" s="23">
        <v>0</v>
      </c>
      <c r="AC230" s="44">
        <v>0</v>
      </c>
      <c r="AD230" s="44">
        <v>0</v>
      </c>
      <c r="AE230" s="44">
        <v>0</v>
      </c>
      <c r="AF230" s="44">
        <v>0</v>
      </c>
      <c r="AG230" s="43">
        <v>4.4860000000000007</v>
      </c>
      <c r="AI230" s="24"/>
      <c r="AJ230" s="295" t="s">
        <v>706</v>
      </c>
      <c r="AK230" s="23" t="s">
        <v>1404</v>
      </c>
      <c r="AL230" s="30"/>
      <c r="AM230" s="397">
        <f t="shared" si="49"/>
        <v>210</v>
      </c>
      <c r="AN230" s="397">
        <f t="shared" si="50"/>
        <v>1</v>
      </c>
      <c r="AO230" s="397">
        <f t="shared" si="50"/>
        <v>0</v>
      </c>
      <c r="AP230" s="397">
        <f t="shared" si="51"/>
        <v>0</v>
      </c>
      <c r="AQ230" s="397">
        <f t="shared" si="51"/>
        <v>0</v>
      </c>
      <c r="AR230" s="397">
        <f t="shared" si="51"/>
        <v>0</v>
      </c>
      <c r="AS230" s="397">
        <f t="shared" si="51"/>
        <v>0</v>
      </c>
      <c r="AT230" s="397">
        <f t="shared" si="52"/>
        <v>0</v>
      </c>
      <c r="AU230" s="397">
        <f t="shared" si="48"/>
        <v>0</v>
      </c>
      <c r="AV230" s="397">
        <f t="shared" si="48"/>
        <v>0</v>
      </c>
      <c r="AW230" s="314">
        <f>P230-AG230</f>
        <v>2.7429999999999994</v>
      </c>
    </row>
    <row r="231" spans="2:49" x14ac:dyDescent="0.25">
      <c r="B231" s="24"/>
      <c r="C231" s="295" t="s">
        <v>707</v>
      </c>
      <c r="D231" s="23" t="str">
        <f>IFERROR(VLOOKUP($C231,'World Cup Players'!B:X,3,FALSE),0)</f>
        <v>eg Egypt</v>
      </c>
      <c r="E231" s="30"/>
      <c r="F231" s="23">
        <f>IFERROR(VLOOKUP($C231,'World Cup Players'!B:X,9,FALSE),0)</f>
        <v>425</v>
      </c>
      <c r="G231" s="23">
        <f>IFERROR(VLOOKUP($C231,'World Cup Players'!B:X,11,FALSE),0)</f>
        <v>1</v>
      </c>
      <c r="H231" s="23">
        <f>IFERROR(VLOOKUP($C231,'World Cup Players'!B:X,12,FALSE),0)</f>
        <v>2</v>
      </c>
      <c r="I231" s="23">
        <f>IFERROR(VLOOKUP($C231,'GAME WINNING GOALS'!A:B,2,FALSE),0)</f>
        <v>1</v>
      </c>
      <c r="J231" s="23">
        <f>IFERROR(VLOOKUP($C231,'World Cup Players'!B:X,17,FALSE),0)</f>
        <v>0</v>
      </c>
      <c r="K231" s="23">
        <f>IFERROR(VLOOKUP($C231,'World Cup Players'!B:X,18,FALSE),0)</f>
        <v>0</v>
      </c>
      <c r="L231" s="44">
        <f>IFERROR(VLOOKUP($C231,'World Cup GK'!B:AE,16,FALSE),0)</f>
        <v>0</v>
      </c>
      <c r="M231" s="44">
        <f>IFERROR(VLOOKUP($C231,'World Cup GK'!B:AE,19,FALSE),0)</f>
        <v>0</v>
      </c>
      <c r="N231" s="44">
        <f>IFERROR(VLOOKUP($C231,'World Cup GK'!B:AE,14,FALSE),0)</f>
        <v>0</v>
      </c>
      <c r="O231" s="44">
        <f>IFERROR(VLOOKUP($C231,'World Cup GK'!B:AE,11,FALSE),0)</f>
        <v>0</v>
      </c>
      <c r="P231" s="43">
        <f t="shared" si="55"/>
        <v>7.5274999999999999</v>
      </c>
      <c r="S231" s="24"/>
      <c r="T231" s="295" t="s">
        <v>707</v>
      </c>
      <c r="U231" s="23" t="s">
        <v>1236</v>
      </c>
      <c r="V231" s="30"/>
      <c r="W231" s="23">
        <v>425</v>
      </c>
      <c r="X231" s="23">
        <v>1</v>
      </c>
      <c r="Y231" s="23">
        <v>2</v>
      </c>
      <c r="Z231" s="23">
        <v>1</v>
      </c>
      <c r="AA231" s="23">
        <v>0</v>
      </c>
      <c r="AB231" s="23">
        <v>0</v>
      </c>
      <c r="AC231" s="44">
        <v>0</v>
      </c>
      <c r="AD231" s="44">
        <v>0</v>
      </c>
      <c r="AE231" s="44">
        <v>0</v>
      </c>
      <c r="AF231" s="44">
        <v>0</v>
      </c>
      <c r="AG231" s="43">
        <v>7.5274999999999999</v>
      </c>
      <c r="AI231" s="24"/>
      <c r="AJ231" s="295" t="s">
        <v>707</v>
      </c>
      <c r="AK231" s="23" t="s">
        <v>1236</v>
      </c>
      <c r="AL231" s="30"/>
      <c r="AM231" s="397">
        <f t="shared" si="49"/>
        <v>0</v>
      </c>
      <c r="AN231" s="397">
        <f t="shared" si="50"/>
        <v>0</v>
      </c>
      <c r="AO231" s="397">
        <f t="shared" si="50"/>
        <v>0</v>
      </c>
      <c r="AP231" s="397">
        <f t="shared" si="51"/>
        <v>0</v>
      </c>
      <c r="AQ231" s="397">
        <f t="shared" si="51"/>
        <v>0</v>
      </c>
      <c r="AR231" s="397">
        <f t="shared" si="51"/>
        <v>0</v>
      </c>
      <c r="AS231" s="397">
        <f t="shared" si="51"/>
        <v>0</v>
      </c>
      <c r="AT231" s="397">
        <f t="shared" si="52"/>
        <v>0</v>
      </c>
      <c r="AU231" s="397">
        <f t="shared" si="48"/>
        <v>0</v>
      </c>
      <c r="AV231" s="397">
        <f t="shared" si="48"/>
        <v>0</v>
      </c>
      <c r="AW231" s="314">
        <f t="shared" si="53"/>
        <v>0</v>
      </c>
    </row>
    <row r="232" spans="2:49" x14ac:dyDescent="0.25">
      <c r="B232" s="24"/>
      <c r="C232" s="295" t="s">
        <v>225</v>
      </c>
      <c r="D232" s="23" t="str">
        <f>IFERROR(VLOOKUP($C232,'World Cup Players'!B:X,3,FALSE),0)</f>
        <v>eng England</v>
      </c>
      <c r="E232" s="30"/>
      <c r="F232" s="23">
        <f>IFERROR(VLOOKUP($C232,'World Cup Players'!B:X,9,FALSE),0)</f>
        <v>602</v>
      </c>
      <c r="G232" s="23">
        <f>IFERROR(VLOOKUP($C232,'World Cup Players'!B:X,11,FALSE),0)</f>
        <v>6</v>
      </c>
      <c r="H232" s="23">
        <f>IFERROR(VLOOKUP($C232,'World Cup Players'!B:X,12,FALSE),0)</f>
        <v>1</v>
      </c>
      <c r="I232" s="23">
        <f>IFERROR(VLOOKUP($C232,'GAME WINNING GOALS'!A:B,2,FALSE),0)</f>
        <v>3</v>
      </c>
      <c r="J232" s="23">
        <f>IFERROR(VLOOKUP($C232,'World Cup Players'!B:X,17,FALSE),0)</f>
        <v>1</v>
      </c>
      <c r="K232" s="23">
        <f>IFERROR(VLOOKUP($C232,'World Cup Players'!B:X,18,FALSE),0)</f>
        <v>0</v>
      </c>
      <c r="L232" s="44">
        <f>IFERROR(VLOOKUP($C232,'World Cup GK'!B:AE,16,FALSE),0)</f>
        <v>0</v>
      </c>
      <c r="M232" s="44">
        <f>IFERROR(VLOOKUP($C232,'World Cup GK'!B:AE,19,FALSE),0)</f>
        <v>0</v>
      </c>
      <c r="N232" s="44">
        <f>IFERROR(VLOOKUP($C232,'World Cup GK'!B:AE,14,FALSE),0)</f>
        <v>0</v>
      </c>
      <c r="O232" s="44">
        <f>IFERROR(VLOOKUP($C232,'World Cup GK'!B:AE,11,FALSE),0)</f>
        <v>0</v>
      </c>
      <c r="P232" s="43">
        <f t="shared" si="55"/>
        <v>14.746600000000001</v>
      </c>
      <c r="S232" s="24"/>
      <c r="T232" s="295" t="s">
        <v>225</v>
      </c>
      <c r="U232" s="23" t="s">
        <v>1542</v>
      </c>
      <c r="V232" s="30"/>
      <c r="W232" s="23">
        <v>402</v>
      </c>
      <c r="X232" s="23">
        <v>4</v>
      </c>
      <c r="Y232" s="23">
        <v>1</v>
      </c>
      <c r="Z232" s="23">
        <v>2</v>
      </c>
      <c r="AA232" s="23">
        <v>1</v>
      </c>
      <c r="AB232" s="23">
        <v>0</v>
      </c>
      <c r="AC232" s="44">
        <v>0</v>
      </c>
      <c r="AD232" s="44">
        <v>0</v>
      </c>
      <c r="AE232" s="44">
        <v>0</v>
      </c>
      <c r="AF232" s="44">
        <v>0</v>
      </c>
      <c r="AG232" s="43">
        <v>10.086600000000001</v>
      </c>
      <c r="AI232" s="24"/>
      <c r="AJ232" s="295" t="s">
        <v>225</v>
      </c>
      <c r="AK232" s="23" t="s">
        <v>1542</v>
      </c>
      <c r="AL232" s="30"/>
      <c r="AM232" s="397">
        <f t="shared" si="49"/>
        <v>200</v>
      </c>
      <c r="AN232" s="397">
        <f t="shared" si="50"/>
        <v>2</v>
      </c>
      <c r="AO232" s="397">
        <f t="shared" si="50"/>
        <v>0</v>
      </c>
      <c r="AP232" s="397">
        <f t="shared" si="51"/>
        <v>1</v>
      </c>
      <c r="AQ232" s="397">
        <f t="shared" si="51"/>
        <v>0</v>
      </c>
      <c r="AR232" s="397">
        <f t="shared" si="51"/>
        <v>0</v>
      </c>
      <c r="AS232" s="397">
        <f t="shared" si="51"/>
        <v>0</v>
      </c>
      <c r="AT232" s="397">
        <f t="shared" si="52"/>
        <v>0</v>
      </c>
      <c r="AU232" s="397">
        <f t="shared" si="48"/>
        <v>0</v>
      </c>
      <c r="AV232" s="397">
        <f t="shared" si="48"/>
        <v>0</v>
      </c>
      <c r="AW232" s="314">
        <f t="shared" ref="AW232:AW235" si="59">P232-AG232</f>
        <v>4.66</v>
      </c>
    </row>
    <row r="233" spans="2:49" x14ac:dyDescent="0.25">
      <c r="B233" s="24"/>
      <c r="C233" s="295" t="s">
        <v>720</v>
      </c>
      <c r="D233" s="23" t="str">
        <f>IFERROR(VLOOKUP($C233,'World Cup Players'!B:X,3,FALSE),0)</f>
        <v>fr France</v>
      </c>
      <c r="E233" s="30"/>
      <c r="F233" s="23">
        <f>IFERROR(VLOOKUP($C233,'World Cup Players'!B:X,9,FALSE),0)</f>
        <v>556</v>
      </c>
      <c r="G233" s="23">
        <f>IFERROR(VLOOKUP($C233,'World Cup Players'!B:X,11,FALSE),0)</f>
        <v>0</v>
      </c>
      <c r="H233" s="23">
        <f>IFERROR(VLOOKUP($C233,'World Cup Players'!B:X,12,FALSE),0)</f>
        <v>5</v>
      </c>
      <c r="I233" s="23">
        <f>IFERROR(VLOOKUP($C233,'GAME WINNING GOALS'!A:B,2,FALSE),0)</f>
        <v>0</v>
      </c>
      <c r="J233" s="23">
        <f>IFERROR(VLOOKUP($C233,'World Cup Players'!B:X,17,FALSE),0)</f>
        <v>1</v>
      </c>
      <c r="K233" s="23">
        <f>IFERROR(VLOOKUP($C233,'World Cup Players'!B:X,18,FALSE),0)</f>
        <v>0</v>
      </c>
      <c r="L233" s="44">
        <f>IFERROR(VLOOKUP($C233,'World Cup GK'!B:AE,16,FALSE),0)</f>
        <v>0</v>
      </c>
      <c r="M233" s="44">
        <f>IFERROR(VLOOKUP($C233,'World Cup GK'!B:AE,19,FALSE),0)</f>
        <v>0</v>
      </c>
      <c r="N233" s="44">
        <f>IFERROR(VLOOKUP($C233,'World Cup GK'!B:AE,14,FALSE),0)</f>
        <v>0</v>
      </c>
      <c r="O233" s="44">
        <f>IFERROR(VLOOKUP($C233,'World Cup GK'!B:AE,11,FALSE),0)</f>
        <v>0</v>
      </c>
      <c r="P233" s="43">
        <f t="shared" si="55"/>
        <v>9.3647999999999989</v>
      </c>
      <c r="S233" s="24"/>
      <c r="T233" s="295" t="s">
        <v>720</v>
      </c>
      <c r="U233" s="23" t="s">
        <v>1420</v>
      </c>
      <c r="V233" s="30"/>
      <c r="W233" s="23">
        <v>395</v>
      </c>
      <c r="X233" s="23">
        <v>0</v>
      </c>
      <c r="Y233" s="23">
        <v>5</v>
      </c>
      <c r="Z233" s="23">
        <v>0</v>
      </c>
      <c r="AA233" s="23">
        <v>1</v>
      </c>
      <c r="AB233" s="23">
        <v>0</v>
      </c>
      <c r="AC233" s="44">
        <v>0</v>
      </c>
      <c r="AD233" s="44">
        <v>0</v>
      </c>
      <c r="AE233" s="44">
        <v>0</v>
      </c>
      <c r="AF233" s="44">
        <v>0</v>
      </c>
      <c r="AG233" s="43">
        <v>8.0285000000000011</v>
      </c>
      <c r="AI233" s="24"/>
      <c r="AJ233" s="295" t="s">
        <v>720</v>
      </c>
      <c r="AK233" s="23" t="s">
        <v>1420</v>
      </c>
      <c r="AL233" s="30"/>
      <c r="AM233" s="397">
        <f t="shared" si="49"/>
        <v>161</v>
      </c>
      <c r="AN233" s="397">
        <f t="shared" si="50"/>
        <v>0</v>
      </c>
      <c r="AO233" s="397">
        <f t="shared" si="50"/>
        <v>0</v>
      </c>
      <c r="AP233" s="397">
        <f t="shared" si="51"/>
        <v>0</v>
      </c>
      <c r="AQ233" s="397">
        <f t="shared" si="51"/>
        <v>0</v>
      </c>
      <c r="AR233" s="397">
        <f t="shared" si="51"/>
        <v>0</v>
      </c>
      <c r="AS233" s="397">
        <f t="shared" si="51"/>
        <v>0</v>
      </c>
      <c r="AT233" s="397">
        <f t="shared" si="52"/>
        <v>0</v>
      </c>
      <c r="AU233" s="397">
        <f t="shared" si="48"/>
        <v>0</v>
      </c>
      <c r="AV233" s="397">
        <f t="shared" si="48"/>
        <v>0</v>
      </c>
      <c r="AW233" s="314">
        <f t="shared" si="59"/>
        <v>1.3362999999999978</v>
      </c>
    </row>
    <row r="234" spans="2:49" x14ac:dyDescent="0.25">
      <c r="B234" s="24"/>
      <c r="C234" s="295" t="s">
        <v>475</v>
      </c>
      <c r="D234" s="23" t="str">
        <f>IFERROR(VLOOKUP($C234,'World Cup Players'!B:X,3,FALSE),0)</f>
        <v>es Spain</v>
      </c>
      <c r="E234" s="30"/>
      <c r="F234" s="23">
        <f>IFERROR(VLOOKUP($C234,'World Cup Players'!B:X,9,FALSE),0)</f>
        <v>67</v>
      </c>
      <c r="G234" s="23">
        <f>IFERROR(VLOOKUP($C234,'World Cup Players'!B:X,11,FALSE),0)</f>
        <v>0</v>
      </c>
      <c r="H234" s="23">
        <f>IFERROR(VLOOKUP($C234,'World Cup Players'!B:X,12,FALSE),0)</f>
        <v>0</v>
      </c>
      <c r="I234" s="23">
        <f>IFERROR(VLOOKUP($C234,'GAME WINNING GOALS'!A:B,2,FALSE),0)</f>
        <v>0</v>
      </c>
      <c r="J234" s="23">
        <f>IFERROR(VLOOKUP($C234,'World Cup Players'!B:X,17,FALSE),0)</f>
        <v>0</v>
      </c>
      <c r="K234" s="23">
        <f>IFERROR(VLOOKUP($C234,'World Cup Players'!B:X,18,FALSE),0)</f>
        <v>0</v>
      </c>
      <c r="L234" s="44">
        <f>IFERROR(VLOOKUP($C234,'World Cup GK'!B:AE,16,FALSE),0)</f>
        <v>0</v>
      </c>
      <c r="M234" s="44">
        <f>IFERROR(VLOOKUP($C234,'World Cup GK'!B:AE,19,FALSE),0)</f>
        <v>0</v>
      </c>
      <c r="N234" s="44">
        <f>IFERROR(VLOOKUP($C234,'World Cup GK'!B:AE,14,FALSE),0)</f>
        <v>0</v>
      </c>
      <c r="O234" s="44">
        <f>IFERROR(VLOOKUP($C234,'World Cup GK'!B:AE,11,FALSE),0)</f>
        <v>0</v>
      </c>
      <c r="P234" s="43">
        <f t="shared" si="55"/>
        <v>0.55610000000000004</v>
      </c>
      <c r="S234" s="24"/>
      <c r="T234" s="295" t="s">
        <v>475</v>
      </c>
      <c r="U234" s="23" t="s">
        <v>1275</v>
      </c>
      <c r="V234" s="30"/>
      <c r="W234" s="23">
        <v>48</v>
      </c>
      <c r="X234" s="23">
        <v>0</v>
      </c>
      <c r="Y234" s="23">
        <v>0</v>
      </c>
      <c r="Z234" s="23">
        <v>0</v>
      </c>
      <c r="AA234" s="23">
        <v>0</v>
      </c>
      <c r="AB234" s="23">
        <v>0</v>
      </c>
      <c r="AC234" s="44">
        <v>0</v>
      </c>
      <c r="AD234" s="44">
        <v>0</v>
      </c>
      <c r="AE234" s="44">
        <v>0</v>
      </c>
      <c r="AF234" s="44">
        <v>0</v>
      </c>
      <c r="AG234" s="43">
        <v>0.39839999999999998</v>
      </c>
      <c r="AI234" s="24"/>
      <c r="AJ234" s="295" t="s">
        <v>475</v>
      </c>
      <c r="AK234" s="23" t="s">
        <v>1275</v>
      </c>
      <c r="AL234" s="30"/>
      <c r="AM234" s="397">
        <f t="shared" si="49"/>
        <v>19</v>
      </c>
      <c r="AN234" s="397">
        <f t="shared" si="50"/>
        <v>0</v>
      </c>
      <c r="AO234" s="397">
        <f t="shared" si="50"/>
        <v>0</v>
      </c>
      <c r="AP234" s="397">
        <f t="shared" si="51"/>
        <v>0</v>
      </c>
      <c r="AQ234" s="397">
        <f t="shared" si="51"/>
        <v>0</v>
      </c>
      <c r="AR234" s="397">
        <f t="shared" si="51"/>
        <v>0</v>
      </c>
      <c r="AS234" s="397">
        <f t="shared" si="51"/>
        <v>0</v>
      </c>
      <c r="AT234" s="397">
        <f t="shared" si="52"/>
        <v>0</v>
      </c>
      <c r="AU234" s="397">
        <f t="shared" si="48"/>
        <v>0</v>
      </c>
      <c r="AV234" s="397">
        <f t="shared" si="48"/>
        <v>0</v>
      </c>
      <c r="AW234" s="314">
        <f t="shared" si="59"/>
        <v>0.15770000000000006</v>
      </c>
    </row>
    <row r="235" spans="2:49" x14ac:dyDescent="0.25">
      <c r="B235" s="24"/>
      <c r="C235" s="295" t="s">
        <v>734</v>
      </c>
      <c r="D235" s="23" t="str">
        <f>IFERROR(VLOOKUP($C235,'World Cup Players'!B:X,3,FALSE),0)</f>
        <v>no Norway</v>
      </c>
      <c r="E235" s="30"/>
      <c r="F235" s="23">
        <f>IFERROR(VLOOKUP($C235,'World Cup Players'!B:X,9,FALSE),0)</f>
        <v>470</v>
      </c>
      <c r="G235" s="23">
        <f>IFERROR(VLOOKUP($C235,'World Cup Players'!B:X,11,FALSE),0)</f>
        <v>0</v>
      </c>
      <c r="H235" s="23">
        <f>IFERROR(VLOOKUP($C235,'World Cup Players'!B:X,12,FALSE),0)</f>
        <v>4</v>
      </c>
      <c r="I235" s="23">
        <f>IFERROR(VLOOKUP($C235,'GAME WINNING GOALS'!A:B,2,FALSE),0)</f>
        <v>0</v>
      </c>
      <c r="J235" s="23">
        <f>IFERROR(VLOOKUP($C235,'World Cup Players'!B:X,17,FALSE),0)</f>
        <v>0</v>
      </c>
      <c r="K235" s="23">
        <f>IFERROR(VLOOKUP($C235,'World Cup Players'!B:X,18,FALSE),0)</f>
        <v>0</v>
      </c>
      <c r="L235" s="44">
        <f>IFERROR(VLOOKUP($C235,'World Cup GK'!B:AE,16,FALSE),0)</f>
        <v>0</v>
      </c>
      <c r="M235" s="44">
        <f>IFERROR(VLOOKUP($C235,'World Cup GK'!B:AE,19,FALSE),0)</f>
        <v>0</v>
      </c>
      <c r="N235" s="44">
        <f>IFERROR(VLOOKUP($C235,'World Cup GK'!B:AE,14,FALSE),0)</f>
        <v>0</v>
      </c>
      <c r="O235" s="44">
        <f>IFERROR(VLOOKUP($C235,'World Cup GK'!B:AE,11,FALSE),0)</f>
        <v>0</v>
      </c>
      <c r="P235" s="43">
        <f t="shared" si="55"/>
        <v>7.9009999999999998</v>
      </c>
      <c r="S235" s="24"/>
      <c r="T235" s="295" t="s">
        <v>734</v>
      </c>
      <c r="U235" s="23" t="s">
        <v>1397</v>
      </c>
      <c r="V235" s="30"/>
      <c r="W235" s="23">
        <v>350</v>
      </c>
      <c r="X235" s="23">
        <v>0</v>
      </c>
      <c r="Y235" s="23">
        <v>3</v>
      </c>
      <c r="Z235" s="23">
        <v>0</v>
      </c>
      <c r="AA235" s="23">
        <v>0</v>
      </c>
      <c r="AB235" s="23">
        <v>0</v>
      </c>
      <c r="AC235" s="44">
        <v>0</v>
      </c>
      <c r="AD235" s="44">
        <v>0</v>
      </c>
      <c r="AE235" s="44">
        <v>0</v>
      </c>
      <c r="AF235" s="44">
        <v>0</v>
      </c>
      <c r="AG235" s="43">
        <v>5.9050000000000002</v>
      </c>
      <c r="AI235" s="24"/>
      <c r="AJ235" s="295" t="s">
        <v>734</v>
      </c>
      <c r="AK235" s="23" t="s">
        <v>1397</v>
      </c>
      <c r="AL235" s="30"/>
      <c r="AM235" s="397">
        <f t="shared" si="49"/>
        <v>120</v>
      </c>
      <c r="AN235" s="397">
        <f t="shared" si="50"/>
        <v>0</v>
      </c>
      <c r="AO235" s="397">
        <f t="shared" si="50"/>
        <v>1</v>
      </c>
      <c r="AP235" s="397">
        <f t="shared" si="51"/>
        <v>0</v>
      </c>
      <c r="AQ235" s="397">
        <f t="shared" si="51"/>
        <v>0</v>
      </c>
      <c r="AR235" s="397">
        <f t="shared" si="51"/>
        <v>0</v>
      </c>
      <c r="AS235" s="397">
        <f t="shared" si="51"/>
        <v>0</v>
      </c>
      <c r="AT235" s="397">
        <f t="shared" si="52"/>
        <v>0</v>
      </c>
      <c r="AU235" s="397">
        <f t="shared" si="48"/>
        <v>0</v>
      </c>
      <c r="AV235" s="397">
        <f t="shared" si="48"/>
        <v>0</v>
      </c>
      <c r="AW235" s="314">
        <f t="shared" si="59"/>
        <v>1.9959999999999996</v>
      </c>
    </row>
    <row r="236" spans="2:49" x14ac:dyDescent="0.25">
      <c r="B236" s="24"/>
      <c r="C236" s="295" t="s">
        <v>412</v>
      </c>
      <c r="D236" s="23" t="str">
        <f>IFERROR(VLOOKUP($C236,'World Cup Players'!B:X,3,FALSE),0)</f>
        <v>mx Mexico</v>
      </c>
      <c r="E236" s="30"/>
      <c r="F236" s="23">
        <f>IFERROR(VLOOKUP($C236,'World Cup Players'!B:X,9,FALSE),0)</f>
        <v>317</v>
      </c>
      <c r="G236" s="23">
        <f>IFERROR(VLOOKUP($C236,'World Cup Players'!B:X,11,FALSE),0)</f>
        <v>3</v>
      </c>
      <c r="H236" s="23">
        <f>IFERROR(VLOOKUP($C236,'World Cup Players'!B:X,12,FALSE),0)</f>
        <v>0</v>
      </c>
      <c r="I236" s="23">
        <f>IFERROR(VLOOKUP($C236,'GAME WINNING GOALS'!A:B,2,FALSE),0)</f>
        <v>0</v>
      </c>
      <c r="J236" s="23">
        <f>IFERROR(VLOOKUP($C236,'World Cup Players'!B:X,17,FALSE),0)</f>
        <v>0</v>
      </c>
      <c r="K236" s="23">
        <f>IFERROR(VLOOKUP($C236,'World Cup Players'!B:X,18,FALSE),0)</f>
        <v>0</v>
      </c>
      <c r="L236" s="44">
        <f>IFERROR(VLOOKUP($C236,'World Cup GK'!B:AE,16,FALSE),0)</f>
        <v>0</v>
      </c>
      <c r="M236" s="44">
        <f>IFERROR(VLOOKUP($C236,'World Cup GK'!B:AE,19,FALSE),0)</f>
        <v>0</v>
      </c>
      <c r="N236" s="44">
        <f>IFERROR(VLOOKUP($C236,'World Cup GK'!B:AE,14,FALSE),0)</f>
        <v>0</v>
      </c>
      <c r="O236" s="44">
        <f>IFERROR(VLOOKUP($C236,'World Cup GK'!B:AE,11,FALSE),0)</f>
        <v>0</v>
      </c>
      <c r="P236" s="43">
        <f t="shared" si="55"/>
        <v>5.6311</v>
      </c>
      <c r="S236" s="24"/>
      <c r="T236" s="295" t="s">
        <v>412</v>
      </c>
      <c r="U236" s="23" t="s">
        <v>810</v>
      </c>
      <c r="V236" s="30"/>
      <c r="W236" s="23">
        <v>317</v>
      </c>
      <c r="X236" s="23">
        <v>3</v>
      </c>
      <c r="Y236" s="23">
        <v>0</v>
      </c>
      <c r="Z236" s="23">
        <v>0</v>
      </c>
      <c r="AA236" s="23">
        <v>0</v>
      </c>
      <c r="AB236" s="23">
        <v>0</v>
      </c>
      <c r="AC236" s="44">
        <v>0</v>
      </c>
      <c r="AD236" s="44">
        <v>0</v>
      </c>
      <c r="AE236" s="44">
        <v>0</v>
      </c>
      <c r="AF236" s="44">
        <v>0</v>
      </c>
      <c r="AG236" s="43">
        <v>5.6311</v>
      </c>
      <c r="AI236" s="24"/>
      <c r="AJ236" s="295" t="s">
        <v>412</v>
      </c>
      <c r="AK236" s="23" t="s">
        <v>810</v>
      </c>
      <c r="AL236" s="30"/>
      <c r="AM236" s="397">
        <f t="shared" si="49"/>
        <v>0</v>
      </c>
      <c r="AN236" s="397">
        <f t="shared" si="50"/>
        <v>0</v>
      </c>
      <c r="AO236" s="397">
        <f t="shared" si="50"/>
        <v>0</v>
      </c>
      <c r="AP236" s="397">
        <f t="shared" si="51"/>
        <v>0</v>
      </c>
      <c r="AQ236" s="397">
        <f t="shared" si="51"/>
        <v>0</v>
      </c>
      <c r="AR236" s="397">
        <f t="shared" si="51"/>
        <v>0</v>
      </c>
      <c r="AS236" s="397">
        <f t="shared" si="51"/>
        <v>0</v>
      </c>
      <c r="AT236" s="397">
        <f t="shared" si="52"/>
        <v>0</v>
      </c>
      <c r="AU236" s="397">
        <f t="shared" si="48"/>
        <v>0</v>
      </c>
      <c r="AV236" s="397">
        <f t="shared" si="48"/>
        <v>0</v>
      </c>
      <c r="AW236" s="314">
        <f t="shared" si="53"/>
        <v>0</v>
      </c>
    </row>
    <row r="237" spans="2:49" x14ac:dyDescent="0.25">
      <c r="B237" s="24"/>
      <c r="C237" s="295" t="s">
        <v>805</v>
      </c>
      <c r="D237" s="23" t="str">
        <f>IFERROR(VLOOKUP($C237,'World Cup Players'!B:X,3,FALSE),0)</f>
        <v>fr France</v>
      </c>
      <c r="E237" s="30"/>
      <c r="F237" s="23">
        <f>IFERROR(VLOOKUP($C237,'World Cup Players'!B:X,9,FALSE),0)</f>
        <v>85</v>
      </c>
      <c r="G237" s="23">
        <f>IFERROR(VLOOKUP($C237,'World Cup Players'!B:X,11,FALSE),0)</f>
        <v>0</v>
      </c>
      <c r="H237" s="23">
        <f>IFERROR(VLOOKUP($C237,'World Cup Players'!B:X,12,FALSE),0)</f>
        <v>0</v>
      </c>
      <c r="I237" s="23">
        <f>IFERROR(VLOOKUP($C237,'GAME WINNING GOALS'!A:B,2,FALSE),0)</f>
        <v>0</v>
      </c>
      <c r="J237" s="23">
        <f>IFERROR(VLOOKUP($C237,'World Cup Players'!B:X,17,FALSE),0)</f>
        <v>0</v>
      </c>
      <c r="K237" s="23">
        <f>IFERROR(VLOOKUP($C237,'World Cup Players'!B:X,18,FALSE),0)</f>
        <v>0</v>
      </c>
      <c r="L237" s="44">
        <f>IFERROR(VLOOKUP($C237,'World Cup GK'!B:AE,16,FALSE),0)</f>
        <v>0</v>
      </c>
      <c r="M237" s="44">
        <f>IFERROR(VLOOKUP($C237,'World Cup GK'!B:AE,19,FALSE),0)</f>
        <v>0</v>
      </c>
      <c r="N237" s="44">
        <f>IFERROR(VLOOKUP($C237,'World Cup GK'!B:AE,14,FALSE),0)</f>
        <v>0</v>
      </c>
      <c r="O237" s="44">
        <f>IFERROR(VLOOKUP($C237,'World Cup GK'!B:AE,11,FALSE),0)</f>
        <v>0</v>
      </c>
      <c r="P237" s="43">
        <f t="shared" si="55"/>
        <v>0.70550000000000002</v>
      </c>
      <c r="S237" s="24"/>
      <c r="T237" s="295" t="s">
        <v>805</v>
      </c>
      <c r="U237" s="23" t="s">
        <v>1420</v>
      </c>
      <c r="V237" s="30"/>
      <c r="W237" s="23">
        <v>66</v>
      </c>
      <c r="X237" s="23">
        <v>0</v>
      </c>
      <c r="Y237" s="23">
        <v>0</v>
      </c>
      <c r="Z237" s="23">
        <v>0</v>
      </c>
      <c r="AA237" s="23">
        <v>0</v>
      </c>
      <c r="AB237" s="23">
        <v>0</v>
      </c>
      <c r="AC237" s="44">
        <v>0</v>
      </c>
      <c r="AD237" s="44">
        <v>0</v>
      </c>
      <c r="AE237" s="44">
        <v>0</v>
      </c>
      <c r="AF237" s="44">
        <v>0</v>
      </c>
      <c r="AG237" s="43">
        <v>0.54779999999999995</v>
      </c>
      <c r="AI237" s="24"/>
      <c r="AJ237" s="295" t="s">
        <v>805</v>
      </c>
      <c r="AK237" s="23" t="s">
        <v>1420</v>
      </c>
      <c r="AL237" s="30"/>
      <c r="AM237" s="397">
        <f t="shared" si="49"/>
        <v>19</v>
      </c>
      <c r="AN237" s="397">
        <f t="shared" si="50"/>
        <v>0</v>
      </c>
      <c r="AO237" s="397">
        <f t="shared" si="50"/>
        <v>0</v>
      </c>
      <c r="AP237" s="397">
        <f t="shared" si="51"/>
        <v>0</v>
      </c>
      <c r="AQ237" s="397">
        <f t="shared" si="51"/>
        <v>0</v>
      </c>
      <c r="AR237" s="397">
        <f t="shared" si="51"/>
        <v>0</v>
      </c>
      <c r="AS237" s="397">
        <f t="shared" si="51"/>
        <v>0</v>
      </c>
      <c r="AT237" s="397">
        <f t="shared" si="52"/>
        <v>0</v>
      </c>
      <c r="AU237" s="397">
        <f t="shared" si="48"/>
        <v>0</v>
      </c>
      <c r="AV237" s="397">
        <f t="shared" si="48"/>
        <v>0</v>
      </c>
      <c r="AW237" s="314">
        <f>P237-AG237</f>
        <v>0.15770000000000006</v>
      </c>
    </row>
    <row r="238" spans="2:49" x14ac:dyDescent="0.25">
      <c r="B238" s="24"/>
      <c r="C238" s="295" t="s">
        <v>360</v>
      </c>
      <c r="D238" s="23" t="str">
        <f>IFERROR(VLOOKUP($C238,'World Cup Players'!B:X,3,FALSE),0)</f>
        <v>ir IR Iran</v>
      </c>
      <c r="E238" s="30"/>
      <c r="F238" s="23">
        <f>IFERROR(VLOOKUP($C238,'World Cup Players'!B:X,9,FALSE),0)</f>
        <v>259</v>
      </c>
      <c r="G238" s="23">
        <f>IFERROR(VLOOKUP($C238,'World Cup Players'!B:X,11,FALSE),0)</f>
        <v>0</v>
      </c>
      <c r="H238" s="23">
        <f>IFERROR(VLOOKUP($C238,'World Cup Players'!B:X,12,FALSE),0)</f>
        <v>0</v>
      </c>
      <c r="I238" s="23">
        <f>IFERROR(VLOOKUP($C238,'GAME WINNING GOALS'!A:B,2,FALSE),0)</f>
        <v>0</v>
      </c>
      <c r="J238" s="23">
        <f>IFERROR(VLOOKUP($C238,'World Cup Players'!B:X,17,FALSE),0)</f>
        <v>0</v>
      </c>
      <c r="K238" s="23">
        <f>IFERROR(VLOOKUP($C238,'World Cup Players'!B:X,18,FALSE),0)</f>
        <v>0</v>
      </c>
      <c r="L238" s="44">
        <f>IFERROR(VLOOKUP($C238,'World Cup GK'!B:AE,16,FALSE),0)</f>
        <v>0</v>
      </c>
      <c r="M238" s="44">
        <f>IFERROR(VLOOKUP($C238,'World Cup GK'!B:AE,19,FALSE),0)</f>
        <v>0</v>
      </c>
      <c r="N238" s="44">
        <f>IFERROR(VLOOKUP($C238,'World Cup GK'!B:AE,14,FALSE),0)</f>
        <v>0</v>
      </c>
      <c r="O238" s="44">
        <f>IFERROR(VLOOKUP($C238,'World Cup GK'!B:AE,11,FALSE),0)</f>
        <v>0</v>
      </c>
      <c r="P238" s="43">
        <f t="shared" si="55"/>
        <v>2.1497000000000002</v>
      </c>
      <c r="S238" s="24"/>
      <c r="T238" s="295" t="s">
        <v>360</v>
      </c>
      <c r="U238" s="23" t="s">
        <v>1246</v>
      </c>
      <c r="V238" s="30"/>
      <c r="W238" s="23">
        <v>259</v>
      </c>
      <c r="X238" s="23">
        <v>0</v>
      </c>
      <c r="Y238" s="23">
        <v>0</v>
      </c>
      <c r="Z238" s="23">
        <v>0</v>
      </c>
      <c r="AA238" s="23">
        <v>0</v>
      </c>
      <c r="AB238" s="23">
        <v>0</v>
      </c>
      <c r="AC238" s="44">
        <v>0</v>
      </c>
      <c r="AD238" s="44">
        <v>0</v>
      </c>
      <c r="AE238" s="44">
        <v>0</v>
      </c>
      <c r="AF238" s="44">
        <v>0</v>
      </c>
      <c r="AG238" s="43">
        <v>2.1497000000000002</v>
      </c>
      <c r="AI238" s="24"/>
      <c r="AJ238" s="295" t="s">
        <v>360</v>
      </c>
      <c r="AK238" s="23" t="s">
        <v>1246</v>
      </c>
      <c r="AL238" s="30"/>
      <c r="AM238" s="397">
        <f t="shared" si="49"/>
        <v>0</v>
      </c>
      <c r="AN238" s="397">
        <f t="shared" si="50"/>
        <v>0</v>
      </c>
      <c r="AO238" s="397">
        <f t="shared" si="50"/>
        <v>0</v>
      </c>
      <c r="AP238" s="397">
        <f t="shared" si="51"/>
        <v>0</v>
      </c>
      <c r="AQ238" s="397">
        <f t="shared" si="51"/>
        <v>0</v>
      </c>
      <c r="AR238" s="397">
        <f t="shared" si="51"/>
        <v>0</v>
      </c>
      <c r="AS238" s="397">
        <f t="shared" si="51"/>
        <v>0</v>
      </c>
      <c r="AT238" s="397">
        <f t="shared" si="52"/>
        <v>0</v>
      </c>
      <c r="AU238" s="397">
        <f t="shared" si="48"/>
        <v>0</v>
      </c>
      <c r="AV238" s="397">
        <f t="shared" si="48"/>
        <v>0</v>
      </c>
      <c r="AW238" s="314">
        <f t="shared" si="53"/>
        <v>0</v>
      </c>
    </row>
    <row r="239" spans="2:49" x14ac:dyDescent="0.25">
      <c r="B239" s="24"/>
      <c r="C239" s="295" t="s">
        <v>338</v>
      </c>
      <c r="D239" s="23" t="str">
        <f>IFERROR(VLOOKUP($C239,'World Cup Players'!B:X,3,FALSE),0)</f>
        <v>qa Qatar</v>
      </c>
      <c r="E239" s="30"/>
      <c r="F239" s="23">
        <f>IFERROR(VLOOKUP($C239,'World Cup Players'!B:X,9,FALSE),0)</f>
        <v>19</v>
      </c>
      <c r="G239" s="23">
        <f>IFERROR(VLOOKUP($C239,'World Cup Players'!B:X,11,FALSE),0)</f>
        <v>0</v>
      </c>
      <c r="H239" s="23">
        <f>IFERROR(VLOOKUP($C239,'World Cup Players'!B:X,12,FALSE),0)</f>
        <v>0</v>
      </c>
      <c r="I239" s="23">
        <f>IFERROR(VLOOKUP($C239,'GAME WINNING GOALS'!A:B,2,FALSE),0)</f>
        <v>0</v>
      </c>
      <c r="J239" s="23">
        <f>IFERROR(VLOOKUP($C239,'World Cup Players'!B:X,17,FALSE),0)</f>
        <v>0</v>
      </c>
      <c r="K239" s="23">
        <f>IFERROR(VLOOKUP($C239,'World Cup Players'!B:X,18,FALSE),0)</f>
        <v>0</v>
      </c>
      <c r="L239" s="44">
        <f>IFERROR(VLOOKUP($C239,'World Cup GK'!B:AE,16,FALSE),0)</f>
        <v>0</v>
      </c>
      <c r="M239" s="44">
        <f>IFERROR(VLOOKUP($C239,'World Cup GK'!B:AE,19,FALSE),0)</f>
        <v>0</v>
      </c>
      <c r="N239" s="44">
        <f>IFERROR(VLOOKUP($C239,'World Cup GK'!B:AE,14,FALSE),0)</f>
        <v>0</v>
      </c>
      <c r="O239" s="44">
        <f>IFERROR(VLOOKUP($C239,'World Cup GK'!B:AE,11,FALSE),0)</f>
        <v>0</v>
      </c>
      <c r="P239" s="43">
        <f t="shared" si="55"/>
        <v>0.15770000000000001</v>
      </c>
      <c r="S239" s="24"/>
      <c r="T239" s="295" t="s">
        <v>338</v>
      </c>
      <c r="U239" s="23" t="s">
        <v>972</v>
      </c>
      <c r="V239" s="30"/>
      <c r="W239" s="23">
        <v>19</v>
      </c>
      <c r="X239" s="23">
        <v>0</v>
      </c>
      <c r="Y239" s="23">
        <v>0</v>
      </c>
      <c r="Z239" s="23">
        <v>0</v>
      </c>
      <c r="AA239" s="23">
        <v>0</v>
      </c>
      <c r="AB239" s="23">
        <v>0</v>
      </c>
      <c r="AC239" s="44">
        <v>0</v>
      </c>
      <c r="AD239" s="44">
        <v>0</v>
      </c>
      <c r="AE239" s="44">
        <v>0</v>
      </c>
      <c r="AF239" s="44">
        <v>0</v>
      </c>
      <c r="AG239" s="43">
        <v>0.15770000000000001</v>
      </c>
      <c r="AI239" s="24"/>
      <c r="AJ239" s="295" t="s">
        <v>338</v>
      </c>
      <c r="AK239" s="23" t="s">
        <v>972</v>
      </c>
      <c r="AL239" s="30"/>
      <c r="AM239" s="397">
        <f t="shared" si="49"/>
        <v>0</v>
      </c>
      <c r="AN239" s="397">
        <f t="shared" si="50"/>
        <v>0</v>
      </c>
      <c r="AO239" s="397">
        <f t="shared" si="50"/>
        <v>0</v>
      </c>
      <c r="AP239" s="397">
        <f t="shared" si="51"/>
        <v>0</v>
      </c>
      <c r="AQ239" s="397">
        <f t="shared" si="51"/>
        <v>0</v>
      </c>
      <c r="AR239" s="397">
        <f t="shared" si="51"/>
        <v>0</v>
      </c>
      <c r="AS239" s="397">
        <f t="shared" si="51"/>
        <v>0</v>
      </c>
      <c r="AT239" s="397">
        <f t="shared" si="52"/>
        <v>0</v>
      </c>
      <c r="AU239" s="397">
        <f t="shared" si="48"/>
        <v>0</v>
      </c>
      <c r="AV239" s="397">
        <f t="shared" si="48"/>
        <v>0</v>
      </c>
      <c r="AW239" s="314">
        <f t="shared" si="53"/>
        <v>0</v>
      </c>
    </row>
    <row r="240" spans="2:49" x14ac:dyDescent="0.25">
      <c r="B240" s="24"/>
      <c r="C240" s="295" t="s">
        <v>216</v>
      </c>
      <c r="D240" s="23" t="str">
        <f>IFERROR(VLOOKUP($C240,'World Cup Players'!B:X,3,FALSE),0)</f>
        <v>es Spain</v>
      </c>
      <c r="E240" s="30"/>
      <c r="F240" s="23">
        <f>IFERROR(VLOOKUP($C240,'World Cup Players'!B:X,9,FALSE),0)</f>
        <v>229</v>
      </c>
      <c r="G240" s="23">
        <f>IFERROR(VLOOKUP($C240,'World Cup Players'!B:X,11,FALSE),0)</f>
        <v>0</v>
      </c>
      <c r="H240" s="23">
        <f>IFERROR(VLOOKUP($C240,'World Cup Players'!B:X,12,FALSE),0)</f>
        <v>1</v>
      </c>
      <c r="I240" s="23">
        <f>IFERROR(VLOOKUP($C240,'GAME WINNING GOALS'!A:B,2,FALSE),0)</f>
        <v>0</v>
      </c>
      <c r="J240" s="23">
        <f>IFERROR(VLOOKUP($C240,'World Cup Players'!B:X,17,FALSE),0)</f>
        <v>1</v>
      </c>
      <c r="K240" s="23">
        <f>IFERROR(VLOOKUP($C240,'World Cup Players'!B:X,18,FALSE),0)</f>
        <v>0</v>
      </c>
      <c r="L240" s="44">
        <f>IFERROR(VLOOKUP($C240,'World Cup GK'!B:AE,16,FALSE),0)</f>
        <v>0</v>
      </c>
      <c r="M240" s="44">
        <f>IFERROR(VLOOKUP($C240,'World Cup GK'!B:AE,19,FALSE),0)</f>
        <v>0</v>
      </c>
      <c r="N240" s="44">
        <f>IFERROR(VLOOKUP($C240,'World Cup GK'!B:AE,14,FALSE),0)</f>
        <v>0</v>
      </c>
      <c r="O240" s="44">
        <f>IFERROR(VLOOKUP($C240,'World Cup GK'!B:AE,11,FALSE),0)</f>
        <v>0</v>
      </c>
      <c r="P240" s="43">
        <f t="shared" si="55"/>
        <v>2.6507000000000001</v>
      </c>
      <c r="S240" s="24"/>
      <c r="T240" s="295" t="s">
        <v>216</v>
      </c>
      <c r="U240" s="23" t="s">
        <v>1275</v>
      </c>
      <c r="V240" s="30"/>
      <c r="W240" s="23">
        <v>176</v>
      </c>
      <c r="X240" s="23">
        <v>0</v>
      </c>
      <c r="Y240" s="23">
        <v>1</v>
      </c>
      <c r="Z240" s="23">
        <v>0</v>
      </c>
      <c r="AA240" s="23">
        <v>1</v>
      </c>
      <c r="AB240" s="23">
        <v>0</v>
      </c>
      <c r="AC240" s="44">
        <v>0</v>
      </c>
      <c r="AD240" s="44">
        <v>0</v>
      </c>
      <c r="AE240" s="44">
        <v>0</v>
      </c>
      <c r="AF240" s="44">
        <v>0</v>
      </c>
      <c r="AG240" s="43">
        <v>2.2107999999999999</v>
      </c>
      <c r="AI240" s="24"/>
      <c r="AJ240" s="295" t="s">
        <v>216</v>
      </c>
      <c r="AK240" s="23" t="s">
        <v>1275</v>
      </c>
      <c r="AL240" s="30"/>
      <c r="AM240" s="397">
        <f t="shared" si="49"/>
        <v>53</v>
      </c>
      <c r="AN240" s="397">
        <f t="shared" si="50"/>
        <v>0</v>
      </c>
      <c r="AO240" s="397">
        <f t="shared" si="50"/>
        <v>0</v>
      </c>
      <c r="AP240" s="397">
        <f t="shared" si="51"/>
        <v>0</v>
      </c>
      <c r="AQ240" s="397">
        <f t="shared" si="51"/>
        <v>0</v>
      </c>
      <c r="AR240" s="397">
        <f t="shared" si="51"/>
        <v>0</v>
      </c>
      <c r="AS240" s="397">
        <f t="shared" si="51"/>
        <v>0</v>
      </c>
      <c r="AT240" s="397">
        <f t="shared" si="52"/>
        <v>0</v>
      </c>
      <c r="AU240" s="397">
        <f t="shared" si="48"/>
        <v>0</v>
      </c>
      <c r="AV240" s="397">
        <f t="shared" si="48"/>
        <v>0</v>
      </c>
      <c r="AW240" s="314">
        <f>P240-AG240</f>
        <v>0.43990000000000018</v>
      </c>
    </row>
    <row r="241" spans="2:49" x14ac:dyDescent="0.25">
      <c r="B241" s="24"/>
      <c r="C241" s="295" t="s">
        <v>102</v>
      </c>
      <c r="D241" s="23" t="str">
        <f>IFERROR(VLOOKUP($C241,'World Cup Players'!B:X,3,FALSE),0)</f>
        <v>de Germany</v>
      </c>
      <c r="E241" s="30"/>
      <c r="F241" s="23">
        <f>IFERROR(VLOOKUP($C241,'World Cup Players'!B:X,9,FALSE),0)</f>
        <v>351</v>
      </c>
      <c r="G241" s="23">
        <f>IFERROR(VLOOKUP($C241,'World Cup Players'!B:X,11,FALSE),0)</f>
        <v>0</v>
      </c>
      <c r="H241" s="23">
        <f>IFERROR(VLOOKUP($C241,'World Cup Players'!B:X,12,FALSE),0)</f>
        <v>2</v>
      </c>
      <c r="I241" s="23">
        <f>IFERROR(VLOOKUP($C241,'GAME WINNING GOALS'!A:B,2,FALSE),0)</f>
        <v>0</v>
      </c>
      <c r="J241" s="23">
        <f>IFERROR(VLOOKUP($C241,'World Cup Players'!B:X,17,FALSE),0)</f>
        <v>0</v>
      </c>
      <c r="K241" s="23">
        <f>IFERROR(VLOOKUP($C241,'World Cup Players'!B:X,18,FALSE),0)</f>
        <v>0</v>
      </c>
      <c r="L241" s="44">
        <f>IFERROR(VLOOKUP($C241,'World Cup GK'!B:AE,16,FALSE),0)</f>
        <v>0</v>
      </c>
      <c r="M241" s="44">
        <f>IFERROR(VLOOKUP($C241,'World Cup GK'!B:AE,19,FALSE),0)</f>
        <v>0</v>
      </c>
      <c r="N241" s="44">
        <f>IFERROR(VLOOKUP($C241,'World Cup GK'!B:AE,14,FALSE),0)</f>
        <v>0</v>
      </c>
      <c r="O241" s="44">
        <f>IFERROR(VLOOKUP($C241,'World Cup GK'!B:AE,11,FALSE),0)</f>
        <v>0</v>
      </c>
      <c r="P241" s="43">
        <f t="shared" si="55"/>
        <v>4.9132999999999996</v>
      </c>
      <c r="S241" s="24"/>
      <c r="T241" s="295" t="s">
        <v>102</v>
      </c>
      <c r="U241" s="23" t="s">
        <v>634</v>
      </c>
      <c r="V241" s="30"/>
      <c r="W241" s="23">
        <v>351</v>
      </c>
      <c r="X241" s="23">
        <v>0</v>
      </c>
      <c r="Y241" s="23">
        <v>2</v>
      </c>
      <c r="Z241" s="23">
        <v>0</v>
      </c>
      <c r="AA241" s="23">
        <v>0</v>
      </c>
      <c r="AB241" s="23">
        <v>0</v>
      </c>
      <c r="AC241" s="44">
        <v>0</v>
      </c>
      <c r="AD241" s="44">
        <v>0</v>
      </c>
      <c r="AE241" s="44">
        <v>0</v>
      </c>
      <c r="AF241" s="44">
        <v>0</v>
      </c>
      <c r="AG241" s="43">
        <v>4.9132999999999996</v>
      </c>
      <c r="AI241" s="24"/>
      <c r="AJ241" s="295" t="s">
        <v>102</v>
      </c>
      <c r="AK241" s="23" t="s">
        <v>634</v>
      </c>
      <c r="AL241" s="30"/>
      <c r="AM241" s="397">
        <f t="shared" si="49"/>
        <v>0</v>
      </c>
      <c r="AN241" s="397">
        <f t="shared" si="50"/>
        <v>0</v>
      </c>
      <c r="AO241" s="397">
        <f t="shared" si="50"/>
        <v>0</v>
      </c>
      <c r="AP241" s="397">
        <f t="shared" si="51"/>
        <v>0</v>
      </c>
      <c r="AQ241" s="397">
        <f t="shared" si="51"/>
        <v>0</v>
      </c>
      <c r="AR241" s="397">
        <f t="shared" si="51"/>
        <v>0</v>
      </c>
      <c r="AS241" s="397">
        <f t="shared" si="51"/>
        <v>0</v>
      </c>
      <c r="AT241" s="397">
        <f t="shared" si="52"/>
        <v>0</v>
      </c>
      <c r="AU241" s="397">
        <f t="shared" si="48"/>
        <v>0</v>
      </c>
      <c r="AV241" s="397">
        <f t="shared" si="48"/>
        <v>0</v>
      </c>
      <c r="AW241" s="314">
        <f t="shared" si="53"/>
        <v>0</v>
      </c>
    </row>
    <row r="242" spans="2:49" x14ac:dyDescent="0.25">
      <c r="B242" s="24"/>
      <c r="C242" s="295" t="s">
        <v>233</v>
      </c>
      <c r="D242" s="23" t="str">
        <f>IFERROR(VLOOKUP($C242,'World Cup Players'!B:X,3,FALSE),0)</f>
        <v>ma Morocco</v>
      </c>
      <c r="E242" s="30"/>
      <c r="F242" s="23">
        <f>IFERROR(VLOOKUP($C242,'World Cup Players'!B:X,9,FALSE),0)</f>
        <v>570</v>
      </c>
      <c r="G242" s="23">
        <f>IFERROR(VLOOKUP($C242,'World Cup Players'!B:X,11,FALSE),0)</f>
        <v>1</v>
      </c>
      <c r="H242" s="23">
        <f>IFERROR(VLOOKUP($C242,'World Cup Players'!B:X,12,FALSE),0)</f>
        <v>2</v>
      </c>
      <c r="I242" s="23">
        <f>IFERROR(VLOOKUP($C242,'GAME WINNING GOALS'!A:B,2,FALSE),0)</f>
        <v>0</v>
      </c>
      <c r="J242" s="23">
        <f>IFERROR(VLOOKUP($C242,'World Cup Players'!B:X,17,FALSE),0)</f>
        <v>1</v>
      </c>
      <c r="K242" s="23">
        <f>IFERROR(VLOOKUP($C242,'World Cup Players'!B:X,18,FALSE),0)</f>
        <v>0</v>
      </c>
      <c r="L242" s="44">
        <f>IFERROR(VLOOKUP($C242,'World Cup GK'!B:AE,16,FALSE),0)</f>
        <v>0</v>
      </c>
      <c r="M242" s="44">
        <f>IFERROR(VLOOKUP($C242,'World Cup GK'!B:AE,19,FALSE),0)</f>
        <v>0</v>
      </c>
      <c r="N242" s="44">
        <f>IFERROR(VLOOKUP($C242,'World Cup GK'!B:AE,14,FALSE),0)</f>
        <v>0</v>
      </c>
      <c r="O242" s="44">
        <f>IFERROR(VLOOKUP($C242,'World Cup GK'!B:AE,11,FALSE),0)</f>
        <v>0</v>
      </c>
      <c r="P242" s="43">
        <f t="shared" si="55"/>
        <v>7.4809999999999999</v>
      </c>
      <c r="S242" s="24"/>
      <c r="T242" s="295" t="s">
        <v>233</v>
      </c>
      <c r="U242" s="23" t="s">
        <v>992</v>
      </c>
      <c r="V242" s="30"/>
      <c r="W242" s="23">
        <v>480</v>
      </c>
      <c r="X242" s="23">
        <v>1</v>
      </c>
      <c r="Y242" s="23">
        <v>2</v>
      </c>
      <c r="Z242" s="23">
        <v>0</v>
      </c>
      <c r="AA242" s="23">
        <v>1</v>
      </c>
      <c r="AB242" s="23">
        <v>0</v>
      </c>
      <c r="AC242" s="44">
        <v>0</v>
      </c>
      <c r="AD242" s="44">
        <v>0</v>
      </c>
      <c r="AE242" s="44">
        <v>0</v>
      </c>
      <c r="AF242" s="44">
        <v>0</v>
      </c>
      <c r="AG242" s="43">
        <v>6.734</v>
      </c>
      <c r="AI242" s="24"/>
      <c r="AJ242" s="295" t="s">
        <v>233</v>
      </c>
      <c r="AK242" s="23" t="s">
        <v>992</v>
      </c>
      <c r="AL242" s="30"/>
      <c r="AM242" s="397">
        <f t="shared" si="49"/>
        <v>90</v>
      </c>
      <c r="AN242" s="397">
        <f t="shared" si="50"/>
        <v>0</v>
      </c>
      <c r="AO242" s="397">
        <f t="shared" si="50"/>
        <v>0</v>
      </c>
      <c r="AP242" s="397">
        <f t="shared" si="51"/>
        <v>0</v>
      </c>
      <c r="AQ242" s="397">
        <f t="shared" si="51"/>
        <v>0</v>
      </c>
      <c r="AR242" s="397">
        <f t="shared" si="51"/>
        <v>0</v>
      </c>
      <c r="AS242" s="397">
        <f t="shared" si="51"/>
        <v>0</v>
      </c>
      <c r="AT242" s="397">
        <f t="shared" si="52"/>
        <v>0</v>
      </c>
      <c r="AU242" s="397">
        <f t="shared" si="48"/>
        <v>0</v>
      </c>
      <c r="AV242" s="397">
        <f t="shared" si="48"/>
        <v>0</v>
      </c>
      <c r="AW242" s="314">
        <f>P242-AG242</f>
        <v>0.74699999999999989</v>
      </c>
    </row>
    <row r="243" spans="2:49" x14ac:dyDescent="0.25">
      <c r="B243" s="24"/>
      <c r="C243" s="295" t="s">
        <v>253</v>
      </c>
      <c r="D243" s="23" t="str">
        <f>IFERROR(VLOOKUP($C243,'World Cup Players'!B:X,3,FALSE),0)</f>
        <v>ca Canada</v>
      </c>
      <c r="E243" s="30"/>
      <c r="F243" s="23">
        <f>IFERROR(VLOOKUP($C243,'World Cup Players'!B:X,9,FALSE),0)</f>
        <v>16</v>
      </c>
      <c r="G243" s="23">
        <f>IFERROR(VLOOKUP($C243,'World Cup Players'!B:X,11,FALSE),0)</f>
        <v>0</v>
      </c>
      <c r="H243" s="23">
        <f>IFERROR(VLOOKUP($C243,'World Cup Players'!B:X,12,FALSE),0)</f>
        <v>0</v>
      </c>
      <c r="I243" s="41">
        <f>IFERROR(VLOOKUP($C243,'GAME WINNING GOALS'!A:B,2,FALSE),0)</f>
        <v>0</v>
      </c>
      <c r="J243" s="23">
        <f>IFERROR(VLOOKUP($C243,'World Cup Players'!B:X,17,FALSE),0)</f>
        <v>0</v>
      </c>
      <c r="K243" s="23">
        <f>IFERROR(VLOOKUP($C243,'World Cup Players'!B:X,18,FALSE),0)</f>
        <v>0</v>
      </c>
      <c r="L243" s="44">
        <f>IFERROR(VLOOKUP($C243,'World Cup GK'!B:AE,16,FALSE),0)</f>
        <v>0</v>
      </c>
      <c r="M243" s="44">
        <f>IFERROR(VLOOKUP($C243,'World Cup GK'!B:AE,19,FALSE),0)</f>
        <v>0</v>
      </c>
      <c r="N243" s="44">
        <f>IFERROR(VLOOKUP($C243,'World Cup GK'!B:AE,14,FALSE),0)</f>
        <v>0</v>
      </c>
      <c r="O243" s="44">
        <f>IFERROR(VLOOKUP($C243,'World Cup GK'!B:AE,11,FALSE),0)</f>
        <v>0</v>
      </c>
      <c r="P243" s="43">
        <f t="shared" si="55"/>
        <v>0.1328</v>
      </c>
      <c r="S243" s="24"/>
      <c r="T243" s="295" t="s">
        <v>253</v>
      </c>
      <c r="U243" s="23" t="s">
        <v>887</v>
      </c>
      <c r="V243" s="30"/>
      <c r="W243" s="23">
        <v>16</v>
      </c>
      <c r="X243" s="23">
        <v>0</v>
      </c>
      <c r="Y243" s="23">
        <v>0</v>
      </c>
      <c r="Z243" s="41">
        <v>0</v>
      </c>
      <c r="AA243" s="23">
        <v>0</v>
      </c>
      <c r="AB243" s="23">
        <v>0</v>
      </c>
      <c r="AC243" s="44">
        <v>0</v>
      </c>
      <c r="AD243" s="44">
        <v>0</v>
      </c>
      <c r="AE243" s="44">
        <v>0</v>
      </c>
      <c r="AF243" s="44">
        <v>0</v>
      </c>
      <c r="AG243" s="43">
        <v>0.1328</v>
      </c>
      <c r="AI243" s="24"/>
      <c r="AJ243" s="295" t="s">
        <v>253</v>
      </c>
      <c r="AK243" s="23" t="s">
        <v>887</v>
      </c>
      <c r="AL243" s="30"/>
      <c r="AM243" s="397">
        <f t="shared" si="49"/>
        <v>0</v>
      </c>
      <c r="AN243" s="397">
        <f t="shared" si="50"/>
        <v>0</v>
      </c>
      <c r="AO243" s="397">
        <f t="shared" si="50"/>
        <v>0</v>
      </c>
      <c r="AP243" s="397">
        <f t="shared" si="51"/>
        <v>0</v>
      </c>
      <c r="AQ243" s="397">
        <f t="shared" si="51"/>
        <v>0</v>
      </c>
      <c r="AR243" s="397">
        <f t="shared" si="51"/>
        <v>0</v>
      </c>
      <c r="AS243" s="397">
        <f t="shared" si="51"/>
        <v>0</v>
      </c>
      <c r="AT243" s="397">
        <f t="shared" si="52"/>
        <v>0</v>
      </c>
      <c r="AU243" s="397">
        <f t="shared" si="48"/>
        <v>0</v>
      </c>
      <c r="AV243" s="397">
        <f t="shared" si="48"/>
        <v>0</v>
      </c>
      <c r="AW243" s="314">
        <f t="shared" si="53"/>
        <v>0</v>
      </c>
    </row>
    <row r="244" spans="2:49" x14ac:dyDescent="0.25">
      <c r="B244" s="24"/>
      <c r="C244" s="295" t="s">
        <v>537</v>
      </c>
      <c r="D244" s="23" t="str">
        <f>IFERROR(VLOOKUP($C244,'World Cup Players'!B:X,3,FALSE),0)</f>
        <v>pt Portugal</v>
      </c>
      <c r="E244" s="30"/>
      <c r="F244" s="23">
        <f>IFERROR(VLOOKUP($C244,'World Cup Players'!B:X,9,FALSE),0)</f>
        <v>395</v>
      </c>
      <c r="G244" s="23">
        <f>IFERROR(VLOOKUP($C244,'World Cup Players'!B:X,11,FALSE),0)</f>
        <v>1</v>
      </c>
      <c r="H244" s="23">
        <f>IFERROR(VLOOKUP($C244,'World Cup Players'!B:X,12,FALSE),0)</f>
        <v>0</v>
      </c>
      <c r="I244" s="41">
        <f>IFERROR(VLOOKUP($C244,'GAME WINNING GOALS'!A:B,2,FALSE),0)</f>
        <v>0</v>
      </c>
      <c r="J244" s="23">
        <f>IFERROR(VLOOKUP($C244,'World Cup Players'!B:X,17,FALSE),0)</f>
        <v>0</v>
      </c>
      <c r="K244" s="23">
        <f>IFERROR(VLOOKUP($C244,'World Cup Players'!B:X,18,FALSE),0)</f>
        <v>0</v>
      </c>
      <c r="L244" s="44">
        <f>IFERROR(VLOOKUP($C244,'World Cup GK'!B:AE,16,FALSE),0)</f>
        <v>0</v>
      </c>
      <c r="M244" s="44">
        <f>IFERROR(VLOOKUP($C244,'World Cup GK'!B:AE,19,FALSE),0)</f>
        <v>0</v>
      </c>
      <c r="N244" s="44">
        <f>IFERROR(VLOOKUP($C244,'World Cup GK'!B:AE,14,FALSE),0)</f>
        <v>0</v>
      </c>
      <c r="O244" s="44">
        <f>IFERROR(VLOOKUP($C244,'World Cup GK'!B:AE,11,FALSE),0)</f>
        <v>0</v>
      </c>
      <c r="P244" s="43">
        <f t="shared" si="55"/>
        <v>4.2785000000000002</v>
      </c>
      <c r="S244" s="24"/>
      <c r="T244" s="295" t="s">
        <v>537</v>
      </c>
      <c r="U244" s="23" t="s">
        <v>1545</v>
      </c>
      <c r="V244" s="30"/>
      <c r="W244" s="23">
        <v>395</v>
      </c>
      <c r="X244" s="23">
        <v>1</v>
      </c>
      <c r="Y244" s="23">
        <v>0</v>
      </c>
      <c r="Z244" s="41">
        <v>0</v>
      </c>
      <c r="AA244" s="23">
        <v>0</v>
      </c>
      <c r="AB244" s="23">
        <v>0</v>
      </c>
      <c r="AC244" s="44">
        <v>0</v>
      </c>
      <c r="AD244" s="44">
        <v>0</v>
      </c>
      <c r="AE244" s="44">
        <v>0</v>
      </c>
      <c r="AF244" s="44">
        <v>0</v>
      </c>
      <c r="AG244" s="43">
        <v>4.2785000000000002</v>
      </c>
      <c r="AI244" s="24"/>
      <c r="AJ244" s="295" t="s">
        <v>537</v>
      </c>
      <c r="AK244" s="23" t="s">
        <v>1545</v>
      </c>
      <c r="AL244" s="30"/>
      <c r="AM244" s="397">
        <f t="shared" si="49"/>
        <v>0</v>
      </c>
      <c r="AN244" s="397">
        <f t="shared" si="50"/>
        <v>0</v>
      </c>
      <c r="AO244" s="397">
        <f t="shared" si="50"/>
        <v>0</v>
      </c>
      <c r="AP244" s="397">
        <f t="shared" si="51"/>
        <v>0</v>
      </c>
      <c r="AQ244" s="397">
        <f t="shared" si="51"/>
        <v>0</v>
      </c>
      <c r="AR244" s="397">
        <f t="shared" si="51"/>
        <v>0</v>
      </c>
      <c r="AS244" s="397">
        <f t="shared" si="51"/>
        <v>0</v>
      </c>
      <c r="AT244" s="397">
        <f t="shared" si="52"/>
        <v>0</v>
      </c>
      <c r="AU244" s="397">
        <f t="shared" si="48"/>
        <v>0</v>
      </c>
      <c r="AV244" s="397">
        <f t="shared" si="48"/>
        <v>0</v>
      </c>
      <c r="AW244" s="314">
        <f t="shared" si="53"/>
        <v>0</v>
      </c>
    </row>
    <row r="245" spans="2:49" x14ac:dyDescent="0.25">
      <c r="B245" s="24"/>
      <c r="C245" s="295" t="s">
        <v>558</v>
      </c>
      <c r="D245" s="23" t="str">
        <f>IFERROR(VLOOKUP($C245,'World Cup Players'!B:X,3,FALSE),0)</f>
        <v>fr France</v>
      </c>
      <c r="E245" s="30"/>
      <c r="F245" s="23">
        <f>IFERROR(VLOOKUP($C245,'World Cup Players'!B:X,9,FALSE),0)</f>
        <v>630</v>
      </c>
      <c r="G245" s="23">
        <f>IFERROR(VLOOKUP($C245,'World Cup Players'!B:X,11,FALSE),0)</f>
        <v>0</v>
      </c>
      <c r="H245" s="23">
        <f>IFERROR(VLOOKUP($C245,'World Cup Players'!B:X,12,FALSE),0)</f>
        <v>0</v>
      </c>
      <c r="I245" s="41">
        <f>IFERROR(VLOOKUP($C245,'GAME WINNING GOALS'!A:B,2,FALSE),0)</f>
        <v>0</v>
      </c>
      <c r="J245" s="23">
        <f>IFERROR(VLOOKUP($C245,'World Cup Players'!B:X,17,FALSE),0)</f>
        <v>0</v>
      </c>
      <c r="K245" s="23">
        <f>IFERROR(VLOOKUP($C245,'World Cup Players'!B:X,18,FALSE),0)</f>
        <v>0</v>
      </c>
      <c r="L245" s="44">
        <f>IFERROR(VLOOKUP($C245,'World Cup GK'!B:AE,16,FALSE),0)</f>
        <v>6</v>
      </c>
      <c r="M245" s="44">
        <f>IFERROR(VLOOKUP($C245,'World Cup GK'!B:AE,19,FALSE),0)</f>
        <v>4</v>
      </c>
      <c r="N245" s="44">
        <f>IFERROR(VLOOKUP($C245,'World Cup GK'!B:AE,14,FALSE),0)</f>
        <v>8</v>
      </c>
      <c r="O245" s="44">
        <f>IFERROR(VLOOKUP($C245,'World Cup GK'!B:AE,11,FALSE),0)</f>
        <v>4</v>
      </c>
      <c r="P245" s="43">
        <f t="shared" si="55"/>
        <v>15.829000000000001</v>
      </c>
      <c r="S245" s="24"/>
      <c r="T245" s="295" t="s">
        <v>558</v>
      </c>
      <c r="U245" s="23" t="s">
        <v>1420</v>
      </c>
      <c r="V245" s="30"/>
      <c r="W245" s="23">
        <v>450</v>
      </c>
      <c r="X245" s="23">
        <v>0</v>
      </c>
      <c r="Y245" s="23">
        <v>0</v>
      </c>
      <c r="Z245" s="41">
        <v>0</v>
      </c>
      <c r="AA245" s="23">
        <v>0</v>
      </c>
      <c r="AB245" s="23">
        <v>0</v>
      </c>
      <c r="AC245" s="44">
        <v>5</v>
      </c>
      <c r="AD245" s="44">
        <v>3</v>
      </c>
      <c r="AE245" s="44">
        <v>7</v>
      </c>
      <c r="AF245" s="44">
        <v>2</v>
      </c>
      <c r="AG245" s="43">
        <v>12.635</v>
      </c>
      <c r="AI245" s="24"/>
      <c r="AJ245" s="295" t="s">
        <v>558</v>
      </c>
      <c r="AK245" s="23" t="s">
        <v>1420</v>
      </c>
      <c r="AL245" s="30"/>
      <c r="AM245" s="397">
        <f t="shared" si="49"/>
        <v>180</v>
      </c>
      <c r="AN245" s="397">
        <f t="shared" si="50"/>
        <v>0</v>
      </c>
      <c r="AO245" s="397">
        <f t="shared" si="50"/>
        <v>0</v>
      </c>
      <c r="AP245" s="397">
        <f t="shared" si="51"/>
        <v>0</v>
      </c>
      <c r="AQ245" s="397">
        <f t="shared" si="51"/>
        <v>0</v>
      </c>
      <c r="AR245" s="397">
        <f t="shared" si="51"/>
        <v>0</v>
      </c>
      <c r="AS245" s="397">
        <f t="shared" si="51"/>
        <v>1</v>
      </c>
      <c r="AT245" s="397">
        <f t="shared" si="52"/>
        <v>1</v>
      </c>
      <c r="AU245" s="397">
        <f t="shared" si="48"/>
        <v>1</v>
      </c>
      <c r="AV245" s="397">
        <f t="shared" si="48"/>
        <v>2</v>
      </c>
      <c r="AW245" s="314">
        <f>P245-AG245</f>
        <v>3.1940000000000008</v>
      </c>
    </row>
    <row r="246" spans="2:49" x14ac:dyDescent="0.25">
      <c r="B246" s="24"/>
      <c r="C246" s="295" t="s">
        <v>269</v>
      </c>
      <c r="D246" s="23" t="str">
        <f>IFERROR(VLOOKUP($C246,'World Cup Players'!B:X,3,FALSE),0)</f>
        <v>pt Portugal</v>
      </c>
      <c r="E246" s="30"/>
      <c r="F246" s="23">
        <f>IFERROR(VLOOKUP($C246,'World Cup Players'!B:X,9,FALSE),0)</f>
        <v>450</v>
      </c>
      <c r="G246" s="23">
        <f>IFERROR(VLOOKUP($C246,'World Cup Players'!B:X,11,FALSE),0)</f>
        <v>0</v>
      </c>
      <c r="H246" s="23">
        <f>IFERROR(VLOOKUP($C246,'World Cup Players'!B:X,12,FALSE),0)</f>
        <v>0</v>
      </c>
      <c r="I246" s="41">
        <f>IFERROR(VLOOKUP($C246,'GAME WINNING GOALS'!A:B,2,FALSE),0)</f>
        <v>0</v>
      </c>
      <c r="J246" s="23">
        <f>IFERROR(VLOOKUP($C246,'World Cup Players'!B:X,17,FALSE),0)</f>
        <v>0</v>
      </c>
      <c r="K246" s="23">
        <f>IFERROR(VLOOKUP($C246,'World Cup Players'!B:X,18,FALSE),0)</f>
        <v>0</v>
      </c>
      <c r="L246" s="44">
        <f>IFERROR(VLOOKUP($C246,'World Cup GK'!B:AE,16,FALSE),0)</f>
        <v>2</v>
      </c>
      <c r="M246" s="44">
        <f>IFERROR(VLOOKUP($C246,'World Cup GK'!B:AE,19,FALSE),0)</f>
        <v>2</v>
      </c>
      <c r="N246" s="44">
        <f>IFERROR(VLOOKUP($C246,'World Cup GK'!B:AE,14,FALSE),0)</f>
        <v>19</v>
      </c>
      <c r="O246" s="44">
        <f>IFERROR(VLOOKUP($C246,'World Cup GK'!B:AE,11,FALSE),0)</f>
        <v>3</v>
      </c>
      <c r="P246" s="43">
        <f t="shared" si="55"/>
        <v>10.785</v>
      </c>
      <c r="S246" s="24"/>
      <c r="T246" s="295" t="s">
        <v>269</v>
      </c>
      <c r="U246" s="23" t="s">
        <v>1545</v>
      </c>
      <c r="V246" s="30"/>
      <c r="W246" s="23">
        <v>450</v>
      </c>
      <c r="X246" s="23">
        <v>0</v>
      </c>
      <c r="Y246" s="23">
        <v>0</v>
      </c>
      <c r="Z246" s="41">
        <v>0</v>
      </c>
      <c r="AA246" s="23">
        <v>0</v>
      </c>
      <c r="AB246" s="23">
        <v>0</v>
      </c>
      <c r="AC246" s="44">
        <v>2</v>
      </c>
      <c r="AD246" s="44">
        <v>2</v>
      </c>
      <c r="AE246" s="44">
        <v>19</v>
      </c>
      <c r="AF246" s="44">
        <v>3</v>
      </c>
      <c r="AG246" s="43">
        <v>10.785</v>
      </c>
      <c r="AI246" s="24"/>
      <c r="AJ246" s="295" t="s">
        <v>269</v>
      </c>
      <c r="AK246" s="23" t="s">
        <v>1545</v>
      </c>
      <c r="AL246" s="30"/>
      <c r="AM246" s="397">
        <f t="shared" si="49"/>
        <v>0</v>
      </c>
      <c r="AN246" s="397">
        <f t="shared" si="50"/>
        <v>0</v>
      </c>
      <c r="AO246" s="397">
        <f t="shared" si="50"/>
        <v>0</v>
      </c>
      <c r="AP246" s="397">
        <f t="shared" si="51"/>
        <v>0</v>
      </c>
      <c r="AQ246" s="397">
        <f t="shared" si="51"/>
        <v>0</v>
      </c>
      <c r="AR246" s="397">
        <f t="shared" si="51"/>
        <v>0</v>
      </c>
      <c r="AS246" s="397">
        <f t="shared" si="51"/>
        <v>0</v>
      </c>
      <c r="AT246" s="397">
        <f t="shared" si="52"/>
        <v>0</v>
      </c>
      <c r="AU246" s="397">
        <f t="shared" si="48"/>
        <v>0</v>
      </c>
      <c r="AV246" s="397">
        <f t="shared" si="48"/>
        <v>0</v>
      </c>
      <c r="AW246" s="314">
        <f t="shared" si="53"/>
        <v>0</v>
      </c>
    </row>
    <row r="247" spans="2:49" x14ac:dyDescent="0.25">
      <c r="B247" s="24"/>
      <c r="C247" s="295" t="s">
        <v>400</v>
      </c>
      <c r="D247" s="23" t="str">
        <f>IFERROR(VLOOKUP($C247,'World Cup Players'!B:X,3,FALSE),0)</f>
        <v>ma Morocco</v>
      </c>
      <c r="E247" s="30"/>
      <c r="F247" s="23">
        <f>IFERROR(VLOOKUP($C247,'World Cup Players'!B:X,9,FALSE),0)</f>
        <v>570</v>
      </c>
      <c r="G247" s="23">
        <f>IFERROR(VLOOKUP($C247,'World Cup Players'!B:X,11,FALSE),0)</f>
        <v>0</v>
      </c>
      <c r="H247" s="23">
        <f>IFERROR(VLOOKUP($C247,'World Cup Players'!B:X,12,FALSE),0)</f>
        <v>0</v>
      </c>
      <c r="I247" s="23">
        <f>IFERROR(VLOOKUP($C247,'GAME WINNING GOALS'!A:B,2,FALSE),0)</f>
        <v>0</v>
      </c>
      <c r="J247" s="23">
        <f>IFERROR(VLOOKUP($C247,'World Cup Players'!B:X,17,FALSE),0)</f>
        <v>0</v>
      </c>
      <c r="K247" s="23">
        <f>IFERROR(VLOOKUP($C247,'World Cup Players'!B:X,18,FALSE),0)</f>
        <v>0</v>
      </c>
      <c r="L247" s="44">
        <f>IFERROR(VLOOKUP($C247,'World Cup GK'!B:AE,16,FALSE),0)</f>
        <v>3</v>
      </c>
      <c r="M247" s="44">
        <f>IFERROR(VLOOKUP($C247,'World Cup GK'!B:AE,19,FALSE),0)</f>
        <v>2</v>
      </c>
      <c r="N247" s="44">
        <f>IFERROR(VLOOKUP($C247,'World Cup GK'!B:AE,14,FALSE),0)</f>
        <v>14</v>
      </c>
      <c r="O247" s="44">
        <f>IFERROR(VLOOKUP($C247,'World Cup GK'!B:AE,11,FALSE),0)</f>
        <v>6</v>
      </c>
      <c r="P247" s="43">
        <f t="shared" si="55"/>
        <v>11.031000000000001</v>
      </c>
      <c r="S247" s="24"/>
      <c r="T247" s="295" t="s">
        <v>400</v>
      </c>
      <c r="U247" s="23" t="s">
        <v>992</v>
      </c>
      <c r="V247" s="30"/>
      <c r="W247" s="23">
        <v>480</v>
      </c>
      <c r="X247" s="23">
        <v>0</v>
      </c>
      <c r="Y247" s="23">
        <v>0</v>
      </c>
      <c r="Z247" s="23">
        <v>0</v>
      </c>
      <c r="AA247" s="23">
        <v>0</v>
      </c>
      <c r="AB247" s="23">
        <v>0</v>
      </c>
      <c r="AC247" s="44">
        <v>3</v>
      </c>
      <c r="AD247" s="44">
        <v>2</v>
      </c>
      <c r="AE247" s="44">
        <v>9</v>
      </c>
      <c r="AF247" s="44">
        <v>4</v>
      </c>
      <c r="AG247" s="43">
        <v>9.7840000000000007</v>
      </c>
      <c r="AI247" s="24"/>
      <c r="AJ247" s="295" t="s">
        <v>400</v>
      </c>
      <c r="AK247" s="23" t="s">
        <v>992</v>
      </c>
      <c r="AL247" s="30"/>
      <c r="AM247" s="397">
        <f t="shared" si="49"/>
        <v>90</v>
      </c>
      <c r="AN247" s="397">
        <f t="shared" si="50"/>
        <v>0</v>
      </c>
      <c r="AO247" s="397">
        <f t="shared" si="50"/>
        <v>0</v>
      </c>
      <c r="AP247" s="397">
        <f t="shared" si="51"/>
        <v>0</v>
      </c>
      <c r="AQ247" s="397">
        <f t="shared" si="51"/>
        <v>0</v>
      </c>
      <c r="AR247" s="397">
        <f t="shared" si="51"/>
        <v>0</v>
      </c>
      <c r="AS247" s="397">
        <f t="shared" si="51"/>
        <v>0</v>
      </c>
      <c r="AT247" s="397">
        <f t="shared" si="52"/>
        <v>0</v>
      </c>
      <c r="AU247" s="397">
        <f t="shared" si="48"/>
        <v>5</v>
      </c>
      <c r="AV247" s="397">
        <f t="shared" si="48"/>
        <v>2</v>
      </c>
      <c r="AW247" s="314">
        <f t="shared" ref="AW247:AW248" si="60">P247-AG247</f>
        <v>1.2469999999999999</v>
      </c>
    </row>
    <row r="248" spans="2:49" x14ac:dyDescent="0.25">
      <c r="B248" s="24"/>
      <c r="C248" s="295" t="s">
        <v>765</v>
      </c>
      <c r="D248" s="23" t="str">
        <f>IFERROR(VLOOKUP($C248,'World Cup Players'!B:X,3,FALSE),0)</f>
        <v>no Norway</v>
      </c>
      <c r="E248" s="30"/>
      <c r="F248" s="23">
        <f>IFERROR(VLOOKUP($C248,'World Cup Players'!B:X,9,FALSE),0)</f>
        <v>480</v>
      </c>
      <c r="G248" s="23">
        <f>IFERROR(VLOOKUP($C248,'World Cup Players'!B:X,11,FALSE),0)</f>
        <v>0</v>
      </c>
      <c r="I248" s="23">
        <f>IFERROR(VLOOKUP($C248,'GAME WINNING GOALS'!A:B,2,FALSE),0)</f>
        <v>0</v>
      </c>
      <c r="J248" s="23">
        <f>IFERROR(VLOOKUP($C248,'World Cup Players'!B:X,17,FALSE),0)</f>
        <v>0</v>
      </c>
      <c r="K248" s="23">
        <f>IFERROR(VLOOKUP($C248,'World Cup Players'!B:X,18,FALSE),0)</f>
        <v>0</v>
      </c>
      <c r="L248" s="44">
        <f>IFERROR(VLOOKUP($C248,'World Cup GK'!B:AE,16,FALSE),0)</f>
        <v>4</v>
      </c>
      <c r="M248" s="44">
        <f>IFERROR(VLOOKUP($C248,'World Cup GK'!B:AE,19,FALSE),0)</f>
        <v>0</v>
      </c>
      <c r="N248" s="44">
        <f>IFERROR(VLOOKUP($C248,'World Cup GK'!B:AE,14,FALSE),0)</f>
        <v>15</v>
      </c>
      <c r="O248" s="44">
        <f>IFERROR(VLOOKUP($C248,'World Cup GK'!B:AE,11,FALSE),0)</f>
        <v>7</v>
      </c>
      <c r="P248" s="43">
        <f t="shared" si="55"/>
        <v>9.234</v>
      </c>
      <c r="S248" s="24"/>
      <c r="T248" s="295" t="s">
        <v>765</v>
      </c>
      <c r="U248" s="23" t="s">
        <v>1397</v>
      </c>
      <c r="V248" s="30"/>
      <c r="W248" s="23">
        <v>360</v>
      </c>
      <c r="X248" s="23">
        <v>0</v>
      </c>
      <c r="Z248" s="23">
        <v>0</v>
      </c>
      <c r="AA248" s="23">
        <v>0</v>
      </c>
      <c r="AB248" s="23">
        <v>0</v>
      </c>
      <c r="AC248" s="44">
        <v>4</v>
      </c>
      <c r="AD248" s="44">
        <v>0</v>
      </c>
      <c r="AE248" s="44">
        <v>9</v>
      </c>
      <c r="AF248" s="44">
        <v>5</v>
      </c>
      <c r="AG248" s="43">
        <v>7.5380000000000003</v>
      </c>
      <c r="AI248" s="24"/>
      <c r="AJ248" s="295" t="s">
        <v>765</v>
      </c>
      <c r="AK248" s="23" t="s">
        <v>1397</v>
      </c>
      <c r="AL248" s="30"/>
      <c r="AM248" s="397">
        <f t="shared" si="49"/>
        <v>120</v>
      </c>
      <c r="AN248" s="397">
        <f t="shared" si="50"/>
        <v>0</v>
      </c>
      <c r="AO248" s="397">
        <f t="shared" si="50"/>
        <v>0</v>
      </c>
      <c r="AP248" s="397">
        <f t="shared" si="51"/>
        <v>0</v>
      </c>
      <c r="AQ248" s="397">
        <f t="shared" si="51"/>
        <v>0</v>
      </c>
      <c r="AR248" s="397">
        <f t="shared" si="51"/>
        <v>0</v>
      </c>
      <c r="AS248" s="397">
        <f t="shared" si="51"/>
        <v>0</v>
      </c>
      <c r="AT248" s="397">
        <f t="shared" si="52"/>
        <v>0</v>
      </c>
      <c r="AU248" s="397">
        <f t="shared" si="48"/>
        <v>6</v>
      </c>
      <c r="AV248" s="397">
        <f t="shared" si="48"/>
        <v>2</v>
      </c>
      <c r="AW248" s="314">
        <f t="shared" si="60"/>
        <v>1.6959999999999997</v>
      </c>
    </row>
    <row r="249" spans="2:49" x14ac:dyDescent="0.25">
      <c r="B249" s="24"/>
      <c r="C249" s="295" t="s">
        <v>343</v>
      </c>
      <c r="D249" s="23" t="str">
        <f>IFERROR(VLOOKUP($C249,'World Cup Players'!B:X,3,FALSE),0)</f>
        <v>ec Ecuador</v>
      </c>
      <c r="E249" s="30"/>
      <c r="F249" s="23">
        <f>IFERROR(VLOOKUP($C249,'World Cup Players'!B:X,9,FALSE),0)</f>
        <v>360</v>
      </c>
      <c r="G249" s="23">
        <f>IFERROR(VLOOKUP($C249,'World Cup Players'!B:X,11,FALSE),0)</f>
        <v>0</v>
      </c>
      <c r="H249" s="23">
        <f>IFERROR(VLOOKUP($C249,'World Cup Players'!#REF!,11,FALSE),0)</f>
        <v>0</v>
      </c>
      <c r="I249" s="23">
        <f>IFERROR(VLOOKUP($C249,'GAME WINNING GOALS'!A:B,2,FALSE),0)</f>
        <v>0</v>
      </c>
      <c r="J249" s="23">
        <f>IFERROR(VLOOKUP($C249,'World Cup Players'!#REF!,16,FALSE),0)</f>
        <v>0</v>
      </c>
      <c r="K249" s="23">
        <f>IFERROR(VLOOKUP($C249,'World Cup Players'!#REF!,16,FALSE),0)</f>
        <v>0</v>
      </c>
      <c r="L249" s="44">
        <f>IFERROR(VLOOKUP($C249,'World Cup GK'!B:AE,16,FALSE),0)</f>
        <v>1</v>
      </c>
      <c r="M249" s="44">
        <f>IFERROR(VLOOKUP($C249,'World Cup GK'!B:AE,19,FALSE),0)</f>
        <v>1</v>
      </c>
      <c r="N249" s="44">
        <f>IFERROR(VLOOKUP($C249,'World Cup GK'!B:AE,14,FALSE),0)</f>
        <v>9</v>
      </c>
      <c r="O249" s="44">
        <f>IFERROR(VLOOKUP($C249,'World Cup GK'!B:AE,11,FALSE),0)</f>
        <v>4</v>
      </c>
      <c r="P249" s="43">
        <f t="shared" si="55"/>
        <v>5.7879999999999994</v>
      </c>
      <c r="S249" s="24"/>
      <c r="T249" s="295" t="s">
        <v>343</v>
      </c>
      <c r="U249" s="23" t="s">
        <v>1104</v>
      </c>
      <c r="V249" s="30"/>
      <c r="W249" s="23">
        <v>360</v>
      </c>
      <c r="X249" s="23">
        <v>0</v>
      </c>
      <c r="Y249" s="23">
        <v>0</v>
      </c>
      <c r="Z249" s="23">
        <v>0</v>
      </c>
      <c r="AA249" s="23">
        <v>0</v>
      </c>
      <c r="AB249" s="23">
        <v>0</v>
      </c>
      <c r="AC249" s="44">
        <v>1</v>
      </c>
      <c r="AD249" s="44">
        <v>1</v>
      </c>
      <c r="AE249" s="44">
        <v>9</v>
      </c>
      <c r="AF249" s="44">
        <v>4</v>
      </c>
      <c r="AG249" s="43">
        <v>5.7879999999999994</v>
      </c>
      <c r="AI249" s="24"/>
      <c r="AJ249" s="295" t="s">
        <v>343</v>
      </c>
      <c r="AK249" s="23" t="s">
        <v>1104</v>
      </c>
      <c r="AL249" s="30"/>
      <c r="AM249" s="397">
        <f t="shared" si="49"/>
        <v>0</v>
      </c>
      <c r="AN249" s="397">
        <f t="shared" si="50"/>
        <v>0</v>
      </c>
      <c r="AO249" s="397">
        <f t="shared" si="50"/>
        <v>0</v>
      </c>
      <c r="AP249" s="397">
        <f t="shared" si="51"/>
        <v>0</v>
      </c>
      <c r="AQ249" s="397">
        <f t="shared" si="51"/>
        <v>0</v>
      </c>
      <c r="AR249" s="397">
        <f t="shared" si="51"/>
        <v>0</v>
      </c>
      <c r="AS249" s="397">
        <f t="shared" si="51"/>
        <v>0</v>
      </c>
      <c r="AT249" s="397">
        <f t="shared" si="52"/>
        <v>0</v>
      </c>
      <c r="AU249" s="397">
        <f t="shared" si="48"/>
        <v>0</v>
      </c>
      <c r="AV249" s="397">
        <f t="shared" si="48"/>
        <v>0</v>
      </c>
      <c r="AW249" s="314">
        <f t="shared" si="53"/>
        <v>0</v>
      </c>
    </row>
    <row r="250" spans="2:49" x14ac:dyDescent="0.25">
      <c r="B250" s="24"/>
      <c r="C250" s="295" t="s">
        <v>609</v>
      </c>
      <c r="D250" s="23">
        <f>IFERROR(VLOOKUP($C250,'World Cup Players'!B:X,3,FALSE),0)</f>
        <v>0</v>
      </c>
      <c r="E250" s="30"/>
      <c r="L250" s="44"/>
      <c r="M250" s="44"/>
      <c r="N250" s="44"/>
      <c r="O250" s="44"/>
      <c r="S250" s="24"/>
      <c r="T250" s="295" t="s">
        <v>609</v>
      </c>
      <c r="U250" s="23">
        <v>0</v>
      </c>
      <c r="V250" s="30"/>
      <c r="W250" s="23">
        <v>0</v>
      </c>
      <c r="X250" s="23">
        <v>0</v>
      </c>
      <c r="Y250" s="23">
        <v>0</v>
      </c>
      <c r="Z250" s="23">
        <v>0</v>
      </c>
      <c r="AA250" s="23">
        <v>0</v>
      </c>
      <c r="AB250" s="23">
        <v>0</v>
      </c>
      <c r="AC250" s="44">
        <v>0</v>
      </c>
      <c r="AD250" s="44">
        <v>0</v>
      </c>
      <c r="AE250" s="44">
        <v>0</v>
      </c>
      <c r="AF250" s="44">
        <v>0</v>
      </c>
      <c r="AG250" s="43">
        <v>0</v>
      </c>
      <c r="AI250" s="24"/>
      <c r="AJ250" s="295" t="s">
        <v>609</v>
      </c>
      <c r="AK250" s="23">
        <v>0</v>
      </c>
      <c r="AL250" s="30"/>
      <c r="AM250" s="397">
        <f t="shared" si="49"/>
        <v>0</v>
      </c>
      <c r="AN250" s="397">
        <f t="shared" si="50"/>
        <v>0</v>
      </c>
      <c r="AO250" s="397">
        <f t="shared" si="50"/>
        <v>0</v>
      </c>
      <c r="AP250" s="397">
        <f t="shared" si="51"/>
        <v>0</v>
      </c>
      <c r="AQ250" s="397">
        <f t="shared" si="51"/>
        <v>0</v>
      </c>
      <c r="AR250" s="397">
        <f t="shared" si="51"/>
        <v>0</v>
      </c>
      <c r="AS250" s="397">
        <f t="shared" si="51"/>
        <v>0</v>
      </c>
      <c r="AT250" s="397">
        <f t="shared" si="52"/>
        <v>0</v>
      </c>
      <c r="AU250" s="397">
        <f t="shared" si="48"/>
        <v>0</v>
      </c>
      <c r="AV250" s="397">
        <f t="shared" si="48"/>
        <v>0</v>
      </c>
      <c r="AW250" s="314">
        <f t="shared" ref="AW250:AW257" si="61">P250-AG250</f>
        <v>0</v>
      </c>
    </row>
    <row r="251" spans="2:49" x14ac:dyDescent="0.25">
      <c r="B251" s="24"/>
      <c r="C251" s="265" t="s">
        <v>307</v>
      </c>
      <c r="D251" s="23">
        <f>IFERROR(VLOOKUP($C251,'World Cup Players'!B:X,3,FALSE),0)</f>
        <v>0</v>
      </c>
      <c r="E251" s="30"/>
      <c r="L251" s="44"/>
      <c r="M251" s="44"/>
      <c r="N251" s="44"/>
      <c r="O251" s="44"/>
      <c r="S251" s="24"/>
      <c r="T251" s="265" t="s">
        <v>307</v>
      </c>
      <c r="U251" s="23">
        <v>0</v>
      </c>
      <c r="V251" s="30"/>
      <c r="W251" s="23">
        <v>0</v>
      </c>
      <c r="X251" s="23">
        <v>0</v>
      </c>
      <c r="Y251" s="23">
        <v>0</v>
      </c>
      <c r="Z251" s="23">
        <v>0</v>
      </c>
      <c r="AA251" s="23">
        <v>0</v>
      </c>
      <c r="AB251" s="23">
        <v>0</v>
      </c>
      <c r="AC251" s="44">
        <v>0</v>
      </c>
      <c r="AD251" s="44">
        <v>0</v>
      </c>
      <c r="AE251" s="44">
        <v>0</v>
      </c>
      <c r="AF251" s="44">
        <v>0</v>
      </c>
      <c r="AG251" s="43">
        <v>0</v>
      </c>
      <c r="AI251" s="24"/>
      <c r="AJ251" s="265" t="s">
        <v>307</v>
      </c>
      <c r="AK251" s="23">
        <v>0</v>
      </c>
      <c r="AL251" s="30"/>
      <c r="AM251" s="397">
        <f t="shared" si="49"/>
        <v>0</v>
      </c>
      <c r="AN251" s="397">
        <f t="shared" si="50"/>
        <v>0</v>
      </c>
      <c r="AO251" s="397">
        <f t="shared" si="50"/>
        <v>0</v>
      </c>
      <c r="AP251" s="397">
        <f t="shared" si="51"/>
        <v>0</v>
      </c>
      <c r="AQ251" s="397">
        <f t="shared" si="51"/>
        <v>0</v>
      </c>
      <c r="AR251" s="397">
        <f t="shared" si="51"/>
        <v>0</v>
      </c>
      <c r="AS251" s="397">
        <f t="shared" si="51"/>
        <v>0</v>
      </c>
      <c r="AT251" s="397">
        <f t="shared" si="52"/>
        <v>0</v>
      </c>
      <c r="AU251" s="397">
        <f t="shared" si="48"/>
        <v>0</v>
      </c>
      <c r="AV251" s="397">
        <f t="shared" si="48"/>
        <v>0</v>
      </c>
      <c r="AW251" s="314">
        <f t="shared" si="61"/>
        <v>0</v>
      </c>
    </row>
    <row r="252" spans="2:49" x14ac:dyDescent="0.25">
      <c r="B252" s="24"/>
      <c r="C252" s="265" t="s">
        <v>303</v>
      </c>
      <c r="D252" s="23">
        <f>IFERROR(VLOOKUP($C252,'World Cup Players'!B:X,3,FALSE),0)</f>
        <v>0</v>
      </c>
      <c r="E252" s="30"/>
      <c r="L252" s="44"/>
      <c r="M252" s="44"/>
      <c r="N252" s="44"/>
      <c r="O252" s="44"/>
      <c r="S252" s="24"/>
      <c r="T252" s="265" t="s">
        <v>303</v>
      </c>
      <c r="U252" s="23">
        <v>0</v>
      </c>
      <c r="V252" s="30"/>
      <c r="W252" s="23">
        <v>0</v>
      </c>
      <c r="X252" s="23">
        <v>0</v>
      </c>
      <c r="Y252" s="23">
        <v>0</v>
      </c>
      <c r="Z252" s="23">
        <v>0</v>
      </c>
      <c r="AA252" s="23">
        <v>0</v>
      </c>
      <c r="AB252" s="23">
        <v>0</v>
      </c>
      <c r="AC252" s="44">
        <v>0</v>
      </c>
      <c r="AD252" s="44">
        <v>0</v>
      </c>
      <c r="AE252" s="44">
        <v>0</v>
      </c>
      <c r="AF252" s="44">
        <v>0</v>
      </c>
      <c r="AG252" s="43">
        <v>0</v>
      </c>
      <c r="AI252" s="24"/>
      <c r="AJ252" s="265" t="s">
        <v>303</v>
      </c>
      <c r="AK252" s="23">
        <v>0</v>
      </c>
      <c r="AL252" s="30"/>
      <c r="AM252" s="397">
        <f t="shared" si="49"/>
        <v>0</v>
      </c>
      <c r="AN252" s="397">
        <f t="shared" si="50"/>
        <v>0</v>
      </c>
      <c r="AO252" s="397">
        <f t="shared" si="50"/>
        <v>0</v>
      </c>
      <c r="AP252" s="397">
        <f t="shared" si="51"/>
        <v>0</v>
      </c>
      <c r="AQ252" s="397">
        <f t="shared" si="51"/>
        <v>0</v>
      </c>
      <c r="AR252" s="397">
        <f t="shared" si="51"/>
        <v>0</v>
      </c>
      <c r="AS252" s="397">
        <f t="shared" si="51"/>
        <v>0</v>
      </c>
      <c r="AT252" s="397">
        <f t="shared" si="52"/>
        <v>0</v>
      </c>
      <c r="AU252" s="397">
        <f t="shared" si="48"/>
        <v>0</v>
      </c>
      <c r="AV252" s="397">
        <f t="shared" si="48"/>
        <v>0</v>
      </c>
      <c r="AW252" s="314">
        <f t="shared" si="61"/>
        <v>0</v>
      </c>
    </row>
    <row r="253" spans="2:49" x14ac:dyDescent="0.25">
      <c r="B253" s="40" t="s">
        <v>149</v>
      </c>
      <c r="C253" s="293"/>
      <c r="D253" s="35">
        <f t="shared" ref="D253:H253" si="62">SUM(D254:D278)</f>
        <v>0</v>
      </c>
      <c r="E253" s="35">
        <f t="shared" si="62"/>
        <v>0</v>
      </c>
      <c r="F253" s="35">
        <f>SUM(F254:F283)</f>
        <v>12256</v>
      </c>
      <c r="G253" s="35">
        <f>SUM(G254:G282)</f>
        <v>41</v>
      </c>
      <c r="H253" s="35">
        <f t="shared" si="62"/>
        <v>22</v>
      </c>
      <c r="I253" s="35">
        <f t="shared" ref="I253:K253" si="63">SUM(I254:I278)</f>
        <v>17</v>
      </c>
      <c r="J253" s="35">
        <f t="shared" si="63"/>
        <v>7</v>
      </c>
      <c r="K253" s="35">
        <f t="shared" si="63"/>
        <v>0</v>
      </c>
      <c r="L253" s="35">
        <f>SUM(L254:L283)</f>
        <v>19</v>
      </c>
      <c r="M253" s="35">
        <f>SUM(M254:M283)</f>
        <v>8</v>
      </c>
      <c r="N253" s="35">
        <f>SUM(N254:N283)</f>
        <v>60</v>
      </c>
      <c r="O253" s="35">
        <f>SUM(O254:O283)</f>
        <v>31</v>
      </c>
      <c r="P253" s="43">
        <f t="shared" si="55"/>
        <v>211.22480000000002</v>
      </c>
      <c r="S253" s="40" t="s">
        <v>149</v>
      </c>
      <c r="T253" s="293"/>
      <c r="U253" s="35">
        <v>0</v>
      </c>
      <c r="V253" s="35">
        <v>0</v>
      </c>
      <c r="W253" s="35">
        <v>9561</v>
      </c>
      <c r="X253" s="35">
        <v>36</v>
      </c>
      <c r="Y253" s="35">
        <v>20</v>
      </c>
      <c r="Z253" s="35">
        <v>15</v>
      </c>
      <c r="AA253" s="35">
        <v>5</v>
      </c>
      <c r="AB253" s="35">
        <v>0</v>
      </c>
      <c r="AC253" s="35">
        <v>17</v>
      </c>
      <c r="AD253" s="35">
        <v>7</v>
      </c>
      <c r="AE253" s="35">
        <v>42</v>
      </c>
      <c r="AF253" s="35">
        <v>22</v>
      </c>
      <c r="AG253" s="43">
        <v>176.00630000000001</v>
      </c>
      <c r="AI253" s="40" t="s">
        <v>149</v>
      </c>
      <c r="AJ253" s="293"/>
      <c r="AK253" s="35">
        <v>0</v>
      </c>
      <c r="AL253" s="35">
        <v>0</v>
      </c>
      <c r="AM253" s="397">
        <f t="shared" si="49"/>
        <v>2695</v>
      </c>
      <c r="AN253" s="397">
        <f t="shared" si="50"/>
        <v>5</v>
      </c>
      <c r="AO253" s="397">
        <f t="shared" si="50"/>
        <v>2</v>
      </c>
      <c r="AP253" s="397">
        <f t="shared" si="51"/>
        <v>2</v>
      </c>
      <c r="AQ253" s="397">
        <f t="shared" si="51"/>
        <v>2</v>
      </c>
      <c r="AR253" s="397">
        <f t="shared" si="51"/>
        <v>0</v>
      </c>
      <c r="AS253" s="397">
        <f t="shared" si="51"/>
        <v>2</v>
      </c>
      <c r="AT253" s="397">
        <f t="shared" si="52"/>
        <v>1</v>
      </c>
      <c r="AU253" s="397">
        <f t="shared" si="48"/>
        <v>18</v>
      </c>
      <c r="AV253" s="397">
        <f t="shared" si="48"/>
        <v>9</v>
      </c>
      <c r="AW253" s="314">
        <f t="shared" si="61"/>
        <v>35.218500000000006</v>
      </c>
    </row>
    <row r="254" spans="2:49" x14ac:dyDescent="0.25">
      <c r="B254" s="24"/>
      <c r="C254" s="265" t="s">
        <v>425</v>
      </c>
      <c r="D254" s="23" t="str">
        <f>IFERROR(VLOOKUP($C254,'World Cup Players'!B:X,3,FALSE),0)</f>
        <v>fr France</v>
      </c>
      <c r="E254" s="30"/>
      <c r="F254" s="23">
        <f>IFERROR(VLOOKUP($C254,'World Cup Players'!B:X,9,FALSE),0)</f>
        <v>605</v>
      </c>
      <c r="G254" s="23">
        <f>IFERROR(VLOOKUP($C254,'World Cup Players'!B:X,11,FALSE),0)</f>
        <v>8</v>
      </c>
      <c r="H254" s="23">
        <f>IFERROR(VLOOKUP($C254,'World Cup Players'!B:X,12,FALSE),0)</f>
        <v>3</v>
      </c>
      <c r="I254" s="23">
        <f>IFERROR(VLOOKUP($C254,'GAME WINNING GOALS'!A:B,2,FALSE),0)</f>
        <v>4</v>
      </c>
      <c r="J254" s="23">
        <f>IFERROR(VLOOKUP($C254,'World Cup Players'!B:X,17,FALSE),0)</f>
        <v>1</v>
      </c>
      <c r="K254" s="23">
        <f>IFERROR(VLOOKUP($C254,'World Cup Players'!B:X,18,FALSE),0)</f>
        <v>0</v>
      </c>
      <c r="L254" s="44">
        <f>IFERROR(VLOOKUP($C254,'World Cup GK'!B:AE,16,FALSE),0)</f>
        <v>0</v>
      </c>
      <c r="M254" s="44">
        <f>IFERROR(VLOOKUP($C254,'World Cup GK'!B:AE,19,FALSE),0)</f>
        <v>0</v>
      </c>
      <c r="N254" s="44">
        <f>IFERROR(VLOOKUP($C254,'World Cup GK'!B:AE,14,FALSE),0)</f>
        <v>0</v>
      </c>
      <c r="O254" s="44">
        <f>IFERROR(VLOOKUP($C254,'World Cup GK'!B:AE,11,FALSE),0)</f>
        <v>0</v>
      </c>
      <c r="P254" s="43">
        <f t="shared" si="55"/>
        <v>19.7715</v>
      </c>
      <c r="S254" s="24"/>
      <c r="T254" s="265" t="s">
        <v>425</v>
      </c>
      <c r="U254" s="23" t="s">
        <v>1420</v>
      </c>
      <c r="V254" s="30"/>
      <c r="W254" s="23">
        <v>439</v>
      </c>
      <c r="X254" s="23">
        <v>7</v>
      </c>
      <c r="Y254" s="23">
        <v>2</v>
      </c>
      <c r="Z254" s="23">
        <v>3</v>
      </c>
      <c r="AA254" s="23">
        <v>0</v>
      </c>
      <c r="AB254" s="23">
        <v>0</v>
      </c>
      <c r="AC254" s="44">
        <v>0</v>
      </c>
      <c r="AD254" s="44">
        <v>0</v>
      </c>
      <c r="AE254" s="44">
        <v>0</v>
      </c>
      <c r="AF254" s="44">
        <v>0</v>
      </c>
      <c r="AG254" s="43">
        <v>15.643699999999999</v>
      </c>
      <c r="AI254" s="24"/>
      <c r="AJ254" s="265" t="s">
        <v>425</v>
      </c>
      <c r="AK254" s="23" t="s">
        <v>1420</v>
      </c>
      <c r="AL254" s="30"/>
      <c r="AM254" s="397">
        <f t="shared" si="49"/>
        <v>166</v>
      </c>
      <c r="AN254" s="397">
        <f t="shared" si="50"/>
        <v>1</v>
      </c>
      <c r="AO254" s="397">
        <f t="shared" si="50"/>
        <v>1</v>
      </c>
      <c r="AP254" s="397">
        <f t="shared" si="51"/>
        <v>1</v>
      </c>
      <c r="AQ254" s="397">
        <f t="shared" si="51"/>
        <v>1</v>
      </c>
      <c r="AR254" s="397">
        <f t="shared" si="51"/>
        <v>0</v>
      </c>
      <c r="AS254" s="397">
        <f t="shared" si="51"/>
        <v>0</v>
      </c>
      <c r="AT254" s="397">
        <f t="shared" si="52"/>
        <v>0</v>
      </c>
      <c r="AU254" s="397">
        <f t="shared" si="48"/>
        <v>0</v>
      </c>
      <c r="AV254" s="397">
        <f t="shared" si="48"/>
        <v>0</v>
      </c>
      <c r="AW254" s="314">
        <f t="shared" si="61"/>
        <v>4.1278000000000006</v>
      </c>
    </row>
    <row r="255" spans="2:49" x14ac:dyDescent="0.25">
      <c r="B255" s="24"/>
      <c r="C255" s="265" t="s">
        <v>5</v>
      </c>
      <c r="D255" s="23" t="str">
        <f>IFERROR(VLOOKUP($C255,'World Cup Players'!B:X,3,FALSE),0)</f>
        <v>eng England</v>
      </c>
      <c r="E255" s="30"/>
      <c r="F255" s="23">
        <f>IFERROR(VLOOKUP($C255,'World Cup Players'!B:X,9,FALSE),0)</f>
        <v>652</v>
      </c>
      <c r="G255" s="23">
        <f>IFERROR(VLOOKUP($C255,'World Cup Players'!B:X,11,FALSE),0)</f>
        <v>6</v>
      </c>
      <c r="H255" s="23">
        <f>IFERROR(VLOOKUP($C255,'World Cup Players'!B:X,12,FALSE),0)</f>
        <v>1</v>
      </c>
      <c r="I255" s="23">
        <f>IFERROR(VLOOKUP($C255,'GAME WINNING GOALS'!A:B,2,FALSE),0)</f>
        <v>2</v>
      </c>
      <c r="J255" s="23">
        <f>IFERROR(VLOOKUP($C255,'World Cup Players'!B:X,17,FALSE),0)</f>
        <v>0</v>
      </c>
      <c r="K255" s="23">
        <f>IFERROR(VLOOKUP($C255,'World Cup Players'!B:X,18,FALSE),0)</f>
        <v>0</v>
      </c>
      <c r="L255" s="44">
        <f>IFERROR(VLOOKUP($C255,'World Cup GK'!B:AE,16,FALSE),0)</f>
        <v>0</v>
      </c>
      <c r="M255" s="44">
        <f>IFERROR(VLOOKUP($C255,'World Cup GK'!B:AE,19,FALSE),0)</f>
        <v>0</v>
      </c>
      <c r="N255" s="44">
        <f>IFERROR(VLOOKUP($C255,'World Cup GK'!B:AE,14,FALSE),0)</f>
        <v>0</v>
      </c>
      <c r="O255" s="44">
        <f>IFERROR(VLOOKUP($C255,'World Cup GK'!B:AE,11,FALSE),0)</f>
        <v>0</v>
      </c>
      <c r="P255" s="43">
        <f t="shared" si="55"/>
        <v>14.4116</v>
      </c>
      <c r="S255" s="24"/>
      <c r="T255" s="265" t="s">
        <v>5</v>
      </c>
      <c r="U255" s="23" t="s">
        <v>1542</v>
      </c>
      <c r="V255" s="30"/>
      <c r="W255" s="23">
        <v>442</v>
      </c>
      <c r="X255" s="23">
        <v>6</v>
      </c>
      <c r="Y255" s="23">
        <v>1</v>
      </c>
      <c r="Z255" s="23">
        <v>2</v>
      </c>
      <c r="AA255" s="23">
        <v>0</v>
      </c>
      <c r="AB255" s="23">
        <v>0</v>
      </c>
      <c r="AC255" s="44">
        <v>0</v>
      </c>
      <c r="AD255" s="44">
        <v>0</v>
      </c>
      <c r="AE255" s="44">
        <v>0</v>
      </c>
      <c r="AF255" s="44">
        <v>0</v>
      </c>
      <c r="AG255" s="43">
        <v>12.6686</v>
      </c>
      <c r="AI255" s="24"/>
      <c r="AJ255" s="265" t="s">
        <v>5</v>
      </c>
      <c r="AK255" s="23" t="s">
        <v>1542</v>
      </c>
      <c r="AL255" s="30"/>
      <c r="AM255" s="397">
        <f t="shared" si="49"/>
        <v>210</v>
      </c>
      <c r="AN255" s="397">
        <f t="shared" si="50"/>
        <v>0</v>
      </c>
      <c r="AO255" s="397">
        <f t="shared" si="50"/>
        <v>0</v>
      </c>
      <c r="AP255" s="397">
        <f t="shared" si="51"/>
        <v>0</v>
      </c>
      <c r="AQ255" s="397">
        <f t="shared" si="51"/>
        <v>0</v>
      </c>
      <c r="AR255" s="397">
        <f t="shared" si="51"/>
        <v>0</v>
      </c>
      <c r="AS255" s="397">
        <f t="shared" si="51"/>
        <v>0</v>
      </c>
      <c r="AT255" s="397">
        <f t="shared" si="52"/>
        <v>0</v>
      </c>
      <c r="AU255" s="397">
        <f t="shared" si="48"/>
        <v>0</v>
      </c>
      <c r="AV255" s="397">
        <f t="shared" si="48"/>
        <v>0</v>
      </c>
      <c r="AW255" s="314">
        <f t="shared" si="61"/>
        <v>1.7430000000000003</v>
      </c>
    </row>
    <row r="256" spans="2:49" x14ac:dyDescent="0.25">
      <c r="B256" s="24"/>
      <c r="C256" s="268" t="s">
        <v>689</v>
      </c>
      <c r="D256" s="23" t="str">
        <f>IFERROR(VLOOKUP($C256,'World Cup Players'!B:X,3,FALSE),0)</f>
        <v>no Norway</v>
      </c>
      <c r="E256" s="30"/>
      <c r="F256" s="23">
        <f>IFERROR(VLOOKUP($C256,'World Cup Players'!B:X,9,FALSE),0)</f>
        <v>465</v>
      </c>
      <c r="G256" s="23">
        <f>IFERROR(VLOOKUP($C256,'World Cup Players'!B:X,11,FALSE),0)</f>
        <v>7</v>
      </c>
      <c r="H256" s="23">
        <f>IFERROR(VLOOKUP($C256,'World Cup Players'!B:X,12,FALSE),0)</f>
        <v>0</v>
      </c>
      <c r="I256" s="23">
        <f>IFERROR(VLOOKUP($C256,'GAME WINNING GOALS'!A:B,2,FALSE),0)</f>
        <v>4</v>
      </c>
      <c r="J256" s="23">
        <f>IFERROR(VLOOKUP($C256,'World Cup Players'!B:X,17,FALSE),0)</f>
        <v>0</v>
      </c>
      <c r="K256" s="23">
        <f>IFERROR(VLOOKUP($C256,'World Cup Players'!B:X,18,FALSE),0)</f>
        <v>0</v>
      </c>
      <c r="L256" s="44">
        <f>IFERROR(VLOOKUP($C256,'World Cup GK'!B:AE,16,FALSE),0)</f>
        <v>0</v>
      </c>
      <c r="M256" s="44">
        <f>IFERROR(VLOOKUP($C256,'World Cup GK'!B:AE,19,FALSE),0)</f>
        <v>0</v>
      </c>
      <c r="N256" s="44">
        <f>IFERROR(VLOOKUP($C256,'World Cup GK'!B:AE,14,FALSE),0)</f>
        <v>0</v>
      </c>
      <c r="O256" s="44">
        <f>IFERROR(VLOOKUP($C256,'World Cup GK'!B:AE,11,FALSE),0)</f>
        <v>0</v>
      </c>
      <c r="P256" s="43">
        <f t="shared" si="55"/>
        <v>14.859500000000001</v>
      </c>
      <c r="S256" s="24"/>
      <c r="T256" s="268" t="s">
        <v>689</v>
      </c>
      <c r="U256" s="23" t="s">
        <v>1397</v>
      </c>
      <c r="V256" s="30"/>
      <c r="W256" s="23">
        <v>360</v>
      </c>
      <c r="X256" s="23">
        <v>7</v>
      </c>
      <c r="Y256" s="23">
        <v>0</v>
      </c>
      <c r="Z256" s="23">
        <v>4</v>
      </c>
      <c r="AA256" s="23">
        <v>0</v>
      </c>
      <c r="AB256" s="23">
        <v>0</v>
      </c>
      <c r="AC256" s="44">
        <v>0</v>
      </c>
      <c r="AD256" s="44">
        <v>0</v>
      </c>
      <c r="AE256" s="44">
        <v>0</v>
      </c>
      <c r="AF256" s="44">
        <v>0</v>
      </c>
      <c r="AG256" s="43">
        <v>13.988</v>
      </c>
      <c r="AI256" s="24"/>
      <c r="AJ256" s="268" t="s">
        <v>689</v>
      </c>
      <c r="AK256" s="23" t="s">
        <v>1397</v>
      </c>
      <c r="AL256" s="30"/>
      <c r="AM256" s="397">
        <f t="shared" si="49"/>
        <v>105</v>
      </c>
      <c r="AN256" s="397">
        <f t="shared" si="50"/>
        <v>0</v>
      </c>
      <c r="AO256" s="397">
        <f t="shared" si="50"/>
        <v>0</v>
      </c>
      <c r="AP256" s="397">
        <f t="shared" si="51"/>
        <v>0</v>
      </c>
      <c r="AQ256" s="397">
        <f t="shared" si="51"/>
        <v>0</v>
      </c>
      <c r="AR256" s="397">
        <f t="shared" si="51"/>
        <v>0</v>
      </c>
      <c r="AS256" s="397">
        <f t="shared" si="51"/>
        <v>0</v>
      </c>
      <c r="AT256" s="397">
        <f t="shared" si="52"/>
        <v>0</v>
      </c>
      <c r="AU256" s="397">
        <f t="shared" si="52"/>
        <v>0</v>
      </c>
      <c r="AV256" s="397">
        <f t="shared" si="52"/>
        <v>0</v>
      </c>
      <c r="AW256" s="314">
        <f t="shared" si="61"/>
        <v>0.87150000000000105</v>
      </c>
    </row>
    <row r="257" spans="2:49" x14ac:dyDescent="0.25">
      <c r="B257" s="24"/>
      <c r="C257" s="265" t="s">
        <v>405</v>
      </c>
      <c r="D257" s="23" t="str">
        <f>IFERROR(VLOOKUP($C257,'World Cup Players'!B:X,3,FALSE),0)</f>
        <v>fr France</v>
      </c>
      <c r="E257" s="30"/>
      <c r="F257" s="23">
        <f>IFERROR(VLOOKUP($C257,'World Cup Players'!B:X,9,FALSE),0)</f>
        <v>547</v>
      </c>
      <c r="G257" s="23">
        <f>IFERROR(VLOOKUP($C257,'World Cup Players'!B:X,11,FALSE),0)</f>
        <v>5</v>
      </c>
      <c r="H257" s="23">
        <f>IFERROR(VLOOKUP($C257,'World Cup Players'!B:X,12,FALSE),0)</f>
        <v>2</v>
      </c>
      <c r="I257" s="23">
        <f>IFERROR(VLOOKUP($C257,'GAME WINNING GOALS'!A:B,2,FALSE),0)</f>
        <v>1</v>
      </c>
      <c r="J257" s="23">
        <f>IFERROR(VLOOKUP($C257,'World Cup Players'!B:X,17,FALSE),0)</f>
        <v>0</v>
      </c>
      <c r="K257" s="23">
        <f>IFERROR(VLOOKUP($C257,'World Cup Players'!B:X,18,FALSE),0)</f>
        <v>0</v>
      </c>
      <c r="L257" s="44">
        <f>IFERROR(VLOOKUP($C257,'World Cup GK'!B:AE,16,FALSE),0)</f>
        <v>0</v>
      </c>
      <c r="M257" s="44">
        <f>IFERROR(VLOOKUP($C257,'World Cup GK'!B:AE,19,FALSE),0)</f>
        <v>0</v>
      </c>
      <c r="N257" s="44">
        <f>IFERROR(VLOOKUP($C257,'World Cup GK'!B:AE,14,FALSE),0)</f>
        <v>0</v>
      </c>
      <c r="O257" s="44">
        <f>IFERROR(VLOOKUP($C257,'World Cup GK'!B:AE,11,FALSE),0)</f>
        <v>0</v>
      </c>
      <c r="P257" s="43">
        <f t="shared" si="55"/>
        <v>12.540099999999999</v>
      </c>
      <c r="S257" s="24"/>
      <c r="T257" s="265" t="s">
        <v>405</v>
      </c>
      <c r="U257" s="23" t="s">
        <v>1420</v>
      </c>
      <c r="V257" s="30"/>
      <c r="W257" s="23">
        <v>367</v>
      </c>
      <c r="X257" s="23">
        <v>4</v>
      </c>
      <c r="Y257" s="23">
        <v>2</v>
      </c>
      <c r="Z257" s="23">
        <v>1</v>
      </c>
      <c r="AA257" s="23">
        <v>0</v>
      </c>
      <c r="AB257" s="23">
        <v>0</v>
      </c>
      <c r="AC257" s="44">
        <v>0</v>
      </c>
      <c r="AD257" s="44">
        <v>0</v>
      </c>
      <c r="AE257" s="44">
        <v>0</v>
      </c>
      <c r="AF257" s="44">
        <v>0</v>
      </c>
      <c r="AG257" s="43">
        <v>10.046099999999999</v>
      </c>
      <c r="AI257" s="24"/>
      <c r="AJ257" s="265" t="s">
        <v>405</v>
      </c>
      <c r="AK257" s="23" t="s">
        <v>1420</v>
      </c>
      <c r="AL257" s="30"/>
      <c r="AM257" s="397">
        <f t="shared" si="49"/>
        <v>180</v>
      </c>
      <c r="AN257" s="397">
        <f t="shared" si="50"/>
        <v>1</v>
      </c>
      <c r="AO257" s="397">
        <f t="shared" si="50"/>
        <v>0</v>
      </c>
      <c r="AP257" s="397">
        <f t="shared" si="51"/>
        <v>0</v>
      </c>
      <c r="AQ257" s="397">
        <f t="shared" si="51"/>
        <v>0</v>
      </c>
      <c r="AR257" s="397">
        <f t="shared" si="51"/>
        <v>0</v>
      </c>
      <c r="AS257" s="397">
        <f t="shared" si="51"/>
        <v>0</v>
      </c>
      <c r="AT257" s="397">
        <f t="shared" si="52"/>
        <v>0</v>
      </c>
      <c r="AU257" s="397">
        <f t="shared" si="52"/>
        <v>0</v>
      </c>
      <c r="AV257" s="397">
        <f t="shared" si="52"/>
        <v>0</v>
      </c>
      <c r="AW257" s="314">
        <f t="shared" si="61"/>
        <v>2.4939999999999998</v>
      </c>
    </row>
    <row r="258" spans="2:49" x14ac:dyDescent="0.25">
      <c r="B258" s="24"/>
      <c r="C258" s="265" t="s">
        <v>697</v>
      </c>
      <c r="D258" s="23" t="str">
        <f>IFERROR(VLOOKUP($C258,'World Cup Players'!B:X,3,FALSE),0)</f>
        <v>co Colombia</v>
      </c>
      <c r="E258" s="30"/>
      <c r="F258" s="23">
        <f>IFERROR(VLOOKUP($C258,'World Cup Players'!B:X,9,FALSE),0)</f>
        <v>478</v>
      </c>
      <c r="G258" s="23">
        <f>IFERROR(VLOOKUP($C258,'World Cup Players'!B:X,11,FALSE),0)</f>
        <v>1</v>
      </c>
      <c r="H258" s="23">
        <f>IFERROR(VLOOKUP($C258,'World Cup Players'!B:X,12,FALSE),0)</f>
        <v>1</v>
      </c>
      <c r="I258" s="23">
        <f>IFERROR(VLOOKUP($C258,'GAME WINNING GOALS'!A:B,2,FALSE),0)</f>
        <v>1</v>
      </c>
      <c r="J258" s="23">
        <f>IFERROR(VLOOKUP($C258,'World Cup Players'!B:X,17,FALSE),0)</f>
        <v>0</v>
      </c>
      <c r="K258" s="23">
        <f>IFERROR(VLOOKUP($C258,'World Cup Players'!B:X,18,FALSE),0)</f>
        <v>0</v>
      </c>
      <c r="L258" s="44">
        <f>IFERROR(VLOOKUP($C258,'World Cup GK'!B:AE,16,FALSE),0)</f>
        <v>0</v>
      </c>
      <c r="M258" s="44">
        <f>IFERROR(VLOOKUP($C258,'World Cup GK'!B:AE,19,FALSE),0)</f>
        <v>0</v>
      </c>
      <c r="N258" s="44">
        <f>IFERROR(VLOOKUP($C258,'World Cup GK'!B:AE,14,FALSE),0)</f>
        <v>0</v>
      </c>
      <c r="O258" s="44">
        <f>IFERROR(VLOOKUP($C258,'World Cup GK'!B:AE,11,FALSE),0)</f>
        <v>0</v>
      </c>
      <c r="P258" s="43">
        <f t="shared" si="55"/>
        <v>6.9673999999999996</v>
      </c>
      <c r="S258" s="24"/>
      <c r="T258" s="265" t="s">
        <v>697</v>
      </c>
      <c r="U258" s="23" t="s">
        <v>1547</v>
      </c>
      <c r="V258" s="30"/>
      <c r="W258" s="23">
        <v>478</v>
      </c>
      <c r="X258" s="23">
        <v>1</v>
      </c>
      <c r="Y258" s="23">
        <v>1</v>
      </c>
      <c r="Z258" s="23">
        <v>1</v>
      </c>
      <c r="AA258" s="23">
        <v>0</v>
      </c>
      <c r="AB258" s="23">
        <v>0</v>
      </c>
      <c r="AC258" s="44">
        <v>0</v>
      </c>
      <c r="AD258" s="44">
        <v>0</v>
      </c>
      <c r="AE258" s="44">
        <v>0</v>
      </c>
      <c r="AF258" s="44">
        <v>0</v>
      </c>
      <c r="AG258" s="43">
        <v>6.9673999999999996</v>
      </c>
      <c r="AI258" s="24"/>
      <c r="AJ258" s="265" t="s">
        <v>697</v>
      </c>
      <c r="AK258" s="23" t="s">
        <v>1547</v>
      </c>
      <c r="AL258" s="30"/>
      <c r="AM258" s="397">
        <f t="shared" si="49"/>
        <v>0</v>
      </c>
      <c r="AN258" s="397">
        <f t="shared" si="50"/>
        <v>0</v>
      </c>
      <c r="AO258" s="397">
        <f t="shared" si="50"/>
        <v>0</v>
      </c>
      <c r="AP258" s="397">
        <f t="shared" si="51"/>
        <v>0</v>
      </c>
      <c r="AQ258" s="397">
        <f t="shared" si="51"/>
        <v>0</v>
      </c>
      <c r="AR258" s="397">
        <f t="shared" si="51"/>
        <v>0</v>
      </c>
      <c r="AS258" s="397">
        <f t="shared" si="51"/>
        <v>0</v>
      </c>
      <c r="AT258" s="397">
        <f t="shared" si="52"/>
        <v>0</v>
      </c>
      <c r="AU258" s="397">
        <f t="shared" si="52"/>
        <v>0</v>
      </c>
      <c r="AV258" s="397">
        <f t="shared" si="52"/>
        <v>0</v>
      </c>
      <c r="AW258" s="314">
        <f t="shared" si="53"/>
        <v>0</v>
      </c>
    </row>
    <row r="259" spans="2:49" x14ac:dyDescent="0.25">
      <c r="B259" s="24"/>
      <c r="C259" s="265" t="s">
        <v>693</v>
      </c>
      <c r="D259" s="23" t="str">
        <f>IFERROR(VLOOKUP($C259,'World Cup Players'!B:X,3,FALSE),0)</f>
        <v>ma Morocco</v>
      </c>
      <c r="E259" s="30"/>
      <c r="F259" s="23">
        <f>IFERROR(VLOOKUP($C259,'World Cup Players'!B:X,9,FALSE),0)</f>
        <v>381</v>
      </c>
      <c r="G259" s="23">
        <f>IFERROR(VLOOKUP($C259,'World Cup Players'!B:X,11,FALSE),0)</f>
        <v>3</v>
      </c>
      <c r="H259" s="23">
        <f>IFERROR(VLOOKUP($C259,'World Cup Players'!B:X,12,FALSE),0)</f>
        <v>0</v>
      </c>
      <c r="I259" s="23">
        <f>IFERROR(VLOOKUP($C259,'GAME WINNING GOALS'!A:B,2,FALSE),0)</f>
        <v>1</v>
      </c>
      <c r="J259" s="23">
        <f>IFERROR(VLOOKUP($C259,'World Cup Players'!B:X,17,FALSE),0)</f>
        <v>0</v>
      </c>
      <c r="K259" s="23">
        <f>IFERROR(VLOOKUP($C259,'World Cup Players'!B:X,18,FALSE),0)</f>
        <v>0</v>
      </c>
      <c r="L259" s="44">
        <f>IFERROR(VLOOKUP($C259,'World Cup GK'!B:AE,16,FALSE),0)</f>
        <v>0</v>
      </c>
      <c r="M259" s="44">
        <f>IFERROR(VLOOKUP($C259,'World Cup GK'!B:AE,19,FALSE),0)</f>
        <v>0</v>
      </c>
      <c r="N259" s="44">
        <f>IFERROR(VLOOKUP($C259,'World Cup GK'!B:AE,14,FALSE),0)</f>
        <v>0</v>
      </c>
      <c r="O259" s="44">
        <f>IFERROR(VLOOKUP($C259,'World Cup GK'!B:AE,11,FALSE),0)</f>
        <v>0</v>
      </c>
      <c r="P259" s="43">
        <f t="shared" si="55"/>
        <v>7.1623000000000001</v>
      </c>
      <c r="S259" s="24"/>
      <c r="T259" s="265" t="s">
        <v>693</v>
      </c>
      <c r="U259" s="23" t="s">
        <v>992</v>
      </c>
      <c r="V259" s="30"/>
      <c r="W259" s="23">
        <v>381</v>
      </c>
      <c r="X259" s="23">
        <v>3</v>
      </c>
      <c r="Y259" s="23">
        <v>0</v>
      </c>
      <c r="Z259" s="23">
        <v>1</v>
      </c>
      <c r="AA259" s="23">
        <v>0</v>
      </c>
      <c r="AB259" s="23">
        <v>0</v>
      </c>
      <c r="AC259" s="44">
        <v>0</v>
      </c>
      <c r="AD259" s="44">
        <v>0</v>
      </c>
      <c r="AE259" s="44">
        <v>0</v>
      </c>
      <c r="AF259" s="44">
        <v>0</v>
      </c>
      <c r="AG259" s="43">
        <v>7.1623000000000001</v>
      </c>
      <c r="AI259" s="24"/>
      <c r="AJ259" s="265" t="s">
        <v>693</v>
      </c>
      <c r="AK259" s="23" t="s">
        <v>992</v>
      </c>
      <c r="AL259" s="30"/>
      <c r="AM259" s="397">
        <f t="shared" si="49"/>
        <v>0</v>
      </c>
      <c r="AN259" s="397">
        <f t="shared" si="50"/>
        <v>0</v>
      </c>
      <c r="AO259" s="397">
        <f t="shared" si="50"/>
        <v>0</v>
      </c>
      <c r="AP259" s="397">
        <f t="shared" si="51"/>
        <v>0</v>
      </c>
      <c r="AQ259" s="397">
        <f t="shared" si="51"/>
        <v>0</v>
      </c>
      <c r="AR259" s="397">
        <f t="shared" si="51"/>
        <v>0</v>
      </c>
      <c r="AS259" s="397">
        <f t="shared" si="51"/>
        <v>0</v>
      </c>
      <c r="AT259" s="397">
        <f t="shared" si="52"/>
        <v>0</v>
      </c>
      <c r="AU259" s="397">
        <f t="shared" si="52"/>
        <v>0</v>
      </c>
      <c r="AV259" s="397">
        <f t="shared" si="52"/>
        <v>0</v>
      </c>
      <c r="AW259" s="314">
        <f>P259-AG259</f>
        <v>0</v>
      </c>
    </row>
    <row r="260" spans="2:49" x14ac:dyDescent="0.25">
      <c r="B260" s="24"/>
      <c r="C260" s="265" t="s">
        <v>491</v>
      </c>
      <c r="D260" s="23" t="str">
        <f>IFERROR(VLOOKUP($C260,'World Cup Players'!B:X,3,FALSE),0)</f>
        <v>pt Portugal</v>
      </c>
      <c r="E260" s="30"/>
      <c r="F260" s="23">
        <f>IFERROR(VLOOKUP($C260,'World Cup Players'!B:X,9,FALSE),0)</f>
        <v>422</v>
      </c>
      <c r="G260" s="23">
        <f>IFERROR(VLOOKUP($C260,'World Cup Players'!B:X,11,FALSE),0)</f>
        <v>0</v>
      </c>
      <c r="H260" s="23">
        <f>IFERROR(VLOOKUP($C260,'World Cup Players'!B:X,12,FALSE),0)</f>
        <v>1</v>
      </c>
      <c r="I260" s="23">
        <f>IFERROR(VLOOKUP($C260,'GAME WINNING GOALS'!A:B,2,FALSE),0)</f>
        <v>0</v>
      </c>
      <c r="J260" s="23">
        <f>IFERROR(VLOOKUP($C260,'World Cup Players'!B:X,17,FALSE),0)</f>
        <v>0</v>
      </c>
      <c r="K260" s="23">
        <f>IFERROR(VLOOKUP($C260,'World Cup Players'!B:X,18,FALSE),0)</f>
        <v>0</v>
      </c>
      <c r="L260" s="44">
        <f>IFERROR(VLOOKUP($C260,'World Cup GK'!B:AE,16,FALSE),0)</f>
        <v>0</v>
      </c>
      <c r="M260" s="44">
        <f>IFERROR(VLOOKUP($C260,'World Cup GK'!B:AE,19,FALSE),0)</f>
        <v>0</v>
      </c>
      <c r="N260" s="44">
        <f>IFERROR(VLOOKUP($C260,'World Cup GK'!B:AE,14,FALSE),0)</f>
        <v>0</v>
      </c>
      <c r="O260" s="44">
        <f>IFERROR(VLOOKUP($C260,'World Cup GK'!B:AE,11,FALSE),0)</f>
        <v>0</v>
      </c>
      <c r="P260" s="43">
        <f t="shared" si="55"/>
        <v>4.5026000000000002</v>
      </c>
      <c r="S260" s="24"/>
      <c r="T260" s="265" t="s">
        <v>491</v>
      </c>
      <c r="U260" s="23" t="s">
        <v>1545</v>
      </c>
      <c r="V260" s="30"/>
      <c r="W260" s="23">
        <v>422</v>
      </c>
      <c r="X260" s="23">
        <v>0</v>
      </c>
      <c r="Y260" s="23">
        <v>1</v>
      </c>
      <c r="Z260" s="23">
        <v>0</v>
      </c>
      <c r="AA260" s="23">
        <v>0</v>
      </c>
      <c r="AB260" s="23">
        <v>0</v>
      </c>
      <c r="AC260" s="44">
        <v>0</v>
      </c>
      <c r="AD260" s="44">
        <v>0</v>
      </c>
      <c r="AE260" s="44">
        <v>0</v>
      </c>
      <c r="AF260" s="44">
        <v>0</v>
      </c>
      <c r="AG260" s="43">
        <v>4.5026000000000002</v>
      </c>
      <c r="AI260" s="24"/>
      <c r="AJ260" s="265" t="s">
        <v>491</v>
      </c>
      <c r="AK260" s="23" t="s">
        <v>1545</v>
      </c>
      <c r="AL260" s="30"/>
      <c r="AM260" s="397">
        <f t="shared" si="49"/>
        <v>0</v>
      </c>
      <c r="AN260" s="397">
        <f t="shared" si="50"/>
        <v>0</v>
      </c>
      <c r="AO260" s="397">
        <f t="shared" si="50"/>
        <v>0</v>
      </c>
      <c r="AP260" s="397">
        <f t="shared" si="51"/>
        <v>0</v>
      </c>
      <c r="AQ260" s="397">
        <f t="shared" si="51"/>
        <v>0</v>
      </c>
      <c r="AR260" s="397">
        <f t="shared" si="51"/>
        <v>0</v>
      </c>
      <c r="AS260" s="397">
        <f t="shared" si="51"/>
        <v>0</v>
      </c>
      <c r="AT260" s="397">
        <f t="shared" si="52"/>
        <v>0</v>
      </c>
      <c r="AU260" s="397">
        <f t="shared" si="52"/>
        <v>0</v>
      </c>
      <c r="AV260" s="397">
        <f t="shared" si="52"/>
        <v>0</v>
      </c>
      <c r="AW260" s="314">
        <f t="shared" si="53"/>
        <v>0</v>
      </c>
    </row>
    <row r="261" spans="2:49" x14ac:dyDescent="0.25">
      <c r="B261" s="24"/>
      <c r="C261" s="265" t="s">
        <v>706</v>
      </c>
      <c r="D261" s="23" t="str">
        <f>IFERROR(VLOOKUP($C261,'World Cup Players'!B:X,3,FALSE),0)</f>
        <v>ar Argentina</v>
      </c>
      <c r="E261" s="30"/>
      <c r="F261" s="23">
        <f>IFERROR(VLOOKUP($C261,'World Cup Players'!B:X,9,FALSE),0)</f>
        <v>630</v>
      </c>
      <c r="G261" s="23">
        <f>IFERROR(VLOOKUP($C261,'World Cup Players'!B:X,11,FALSE),0)</f>
        <v>1</v>
      </c>
      <c r="H261" s="23">
        <f>IFERROR(VLOOKUP($C261,'World Cup Players'!B:X,12,FALSE),0)</f>
        <v>1</v>
      </c>
      <c r="I261" s="23">
        <f>IFERROR(VLOOKUP($C261,'GAME WINNING GOALS'!A:B,2,FALSE),0)</f>
        <v>0</v>
      </c>
      <c r="J261" s="23">
        <f>IFERROR(VLOOKUP($C261,'World Cup Players'!B:X,17,FALSE),0)</f>
        <v>0</v>
      </c>
      <c r="K261" s="23">
        <f>IFERROR(VLOOKUP($C261,'World Cup Players'!B:X,18,FALSE),0)</f>
        <v>0</v>
      </c>
      <c r="L261" s="44">
        <f>IFERROR(VLOOKUP($C261,'World Cup GK'!B:AE,16,FALSE),0)</f>
        <v>0</v>
      </c>
      <c r="M261" s="44">
        <f>IFERROR(VLOOKUP($C261,'World Cup GK'!B:AE,19,FALSE),0)</f>
        <v>0</v>
      </c>
      <c r="N261" s="44">
        <f>IFERROR(VLOOKUP($C261,'World Cup GK'!B:AE,14,FALSE),0)</f>
        <v>0</v>
      </c>
      <c r="O261" s="44">
        <f>IFERROR(VLOOKUP($C261,'World Cup GK'!B:AE,11,FALSE),0)</f>
        <v>0</v>
      </c>
      <c r="P261" s="43">
        <f t="shared" si="55"/>
        <v>7.2290000000000001</v>
      </c>
      <c r="S261" s="24"/>
      <c r="T261" s="265" t="s">
        <v>706</v>
      </c>
      <c r="U261" s="23" t="s">
        <v>1404</v>
      </c>
      <c r="V261" s="30"/>
      <c r="W261" s="23">
        <v>420</v>
      </c>
      <c r="X261" s="23">
        <v>0</v>
      </c>
      <c r="Y261" s="23">
        <v>1</v>
      </c>
      <c r="Z261" s="23">
        <v>0</v>
      </c>
      <c r="AA261" s="23">
        <v>0</v>
      </c>
      <c r="AB261" s="23">
        <v>0</v>
      </c>
      <c r="AC261" s="44">
        <v>0</v>
      </c>
      <c r="AD261" s="44">
        <v>0</v>
      </c>
      <c r="AE261" s="44">
        <v>0</v>
      </c>
      <c r="AF261" s="44">
        <v>0</v>
      </c>
      <c r="AG261" s="43">
        <v>4.4860000000000007</v>
      </c>
      <c r="AI261" s="24"/>
      <c r="AJ261" s="265" t="s">
        <v>706</v>
      </c>
      <c r="AK261" s="23" t="s">
        <v>1404</v>
      </c>
      <c r="AL261" s="30"/>
      <c r="AM261" s="397">
        <f t="shared" si="49"/>
        <v>210</v>
      </c>
      <c r="AN261" s="397">
        <f t="shared" si="50"/>
        <v>1</v>
      </c>
      <c r="AO261" s="397">
        <f t="shared" si="50"/>
        <v>0</v>
      </c>
      <c r="AP261" s="397">
        <f t="shared" si="51"/>
        <v>0</v>
      </c>
      <c r="AQ261" s="397">
        <f t="shared" si="51"/>
        <v>0</v>
      </c>
      <c r="AR261" s="397">
        <f t="shared" si="51"/>
        <v>0</v>
      </c>
      <c r="AS261" s="397">
        <f t="shared" ref="AS261:AV324" si="64">L261-AC261</f>
        <v>0</v>
      </c>
      <c r="AT261" s="397">
        <f t="shared" si="52"/>
        <v>0</v>
      </c>
      <c r="AU261" s="397">
        <f t="shared" si="52"/>
        <v>0</v>
      </c>
      <c r="AV261" s="397">
        <f t="shared" si="52"/>
        <v>0</v>
      </c>
      <c r="AW261" s="314">
        <f>P261-AG261</f>
        <v>2.7429999999999994</v>
      </c>
    </row>
    <row r="262" spans="2:49" x14ac:dyDescent="0.25">
      <c r="B262" s="24"/>
      <c r="C262" s="265" t="s">
        <v>594</v>
      </c>
      <c r="D262" s="23" t="str">
        <f>IFERROR(VLOOKUP($C262,'World Cup Players'!B:X,3,FALSE),0)</f>
        <v>tr Türkiye</v>
      </c>
      <c r="E262" s="30"/>
      <c r="F262" s="23">
        <f>IFERROR(VLOOKUP($C262,'World Cup Players'!B:X,9,FALSE),0)</f>
        <v>270</v>
      </c>
      <c r="G262" s="23">
        <f>IFERROR(VLOOKUP($C262,'World Cup Players'!B:X,11,FALSE),0)</f>
        <v>1</v>
      </c>
      <c r="H262" s="23">
        <f>IFERROR(VLOOKUP($C262,'World Cup Players'!B:X,12,FALSE),0)</f>
        <v>0</v>
      </c>
      <c r="I262" s="23">
        <f>IFERROR(VLOOKUP($C262,'GAME WINNING GOALS'!A:B,2,FALSE),0)</f>
        <v>0</v>
      </c>
      <c r="J262" s="23">
        <f>IFERROR(VLOOKUP($C262,'World Cup Players'!B:X,17,FALSE),0)</f>
        <v>0</v>
      </c>
      <c r="K262" s="23">
        <f>IFERROR(VLOOKUP($C262,'World Cup Players'!B:X,18,FALSE),0)</f>
        <v>0</v>
      </c>
      <c r="L262" s="44">
        <f>IFERROR(VLOOKUP($C262,'World Cup GK'!B:AE,16,FALSE),0)</f>
        <v>0</v>
      </c>
      <c r="M262" s="44">
        <f>IFERROR(VLOOKUP($C262,'World Cup GK'!B:AE,19,FALSE),0)</f>
        <v>0</v>
      </c>
      <c r="N262" s="44">
        <f>IFERROR(VLOOKUP($C262,'World Cup GK'!B:AE,14,FALSE),0)</f>
        <v>0</v>
      </c>
      <c r="O262" s="44">
        <f>IFERROR(VLOOKUP($C262,'World Cup GK'!B:AE,11,FALSE),0)</f>
        <v>0</v>
      </c>
      <c r="P262" s="43">
        <f t="shared" si="55"/>
        <v>3.2410000000000001</v>
      </c>
      <c r="S262" s="24"/>
      <c r="T262" s="265" t="s">
        <v>594</v>
      </c>
      <c r="U262" s="23" t="s">
        <v>654</v>
      </c>
      <c r="V262" s="30"/>
      <c r="W262" s="23">
        <v>270</v>
      </c>
      <c r="X262" s="23">
        <v>1</v>
      </c>
      <c r="Y262" s="23">
        <v>0</v>
      </c>
      <c r="Z262" s="23">
        <v>0</v>
      </c>
      <c r="AA262" s="23">
        <v>0</v>
      </c>
      <c r="AB262" s="23">
        <v>0</v>
      </c>
      <c r="AC262" s="44">
        <v>0</v>
      </c>
      <c r="AD262" s="44">
        <v>0</v>
      </c>
      <c r="AE262" s="44">
        <v>0</v>
      </c>
      <c r="AF262" s="44">
        <v>0</v>
      </c>
      <c r="AG262" s="43">
        <v>3.2410000000000001</v>
      </c>
      <c r="AI262" s="24"/>
      <c r="AJ262" s="265" t="s">
        <v>594</v>
      </c>
      <c r="AK262" s="23" t="s">
        <v>654</v>
      </c>
      <c r="AL262" s="30"/>
      <c r="AM262" s="397">
        <f t="shared" ref="AM262:AM325" si="65">F262-W262</f>
        <v>0</v>
      </c>
      <c r="AN262" s="397">
        <f t="shared" ref="AN262:AO325" si="66">G262-X262</f>
        <v>0</v>
      </c>
      <c r="AO262" s="397">
        <f t="shared" si="50"/>
        <v>0</v>
      </c>
      <c r="AP262" s="397">
        <f t="shared" ref="AP262:AV325" si="67">I262-Z262</f>
        <v>0</v>
      </c>
      <c r="AQ262" s="397">
        <f t="shared" si="67"/>
        <v>0</v>
      </c>
      <c r="AR262" s="397">
        <f t="shared" si="67"/>
        <v>0</v>
      </c>
      <c r="AS262" s="397">
        <f t="shared" si="64"/>
        <v>0</v>
      </c>
      <c r="AT262" s="397">
        <f t="shared" si="64"/>
        <v>0</v>
      </c>
      <c r="AU262" s="397">
        <f t="shared" si="64"/>
        <v>0</v>
      </c>
      <c r="AV262" s="397">
        <f t="shared" si="64"/>
        <v>0</v>
      </c>
      <c r="AW262" s="314">
        <f t="shared" ref="AW262:AW325" si="68">AG262-P262</f>
        <v>0</v>
      </c>
    </row>
    <row r="263" spans="2:49" x14ac:dyDescent="0.25">
      <c r="B263" s="24"/>
      <c r="C263" s="265" t="s">
        <v>225</v>
      </c>
      <c r="D263" s="23" t="str">
        <f>IFERROR(VLOOKUP($C263,'World Cup Players'!B:X,3,FALSE),0)</f>
        <v>eng England</v>
      </c>
      <c r="E263" s="30"/>
      <c r="F263" s="23">
        <f>IFERROR(VLOOKUP($C263,'World Cup Players'!B:X,9,FALSE),0)</f>
        <v>602</v>
      </c>
      <c r="G263" s="23">
        <f>IFERROR(VLOOKUP($C263,'World Cup Players'!B:X,11,FALSE),0)</f>
        <v>6</v>
      </c>
      <c r="H263" s="23">
        <f>IFERROR(VLOOKUP($C263,'World Cup Players'!B:X,12,FALSE),0)</f>
        <v>1</v>
      </c>
      <c r="I263" s="23">
        <f>IFERROR(VLOOKUP($C263,'GAME WINNING GOALS'!A:B,2,FALSE),0)</f>
        <v>3</v>
      </c>
      <c r="J263" s="23">
        <f>IFERROR(VLOOKUP($C263,'World Cup Players'!B:X,17,FALSE),0)</f>
        <v>1</v>
      </c>
      <c r="K263" s="23">
        <f>IFERROR(VLOOKUP($C263,'World Cup Players'!B:X,18,FALSE),0)</f>
        <v>0</v>
      </c>
      <c r="L263" s="44">
        <f>IFERROR(VLOOKUP($C263,'World Cup GK'!B:AE,16,FALSE),0)</f>
        <v>0</v>
      </c>
      <c r="M263" s="44">
        <f>IFERROR(VLOOKUP($C263,'World Cup GK'!B:AE,19,FALSE),0)</f>
        <v>0</v>
      </c>
      <c r="N263" s="44">
        <f>IFERROR(VLOOKUP($C263,'World Cup GK'!B:AE,14,FALSE),0)</f>
        <v>0</v>
      </c>
      <c r="O263" s="44">
        <f>IFERROR(VLOOKUP($C263,'World Cup GK'!B:AE,11,FALSE),0)</f>
        <v>0</v>
      </c>
      <c r="P263" s="43">
        <f t="shared" si="55"/>
        <v>14.746600000000001</v>
      </c>
      <c r="S263" s="24"/>
      <c r="T263" s="265" t="s">
        <v>225</v>
      </c>
      <c r="U263" s="23" t="s">
        <v>1542</v>
      </c>
      <c r="V263" s="30"/>
      <c r="W263" s="23">
        <v>402</v>
      </c>
      <c r="X263" s="23">
        <v>4</v>
      </c>
      <c r="Y263" s="23">
        <v>1</v>
      </c>
      <c r="Z263" s="23">
        <v>2</v>
      </c>
      <c r="AA263" s="23">
        <v>1</v>
      </c>
      <c r="AB263" s="23">
        <v>0</v>
      </c>
      <c r="AC263" s="44">
        <v>0</v>
      </c>
      <c r="AD263" s="44">
        <v>0</v>
      </c>
      <c r="AE263" s="44">
        <v>0</v>
      </c>
      <c r="AF263" s="44">
        <v>0</v>
      </c>
      <c r="AG263" s="43">
        <v>10.086600000000001</v>
      </c>
      <c r="AI263" s="24"/>
      <c r="AJ263" s="265" t="s">
        <v>225</v>
      </c>
      <c r="AK263" s="23" t="s">
        <v>1542</v>
      </c>
      <c r="AL263" s="30"/>
      <c r="AM263" s="397">
        <f t="shared" si="65"/>
        <v>200</v>
      </c>
      <c r="AN263" s="397">
        <f t="shared" si="66"/>
        <v>2</v>
      </c>
      <c r="AO263" s="397">
        <f t="shared" si="66"/>
        <v>0</v>
      </c>
      <c r="AP263" s="397">
        <f t="shared" si="67"/>
        <v>1</v>
      </c>
      <c r="AQ263" s="397">
        <f t="shared" si="67"/>
        <v>0</v>
      </c>
      <c r="AR263" s="397">
        <f t="shared" si="67"/>
        <v>0</v>
      </c>
      <c r="AS263" s="397">
        <f t="shared" si="64"/>
        <v>0</v>
      </c>
      <c r="AT263" s="397">
        <f t="shared" si="64"/>
        <v>0</v>
      </c>
      <c r="AU263" s="397">
        <f t="shared" si="64"/>
        <v>0</v>
      </c>
      <c r="AV263" s="397">
        <f t="shared" si="64"/>
        <v>0</v>
      </c>
      <c r="AW263" s="314">
        <f t="shared" ref="AW263:AW266" si="69">P263-AG263</f>
        <v>4.66</v>
      </c>
    </row>
    <row r="264" spans="2:49" x14ac:dyDescent="0.25">
      <c r="B264" s="24"/>
      <c r="C264" s="265" t="s">
        <v>720</v>
      </c>
      <c r="D264" s="23" t="str">
        <f>IFERROR(VLOOKUP($C264,'World Cup Players'!B:X,3,FALSE),0)</f>
        <v>fr France</v>
      </c>
      <c r="E264" s="30"/>
      <c r="F264" s="23">
        <f>IFERROR(VLOOKUP($C264,'World Cup Players'!B:X,9,FALSE),0)</f>
        <v>556</v>
      </c>
      <c r="G264" s="23">
        <f>IFERROR(VLOOKUP($C264,'World Cup Players'!B:X,11,FALSE),0)</f>
        <v>0</v>
      </c>
      <c r="H264" s="23">
        <f>IFERROR(VLOOKUP($C264,'World Cup Players'!B:X,12,FALSE),0)</f>
        <v>5</v>
      </c>
      <c r="I264" s="23">
        <f>IFERROR(VLOOKUP($C264,'GAME WINNING GOALS'!A:B,2,FALSE),0)</f>
        <v>0</v>
      </c>
      <c r="J264" s="23">
        <f>IFERROR(VLOOKUP($C264,'World Cup Players'!B:X,17,FALSE),0)</f>
        <v>1</v>
      </c>
      <c r="K264" s="23">
        <f>IFERROR(VLOOKUP($C264,'World Cup Players'!B:X,18,FALSE),0)</f>
        <v>0</v>
      </c>
      <c r="L264" s="44">
        <f>IFERROR(VLOOKUP($C264,'World Cup GK'!B:AE,16,FALSE),0)</f>
        <v>0</v>
      </c>
      <c r="M264" s="44">
        <f>IFERROR(VLOOKUP($C264,'World Cup GK'!B:AE,19,FALSE),0)</f>
        <v>0</v>
      </c>
      <c r="N264" s="44">
        <f>IFERROR(VLOOKUP($C264,'World Cup GK'!B:AE,14,FALSE),0)</f>
        <v>0</v>
      </c>
      <c r="O264" s="44">
        <f>IFERROR(VLOOKUP($C264,'World Cup GK'!B:AE,11,FALSE),0)</f>
        <v>0</v>
      </c>
      <c r="P264" s="43">
        <f t="shared" si="55"/>
        <v>9.3647999999999989</v>
      </c>
      <c r="S264" s="24"/>
      <c r="T264" s="265" t="s">
        <v>720</v>
      </c>
      <c r="U264" s="23" t="s">
        <v>1420</v>
      </c>
      <c r="V264" s="30"/>
      <c r="W264" s="23">
        <v>395</v>
      </c>
      <c r="X264" s="23">
        <v>0</v>
      </c>
      <c r="Y264" s="23">
        <v>5</v>
      </c>
      <c r="Z264" s="23">
        <v>0</v>
      </c>
      <c r="AA264" s="23">
        <v>1</v>
      </c>
      <c r="AB264" s="23">
        <v>0</v>
      </c>
      <c r="AC264" s="44">
        <v>0</v>
      </c>
      <c r="AD264" s="44">
        <v>0</v>
      </c>
      <c r="AE264" s="44">
        <v>0</v>
      </c>
      <c r="AF264" s="44">
        <v>0</v>
      </c>
      <c r="AG264" s="43">
        <v>8.0285000000000011</v>
      </c>
      <c r="AI264" s="24"/>
      <c r="AJ264" s="265" t="s">
        <v>720</v>
      </c>
      <c r="AK264" s="23" t="s">
        <v>1420</v>
      </c>
      <c r="AL264" s="30"/>
      <c r="AM264" s="397">
        <f t="shared" si="65"/>
        <v>161</v>
      </c>
      <c r="AN264" s="397">
        <f t="shared" si="66"/>
        <v>0</v>
      </c>
      <c r="AO264" s="397">
        <f t="shared" si="66"/>
        <v>0</v>
      </c>
      <c r="AP264" s="397">
        <f t="shared" si="67"/>
        <v>0</v>
      </c>
      <c r="AQ264" s="397">
        <f t="shared" si="67"/>
        <v>0</v>
      </c>
      <c r="AR264" s="397">
        <f t="shared" si="67"/>
        <v>0</v>
      </c>
      <c r="AS264" s="397">
        <f t="shared" si="64"/>
        <v>0</v>
      </c>
      <c r="AT264" s="397">
        <f t="shared" si="64"/>
        <v>0</v>
      </c>
      <c r="AU264" s="397">
        <f t="shared" si="64"/>
        <v>0</v>
      </c>
      <c r="AV264" s="397">
        <f t="shared" si="64"/>
        <v>0</v>
      </c>
      <c r="AW264" s="314">
        <f t="shared" si="69"/>
        <v>1.3362999999999978</v>
      </c>
    </row>
    <row r="265" spans="2:49" x14ac:dyDescent="0.25">
      <c r="B265" s="24"/>
      <c r="C265" s="265" t="s">
        <v>38</v>
      </c>
      <c r="D265" s="23" t="str">
        <f>IFERROR(VLOOKUP($C265,'World Cup Players'!B:X,3,FALSE),0)</f>
        <v>eng England</v>
      </c>
      <c r="E265" s="30"/>
      <c r="F265" s="23">
        <f>IFERROR(VLOOKUP($C265,'World Cup Players'!B:X,9,FALSE),0)</f>
        <v>178</v>
      </c>
      <c r="G265" s="23">
        <f>IFERROR(VLOOKUP($C265,'World Cup Players'!B:X,11,FALSE),0)</f>
        <v>1</v>
      </c>
      <c r="H265" s="23">
        <f>IFERROR(VLOOKUP($C265,'World Cup Players'!B:X,12,FALSE),0)</f>
        <v>0</v>
      </c>
      <c r="I265" s="23">
        <f>IFERROR(VLOOKUP($C265,'GAME WINNING GOALS'!A:B,2,FALSE),0)</f>
        <v>0</v>
      </c>
      <c r="J265" s="23">
        <f>IFERROR(VLOOKUP($C265,'World Cup Players'!B:X,17,FALSE),0)</f>
        <v>0</v>
      </c>
      <c r="K265" s="23">
        <f>IFERROR(VLOOKUP($C265,'World Cup Players'!B:X,18,FALSE),0)</f>
        <v>0</v>
      </c>
      <c r="L265" s="44">
        <f>IFERROR(VLOOKUP($C265,'World Cup GK'!B:AE,16,FALSE),0)</f>
        <v>0</v>
      </c>
      <c r="M265" s="44">
        <f>IFERROR(VLOOKUP($C265,'World Cup GK'!B:AE,19,FALSE),0)</f>
        <v>0</v>
      </c>
      <c r="N265" s="44">
        <f>IFERROR(VLOOKUP($C265,'World Cup GK'!B:AE,14,FALSE),0)</f>
        <v>0</v>
      </c>
      <c r="O265" s="44">
        <f>IFERROR(VLOOKUP($C265,'World Cup GK'!B:AE,11,FALSE),0)</f>
        <v>0</v>
      </c>
      <c r="P265" s="43">
        <f t="shared" si="55"/>
        <v>2.4774000000000003</v>
      </c>
      <c r="S265" s="24"/>
      <c r="T265" s="265" t="s">
        <v>38</v>
      </c>
      <c r="U265" s="23" t="s">
        <v>1542</v>
      </c>
      <c r="V265" s="30"/>
      <c r="W265" s="23">
        <v>177</v>
      </c>
      <c r="X265" s="23">
        <v>1</v>
      </c>
      <c r="Y265" s="23">
        <v>0</v>
      </c>
      <c r="Z265" s="23">
        <v>0</v>
      </c>
      <c r="AA265" s="23">
        <v>0</v>
      </c>
      <c r="AB265" s="23">
        <v>0</v>
      </c>
      <c r="AC265" s="44">
        <v>0</v>
      </c>
      <c r="AD265" s="44">
        <v>0</v>
      </c>
      <c r="AE265" s="44">
        <v>0</v>
      </c>
      <c r="AF265" s="44">
        <v>0</v>
      </c>
      <c r="AG265" s="43">
        <v>2.4691000000000001</v>
      </c>
      <c r="AI265" s="24"/>
      <c r="AJ265" s="265" t="s">
        <v>38</v>
      </c>
      <c r="AK265" s="23" t="s">
        <v>1542</v>
      </c>
      <c r="AL265" s="30"/>
      <c r="AM265" s="397">
        <f t="shared" si="65"/>
        <v>1</v>
      </c>
      <c r="AN265" s="397">
        <f t="shared" si="66"/>
        <v>0</v>
      </c>
      <c r="AO265" s="397">
        <f t="shared" si="66"/>
        <v>0</v>
      </c>
      <c r="AP265" s="397">
        <f t="shared" si="67"/>
        <v>0</v>
      </c>
      <c r="AQ265" s="397">
        <f t="shared" si="67"/>
        <v>0</v>
      </c>
      <c r="AR265" s="397">
        <f t="shared" si="67"/>
        <v>0</v>
      </c>
      <c r="AS265" s="397">
        <f t="shared" si="64"/>
        <v>0</v>
      </c>
      <c r="AT265" s="397">
        <f t="shared" si="64"/>
        <v>0</v>
      </c>
      <c r="AU265" s="397">
        <f t="shared" si="64"/>
        <v>0</v>
      </c>
      <c r="AV265" s="397">
        <f t="shared" si="64"/>
        <v>0</v>
      </c>
      <c r="AW265" s="314">
        <f t="shared" si="69"/>
        <v>8.3000000000001961E-3</v>
      </c>
    </row>
    <row r="266" spans="2:49" x14ac:dyDescent="0.25">
      <c r="B266" s="24"/>
      <c r="C266" s="265" t="s">
        <v>734</v>
      </c>
      <c r="D266" s="23" t="str">
        <f>IFERROR(VLOOKUP($C266,'World Cup Players'!B:X,3,FALSE),0)</f>
        <v>no Norway</v>
      </c>
      <c r="E266" s="30"/>
      <c r="F266" s="23">
        <f>IFERROR(VLOOKUP($C266,'World Cup Players'!B:X,9,FALSE),0)</f>
        <v>470</v>
      </c>
      <c r="G266" s="23">
        <f>IFERROR(VLOOKUP($C266,'World Cup Players'!B:X,11,FALSE),0)</f>
        <v>0</v>
      </c>
      <c r="H266" s="23">
        <f>IFERROR(VLOOKUP($C266,'World Cup Players'!B:X,12,FALSE),0)</f>
        <v>4</v>
      </c>
      <c r="I266" s="23">
        <f>IFERROR(VLOOKUP($C266,'GAME WINNING GOALS'!A:B,2,FALSE),0)</f>
        <v>0</v>
      </c>
      <c r="J266" s="23">
        <f>IFERROR(VLOOKUP($C266,'World Cup Players'!B:X,17,FALSE),0)</f>
        <v>0</v>
      </c>
      <c r="K266" s="23">
        <f>IFERROR(VLOOKUP($C266,'World Cup Players'!B:X,18,FALSE),0)</f>
        <v>0</v>
      </c>
      <c r="L266" s="44">
        <f>IFERROR(VLOOKUP($C266,'World Cup GK'!B:AE,16,FALSE),0)</f>
        <v>0</v>
      </c>
      <c r="M266" s="44">
        <f>IFERROR(VLOOKUP($C266,'World Cup GK'!B:AE,19,FALSE),0)</f>
        <v>0</v>
      </c>
      <c r="N266" s="44">
        <f>IFERROR(VLOOKUP($C266,'World Cup GK'!B:AE,14,FALSE),0)</f>
        <v>0</v>
      </c>
      <c r="O266" s="44">
        <f>IFERROR(VLOOKUP($C266,'World Cup GK'!B:AE,11,FALSE),0)</f>
        <v>0</v>
      </c>
      <c r="P266" s="43">
        <f t="shared" si="55"/>
        <v>7.9009999999999998</v>
      </c>
      <c r="S266" s="24"/>
      <c r="T266" s="265" t="s">
        <v>734</v>
      </c>
      <c r="U266" s="23" t="s">
        <v>1397</v>
      </c>
      <c r="V266" s="30"/>
      <c r="W266" s="23">
        <v>350</v>
      </c>
      <c r="X266" s="23">
        <v>0</v>
      </c>
      <c r="Y266" s="23">
        <v>3</v>
      </c>
      <c r="Z266" s="23">
        <v>0</v>
      </c>
      <c r="AA266" s="23">
        <v>0</v>
      </c>
      <c r="AB266" s="23">
        <v>0</v>
      </c>
      <c r="AC266" s="44">
        <v>0</v>
      </c>
      <c r="AD266" s="44">
        <v>0</v>
      </c>
      <c r="AE266" s="44">
        <v>0</v>
      </c>
      <c r="AF266" s="44">
        <v>0</v>
      </c>
      <c r="AG266" s="43">
        <v>5.9050000000000002</v>
      </c>
      <c r="AI266" s="24"/>
      <c r="AJ266" s="265" t="s">
        <v>734</v>
      </c>
      <c r="AK266" s="23" t="s">
        <v>1397</v>
      </c>
      <c r="AL266" s="30"/>
      <c r="AM266" s="397">
        <f t="shared" si="65"/>
        <v>120</v>
      </c>
      <c r="AN266" s="397">
        <f t="shared" si="66"/>
        <v>0</v>
      </c>
      <c r="AO266" s="397">
        <f t="shared" si="66"/>
        <v>1</v>
      </c>
      <c r="AP266" s="397">
        <f t="shared" si="67"/>
        <v>0</v>
      </c>
      <c r="AQ266" s="397">
        <f t="shared" si="67"/>
        <v>0</v>
      </c>
      <c r="AR266" s="397">
        <f t="shared" si="67"/>
        <v>0</v>
      </c>
      <c r="AS266" s="397">
        <f t="shared" si="64"/>
        <v>0</v>
      </c>
      <c r="AT266" s="397">
        <f t="shared" si="64"/>
        <v>0</v>
      </c>
      <c r="AU266" s="397">
        <f t="shared" si="64"/>
        <v>0</v>
      </c>
      <c r="AV266" s="397">
        <f t="shared" si="64"/>
        <v>0</v>
      </c>
      <c r="AW266" s="314">
        <f t="shared" si="69"/>
        <v>1.9959999999999996</v>
      </c>
    </row>
    <row r="267" spans="2:49" x14ac:dyDescent="0.25">
      <c r="B267" s="24"/>
      <c r="C267" s="265" t="s">
        <v>543</v>
      </c>
      <c r="D267" s="23" t="str">
        <f>IFERROR(VLOOKUP($C267,'World Cup Players'!B:X,3,FALSE),0)</f>
        <v>pt Portugal</v>
      </c>
      <c r="E267" s="30"/>
      <c r="F267" s="23">
        <f>IFERROR(VLOOKUP($C267,'World Cup Players'!B:X,9,FALSE),0)</f>
        <v>376</v>
      </c>
      <c r="G267" s="23">
        <f>IFERROR(VLOOKUP($C267,'World Cup Players'!B:X,11,FALSE),0)</f>
        <v>0</v>
      </c>
      <c r="H267" s="23">
        <f>IFERROR(VLOOKUP($C267,'World Cup Players'!B:X,12,FALSE),0)</f>
        <v>0</v>
      </c>
      <c r="I267" s="23">
        <f>IFERROR(VLOOKUP($C267,'GAME WINNING GOALS'!A:B,2,FALSE),0)</f>
        <v>0</v>
      </c>
      <c r="J267" s="23">
        <f>IFERROR(VLOOKUP($C267,'World Cup Players'!B:X,17,FALSE),0)</f>
        <v>0</v>
      </c>
      <c r="K267" s="23">
        <f>IFERROR(VLOOKUP($C267,'World Cup Players'!B:X,18,FALSE),0)</f>
        <v>0</v>
      </c>
      <c r="L267" s="44">
        <f>IFERROR(VLOOKUP($C267,'World Cup GK'!B:AE,16,FALSE),0)</f>
        <v>0</v>
      </c>
      <c r="M267" s="44">
        <f>IFERROR(VLOOKUP($C267,'World Cup GK'!B:AE,19,FALSE),0)</f>
        <v>0</v>
      </c>
      <c r="N267" s="44">
        <f>IFERROR(VLOOKUP($C267,'World Cup GK'!B:AE,14,FALSE),0)</f>
        <v>0</v>
      </c>
      <c r="O267" s="44">
        <f>IFERROR(VLOOKUP($C267,'World Cup GK'!B:AE,11,FALSE),0)</f>
        <v>0</v>
      </c>
      <c r="P267" s="43">
        <f t="shared" si="55"/>
        <v>3.1208</v>
      </c>
      <c r="S267" s="24"/>
      <c r="T267" s="265" t="s">
        <v>543</v>
      </c>
      <c r="U267" s="23" t="s">
        <v>1545</v>
      </c>
      <c r="V267" s="30"/>
      <c r="W267" s="23">
        <v>376</v>
      </c>
      <c r="X267" s="23">
        <v>0</v>
      </c>
      <c r="Y267" s="23">
        <v>0</v>
      </c>
      <c r="Z267" s="23">
        <v>0</v>
      </c>
      <c r="AA267" s="23">
        <v>0</v>
      </c>
      <c r="AB267" s="23">
        <v>0</v>
      </c>
      <c r="AC267" s="44">
        <v>0</v>
      </c>
      <c r="AD267" s="44">
        <v>0</v>
      </c>
      <c r="AE267" s="44">
        <v>0</v>
      </c>
      <c r="AF267" s="44">
        <v>0</v>
      </c>
      <c r="AG267" s="43">
        <v>3.1208</v>
      </c>
      <c r="AI267" s="24"/>
      <c r="AJ267" s="265" t="s">
        <v>543</v>
      </c>
      <c r="AK267" s="23" t="s">
        <v>1545</v>
      </c>
      <c r="AL267" s="30"/>
      <c r="AM267" s="397">
        <f t="shared" si="65"/>
        <v>0</v>
      </c>
      <c r="AN267" s="397">
        <f t="shared" si="66"/>
        <v>0</v>
      </c>
      <c r="AO267" s="397">
        <f t="shared" si="66"/>
        <v>0</v>
      </c>
      <c r="AP267" s="397">
        <f t="shared" si="67"/>
        <v>0</v>
      </c>
      <c r="AQ267" s="397">
        <f t="shared" si="67"/>
        <v>0</v>
      </c>
      <c r="AR267" s="397">
        <f t="shared" si="67"/>
        <v>0</v>
      </c>
      <c r="AS267" s="397">
        <f t="shared" si="64"/>
        <v>0</v>
      </c>
      <c r="AT267" s="397">
        <f t="shared" si="64"/>
        <v>0</v>
      </c>
      <c r="AU267" s="397">
        <f t="shared" si="64"/>
        <v>0</v>
      </c>
      <c r="AV267" s="397">
        <f t="shared" si="64"/>
        <v>0</v>
      </c>
      <c r="AW267" s="314">
        <f t="shared" si="68"/>
        <v>0</v>
      </c>
    </row>
    <row r="268" spans="2:49" x14ac:dyDescent="0.25">
      <c r="B268" s="24"/>
      <c r="C268" s="265" t="s">
        <v>733</v>
      </c>
      <c r="D268" s="23" t="str">
        <f>IFERROR(VLOOKUP($C268,'World Cup Players'!B:X,3,FALSE),0)</f>
        <v>dz Algeria</v>
      </c>
      <c r="E268" s="30"/>
      <c r="F268" s="23">
        <f>IFERROR(VLOOKUP($C268,'World Cup Players'!B:X,9,FALSE),0)</f>
        <v>251</v>
      </c>
      <c r="G268" s="23">
        <f>IFERROR(VLOOKUP($C268,'World Cup Players'!B:X,11,FALSE),0)</f>
        <v>1</v>
      </c>
      <c r="H268" s="23">
        <f>IFERROR(VLOOKUP($C268,'World Cup Players'!B:X,12,FALSE),0)</f>
        <v>0</v>
      </c>
      <c r="I268" s="23">
        <f>IFERROR(VLOOKUP($C268,'GAME WINNING GOALS'!A:B,2,FALSE),0)</f>
        <v>1</v>
      </c>
      <c r="J268" s="23">
        <f>IFERROR(VLOOKUP($C268,'World Cup Players'!B:X,17,FALSE),0)</f>
        <v>0</v>
      </c>
      <c r="K268" s="23">
        <f>IFERROR(VLOOKUP($C268,'World Cup Players'!B:X,18,FALSE),0)</f>
        <v>0</v>
      </c>
      <c r="L268" s="44">
        <f>IFERROR(VLOOKUP($C268,'World Cup GK'!B:AE,16,FALSE),0)</f>
        <v>0</v>
      </c>
      <c r="M268" s="44">
        <f>IFERROR(VLOOKUP($C268,'World Cup GK'!B:AE,19,FALSE),0)</f>
        <v>0</v>
      </c>
      <c r="N268" s="44">
        <f>IFERROR(VLOOKUP($C268,'World Cup GK'!B:AE,14,FALSE),0)</f>
        <v>0</v>
      </c>
      <c r="O268" s="44">
        <f>IFERROR(VLOOKUP($C268,'World Cup GK'!B:AE,11,FALSE),0)</f>
        <v>0</v>
      </c>
      <c r="P268" s="43">
        <f t="shared" si="55"/>
        <v>4.0832999999999995</v>
      </c>
      <c r="S268" s="24"/>
      <c r="T268" s="265" t="s">
        <v>733</v>
      </c>
      <c r="U268" s="23" t="s">
        <v>1395</v>
      </c>
      <c r="V268" s="30"/>
      <c r="W268" s="23">
        <v>251</v>
      </c>
      <c r="X268" s="23">
        <v>1</v>
      </c>
      <c r="Y268" s="23">
        <v>0</v>
      </c>
      <c r="Z268" s="23">
        <v>1</v>
      </c>
      <c r="AA268" s="23">
        <v>0</v>
      </c>
      <c r="AB268" s="23">
        <v>0</v>
      </c>
      <c r="AC268" s="44">
        <v>0</v>
      </c>
      <c r="AD268" s="44">
        <v>0</v>
      </c>
      <c r="AE268" s="44">
        <v>0</v>
      </c>
      <c r="AF268" s="44">
        <v>0</v>
      </c>
      <c r="AG268" s="43">
        <v>4.0832999999999995</v>
      </c>
      <c r="AI268" s="24"/>
      <c r="AJ268" s="265" t="s">
        <v>733</v>
      </c>
      <c r="AK268" s="23" t="s">
        <v>1395</v>
      </c>
      <c r="AL268" s="30"/>
      <c r="AM268" s="397">
        <f t="shared" si="65"/>
        <v>0</v>
      </c>
      <c r="AN268" s="397">
        <f t="shared" si="66"/>
        <v>0</v>
      </c>
      <c r="AO268" s="397">
        <f t="shared" si="66"/>
        <v>0</v>
      </c>
      <c r="AP268" s="397">
        <f t="shared" si="67"/>
        <v>0</v>
      </c>
      <c r="AQ268" s="397">
        <f t="shared" si="67"/>
        <v>0</v>
      </c>
      <c r="AR268" s="397">
        <f t="shared" si="67"/>
        <v>0</v>
      </c>
      <c r="AS268" s="397">
        <f t="shared" si="64"/>
        <v>0</v>
      </c>
      <c r="AT268" s="397">
        <f t="shared" si="64"/>
        <v>0</v>
      </c>
      <c r="AU268" s="397">
        <f t="shared" si="64"/>
        <v>0</v>
      </c>
      <c r="AV268" s="397">
        <f t="shared" si="64"/>
        <v>0</v>
      </c>
      <c r="AW268" s="314">
        <f t="shared" si="68"/>
        <v>0</v>
      </c>
    </row>
    <row r="269" spans="2:49" x14ac:dyDescent="0.25">
      <c r="B269" s="24"/>
      <c r="C269" s="265" t="s">
        <v>360</v>
      </c>
      <c r="D269" s="23" t="str">
        <f>IFERROR(VLOOKUP($C269,'World Cup Players'!B:X,3,FALSE),0)</f>
        <v>ir IR Iran</v>
      </c>
      <c r="E269" s="30"/>
      <c r="F269" s="23">
        <f>IFERROR(VLOOKUP($C269,'World Cup Players'!B:X,9,FALSE),0)</f>
        <v>259</v>
      </c>
      <c r="G269" s="23">
        <f>IFERROR(VLOOKUP($C269,'World Cup Players'!B:X,11,FALSE),0)</f>
        <v>0</v>
      </c>
      <c r="H269" s="23">
        <f>IFERROR(VLOOKUP($C269,'World Cup Players'!B:X,12,FALSE),0)</f>
        <v>0</v>
      </c>
      <c r="I269" s="23">
        <f>IFERROR(VLOOKUP($C269,'GAME WINNING GOALS'!A:B,2,FALSE),0)</f>
        <v>0</v>
      </c>
      <c r="J269" s="23">
        <f>IFERROR(VLOOKUP($C269,'World Cup Players'!B:X,17,FALSE),0)</f>
        <v>0</v>
      </c>
      <c r="K269" s="23">
        <f>IFERROR(VLOOKUP($C269,'World Cup Players'!B:X,18,FALSE),0)</f>
        <v>0</v>
      </c>
      <c r="L269" s="44">
        <f>IFERROR(VLOOKUP($C269,'World Cup GK'!B:AE,16,FALSE),0)</f>
        <v>0</v>
      </c>
      <c r="M269" s="44">
        <f>IFERROR(VLOOKUP($C269,'World Cup GK'!B:AE,19,FALSE),0)</f>
        <v>0</v>
      </c>
      <c r="N269" s="44">
        <f>IFERROR(VLOOKUP($C269,'World Cup GK'!B:AE,14,FALSE),0)</f>
        <v>0</v>
      </c>
      <c r="O269" s="44">
        <f>IFERROR(VLOOKUP($C269,'World Cup GK'!B:AE,11,FALSE),0)</f>
        <v>0</v>
      </c>
      <c r="P269" s="43">
        <f t="shared" si="55"/>
        <v>2.1497000000000002</v>
      </c>
      <c r="S269" s="24"/>
      <c r="T269" s="265" t="s">
        <v>360</v>
      </c>
      <c r="U269" s="23" t="s">
        <v>1246</v>
      </c>
      <c r="V269" s="30"/>
      <c r="W269" s="23">
        <v>259</v>
      </c>
      <c r="X269" s="23">
        <v>0</v>
      </c>
      <c r="Y269" s="23">
        <v>0</v>
      </c>
      <c r="Z269" s="23">
        <v>0</v>
      </c>
      <c r="AA269" s="23">
        <v>0</v>
      </c>
      <c r="AB269" s="23">
        <v>0</v>
      </c>
      <c r="AC269" s="44">
        <v>0</v>
      </c>
      <c r="AD269" s="44">
        <v>0</v>
      </c>
      <c r="AE269" s="44">
        <v>0</v>
      </c>
      <c r="AF269" s="44">
        <v>0</v>
      </c>
      <c r="AG269" s="43">
        <v>2.1497000000000002</v>
      </c>
      <c r="AI269" s="24"/>
      <c r="AJ269" s="265" t="s">
        <v>360</v>
      </c>
      <c r="AK269" s="23" t="s">
        <v>1246</v>
      </c>
      <c r="AL269" s="30"/>
      <c r="AM269" s="397">
        <f t="shared" si="65"/>
        <v>0</v>
      </c>
      <c r="AN269" s="397">
        <f t="shared" si="66"/>
        <v>0</v>
      </c>
      <c r="AO269" s="397">
        <f t="shared" si="66"/>
        <v>0</v>
      </c>
      <c r="AP269" s="397">
        <f t="shared" si="67"/>
        <v>0</v>
      </c>
      <c r="AQ269" s="397">
        <f t="shared" si="67"/>
        <v>0</v>
      </c>
      <c r="AR269" s="397">
        <f t="shared" si="67"/>
        <v>0</v>
      </c>
      <c r="AS269" s="397">
        <f t="shared" si="64"/>
        <v>0</v>
      </c>
      <c r="AT269" s="397">
        <f t="shared" si="64"/>
        <v>0</v>
      </c>
      <c r="AU269" s="397">
        <f t="shared" si="64"/>
        <v>0</v>
      </c>
      <c r="AV269" s="397">
        <f t="shared" si="64"/>
        <v>0</v>
      </c>
      <c r="AW269" s="314">
        <f t="shared" si="68"/>
        <v>0</v>
      </c>
    </row>
    <row r="270" spans="2:49" x14ac:dyDescent="0.25">
      <c r="B270" s="24"/>
      <c r="C270" s="265" t="s">
        <v>646</v>
      </c>
      <c r="D270" s="23" t="str">
        <f>IFERROR(VLOOKUP($C270,'World Cup Players'!B:X,3,FALSE),0)</f>
        <v>sct Scotland</v>
      </c>
      <c r="E270" s="30"/>
      <c r="F270" s="23">
        <f>IFERROR(VLOOKUP($C270,'World Cup Players'!B:X,9,FALSE),0)</f>
        <v>171</v>
      </c>
      <c r="G270" s="23">
        <f>IFERROR(VLOOKUP($C270,'World Cup Players'!B:X,11,FALSE),0)</f>
        <v>0</v>
      </c>
      <c r="H270" s="23">
        <f>IFERROR(VLOOKUP($C270,'World Cup Players'!B:X,12,FALSE),0)</f>
        <v>0</v>
      </c>
      <c r="I270" s="23">
        <f>IFERROR(VLOOKUP($C270,'GAME WINNING GOALS'!A:B,2,FALSE),0)</f>
        <v>0</v>
      </c>
      <c r="J270" s="23">
        <f>IFERROR(VLOOKUP($C270,'World Cup Players'!B:X,17,FALSE),0)</f>
        <v>0</v>
      </c>
      <c r="K270" s="23">
        <f>IFERROR(VLOOKUP($C270,'World Cup Players'!B:X,18,FALSE),0)</f>
        <v>0</v>
      </c>
      <c r="L270" s="44">
        <f>IFERROR(VLOOKUP($C270,'World Cup GK'!B:AE,16,FALSE),0)</f>
        <v>0</v>
      </c>
      <c r="M270" s="44">
        <f>IFERROR(VLOOKUP($C270,'World Cup GK'!B:AE,19,FALSE),0)</f>
        <v>0</v>
      </c>
      <c r="N270" s="44">
        <f>IFERROR(VLOOKUP($C270,'World Cup GK'!B:AE,14,FALSE),0)</f>
        <v>0</v>
      </c>
      <c r="O270" s="44">
        <f>IFERROR(VLOOKUP($C270,'World Cup GK'!B:AE,11,FALSE),0)</f>
        <v>0</v>
      </c>
      <c r="P270" s="43">
        <f t="shared" ref="P270:P335" si="70">SUM((F270*0.0083)+G270+H270+I270+L270+M270+(N270*0.2))-((J270*0.25)+(K270*0.5))-(O270*0.25)</f>
        <v>1.4193</v>
      </c>
      <c r="S270" s="24"/>
      <c r="T270" s="265" t="s">
        <v>646</v>
      </c>
      <c r="U270" s="23" t="s">
        <v>633</v>
      </c>
      <c r="V270" s="30"/>
      <c r="W270" s="23">
        <v>171</v>
      </c>
      <c r="X270" s="23">
        <v>0</v>
      </c>
      <c r="Y270" s="23">
        <v>0</v>
      </c>
      <c r="Z270" s="23">
        <v>0</v>
      </c>
      <c r="AA270" s="23">
        <v>0</v>
      </c>
      <c r="AB270" s="23">
        <v>0</v>
      </c>
      <c r="AC270" s="44">
        <v>0</v>
      </c>
      <c r="AD270" s="44">
        <v>0</v>
      </c>
      <c r="AE270" s="44">
        <v>0</v>
      </c>
      <c r="AF270" s="44">
        <v>0</v>
      </c>
      <c r="AG270" s="43">
        <v>1.4193</v>
      </c>
      <c r="AI270" s="24"/>
      <c r="AJ270" s="265" t="s">
        <v>646</v>
      </c>
      <c r="AK270" s="23" t="s">
        <v>633</v>
      </c>
      <c r="AL270" s="30"/>
      <c r="AM270" s="397">
        <f t="shared" si="65"/>
        <v>0</v>
      </c>
      <c r="AN270" s="397">
        <f t="shared" si="66"/>
        <v>0</v>
      </c>
      <c r="AO270" s="397">
        <f t="shared" si="66"/>
        <v>0</v>
      </c>
      <c r="AP270" s="397">
        <f t="shared" si="67"/>
        <v>0</v>
      </c>
      <c r="AQ270" s="397">
        <f t="shared" si="67"/>
        <v>0</v>
      </c>
      <c r="AR270" s="397">
        <f t="shared" si="67"/>
        <v>0</v>
      </c>
      <c r="AS270" s="397">
        <f t="shared" si="64"/>
        <v>0</v>
      </c>
      <c r="AT270" s="397">
        <f t="shared" si="64"/>
        <v>0</v>
      </c>
      <c r="AU270" s="397">
        <f t="shared" si="64"/>
        <v>0</v>
      </c>
      <c r="AV270" s="397">
        <f t="shared" si="64"/>
        <v>0</v>
      </c>
      <c r="AW270" s="314">
        <f t="shared" si="68"/>
        <v>0</v>
      </c>
    </row>
    <row r="271" spans="2:49" x14ac:dyDescent="0.25">
      <c r="B271" s="24"/>
      <c r="C271" s="268" t="s">
        <v>216</v>
      </c>
      <c r="D271" s="23" t="str">
        <f>IFERROR(VLOOKUP($C271,'World Cup Players'!B:X,3,FALSE),0)</f>
        <v>es Spain</v>
      </c>
      <c r="E271" s="30"/>
      <c r="F271" s="23">
        <f>IFERROR(VLOOKUP($C271,'World Cup Players'!B:X,9,FALSE),0)</f>
        <v>229</v>
      </c>
      <c r="G271" s="23">
        <f>IFERROR(VLOOKUP($C271,'World Cup Players'!B:X,11,FALSE),0)</f>
        <v>0</v>
      </c>
      <c r="H271" s="23">
        <f>IFERROR(VLOOKUP($C271,'World Cup Players'!B:X,12,FALSE),0)</f>
        <v>1</v>
      </c>
      <c r="I271" s="23">
        <f>IFERROR(VLOOKUP($C271,'GAME WINNING GOALS'!A:B,2,FALSE),0)</f>
        <v>0</v>
      </c>
      <c r="J271" s="23">
        <f>IFERROR(VLOOKUP($C271,'World Cup Players'!B:X,17,FALSE),0)</f>
        <v>1</v>
      </c>
      <c r="K271" s="23">
        <f>IFERROR(VLOOKUP($C271,'World Cup Players'!B:X,18,FALSE),0)</f>
        <v>0</v>
      </c>
      <c r="L271" s="44">
        <f>IFERROR(VLOOKUP($C271,'World Cup GK'!B:AE,16,FALSE),0)</f>
        <v>0</v>
      </c>
      <c r="M271" s="44">
        <f>IFERROR(VLOOKUP($C271,'World Cup GK'!B:AE,19,FALSE),0)</f>
        <v>0</v>
      </c>
      <c r="N271" s="44">
        <f>IFERROR(VLOOKUP($C271,'World Cup GK'!B:AE,14,FALSE),0)</f>
        <v>0</v>
      </c>
      <c r="O271" s="44">
        <f>IFERROR(VLOOKUP($C271,'World Cup GK'!B:AE,11,FALSE),0)</f>
        <v>0</v>
      </c>
      <c r="P271" s="43">
        <f t="shared" si="70"/>
        <v>2.6507000000000001</v>
      </c>
      <c r="S271" s="24"/>
      <c r="T271" s="268" t="s">
        <v>216</v>
      </c>
      <c r="U271" s="23" t="s">
        <v>1275</v>
      </c>
      <c r="V271" s="30"/>
      <c r="W271" s="23">
        <v>176</v>
      </c>
      <c r="X271" s="23">
        <v>0</v>
      </c>
      <c r="Y271" s="23">
        <v>1</v>
      </c>
      <c r="Z271" s="23">
        <v>0</v>
      </c>
      <c r="AA271" s="23">
        <v>1</v>
      </c>
      <c r="AB271" s="23">
        <v>0</v>
      </c>
      <c r="AC271" s="44">
        <v>0</v>
      </c>
      <c r="AD271" s="44">
        <v>0</v>
      </c>
      <c r="AE271" s="44">
        <v>0</v>
      </c>
      <c r="AF271" s="44">
        <v>0</v>
      </c>
      <c r="AG271" s="43">
        <v>2.2107999999999999</v>
      </c>
      <c r="AI271" s="24"/>
      <c r="AJ271" s="268" t="s">
        <v>216</v>
      </c>
      <c r="AK271" s="23" t="s">
        <v>1275</v>
      </c>
      <c r="AL271" s="30"/>
      <c r="AM271" s="397">
        <f t="shared" si="65"/>
        <v>53</v>
      </c>
      <c r="AN271" s="397">
        <f t="shared" si="66"/>
        <v>0</v>
      </c>
      <c r="AO271" s="397">
        <f t="shared" si="66"/>
        <v>0</v>
      </c>
      <c r="AP271" s="397">
        <f t="shared" si="67"/>
        <v>0</v>
      </c>
      <c r="AQ271" s="397">
        <f t="shared" si="67"/>
        <v>0</v>
      </c>
      <c r="AR271" s="397">
        <f t="shared" si="67"/>
        <v>0</v>
      </c>
      <c r="AS271" s="397">
        <f t="shared" si="64"/>
        <v>0</v>
      </c>
      <c r="AT271" s="397">
        <f t="shared" si="64"/>
        <v>0</v>
      </c>
      <c r="AU271" s="397">
        <f t="shared" si="64"/>
        <v>0</v>
      </c>
      <c r="AV271" s="397">
        <f t="shared" si="64"/>
        <v>0</v>
      </c>
      <c r="AW271" s="314">
        <f t="shared" ref="AW271:AW279" si="71">P271-AG271</f>
        <v>0.43990000000000018</v>
      </c>
    </row>
    <row r="272" spans="2:49" x14ac:dyDescent="0.25">
      <c r="B272" s="24"/>
      <c r="C272" s="265" t="s">
        <v>755</v>
      </c>
      <c r="D272" s="23" t="str">
        <f>IFERROR(VLOOKUP($C272,'World Cup Players'!B:X,3,FALSE),0)</f>
        <v>es Spain</v>
      </c>
      <c r="E272" s="30"/>
      <c r="F272" s="23">
        <f>IFERROR(VLOOKUP($C272,'World Cup Players'!B:X,9,FALSE),0)</f>
        <v>630</v>
      </c>
      <c r="G272" s="23">
        <f>IFERROR(VLOOKUP($C272,'World Cup Players'!B:X,11,FALSE),0)</f>
        <v>0</v>
      </c>
      <c r="H272" s="23">
        <f>IFERROR(VLOOKUP($C272,'World Cup Players'!B:X,12,FALSE),0)</f>
        <v>0</v>
      </c>
      <c r="I272" s="23">
        <f>IFERROR(VLOOKUP($C272,'GAME WINNING GOALS'!A:B,2,FALSE),0)</f>
        <v>0</v>
      </c>
      <c r="J272" s="23">
        <f>IFERROR(VLOOKUP($C272,'World Cup Players'!B:X,17,FALSE),0)</f>
        <v>1</v>
      </c>
      <c r="K272" s="23">
        <f>IFERROR(VLOOKUP($C272,'World Cup Players'!B:X,18,FALSE),0)</f>
        <v>0</v>
      </c>
      <c r="L272" s="44">
        <f>IFERROR(VLOOKUP($C272,'World Cup GK'!B:AE,16,FALSE),0)</f>
        <v>0</v>
      </c>
      <c r="M272" s="44">
        <f>IFERROR(VLOOKUP($C272,'World Cup GK'!B:AE,19,FALSE),0)</f>
        <v>0</v>
      </c>
      <c r="N272" s="44">
        <f>IFERROR(VLOOKUP($C272,'World Cup GK'!B:AE,14,FALSE),0)</f>
        <v>0</v>
      </c>
      <c r="O272" s="44">
        <f>IFERROR(VLOOKUP($C272,'World Cup GK'!B:AE,11,FALSE),0)</f>
        <v>0</v>
      </c>
      <c r="P272" s="43">
        <f t="shared" si="70"/>
        <v>4.9790000000000001</v>
      </c>
      <c r="S272" s="24"/>
      <c r="T272" s="265" t="s">
        <v>755</v>
      </c>
      <c r="U272" s="23" t="s">
        <v>1275</v>
      </c>
      <c r="V272" s="30"/>
      <c r="W272" s="23">
        <v>450</v>
      </c>
      <c r="X272" s="23">
        <v>0</v>
      </c>
      <c r="Y272" s="23">
        <v>0</v>
      </c>
      <c r="Z272" s="23">
        <v>0</v>
      </c>
      <c r="AA272" s="23">
        <v>0</v>
      </c>
      <c r="AB272" s="23">
        <v>0</v>
      </c>
      <c r="AC272" s="44">
        <v>0</v>
      </c>
      <c r="AD272" s="44">
        <v>0</v>
      </c>
      <c r="AE272" s="44">
        <v>0</v>
      </c>
      <c r="AF272" s="44">
        <v>0</v>
      </c>
      <c r="AG272" s="43">
        <v>3.7349999999999999</v>
      </c>
      <c r="AI272" s="24"/>
      <c r="AJ272" s="265" t="s">
        <v>755</v>
      </c>
      <c r="AK272" s="23" t="s">
        <v>1275</v>
      </c>
      <c r="AL272" s="30"/>
      <c r="AM272" s="397">
        <f t="shared" si="65"/>
        <v>180</v>
      </c>
      <c r="AN272" s="397">
        <f t="shared" si="66"/>
        <v>0</v>
      </c>
      <c r="AO272" s="397">
        <f t="shared" si="66"/>
        <v>0</v>
      </c>
      <c r="AP272" s="397">
        <f t="shared" si="67"/>
        <v>0</v>
      </c>
      <c r="AQ272" s="397">
        <f t="shared" si="67"/>
        <v>1</v>
      </c>
      <c r="AR272" s="397">
        <f t="shared" si="67"/>
        <v>0</v>
      </c>
      <c r="AS272" s="397">
        <f t="shared" si="64"/>
        <v>0</v>
      </c>
      <c r="AT272" s="397">
        <f t="shared" si="64"/>
        <v>0</v>
      </c>
      <c r="AU272" s="397">
        <f t="shared" si="64"/>
        <v>0</v>
      </c>
      <c r="AV272" s="397">
        <f t="shared" si="64"/>
        <v>0</v>
      </c>
      <c r="AW272" s="314">
        <f t="shared" si="71"/>
        <v>1.2440000000000002</v>
      </c>
    </row>
    <row r="273" spans="2:49" ht="16.5" thickBot="1" x14ac:dyDescent="0.3">
      <c r="B273" s="24"/>
      <c r="C273" s="273" t="s">
        <v>233</v>
      </c>
      <c r="D273" s="23" t="str">
        <f>IFERROR(VLOOKUP($C273,'World Cup Players'!B:X,3,FALSE),0)</f>
        <v>ma Morocco</v>
      </c>
      <c r="E273" s="30"/>
      <c r="F273" s="23">
        <f>IFERROR(VLOOKUP($C273,'World Cup Players'!B:X,9,FALSE),0)</f>
        <v>570</v>
      </c>
      <c r="G273" s="23">
        <f>IFERROR(VLOOKUP($C273,'World Cup Players'!B:X,11,FALSE),0)</f>
        <v>1</v>
      </c>
      <c r="H273" s="23">
        <f>IFERROR(VLOOKUP($C273,'World Cup Players'!B:X,12,FALSE),0)</f>
        <v>2</v>
      </c>
      <c r="I273" s="23">
        <f>IFERROR(VLOOKUP($C273,'GAME WINNING GOALS'!A:B,2,FALSE),0)</f>
        <v>0</v>
      </c>
      <c r="J273" s="23">
        <f>IFERROR(VLOOKUP($C273,'World Cup Players'!B:X,17,FALSE),0)</f>
        <v>1</v>
      </c>
      <c r="K273" s="23">
        <f>IFERROR(VLOOKUP($C273,'World Cup Players'!B:X,18,FALSE),0)</f>
        <v>0</v>
      </c>
      <c r="L273" s="44">
        <f>IFERROR(VLOOKUP($C273,'World Cup GK'!B:AE,16,FALSE),0)</f>
        <v>0</v>
      </c>
      <c r="M273" s="44">
        <f>IFERROR(VLOOKUP($C273,'World Cup GK'!B:AE,19,FALSE),0)</f>
        <v>0</v>
      </c>
      <c r="N273" s="44">
        <f>IFERROR(VLOOKUP($C273,'World Cup GK'!B:AE,14,FALSE),0)</f>
        <v>0</v>
      </c>
      <c r="O273" s="44">
        <f>IFERROR(VLOOKUP($C273,'World Cup GK'!B:AE,11,FALSE),0)</f>
        <v>0</v>
      </c>
      <c r="P273" s="43">
        <f t="shared" si="70"/>
        <v>7.4809999999999999</v>
      </c>
      <c r="S273" s="24"/>
      <c r="T273" s="273" t="s">
        <v>233</v>
      </c>
      <c r="U273" s="23" t="s">
        <v>992</v>
      </c>
      <c r="V273" s="30"/>
      <c r="W273" s="23">
        <v>480</v>
      </c>
      <c r="X273" s="23">
        <v>1</v>
      </c>
      <c r="Y273" s="23">
        <v>2</v>
      </c>
      <c r="Z273" s="23">
        <v>0</v>
      </c>
      <c r="AA273" s="23">
        <v>1</v>
      </c>
      <c r="AB273" s="23">
        <v>0</v>
      </c>
      <c r="AC273" s="44">
        <v>0</v>
      </c>
      <c r="AD273" s="44">
        <v>0</v>
      </c>
      <c r="AE273" s="44">
        <v>0</v>
      </c>
      <c r="AF273" s="44">
        <v>0</v>
      </c>
      <c r="AG273" s="43">
        <v>6.734</v>
      </c>
      <c r="AI273" s="24"/>
      <c r="AJ273" s="273" t="s">
        <v>233</v>
      </c>
      <c r="AK273" s="23" t="s">
        <v>992</v>
      </c>
      <c r="AL273" s="30"/>
      <c r="AM273" s="397">
        <f t="shared" si="65"/>
        <v>90</v>
      </c>
      <c r="AN273" s="397">
        <f t="shared" si="66"/>
        <v>0</v>
      </c>
      <c r="AO273" s="397">
        <f t="shared" si="66"/>
        <v>0</v>
      </c>
      <c r="AP273" s="397">
        <f t="shared" si="67"/>
        <v>0</v>
      </c>
      <c r="AQ273" s="397">
        <f t="shared" si="67"/>
        <v>0</v>
      </c>
      <c r="AR273" s="397">
        <f t="shared" si="67"/>
        <v>0</v>
      </c>
      <c r="AS273" s="397">
        <f t="shared" si="64"/>
        <v>0</v>
      </c>
      <c r="AT273" s="397">
        <f t="shared" si="64"/>
        <v>0</v>
      </c>
      <c r="AU273" s="397">
        <f t="shared" si="64"/>
        <v>0</v>
      </c>
      <c r="AV273" s="397">
        <f t="shared" si="64"/>
        <v>0</v>
      </c>
      <c r="AW273" s="314">
        <f t="shared" si="71"/>
        <v>0.74699999999999989</v>
      </c>
    </row>
    <row r="274" spans="2:49" x14ac:dyDescent="0.25">
      <c r="B274" s="24"/>
      <c r="C274" s="274" t="s">
        <v>112</v>
      </c>
      <c r="D274" s="23" t="str">
        <f>IFERROR(VLOOKUP($C274,'World Cup Players'!B:X,3,FALSE),0)</f>
        <v>eng England</v>
      </c>
      <c r="E274" s="30"/>
      <c r="F274" s="23">
        <f>IFERROR(VLOOKUP($C274,'World Cup Players'!B:X,9,FALSE),0)</f>
        <v>330</v>
      </c>
      <c r="G274" s="23">
        <f>IFERROR(VLOOKUP($C274,'World Cup Players'!B:X,11,FALSE),0)</f>
        <v>0</v>
      </c>
      <c r="H274" s="23">
        <f>IFERROR(VLOOKUP($C274,'World Cup Players'!B:X,12,FALSE),0)</f>
        <v>0</v>
      </c>
      <c r="I274" s="41">
        <f>IFERROR(VLOOKUP($C274,'GAME WINNING GOALS'!A:B,2,FALSE),0)</f>
        <v>0</v>
      </c>
      <c r="J274" s="23">
        <f>IFERROR(VLOOKUP($C274,'World Cup Players'!B:X,17,FALSE),0)</f>
        <v>0</v>
      </c>
      <c r="K274" s="23">
        <f>IFERROR(VLOOKUP($C274,'World Cup Players'!B:X,18,FALSE),0)</f>
        <v>0</v>
      </c>
      <c r="L274" s="44">
        <f>IFERROR(VLOOKUP($C274,'World Cup GK'!B:AE,16,FALSE),0)</f>
        <v>0</v>
      </c>
      <c r="M274" s="44">
        <f>IFERROR(VLOOKUP($C274,'World Cup GK'!B:AE,19,FALSE),0)</f>
        <v>0</v>
      </c>
      <c r="N274" s="44">
        <f>IFERROR(VLOOKUP($C274,'World Cup GK'!B:AE,14,FALSE),0)</f>
        <v>0</v>
      </c>
      <c r="O274" s="44">
        <f>IFERROR(VLOOKUP($C274,'World Cup GK'!B:AE,11,FALSE),0)</f>
        <v>0</v>
      </c>
      <c r="P274" s="43">
        <f t="shared" si="70"/>
        <v>2.7389999999999999</v>
      </c>
      <c r="S274" s="24"/>
      <c r="T274" s="274" t="s">
        <v>112</v>
      </c>
      <c r="U274" s="23" t="s">
        <v>1542</v>
      </c>
      <c r="V274" s="30"/>
      <c r="W274" s="23">
        <v>121</v>
      </c>
      <c r="X274" s="23">
        <v>0</v>
      </c>
      <c r="Y274" s="23">
        <v>0</v>
      </c>
      <c r="Z274" s="41">
        <v>0</v>
      </c>
      <c r="AA274" s="23">
        <v>0</v>
      </c>
      <c r="AB274" s="23">
        <v>0</v>
      </c>
      <c r="AC274" s="44">
        <v>0</v>
      </c>
      <c r="AD274" s="44">
        <v>0</v>
      </c>
      <c r="AE274" s="44">
        <v>0</v>
      </c>
      <c r="AF274" s="44">
        <v>0</v>
      </c>
      <c r="AG274" s="43">
        <v>1.0043</v>
      </c>
      <c r="AI274" s="24"/>
      <c r="AJ274" s="274" t="s">
        <v>112</v>
      </c>
      <c r="AK274" s="23" t="s">
        <v>1542</v>
      </c>
      <c r="AL274" s="30"/>
      <c r="AM274" s="397">
        <f t="shared" si="65"/>
        <v>209</v>
      </c>
      <c r="AN274" s="397">
        <f t="shared" si="66"/>
        <v>0</v>
      </c>
      <c r="AO274" s="397">
        <f t="shared" si="66"/>
        <v>0</v>
      </c>
      <c r="AP274" s="397">
        <f t="shared" si="67"/>
        <v>0</v>
      </c>
      <c r="AQ274" s="397">
        <f t="shared" si="67"/>
        <v>0</v>
      </c>
      <c r="AR274" s="397">
        <f t="shared" si="67"/>
        <v>0</v>
      </c>
      <c r="AS274" s="397">
        <f t="shared" si="64"/>
        <v>0</v>
      </c>
      <c r="AT274" s="397">
        <f t="shared" si="64"/>
        <v>0</v>
      </c>
      <c r="AU274" s="397">
        <f t="shared" si="64"/>
        <v>0</v>
      </c>
      <c r="AV274" s="397">
        <f t="shared" si="64"/>
        <v>0</v>
      </c>
      <c r="AW274" s="314">
        <f t="shared" si="71"/>
        <v>1.7346999999999999</v>
      </c>
    </row>
    <row r="275" spans="2:49" x14ac:dyDescent="0.25">
      <c r="B275" s="24"/>
      <c r="C275" s="265" t="s">
        <v>648</v>
      </c>
      <c r="D275" s="23" t="str">
        <f>IFERROR(VLOOKUP($C275,'World Cup Players'!B:X,3,FALSE),0)</f>
        <v>eng England</v>
      </c>
      <c r="E275" s="30"/>
      <c r="F275" s="23">
        <f>IFERROR(VLOOKUP($C275,'World Cup Players'!B:X,9,FALSE),0)</f>
        <v>574</v>
      </c>
      <c r="G275" s="23">
        <f>IFERROR(VLOOKUP($C275,'World Cup Players'!B:X,11,FALSE),0)</f>
        <v>0</v>
      </c>
      <c r="H275" s="23">
        <f>IFERROR(VLOOKUP($C275,'World Cup Players'!B:X,12,FALSE),0)</f>
        <v>0</v>
      </c>
      <c r="I275" s="41">
        <f>IFERROR(VLOOKUP($C275,'GAME WINNING GOALS'!A:B,2,FALSE),0)</f>
        <v>0</v>
      </c>
      <c r="J275" s="23">
        <f>IFERROR(VLOOKUP($C275,'World Cup Players'!B:X,17,FALSE),0)</f>
        <v>1</v>
      </c>
      <c r="K275" s="23">
        <f>IFERROR(VLOOKUP($C275,'World Cup Players'!B:X,18,FALSE),0)</f>
        <v>0</v>
      </c>
      <c r="L275" s="44">
        <f>IFERROR(VLOOKUP($C275,'World Cup GK'!B:AE,16,FALSE),0)</f>
        <v>0</v>
      </c>
      <c r="M275" s="44">
        <f>IFERROR(VLOOKUP($C275,'World Cup GK'!B:AE,19,FALSE),0)</f>
        <v>0</v>
      </c>
      <c r="N275" s="44">
        <f>IFERROR(VLOOKUP($C275,'World Cup GK'!B:AE,14,FALSE),0)</f>
        <v>0</v>
      </c>
      <c r="O275" s="44">
        <f>IFERROR(VLOOKUP($C275,'World Cup GK'!B:AE,11,FALSE),0)</f>
        <v>0</v>
      </c>
      <c r="P275" s="43">
        <f t="shared" si="70"/>
        <v>4.5141999999999998</v>
      </c>
      <c r="S275" s="24"/>
      <c r="T275" s="265" t="s">
        <v>648</v>
      </c>
      <c r="U275" s="23" t="s">
        <v>1542</v>
      </c>
      <c r="V275" s="30"/>
      <c r="W275" s="23">
        <v>364</v>
      </c>
      <c r="X275" s="23">
        <v>0</v>
      </c>
      <c r="Y275" s="23">
        <v>0</v>
      </c>
      <c r="Z275" s="41">
        <v>0</v>
      </c>
      <c r="AA275" s="23">
        <v>1</v>
      </c>
      <c r="AB275" s="23">
        <v>0</v>
      </c>
      <c r="AC275" s="44">
        <v>0</v>
      </c>
      <c r="AD275" s="44">
        <v>0</v>
      </c>
      <c r="AE275" s="44">
        <v>0</v>
      </c>
      <c r="AF275" s="44">
        <v>0</v>
      </c>
      <c r="AG275" s="43">
        <v>2.7711999999999999</v>
      </c>
      <c r="AI275" s="24"/>
      <c r="AJ275" s="265" t="s">
        <v>648</v>
      </c>
      <c r="AK275" s="23" t="s">
        <v>1542</v>
      </c>
      <c r="AL275" s="30"/>
      <c r="AM275" s="397">
        <f t="shared" si="65"/>
        <v>210</v>
      </c>
      <c r="AN275" s="397">
        <f t="shared" si="66"/>
        <v>0</v>
      </c>
      <c r="AO275" s="397">
        <f t="shared" si="66"/>
        <v>0</v>
      </c>
      <c r="AP275" s="397">
        <f t="shared" si="67"/>
        <v>0</v>
      </c>
      <c r="AQ275" s="397">
        <f t="shared" si="67"/>
        <v>0</v>
      </c>
      <c r="AR275" s="397">
        <f t="shared" si="67"/>
        <v>0</v>
      </c>
      <c r="AS275" s="397">
        <f t="shared" si="64"/>
        <v>0</v>
      </c>
      <c r="AT275" s="397">
        <f t="shared" si="64"/>
        <v>0</v>
      </c>
      <c r="AU275" s="397">
        <f t="shared" si="64"/>
        <v>0</v>
      </c>
      <c r="AV275" s="397">
        <f t="shared" si="64"/>
        <v>0</v>
      </c>
      <c r="AW275" s="314">
        <f t="shared" si="71"/>
        <v>1.7429999999999999</v>
      </c>
    </row>
    <row r="276" spans="2:49" x14ac:dyDescent="0.25">
      <c r="B276" s="24"/>
      <c r="C276" s="265" t="s">
        <v>558</v>
      </c>
      <c r="D276" s="23" t="str">
        <f>IFERROR(VLOOKUP($C276,'World Cup Players'!B:X,3,FALSE),0)</f>
        <v>fr France</v>
      </c>
      <c r="E276" s="30"/>
      <c r="F276" s="23">
        <f>IFERROR(VLOOKUP($C276,'World Cup Players'!B:X,9,FALSE),0)</f>
        <v>630</v>
      </c>
      <c r="G276" s="23">
        <f>IFERROR(VLOOKUP($C276,'World Cup Players'!B:X,11,FALSE),0)</f>
        <v>0</v>
      </c>
      <c r="H276" s="23">
        <f>IFERROR(VLOOKUP($C276,'World Cup Players'!B:X,12,FALSE),0)</f>
        <v>0</v>
      </c>
      <c r="I276" s="41">
        <f>IFERROR(VLOOKUP($C276,'GAME WINNING GOALS'!A:B,2,FALSE),0)</f>
        <v>0</v>
      </c>
      <c r="J276" s="23">
        <f>IFERROR(VLOOKUP($C276,'World Cup Players'!B:X,17,FALSE),0)</f>
        <v>0</v>
      </c>
      <c r="K276" s="23">
        <f>IFERROR(VLOOKUP($C276,'World Cup Players'!B:X,18,FALSE),0)</f>
        <v>0</v>
      </c>
      <c r="L276" s="44">
        <f>IFERROR(VLOOKUP($C276,'World Cup GK'!B:AE,16,FALSE),0)</f>
        <v>6</v>
      </c>
      <c r="M276" s="44">
        <f>IFERROR(VLOOKUP($C276,'World Cup GK'!B:AE,19,FALSE),0)</f>
        <v>4</v>
      </c>
      <c r="N276" s="44">
        <f>IFERROR(VLOOKUP($C276,'World Cup GK'!B:AE,14,FALSE),0)</f>
        <v>8</v>
      </c>
      <c r="O276" s="44">
        <f>IFERROR(VLOOKUP($C276,'World Cup GK'!B:AE,11,FALSE),0)</f>
        <v>4</v>
      </c>
      <c r="P276" s="43">
        <f t="shared" si="70"/>
        <v>15.829000000000001</v>
      </c>
      <c r="S276" s="24"/>
      <c r="T276" s="265" t="s">
        <v>558</v>
      </c>
      <c r="U276" s="23" t="s">
        <v>1420</v>
      </c>
      <c r="V276" s="30"/>
      <c r="W276" s="23">
        <v>450</v>
      </c>
      <c r="X276" s="23">
        <v>0</v>
      </c>
      <c r="Y276" s="23">
        <v>0</v>
      </c>
      <c r="Z276" s="41">
        <v>0</v>
      </c>
      <c r="AA276" s="23">
        <v>0</v>
      </c>
      <c r="AB276" s="23">
        <v>0</v>
      </c>
      <c r="AC276" s="44">
        <v>5</v>
      </c>
      <c r="AD276" s="44">
        <v>3</v>
      </c>
      <c r="AE276" s="44">
        <v>7</v>
      </c>
      <c r="AF276" s="44">
        <v>2</v>
      </c>
      <c r="AG276" s="43">
        <v>12.635</v>
      </c>
      <c r="AI276" s="24"/>
      <c r="AJ276" s="265" t="s">
        <v>558</v>
      </c>
      <c r="AK276" s="23" t="s">
        <v>1420</v>
      </c>
      <c r="AL276" s="30"/>
      <c r="AM276" s="397">
        <f t="shared" si="65"/>
        <v>180</v>
      </c>
      <c r="AN276" s="397">
        <f t="shared" si="66"/>
        <v>0</v>
      </c>
      <c r="AO276" s="397">
        <f t="shared" si="66"/>
        <v>0</v>
      </c>
      <c r="AP276" s="397">
        <f t="shared" si="67"/>
        <v>0</v>
      </c>
      <c r="AQ276" s="397">
        <f t="shared" si="67"/>
        <v>0</v>
      </c>
      <c r="AR276" s="397">
        <f t="shared" si="67"/>
        <v>0</v>
      </c>
      <c r="AS276" s="397">
        <f t="shared" si="64"/>
        <v>1</v>
      </c>
      <c r="AT276" s="397">
        <f t="shared" si="64"/>
        <v>1</v>
      </c>
      <c r="AU276" s="397">
        <f t="shared" si="64"/>
        <v>1</v>
      </c>
      <c r="AV276" s="397">
        <f t="shared" si="64"/>
        <v>2</v>
      </c>
      <c r="AW276" s="314">
        <f t="shared" si="71"/>
        <v>3.1940000000000008</v>
      </c>
    </row>
    <row r="277" spans="2:49" ht="16.5" thickBot="1" x14ac:dyDescent="0.3">
      <c r="B277" s="24"/>
      <c r="C277" s="275" t="s">
        <v>45</v>
      </c>
      <c r="D277" s="23" t="str">
        <f>IFERROR(VLOOKUP($C277,'World Cup Players'!B:X,3,FALSE),0)</f>
        <v>eng England</v>
      </c>
      <c r="E277" s="30"/>
      <c r="F277" s="23">
        <f>IFERROR(VLOOKUP($C277,'World Cup Players'!B:X,9,FALSE),0)</f>
        <v>660</v>
      </c>
      <c r="G277" s="23">
        <f>IFERROR(VLOOKUP($C277,'World Cup Players'!B:X,11,FALSE),0)</f>
        <v>0</v>
      </c>
      <c r="H277" s="23">
        <f>IFERROR(VLOOKUP($C277,'World Cup Players'!B:X,12,FALSE),0)</f>
        <v>0</v>
      </c>
      <c r="I277" s="41">
        <f>IFERROR(VLOOKUP($C277,'GAME WINNING GOALS'!A:B,2,FALSE),0)</f>
        <v>0</v>
      </c>
      <c r="J277" s="23">
        <f>IFERROR(VLOOKUP($C277,'World Cup Players'!B:X,17,FALSE),0)</f>
        <v>0</v>
      </c>
      <c r="K277" s="23">
        <f>IFERROR(VLOOKUP($C277,'World Cup Players'!B:X,18,FALSE),0)</f>
        <v>0</v>
      </c>
      <c r="L277" s="44">
        <f>IFERROR(VLOOKUP($C277,'World Cup GK'!B:AE,16,FALSE),0)</f>
        <v>5</v>
      </c>
      <c r="M277" s="44">
        <f>IFERROR(VLOOKUP($C277,'World Cup GK'!B:AE,19,FALSE),0)</f>
        <v>2</v>
      </c>
      <c r="N277" s="44">
        <f>IFERROR(VLOOKUP($C277,'World Cup GK'!B:AE,14,FALSE),0)</f>
        <v>15</v>
      </c>
      <c r="O277" s="44">
        <f>IFERROR(VLOOKUP($C277,'World Cup GK'!B:AE,11,FALSE),0)</f>
        <v>8</v>
      </c>
      <c r="P277" s="43">
        <f t="shared" si="70"/>
        <v>13.478</v>
      </c>
      <c r="S277" s="24"/>
      <c r="T277" s="275" t="s">
        <v>45</v>
      </c>
      <c r="U277" s="23" t="s">
        <v>1542</v>
      </c>
      <c r="V277" s="30"/>
      <c r="W277" s="23">
        <v>450</v>
      </c>
      <c r="X277" s="23">
        <v>0</v>
      </c>
      <c r="Y277" s="23">
        <v>0</v>
      </c>
      <c r="Z277" s="41">
        <v>0</v>
      </c>
      <c r="AA277" s="23">
        <v>0</v>
      </c>
      <c r="AB277" s="23">
        <v>0</v>
      </c>
      <c r="AC277" s="44">
        <v>4</v>
      </c>
      <c r="AD277" s="44">
        <v>2</v>
      </c>
      <c r="AE277" s="44">
        <v>9</v>
      </c>
      <c r="AF277" s="44">
        <v>5</v>
      </c>
      <c r="AG277" s="43">
        <v>10.285</v>
      </c>
      <c r="AI277" s="24"/>
      <c r="AJ277" s="275" t="s">
        <v>45</v>
      </c>
      <c r="AK277" s="23" t="s">
        <v>1542</v>
      </c>
      <c r="AL277" s="30"/>
      <c r="AM277" s="397">
        <f t="shared" si="65"/>
        <v>210</v>
      </c>
      <c r="AN277" s="397">
        <f t="shared" si="66"/>
        <v>0</v>
      </c>
      <c r="AO277" s="397">
        <f t="shared" si="66"/>
        <v>0</v>
      </c>
      <c r="AP277" s="397">
        <f t="shared" si="67"/>
        <v>0</v>
      </c>
      <c r="AQ277" s="397">
        <f t="shared" si="67"/>
        <v>0</v>
      </c>
      <c r="AR277" s="397">
        <f t="shared" si="67"/>
        <v>0</v>
      </c>
      <c r="AS277" s="397">
        <f t="shared" si="64"/>
        <v>1</v>
      </c>
      <c r="AT277" s="397">
        <f t="shared" si="64"/>
        <v>0</v>
      </c>
      <c r="AU277" s="397">
        <f t="shared" si="64"/>
        <v>6</v>
      </c>
      <c r="AV277" s="397">
        <f t="shared" si="64"/>
        <v>3</v>
      </c>
      <c r="AW277" s="314">
        <f t="shared" si="71"/>
        <v>3.1929999999999996</v>
      </c>
    </row>
    <row r="278" spans="2:49" x14ac:dyDescent="0.25">
      <c r="B278" s="24"/>
      <c r="C278" s="281" t="s">
        <v>400</v>
      </c>
      <c r="D278" s="23" t="str">
        <f>IFERROR(VLOOKUP($C278,'World Cup Players'!B:X,3,FALSE),0)</f>
        <v>ma Morocco</v>
      </c>
      <c r="E278" s="30"/>
      <c r="F278" s="23">
        <f>IFERROR(VLOOKUP($C278,'World Cup Players'!B:X,9,FALSE),0)</f>
        <v>570</v>
      </c>
      <c r="G278" s="23">
        <f>IFERROR(VLOOKUP($C278,'World Cup Players'!B:X,11,FALSE),0)</f>
        <v>0</v>
      </c>
      <c r="H278" s="23">
        <f>IFERROR(VLOOKUP($C278,'World Cup Players'!B:X,12,FALSE),0)</f>
        <v>0</v>
      </c>
      <c r="I278" s="23">
        <f>IFERROR(VLOOKUP($C278,'GAME WINNING GOALS'!A:B,2,FALSE),0)</f>
        <v>0</v>
      </c>
      <c r="J278" s="23">
        <f>IFERROR(VLOOKUP($C278,'World Cup Players'!B:X,17,FALSE),0)</f>
        <v>0</v>
      </c>
      <c r="K278" s="23">
        <f>IFERROR(VLOOKUP($C278,'World Cup Players'!B:X,18,FALSE),0)</f>
        <v>0</v>
      </c>
      <c r="L278" s="44">
        <f>IFERROR(VLOOKUP($C278,'World Cup GK'!B:AE,16,FALSE),0)</f>
        <v>3</v>
      </c>
      <c r="M278" s="44">
        <f>IFERROR(VLOOKUP($C278,'World Cup GK'!B:AE,19,FALSE),0)</f>
        <v>2</v>
      </c>
      <c r="N278" s="44">
        <f>IFERROR(VLOOKUP($C278,'World Cup GK'!B:AE,14,FALSE),0)</f>
        <v>14</v>
      </c>
      <c r="O278" s="44">
        <f>IFERROR(VLOOKUP($C278,'World Cup GK'!B:AE,11,FALSE),0)</f>
        <v>6</v>
      </c>
      <c r="P278" s="43">
        <f t="shared" si="70"/>
        <v>11.031000000000001</v>
      </c>
      <c r="S278" s="24"/>
      <c r="T278" s="281" t="s">
        <v>400</v>
      </c>
      <c r="U278" s="23" t="s">
        <v>992</v>
      </c>
      <c r="V278" s="30"/>
      <c r="W278" s="23">
        <v>480</v>
      </c>
      <c r="X278" s="23">
        <v>0</v>
      </c>
      <c r="Y278" s="23">
        <v>0</v>
      </c>
      <c r="Z278" s="23">
        <v>0</v>
      </c>
      <c r="AA278" s="23">
        <v>0</v>
      </c>
      <c r="AB278" s="23">
        <v>0</v>
      </c>
      <c r="AC278" s="44">
        <v>3</v>
      </c>
      <c r="AD278" s="44">
        <v>2</v>
      </c>
      <c r="AE278" s="44">
        <v>9</v>
      </c>
      <c r="AF278" s="44">
        <v>4</v>
      </c>
      <c r="AG278" s="43">
        <v>9.7840000000000007</v>
      </c>
      <c r="AI278" s="24"/>
      <c r="AJ278" s="281" t="s">
        <v>400</v>
      </c>
      <c r="AK278" s="23" t="s">
        <v>992</v>
      </c>
      <c r="AL278" s="30"/>
      <c r="AM278" s="397">
        <f t="shared" si="65"/>
        <v>90</v>
      </c>
      <c r="AN278" s="397">
        <f t="shared" si="66"/>
        <v>0</v>
      </c>
      <c r="AO278" s="397">
        <f t="shared" si="66"/>
        <v>0</v>
      </c>
      <c r="AP278" s="397">
        <f t="shared" si="67"/>
        <v>0</v>
      </c>
      <c r="AQ278" s="397">
        <f t="shared" si="67"/>
        <v>0</v>
      </c>
      <c r="AR278" s="397">
        <f t="shared" si="67"/>
        <v>0</v>
      </c>
      <c r="AS278" s="397">
        <f t="shared" si="64"/>
        <v>0</v>
      </c>
      <c r="AT278" s="397">
        <f t="shared" si="64"/>
        <v>0</v>
      </c>
      <c r="AU278" s="397">
        <f t="shared" si="64"/>
        <v>5</v>
      </c>
      <c r="AV278" s="397">
        <f t="shared" si="64"/>
        <v>2</v>
      </c>
      <c r="AW278" s="314">
        <f t="shared" si="71"/>
        <v>1.2469999999999999</v>
      </c>
    </row>
    <row r="279" spans="2:49" x14ac:dyDescent="0.25">
      <c r="B279" s="24"/>
      <c r="C279" s="265" t="s">
        <v>765</v>
      </c>
      <c r="D279" s="23" t="str">
        <f>IFERROR(VLOOKUP($C279,'World Cup Players'!B:X,3,FALSE),0)</f>
        <v>no Norway</v>
      </c>
      <c r="E279" s="30"/>
      <c r="F279" s="23">
        <f>IFERROR(VLOOKUP($C279,'World Cup Players'!B:X,9,FALSE),0)</f>
        <v>480</v>
      </c>
      <c r="G279" s="23">
        <f>IFERROR(VLOOKUP($C279,'World Cup Players'!B:X,11,FALSE),0)</f>
        <v>0</v>
      </c>
      <c r="I279" s="23">
        <f>IFERROR(VLOOKUP($C279,'GAME WINNING GOALS'!A:B,2,FALSE),0)</f>
        <v>0</v>
      </c>
      <c r="J279" s="23">
        <f>IFERROR(VLOOKUP($C279,'World Cup Players'!B:X,17,FALSE),0)</f>
        <v>0</v>
      </c>
      <c r="K279" s="23">
        <f>IFERROR(VLOOKUP($C279,'World Cup Players'!B:X,18,FALSE),0)</f>
        <v>0</v>
      </c>
      <c r="L279" s="44">
        <f>IFERROR(VLOOKUP($C279,'World Cup GK'!B:AE,16,FALSE),0)</f>
        <v>4</v>
      </c>
      <c r="M279" s="44">
        <f>IFERROR(VLOOKUP($C279,'World Cup GK'!B:AE,19,FALSE),0)</f>
        <v>0</v>
      </c>
      <c r="N279" s="44">
        <f>IFERROR(VLOOKUP($C279,'World Cup GK'!B:AE,14,FALSE),0)</f>
        <v>15</v>
      </c>
      <c r="O279" s="44">
        <f>IFERROR(VLOOKUP($C279,'World Cup GK'!B:AE,11,FALSE),0)</f>
        <v>7</v>
      </c>
      <c r="P279" s="43">
        <f t="shared" si="70"/>
        <v>9.234</v>
      </c>
      <c r="S279" s="24"/>
      <c r="T279" s="265" t="s">
        <v>765</v>
      </c>
      <c r="U279" s="23" t="s">
        <v>1397</v>
      </c>
      <c r="V279" s="30"/>
      <c r="W279" s="23">
        <v>360</v>
      </c>
      <c r="X279" s="23">
        <v>0</v>
      </c>
      <c r="Z279" s="23">
        <v>0</v>
      </c>
      <c r="AA279" s="23">
        <v>0</v>
      </c>
      <c r="AB279" s="23">
        <v>0</v>
      </c>
      <c r="AC279" s="44">
        <v>4</v>
      </c>
      <c r="AD279" s="44">
        <v>0</v>
      </c>
      <c r="AE279" s="44">
        <v>9</v>
      </c>
      <c r="AF279" s="44">
        <v>5</v>
      </c>
      <c r="AG279" s="43">
        <v>7.5380000000000003</v>
      </c>
      <c r="AI279" s="24"/>
      <c r="AJ279" s="265" t="s">
        <v>765</v>
      </c>
      <c r="AK279" s="23" t="s">
        <v>1397</v>
      </c>
      <c r="AL279" s="30"/>
      <c r="AM279" s="397">
        <f t="shared" si="65"/>
        <v>120</v>
      </c>
      <c r="AN279" s="397">
        <f t="shared" si="66"/>
        <v>0</v>
      </c>
      <c r="AO279" s="397">
        <f t="shared" si="66"/>
        <v>0</v>
      </c>
      <c r="AP279" s="397">
        <f t="shared" si="67"/>
        <v>0</v>
      </c>
      <c r="AQ279" s="397">
        <f t="shared" si="67"/>
        <v>0</v>
      </c>
      <c r="AR279" s="397">
        <f t="shared" si="67"/>
        <v>0</v>
      </c>
      <c r="AS279" s="397">
        <f t="shared" si="64"/>
        <v>0</v>
      </c>
      <c r="AT279" s="397">
        <f t="shared" si="64"/>
        <v>0</v>
      </c>
      <c r="AU279" s="397">
        <f t="shared" si="64"/>
        <v>6</v>
      </c>
      <c r="AV279" s="397">
        <f t="shared" si="64"/>
        <v>2</v>
      </c>
      <c r="AW279" s="314">
        <f t="shared" si="71"/>
        <v>1.6959999999999997</v>
      </c>
    </row>
    <row r="280" spans="2:49" x14ac:dyDescent="0.25">
      <c r="B280" s="24"/>
      <c r="C280" s="265" t="s">
        <v>1527</v>
      </c>
      <c r="D280" s="23" t="str">
        <f>IFERROR(VLOOKUP($C280,'World Cup Players'!B:X,3,FALSE),0)</f>
        <v>dz Algeria</v>
      </c>
      <c r="E280" s="30"/>
      <c r="F280" s="23">
        <f>IFERROR(VLOOKUP($C280,'World Cup Players'!B:X,9,FALSE),0)</f>
        <v>270</v>
      </c>
      <c r="G280" s="23">
        <f>IFERROR(VLOOKUP($C280,'World Cup Players'!B:X,11,FALSE),0)</f>
        <v>0</v>
      </c>
      <c r="H280" s="23">
        <f>IFERROR(VLOOKUP($C280,'World Cup Players'!#REF!,11,FALSE),0)</f>
        <v>0</v>
      </c>
      <c r="I280" s="23">
        <f>IFERROR(VLOOKUP($C280,'GAME WINNING GOALS'!A:B,2,FALSE),0)</f>
        <v>0</v>
      </c>
      <c r="J280" s="23">
        <f>IFERROR(VLOOKUP($C280,'World Cup Players'!#REF!,16,FALSE),0)</f>
        <v>0</v>
      </c>
      <c r="K280" s="23">
        <f>IFERROR(VLOOKUP($C280,'World Cup Players'!#REF!,16,FALSE),0)</f>
        <v>0</v>
      </c>
      <c r="L280" s="44">
        <f>IFERROR(VLOOKUP($C280,'World Cup GK'!B:AE,16,FALSE),0)</f>
        <v>1</v>
      </c>
      <c r="M280" s="44">
        <f>IFERROR(VLOOKUP($C280,'World Cup GK'!B:AE,19,FALSE),0)</f>
        <v>0</v>
      </c>
      <c r="N280" s="44">
        <f>IFERROR(VLOOKUP($C280,'World Cup GK'!B:AE,14,FALSE),0)</f>
        <v>8</v>
      </c>
      <c r="O280" s="44">
        <f>IFERROR(VLOOKUP($C280,'World Cup GK'!B:AE,11,FALSE),0)</f>
        <v>6</v>
      </c>
      <c r="P280" s="43">
        <f t="shared" si="70"/>
        <v>3.3410000000000002</v>
      </c>
      <c r="S280" s="24"/>
      <c r="T280" s="265" t="s">
        <v>1527</v>
      </c>
      <c r="U280" s="23" t="s">
        <v>1395</v>
      </c>
      <c r="V280" s="30"/>
      <c r="W280" s="23">
        <v>270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44">
        <v>1</v>
      </c>
      <c r="AD280" s="44">
        <v>0</v>
      </c>
      <c r="AE280" s="44">
        <v>8</v>
      </c>
      <c r="AF280" s="44">
        <v>6</v>
      </c>
      <c r="AG280" s="43">
        <v>3.3410000000000002</v>
      </c>
      <c r="AI280" s="24"/>
      <c r="AJ280" s="265" t="s">
        <v>1527</v>
      </c>
      <c r="AK280" s="23" t="s">
        <v>1395</v>
      </c>
      <c r="AL280" s="30"/>
      <c r="AM280" s="397">
        <f t="shared" si="65"/>
        <v>0</v>
      </c>
      <c r="AN280" s="397">
        <f t="shared" si="66"/>
        <v>0</v>
      </c>
      <c r="AO280" s="397">
        <f t="shared" si="66"/>
        <v>0</v>
      </c>
      <c r="AP280" s="397">
        <f t="shared" si="67"/>
        <v>0</v>
      </c>
      <c r="AQ280" s="397">
        <f t="shared" si="67"/>
        <v>0</v>
      </c>
      <c r="AR280" s="397">
        <f t="shared" si="67"/>
        <v>0</v>
      </c>
      <c r="AS280" s="397">
        <f t="shared" si="64"/>
        <v>0</v>
      </c>
      <c r="AT280" s="397">
        <f t="shared" si="64"/>
        <v>0</v>
      </c>
      <c r="AU280" s="397">
        <f t="shared" si="64"/>
        <v>0</v>
      </c>
      <c r="AV280" s="397">
        <f t="shared" si="64"/>
        <v>0</v>
      </c>
      <c r="AW280" s="314">
        <f t="shared" si="68"/>
        <v>0</v>
      </c>
    </row>
    <row r="281" spans="2:49" x14ac:dyDescent="0.25">
      <c r="B281" s="24"/>
      <c r="C281" s="265" t="s">
        <v>609</v>
      </c>
      <c r="D281" s="23">
        <f>IFERROR(VLOOKUP($C281,'World Cup Players'!B:X,3,FALSE),0)</f>
        <v>0</v>
      </c>
      <c r="E281" s="30"/>
      <c r="L281" s="44"/>
      <c r="M281" s="44"/>
      <c r="N281" s="44"/>
      <c r="O281" s="44"/>
      <c r="S281" s="24"/>
      <c r="T281" s="265" t="s">
        <v>609</v>
      </c>
      <c r="U281" s="23">
        <v>0</v>
      </c>
      <c r="V281" s="30"/>
      <c r="W281" s="23">
        <v>0</v>
      </c>
      <c r="X281" s="23">
        <v>0</v>
      </c>
      <c r="Y281" s="23">
        <v>0</v>
      </c>
      <c r="Z281" s="23">
        <v>0</v>
      </c>
      <c r="AA281" s="23">
        <v>0</v>
      </c>
      <c r="AB281" s="23">
        <v>0</v>
      </c>
      <c r="AC281" s="44">
        <v>0</v>
      </c>
      <c r="AD281" s="44">
        <v>0</v>
      </c>
      <c r="AE281" s="44">
        <v>0</v>
      </c>
      <c r="AF281" s="44">
        <v>0</v>
      </c>
      <c r="AG281" s="43">
        <v>0</v>
      </c>
      <c r="AI281" s="24"/>
      <c r="AJ281" s="265" t="s">
        <v>609</v>
      </c>
      <c r="AK281" s="23">
        <v>0</v>
      </c>
      <c r="AL281" s="30"/>
      <c r="AM281" s="397">
        <f t="shared" si="65"/>
        <v>0</v>
      </c>
      <c r="AN281" s="397">
        <f t="shared" si="66"/>
        <v>0</v>
      </c>
      <c r="AO281" s="397">
        <f t="shared" si="66"/>
        <v>0</v>
      </c>
      <c r="AP281" s="397">
        <f t="shared" si="67"/>
        <v>0</v>
      </c>
      <c r="AQ281" s="397">
        <f t="shared" si="67"/>
        <v>0</v>
      </c>
      <c r="AR281" s="397">
        <f t="shared" si="67"/>
        <v>0</v>
      </c>
      <c r="AS281" s="397">
        <f t="shared" si="64"/>
        <v>0</v>
      </c>
      <c r="AT281" s="397">
        <f t="shared" si="64"/>
        <v>0</v>
      </c>
      <c r="AU281" s="397">
        <f t="shared" si="64"/>
        <v>0</v>
      </c>
      <c r="AV281" s="397">
        <f t="shared" si="64"/>
        <v>0</v>
      </c>
      <c r="AW281" s="314">
        <f t="shared" ref="AW281:AW285" si="72">P281-AG281</f>
        <v>0</v>
      </c>
    </row>
    <row r="282" spans="2:49" x14ac:dyDescent="0.25">
      <c r="B282" s="24"/>
      <c r="C282" s="265" t="s">
        <v>303</v>
      </c>
      <c r="D282" s="23">
        <f>IFERROR(VLOOKUP($C282,'World Cup Players'!B:X,3,FALSE),0)</f>
        <v>0</v>
      </c>
      <c r="E282" s="30"/>
      <c r="L282" s="44"/>
      <c r="M282" s="44"/>
      <c r="N282" s="44"/>
      <c r="O282" s="44"/>
      <c r="S282" s="24"/>
      <c r="T282" s="265" t="s">
        <v>303</v>
      </c>
      <c r="U282" s="23">
        <v>0</v>
      </c>
      <c r="V282" s="30"/>
      <c r="W282" s="23">
        <v>0</v>
      </c>
      <c r="X282" s="23">
        <v>0</v>
      </c>
      <c r="Y282" s="23">
        <v>0</v>
      </c>
      <c r="Z282" s="23">
        <v>0</v>
      </c>
      <c r="AA282" s="23">
        <v>0</v>
      </c>
      <c r="AB282" s="23">
        <v>0</v>
      </c>
      <c r="AC282" s="44">
        <v>0</v>
      </c>
      <c r="AD282" s="44">
        <v>0</v>
      </c>
      <c r="AE282" s="44">
        <v>0</v>
      </c>
      <c r="AF282" s="44">
        <v>0</v>
      </c>
      <c r="AG282" s="43">
        <v>0</v>
      </c>
      <c r="AI282" s="24"/>
      <c r="AJ282" s="265" t="s">
        <v>303</v>
      </c>
      <c r="AK282" s="23">
        <v>0</v>
      </c>
      <c r="AL282" s="30"/>
      <c r="AM282" s="397">
        <f t="shared" si="65"/>
        <v>0</v>
      </c>
      <c r="AN282" s="397">
        <f t="shared" si="66"/>
        <v>0</v>
      </c>
      <c r="AO282" s="397">
        <f t="shared" si="66"/>
        <v>0</v>
      </c>
      <c r="AP282" s="397">
        <f t="shared" si="67"/>
        <v>0</v>
      </c>
      <c r="AQ282" s="397">
        <f t="shared" si="67"/>
        <v>0</v>
      </c>
      <c r="AR282" s="397">
        <f t="shared" si="67"/>
        <v>0</v>
      </c>
      <c r="AS282" s="397">
        <f t="shared" si="64"/>
        <v>0</v>
      </c>
      <c r="AT282" s="397">
        <f t="shared" si="64"/>
        <v>0</v>
      </c>
      <c r="AU282" s="397">
        <f t="shared" si="64"/>
        <v>0</v>
      </c>
      <c r="AV282" s="397">
        <f t="shared" si="64"/>
        <v>0</v>
      </c>
      <c r="AW282" s="314">
        <f t="shared" si="72"/>
        <v>0</v>
      </c>
    </row>
    <row r="283" spans="2:49" x14ac:dyDescent="0.25">
      <c r="B283" s="24"/>
      <c r="C283" s="265" t="s">
        <v>307</v>
      </c>
      <c r="D283" s="23">
        <f>IFERROR(VLOOKUP($C283,'World Cup Players'!B:X,3,FALSE),0)</f>
        <v>0</v>
      </c>
      <c r="E283" s="30"/>
      <c r="L283" s="44"/>
      <c r="M283" s="44"/>
      <c r="N283" s="44"/>
      <c r="O283" s="44"/>
      <c r="S283" s="24"/>
      <c r="T283" s="265" t="s">
        <v>307</v>
      </c>
      <c r="U283" s="23">
        <v>0</v>
      </c>
      <c r="V283" s="30"/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44">
        <v>0</v>
      </c>
      <c r="AD283" s="44">
        <v>0</v>
      </c>
      <c r="AE283" s="44">
        <v>0</v>
      </c>
      <c r="AF283" s="44">
        <v>0</v>
      </c>
      <c r="AG283" s="43">
        <v>0</v>
      </c>
      <c r="AI283" s="24"/>
      <c r="AJ283" s="265" t="s">
        <v>307</v>
      </c>
      <c r="AK283" s="23">
        <v>0</v>
      </c>
      <c r="AL283" s="30"/>
      <c r="AM283" s="397">
        <f t="shared" si="65"/>
        <v>0</v>
      </c>
      <c r="AN283" s="397">
        <f t="shared" si="66"/>
        <v>0</v>
      </c>
      <c r="AO283" s="397">
        <f t="shared" si="66"/>
        <v>0</v>
      </c>
      <c r="AP283" s="397">
        <f t="shared" si="67"/>
        <v>0</v>
      </c>
      <c r="AQ283" s="397">
        <f t="shared" si="67"/>
        <v>0</v>
      </c>
      <c r="AR283" s="397">
        <f t="shared" si="67"/>
        <v>0</v>
      </c>
      <c r="AS283" s="397">
        <f t="shared" si="64"/>
        <v>0</v>
      </c>
      <c r="AT283" s="397">
        <f t="shared" si="64"/>
        <v>0</v>
      </c>
      <c r="AU283" s="397">
        <f t="shared" si="64"/>
        <v>0</v>
      </c>
      <c r="AV283" s="397">
        <f t="shared" si="64"/>
        <v>0</v>
      </c>
      <c r="AW283" s="314">
        <f t="shared" si="72"/>
        <v>0</v>
      </c>
    </row>
    <row r="284" spans="2:49" x14ac:dyDescent="0.25">
      <c r="B284" s="40" t="str">
        <f>Master!E157</f>
        <v>Mark Mullrooney</v>
      </c>
      <c r="C284" s="293"/>
      <c r="D284" s="35">
        <f t="shared" ref="D284:I284" si="73">SUM(D285:D309)</f>
        <v>0</v>
      </c>
      <c r="E284" s="35">
        <f t="shared" si="73"/>
        <v>0</v>
      </c>
      <c r="F284" s="35">
        <f>SUM(F285:F314)</f>
        <v>11092</v>
      </c>
      <c r="G284" s="35">
        <f>SUM(G285:G312)</f>
        <v>24</v>
      </c>
      <c r="H284" s="35">
        <f t="shared" si="73"/>
        <v>23</v>
      </c>
      <c r="I284" s="35">
        <f t="shared" si="73"/>
        <v>9</v>
      </c>
      <c r="J284" s="35">
        <f t="shared" ref="J284:K284" si="74">SUM(J285:J309)</f>
        <v>5</v>
      </c>
      <c r="K284" s="35">
        <f t="shared" si="74"/>
        <v>0</v>
      </c>
      <c r="L284" s="35">
        <f>SUM(L285:L314)</f>
        <v>17</v>
      </c>
      <c r="M284" s="35">
        <f>SUM(M285:M314)</f>
        <v>10</v>
      </c>
      <c r="N284" s="35">
        <f>SUM(N285:N314)</f>
        <v>51</v>
      </c>
      <c r="O284" s="35">
        <f>SUM(O285:O314)</f>
        <v>29</v>
      </c>
      <c r="P284" s="43">
        <f t="shared" si="70"/>
        <v>176.7636</v>
      </c>
      <c r="S284" s="40" t="s">
        <v>325</v>
      </c>
      <c r="T284" s="293"/>
      <c r="U284" s="35">
        <v>0</v>
      </c>
      <c r="V284" s="35">
        <v>0</v>
      </c>
      <c r="W284" s="35">
        <v>9381</v>
      </c>
      <c r="X284" s="35">
        <v>20</v>
      </c>
      <c r="Y284" s="35">
        <v>21</v>
      </c>
      <c r="Z284" s="35">
        <v>7</v>
      </c>
      <c r="AA284" s="35">
        <v>4</v>
      </c>
      <c r="AB284" s="35">
        <v>0</v>
      </c>
      <c r="AC284" s="35">
        <v>15</v>
      </c>
      <c r="AD284" s="35">
        <v>9</v>
      </c>
      <c r="AE284" s="35">
        <v>39</v>
      </c>
      <c r="AF284" s="35">
        <v>22</v>
      </c>
      <c r="AG284" s="43">
        <v>151.16230000000002</v>
      </c>
      <c r="AI284" s="40" t="s">
        <v>325</v>
      </c>
      <c r="AJ284" s="293"/>
      <c r="AK284" s="35">
        <v>0</v>
      </c>
      <c r="AL284" s="35">
        <v>0</v>
      </c>
      <c r="AM284" s="397">
        <f t="shared" si="65"/>
        <v>1711</v>
      </c>
      <c r="AN284" s="397">
        <f t="shared" si="66"/>
        <v>4</v>
      </c>
      <c r="AO284" s="397">
        <f t="shared" si="66"/>
        <v>2</v>
      </c>
      <c r="AP284" s="397">
        <f t="shared" si="67"/>
        <v>2</v>
      </c>
      <c r="AQ284" s="397">
        <f t="shared" si="67"/>
        <v>1</v>
      </c>
      <c r="AR284" s="397">
        <f t="shared" si="67"/>
        <v>0</v>
      </c>
      <c r="AS284" s="397">
        <f t="shared" si="64"/>
        <v>2</v>
      </c>
      <c r="AT284" s="397">
        <f t="shared" si="64"/>
        <v>1</v>
      </c>
      <c r="AU284" s="397">
        <f t="shared" si="64"/>
        <v>12</v>
      </c>
      <c r="AV284" s="397">
        <f t="shared" si="64"/>
        <v>7</v>
      </c>
      <c r="AW284" s="314">
        <f t="shared" si="72"/>
        <v>25.601299999999981</v>
      </c>
    </row>
    <row r="285" spans="2:49" x14ac:dyDescent="0.25">
      <c r="B285" s="24"/>
      <c r="C285" s="265" t="s">
        <v>425</v>
      </c>
      <c r="D285" s="23" t="str">
        <f>IFERROR(VLOOKUP($C285,'World Cup Players'!B:X,3,FALSE),0)</f>
        <v>fr France</v>
      </c>
      <c r="E285" s="30"/>
      <c r="F285" s="23">
        <f>IFERROR(VLOOKUP($C285,'World Cup Players'!B:X,9,FALSE),0)</f>
        <v>605</v>
      </c>
      <c r="G285" s="23">
        <f>IFERROR(VLOOKUP($C285,'World Cup Players'!B:X,11,FALSE),0)</f>
        <v>8</v>
      </c>
      <c r="H285" s="23">
        <f>IFERROR(VLOOKUP($C285,'World Cup Players'!B:X,12,FALSE),0)</f>
        <v>3</v>
      </c>
      <c r="I285" s="23">
        <f>IFERROR(VLOOKUP($C285,'GAME WINNING GOALS'!A:B,2,FALSE),0)</f>
        <v>4</v>
      </c>
      <c r="J285" s="23">
        <f>IFERROR(VLOOKUP($C285,'World Cup Players'!B:X,17,FALSE),0)</f>
        <v>1</v>
      </c>
      <c r="K285" s="23">
        <f>IFERROR(VLOOKUP($C285,'World Cup Players'!B:X,18,FALSE),0)</f>
        <v>0</v>
      </c>
      <c r="L285" s="44">
        <f>IFERROR(VLOOKUP($C285,'World Cup GK'!B:AE,16,FALSE),0)</f>
        <v>0</v>
      </c>
      <c r="M285" s="44">
        <f>IFERROR(VLOOKUP($C285,'World Cup GK'!B:AE,19,FALSE),0)</f>
        <v>0</v>
      </c>
      <c r="N285" s="44">
        <f>IFERROR(VLOOKUP($C285,'World Cup GK'!B:AE,14,FALSE),0)</f>
        <v>0</v>
      </c>
      <c r="O285" s="44">
        <f>IFERROR(VLOOKUP($C285,'World Cup GK'!B:AE,11,FALSE),0)</f>
        <v>0</v>
      </c>
      <c r="P285" s="43">
        <f t="shared" si="70"/>
        <v>19.7715</v>
      </c>
      <c r="S285" s="24"/>
      <c r="T285" s="265" t="s">
        <v>425</v>
      </c>
      <c r="U285" s="23" t="s">
        <v>1420</v>
      </c>
      <c r="V285" s="30"/>
      <c r="W285" s="23">
        <v>439</v>
      </c>
      <c r="X285" s="23">
        <v>7</v>
      </c>
      <c r="Y285" s="23">
        <v>2</v>
      </c>
      <c r="Z285" s="23">
        <v>3</v>
      </c>
      <c r="AA285" s="23">
        <v>0</v>
      </c>
      <c r="AB285" s="23">
        <v>0</v>
      </c>
      <c r="AC285" s="44">
        <v>0</v>
      </c>
      <c r="AD285" s="44">
        <v>0</v>
      </c>
      <c r="AE285" s="44">
        <v>0</v>
      </c>
      <c r="AF285" s="44">
        <v>0</v>
      </c>
      <c r="AG285" s="43">
        <v>15.643699999999999</v>
      </c>
      <c r="AI285" s="24"/>
      <c r="AJ285" s="265" t="s">
        <v>425</v>
      </c>
      <c r="AK285" s="23" t="s">
        <v>1420</v>
      </c>
      <c r="AL285" s="30"/>
      <c r="AM285" s="397">
        <f t="shared" si="65"/>
        <v>166</v>
      </c>
      <c r="AN285" s="397">
        <f t="shared" si="66"/>
        <v>1</v>
      </c>
      <c r="AO285" s="397">
        <f t="shared" si="66"/>
        <v>1</v>
      </c>
      <c r="AP285" s="397">
        <f t="shared" si="67"/>
        <v>1</v>
      </c>
      <c r="AQ285" s="397">
        <f t="shared" si="67"/>
        <v>1</v>
      </c>
      <c r="AR285" s="397">
        <f t="shared" si="67"/>
        <v>0</v>
      </c>
      <c r="AS285" s="397">
        <f t="shared" si="64"/>
        <v>0</v>
      </c>
      <c r="AT285" s="397">
        <f t="shared" si="64"/>
        <v>0</v>
      </c>
      <c r="AU285" s="397">
        <f t="shared" si="64"/>
        <v>0</v>
      </c>
      <c r="AV285" s="397">
        <f t="shared" si="64"/>
        <v>0</v>
      </c>
      <c r="AW285" s="314">
        <f t="shared" si="72"/>
        <v>4.1278000000000006</v>
      </c>
    </row>
    <row r="286" spans="2:49" x14ac:dyDescent="0.25">
      <c r="B286" s="24"/>
      <c r="C286" s="265" t="s">
        <v>213</v>
      </c>
      <c r="D286" s="23" t="str">
        <f>IFERROR(VLOOKUP($C286,'World Cup Players'!B:X,3,FALSE),0)</f>
        <v>br Brazil</v>
      </c>
      <c r="E286" s="30"/>
      <c r="F286" s="23">
        <f>IFERROR(VLOOKUP($C286,'World Cup Players'!B:X,9,FALSE),0)</f>
        <v>440</v>
      </c>
      <c r="G286" s="23">
        <f>IFERROR(VLOOKUP($C286,'World Cup Players'!B:X,11,FALSE),0)</f>
        <v>4</v>
      </c>
      <c r="H286" s="23">
        <f>IFERROR(VLOOKUP($C286,'World Cup Players'!B:X,12,FALSE),0)</f>
        <v>1</v>
      </c>
      <c r="I286" s="23">
        <f>IFERROR(VLOOKUP($C286,'GAME WINNING GOALS'!A:B,2,FALSE),0)</f>
        <v>1</v>
      </c>
      <c r="J286" s="23">
        <f>IFERROR(VLOOKUP($C286,'World Cup Players'!B:X,17,FALSE),0)</f>
        <v>0</v>
      </c>
      <c r="K286" s="23">
        <f>IFERROR(VLOOKUP($C286,'World Cup Players'!B:X,18,FALSE),0)</f>
        <v>0</v>
      </c>
      <c r="L286" s="44">
        <f>IFERROR(VLOOKUP($C286,'World Cup GK'!B:AE,16,FALSE),0)</f>
        <v>0</v>
      </c>
      <c r="M286" s="44">
        <f>IFERROR(VLOOKUP($C286,'World Cup GK'!B:AE,19,FALSE),0)</f>
        <v>0</v>
      </c>
      <c r="N286" s="44">
        <f>IFERROR(VLOOKUP($C286,'World Cup GK'!B:AE,14,FALSE),0)</f>
        <v>0</v>
      </c>
      <c r="O286" s="44">
        <f>IFERROR(VLOOKUP($C286,'World Cup GK'!B:AE,11,FALSE),0)</f>
        <v>0</v>
      </c>
      <c r="P286" s="43">
        <f t="shared" si="70"/>
        <v>9.652000000000001</v>
      </c>
      <c r="S286" s="24"/>
      <c r="T286" s="265" t="s">
        <v>213</v>
      </c>
      <c r="U286" s="23" t="s">
        <v>989</v>
      </c>
      <c r="V286" s="30"/>
      <c r="W286" s="23">
        <v>440</v>
      </c>
      <c r="X286" s="23">
        <v>4</v>
      </c>
      <c r="Y286" s="23">
        <v>1</v>
      </c>
      <c r="Z286" s="23">
        <v>1</v>
      </c>
      <c r="AA286" s="23">
        <v>0</v>
      </c>
      <c r="AB286" s="23">
        <v>0</v>
      </c>
      <c r="AC286" s="44">
        <v>0</v>
      </c>
      <c r="AD286" s="44">
        <v>0</v>
      </c>
      <c r="AE286" s="44">
        <v>0</v>
      </c>
      <c r="AF286" s="44">
        <v>0</v>
      </c>
      <c r="AG286" s="43">
        <v>9.652000000000001</v>
      </c>
      <c r="AI286" s="24"/>
      <c r="AJ286" s="265" t="s">
        <v>213</v>
      </c>
      <c r="AK286" s="23" t="s">
        <v>989</v>
      </c>
      <c r="AL286" s="30"/>
      <c r="AM286" s="397">
        <f t="shared" si="65"/>
        <v>0</v>
      </c>
      <c r="AN286" s="397">
        <f t="shared" si="66"/>
        <v>0</v>
      </c>
      <c r="AO286" s="397">
        <f t="shared" si="66"/>
        <v>0</v>
      </c>
      <c r="AP286" s="397">
        <f t="shared" si="67"/>
        <v>0</v>
      </c>
      <c r="AQ286" s="397">
        <f t="shared" si="67"/>
        <v>0</v>
      </c>
      <c r="AR286" s="397">
        <f t="shared" si="67"/>
        <v>0</v>
      </c>
      <c r="AS286" s="397">
        <f t="shared" si="64"/>
        <v>0</v>
      </c>
      <c r="AT286" s="397">
        <f t="shared" si="64"/>
        <v>0</v>
      </c>
      <c r="AU286" s="397">
        <f t="shared" si="64"/>
        <v>0</v>
      </c>
      <c r="AV286" s="397">
        <f t="shared" si="64"/>
        <v>0</v>
      </c>
      <c r="AW286" s="314">
        <f t="shared" si="68"/>
        <v>0</v>
      </c>
    </row>
    <row r="287" spans="2:49" x14ac:dyDescent="0.25">
      <c r="B287" s="24"/>
      <c r="C287" s="265" t="s">
        <v>613</v>
      </c>
      <c r="D287" s="23" t="str">
        <f>IFERROR(VLOOKUP($C287,'World Cup Players'!B:X,3,FALSE),0)</f>
        <v>de Germany</v>
      </c>
      <c r="E287" s="30"/>
      <c r="F287" s="23">
        <f>IFERROR(VLOOKUP($C287,'World Cup Players'!B:X,9,FALSE),0)</f>
        <v>361</v>
      </c>
      <c r="G287" s="23">
        <f>IFERROR(VLOOKUP($C287,'World Cup Players'!B:X,11,FALSE),0)</f>
        <v>0</v>
      </c>
      <c r="H287" s="23">
        <f>IFERROR(VLOOKUP($C287,'World Cup Players'!B:X,12,FALSE),0)</f>
        <v>3</v>
      </c>
      <c r="I287" s="23">
        <f>IFERROR(VLOOKUP($C287,'GAME WINNING GOALS'!A:B,2,FALSE),0)</f>
        <v>0</v>
      </c>
      <c r="J287" s="23">
        <f>IFERROR(VLOOKUP($C287,'World Cup Players'!B:X,17,FALSE),0)</f>
        <v>0</v>
      </c>
      <c r="K287" s="23">
        <f>IFERROR(VLOOKUP($C287,'World Cup Players'!B:X,18,FALSE),0)</f>
        <v>0</v>
      </c>
      <c r="L287" s="44">
        <f>IFERROR(VLOOKUP($C287,'World Cup GK'!B:AE,16,FALSE),0)</f>
        <v>0</v>
      </c>
      <c r="M287" s="44">
        <f>IFERROR(VLOOKUP($C287,'World Cup GK'!B:AE,19,FALSE),0)</f>
        <v>0</v>
      </c>
      <c r="N287" s="44">
        <f>IFERROR(VLOOKUP($C287,'World Cup GK'!B:AE,14,FALSE),0)</f>
        <v>0</v>
      </c>
      <c r="O287" s="44">
        <f>IFERROR(VLOOKUP($C287,'World Cup GK'!B:AE,11,FALSE),0)</f>
        <v>0</v>
      </c>
      <c r="P287" s="43">
        <f t="shared" si="70"/>
        <v>5.9962999999999997</v>
      </c>
      <c r="S287" s="24"/>
      <c r="T287" s="265" t="s">
        <v>613</v>
      </c>
      <c r="U287" s="23" t="s">
        <v>634</v>
      </c>
      <c r="V287" s="30"/>
      <c r="W287" s="23">
        <v>361</v>
      </c>
      <c r="X287" s="23">
        <v>0</v>
      </c>
      <c r="Y287" s="23">
        <v>3</v>
      </c>
      <c r="Z287" s="23">
        <v>0</v>
      </c>
      <c r="AA287" s="23">
        <v>0</v>
      </c>
      <c r="AB287" s="23">
        <v>0</v>
      </c>
      <c r="AC287" s="44">
        <v>0</v>
      </c>
      <c r="AD287" s="44">
        <v>0</v>
      </c>
      <c r="AE287" s="44">
        <v>0</v>
      </c>
      <c r="AF287" s="44">
        <v>0</v>
      </c>
      <c r="AG287" s="43">
        <v>5.9962999999999997</v>
      </c>
      <c r="AI287" s="24"/>
      <c r="AJ287" s="265" t="s">
        <v>613</v>
      </c>
      <c r="AK287" s="23" t="s">
        <v>634</v>
      </c>
      <c r="AL287" s="30"/>
      <c r="AM287" s="397">
        <f t="shared" si="65"/>
        <v>0</v>
      </c>
      <c r="AN287" s="397">
        <f t="shared" si="66"/>
        <v>0</v>
      </c>
      <c r="AO287" s="397">
        <f t="shared" si="66"/>
        <v>0</v>
      </c>
      <c r="AP287" s="397">
        <f t="shared" si="67"/>
        <v>0</v>
      </c>
      <c r="AQ287" s="397">
        <f t="shared" si="67"/>
        <v>0</v>
      </c>
      <c r="AR287" s="397">
        <f t="shared" si="67"/>
        <v>0</v>
      </c>
      <c r="AS287" s="397">
        <f t="shared" si="64"/>
        <v>0</v>
      </c>
      <c r="AT287" s="397">
        <f t="shared" si="64"/>
        <v>0</v>
      </c>
      <c r="AU287" s="397">
        <f t="shared" si="64"/>
        <v>0</v>
      </c>
      <c r="AV287" s="397">
        <f t="shared" si="64"/>
        <v>0</v>
      </c>
      <c r="AW287" s="314">
        <f t="shared" si="68"/>
        <v>0</v>
      </c>
    </row>
    <row r="288" spans="2:49" x14ac:dyDescent="0.25">
      <c r="B288" s="24"/>
      <c r="C288" s="265" t="s">
        <v>247</v>
      </c>
      <c r="D288" s="23" t="str">
        <f>IFERROR(VLOOKUP($C288,'World Cup Players'!B:X,3,FALSE),0)</f>
        <v>nl Netherlands</v>
      </c>
      <c r="E288" s="30"/>
      <c r="F288" s="23">
        <f>IFERROR(VLOOKUP($C288,'World Cup Players'!B:X,9,FALSE),0)</f>
        <v>368</v>
      </c>
      <c r="G288" s="23">
        <f>IFERROR(VLOOKUP($C288,'World Cup Players'!B:X,11,FALSE),0)</f>
        <v>3</v>
      </c>
      <c r="H288" s="23">
        <f>IFERROR(VLOOKUP($C288,'World Cup Players'!B:X,12,FALSE),0)</f>
        <v>1</v>
      </c>
      <c r="I288" s="23">
        <f>IFERROR(VLOOKUP($C288,'GAME WINNING GOALS'!A:B,2,FALSE),0)</f>
        <v>0</v>
      </c>
      <c r="J288" s="23">
        <f>IFERROR(VLOOKUP($C288,'World Cup Players'!B:X,17,FALSE),0)</f>
        <v>0</v>
      </c>
      <c r="K288" s="23">
        <f>IFERROR(VLOOKUP($C288,'World Cup Players'!B:X,18,FALSE),0)</f>
        <v>0</v>
      </c>
      <c r="L288" s="44">
        <f>IFERROR(VLOOKUP($C288,'World Cup GK'!B:AE,16,FALSE),0)</f>
        <v>0</v>
      </c>
      <c r="M288" s="44">
        <f>IFERROR(VLOOKUP($C288,'World Cup GK'!B:AE,19,FALSE),0)</f>
        <v>0</v>
      </c>
      <c r="N288" s="44">
        <f>IFERROR(VLOOKUP($C288,'World Cup GK'!B:AE,14,FALSE),0)</f>
        <v>0</v>
      </c>
      <c r="O288" s="44">
        <f>IFERROR(VLOOKUP($C288,'World Cup GK'!B:AE,11,FALSE),0)</f>
        <v>0</v>
      </c>
      <c r="P288" s="43">
        <f t="shared" si="70"/>
        <v>7.0544000000000002</v>
      </c>
      <c r="S288" s="24"/>
      <c r="T288" s="265" t="s">
        <v>247</v>
      </c>
      <c r="U288" s="23" t="s">
        <v>647</v>
      </c>
      <c r="V288" s="30"/>
      <c r="W288" s="23">
        <v>368</v>
      </c>
      <c r="X288" s="23">
        <v>3</v>
      </c>
      <c r="Y288" s="23">
        <v>1</v>
      </c>
      <c r="Z288" s="23">
        <v>0</v>
      </c>
      <c r="AA288" s="23">
        <v>0</v>
      </c>
      <c r="AB288" s="23">
        <v>0</v>
      </c>
      <c r="AC288" s="44">
        <v>0</v>
      </c>
      <c r="AD288" s="44">
        <v>0</v>
      </c>
      <c r="AE288" s="44">
        <v>0</v>
      </c>
      <c r="AF288" s="44">
        <v>0</v>
      </c>
      <c r="AG288" s="43">
        <v>7.0544000000000002</v>
      </c>
      <c r="AI288" s="24"/>
      <c r="AJ288" s="265" t="s">
        <v>247</v>
      </c>
      <c r="AK288" s="23" t="s">
        <v>647</v>
      </c>
      <c r="AL288" s="30"/>
      <c r="AM288" s="397">
        <f t="shared" si="65"/>
        <v>0</v>
      </c>
      <c r="AN288" s="397">
        <f t="shared" si="66"/>
        <v>0</v>
      </c>
      <c r="AO288" s="397">
        <f t="shared" si="66"/>
        <v>0</v>
      </c>
      <c r="AP288" s="397">
        <f t="shared" si="67"/>
        <v>0</v>
      </c>
      <c r="AQ288" s="397">
        <f t="shared" si="67"/>
        <v>0</v>
      </c>
      <c r="AR288" s="397">
        <f t="shared" si="67"/>
        <v>0</v>
      </c>
      <c r="AS288" s="397">
        <f t="shared" si="64"/>
        <v>0</v>
      </c>
      <c r="AT288" s="397">
        <f t="shared" si="64"/>
        <v>0</v>
      </c>
      <c r="AU288" s="397">
        <f t="shared" si="64"/>
        <v>0</v>
      </c>
      <c r="AV288" s="397">
        <f t="shared" si="64"/>
        <v>0</v>
      </c>
      <c r="AW288" s="314">
        <f t="shared" si="68"/>
        <v>0</v>
      </c>
    </row>
    <row r="289" spans="2:49" x14ac:dyDescent="0.25">
      <c r="B289" s="24"/>
      <c r="C289" s="265" t="s">
        <v>224</v>
      </c>
      <c r="D289" s="23" t="str">
        <f>IFERROR(VLOOKUP($C289,'World Cup Players'!B:X,3,FALSE),0)</f>
        <v>uy Uruguay</v>
      </c>
      <c r="E289" s="30"/>
      <c r="F289" s="23">
        <f>IFERROR(VLOOKUP($C289,'World Cup Players'!B:X,9,FALSE),0)</f>
        <v>236</v>
      </c>
      <c r="G289" s="23">
        <f>IFERROR(VLOOKUP($C289,'World Cup Players'!B:X,11,FALSE),0)</f>
        <v>0</v>
      </c>
      <c r="H289" s="23">
        <f>IFERROR(VLOOKUP($C289,'World Cup Players'!B:X,12,FALSE),0)</f>
        <v>0</v>
      </c>
      <c r="I289" s="23">
        <f>IFERROR(VLOOKUP($C289,'GAME WINNING GOALS'!A:B,2,FALSE),0)</f>
        <v>0</v>
      </c>
      <c r="J289" s="23">
        <f>IFERROR(VLOOKUP($C289,'World Cup Players'!B:X,17,FALSE),0)</f>
        <v>0</v>
      </c>
      <c r="K289" s="23">
        <f>IFERROR(VLOOKUP($C289,'World Cup Players'!B:X,18,FALSE),0)</f>
        <v>0</v>
      </c>
      <c r="L289" s="44">
        <f>IFERROR(VLOOKUP($C289,'World Cup GK'!B:AE,16,FALSE),0)</f>
        <v>0</v>
      </c>
      <c r="M289" s="44">
        <f>IFERROR(VLOOKUP($C289,'World Cup GK'!B:AE,19,FALSE),0)</f>
        <v>0</v>
      </c>
      <c r="N289" s="44">
        <f>IFERROR(VLOOKUP($C289,'World Cup GK'!B:AE,14,FALSE),0)</f>
        <v>0</v>
      </c>
      <c r="O289" s="44">
        <f>IFERROR(VLOOKUP($C289,'World Cup GK'!B:AE,11,FALSE),0)</f>
        <v>0</v>
      </c>
      <c r="P289" s="43">
        <f t="shared" si="70"/>
        <v>1.9588000000000001</v>
      </c>
      <c r="S289" s="24"/>
      <c r="T289" s="265" t="s">
        <v>224</v>
      </c>
      <c r="U289" s="23" t="s">
        <v>1244</v>
      </c>
      <c r="V289" s="30"/>
      <c r="W289" s="23">
        <v>236</v>
      </c>
      <c r="X289" s="23">
        <v>0</v>
      </c>
      <c r="Y289" s="23">
        <v>0</v>
      </c>
      <c r="Z289" s="23">
        <v>0</v>
      </c>
      <c r="AA289" s="23">
        <v>0</v>
      </c>
      <c r="AB289" s="23">
        <v>0</v>
      </c>
      <c r="AC289" s="44">
        <v>0</v>
      </c>
      <c r="AD289" s="44">
        <v>0</v>
      </c>
      <c r="AE289" s="44">
        <v>0</v>
      </c>
      <c r="AF289" s="44">
        <v>0</v>
      </c>
      <c r="AG289" s="43">
        <v>1.9588000000000001</v>
      </c>
      <c r="AI289" s="24"/>
      <c r="AJ289" s="265" t="s">
        <v>224</v>
      </c>
      <c r="AK289" s="23" t="s">
        <v>1244</v>
      </c>
      <c r="AL289" s="30"/>
      <c r="AM289" s="397">
        <f t="shared" si="65"/>
        <v>0</v>
      </c>
      <c r="AN289" s="397">
        <f t="shared" si="66"/>
        <v>0</v>
      </c>
      <c r="AO289" s="397">
        <f t="shared" si="66"/>
        <v>0</v>
      </c>
      <c r="AP289" s="397">
        <f t="shared" si="67"/>
        <v>0</v>
      </c>
      <c r="AQ289" s="397">
        <f t="shared" si="67"/>
        <v>0</v>
      </c>
      <c r="AR289" s="397">
        <f t="shared" si="67"/>
        <v>0</v>
      </c>
      <c r="AS289" s="397">
        <f t="shared" si="64"/>
        <v>0</v>
      </c>
      <c r="AT289" s="397">
        <f t="shared" si="64"/>
        <v>0</v>
      </c>
      <c r="AU289" s="397">
        <f t="shared" si="64"/>
        <v>0</v>
      </c>
      <c r="AV289" s="397">
        <f t="shared" si="64"/>
        <v>0</v>
      </c>
      <c r="AW289" s="314">
        <f t="shared" si="68"/>
        <v>0</v>
      </c>
    </row>
    <row r="290" spans="2:49" x14ac:dyDescent="0.25">
      <c r="B290" s="24"/>
      <c r="C290" s="265" t="s">
        <v>467</v>
      </c>
      <c r="D290" s="23" t="str">
        <f>IFERROR(VLOOKUP($C290,'World Cup Players'!B:X,3,FALSE),0)</f>
        <v>es Spain</v>
      </c>
      <c r="E290" s="30"/>
      <c r="F290" s="23">
        <f>IFERROR(VLOOKUP($C290,'World Cup Players'!B:X,9,FALSE),0)</f>
        <v>626</v>
      </c>
      <c r="G290" s="23">
        <f>IFERROR(VLOOKUP($C290,'World Cup Players'!B:X,11,FALSE),0)</f>
        <v>0</v>
      </c>
      <c r="H290" s="23">
        <f>IFERROR(VLOOKUP($C290,'World Cup Players'!B:X,12,FALSE),0)</f>
        <v>0</v>
      </c>
      <c r="I290" s="23">
        <f>IFERROR(VLOOKUP($C290,'GAME WINNING GOALS'!A:B,2,FALSE),0)</f>
        <v>0</v>
      </c>
      <c r="J290" s="23">
        <f>IFERROR(VLOOKUP($C290,'World Cup Players'!B:X,17,FALSE),0)</f>
        <v>0</v>
      </c>
      <c r="K290" s="23">
        <f>IFERROR(VLOOKUP($C290,'World Cup Players'!B:X,18,FALSE),0)</f>
        <v>0</v>
      </c>
      <c r="L290" s="44">
        <f>IFERROR(VLOOKUP($C290,'World Cup GK'!B:AE,16,FALSE),0)</f>
        <v>0</v>
      </c>
      <c r="M290" s="44">
        <f>IFERROR(VLOOKUP($C290,'World Cup GK'!B:AE,19,FALSE),0)</f>
        <v>0</v>
      </c>
      <c r="N290" s="44">
        <f>IFERROR(VLOOKUP($C290,'World Cup GK'!B:AE,14,FALSE),0)</f>
        <v>0</v>
      </c>
      <c r="O290" s="44">
        <f>IFERROR(VLOOKUP($C290,'World Cup GK'!B:AE,11,FALSE),0)</f>
        <v>0</v>
      </c>
      <c r="P290" s="43">
        <f t="shared" si="70"/>
        <v>5.1958000000000002</v>
      </c>
      <c r="S290" s="24"/>
      <c r="T290" s="265" t="s">
        <v>467</v>
      </c>
      <c r="U290" s="23" t="s">
        <v>1275</v>
      </c>
      <c r="V290" s="30"/>
      <c r="W290" s="23">
        <v>446</v>
      </c>
      <c r="X290" s="23">
        <v>0</v>
      </c>
      <c r="Y290" s="23">
        <v>0</v>
      </c>
      <c r="Z290" s="23">
        <v>0</v>
      </c>
      <c r="AA290" s="23">
        <v>0</v>
      </c>
      <c r="AB290" s="23">
        <v>0</v>
      </c>
      <c r="AC290" s="44">
        <v>0</v>
      </c>
      <c r="AD290" s="44">
        <v>0</v>
      </c>
      <c r="AE290" s="44">
        <v>0</v>
      </c>
      <c r="AF290" s="44">
        <v>0</v>
      </c>
      <c r="AG290" s="43">
        <v>3.7018</v>
      </c>
      <c r="AI290" s="24"/>
      <c r="AJ290" s="265" t="s">
        <v>467</v>
      </c>
      <c r="AK290" s="23" t="s">
        <v>1275</v>
      </c>
      <c r="AL290" s="30"/>
      <c r="AM290" s="397">
        <f t="shared" si="65"/>
        <v>180</v>
      </c>
      <c r="AN290" s="397">
        <f t="shared" si="66"/>
        <v>0</v>
      </c>
      <c r="AO290" s="397">
        <f t="shared" si="66"/>
        <v>0</v>
      </c>
      <c r="AP290" s="397">
        <f t="shared" si="67"/>
        <v>0</v>
      </c>
      <c r="AQ290" s="397">
        <f t="shared" si="67"/>
        <v>0</v>
      </c>
      <c r="AR290" s="397">
        <f t="shared" si="67"/>
        <v>0</v>
      </c>
      <c r="AS290" s="397">
        <f t="shared" si="64"/>
        <v>0</v>
      </c>
      <c r="AT290" s="397">
        <f t="shared" si="64"/>
        <v>0</v>
      </c>
      <c r="AU290" s="397">
        <f t="shared" si="64"/>
        <v>0</v>
      </c>
      <c r="AV290" s="397">
        <f t="shared" si="64"/>
        <v>0</v>
      </c>
      <c r="AW290" s="314">
        <f>P290-AG290</f>
        <v>1.4940000000000002</v>
      </c>
    </row>
    <row r="291" spans="2:49" x14ac:dyDescent="0.25">
      <c r="B291" s="24"/>
      <c r="C291" s="265" t="s">
        <v>491</v>
      </c>
      <c r="D291" s="23" t="str">
        <f>IFERROR(VLOOKUP($C291,'World Cup Players'!B:X,3,FALSE),0)</f>
        <v>pt Portugal</v>
      </c>
      <c r="E291" s="30"/>
      <c r="F291" s="23">
        <f>IFERROR(VLOOKUP($C291,'World Cup Players'!B:X,9,FALSE),0)</f>
        <v>422</v>
      </c>
      <c r="G291" s="23">
        <f>IFERROR(VLOOKUP($C291,'World Cup Players'!B:X,11,FALSE),0)</f>
        <v>0</v>
      </c>
      <c r="H291" s="23">
        <f>IFERROR(VLOOKUP($C291,'World Cup Players'!B:X,12,FALSE),0)</f>
        <v>1</v>
      </c>
      <c r="I291" s="23">
        <f>IFERROR(VLOOKUP($C291,'GAME WINNING GOALS'!A:B,2,FALSE),0)</f>
        <v>0</v>
      </c>
      <c r="J291" s="23">
        <f>IFERROR(VLOOKUP($C291,'World Cup Players'!B:X,17,FALSE),0)</f>
        <v>0</v>
      </c>
      <c r="K291" s="23">
        <f>IFERROR(VLOOKUP($C291,'World Cup Players'!B:X,18,FALSE),0)</f>
        <v>0</v>
      </c>
      <c r="L291" s="44">
        <f>IFERROR(VLOOKUP($C291,'World Cup GK'!B:AE,16,FALSE),0)</f>
        <v>0</v>
      </c>
      <c r="M291" s="44">
        <f>IFERROR(VLOOKUP($C291,'World Cup GK'!B:AE,19,FALSE),0)</f>
        <v>0</v>
      </c>
      <c r="N291" s="44">
        <f>IFERROR(VLOOKUP($C291,'World Cup GK'!B:AE,14,FALSE),0)</f>
        <v>0</v>
      </c>
      <c r="O291" s="44">
        <f>IFERROR(VLOOKUP($C291,'World Cup GK'!B:AE,11,FALSE),0)</f>
        <v>0</v>
      </c>
      <c r="P291" s="43">
        <f t="shared" si="70"/>
        <v>4.5026000000000002</v>
      </c>
      <c r="S291" s="24"/>
      <c r="T291" s="265" t="s">
        <v>491</v>
      </c>
      <c r="U291" s="23" t="s">
        <v>1545</v>
      </c>
      <c r="V291" s="30"/>
      <c r="W291" s="23">
        <v>422</v>
      </c>
      <c r="X291" s="23">
        <v>0</v>
      </c>
      <c r="Y291" s="23">
        <v>1</v>
      </c>
      <c r="Z291" s="23">
        <v>0</v>
      </c>
      <c r="AA291" s="23">
        <v>0</v>
      </c>
      <c r="AB291" s="23">
        <v>0</v>
      </c>
      <c r="AC291" s="44">
        <v>0</v>
      </c>
      <c r="AD291" s="44">
        <v>0</v>
      </c>
      <c r="AE291" s="44">
        <v>0</v>
      </c>
      <c r="AF291" s="44">
        <v>0</v>
      </c>
      <c r="AG291" s="43">
        <v>4.5026000000000002</v>
      </c>
      <c r="AI291" s="24"/>
      <c r="AJ291" s="265" t="s">
        <v>491</v>
      </c>
      <c r="AK291" s="23" t="s">
        <v>1545</v>
      </c>
      <c r="AL291" s="30"/>
      <c r="AM291" s="397">
        <f t="shared" si="65"/>
        <v>0</v>
      </c>
      <c r="AN291" s="397">
        <f t="shared" si="66"/>
        <v>0</v>
      </c>
      <c r="AO291" s="397">
        <f t="shared" si="66"/>
        <v>0</v>
      </c>
      <c r="AP291" s="397">
        <f t="shared" si="67"/>
        <v>0</v>
      </c>
      <c r="AQ291" s="397">
        <f t="shared" si="67"/>
        <v>0</v>
      </c>
      <c r="AR291" s="397">
        <f t="shared" si="67"/>
        <v>0</v>
      </c>
      <c r="AS291" s="397">
        <f t="shared" si="64"/>
        <v>0</v>
      </c>
      <c r="AT291" s="397">
        <f t="shared" si="64"/>
        <v>0</v>
      </c>
      <c r="AU291" s="397">
        <f t="shared" si="64"/>
        <v>0</v>
      </c>
      <c r="AV291" s="397">
        <f t="shared" si="64"/>
        <v>0</v>
      </c>
      <c r="AW291" s="314">
        <f t="shared" si="68"/>
        <v>0</v>
      </c>
    </row>
    <row r="292" spans="2:49" x14ac:dyDescent="0.25">
      <c r="B292" s="24"/>
      <c r="C292" s="265" t="s">
        <v>706</v>
      </c>
      <c r="D292" s="23" t="str">
        <f>IFERROR(VLOOKUP($C292,'World Cup Players'!B:X,3,FALSE),0)</f>
        <v>ar Argentina</v>
      </c>
      <c r="E292" s="30"/>
      <c r="F292" s="23">
        <f>IFERROR(VLOOKUP($C292,'World Cup Players'!B:X,9,FALSE),0)</f>
        <v>630</v>
      </c>
      <c r="G292" s="23">
        <f>IFERROR(VLOOKUP($C292,'World Cup Players'!B:X,11,FALSE),0)</f>
        <v>1</v>
      </c>
      <c r="H292" s="23">
        <f>IFERROR(VLOOKUP($C292,'World Cup Players'!B:X,12,FALSE),0)</f>
        <v>1</v>
      </c>
      <c r="I292" s="23">
        <f>IFERROR(VLOOKUP($C292,'GAME WINNING GOALS'!A:B,2,FALSE),0)</f>
        <v>0</v>
      </c>
      <c r="J292" s="23">
        <f>IFERROR(VLOOKUP($C292,'World Cup Players'!B:X,17,FALSE),0)</f>
        <v>0</v>
      </c>
      <c r="K292" s="23">
        <f>IFERROR(VLOOKUP($C292,'World Cup Players'!B:X,18,FALSE),0)</f>
        <v>0</v>
      </c>
      <c r="L292" s="44">
        <f>IFERROR(VLOOKUP($C292,'World Cup GK'!B:AE,16,FALSE),0)</f>
        <v>0</v>
      </c>
      <c r="M292" s="44">
        <f>IFERROR(VLOOKUP($C292,'World Cup GK'!B:AE,19,FALSE),0)</f>
        <v>0</v>
      </c>
      <c r="N292" s="44">
        <f>IFERROR(VLOOKUP($C292,'World Cup GK'!B:AE,14,FALSE),0)</f>
        <v>0</v>
      </c>
      <c r="O292" s="44">
        <f>IFERROR(VLOOKUP($C292,'World Cup GK'!B:AE,11,FALSE),0)</f>
        <v>0</v>
      </c>
      <c r="P292" s="43">
        <f t="shared" si="70"/>
        <v>7.2290000000000001</v>
      </c>
      <c r="S292" s="24"/>
      <c r="T292" s="265" t="s">
        <v>706</v>
      </c>
      <c r="U292" s="23" t="s">
        <v>1404</v>
      </c>
      <c r="V292" s="30"/>
      <c r="W292" s="23">
        <v>420</v>
      </c>
      <c r="X292" s="23">
        <v>0</v>
      </c>
      <c r="Y292" s="23">
        <v>1</v>
      </c>
      <c r="Z292" s="23">
        <v>0</v>
      </c>
      <c r="AA292" s="23">
        <v>0</v>
      </c>
      <c r="AB292" s="23">
        <v>0</v>
      </c>
      <c r="AC292" s="44">
        <v>0</v>
      </c>
      <c r="AD292" s="44">
        <v>0</v>
      </c>
      <c r="AE292" s="44">
        <v>0</v>
      </c>
      <c r="AF292" s="44">
        <v>0</v>
      </c>
      <c r="AG292" s="43">
        <v>4.4860000000000007</v>
      </c>
      <c r="AI292" s="24"/>
      <c r="AJ292" s="265" t="s">
        <v>706</v>
      </c>
      <c r="AK292" s="23" t="s">
        <v>1404</v>
      </c>
      <c r="AL292" s="30"/>
      <c r="AM292" s="397">
        <f t="shared" si="65"/>
        <v>210</v>
      </c>
      <c r="AN292" s="397">
        <f t="shared" si="66"/>
        <v>1</v>
      </c>
      <c r="AO292" s="397">
        <f t="shared" si="66"/>
        <v>0</v>
      </c>
      <c r="AP292" s="397">
        <f t="shared" si="67"/>
        <v>0</v>
      </c>
      <c r="AQ292" s="397">
        <f t="shared" si="67"/>
        <v>0</v>
      </c>
      <c r="AR292" s="397">
        <f t="shared" si="67"/>
        <v>0</v>
      </c>
      <c r="AS292" s="397">
        <f t="shared" si="64"/>
        <v>0</v>
      </c>
      <c r="AT292" s="397">
        <f t="shared" si="64"/>
        <v>0</v>
      </c>
      <c r="AU292" s="397">
        <f t="shared" si="64"/>
        <v>0</v>
      </c>
      <c r="AV292" s="397">
        <f t="shared" si="64"/>
        <v>0</v>
      </c>
      <c r="AW292" s="314">
        <f>P292-AG292</f>
        <v>2.7429999999999994</v>
      </c>
    </row>
    <row r="293" spans="2:49" x14ac:dyDescent="0.25">
      <c r="B293" s="24"/>
      <c r="C293" s="268" t="s">
        <v>707</v>
      </c>
      <c r="D293" s="23" t="str">
        <f>IFERROR(VLOOKUP($C293,'World Cup Players'!B:X,3,FALSE),0)</f>
        <v>eg Egypt</v>
      </c>
      <c r="E293" s="30"/>
      <c r="F293" s="23">
        <f>IFERROR(VLOOKUP($C293,'World Cup Players'!B:X,9,FALSE),0)</f>
        <v>425</v>
      </c>
      <c r="G293" s="23">
        <f>IFERROR(VLOOKUP($C293,'World Cup Players'!B:X,11,FALSE),0)</f>
        <v>1</v>
      </c>
      <c r="H293" s="23">
        <f>IFERROR(VLOOKUP($C293,'World Cup Players'!B:X,12,FALSE),0)</f>
        <v>2</v>
      </c>
      <c r="I293" s="23">
        <f>IFERROR(VLOOKUP($C293,'GAME WINNING GOALS'!A:B,2,FALSE),0)</f>
        <v>1</v>
      </c>
      <c r="J293" s="23">
        <f>IFERROR(VLOOKUP($C293,'World Cup Players'!B:X,17,FALSE),0)</f>
        <v>0</v>
      </c>
      <c r="K293" s="23">
        <f>IFERROR(VLOOKUP($C293,'World Cup Players'!B:X,18,FALSE),0)</f>
        <v>0</v>
      </c>
      <c r="L293" s="44">
        <f>IFERROR(VLOOKUP($C293,'World Cup GK'!B:AE,16,FALSE),0)</f>
        <v>0</v>
      </c>
      <c r="M293" s="44">
        <f>IFERROR(VLOOKUP($C293,'World Cup GK'!B:AE,19,FALSE),0)</f>
        <v>0</v>
      </c>
      <c r="N293" s="44">
        <f>IFERROR(VLOOKUP($C293,'World Cup GK'!B:AE,14,FALSE),0)</f>
        <v>0</v>
      </c>
      <c r="O293" s="44">
        <f>IFERROR(VLOOKUP($C293,'World Cup GK'!B:AE,11,FALSE),0)</f>
        <v>0</v>
      </c>
      <c r="P293" s="43">
        <f t="shared" si="70"/>
        <v>7.5274999999999999</v>
      </c>
      <c r="S293" s="24"/>
      <c r="T293" s="268" t="s">
        <v>707</v>
      </c>
      <c r="U293" s="23" t="s">
        <v>1236</v>
      </c>
      <c r="V293" s="30"/>
      <c r="W293" s="23">
        <v>425</v>
      </c>
      <c r="X293" s="23">
        <v>1</v>
      </c>
      <c r="Y293" s="23">
        <v>2</v>
      </c>
      <c r="Z293" s="23">
        <v>1</v>
      </c>
      <c r="AA293" s="23">
        <v>0</v>
      </c>
      <c r="AB293" s="23">
        <v>0</v>
      </c>
      <c r="AC293" s="44">
        <v>0</v>
      </c>
      <c r="AD293" s="44">
        <v>0</v>
      </c>
      <c r="AE293" s="44">
        <v>0</v>
      </c>
      <c r="AF293" s="44">
        <v>0</v>
      </c>
      <c r="AG293" s="43">
        <v>7.5274999999999999</v>
      </c>
      <c r="AI293" s="24"/>
      <c r="AJ293" s="268" t="s">
        <v>707</v>
      </c>
      <c r="AK293" s="23" t="s">
        <v>1236</v>
      </c>
      <c r="AL293" s="30"/>
      <c r="AM293" s="397">
        <f t="shared" si="65"/>
        <v>0</v>
      </c>
      <c r="AN293" s="397">
        <f t="shared" si="66"/>
        <v>0</v>
      </c>
      <c r="AO293" s="397">
        <f t="shared" si="66"/>
        <v>0</v>
      </c>
      <c r="AP293" s="397">
        <f t="shared" si="67"/>
        <v>0</v>
      </c>
      <c r="AQ293" s="397">
        <f t="shared" si="67"/>
        <v>0</v>
      </c>
      <c r="AR293" s="397">
        <f t="shared" si="67"/>
        <v>0</v>
      </c>
      <c r="AS293" s="397">
        <f t="shared" si="64"/>
        <v>0</v>
      </c>
      <c r="AT293" s="397">
        <f t="shared" si="64"/>
        <v>0</v>
      </c>
      <c r="AU293" s="397">
        <f t="shared" si="64"/>
        <v>0</v>
      </c>
      <c r="AV293" s="397">
        <f t="shared" si="64"/>
        <v>0</v>
      </c>
      <c r="AW293" s="314">
        <f t="shared" si="68"/>
        <v>0</v>
      </c>
    </row>
    <row r="294" spans="2:49" x14ac:dyDescent="0.25">
      <c r="B294" s="24"/>
      <c r="C294" s="265" t="s">
        <v>225</v>
      </c>
      <c r="D294" s="23" t="str">
        <f>IFERROR(VLOOKUP($C294,'World Cup Players'!B:X,3,FALSE),0)</f>
        <v>eng England</v>
      </c>
      <c r="E294" s="30"/>
      <c r="F294" s="23">
        <f>IFERROR(VLOOKUP($C294,'World Cup Players'!B:X,9,FALSE),0)</f>
        <v>602</v>
      </c>
      <c r="G294" s="23">
        <f>IFERROR(VLOOKUP($C294,'World Cup Players'!B:X,11,FALSE),0)</f>
        <v>6</v>
      </c>
      <c r="H294" s="23">
        <f>IFERROR(VLOOKUP($C294,'World Cup Players'!B:X,12,FALSE),0)</f>
        <v>1</v>
      </c>
      <c r="I294" s="23">
        <f>IFERROR(VLOOKUP($C294,'GAME WINNING GOALS'!A:B,2,FALSE),0)</f>
        <v>3</v>
      </c>
      <c r="J294" s="23">
        <f>IFERROR(VLOOKUP($C294,'World Cup Players'!B:X,17,FALSE),0)</f>
        <v>1</v>
      </c>
      <c r="K294" s="23">
        <f>IFERROR(VLOOKUP($C294,'World Cup Players'!B:X,18,FALSE),0)</f>
        <v>0</v>
      </c>
      <c r="L294" s="44">
        <f>IFERROR(VLOOKUP($C294,'World Cup GK'!B:AE,16,FALSE),0)</f>
        <v>0</v>
      </c>
      <c r="M294" s="44">
        <f>IFERROR(VLOOKUP($C294,'World Cup GK'!B:AE,19,FALSE),0)</f>
        <v>0</v>
      </c>
      <c r="N294" s="44">
        <f>IFERROR(VLOOKUP($C294,'World Cup GK'!B:AE,14,FALSE),0)</f>
        <v>0</v>
      </c>
      <c r="O294" s="44">
        <f>IFERROR(VLOOKUP($C294,'World Cup GK'!B:AE,11,FALSE),0)</f>
        <v>0</v>
      </c>
      <c r="P294" s="43">
        <f t="shared" si="70"/>
        <v>14.746600000000001</v>
      </c>
      <c r="S294" s="24"/>
      <c r="T294" s="265" t="s">
        <v>225</v>
      </c>
      <c r="U294" s="23" t="s">
        <v>1542</v>
      </c>
      <c r="V294" s="30"/>
      <c r="W294" s="23">
        <v>402</v>
      </c>
      <c r="X294" s="23">
        <v>4</v>
      </c>
      <c r="Y294" s="23">
        <v>1</v>
      </c>
      <c r="Z294" s="23">
        <v>2</v>
      </c>
      <c r="AA294" s="23">
        <v>1</v>
      </c>
      <c r="AB294" s="23">
        <v>0</v>
      </c>
      <c r="AC294" s="44">
        <v>0</v>
      </c>
      <c r="AD294" s="44">
        <v>0</v>
      </c>
      <c r="AE294" s="44">
        <v>0</v>
      </c>
      <c r="AF294" s="44">
        <v>0</v>
      </c>
      <c r="AG294" s="43">
        <v>10.086600000000001</v>
      </c>
      <c r="AI294" s="24"/>
      <c r="AJ294" s="265" t="s">
        <v>225</v>
      </c>
      <c r="AK294" s="23" t="s">
        <v>1542</v>
      </c>
      <c r="AL294" s="30"/>
      <c r="AM294" s="397">
        <f t="shared" si="65"/>
        <v>200</v>
      </c>
      <c r="AN294" s="397">
        <f t="shared" si="66"/>
        <v>2</v>
      </c>
      <c r="AO294" s="397">
        <f t="shared" si="66"/>
        <v>0</v>
      </c>
      <c r="AP294" s="397">
        <f t="shared" si="67"/>
        <v>1</v>
      </c>
      <c r="AQ294" s="397">
        <f t="shared" si="67"/>
        <v>0</v>
      </c>
      <c r="AR294" s="397">
        <f t="shared" si="67"/>
        <v>0</v>
      </c>
      <c r="AS294" s="397">
        <f t="shared" si="64"/>
        <v>0</v>
      </c>
      <c r="AT294" s="397">
        <f t="shared" si="64"/>
        <v>0</v>
      </c>
      <c r="AU294" s="397">
        <f t="shared" si="64"/>
        <v>0</v>
      </c>
      <c r="AV294" s="397">
        <f t="shared" si="64"/>
        <v>0</v>
      </c>
      <c r="AW294" s="314">
        <f t="shared" ref="AW294:AW297" si="75">P294-AG294</f>
        <v>4.66</v>
      </c>
    </row>
    <row r="295" spans="2:49" x14ac:dyDescent="0.25">
      <c r="B295" s="24"/>
      <c r="C295" s="268" t="s">
        <v>358</v>
      </c>
      <c r="D295" s="23" t="str">
        <f>IFERROR(VLOOKUP($C295,'World Cup Players'!B:X,3,FALSE),0)</f>
        <v>eng England</v>
      </c>
      <c r="E295" s="30"/>
      <c r="F295" s="23">
        <f>IFERROR(VLOOKUP($C295,'World Cup Players'!B:X,9,FALSE),0)</f>
        <v>467</v>
      </c>
      <c r="G295" s="23">
        <f>IFERROR(VLOOKUP($C295,'World Cup Players'!B:X,11,FALSE),0)</f>
        <v>0</v>
      </c>
      <c r="H295" s="23">
        <f>IFERROR(VLOOKUP($C295,'World Cup Players'!B:X,12,FALSE),0)</f>
        <v>1</v>
      </c>
      <c r="I295" s="23">
        <f>IFERROR(VLOOKUP($C295,'GAME WINNING GOALS'!A:B,2,FALSE),0)</f>
        <v>0</v>
      </c>
      <c r="J295" s="23">
        <f>IFERROR(VLOOKUP($C295,'World Cup Players'!B:X,17,FALSE),0)</f>
        <v>2</v>
      </c>
      <c r="K295" s="23">
        <f>IFERROR(VLOOKUP($C295,'World Cup Players'!B:X,18,FALSE),0)</f>
        <v>0</v>
      </c>
      <c r="L295" s="44">
        <f>IFERROR(VLOOKUP($C295,'World Cup GK'!B:AE,16,FALSE),0)</f>
        <v>0</v>
      </c>
      <c r="M295" s="44">
        <f>IFERROR(VLOOKUP($C295,'World Cup GK'!B:AE,19,FALSE),0)</f>
        <v>0</v>
      </c>
      <c r="N295" s="44">
        <f>IFERROR(VLOOKUP($C295,'World Cup GK'!B:AE,14,FALSE),0)</f>
        <v>0</v>
      </c>
      <c r="O295" s="44">
        <f>IFERROR(VLOOKUP($C295,'World Cup GK'!B:AE,11,FALSE),0)</f>
        <v>0</v>
      </c>
      <c r="P295" s="43">
        <f t="shared" si="70"/>
        <v>4.3761000000000001</v>
      </c>
      <c r="S295" s="24"/>
      <c r="T295" s="268" t="s">
        <v>358</v>
      </c>
      <c r="U295" s="23" t="s">
        <v>1542</v>
      </c>
      <c r="V295" s="30"/>
      <c r="W295" s="23">
        <v>340</v>
      </c>
      <c r="X295" s="23">
        <v>0</v>
      </c>
      <c r="Y295" s="23">
        <v>1</v>
      </c>
      <c r="Z295" s="23">
        <v>0</v>
      </c>
      <c r="AA295" s="23">
        <v>2</v>
      </c>
      <c r="AB295" s="23">
        <v>0</v>
      </c>
      <c r="AC295" s="44">
        <v>0</v>
      </c>
      <c r="AD295" s="44">
        <v>0</v>
      </c>
      <c r="AE295" s="44">
        <v>0</v>
      </c>
      <c r="AF295" s="44">
        <v>0</v>
      </c>
      <c r="AG295" s="43">
        <v>3.3220000000000001</v>
      </c>
      <c r="AI295" s="24"/>
      <c r="AJ295" s="268" t="s">
        <v>358</v>
      </c>
      <c r="AK295" s="23" t="s">
        <v>1542</v>
      </c>
      <c r="AL295" s="30"/>
      <c r="AM295" s="397">
        <f t="shared" si="65"/>
        <v>127</v>
      </c>
      <c r="AN295" s="397">
        <f t="shared" si="66"/>
        <v>0</v>
      </c>
      <c r="AO295" s="397">
        <f t="shared" si="66"/>
        <v>0</v>
      </c>
      <c r="AP295" s="397">
        <f t="shared" si="67"/>
        <v>0</v>
      </c>
      <c r="AQ295" s="397">
        <f t="shared" si="67"/>
        <v>0</v>
      </c>
      <c r="AR295" s="397">
        <f t="shared" si="67"/>
        <v>0</v>
      </c>
      <c r="AS295" s="397">
        <f t="shared" si="64"/>
        <v>0</v>
      </c>
      <c r="AT295" s="397">
        <f t="shared" si="64"/>
        <v>0</v>
      </c>
      <c r="AU295" s="397">
        <f t="shared" si="64"/>
        <v>0</v>
      </c>
      <c r="AV295" s="397">
        <f t="shared" si="64"/>
        <v>0</v>
      </c>
      <c r="AW295" s="314">
        <f t="shared" si="75"/>
        <v>1.0541</v>
      </c>
    </row>
    <row r="296" spans="2:49" x14ac:dyDescent="0.25">
      <c r="B296" s="24"/>
      <c r="C296" s="265" t="s">
        <v>475</v>
      </c>
      <c r="D296" s="23" t="str">
        <f>IFERROR(VLOOKUP($C296,'World Cup Players'!B:X,3,FALSE),0)</f>
        <v>es Spain</v>
      </c>
      <c r="E296" s="30"/>
      <c r="F296" s="23">
        <f>IFERROR(VLOOKUP($C296,'World Cup Players'!B:X,9,FALSE),0)</f>
        <v>67</v>
      </c>
      <c r="G296" s="23">
        <f>IFERROR(VLOOKUP($C296,'World Cup Players'!B:X,11,FALSE),0)</f>
        <v>0</v>
      </c>
      <c r="H296" s="23">
        <f>IFERROR(VLOOKUP($C296,'World Cup Players'!B:X,12,FALSE),0)</f>
        <v>0</v>
      </c>
      <c r="I296" s="23">
        <f>IFERROR(VLOOKUP($C296,'GAME WINNING GOALS'!A:B,2,FALSE),0)</f>
        <v>0</v>
      </c>
      <c r="J296" s="23">
        <f>IFERROR(VLOOKUP($C296,'World Cup Players'!B:X,17,FALSE),0)</f>
        <v>0</v>
      </c>
      <c r="K296" s="23">
        <f>IFERROR(VLOOKUP($C296,'World Cup Players'!B:X,18,FALSE),0)</f>
        <v>0</v>
      </c>
      <c r="L296" s="44">
        <f>IFERROR(VLOOKUP($C296,'World Cup GK'!B:AE,16,FALSE),0)</f>
        <v>0</v>
      </c>
      <c r="M296" s="44">
        <f>IFERROR(VLOOKUP($C296,'World Cup GK'!B:AE,19,FALSE),0)</f>
        <v>0</v>
      </c>
      <c r="N296" s="44">
        <f>IFERROR(VLOOKUP($C296,'World Cup GK'!B:AE,14,FALSE),0)</f>
        <v>0</v>
      </c>
      <c r="O296" s="44">
        <f>IFERROR(VLOOKUP($C296,'World Cup GK'!B:AE,11,FALSE),0)</f>
        <v>0</v>
      </c>
      <c r="P296" s="43">
        <f t="shared" si="70"/>
        <v>0.55610000000000004</v>
      </c>
      <c r="S296" s="24"/>
      <c r="T296" s="265" t="s">
        <v>475</v>
      </c>
      <c r="U296" s="23" t="s">
        <v>1275</v>
      </c>
      <c r="V296" s="30"/>
      <c r="W296" s="23">
        <v>48</v>
      </c>
      <c r="X296" s="23">
        <v>0</v>
      </c>
      <c r="Y296" s="23">
        <v>0</v>
      </c>
      <c r="Z296" s="23">
        <v>0</v>
      </c>
      <c r="AA296" s="23">
        <v>0</v>
      </c>
      <c r="AB296" s="23">
        <v>0</v>
      </c>
      <c r="AC296" s="44">
        <v>0</v>
      </c>
      <c r="AD296" s="44">
        <v>0</v>
      </c>
      <c r="AE296" s="44">
        <v>0</v>
      </c>
      <c r="AF296" s="44">
        <v>0</v>
      </c>
      <c r="AG296" s="43">
        <v>0.39839999999999998</v>
      </c>
      <c r="AI296" s="24"/>
      <c r="AJ296" s="265" t="s">
        <v>475</v>
      </c>
      <c r="AK296" s="23" t="s">
        <v>1275</v>
      </c>
      <c r="AL296" s="30"/>
      <c r="AM296" s="397">
        <f t="shared" si="65"/>
        <v>19</v>
      </c>
      <c r="AN296" s="397">
        <f t="shared" si="66"/>
        <v>0</v>
      </c>
      <c r="AO296" s="397">
        <f t="shared" si="66"/>
        <v>0</v>
      </c>
      <c r="AP296" s="397">
        <f t="shared" si="67"/>
        <v>0</v>
      </c>
      <c r="AQ296" s="397">
        <f t="shared" si="67"/>
        <v>0</v>
      </c>
      <c r="AR296" s="397">
        <f t="shared" si="67"/>
        <v>0</v>
      </c>
      <c r="AS296" s="397">
        <f t="shared" si="64"/>
        <v>0</v>
      </c>
      <c r="AT296" s="397">
        <f t="shared" si="64"/>
        <v>0</v>
      </c>
      <c r="AU296" s="397">
        <f t="shared" si="64"/>
        <v>0</v>
      </c>
      <c r="AV296" s="397">
        <f t="shared" si="64"/>
        <v>0</v>
      </c>
      <c r="AW296" s="314">
        <f t="shared" si="75"/>
        <v>0.15770000000000006</v>
      </c>
    </row>
    <row r="297" spans="2:49" x14ac:dyDescent="0.25">
      <c r="B297" s="24"/>
      <c r="C297" s="265" t="s">
        <v>734</v>
      </c>
      <c r="D297" s="23" t="str">
        <f>IFERROR(VLOOKUP($C297,'World Cup Players'!B:X,3,FALSE),0)</f>
        <v>no Norway</v>
      </c>
      <c r="E297" s="30"/>
      <c r="F297" s="23">
        <f>IFERROR(VLOOKUP($C297,'World Cup Players'!B:X,9,FALSE),0)</f>
        <v>470</v>
      </c>
      <c r="G297" s="23">
        <f>IFERROR(VLOOKUP($C297,'World Cup Players'!B:X,11,FALSE),0)</f>
        <v>0</v>
      </c>
      <c r="H297" s="23">
        <f>IFERROR(VLOOKUP($C297,'World Cup Players'!B:X,12,FALSE),0)</f>
        <v>4</v>
      </c>
      <c r="I297" s="23">
        <f>IFERROR(VLOOKUP($C297,'GAME WINNING GOALS'!A:B,2,FALSE),0)</f>
        <v>0</v>
      </c>
      <c r="J297" s="23">
        <f>IFERROR(VLOOKUP($C297,'World Cup Players'!B:X,17,FALSE),0)</f>
        <v>0</v>
      </c>
      <c r="K297" s="23">
        <f>IFERROR(VLOOKUP($C297,'World Cup Players'!B:X,18,FALSE),0)</f>
        <v>0</v>
      </c>
      <c r="L297" s="44">
        <f>IFERROR(VLOOKUP($C297,'World Cup GK'!B:AE,16,FALSE),0)</f>
        <v>0</v>
      </c>
      <c r="M297" s="44">
        <f>IFERROR(VLOOKUP($C297,'World Cup GK'!B:AE,19,FALSE),0)</f>
        <v>0</v>
      </c>
      <c r="N297" s="44">
        <f>IFERROR(VLOOKUP($C297,'World Cup GK'!B:AE,14,FALSE),0)</f>
        <v>0</v>
      </c>
      <c r="O297" s="44">
        <f>IFERROR(VLOOKUP($C297,'World Cup GK'!B:AE,11,FALSE),0)</f>
        <v>0</v>
      </c>
      <c r="P297" s="43">
        <f t="shared" si="70"/>
        <v>7.9009999999999998</v>
      </c>
      <c r="S297" s="24"/>
      <c r="T297" s="265" t="s">
        <v>734</v>
      </c>
      <c r="U297" s="23" t="s">
        <v>1397</v>
      </c>
      <c r="V297" s="30"/>
      <c r="W297" s="23">
        <v>350</v>
      </c>
      <c r="X297" s="23">
        <v>0</v>
      </c>
      <c r="Y297" s="23">
        <v>3</v>
      </c>
      <c r="Z297" s="23">
        <v>0</v>
      </c>
      <c r="AA297" s="23">
        <v>0</v>
      </c>
      <c r="AB297" s="23">
        <v>0</v>
      </c>
      <c r="AC297" s="44">
        <v>0</v>
      </c>
      <c r="AD297" s="44">
        <v>0</v>
      </c>
      <c r="AE297" s="44">
        <v>0</v>
      </c>
      <c r="AF297" s="44">
        <v>0</v>
      </c>
      <c r="AG297" s="43">
        <v>5.9050000000000002</v>
      </c>
      <c r="AI297" s="24"/>
      <c r="AJ297" s="265" t="s">
        <v>734</v>
      </c>
      <c r="AK297" s="23" t="s">
        <v>1397</v>
      </c>
      <c r="AL297" s="30"/>
      <c r="AM297" s="397">
        <f t="shared" si="65"/>
        <v>120</v>
      </c>
      <c r="AN297" s="397">
        <f t="shared" si="66"/>
        <v>0</v>
      </c>
      <c r="AO297" s="397">
        <f t="shared" si="66"/>
        <v>1</v>
      </c>
      <c r="AP297" s="397">
        <f t="shared" si="67"/>
        <v>0</v>
      </c>
      <c r="AQ297" s="397">
        <f t="shared" si="67"/>
        <v>0</v>
      </c>
      <c r="AR297" s="397">
        <f t="shared" si="67"/>
        <v>0</v>
      </c>
      <c r="AS297" s="397">
        <f t="shared" si="64"/>
        <v>0</v>
      </c>
      <c r="AT297" s="397">
        <f t="shared" si="64"/>
        <v>0</v>
      </c>
      <c r="AU297" s="397">
        <f t="shared" si="64"/>
        <v>0</v>
      </c>
      <c r="AV297" s="397">
        <f t="shared" si="64"/>
        <v>0</v>
      </c>
      <c r="AW297" s="314">
        <f t="shared" si="75"/>
        <v>1.9959999999999996</v>
      </c>
    </row>
    <row r="298" spans="2:49" x14ac:dyDescent="0.25">
      <c r="B298" s="24"/>
      <c r="C298" s="265" t="s">
        <v>543</v>
      </c>
      <c r="D298" s="23" t="str">
        <f>IFERROR(VLOOKUP($C298,'World Cup Players'!B:X,3,FALSE),0)</f>
        <v>pt Portugal</v>
      </c>
      <c r="E298" s="30"/>
      <c r="F298" s="23">
        <f>IFERROR(VLOOKUP($C298,'World Cup Players'!B:X,9,FALSE),0)</f>
        <v>376</v>
      </c>
      <c r="G298" s="23">
        <f>IFERROR(VLOOKUP($C298,'World Cup Players'!B:X,11,FALSE),0)</f>
        <v>0</v>
      </c>
      <c r="H298" s="23">
        <f>IFERROR(VLOOKUP($C298,'World Cup Players'!B:X,12,FALSE),0)</f>
        <v>0</v>
      </c>
      <c r="I298" s="23">
        <f>IFERROR(VLOOKUP($C298,'GAME WINNING GOALS'!A:B,2,FALSE),0)</f>
        <v>0</v>
      </c>
      <c r="J298" s="23">
        <f>IFERROR(VLOOKUP($C298,'World Cup Players'!B:X,17,FALSE),0)</f>
        <v>0</v>
      </c>
      <c r="K298" s="23">
        <f>IFERROR(VLOOKUP($C298,'World Cup Players'!B:X,18,FALSE),0)</f>
        <v>0</v>
      </c>
      <c r="L298" s="44">
        <f>IFERROR(VLOOKUP($C298,'World Cup GK'!B:AE,16,FALSE),0)</f>
        <v>0</v>
      </c>
      <c r="M298" s="44">
        <f>IFERROR(VLOOKUP($C298,'World Cup GK'!B:AE,19,FALSE),0)</f>
        <v>0</v>
      </c>
      <c r="N298" s="44">
        <f>IFERROR(VLOOKUP($C298,'World Cup GK'!B:AE,14,FALSE),0)</f>
        <v>0</v>
      </c>
      <c r="O298" s="44">
        <f>IFERROR(VLOOKUP($C298,'World Cup GK'!B:AE,11,FALSE),0)</f>
        <v>0</v>
      </c>
      <c r="P298" s="43">
        <f t="shared" si="70"/>
        <v>3.1208</v>
      </c>
      <c r="S298" s="24"/>
      <c r="T298" s="265" t="s">
        <v>543</v>
      </c>
      <c r="U298" s="23" t="s">
        <v>1545</v>
      </c>
      <c r="V298" s="30"/>
      <c r="W298" s="23">
        <v>376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44">
        <v>0</v>
      </c>
      <c r="AD298" s="44">
        <v>0</v>
      </c>
      <c r="AE298" s="44">
        <v>0</v>
      </c>
      <c r="AF298" s="44">
        <v>0</v>
      </c>
      <c r="AG298" s="43">
        <v>3.1208</v>
      </c>
      <c r="AI298" s="24"/>
      <c r="AJ298" s="265" t="s">
        <v>543</v>
      </c>
      <c r="AK298" s="23" t="s">
        <v>1545</v>
      </c>
      <c r="AL298" s="30"/>
      <c r="AM298" s="397">
        <f t="shared" si="65"/>
        <v>0</v>
      </c>
      <c r="AN298" s="397">
        <f t="shared" si="66"/>
        <v>0</v>
      </c>
      <c r="AO298" s="397">
        <f t="shared" si="66"/>
        <v>0</v>
      </c>
      <c r="AP298" s="397">
        <f t="shared" si="67"/>
        <v>0</v>
      </c>
      <c r="AQ298" s="397">
        <f t="shared" si="67"/>
        <v>0</v>
      </c>
      <c r="AR298" s="397">
        <f t="shared" si="67"/>
        <v>0</v>
      </c>
      <c r="AS298" s="397">
        <f t="shared" si="64"/>
        <v>0</v>
      </c>
      <c r="AT298" s="397">
        <f t="shared" si="64"/>
        <v>0</v>
      </c>
      <c r="AU298" s="397">
        <f t="shared" si="64"/>
        <v>0</v>
      </c>
      <c r="AV298" s="397">
        <f t="shared" si="64"/>
        <v>0</v>
      </c>
      <c r="AW298" s="314">
        <f t="shared" si="68"/>
        <v>0</v>
      </c>
    </row>
    <row r="299" spans="2:49" x14ac:dyDescent="0.25">
      <c r="B299" s="24"/>
      <c r="C299" s="265" t="s">
        <v>381</v>
      </c>
      <c r="D299" s="23" t="str">
        <f>IFERROR(VLOOKUP($C299,'World Cup Players'!B:X,3,FALSE),0)</f>
        <v>sn Senegal</v>
      </c>
      <c r="E299" s="30"/>
      <c r="F299" s="23">
        <f>IFERROR(VLOOKUP($C299,'World Cup Players'!B:X,9,FALSE),0)</f>
        <v>234</v>
      </c>
      <c r="G299" s="23">
        <f>IFERROR(VLOOKUP($C299,'World Cup Players'!B:X,11,FALSE),0)</f>
        <v>0</v>
      </c>
      <c r="H299" s="23">
        <f>IFERROR(VLOOKUP($C299,'World Cup Players'!B:X,12,FALSE),0)</f>
        <v>1</v>
      </c>
      <c r="I299" s="23">
        <f>IFERROR(VLOOKUP($C299,'GAME WINNING GOALS'!A:B,2,FALSE),0)</f>
        <v>0</v>
      </c>
      <c r="J299" s="23">
        <f>IFERROR(VLOOKUP($C299,'World Cup Players'!B:X,17,FALSE),0)</f>
        <v>0</v>
      </c>
      <c r="K299" s="23">
        <f>IFERROR(VLOOKUP($C299,'World Cup Players'!B:X,18,FALSE),0)</f>
        <v>0</v>
      </c>
      <c r="L299" s="44">
        <f>IFERROR(VLOOKUP($C299,'World Cup GK'!B:AE,16,FALSE),0)</f>
        <v>0</v>
      </c>
      <c r="M299" s="44">
        <f>IFERROR(VLOOKUP($C299,'World Cup GK'!B:AE,19,FALSE),0)</f>
        <v>0</v>
      </c>
      <c r="N299" s="44">
        <f>IFERROR(VLOOKUP($C299,'World Cup GK'!B:AE,14,FALSE),0)</f>
        <v>0</v>
      </c>
      <c r="O299" s="44">
        <f>IFERROR(VLOOKUP($C299,'World Cup GK'!B:AE,11,FALSE),0)</f>
        <v>0</v>
      </c>
      <c r="P299" s="43">
        <f t="shared" si="70"/>
        <v>2.9421999999999997</v>
      </c>
      <c r="S299" s="24"/>
      <c r="T299" s="265" t="s">
        <v>381</v>
      </c>
      <c r="U299" s="23" t="s">
        <v>1438</v>
      </c>
      <c r="V299" s="30"/>
      <c r="W299" s="23">
        <v>234</v>
      </c>
      <c r="X299" s="23">
        <v>0</v>
      </c>
      <c r="Y299" s="23">
        <v>1</v>
      </c>
      <c r="Z299" s="23">
        <v>0</v>
      </c>
      <c r="AA299" s="23">
        <v>0</v>
      </c>
      <c r="AB299" s="23">
        <v>0</v>
      </c>
      <c r="AC299" s="44">
        <v>0</v>
      </c>
      <c r="AD299" s="44">
        <v>0</v>
      </c>
      <c r="AE299" s="44">
        <v>0</v>
      </c>
      <c r="AF299" s="44">
        <v>0</v>
      </c>
      <c r="AG299" s="43">
        <v>2.9421999999999997</v>
      </c>
      <c r="AI299" s="24"/>
      <c r="AJ299" s="265" t="s">
        <v>381</v>
      </c>
      <c r="AK299" s="23" t="s">
        <v>1438</v>
      </c>
      <c r="AL299" s="30"/>
      <c r="AM299" s="397">
        <f t="shared" si="65"/>
        <v>0</v>
      </c>
      <c r="AN299" s="397">
        <f t="shared" si="66"/>
        <v>0</v>
      </c>
      <c r="AO299" s="397">
        <f t="shared" si="66"/>
        <v>0</v>
      </c>
      <c r="AP299" s="397">
        <f t="shared" si="67"/>
        <v>0</v>
      </c>
      <c r="AQ299" s="397">
        <f t="shared" si="67"/>
        <v>0</v>
      </c>
      <c r="AR299" s="397">
        <f t="shared" si="67"/>
        <v>0</v>
      </c>
      <c r="AS299" s="397">
        <f t="shared" si="64"/>
        <v>0</v>
      </c>
      <c r="AT299" s="397">
        <f t="shared" si="64"/>
        <v>0</v>
      </c>
      <c r="AU299" s="397">
        <f t="shared" si="64"/>
        <v>0</v>
      </c>
      <c r="AV299" s="397">
        <f t="shared" si="64"/>
        <v>0</v>
      </c>
      <c r="AW299" s="314">
        <f t="shared" si="68"/>
        <v>0</v>
      </c>
    </row>
    <row r="300" spans="2:49" x14ac:dyDescent="0.25">
      <c r="B300" s="24"/>
      <c r="C300" s="265" t="s">
        <v>360</v>
      </c>
      <c r="D300" s="23" t="str">
        <f>IFERROR(VLOOKUP($C300,'World Cup Players'!B:X,3,FALSE),0)</f>
        <v>ir IR Iran</v>
      </c>
      <c r="E300" s="30"/>
      <c r="F300" s="23">
        <f>IFERROR(VLOOKUP($C300,'World Cup Players'!B:X,9,FALSE),0)</f>
        <v>259</v>
      </c>
      <c r="G300" s="23">
        <f>IFERROR(VLOOKUP($C300,'World Cup Players'!B:X,11,FALSE),0)</f>
        <v>0</v>
      </c>
      <c r="H300" s="23">
        <f>IFERROR(VLOOKUP($C300,'World Cup Players'!B:X,12,FALSE),0)</f>
        <v>0</v>
      </c>
      <c r="I300" s="23">
        <f>IFERROR(VLOOKUP($C300,'GAME WINNING GOALS'!A:B,2,FALSE),0)</f>
        <v>0</v>
      </c>
      <c r="J300" s="23">
        <f>IFERROR(VLOOKUP($C300,'World Cup Players'!B:X,17,FALSE),0)</f>
        <v>0</v>
      </c>
      <c r="K300" s="23">
        <f>IFERROR(VLOOKUP($C300,'World Cup Players'!B:X,18,FALSE),0)</f>
        <v>0</v>
      </c>
      <c r="L300" s="44">
        <f>IFERROR(VLOOKUP($C300,'World Cup GK'!B:AE,16,FALSE),0)</f>
        <v>0</v>
      </c>
      <c r="M300" s="44">
        <f>IFERROR(VLOOKUP($C300,'World Cup GK'!B:AE,19,FALSE),0)</f>
        <v>0</v>
      </c>
      <c r="N300" s="44">
        <f>IFERROR(VLOOKUP($C300,'World Cup GK'!B:AE,14,FALSE),0)</f>
        <v>0</v>
      </c>
      <c r="O300" s="44">
        <f>IFERROR(VLOOKUP($C300,'World Cup GK'!B:AE,11,FALSE),0)</f>
        <v>0</v>
      </c>
      <c r="P300" s="43">
        <f t="shared" si="70"/>
        <v>2.1497000000000002</v>
      </c>
      <c r="S300" s="24"/>
      <c r="T300" s="265" t="s">
        <v>360</v>
      </c>
      <c r="U300" s="23" t="s">
        <v>1246</v>
      </c>
      <c r="V300" s="30"/>
      <c r="W300" s="23">
        <v>259</v>
      </c>
      <c r="X300" s="23">
        <v>0</v>
      </c>
      <c r="Y300" s="23">
        <v>0</v>
      </c>
      <c r="Z300" s="23">
        <v>0</v>
      </c>
      <c r="AA300" s="23">
        <v>0</v>
      </c>
      <c r="AB300" s="23">
        <v>0</v>
      </c>
      <c r="AC300" s="44">
        <v>0</v>
      </c>
      <c r="AD300" s="44">
        <v>0</v>
      </c>
      <c r="AE300" s="44">
        <v>0</v>
      </c>
      <c r="AF300" s="44">
        <v>0</v>
      </c>
      <c r="AG300" s="43">
        <v>2.1497000000000002</v>
      </c>
      <c r="AI300" s="24"/>
      <c r="AJ300" s="265" t="s">
        <v>360</v>
      </c>
      <c r="AK300" s="23" t="s">
        <v>1246</v>
      </c>
      <c r="AL300" s="30"/>
      <c r="AM300" s="397">
        <f t="shared" si="65"/>
        <v>0</v>
      </c>
      <c r="AN300" s="397">
        <f t="shared" si="66"/>
        <v>0</v>
      </c>
      <c r="AO300" s="397">
        <f t="shared" si="66"/>
        <v>0</v>
      </c>
      <c r="AP300" s="397">
        <f t="shared" si="67"/>
        <v>0</v>
      </c>
      <c r="AQ300" s="397">
        <f t="shared" si="67"/>
        <v>0</v>
      </c>
      <c r="AR300" s="397">
        <f t="shared" si="67"/>
        <v>0</v>
      </c>
      <c r="AS300" s="397">
        <f t="shared" si="64"/>
        <v>0</v>
      </c>
      <c r="AT300" s="397">
        <f t="shared" si="64"/>
        <v>0</v>
      </c>
      <c r="AU300" s="397">
        <f t="shared" si="64"/>
        <v>0</v>
      </c>
      <c r="AV300" s="397">
        <f t="shared" si="64"/>
        <v>0</v>
      </c>
      <c r="AW300" s="314">
        <f t="shared" si="68"/>
        <v>0</v>
      </c>
    </row>
    <row r="301" spans="2:49" x14ac:dyDescent="0.25">
      <c r="B301" s="24"/>
      <c r="C301" s="268" t="s">
        <v>411</v>
      </c>
      <c r="D301" s="23" t="str">
        <f>IFERROR(VLOOKUP($C301,'World Cup Players'!B:X,3,FALSE),0)</f>
        <v>au Australia</v>
      </c>
      <c r="E301" s="30"/>
      <c r="F301" s="23">
        <f>IFERROR(VLOOKUP($C301,'World Cup Players'!B:X,9,FALSE),0)</f>
        <v>223</v>
      </c>
      <c r="G301" s="23">
        <f>IFERROR(VLOOKUP($C301,'World Cup Players'!B:X,11,FALSE),0)</f>
        <v>0</v>
      </c>
      <c r="H301" s="23">
        <f>IFERROR(VLOOKUP($C301,'World Cup Players'!B:X,12,FALSE),0)</f>
        <v>0</v>
      </c>
      <c r="I301" s="23">
        <f>IFERROR(VLOOKUP($C301,'GAME WINNING GOALS'!A:B,2,FALSE),0)</f>
        <v>0</v>
      </c>
      <c r="J301" s="23">
        <f>IFERROR(VLOOKUP($C301,'World Cup Players'!B:X,17,FALSE),0)</f>
        <v>1</v>
      </c>
      <c r="K301" s="23">
        <f>IFERROR(VLOOKUP($C301,'World Cup Players'!B:X,18,FALSE),0)</f>
        <v>0</v>
      </c>
      <c r="L301" s="44">
        <f>IFERROR(VLOOKUP($C301,'World Cup GK'!B:AE,16,FALSE),0)</f>
        <v>0</v>
      </c>
      <c r="M301" s="44">
        <f>IFERROR(VLOOKUP($C301,'World Cup GK'!B:AE,19,FALSE),0)</f>
        <v>0</v>
      </c>
      <c r="N301" s="44">
        <f>IFERROR(VLOOKUP($C301,'World Cup GK'!B:AE,14,FALSE),0)</f>
        <v>0</v>
      </c>
      <c r="O301" s="44">
        <f>IFERROR(VLOOKUP($C301,'World Cup GK'!B:AE,11,FALSE),0)</f>
        <v>0</v>
      </c>
      <c r="P301" s="43">
        <f t="shared" si="70"/>
        <v>1.6009</v>
      </c>
      <c r="S301" s="24"/>
      <c r="T301" s="268" t="s">
        <v>411</v>
      </c>
      <c r="U301" s="23" t="s">
        <v>998</v>
      </c>
      <c r="V301" s="30"/>
      <c r="W301" s="23">
        <v>223</v>
      </c>
      <c r="X301" s="23">
        <v>0</v>
      </c>
      <c r="Y301" s="23">
        <v>0</v>
      </c>
      <c r="Z301" s="23">
        <v>0</v>
      </c>
      <c r="AA301" s="23">
        <v>1</v>
      </c>
      <c r="AB301" s="23">
        <v>0</v>
      </c>
      <c r="AC301" s="44">
        <v>0</v>
      </c>
      <c r="AD301" s="44">
        <v>0</v>
      </c>
      <c r="AE301" s="44">
        <v>0</v>
      </c>
      <c r="AF301" s="44">
        <v>0</v>
      </c>
      <c r="AG301" s="43">
        <v>1.6009</v>
      </c>
      <c r="AI301" s="24"/>
      <c r="AJ301" s="268" t="s">
        <v>411</v>
      </c>
      <c r="AK301" s="23" t="s">
        <v>998</v>
      </c>
      <c r="AL301" s="30"/>
      <c r="AM301" s="397">
        <f t="shared" si="65"/>
        <v>0</v>
      </c>
      <c r="AN301" s="397">
        <f t="shared" si="66"/>
        <v>0</v>
      </c>
      <c r="AO301" s="397">
        <f t="shared" si="66"/>
        <v>0</v>
      </c>
      <c r="AP301" s="397">
        <f t="shared" si="67"/>
        <v>0</v>
      </c>
      <c r="AQ301" s="397">
        <f t="shared" si="67"/>
        <v>0</v>
      </c>
      <c r="AR301" s="397">
        <f t="shared" si="67"/>
        <v>0</v>
      </c>
      <c r="AS301" s="397">
        <f t="shared" si="64"/>
        <v>0</v>
      </c>
      <c r="AT301" s="397">
        <f t="shared" si="64"/>
        <v>0</v>
      </c>
      <c r="AU301" s="397">
        <f t="shared" si="64"/>
        <v>0</v>
      </c>
      <c r="AV301" s="397">
        <f t="shared" si="64"/>
        <v>0</v>
      </c>
      <c r="AW301" s="314">
        <f t="shared" si="68"/>
        <v>0</v>
      </c>
    </row>
    <row r="302" spans="2:49" x14ac:dyDescent="0.25">
      <c r="B302" s="24"/>
      <c r="C302" s="265" t="s">
        <v>593</v>
      </c>
      <c r="D302" s="23" t="str">
        <f>IFERROR(VLOOKUP($C302,'World Cup Players'!B:X,3,FALSE),0)</f>
        <v>tr Türkiye</v>
      </c>
      <c r="E302" s="30"/>
      <c r="F302" s="23">
        <f>IFERROR(VLOOKUP($C302,'World Cup Players'!B:X,9,FALSE),0)</f>
        <v>180</v>
      </c>
      <c r="G302" s="23">
        <f>IFERROR(VLOOKUP($C302,'World Cup Players'!B:X,11,FALSE),0)</f>
        <v>0</v>
      </c>
      <c r="H302" s="23">
        <f>IFERROR(VLOOKUP($C302,'World Cup Players'!B:X,12,FALSE),0)</f>
        <v>0</v>
      </c>
      <c r="I302" s="23">
        <f>IFERROR(VLOOKUP($C302,'GAME WINNING GOALS'!A:B,2,FALSE),0)</f>
        <v>0</v>
      </c>
      <c r="J302" s="23">
        <f>IFERROR(VLOOKUP($C302,'World Cup Players'!B:X,17,FALSE),0)</f>
        <v>0</v>
      </c>
      <c r="K302" s="23">
        <f>IFERROR(VLOOKUP($C302,'World Cup Players'!B:X,18,FALSE),0)</f>
        <v>0</v>
      </c>
      <c r="L302" s="44">
        <f>IFERROR(VLOOKUP($C302,'World Cup GK'!B:AE,16,FALSE),0)</f>
        <v>0</v>
      </c>
      <c r="M302" s="44">
        <f>IFERROR(VLOOKUP($C302,'World Cup GK'!B:AE,19,FALSE),0)</f>
        <v>0</v>
      </c>
      <c r="N302" s="44">
        <f>IFERROR(VLOOKUP($C302,'World Cup GK'!B:AE,14,FALSE),0)</f>
        <v>0</v>
      </c>
      <c r="O302" s="44">
        <f>IFERROR(VLOOKUP($C302,'World Cup GK'!B:AE,11,FALSE),0)</f>
        <v>0</v>
      </c>
      <c r="P302" s="43">
        <f t="shared" si="70"/>
        <v>1.494</v>
      </c>
      <c r="S302" s="24"/>
      <c r="T302" s="265" t="s">
        <v>593</v>
      </c>
      <c r="U302" s="23" t="s">
        <v>654</v>
      </c>
      <c r="V302" s="30"/>
      <c r="W302" s="23">
        <v>180</v>
      </c>
      <c r="X302" s="23">
        <v>0</v>
      </c>
      <c r="Y302" s="23">
        <v>0</v>
      </c>
      <c r="Z302" s="23">
        <v>0</v>
      </c>
      <c r="AA302" s="23">
        <v>0</v>
      </c>
      <c r="AB302" s="23">
        <v>0</v>
      </c>
      <c r="AC302" s="44">
        <v>0</v>
      </c>
      <c r="AD302" s="44">
        <v>0</v>
      </c>
      <c r="AE302" s="44">
        <v>0</v>
      </c>
      <c r="AF302" s="44">
        <v>0</v>
      </c>
      <c r="AG302" s="43">
        <v>1.494</v>
      </c>
      <c r="AI302" s="24"/>
      <c r="AJ302" s="265" t="s">
        <v>593</v>
      </c>
      <c r="AK302" s="23" t="s">
        <v>654</v>
      </c>
      <c r="AL302" s="30"/>
      <c r="AM302" s="397">
        <f t="shared" si="65"/>
        <v>0</v>
      </c>
      <c r="AN302" s="397">
        <f t="shared" si="66"/>
        <v>0</v>
      </c>
      <c r="AO302" s="397">
        <f t="shared" si="66"/>
        <v>0</v>
      </c>
      <c r="AP302" s="397">
        <f t="shared" si="67"/>
        <v>0</v>
      </c>
      <c r="AQ302" s="397">
        <f t="shared" si="67"/>
        <v>0</v>
      </c>
      <c r="AR302" s="397">
        <f t="shared" si="67"/>
        <v>0</v>
      </c>
      <c r="AS302" s="397">
        <f t="shared" si="64"/>
        <v>0</v>
      </c>
      <c r="AT302" s="397">
        <f t="shared" si="64"/>
        <v>0</v>
      </c>
      <c r="AU302" s="397">
        <f t="shared" si="64"/>
        <v>0</v>
      </c>
      <c r="AV302" s="397">
        <f t="shared" si="64"/>
        <v>0</v>
      </c>
      <c r="AW302" s="314">
        <f t="shared" si="68"/>
        <v>0</v>
      </c>
    </row>
    <row r="303" spans="2:49" ht="16.5" thickBot="1" x14ac:dyDescent="0.3">
      <c r="B303" s="24"/>
      <c r="C303" s="273" t="s">
        <v>102</v>
      </c>
      <c r="D303" s="23" t="str">
        <f>IFERROR(VLOOKUP($C303,'World Cup Players'!B:X,3,FALSE),0)</f>
        <v>de Germany</v>
      </c>
      <c r="E303" s="30"/>
      <c r="F303" s="23">
        <f>IFERROR(VLOOKUP($C303,'World Cup Players'!B:X,9,FALSE),0)</f>
        <v>351</v>
      </c>
      <c r="G303" s="23">
        <f>IFERROR(VLOOKUP($C303,'World Cup Players'!B:X,11,FALSE),0)</f>
        <v>0</v>
      </c>
      <c r="H303" s="23">
        <f>IFERROR(VLOOKUP($C303,'World Cup Players'!B:X,12,FALSE),0)</f>
        <v>2</v>
      </c>
      <c r="I303" s="23">
        <f>IFERROR(VLOOKUP($C303,'GAME WINNING GOALS'!A:B,2,FALSE),0)</f>
        <v>0</v>
      </c>
      <c r="J303" s="23">
        <f>IFERROR(VLOOKUP($C303,'World Cup Players'!B:X,17,FALSE),0)</f>
        <v>0</v>
      </c>
      <c r="K303" s="23">
        <f>IFERROR(VLOOKUP($C303,'World Cup Players'!B:X,18,FALSE),0)</f>
        <v>0</v>
      </c>
      <c r="L303" s="44">
        <f>IFERROR(VLOOKUP($C303,'World Cup GK'!B:AE,16,FALSE),0)</f>
        <v>0</v>
      </c>
      <c r="M303" s="44">
        <f>IFERROR(VLOOKUP($C303,'World Cup GK'!B:AE,19,FALSE),0)</f>
        <v>0</v>
      </c>
      <c r="N303" s="44">
        <f>IFERROR(VLOOKUP($C303,'World Cup GK'!B:AE,14,FALSE),0)</f>
        <v>0</v>
      </c>
      <c r="O303" s="44">
        <f>IFERROR(VLOOKUP($C303,'World Cup GK'!B:AE,11,FALSE),0)</f>
        <v>0</v>
      </c>
      <c r="P303" s="43">
        <f t="shared" si="70"/>
        <v>4.9132999999999996</v>
      </c>
      <c r="S303" s="24"/>
      <c r="T303" s="273" t="s">
        <v>102</v>
      </c>
      <c r="U303" s="23" t="s">
        <v>634</v>
      </c>
      <c r="V303" s="30"/>
      <c r="W303" s="23">
        <v>351</v>
      </c>
      <c r="X303" s="23">
        <v>0</v>
      </c>
      <c r="Y303" s="23">
        <v>2</v>
      </c>
      <c r="Z303" s="23">
        <v>0</v>
      </c>
      <c r="AA303" s="23">
        <v>0</v>
      </c>
      <c r="AB303" s="23">
        <v>0</v>
      </c>
      <c r="AC303" s="44">
        <v>0</v>
      </c>
      <c r="AD303" s="44">
        <v>0</v>
      </c>
      <c r="AE303" s="44">
        <v>0</v>
      </c>
      <c r="AF303" s="44">
        <v>0</v>
      </c>
      <c r="AG303" s="43">
        <v>4.9132999999999996</v>
      </c>
      <c r="AI303" s="24"/>
      <c r="AJ303" s="273" t="s">
        <v>102</v>
      </c>
      <c r="AK303" s="23" t="s">
        <v>634</v>
      </c>
      <c r="AL303" s="30"/>
      <c r="AM303" s="397">
        <f t="shared" si="65"/>
        <v>0</v>
      </c>
      <c r="AN303" s="397">
        <f t="shared" si="66"/>
        <v>0</v>
      </c>
      <c r="AO303" s="397">
        <f t="shared" si="66"/>
        <v>0</v>
      </c>
      <c r="AP303" s="397">
        <f t="shared" si="67"/>
        <v>0</v>
      </c>
      <c r="AQ303" s="397">
        <f t="shared" si="67"/>
        <v>0</v>
      </c>
      <c r="AR303" s="397">
        <f t="shared" si="67"/>
        <v>0</v>
      </c>
      <c r="AS303" s="397">
        <f t="shared" si="64"/>
        <v>0</v>
      </c>
      <c r="AT303" s="397">
        <f t="shared" si="64"/>
        <v>0</v>
      </c>
      <c r="AU303" s="397">
        <f t="shared" si="64"/>
        <v>0</v>
      </c>
      <c r="AV303" s="397">
        <f t="shared" si="64"/>
        <v>0</v>
      </c>
      <c r="AW303" s="314">
        <f t="shared" si="68"/>
        <v>0</v>
      </c>
    </row>
    <row r="304" spans="2:49" x14ac:dyDescent="0.25">
      <c r="B304" s="24"/>
      <c r="C304" s="274" t="s">
        <v>217</v>
      </c>
      <c r="D304" s="23" t="str">
        <f>IFERROR(VLOOKUP($C304,'World Cup Players'!B:X,3,FALSE),0)</f>
        <v>nl Netherlands</v>
      </c>
      <c r="E304" s="30"/>
      <c r="F304" s="23">
        <f>IFERROR(VLOOKUP($C304,'World Cup Players'!B:X,9,FALSE),0)</f>
        <v>390</v>
      </c>
      <c r="G304" s="23">
        <f>IFERROR(VLOOKUP($C304,'World Cup Players'!B:X,11,FALSE),0)</f>
        <v>1</v>
      </c>
      <c r="H304" s="23">
        <f>IFERROR(VLOOKUP($C304,'World Cup Players'!B:X,12,FALSE),0)</f>
        <v>1</v>
      </c>
      <c r="I304" s="23">
        <f>IFERROR(VLOOKUP($C304,'GAME WINNING GOALS'!A:B,2,FALSE),0)</f>
        <v>0</v>
      </c>
      <c r="J304" s="23">
        <f>IFERROR(VLOOKUP($C304,'World Cup Players'!B:X,17,FALSE),0)</f>
        <v>0</v>
      </c>
      <c r="K304" s="23">
        <f>IFERROR(VLOOKUP($C304,'World Cup Players'!B:X,18,FALSE),0)</f>
        <v>0</v>
      </c>
      <c r="L304" s="44">
        <f>IFERROR(VLOOKUP($C304,'World Cup GK'!B:AE,16,FALSE),0)</f>
        <v>0</v>
      </c>
      <c r="M304" s="44">
        <f>IFERROR(VLOOKUP($C304,'World Cup GK'!B:AE,19,FALSE),0)</f>
        <v>0</v>
      </c>
      <c r="N304" s="44">
        <f>IFERROR(VLOOKUP($C304,'World Cup GK'!B:AE,14,FALSE),0)</f>
        <v>0</v>
      </c>
      <c r="O304" s="44">
        <f>IFERROR(VLOOKUP($C304,'World Cup GK'!B:AE,11,FALSE),0)</f>
        <v>0</v>
      </c>
      <c r="P304" s="43">
        <f t="shared" si="70"/>
        <v>5.2370000000000001</v>
      </c>
      <c r="S304" s="24"/>
      <c r="T304" s="274" t="s">
        <v>217</v>
      </c>
      <c r="U304" s="23" t="s">
        <v>647</v>
      </c>
      <c r="V304" s="30"/>
      <c r="W304" s="23">
        <v>390</v>
      </c>
      <c r="X304" s="23">
        <v>1</v>
      </c>
      <c r="Y304" s="23">
        <v>1</v>
      </c>
      <c r="Z304" s="23">
        <v>0</v>
      </c>
      <c r="AA304" s="23">
        <v>0</v>
      </c>
      <c r="AB304" s="23">
        <v>0</v>
      </c>
      <c r="AC304" s="44">
        <v>0</v>
      </c>
      <c r="AD304" s="44">
        <v>0</v>
      </c>
      <c r="AE304" s="44">
        <v>0</v>
      </c>
      <c r="AF304" s="44">
        <v>0</v>
      </c>
      <c r="AG304" s="43">
        <v>5.2370000000000001</v>
      </c>
      <c r="AI304" s="24"/>
      <c r="AJ304" s="274" t="s">
        <v>217</v>
      </c>
      <c r="AK304" s="23" t="s">
        <v>647</v>
      </c>
      <c r="AL304" s="30"/>
      <c r="AM304" s="397">
        <f t="shared" si="65"/>
        <v>0</v>
      </c>
      <c r="AN304" s="397">
        <f t="shared" si="66"/>
        <v>0</v>
      </c>
      <c r="AO304" s="397">
        <f t="shared" si="66"/>
        <v>0</v>
      </c>
      <c r="AP304" s="397">
        <f t="shared" si="67"/>
        <v>0</v>
      </c>
      <c r="AQ304" s="397">
        <f t="shared" si="67"/>
        <v>0</v>
      </c>
      <c r="AR304" s="397">
        <f t="shared" si="67"/>
        <v>0</v>
      </c>
      <c r="AS304" s="397">
        <f t="shared" si="64"/>
        <v>0</v>
      </c>
      <c r="AT304" s="397">
        <f t="shared" si="64"/>
        <v>0</v>
      </c>
      <c r="AU304" s="397">
        <f t="shared" si="64"/>
        <v>0</v>
      </c>
      <c r="AV304" s="397">
        <f t="shared" si="64"/>
        <v>0</v>
      </c>
      <c r="AW304" s="314">
        <f t="shared" si="68"/>
        <v>0</v>
      </c>
    </row>
    <row r="305" spans="2:49" x14ac:dyDescent="0.25">
      <c r="B305" s="24"/>
      <c r="C305" s="265" t="s">
        <v>112</v>
      </c>
      <c r="D305" s="23" t="str">
        <f>IFERROR(VLOOKUP($C305,'World Cup Players'!B:X,3,FALSE),0)</f>
        <v>eng England</v>
      </c>
      <c r="E305" s="30"/>
      <c r="F305" s="23">
        <f>IFERROR(VLOOKUP($C305,'World Cup Players'!B:X,9,FALSE),0)</f>
        <v>330</v>
      </c>
      <c r="G305" s="23">
        <f>IFERROR(VLOOKUP($C305,'World Cup Players'!B:X,11,FALSE),0)</f>
        <v>0</v>
      </c>
      <c r="H305" s="23">
        <f>IFERROR(VLOOKUP($C305,'World Cup Players'!B:X,12,FALSE),0)</f>
        <v>0</v>
      </c>
      <c r="I305" s="41">
        <f>IFERROR(VLOOKUP($C305,'GAME WINNING GOALS'!A:B,2,FALSE),0)</f>
        <v>0</v>
      </c>
      <c r="J305" s="23">
        <f>IFERROR(VLOOKUP($C305,'World Cup Players'!B:X,17,FALSE),0)</f>
        <v>0</v>
      </c>
      <c r="K305" s="23">
        <f>IFERROR(VLOOKUP($C305,'World Cup Players'!B:X,18,FALSE),0)</f>
        <v>0</v>
      </c>
      <c r="L305" s="44">
        <f>IFERROR(VLOOKUP($C305,'World Cup GK'!B:AE,16,FALSE),0)</f>
        <v>0</v>
      </c>
      <c r="M305" s="44">
        <f>IFERROR(VLOOKUP($C305,'World Cup GK'!B:AE,19,FALSE),0)</f>
        <v>0</v>
      </c>
      <c r="N305" s="44">
        <f>IFERROR(VLOOKUP($C305,'World Cup GK'!B:AE,14,FALSE),0)</f>
        <v>0</v>
      </c>
      <c r="O305" s="44">
        <f>IFERROR(VLOOKUP($C305,'World Cup GK'!B:AE,11,FALSE),0)</f>
        <v>0</v>
      </c>
      <c r="P305" s="43">
        <f t="shared" si="70"/>
        <v>2.7389999999999999</v>
      </c>
      <c r="S305" s="24"/>
      <c r="T305" s="265" t="s">
        <v>112</v>
      </c>
      <c r="U305" s="23" t="s">
        <v>1542</v>
      </c>
      <c r="V305" s="30"/>
      <c r="W305" s="23">
        <v>121</v>
      </c>
      <c r="X305" s="23">
        <v>0</v>
      </c>
      <c r="Y305" s="23">
        <v>0</v>
      </c>
      <c r="Z305" s="41">
        <v>0</v>
      </c>
      <c r="AA305" s="23">
        <v>0</v>
      </c>
      <c r="AB305" s="23">
        <v>0</v>
      </c>
      <c r="AC305" s="44">
        <v>0</v>
      </c>
      <c r="AD305" s="44">
        <v>0</v>
      </c>
      <c r="AE305" s="44">
        <v>0</v>
      </c>
      <c r="AF305" s="44">
        <v>0</v>
      </c>
      <c r="AG305" s="43">
        <v>1.0043</v>
      </c>
      <c r="AI305" s="24"/>
      <c r="AJ305" s="265" t="s">
        <v>112</v>
      </c>
      <c r="AK305" s="23" t="s">
        <v>1542</v>
      </c>
      <c r="AL305" s="30"/>
      <c r="AM305" s="397">
        <f t="shared" si="65"/>
        <v>209</v>
      </c>
      <c r="AN305" s="397">
        <f t="shared" si="66"/>
        <v>0</v>
      </c>
      <c r="AO305" s="397">
        <f t="shared" si="66"/>
        <v>0</v>
      </c>
      <c r="AP305" s="397">
        <f t="shared" si="67"/>
        <v>0</v>
      </c>
      <c r="AQ305" s="397">
        <f t="shared" si="67"/>
        <v>0</v>
      </c>
      <c r="AR305" s="397">
        <f t="shared" si="67"/>
        <v>0</v>
      </c>
      <c r="AS305" s="397">
        <f t="shared" si="64"/>
        <v>0</v>
      </c>
      <c r="AT305" s="397">
        <f t="shared" si="64"/>
        <v>0</v>
      </c>
      <c r="AU305" s="397">
        <f t="shared" si="64"/>
        <v>0</v>
      </c>
      <c r="AV305" s="397">
        <f t="shared" si="64"/>
        <v>0</v>
      </c>
      <c r="AW305" s="314">
        <f>P305-AG305</f>
        <v>1.7346999999999999</v>
      </c>
    </row>
    <row r="306" spans="2:49" x14ac:dyDescent="0.25">
      <c r="B306" s="24"/>
      <c r="C306" s="265" t="s">
        <v>758</v>
      </c>
      <c r="D306" s="23" t="str">
        <f>IFERROR(VLOOKUP($C306,'World Cup Players'!B:X,3,FALSE),0)</f>
        <v>br Brazil</v>
      </c>
      <c r="E306" s="30"/>
      <c r="F306" s="23">
        <f>IFERROR(VLOOKUP($C306,'World Cup Players'!B:X,9,FALSE),0)</f>
        <v>450</v>
      </c>
      <c r="G306" s="23">
        <f>IFERROR(VLOOKUP($C306,'World Cup Players'!B:X,11,FALSE),0)</f>
        <v>0</v>
      </c>
      <c r="H306" s="23">
        <f>IFERROR(VLOOKUP($C306,'World Cup Players'!B:X,12,FALSE),0)</f>
        <v>1</v>
      </c>
      <c r="I306" s="41">
        <f>IFERROR(VLOOKUP($C306,'GAME WINNING GOALS'!A:B,2,FALSE),0)</f>
        <v>0</v>
      </c>
      <c r="J306" s="23">
        <f>IFERROR(VLOOKUP($C306,'World Cup Players'!B:X,17,FALSE),0)</f>
        <v>0</v>
      </c>
      <c r="K306" s="23">
        <f>IFERROR(VLOOKUP($C306,'World Cup Players'!B:X,18,FALSE),0)</f>
        <v>0</v>
      </c>
      <c r="L306" s="44">
        <f>IFERROR(VLOOKUP($C306,'World Cup GK'!B:AE,16,FALSE),0)</f>
        <v>0</v>
      </c>
      <c r="M306" s="44">
        <f>IFERROR(VLOOKUP($C306,'World Cup GK'!B:AE,19,FALSE),0)</f>
        <v>0</v>
      </c>
      <c r="N306" s="44">
        <f>IFERROR(VLOOKUP($C306,'World Cup GK'!B:AE,14,FALSE),0)</f>
        <v>0</v>
      </c>
      <c r="O306" s="44">
        <f>IFERROR(VLOOKUP($C306,'World Cup GK'!B:AE,11,FALSE),0)</f>
        <v>0</v>
      </c>
      <c r="P306" s="43">
        <f t="shared" si="70"/>
        <v>4.7349999999999994</v>
      </c>
      <c r="S306" s="24"/>
      <c r="T306" s="265" t="s">
        <v>758</v>
      </c>
      <c r="U306" s="23" t="s">
        <v>989</v>
      </c>
      <c r="V306" s="30"/>
      <c r="W306" s="23">
        <v>450</v>
      </c>
      <c r="X306" s="23">
        <v>0</v>
      </c>
      <c r="Y306" s="23">
        <v>1</v>
      </c>
      <c r="Z306" s="41">
        <v>0</v>
      </c>
      <c r="AA306" s="23">
        <v>0</v>
      </c>
      <c r="AB306" s="23">
        <v>0</v>
      </c>
      <c r="AC306" s="44">
        <v>0</v>
      </c>
      <c r="AD306" s="44">
        <v>0</v>
      </c>
      <c r="AE306" s="44">
        <v>0</v>
      </c>
      <c r="AF306" s="44">
        <v>0</v>
      </c>
      <c r="AG306" s="43">
        <v>4.7349999999999994</v>
      </c>
      <c r="AI306" s="24"/>
      <c r="AJ306" s="265" t="s">
        <v>758</v>
      </c>
      <c r="AK306" s="23" t="s">
        <v>989</v>
      </c>
      <c r="AL306" s="30"/>
      <c r="AM306" s="397">
        <f t="shared" si="65"/>
        <v>0</v>
      </c>
      <c r="AN306" s="397">
        <f t="shared" si="66"/>
        <v>0</v>
      </c>
      <c r="AO306" s="397">
        <f t="shared" si="66"/>
        <v>0</v>
      </c>
      <c r="AP306" s="397">
        <f t="shared" si="67"/>
        <v>0</v>
      </c>
      <c r="AQ306" s="397">
        <f t="shared" si="67"/>
        <v>0</v>
      </c>
      <c r="AR306" s="397">
        <f t="shared" si="67"/>
        <v>0</v>
      </c>
      <c r="AS306" s="397">
        <f t="shared" si="64"/>
        <v>0</v>
      </c>
      <c r="AT306" s="397">
        <f t="shared" si="64"/>
        <v>0</v>
      </c>
      <c r="AU306" s="397">
        <f t="shared" si="64"/>
        <v>0</v>
      </c>
      <c r="AV306" s="397">
        <f t="shared" si="64"/>
        <v>0</v>
      </c>
      <c r="AW306" s="314">
        <f t="shared" si="68"/>
        <v>0</v>
      </c>
    </row>
    <row r="307" spans="2:49" ht="16.5" thickBot="1" x14ac:dyDescent="0.3">
      <c r="B307" s="24"/>
      <c r="C307" s="275" t="s">
        <v>558</v>
      </c>
      <c r="D307" s="23" t="str">
        <f>IFERROR(VLOOKUP($C307,'World Cup Players'!B:X,3,FALSE),0)</f>
        <v>fr France</v>
      </c>
      <c r="E307" s="30"/>
      <c r="F307" s="23">
        <f>IFERROR(VLOOKUP($C307,'World Cup Players'!B:X,9,FALSE),0)</f>
        <v>630</v>
      </c>
      <c r="G307" s="23">
        <f>IFERROR(VLOOKUP($C307,'World Cup Players'!B:X,11,FALSE),0)</f>
        <v>0</v>
      </c>
      <c r="H307" s="23">
        <f>IFERROR(VLOOKUP($C307,'World Cup Players'!B:X,12,FALSE),0)</f>
        <v>0</v>
      </c>
      <c r="I307" s="41">
        <f>IFERROR(VLOOKUP($C307,'GAME WINNING GOALS'!A:B,2,FALSE),0)</f>
        <v>0</v>
      </c>
      <c r="J307" s="23">
        <f>IFERROR(VLOOKUP($C307,'World Cup Players'!B:X,17,FALSE),0)</f>
        <v>0</v>
      </c>
      <c r="K307" s="23">
        <f>IFERROR(VLOOKUP($C307,'World Cup Players'!B:X,18,FALSE),0)</f>
        <v>0</v>
      </c>
      <c r="L307" s="44">
        <f>IFERROR(VLOOKUP($C307,'World Cup GK'!B:AE,16,FALSE),0)</f>
        <v>6</v>
      </c>
      <c r="M307" s="44">
        <f>IFERROR(VLOOKUP($C307,'World Cup GK'!B:AE,19,FALSE),0)</f>
        <v>4</v>
      </c>
      <c r="N307" s="44">
        <f>IFERROR(VLOOKUP($C307,'World Cup GK'!B:AE,14,FALSE),0)</f>
        <v>8</v>
      </c>
      <c r="O307" s="44">
        <f>IFERROR(VLOOKUP($C307,'World Cup GK'!B:AE,11,FALSE),0)</f>
        <v>4</v>
      </c>
      <c r="P307" s="43">
        <f t="shared" si="70"/>
        <v>15.829000000000001</v>
      </c>
      <c r="S307" s="24"/>
      <c r="T307" s="275" t="s">
        <v>558</v>
      </c>
      <c r="U307" s="23" t="s">
        <v>1420</v>
      </c>
      <c r="V307" s="30"/>
      <c r="W307" s="23">
        <v>450</v>
      </c>
      <c r="X307" s="23">
        <v>0</v>
      </c>
      <c r="Y307" s="23">
        <v>0</v>
      </c>
      <c r="Z307" s="41">
        <v>0</v>
      </c>
      <c r="AA307" s="23">
        <v>0</v>
      </c>
      <c r="AB307" s="23">
        <v>0</v>
      </c>
      <c r="AC307" s="44">
        <v>5</v>
      </c>
      <c r="AD307" s="44">
        <v>3</v>
      </c>
      <c r="AE307" s="44">
        <v>7</v>
      </c>
      <c r="AF307" s="44">
        <v>2</v>
      </c>
      <c r="AG307" s="43">
        <v>12.635</v>
      </c>
      <c r="AI307" s="24"/>
      <c r="AJ307" s="275" t="s">
        <v>558</v>
      </c>
      <c r="AK307" s="23" t="s">
        <v>1420</v>
      </c>
      <c r="AL307" s="30"/>
      <c r="AM307" s="397">
        <f t="shared" si="65"/>
        <v>180</v>
      </c>
      <c r="AN307" s="397">
        <f t="shared" si="66"/>
        <v>0</v>
      </c>
      <c r="AO307" s="397">
        <f t="shared" si="66"/>
        <v>0</v>
      </c>
      <c r="AP307" s="397">
        <f t="shared" si="67"/>
        <v>0</v>
      </c>
      <c r="AQ307" s="397">
        <f t="shared" si="67"/>
        <v>0</v>
      </c>
      <c r="AR307" s="397">
        <f t="shared" si="67"/>
        <v>0</v>
      </c>
      <c r="AS307" s="397">
        <f t="shared" si="64"/>
        <v>1</v>
      </c>
      <c r="AT307" s="397">
        <f t="shared" si="64"/>
        <v>1</v>
      </c>
      <c r="AU307" s="397">
        <f t="shared" si="64"/>
        <v>1</v>
      </c>
      <c r="AV307" s="397">
        <f t="shared" si="64"/>
        <v>2</v>
      </c>
      <c r="AW307" s="314">
        <f t="shared" ref="AW307:AW309" si="76">P307-AG307</f>
        <v>3.1940000000000008</v>
      </c>
    </row>
    <row r="308" spans="2:49" x14ac:dyDescent="0.25">
      <c r="B308" s="24"/>
      <c r="C308" s="281" t="s">
        <v>45</v>
      </c>
      <c r="D308" s="23" t="str">
        <f>IFERROR(VLOOKUP($C308,'World Cup Players'!B:X,3,FALSE),0)</f>
        <v>eng England</v>
      </c>
      <c r="E308" s="30"/>
      <c r="F308" s="23">
        <f>IFERROR(VLOOKUP($C308,'World Cup Players'!B:X,9,FALSE),0)</f>
        <v>660</v>
      </c>
      <c r="G308" s="23">
        <f>IFERROR(VLOOKUP($C308,'World Cup Players'!B:X,11,FALSE),0)</f>
        <v>0</v>
      </c>
      <c r="H308" s="23">
        <f>IFERROR(VLOOKUP($C308,'World Cup Players'!B:X,12,FALSE),0)</f>
        <v>0</v>
      </c>
      <c r="I308" s="41">
        <f>IFERROR(VLOOKUP($C308,'GAME WINNING GOALS'!A:B,2,FALSE),0)</f>
        <v>0</v>
      </c>
      <c r="J308" s="23">
        <f>IFERROR(VLOOKUP($C308,'World Cup Players'!B:X,17,FALSE),0)</f>
        <v>0</v>
      </c>
      <c r="K308" s="23">
        <f>IFERROR(VLOOKUP($C308,'World Cup Players'!B:X,18,FALSE),0)</f>
        <v>0</v>
      </c>
      <c r="L308" s="44">
        <f>IFERROR(VLOOKUP($C308,'World Cup GK'!B:AE,16,FALSE),0)</f>
        <v>5</v>
      </c>
      <c r="M308" s="44">
        <f>IFERROR(VLOOKUP($C308,'World Cup GK'!B:AE,19,FALSE),0)</f>
        <v>2</v>
      </c>
      <c r="N308" s="44">
        <f>IFERROR(VLOOKUP($C308,'World Cup GK'!B:AE,14,FALSE),0)</f>
        <v>15</v>
      </c>
      <c r="O308" s="44">
        <f>IFERROR(VLOOKUP($C308,'World Cup GK'!B:AE,11,FALSE),0)</f>
        <v>8</v>
      </c>
      <c r="P308" s="43">
        <f t="shared" si="70"/>
        <v>13.478</v>
      </c>
      <c r="S308" s="24"/>
      <c r="T308" s="281" t="s">
        <v>45</v>
      </c>
      <c r="U308" s="23" t="s">
        <v>1542</v>
      </c>
      <c r="V308" s="30"/>
      <c r="W308" s="23">
        <v>450</v>
      </c>
      <c r="X308" s="23">
        <v>0</v>
      </c>
      <c r="Y308" s="23">
        <v>0</v>
      </c>
      <c r="Z308" s="41">
        <v>0</v>
      </c>
      <c r="AA308" s="23">
        <v>0</v>
      </c>
      <c r="AB308" s="23">
        <v>0</v>
      </c>
      <c r="AC308" s="44">
        <v>4</v>
      </c>
      <c r="AD308" s="44">
        <v>2</v>
      </c>
      <c r="AE308" s="44">
        <v>9</v>
      </c>
      <c r="AF308" s="44">
        <v>5</v>
      </c>
      <c r="AG308" s="43">
        <v>10.285</v>
      </c>
      <c r="AI308" s="24"/>
      <c r="AJ308" s="281" t="s">
        <v>45</v>
      </c>
      <c r="AK308" s="23" t="s">
        <v>1542</v>
      </c>
      <c r="AL308" s="30"/>
      <c r="AM308" s="397">
        <f t="shared" si="65"/>
        <v>210</v>
      </c>
      <c r="AN308" s="397">
        <f t="shared" si="66"/>
        <v>0</v>
      </c>
      <c r="AO308" s="397">
        <f t="shared" si="66"/>
        <v>0</v>
      </c>
      <c r="AP308" s="397">
        <f t="shared" si="67"/>
        <v>0</v>
      </c>
      <c r="AQ308" s="397">
        <f t="shared" si="67"/>
        <v>0</v>
      </c>
      <c r="AR308" s="397">
        <f t="shared" si="67"/>
        <v>0</v>
      </c>
      <c r="AS308" s="397">
        <f t="shared" si="64"/>
        <v>1</v>
      </c>
      <c r="AT308" s="397">
        <f t="shared" si="64"/>
        <v>0</v>
      </c>
      <c r="AU308" s="397">
        <f t="shared" si="64"/>
        <v>6</v>
      </c>
      <c r="AV308" s="397">
        <f t="shared" si="64"/>
        <v>3</v>
      </c>
      <c r="AW308" s="314">
        <f t="shared" si="76"/>
        <v>3.1929999999999996</v>
      </c>
    </row>
    <row r="309" spans="2:49" x14ac:dyDescent="0.25">
      <c r="B309" s="24"/>
      <c r="C309" s="265" t="s">
        <v>400</v>
      </c>
      <c r="D309" s="23" t="str">
        <f>IFERROR(VLOOKUP($C309,'World Cup Players'!B:X,3,FALSE),0)</f>
        <v>ma Morocco</v>
      </c>
      <c r="E309" s="30"/>
      <c r="F309" s="23">
        <f>IFERROR(VLOOKUP($C309,'World Cup Players'!B:X,9,FALSE),0)</f>
        <v>570</v>
      </c>
      <c r="G309" s="23">
        <f>IFERROR(VLOOKUP($C309,'World Cup Players'!B:X,11,FALSE),0)</f>
        <v>0</v>
      </c>
      <c r="H309" s="23">
        <f>IFERROR(VLOOKUP($C309,'World Cup Players'!B:X,12,FALSE),0)</f>
        <v>0</v>
      </c>
      <c r="I309" s="23">
        <f>IFERROR(VLOOKUP($C309,'GAME WINNING GOALS'!A:B,2,FALSE),0)</f>
        <v>0</v>
      </c>
      <c r="J309" s="23">
        <f>IFERROR(VLOOKUP($C309,'World Cup Players'!B:X,17,FALSE),0)</f>
        <v>0</v>
      </c>
      <c r="K309" s="23">
        <f>IFERROR(VLOOKUP($C309,'World Cup Players'!B:X,18,FALSE),0)</f>
        <v>0</v>
      </c>
      <c r="L309" s="44">
        <f>IFERROR(VLOOKUP($C309,'World Cup GK'!B:AE,16,FALSE),0)</f>
        <v>3</v>
      </c>
      <c r="M309" s="44">
        <f>IFERROR(VLOOKUP($C309,'World Cup GK'!B:AE,19,FALSE),0)</f>
        <v>2</v>
      </c>
      <c r="N309" s="44">
        <f>IFERROR(VLOOKUP($C309,'World Cup GK'!B:AE,14,FALSE),0)</f>
        <v>14</v>
      </c>
      <c r="O309" s="44">
        <f>IFERROR(VLOOKUP($C309,'World Cup GK'!B:AE,11,FALSE),0)</f>
        <v>6</v>
      </c>
      <c r="P309" s="43">
        <f t="shared" si="70"/>
        <v>11.031000000000001</v>
      </c>
      <c r="S309" s="24"/>
      <c r="T309" s="265" t="s">
        <v>400</v>
      </c>
      <c r="U309" s="23" t="s">
        <v>992</v>
      </c>
      <c r="V309" s="30"/>
      <c r="W309" s="23">
        <v>480</v>
      </c>
      <c r="X309" s="23">
        <v>0</v>
      </c>
      <c r="Y309" s="23">
        <v>0</v>
      </c>
      <c r="Z309" s="23">
        <v>0</v>
      </c>
      <c r="AA309" s="23">
        <v>0</v>
      </c>
      <c r="AB309" s="23">
        <v>0</v>
      </c>
      <c r="AC309" s="44">
        <v>3</v>
      </c>
      <c r="AD309" s="44">
        <v>2</v>
      </c>
      <c r="AE309" s="44">
        <v>9</v>
      </c>
      <c r="AF309" s="44">
        <v>4</v>
      </c>
      <c r="AG309" s="43">
        <v>9.7840000000000007</v>
      </c>
      <c r="AI309" s="24"/>
      <c r="AJ309" s="265" t="s">
        <v>400</v>
      </c>
      <c r="AK309" s="23" t="s">
        <v>992</v>
      </c>
      <c r="AL309" s="30"/>
      <c r="AM309" s="397">
        <f t="shared" si="65"/>
        <v>90</v>
      </c>
      <c r="AN309" s="397">
        <f t="shared" si="66"/>
        <v>0</v>
      </c>
      <c r="AO309" s="397">
        <f t="shared" si="66"/>
        <v>0</v>
      </c>
      <c r="AP309" s="397">
        <f t="shared" si="67"/>
        <v>0</v>
      </c>
      <c r="AQ309" s="397">
        <f t="shared" si="67"/>
        <v>0</v>
      </c>
      <c r="AR309" s="397">
        <f t="shared" si="67"/>
        <v>0</v>
      </c>
      <c r="AS309" s="397">
        <f t="shared" si="64"/>
        <v>0</v>
      </c>
      <c r="AT309" s="397">
        <f t="shared" si="64"/>
        <v>0</v>
      </c>
      <c r="AU309" s="397">
        <f t="shared" si="64"/>
        <v>5</v>
      </c>
      <c r="AV309" s="397">
        <f t="shared" si="64"/>
        <v>2</v>
      </c>
      <c r="AW309" s="314">
        <f t="shared" si="76"/>
        <v>1.2469999999999999</v>
      </c>
    </row>
    <row r="310" spans="2:49" x14ac:dyDescent="0.25">
      <c r="B310" s="24"/>
      <c r="C310" s="265" t="s">
        <v>788</v>
      </c>
      <c r="D310" s="23" t="str">
        <f>IFERROR(VLOOKUP($C310,'World Cup Players'!B:X,3,FALSE),0)</f>
        <v>tr Türkiye</v>
      </c>
      <c r="E310" s="30"/>
      <c r="F310" s="23">
        <f>IFERROR(VLOOKUP($C310,'World Cup Players'!B:X,9,FALSE),0)</f>
        <v>270</v>
      </c>
      <c r="G310" s="23">
        <f>IFERROR(VLOOKUP($C310,'World Cup Players'!B:X,11,FALSE),0)</f>
        <v>0</v>
      </c>
      <c r="H310" s="23">
        <f>IFERROR(VLOOKUP($C310,'World Cup Players'!B:X,12,FALSE),0)</f>
        <v>0</v>
      </c>
      <c r="I310" s="23">
        <f>IFERROR(VLOOKUP($C310,'GAME WINNING GOALS'!A:B,2,FALSE),0)</f>
        <v>0</v>
      </c>
      <c r="J310" s="23">
        <f>IFERROR(VLOOKUP($C310,'World Cup Players'!B:X,17,FALSE),0)</f>
        <v>0</v>
      </c>
      <c r="K310" s="23">
        <f>IFERROR(VLOOKUP($C310,'World Cup Players'!B:X,18,FALSE),0)</f>
        <v>0</v>
      </c>
      <c r="L310" s="44">
        <f>IFERROR(VLOOKUP($C310,'World Cup GK'!B:AE,16,FALSE),0)</f>
        <v>1</v>
      </c>
      <c r="M310" s="44">
        <f>IFERROR(VLOOKUP($C310,'World Cup GK'!B:AE,19,FALSE),0)</f>
        <v>0</v>
      </c>
      <c r="N310" s="44">
        <f>IFERROR(VLOOKUP($C310,'World Cup GK'!B:AE,14,FALSE),0)</f>
        <v>8</v>
      </c>
      <c r="O310" s="44">
        <f>IFERROR(VLOOKUP($C310,'World Cup GK'!B:AE,11,FALSE),0)</f>
        <v>5</v>
      </c>
      <c r="P310" s="43">
        <f t="shared" si="70"/>
        <v>3.5910000000000002</v>
      </c>
      <c r="S310" s="24"/>
      <c r="T310" s="265" t="s">
        <v>788</v>
      </c>
      <c r="U310" s="23" t="s">
        <v>654</v>
      </c>
      <c r="V310" s="30"/>
      <c r="W310" s="23">
        <v>270</v>
      </c>
      <c r="X310" s="23">
        <v>0</v>
      </c>
      <c r="Y310" s="23">
        <v>0</v>
      </c>
      <c r="Z310" s="23">
        <v>0</v>
      </c>
      <c r="AA310" s="23">
        <v>0</v>
      </c>
      <c r="AB310" s="23">
        <v>0</v>
      </c>
      <c r="AC310" s="44">
        <v>1</v>
      </c>
      <c r="AD310" s="44">
        <v>0</v>
      </c>
      <c r="AE310" s="44">
        <v>8</v>
      </c>
      <c r="AF310" s="44">
        <v>5</v>
      </c>
      <c r="AG310" s="43">
        <v>3.5910000000000002</v>
      </c>
      <c r="AI310" s="24"/>
      <c r="AJ310" s="265" t="s">
        <v>788</v>
      </c>
      <c r="AK310" s="23" t="s">
        <v>654</v>
      </c>
      <c r="AL310" s="30"/>
      <c r="AM310" s="397">
        <f t="shared" si="65"/>
        <v>0</v>
      </c>
      <c r="AN310" s="397">
        <f t="shared" si="66"/>
        <v>0</v>
      </c>
      <c r="AO310" s="397">
        <f t="shared" si="66"/>
        <v>0</v>
      </c>
      <c r="AP310" s="397">
        <f t="shared" si="67"/>
        <v>0</v>
      </c>
      <c r="AQ310" s="397">
        <f t="shared" si="67"/>
        <v>0</v>
      </c>
      <c r="AR310" s="397">
        <f t="shared" si="67"/>
        <v>0</v>
      </c>
      <c r="AS310" s="397">
        <f t="shared" si="64"/>
        <v>0</v>
      </c>
      <c r="AT310" s="397">
        <f t="shared" si="64"/>
        <v>0</v>
      </c>
      <c r="AU310" s="397">
        <f t="shared" si="64"/>
        <v>0</v>
      </c>
      <c r="AV310" s="397">
        <f t="shared" si="64"/>
        <v>0</v>
      </c>
      <c r="AW310" s="314">
        <f t="shared" si="68"/>
        <v>0</v>
      </c>
    </row>
    <row r="311" spans="2:49" x14ac:dyDescent="0.25">
      <c r="B311" s="24"/>
      <c r="C311" s="294" t="s">
        <v>764</v>
      </c>
      <c r="D311" s="23" t="str">
        <f>IFERROR(VLOOKUP($C311,'World Cup Players'!B:X,3,FALSE),0)</f>
        <v>ca Canada</v>
      </c>
      <c r="E311" s="30"/>
      <c r="F311" s="23">
        <f>IFERROR(VLOOKUP($C311,'World Cup Players'!B:X,9,FALSE),0)</f>
        <v>450</v>
      </c>
      <c r="G311" s="23">
        <f>IFERROR(VLOOKUP($C311,'World Cup Players'!B:X,11,FALSE),0)</f>
        <v>0</v>
      </c>
      <c r="H311" s="23">
        <f>IFERROR(VLOOKUP($C311,'World Cup Players'!B:X,12,FALSE),0)</f>
        <v>0</v>
      </c>
      <c r="I311" s="23">
        <f>IFERROR(VLOOKUP($C311,'GAME WINNING GOALS'!A:B,2,FALSE),0)</f>
        <v>0</v>
      </c>
      <c r="J311" s="23">
        <f>IFERROR(VLOOKUP($C311,'World Cup Players'!#REF!,16,FALSE),0)</f>
        <v>0</v>
      </c>
      <c r="K311" s="23">
        <f>IFERROR(VLOOKUP($C311,'World Cup Players'!#REF!,16,FALSE),0)</f>
        <v>0</v>
      </c>
      <c r="L311" s="44">
        <f>IFERROR(VLOOKUP($C311,'World Cup GK'!B:AE,16,FALSE),0)</f>
        <v>2</v>
      </c>
      <c r="M311" s="44">
        <f>IFERROR(VLOOKUP($C311,'World Cup GK'!B:AE,19,FALSE),0)</f>
        <v>2</v>
      </c>
      <c r="N311" s="44">
        <f>IFERROR(VLOOKUP($C311,'World Cup GK'!B:AE,14,FALSE),0)</f>
        <v>6</v>
      </c>
      <c r="O311" s="44">
        <f>IFERROR(VLOOKUP($C311,'World Cup GK'!B:AE,11,FALSE),0)</f>
        <v>6</v>
      </c>
      <c r="P311" s="43">
        <f t="shared" si="70"/>
        <v>7.4349999999999987</v>
      </c>
      <c r="S311" s="24"/>
      <c r="T311" s="294" t="s">
        <v>764</v>
      </c>
      <c r="U311" s="23" t="s">
        <v>887</v>
      </c>
      <c r="V311" s="30"/>
      <c r="W311" s="23">
        <v>450</v>
      </c>
      <c r="X311" s="23">
        <v>0</v>
      </c>
      <c r="Y311" s="23">
        <v>0</v>
      </c>
      <c r="Z311" s="23">
        <v>0</v>
      </c>
      <c r="AA311" s="23">
        <v>0</v>
      </c>
      <c r="AB311" s="23">
        <v>0</v>
      </c>
      <c r="AC311" s="44">
        <v>2</v>
      </c>
      <c r="AD311" s="44">
        <v>2</v>
      </c>
      <c r="AE311" s="44">
        <v>6</v>
      </c>
      <c r="AF311" s="44">
        <v>6</v>
      </c>
      <c r="AG311" s="43">
        <v>7.4349999999999987</v>
      </c>
      <c r="AI311" s="24"/>
      <c r="AJ311" s="294" t="s">
        <v>764</v>
      </c>
      <c r="AK311" s="23" t="s">
        <v>887</v>
      </c>
      <c r="AL311" s="30"/>
      <c r="AM311" s="397">
        <f t="shared" si="65"/>
        <v>0</v>
      </c>
      <c r="AN311" s="397">
        <f t="shared" si="66"/>
        <v>0</v>
      </c>
      <c r="AO311" s="397">
        <f t="shared" si="66"/>
        <v>0</v>
      </c>
      <c r="AP311" s="397">
        <f t="shared" si="67"/>
        <v>0</v>
      </c>
      <c r="AQ311" s="397">
        <f t="shared" si="67"/>
        <v>0</v>
      </c>
      <c r="AR311" s="397">
        <f t="shared" si="67"/>
        <v>0</v>
      </c>
      <c r="AS311" s="397">
        <f t="shared" si="64"/>
        <v>0</v>
      </c>
      <c r="AT311" s="397">
        <f t="shared" si="64"/>
        <v>0</v>
      </c>
      <c r="AU311" s="397">
        <f t="shared" si="64"/>
        <v>0</v>
      </c>
      <c r="AV311" s="397">
        <f t="shared" si="64"/>
        <v>0</v>
      </c>
      <c r="AW311" s="314">
        <f t="shared" si="68"/>
        <v>0</v>
      </c>
    </row>
    <row r="312" spans="2:49" x14ac:dyDescent="0.25">
      <c r="B312" s="24"/>
      <c r="C312" s="273" t="s">
        <v>303</v>
      </c>
      <c r="D312" s="23">
        <f>IFERROR(VLOOKUP($C312,'World Cup Players'!B:X,3,FALSE),0)</f>
        <v>0</v>
      </c>
      <c r="E312" s="30"/>
      <c r="L312" s="44"/>
      <c r="M312" s="44"/>
      <c r="N312" s="44"/>
      <c r="O312" s="44"/>
      <c r="S312" s="24"/>
      <c r="T312" s="273" t="s">
        <v>303</v>
      </c>
      <c r="U312" s="23">
        <v>0</v>
      </c>
      <c r="V312" s="30"/>
      <c r="W312" s="23">
        <v>0</v>
      </c>
      <c r="X312" s="23">
        <v>0</v>
      </c>
      <c r="Y312" s="23">
        <v>0</v>
      </c>
      <c r="Z312" s="23">
        <v>0</v>
      </c>
      <c r="AA312" s="23">
        <v>0</v>
      </c>
      <c r="AB312" s="23">
        <v>0</v>
      </c>
      <c r="AC312" s="44">
        <v>0</v>
      </c>
      <c r="AD312" s="44">
        <v>0</v>
      </c>
      <c r="AE312" s="44">
        <v>0</v>
      </c>
      <c r="AF312" s="44">
        <v>0</v>
      </c>
      <c r="AG312" s="43">
        <v>0</v>
      </c>
      <c r="AI312" s="24"/>
      <c r="AJ312" s="273" t="s">
        <v>303</v>
      </c>
      <c r="AK312" s="23">
        <v>0</v>
      </c>
      <c r="AL312" s="30"/>
      <c r="AM312" s="397">
        <f t="shared" si="65"/>
        <v>0</v>
      </c>
      <c r="AN312" s="397">
        <f t="shared" si="66"/>
        <v>0</v>
      </c>
      <c r="AO312" s="397">
        <f t="shared" si="66"/>
        <v>0</v>
      </c>
      <c r="AP312" s="397">
        <f t="shared" si="67"/>
        <v>0</v>
      </c>
      <c r="AQ312" s="397">
        <f t="shared" si="67"/>
        <v>0</v>
      </c>
      <c r="AR312" s="397">
        <f t="shared" si="67"/>
        <v>0</v>
      </c>
      <c r="AS312" s="397">
        <f t="shared" si="64"/>
        <v>0</v>
      </c>
      <c r="AT312" s="397">
        <f t="shared" si="64"/>
        <v>0</v>
      </c>
      <c r="AU312" s="397">
        <f t="shared" si="64"/>
        <v>0</v>
      </c>
      <c r="AV312" s="397">
        <f t="shared" si="64"/>
        <v>0</v>
      </c>
      <c r="AW312" s="314">
        <f t="shared" ref="AW312:AW318" si="77">P312-AG312</f>
        <v>0</v>
      </c>
    </row>
    <row r="313" spans="2:49" x14ac:dyDescent="0.25">
      <c r="B313" s="24"/>
      <c r="C313" s="265" t="s">
        <v>307</v>
      </c>
      <c r="D313" s="23">
        <f>IFERROR(VLOOKUP($C313,'World Cup Players'!B:X,3,FALSE),0)</f>
        <v>0</v>
      </c>
      <c r="E313" s="30"/>
      <c r="L313" s="44"/>
      <c r="M313" s="44"/>
      <c r="N313" s="44"/>
      <c r="O313" s="44"/>
      <c r="S313" s="24"/>
      <c r="T313" s="265" t="s">
        <v>307</v>
      </c>
      <c r="U313" s="23">
        <v>0</v>
      </c>
      <c r="V313" s="30"/>
      <c r="W313" s="23">
        <v>0</v>
      </c>
      <c r="X313" s="23">
        <v>0</v>
      </c>
      <c r="Y313" s="23">
        <v>0</v>
      </c>
      <c r="Z313" s="23">
        <v>0</v>
      </c>
      <c r="AA313" s="23">
        <v>0</v>
      </c>
      <c r="AB313" s="23">
        <v>0</v>
      </c>
      <c r="AC313" s="44">
        <v>0</v>
      </c>
      <c r="AD313" s="44">
        <v>0</v>
      </c>
      <c r="AE313" s="44">
        <v>0</v>
      </c>
      <c r="AF313" s="44">
        <v>0</v>
      </c>
      <c r="AG313" s="43">
        <v>0</v>
      </c>
      <c r="AI313" s="24"/>
      <c r="AJ313" s="265" t="s">
        <v>307</v>
      </c>
      <c r="AK313" s="23">
        <v>0</v>
      </c>
      <c r="AL313" s="30"/>
      <c r="AM313" s="397">
        <f t="shared" si="65"/>
        <v>0</v>
      </c>
      <c r="AN313" s="397">
        <f t="shared" si="66"/>
        <v>0</v>
      </c>
      <c r="AO313" s="397">
        <f t="shared" si="66"/>
        <v>0</v>
      </c>
      <c r="AP313" s="397">
        <f t="shared" si="67"/>
        <v>0</v>
      </c>
      <c r="AQ313" s="397">
        <f t="shared" si="67"/>
        <v>0</v>
      </c>
      <c r="AR313" s="397">
        <f t="shared" si="67"/>
        <v>0</v>
      </c>
      <c r="AS313" s="397">
        <f t="shared" si="64"/>
        <v>0</v>
      </c>
      <c r="AT313" s="397">
        <f t="shared" si="64"/>
        <v>0</v>
      </c>
      <c r="AU313" s="397">
        <f t="shared" si="64"/>
        <v>0</v>
      </c>
      <c r="AV313" s="397">
        <f t="shared" si="64"/>
        <v>0</v>
      </c>
      <c r="AW313" s="314">
        <f t="shared" si="77"/>
        <v>0</v>
      </c>
    </row>
    <row r="314" spans="2:49" x14ac:dyDescent="0.25">
      <c r="B314" s="24"/>
      <c r="C314" s="265" t="s">
        <v>609</v>
      </c>
      <c r="D314" s="23">
        <f>IFERROR(VLOOKUP($C314,'World Cup Players'!B:X,3,FALSE),0)</f>
        <v>0</v>
      </c>
      <c r="E314" s="30"/>
      <c r="L314" s="44"/>
      <c r="M314" s="44"/>
      <c r="N314" s="44"/>
      <c r="O314" s="44"/>
      <c r="S314" s="24"/>
      <c r="T314" s="265" t="s">
        <v>609</v>
      </c>
      <c r="U314" s="23">
        <v>0</v>
      </c>
      <c r="V314" s="30"/>
      <c r="W314" s="23">
        <v>0</v>
      </c>
      <c r="X314" s="23">
        <v>0</v>
      </c>
      <c r="Y314" s="23">
        <v>0</v>
      </c>
      <c r="Z314" s="23">
        <v>0</v>
      </c>
      <c r="AA314" s="23">
        <v>0</v>
      </c>
      <c r="AB314" s="23">
        <v>0</v>
      </c>
      <c r="AC314" s="44">
        <v>0</v>
      </c>
      <c r="AD314" s="44">
        <v>0</v>
      </c>
      <c r="AE314" s="44">
        <v>0</v>
      </c>
      <c r="AF314" s="44">
        <v>0</v>
      </c>
      <c r="AG314" s="43">
        <v>0</v>
      </c>
      <c r="AI314" s="24"/>
      <c r="AJ314" s="265" t="s">
        <v>609</v>
      </c>
      <c r="AK314" s="23">
        <v>0</v>
      </c>
      <c r="AL314" s="30"/>
      <c r="AM314" s="397">
        <f t="shared" si="65"/>
        <v>0</v>
      </c>
      <c r="AN314" s="397">
        <f t="shared" si="66"/>
        <v>0</v>
      </c>
      <c r="AO314" s="397">
        <f t="shared" si="66"/>
        <v>0</v>
      </c>
      <c r="AP314" s="397">
        <f t="shared" si="67"/>
        <v>0</v>
      </c>
      <c r="AQ314" s="397">
        <f t="shared" si="67"/>
        <v>0</v>
      </c>
      <c r="AR314" s="397">
        <f t="shared" si="67"/>
        <v>0</v>
      </c>
      <c r="AS314" s="397">
        <f t="shared" si="64"/>
        <v>0</v>
      </c>
      <c r="AT314" s="397">
        <f t="shared" si="64"/>
        <v>0</v>
      </c>
      <c r="AU314" s="397">
        <f t="shared" si="64"/>
        <v>0</v>
      </c>
      <c r="AV314" s="397">
        <f t="shared" si="64"/>
        <v>0</v>
      </c>
      <c r="AW314" s="314">
        <f t="shared" si="77"/>
        <v>0</v>
      </c>
    </row>
    <row r="315" spans="2:49" x14ac:dyDescent="0.25">
      <c r="B315" s="40" t="str">
        <f>Master!K7</f>
        <v>Paddy McConvey</v>
      </c>
      <c r="C315" s="293"/>
      <c r="D315" s="35">
        <f t="shared" ref="D315:H315" si="78">SUM(D316:D340)</f>
        <v>0</v>
      </c>
      <c r="E315" s="35">
        <f t="shared" si="78"/>
        <v>0</v>
      </c>
      <c r="F315" s="35">
        <f>SUM(F316:F345)</f>
        <v>10346</v>
      </c>
      <c r="G315" s="35">
        <f>SUM(G316:G345)</f>
        <v>34</v>
      </c>
      <c r="H315" s="35">
        <f t="shared" si="78"/>
        <v>20</v>
      </c>
      <c r="I315" s="35">
        <f>SUM(I316:I345)</f>
        <v>10</v>
      </c>
      <c r="J315" s="35">
        <f t="shared" ref="J315:K315" si="79">SUM(J316:J340)</f>
        <v>4</v>
      </c>
      <c r="K315" s="35">
        <f t="shared" si="79"/>
        <v>0</v>
      </c>
      <c r="L315" s="35">
        <f>SUM(L316:L345)</f>
        <v>13</v>
      </c>
      <c r="M315" s="35">
        <f>SUM(M316:M345)</f>
        <v>9</v>
      </c>
      <c r="N315" s="35">
        <f>SUM(N316:N345)</f>
        <v>45</v>
      </c>
      <c r="O315" s="35">
        <f>SUM(O316:O345)</f>
        <v>22</v>
      </c>
      <c r="P315" s="43">
        <f t="shared" si="70"/>
        <v>174.37180000000001</v>
      </c>
      <c r="S315" s="40" t="s">
        <v>329</v>
      </c>
      <c r="T315" s="293"/>
      <c r="U315" s="35">
        <v>0</v>
      </c>
      <c r="V315" s="35">
        <v>0</v>
      </c>
      <c r="W315" s="35">
        <v>9193</v>
      </c>
      <c r="X315" s="35">
        <v>33</v>
      </c>
      <c r="Y315" s="35">
        <v>18</v>
      </c>
      <c r="Z315" s="35">
        <v>9</v>
      </c>
      <c r="AA315" s="35">
        <v>3</v>
      </c>
      <c r="AB315" s="35">
        <v>0</v>
      </c>
      <c r="AC315" s="35">
        <v>10</v>
      </c>
      <c r="AD315" s="35">
        <v>8</v>
      </c>
      <c r="AE315" s="35">
        <v>35</v>
      </c>
      <c r="AF315" s="35">
        <v>18</v>
      </c>
      <c r="AG315" s="43">
        <v>156.05189999999999</v>
      </c>
      <c r="AI315" s="40" t="s">
        <v>329</v>
      </c>
      <c r="AJ315" s="293"/>
      <c r="AK315" s="35">
        <v>0</v>
      </c>
      <c r="AL315" s="35">
        <v>0</v>
      </c>
      <c r="AM315" s="397">
        <f t="shared" si="65"/>
        <v>1153</v>
      </c>
      <c r="AN315" s="397">
        <f t="shared" si="66"/>
        <v>1</v>
      </c>
      <c r="AO315" s="397">
        <f t="shared" si="66"/>
        <v>2</v>
      </c>
      <c r="AP315" s="397">
        <f t="shared" si="67"/>
        <v>1</v>
      </c>
      <c r="AQ315" s="397">
        <f t="shared" si="67"/>
        <v>1</v>
      </c>
      <c r="AR315" s="397">
        <f t="shared" si="67"/>
        <v>0</v>
      </c>
      <c r="AS315" s="397">
        <f t="shared" si="64"/>
        <v>3</v>
      </c>
      <c r="AT315" s="397">
        <f t="shared" si="64"/>
        <v>1</v>
      </c>
      <c r="AU315" s="397">
        <f t="shared" si="64"/>
        <v>10</v>
      </c>
      <c r="AV315" s="397">
        <f t="shared" si="64"/>
        <v>4</v>
      </c>
      <c r="AW315" s="314">
        <f t="shared" si="77"/>
        <v>18.319900000000018</v>
      </c>
    </row>
    <row r="316" spans="2:49" x14ac:dyDescent="0.25">
      <c r="B316" s="24"/>
      <c r="C316" s="265" t="s">
        <v>425</v>
      </c>
      <c r="D316" s="23" t="str">
        <f>IFERROR(VLOOKUP($C316,'World Cup Players'!B:X,3,FALSE),0)</f>
        <v>fr France</v>
      </c>
      <c r="E316" s="30"/>
      <c r="F316" s="23">
        <f>IFERROR(VLOOKUP($C316,'World Cup Players'!B:X,9,FALSE),0)</f>
        <v>605</v>
      </c>
      <c r="G316" s="23">
        <f>IFERROR(VLOOKUP($C316,'World Cup Players'!B:X,11,FALSE),0)</f>
        <v>8</v>
      </c>
      <c r="H316" s="23">
        <f>IFERROR(VLOOKUP($C316,'World Cup Players'!B:X,12,FALSE),0)</f>
        <v>3</v>
      </c>
      <c r="I316" s="23">
        <f>IFERROR(VLOOKUP($C316,'GAME WINNING GOALS'!A:B,2,FALSE),0)</f>
        <v>4</v>
      </c>
      <c r="J316" s="23">
        <f>IFERROR(VLOOKUP($C316,'World Cup Players'!B:X,17,FALSE),0)</f>
        <v>1</v>
      </c>
      <c r="K316" s="23">
        <f>IFERROR(VLOOKUP($C316,'World Cup Players'!B:X,18,FALSE),0)</f>
        <v>0</v>
      </c>
      <c r="L316" s="44">
        <f>IFERROR(VLOOKUP($C316,'World Cup GK'!B:AE,16,FALSE),0)</f>
        <v>0</v>
      </c>
      <c r="M316" s="44">
        <f>IFERROR(VLOOKUP($C316,'World Cup GK'!B:AE,19,FALSE),0)</f>
        <v>0</v>
      </c>
      <c r="N316" s="44">
        <f>IFERROR(VLOOKUP($C316,'World Cup GK'!B:AE,14,FALSE),0)</f>
        <v>0</v>
      </c>
      <c r="O316" s="44">
        <f>IFERROR(VLOOKUP($C316,'World Cup GK'!B:AE,11,FALSE),0)</f>
        <v>0</v>
      </c>
      <c r="P316" s="43">
        <f t="shared" si="70"/>
        <v>19.7715</v>
      </c>
      <c r="S316" s="24"/>
      <c r="T316" s="265" t="s">
        <v>425</v>
      </c>
      <c r="U316" s="23" t="s">
        <v>1420</v>
      </c>
      <c r="V316" s="30"/>
      <c r="W316" s="23">
        <v>439</v>
      </c>
      <c r="X316" s="23">
        <v>7</v>
      </c>
      <c r="Y316" s="23">
        <v>2</v>
      </c>
      <c r="Z316" s="23">
        <v>3</v>
      </c>
      <c r="AA316" s="23">
        <v>0</v>
      </c>
      <c r="AB316" s="23">
        <v>0</v>
      </c>
      <c r="AC316" s="44">
        <v>0</v>
      </c>
      <c r="AD316" s="44">
        <v>0</v>
      </c>
      <c r="AE316" s="44">
        <v>0</v>
      </c>
      <c r="AF316" s="44">
        <v>0</v>
      </c>
      <c r="AG316" s="43">
        <v>15.643699999999999</v>
      </c>
      <c r="AI316" s="24"/>
      <c r="AJ316" s="265" t="s">
        <v>425</v>
      </c>
      <c r="AK316" s="23" t="s">
        <v>1420</v>
      </c>
      <c r="AL316" s="30"/>
      <c r="AM316" s="397">
        <f t="shared" si="65"/>
        <v>166</v>
      </c>
      <c r="AN316" s="397">
        <f t="shared" si="66"/>
        <v>1</v>
      </c>
      <c r="AO316" s="397">
        <f t="shared" si="66"/>
        <v>1</v>
      </c>
      <c r="AP316" s="397">
        <f t="shared" si="67"/>
        <v>1</v>
      </c>
      <c r="AQ316" s="397">
        <f t="shared" si="67"/>
        <v>1</v>
      </c>
      <c r="AR316" s="397">
        <f t="shared" si="67"/>
        <v>0</v>
      </c>
      <c r="AS316" s="397">
        <f t="shared" si="64"/>
        <v>0</v>
      </c>
      <c r="AT316" s="397">
        <f t="shared" si="64"/>
        <v>0</v>
      </c>
      <c r="AU316" s="397">
        <f t="shared" si="64"/>
        <v>0</v>
      </c>
      <c r="AV316" s="397">
        <f t="shared" si="64"/>
        <v>0</v>
      </c>
      <c r="AW316" s="314">
        <f t="shared" si="77"/>
        <v>4.1278000000000006</v>
      </c>
    </row>
    <row r="317" spans="2:49" x14ac:dyDescent="0.25">
      <c r="B317" s="24"/>
      <c r="C317" s="268" t="s">
        <v>5</v>
      </c>
      <c r="D317" s="23" t="str">
        <f>IFERROR(VLOOKUP($C317,'World Cup Players'!B:X,3,FALSE),0)</f>
        <v>eng England</v>
      </c>
      <c r="E317" s="30"/>
      <c r="F317" s="23">
        <f>IFERROR(VLOOKUP($C317,'World Cup Players'!B:X,9,FALSE),0)</f>
        <v>652</v>
      </c>
      <c r="G317" s="23">
        <f>IFERROR(VLOOKUP($C317,'World Cup Players'!B:X,11,FALSE),0)</f>
        <v>6</v>
      </c>
      <c r="H317" s="23">
        <f>IFERROR(VLOOKUP($C317,'World Cup Players'!B:X,12,FALSE),0)</f>
        <v>1</v>
      </c>
      <c r="I317" s="23">
        <f>IFERROR(VLOOKUP($C317,'GAME WINNING GOALS'!A:B,2,FALSE),0)</f>
        <v>2</v>
      </c>
      <c r="J317" s="23">
        <f>IFERROR(VLOOKUP($C317,'World Cup Players'!B:X,17,FALSE),0)</f>
        <v>0</v>
      </c>
      <c r="K317" s="23">
        <f>IFERROR(VLOOKUP($C317,'World Cup Players'!B:X,18,FALSE),0)</f>
        <v>0</v>
      </c>
      <c r="L317" s="44">
        <f>IFERROR(VLOOKUP($C317,'World Cup GK'!B:AE,16,FALSE),0)</f>
        <v>0</v>
      </c>
      <c r="M317" s="44">
        <f>IFERROR(VLOOKUP($C317,'World Cup GK'!B:AE,19,FALSE),0)</f>
        <v>0</v>
      </c>
      <c r="N317" s="44">
        <f>IFERROR(VLOOKUP($C317,'World Cup GK'!B:AE,14,FALSE),0)</f>
        <v>0</v>
      </c>
      <c r="O317" s="44">
        <f>IFERROR(VLOOKUP($C317,'World Cup GK'!B:AE,11,FALSE),0)</f>
        <v>0</v>
      </c>
      <c r="P317" s="43">
        <f t="shared" si="70"/>
        <v>14.4116</v>
      </c>
      <c r="S317" s="24"/>
      <c r="T317" s="268" t="s">
        <v>5</v>
      </c>
      <c r="U317" s="23" t="s">
        <v>1542</v>
      </c>
      <c r="V317" s="30"/>
      <c r="W317" s="23">
        <v>442</v>
      </c>
      <c r="X317" s="23">
        <v>6</v>
      </c>
      <c r="Y317" s="23">
        <v>1</v>
      </c>
      <c r="Z317" s="23">
        <v>2</v>
      </c>
      <c r="AA317" s="23">
        <v>0</v>
      </c>
      <c r="AB317" s="23">
        <v>0</v>
      </c>
      <c r="AC317" s="44">
        <v>0</v>
      </c>
      <c r="AD317" s="44">
        <v>0</v>
      </c>
      <c r="AE317" s="44">
        <v>0</v>
      </c>
      <c r="AF317" s="44">
        <v>0</v>
      </c>
      <c r="AG317" s="43">
        <v>12.6686</v>
      </c>
      <c r="AI317" s="24"/>
      <c r="AJ317" s="268" t="s">
        <v>5</v>
      </c>
      <c r="AK317" s="23" t="s">
        <v>1542</v>
      </c>
      <c r="AL317" s="30"/>
      <c r="AM317" s="397">
        <f t="shared" si="65"/>
        <v>210</v>
      </c>
      <c r="AN317" s="397">
        <f t="shared" si="66"/>
        <v>0</v>
      </c>
      <c r="AO317" s="397">
        <f t="shared" si="66"/>
        <v>0</v>
      </c>
      <c r="AP317" s="397">
        <f t="shared" si="67"/>
        <v>0</v>
      </c>
      <c r="AQ317" s="397">
        <f t="shared" si="67"/>
        <v>0</v>
      </c>
      <c r="AR317" s="397">
        <f t="shared" si="67"/>
        <v>0</v>
      </c>
      <c r="AS317" s="397">
        <f t="shared" si="64"/>
        <v>0</v>
      </c>
      <c r="AT317" s="397">
        <f t="shared" si="64"/>
        <v>0</v>
      </c>
      <c r="AU317" s="397">
        <f t="shared" si="64"/>
        <v>0</v>
      </c>
      <c r="AV317" s="397">
        <f t="shared" si="64"/>
        <v>0</v>
      </c>
      <c r="AW317" s="314">
        <f t="shared" si="77"/>
        <v>1.7430000000000003</v>
      </c>
    </row>
    <row r="318" spans="2:49" x14ac:dyDescent="0.25">
      <c r="B318" s="24"/>
      <c r="C318" s="268" t="s">
        <v>689</v>
      </c>
      <c r="D318" s="23" t="str">
        <f>IFERROR(VLOOKUP($C318,'World Cup Players'!B:X,3,FALSE),0)</f>
        <v>no Norway</v>
      </c>
      <c r="E318" s="30"/>
      <c r="F318" s="23">
        <f>IFERROR(VLOOKUP($C318,'World Cup Players'!B:X,9,FALSE),0)</f>
        <v>465</v>
      </c>
      <c r="G318" s="23">
        <f>IFERROR(VLOOKUP($C318,'World Cup Players'!B:X,11,FALSE),0)</f>
        <v>7</v>
      </c>
      <c r="H318" s="23">
        <f>IFERROR(VLOOKUP($C318,'World Cup Players'!B:X,12,FALSE),0)</f>
        <v>0</v>
      </c>
      <c r="I318" s="23">
        <f>IFERROR(VLOOKUP($C318,'GAME WINNING GOALS'!A:B,2,FALSE),0)</f>
        <v>4</v>
      </c>
      <c r="J318" s="23">
        <f>IFERROR(VLOOKUP($C318,'World Cup Players'!B:X,17,FALSE),0)</f>
        <v>0</v>
      </c>
      <c r="K318" s="23">
        <f>IFERROR(VLOOKUP($C318,'World Cup Players'!B:X,18,FALSE),0)</f>
        <v>0</v>
      </c>
      <c r="L318" s="44">
        <f>IFERROR(VLOOKUP($C318,'World Cup GK'!B:AE,16,FALSE),0)</f>
        <v>0</v>
      </c>
      <c r="M318" s="44">
        <f>IFERROR(VLOOKUP($C318,'World Cup GK'!B:AE,19,FALSE),0)</f>
        <v>0</v>
      </c>
      <c r="N318" s="44">
        <f>IFERROR(VLOOKUP($C318,'World Cup GK'!B:AE,14,FALSE),0)</f>
        <v>0</v>
      </c>
      <c r="O318" s="44">
        <f>IFERROR(VLOOKUP($C318,'World Cup GK'!B:AE,11,FALSE),0)</f>
        <v>0</v>
      </c>
      <c r="P318" s="43">
        <f t="shared" si="70"/>
        <v>14.859500000000001</v>
      </c>
      <c r="S318" s="24"/>
      <c r="T318" s="268" t="s">
        <v>689</v>
      </c>
      <c r="U318" s="23" t="s">
        <v>1397</v>
      </c>
      <c r="V318" s="30"/>
      <c r="W318" s="23">
        <v>360</v>
      </c>
      <c r="X318" s="23">
        <v>7</v>
      </c>
      <c r="Y318" s="23">
        <v>0</v>
      </c>
      <c r="Z318" s="23">
        <v>4</v>
      </c>
      <c r="AA318" s="23">
        <v>0</v>
      </c>
      <c r="AB318" s="23">
        <v>0</v>
      </c>
      <c r="AC318" s="44">
        <v>0</v>
      </c>
      <c r="AD318" s="44">
        <v>0</v>
      </c>
      <c r="AE318" s="44">
        <v>0</v>
      </c>
      <c r="AF318" s="44">
        <v>0</v>
      </c>
      <c r="AG318" s="43">
        <v>13.988</v>
      </c>
      <c r="AI318" s="24"/>
      <c r="AJ318" s="268" t="s">
        <v>689</v>
      </c>
      <c r="AK318" s="23" t="s">
        <v>1397</v>
      </c>
      <c r="AL318" s="30"/>
      <c r="AM318" s="397">
        <f t="shared" si="65"/>
        <v>105</v>
      </c>
      <c r="AN318" s="397">
        <f t="shared" si="66"/>
        <v>0</v>
      </c>
      <c r="AO318" s="397">
        <f t="shared" si="66"/>
        <v>0</v>
      </c>
      <c r="AP318" s="397">
        <f t="shared" si="67"/>
        <v>0</v>
      </c>
      <c r="AQ318" s="397">
        <f t="shared" si="67"/>
        <v>0</v>
      </c>
      <c r="AR318" s="397">
        <f t="shared" si="67"/>
        <v>0</v>
      </c>
      <c r="AS318" s="397">
        <f t="shared" si="64"/>
        <v>0</v>
      </c>
      <c r="AT318" s="397">
        <f t="shared" si="64"/>
        <v>0</v>
      </c>
      <c r="AU318" s="397">
        <f t="shared" si="64"/>
        <v>0</v>
      </c>
      <c r="AV318" s="397">
        <f t="shared" si="64"/>
        <v>0</v>
      </c>
      <c r="AW318" s="314">
        <f t="shared" si="77"/>
        <v>0.87150000000000105</v>
      </c>
    </row>
    <row r="319" spans="2:49" x14ac:dyDescent="0.25">
      <c r="B319" s="24"/>
      <c r="C319" s="265" t="s">
        <v>247</v>
      </c>
      <c r="D319" s="23" t="str">
        <f>IFERROR(VLOOKUP($C319,'World Cup Players'!B:X,3,FALSE),0)</f>
        <v>nl Netherlands</v>
      </c>
      <c r="E319" s="30"/>
      <c r="F319" s="23">
        <f>IFERROR(VLOOKUP($C319,'World Cup Players'!B:X,9,FALSE),0)</f>
        <v>368</v>
      </c>
      <c r="G319" s="23">
        <f>IFERROR(VLOOKUP($C319,'World Cup Players'!B:X,11,FALSE),0)</f>
        <v>3</v>
      </c>
      <c r="H319" s="23">
        <f>IFERROR(VLOOKUP($C319,'World Cup Players'!B:X,12,FALSE),0)</f>
        <v>1</v>
      </c>
      <c r="I319" s="23">
        <f>IFERROR(VLOOKUP($C319,'GAME WINNING GOALS'!A:B,2,FALSE),0)</f>
        <v>0</v>
      </c>
      <c r="J319" s="23">
        <f>IFERROR(VLOOKUP($C319,'World Cup Players'!B:X,17,FALSE),0)</f>
        <v>0</v>
      </c>
      <c r="K319" s="23">
        <f>IFERROR(VLOOKUP($C319,'World Cup Players'!B:X,18,FALSE),0)</f>
        <v>0</v>
      </c>
      <c r="L319" s="44">
        <f>IFERROR(VLOOKUP($C319,'World Cup GK'!B:AE,16,FALSE),0)</f>
        <v>0</v>
      </c>
      <c r="M319" s="44">
        <f>IFERROR(VLOOKUP($C319,'World Cup GK'!B:AE,19,FALSE),0)</f>
        <v>0</v>
      </c>
      <c r="N319" s="44">
        <f>IFERROR(VLOOKUP($C319,'World Cup GK'!B:AE,14,FALSE),0)</f>
        <v>0</v>
      </c>
      <c r="O319" s="44">
        <f>IFERROR(VLOOKUP($C319,'World Cup GK'!B:AE,11,FALSE),0)</f>
        <v>0</v>
      </c>
      <c r="P319" s="43">
        <f t="shared" si="70"/>
        <v>7.0544000000000002</v>
      </c>
      <c r="S319" s="24"/>
      <c r="T319" s="265" t="s">
        <v>247</v>
      </c>
      <c r="U319" s="23" t="s">
        <v>647</v>
      </c>
      <c r="V319" s="30"/>
      <c r="W319" s="23">
        <v>368</v>
      </c>
      <c r="X319" s="23">
        <v>3</v>
      </c>
      <c r="Y319" s="23">
        <v>1</v>
      </c>
      <c r="Z319" s="23">
        <v>0</v>
      </c>
      <c r="AA319" s="23">
        <v>0</v>
      </c>
      <c r="AB319" s="23">
        <v>0</v>
      </c>
      <c r="AC319" s="44">
        <v>0</v>
      </c>
      <c r="AD319" s="44">
        <v>0</v>
      </c>
      <c r="AE319" s="44">
        <v>0</v>
      </c>
      <c r="AF319" s="44">
        <v>0</v>
      </c>
      <c r="AG319" s="43">
        <v>7.0544000000000002</v>
      </c>
      <c r="AI319" s="24"/>
      <c r="AJ319" s="265" t="s">
        <v>247</v>
      </c>
      <c r="AK319" s="23" t="s">
        <v>647</v>
      </c>
      <c r="AL319" s="30"/>
      <c r="AM319" s="397">
        <f t="shared" si="65"/>
        <v>0</v>
      </c>
      <c r="AN319" s="397">
        <f t="shared" si="66"/>
        <v>0</v>
      </c>
      <c r="AO319" s="397">
        <f t="shared" si="66"/>
        <v>0</v>
      </c>
      <c r="AP319" s="397">
        <f t="shared" si="67"/>
        <v>0</v>
      </c>
      <c r="AQ319" s="397">
        <f t="shared" si="67"/>
        <v>0</v>
      </c>
      <c r="AR319" s="397">
        <f t="shared" si="67"/>
        <v>0</v>
      </c>
      <c r="AS319" s="397">
        <f t="shared" si="64"/>
        <v>0</v>
      </c>
      <c r="AT319" s="397">
        <f t="shared" si="64"/>
        <v>0</v>
      </c>
      <c r="AU319" s="397">
        <f t="shared" si="64"/>
        <v>0</v>
      </c>
      <c r="AV319" s="397">
        <f t="shared" si="64"/>
        <v>0</v>
      </c>
      <c r="AW319" s="314">
        <f t="shared" si="68"/>
        <v>0</v>
      </c>
    </row>
    <row r="320" spans="2:49" x14ac:dyDescent="0.25">
      <c r="B320" s="24"/>
      <c r="C320" s="265" t="s">
        <v>224</v>
      </c>
      <c r="D320" s="23" t="str">
        <f>IFERROR(VLOOKUP($C320,'World Cup Players'!B:X,3,FALSE),0)</f>
        <v>uy Uruguay</v>
      </c>
      <c r="E320" s="30"/>
      <c r="F320" s="23">
        <f>IFERROR(VLOOKUP($C320,'World Cup Players'!B:X,9,FALSE),0)</f>
        <v>236</v>
      </c>
      <c r="G320" s="23">
        <f>IFERROR(VLOOKUP($C320,'World Cup Players'!B:X,11,FALSE),0)</f>
        <v>0</v>
      </c>
      <c r="H320" s="23">
        <f>IFERROR(VLOOKUP($C320,'World Cup Players'!B:X,12,FALSE),0)</f>
        <v>0</v>
      </c>
      <c r="I320" s="23">
        <f>IFERROR(VLOOKUP($C320,'GAME WINNING GOALS'!A:B,2,FALSE),0)</f>
        <v>0</v>
      </c>
      <c r="J320" s="23">
        <f>IFERROR(VLOOKUP($C320,'World Cup Players'!B:X,17,FALSE),0)</f>
        <v>0</v>
      </c>
      <c r="K320" s="23">
        <f>IFERROR(VLOOKUP($C320,'World Cup Players'!B:X,18,FALSE),0)</f>
        <v>0</v>
      </c>
      <c r="L320" s="44">
        <f>IFERROR(VLOOKUP($C320,'World Cup GK'!B:AE,16,FALSE),0)</f>
        <v>0</v>
      </c>
      <c r="M320" s="44">
        <f>IFERROR(VLOOKUP($C320,'World Cup GK'!B:AE,19,FALSE),0)</f>
        <v>0</v>
      </c>
      <c r="N320" s="44">
        <f>IFERROR(VLOOKUP($C320,'World Cup GK'!B:AE,14,FALSE),0)</f>
        <v>0</v>
      </c>
      <c r="O320" s="44">
        <f>IFERROR(VLOOKUP($C320,'World Cup GK'!B:AE,11,FALSE),0)</f>
        <v>0</v>
      </c>
      <c r="P320" s="43">
        <f t="shared" si="70"/>
        <v>1.9588000000000001</v>
      </c>
      <c r="S320" s="24"/>
      <c r="T320" s="265" t="s">
        <v>224</v>
      </c>
      <c r="U320" s="23" t="s">
        <v>1244</v>
      </c>
      <c r="V320" s="30"/>
      <c r="W320" s="23">
        <v>236</v>
      </c>
      <c r="X320" s="23">
        <v>0</v>
      </c>
      <c r="Y320" s="23">
        <v>0</v>
      </c>
      <c r="Z320" s="23">
        <v>0</v>
      </c>
      <c r="AA320" s="23">
        <v>0</v>
      </c>
      <c r="AB320" s="23">
        <v>0</v>
      </c>
      <c r="AC320" s="44">
        <v>0</v>
      </c>
      <c r="AD320" s="44">
        <v>0</v>
      </c>
      <c r="AE320" s="44">
        <v>0</v>
      </c>
      <c r="AF320" s="44">
        <v>0</v>
      </c>
      <c r="AG320" s="43">
        <v>1.9588000000000001</v>
      </c>
      <c r="AI320" s="24"/>
      <c r="AJ320" s="265" t="s">
        <v>224</v>
      </c>
      <c r="AK320" s="23" t="s">
        <v>1244</v>
      </c>
      <c r="AL320" s="30"/>
      <c r="AM320" s="397">
        <f t="shared" si="65"/>
        <v>0</v>
      </c>
      <c r="AN320" s="397">
        <f t="shared" si="66"/>
        <v>0</v>
      </c>
      <c r="AO320" s="397">
        <f t="shared" si="66"/>
        <v>0</v>
      </c>
      <c r="AP320" s="397">
        <f t="shared" si="67"/>
        <v>0</v>
      </c>
      <c r="AQ320" s="397">
        <f t="shared" si="67"/>
        <v>0</v>
      </c>
      <c r="AR320" s="397">
        <f t="shared" si="67"/>
        <v>0</v>
      </c>
      <c r="AS320" s="397">
        <f t="shared" si="64"/>
        <v>0</v>
      </c>
      <c r="AT320" s="397">
        <f t="shared" si="64"/>
        <v>0</v>
      </c>
      <c r="AU320" s="397">
        <f t="shared" si="64"/>
        <v>0</v>
      </c>
      <c r="AV320" s="397">
        <f t="shared" si="64"/>
        <v>0</v>
      </c>
      <c r="AW320" s="314">
        <f t="shared" si="68"/>
        <v>0</v>
      </c>
    </row>
    <row r="321" spans="2:49" x14ac:dyDescent="0.25">
      <c r="B321" s="24"/>
      <c r="C321" s="265" t="s">
        <v>699</v>
      </c>
      <c r="D321" s="23" t="str">
        <f>IFERROR(VLOOKUP($C321,'World Cup Players'!B:X,3,FALSE),0)</f>
        <v>se Sweden</v>
      </c>
      <c r="E321" s="30"/>
      <c r="F321" s="23">
        <f>IFERROR(VLOOKUP($C321,'World Cup Players'!B:X,9,FALSE),0)</f>
        <v>360</v>
      </c>
      <c r="G321" s="23">
        <f>IFERROR(VLOOKUP($C321,'World Cup Players'!B:X,11,FALSE),0)</f>
        <v>1</v>
      </c>
      <c r="H321" s="23">
        <f>IFERROR(VLOOKUP($C321,'World Cup Players'!B:X,12,FALSE),0)</f>
        <v>2</v>
      </c>
      <c r="I321" s="23">
        <f>IFERROR(VLOOKUP($C321,'GAME WINNING GOALS'!A:B,2,FALSE),0)</f>
        <v>0</v>
      </c>
      <c r="J321" s="23">
        <f>IFERROR(VLOOKUP($C321,'World Cup Players'!B:X,17,FALSE),0)</f>
        <v>1</v>
      </c>
      <c r="K321" s="23">
        <f>IFERROR(VLOOKUP($C321,'World Cup Players'!B:X,18,FALSE),0)</f>
        <v>0</v>
      </c>
      <c r="L321" s="44">
        <f>IFERROR(VLOOKUP($C321,'World Cup GK'!B:AE,16,FALSE),0)</f>
        <v>0</v>
      </c>
      <c r="M321" s="44">
        <f>IFERROR(VLOOKUP($C321,'World Cup GK'!B:AE,19,FALSE),0)</f>
        <v>0</v>
      </c>
      <c r="N321" s="44">
        <f>IFERROR(VLOOKUP($C321,'World Cup GK'!B:AE,14,FALSE),0)</f>
        <v>0</v>
      </c>
      <c r="O321" s="44">
        <f>IFERROR(VLOOKUP($C321,'World Cup GK'!B:AE,11,FALSE),0)</f>
        <v>0</v>
      </c>
      <c r="P321" s="43">
        <f t="shared" si="70"/>
        <v>5.7379999999999995</v>
      </c>
      <c r="S321" s="24"/>
      <c r="T321" s="265" t="s">
        <v>699</v>
      </c>
      <c r="U321" s="23" t="s">
        <v>787</v>
      </c>
      <c r="V321" s="30"/>
      <c r="W321" s="23">
        <v>360</v>
      </c>
      <c r="X321" s="23">
        <v>1</v>
      </c>
      <c r="Y321" s="23">
        <v>2</v>
      </c>
      <c r="Z321" s="23">
        <v>0</v>
      </c>
      <c r="AA321" s="23">
        <v>1</v>
      </c>
      <c r="AB321" s="23">
        <v>0</v>
      </c>
      <c r="AC321" s="44">
        <v>0</v>
      </c>
      <c r="AD321" s="44">
        <v>0</v>
      </c>
      <c r="AE321" s="44">
        <v>0</v>
      </c>
      <c r="AF321" s="44">
        <v>0</v>
      </c>
      <c r="AG321" s="43">
        <v>5.7379999999999995</v>
      </c>
      <c r="AI321" s="24"/>
      <c r="AJ321" s="265" t="s">
        <v>699</v>
      </c>
      <c r="AK321" s="23" t="s">
        <v>787</v>
      </c>
      <c r="AL321" s="30"/>
      <c r="AM321" s="397">
        <f t="shared" si="65"/>
        <v>0</v>
      </c>
      <c r="AN321" s="397">
        <f t="shared" si="66"/>
        <v>0</v>
      </c>
      <c r="AO321" s="397">
        <f t="shared" si="66"/>
        <v>0</v>
      </c>
      <c r="AP321" s="397">
        <f t="shared" si="67"/>
        <v>0</v>
      </c>
      <c r="AQ321" s="397">
        <f t="shared" si="67"/>
        <v>0</v>
      </c>
      <c r="AR321" s="397">
        <f t="shared" si="67"/>
        <v>0</v>
      </c>
      <c r="AS321" s="397">
        <f t="shared" si="64"/>
        <v>0</v>
      </c>
      <c r="AT321" s="397">
        <f t="shared" si="64"/>
        <v>0</v>
      </c>
      <c r="AU321" s="397">
        <f t="shared" si="64"/>
        <v>0</v>
      </c>
      <c r="AV321" s="397">
        <f t="shared" si="64"/>
        <v>0</v>
      </c>
      <c r="AW321" s="314">
        <f t="shared" si="68"/>
        <v>0</v>
      </c>
    </row>
    <row r="322" spans="2:49" x14ac:dyDescent="0.25">
      <c r="B322" s="24"/>
      <c r="C322" s="265" t="s">
        <v>491</v>
      </c>
      <c r="D322" s="23" t="str">
        <f>IFERROR(VLOOKUP($C322,'World Cup Players'!B:X,3,FALSE),0)</f>
        <v>pt Portugal</v>
      </c>
      <c r="E322" s="30"/>
      <c r="F322" s="23">
        <f>IFERROR(VLOOKUP($C322,'World Cup Players'!B:X,9,FALSE),0)</f>
        <v>422</v>
      </c>
      <c r="G322" s="23">
        <f>IFERROR(VLOOKUP($C322,'World Cup Players'!B:X,11,FALSE),0)</f>
        <v>0</v>
      </c>
      <c r="H322" s="23">
        <f>IFERROR(VLOOKUP($C322,'World Cup Players'!B:X,12,FALSE),0)</f>
        <v>1</v>
      </c>
      <c r="I322" s="23">
        <f>IFERROR(VLOOKUP($C322,'GAME WINNING GOALS'!A:B,2,FALSE),0)</f>
        <v>0</v>
      </c>
      <c r="J322" s="23">
        <f>IFERROR(VLOOKUP($C322,'World Cup Players'!B:X,17,FALSE),0)</f>
        <v>0</v>
      </c>
      <c r="K322" s="23">
        <f>IFERROR(VLOOKUP($C322,'World Cup Players'!B:X,18,FALSE),0)</f>
        <v>0</v>
      </c>
      <c r="L322" s="44">
        <f>IFERROR(VLOOKUP($C322,'World Cup GK'!B:AE,16,FALSE),0)</f>
        <v>0</v>
      </c>
      <c r="M322" s="44">
        <f>IFERROR(VLOOKUP($C322,'World Cup GK'!B:AE,19,FALSE),0)</f>
        <v>0</v>
      </c>
      <c r="N322" s="44">
        <f>IFERROR(VLOOKUP($C322,'World Cup GK'!B:AE,14,FALSE),0)</f>
        <v>0</v>
      </c>
      <c r="O322" s="44">
        <f>IFERROR(VLOOKUP($C322,'World Cup GK'!B:AE,11,FALSE),0)</f>
        <v>0</v>
      </c>
      <c r="P322" s="43">
        <f t="shared" si="70"/>
        <v>4.5026000000000002</v>
      </c>
      <c r="S322" s="24"/>
      <c r="T322" s="265" t="s">
        <v>491</v>
      </c>
      <c r="U322" s="23" t="s">
        <v>1545</v>
      </c>
      <c r="V322" s="30"/>
      <c r="W322" s="23">
        <v>422</v>
      </c>
      <c r="X322" s="23">
        <v>0</v>
      </c>
      <c r="Y322" s="23">
        <v>1</v>
      </c>
      <c r="Z322" s="23">
        <v>0</v>
      </c>
      <c r="AA322" s="23">
        <v>0</v>
      </c>
      <c r="AB322" s="23">
        <v>0</v>
      </c>
      <c r="AC322" s="44">
        <v>0</v>
      </c>
      <c r="AD322" s="44">
        <v>0</v>
      </c>
      <c r="AE322" s="44">
        <v>0</v>
      </c>
      <c r="AF322" s="44">
        <v>0</v>
      </c>
      <c r="AG322" s="43">
        <v>4.5026000000000002</v>
      </c>
      <c r="AI322" s="24"/>
      <c r="AJ322" s="265" t="s">
        <v>491</v>
      </c>
      <c r="AK322" s="23" t="s">
        <v>1545</v>
      </c>
      <c r="AL322" s="30"/>
      <c r="AM322" s="397">
        <f t="shared" si="65"/>
        <v>0</v>
      </c>
      <c r="AN322" s="397">
        <f t="shared" si="66"/>
        <v>0</v>
      </c>
      <c r="AO322" s="397">
        <f t="shared" si="66"/>
        <v>0</v>
      </c>
      <c r="AP322" s="397">
        <f t="shared" si="67"/>
        <v>0</v>
      </c>
      <c r="AQ322" s="397">
        <f t="shared" si="67"/>
        <v>0</v>
      </c>
      <c r="AR322" s="397">
        <f t="shared" si="67"/>
        <v>0</v>
      </c>
      <c r="AS322" s="397">
        <f t="shared" si="64"/>
        <v>0</v>
      </c>
      <c r="AT322" s="397">
        <f t="shared" si="64"/>
        <v>0</v>
      </c>
      <c r="AU322" s="397">
        <f t="shared" si="64"/>
        <v>0</v>
      </c>
      <c r="AV322" s="397">
        <f t="shared" si="64"/>
        <v>0</v>
      </c>
      <c r="AW322" s="314">
        <f t="shared" si="68"/>
        <v>0</v>
      </c>
    </row>
    <row r="323" spans="2:49" x14ac:dyDescent="0.25">
      <c r="B323" s="24"/>
      <c r="C323" s="265" t="s">
        <v>254</v>
      </c>
      <c r="D323" s="23" t="str">
        <f>IFERROR(VLOOKUP($C323,'World Cup Players'!B:X,3,FALSE),0)</f>
        <v>ca Canada</v>
      </c>
      <c r="E323" s="30"/>
      <c r="F323" s="23">
        <f>IFERROR(VLOOKUP($C323,'World Cup Players'!B:X,9,FALSE),0)</f>
        <v>420</v>
      </c>
      <c r="G323" s="23">
        <f>IFERROR(VLOOKUP($C323,'World Cup Players'!B:X,11,FALSE),0)</f>
        <v>3</v>
      </c>
      <c r="H323" s="23">
        <f>IFERROR(VLOOKUP($C323,'World Cup Players'!B:X,12,FALSE),0)</f>
        <v>0</v>
      </c>
      <c r="I323" s="23">
        <f>IFERROR(VLOOKUP($C323,'GAME WINNING GOALS'!A:B,2,FALSE),0)</f>
        <v>0</v>
      </c>
      <c r="J323" s="23">
        <f>IFERROR(VLOOKUP($C323,'World Cup Players'!B:X,17,FALSE),0)</f>
        <v>1</v>
      </c>
      <c r="K323" s="23">
        <f>IFERROR(VLOOKUP($C323,'World Cup Players'!B:X,18,FALSE),0)</f>
        <v>0</v>
      </c>
      <c r="L323" s="44">
        <f>IFERROR(VLOOKUP($C323,'World Cup GK'!B:AE,16,FALSE),0)</f>
        <v>0</v>
      </c>
      <c r="M323" s="44">
        <f>IFERROR(VLOOKUP($C323,'World Cup GK'!B:AE,19,FALSE),0)</f>
        <v>0</v>
      </c>
      <c r="N323" s="44">
        <f>IFERROR(VLOOKUP($C323,'World Cup GK'!B:AE,14,FALSE),0)</f>
        <v>0</v>
      </c>
      <c r="O323" s="44">
        <f>IFERROR(VLOOKUP($C323,'World Cup GK'!B:AE,11,FALSE),0)</f>
        <v>0</v>
      </c>
      <c r="P323" s="43">
        <f t="shared" si="70"/>
        <v>6.2360000000000007</v>
      </c>
      <c r="S323" s="24"/>
      <c r="T323" s="265" t="s">
        <v>254</v>
      </c>
      <c r="U323" s="23" t="s">
        <v>887</v>
      </c>
      <c r="V323" s="30"/>
      <c r="W323" s="23">
        <v>420</v>
      </c>
      <c r="X323" s="23">
        <v>3</v>
      </c>
      <c r="Y323" s="23">
        <v>0</v>
      </c>
      <c r="Z323" s="23">
        <v>0</v>
      </c>
      <c r="AA323" s="23">
        <v>1</v>
      </c>
      <c r="AB323" s="23">
        <v>0</v>
      </c>
      <c r="AC323" s="44">
        <v>0</v>
      </c>
      <c r="AD323" s="44">
        <v>0</v>
      </c>
      <c r="AE323" s="44">
        <v>0</v>
      </c>
      <c r="AF323" s="44">
        <v>0</v>
      </c>
      <c r="AG323" s="43">
        <v>6.2360000000000007</v>
      </c>
      <c r="AI323" s="24"/>
      <c r="AJ323" s="265" t="s">
        <v>254</v>
      </c>
      <c r="AK323" s="23" t="s">
        <v>887</v>
      </c>
      <c r="AL323" s="30"/>
      <c r="AM323" s="397">
        <f t="shared" si="65"/>
        <v>0</v>
      </c>
      <c r="AN323" s="397">
        <f t="shared" si="66"/>
        <v>0</v>
      </c>
      <c r="AO323" s="397">
        <f t="shared" si="66"/>
        <v>0</v>
      </c>
      <c r="AP323" s="397">
        <f t="shared" si="67"/>
        <v>0</v>
      </c>
      <c r="AQ323" s="397">
        <f t="shared" si="67"/>
        <v>0</v>
      </c>
      <c r="AR323" s="397">
        <f t="shared" si="67"/>
        <v>0</v>
      </c>
      <c r="AS323" s="397">
        <f t="shared" si="64"/>
        <v>0</v>
      </c>
      <c r="AT323" s="397">
        <f t="shared" si="64"/>
        <v>0</v>
      </c>
      <c r="AU323" s="397">
        <f t="shared" si="64"/>
        <v>0</v>
      </c>
      <c r="AV323" s="397">
        <f t="shared" si="64"/>
        <v>0</v>
      </c>
      <c r="AW323" s="314">
        <f t="shared" si="68"/>
        <v>0</v>
      </c>
    </row>
    <row r="324" spans="2:49" x14ac:dyDescent="0.25">
      <c r="B324" s="24"/>
      <c r="C324" s="265" t="s">
        <v>594</v>
      </c>
      <c r="D324" s="23" t="str">
        <f>IFERROR(VLOOKUP($C324,'World Cup Players'!B:X,3,FALSE),0)</f>
        <v>tr Türkiye</v>
      </c>
      <c r="E324" s="30"/>
      <c r="F324" s="23">
        <f>IFERROR(VLOOKUP($C324,'World Cup Players'!B:X,9,FALSE),0)</f>
        <v>270</v>
      </c>
      <c r="G324" s="23">
        <f>IFERROR(VLOOKUP($C324,'World Cup Players'!B:X,11,FALSE),0)</f>
        <v>1</v>
      </c>
      <c r="H324" s="23">
        <f>IFERROR(VLOOKUP($C324,'World Cup Players'!B:X,12,FALSE),0)</f>
        <v>0</v>
      </c>
      <c r="I324" s="23">
        <f>IFERROR(VLOOKUP($C324,'GAME WINNING GOALS'!A:B,2,FALSE),0)</f>
        <v>0</v>
      </c>
      <c r="J324" s="23">
        <f>IFERROR(VLOOKUP($C324,'World Cup Players'!B:X,17,FALSE),0)</f>
        <v>0</v>
      </c>
      <c r="K324" s="23">
        <f>IFERROR(VLOOKUP($C324,'World Cup Players'!B:X,18,FALSE),0)</f>
        <v>0</v>
      </c>
      <c r="L324" s="44">
        <f>IFERROR(VLOOKUP($C324,'World Cup GK'!B:AE,16,FALSE),0)</f>
        <v>0</v>
      </c>
      <c r="M324" s="44">
        <f>IFERROR(VLOOKUP($C324,'World Cup GK'!B:AE,19,FALSE),0)</f>
        <v>0</v>
      </c>
      <c r="N324" s="44">
        <f>IFERROR(VLOOKUP($C324,'World Cup GK'!B:AE,14,FALSE),0)</f>
        <v>0</v>
      </c>
      <c r="O324" s="44">
        <f>IFERROR(VLOOKUP($C324,'World Cup GK'!B:AE,11,FALSE),0)</f>
        <v>0</v>
      </c>
      <c r="P324" s="43">
        <f t="shared" si="70"/>
        <v>3.2410000000000001</v>
      </c>
      <c r="S324" s="24"/>
      <c r="T324" s="265" t="s">
        <v>594</v>
      </c>
      <c r="U324" s="23" t="s">
        <v>654</v>
      </c>
      <c r="V324" s="30"/>
      <c r="W324" s="23">
        <v>270</v>
      </c>
      <c r="X324" s="23">
        <v>1</v>
      </c>
      <c r="Y324" s="23">
        <v>0</v>
      </c>
      <c r="Z324" s="23">
        <v>0</v>
      </c>
      <c r="AA324" s="23">
        <v>0</v>
      </c>
      <c r="AB324" s="23">
        <v>0</v>
      </c>
      <c r="AC324" s="44">
        <v>0</v>
      </c>
      <c r="AD324" s="44">
        <v>0</v>
      </c>
      <c r="AE324" s="44">
        <v>0</v>
      </c>
      <c r="AF324" s="44">
        <v>0</v>
      </c>
      <c r="AG324" s="43">
        <v>3.2410000000000001</v>
      </c>
      <c r="AI324" s="24"/>
      <c r="AJ324" s="265" t="s">
        <v>594</v>
      </c>
      <c r="AK324" s="23" t="s">
        <v>654</v>
      </c>
      <c r="AL324" s="30"/>
      <c r="AM324" s="397">
        <f t="shared" si="65"/>
        <v>0</v>
      </c>
      <c r="AN324" s="397">
        <f t="shared" si="66"/>
        <v>0</v>
      </c>
      <c r="AO324" s="397">
        <f t="shared" si="66"/>
        <v>0</v>
      </c>
      <c r="AP324" s="397">
        <f t="shared" si="67"/>
        <v>0</v>
      </c>
      <c r="AQ324" s="397">
        <f t="shared" si="67"/>
        <v>0</v>
      </c>
      <c r="AR324" s="397">
        <f t="shared" si="67"/>
        <v>0</v>
      </c>
      <c r="AS324" s="397">
        <f t="shared" si="64"/>
        <v>0</v>
      </c>
      <c r="AT324" s="397">
        <f t="shared" si="64"/>
        <v>0</v>
      </c>
      <c r="AU324" s="397">
        <f t="shared" si="64"/>
        <v>0</v>
      </c>
      <c r="AV324" s="397">
        <f t="shared" si="64"/>
        <v>0</v>
      </c>
      <c r="AW324" s="314">
        <f t="shared" si="68"/>
        <v>0</v>
      </c>
    </row>
    <row r="325" spans="2:49" x14ac:dyDescent="0.25">
      <c r="B325" s="24"/>
      <c r="C325" s="268" t="s">
        <v>719</v>
      </c>
      <c r="D325" s="23" t="str">
        <f>IFERROR(VLOOKUP($C325,'World Cup Players'!B:X,3,FALSE),0)</f>
        <v>eg Egypt</v>
      </c>
      <c r="E325" s="30"/>
      <c r="F325" s="23">
        <f>IFERROR(VLOOKUP($C325,'World Cup Players'!B:X,9,FALSE),0)</f>
        <v>326</v>
      </c>
      <c r="G325" s="23">
        <f>IFERROR(VLOOKUP($C325,'World Cup Players'!B:X,11,FALSE),0)</f>
        <v>0</v>
      </c>
      <c r="H325" s="23">
        <f>IFERROR(VLOOKUP($C325,'World Cup Players'!B:X,12,FALSE),0)</f>
        <v>0</v>
      </c>
      <c r="I325" s="23">
        <f>IFERROR(VLOOKUP($C325,'GAME WINNING GOALS'!A:B,2,FALSE),0)</f>
        <v>0</v>
      </c>
      <c r="J325" s="23">
        <f>IFERROR(VLOOKUP($C325,'World Cup Players'!B:X,17,FALSE),0)</f>
        <v>0</v>
      </c>
      <c r="K325" s="23">
        <f>IFERROR(VLOOKUP($C325,'World Cup Players'!B:X,18,FALSE),0)</f>
        <v>0</v>
      </c>
      <c r="L325" s="44">
        <f>IFERROR(VLOOKUP($C325,'World Cup GK'!B:AE,16,FALSE),0)</f>
        <v>0</v>
      </c>
      <c r="M325" s="44">
        <f>IFERROR(VLOOKUP($C325,'World Cup GK'!B:AE,19,FALSE),0)</f>
        <v>0</v>
      </c>
      <c r="N325" s="44">
        <f>IFERROR(VLOOKUP($C325,'World Cup GK'!B:AE,14,FALSE),0)</f>
        <v>0</v>
      </c>
      <c r="O325" s="44">
        <f>IFERROR(VLOOKUP($C325,'World Cup GK'!B:AE,11,FALSE),0)</f>
        <v>0</v>
      </c>
      <c r="P325" s="43">
        <f t="shared" si="70"/>
        <v>2.7058</v>
      </c>
      <c r="S325" s="24"/>
      <c r="T325" s="268" t="s">
        <v>719</v>
      </c>
      <c r="U325" s="23" t="s">
        <v>1236</v>
      </c>
      <c r="V325" s="30"/>
      <c r="W325" s="23">
        <v>326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44">
        <v>0</v>
      </c>
      <c r="AD325" s="44">
        <v>0</v>
      </c>
      <c r="AE325" s="44">
        <v>0</v>
      </c>
      <c r="AF325" s="44">
        <v>0</v>
      </c>
      <c r="AG325" s="43">
        <v>2.7058</v>
      </c>
      <c r="AI325" s="24"/>
      <c r="AJ325" s="268" t="s">
        <v>719</v>
      </c>
      <c r="AK325" s="23" t="s">
        <v>1236</v>
      </c>
      <c r="AL325" s="30"/>
      <c r="AM325" s="397">
        <f t="shared" si="65"/>
        <v>0</v>
      </c>
      <c r="AN325" s="397">
        <f t="shared" si="66"/>
        <v>0</v>
      </c>
      <c r="AO325" s="397">
        <f t="shared" si="66"/>
        <v>0</v>
      </c>
      <c r="AP325" s="397">
        <f t="shared" si="67"/>
        <v>0</v>
      </c>
      <c r="AQ325" s="397">
        <f t="shared" si="67"/>
        <v>0</v>
      </c>
      <c r="AR325" s="397">
        <f t="shared" si="67"/>
        <v>0</v>
      </c>
      <c r="AS325" s="397">
        <f t="shared" si="67"/>
        <v>0</v>
      </c>
      <c r="AT325" s="397">
        <f t="shared" si="67"/>
        <v>0</v>
      </c>
      <c r="AU325" s="397">
        <f t="shared" si="67"/>
        <v>0</v>
      </c>
      <c r="AV325" s="397">
        <f t="shared" si="67"/>
        <v>0</v>
      </c>
      <c r="AW325" s="314">
        <f t="shared" si="68"/>
        <v>0</v>
      </c>
    </row>
    <row r="326" spans="2:49" x14ac:dyDescent="0.25">
      <c r="B326" s="24"/>
      <c r="C326" s="265" t="s">
        <v>720</v>
      </c>
      <c r="D326" s="23" t="str">
        <f>IFERROR(VLOOKUP($C326,'World Cup Players'!B:X,3,FALSE),0)</f>
        <v>fr France</v>
      </c>
      <c r="E326" s="30"/>
      <c r="F326" s="23">
        <f>IFERROR(VLOOKUP($C326,'World Cup Players'!B:X,9,FALSE),0)</f>
        <v>556</v>
      </c>
      <c r="G326" s="23">
        <f>IFERROR(VLOOKUP($C326,'World Cup Players'!B:X,11,FALSE),0)</f>
        <v>0</v>
      </c>
      <c r="H326" s="23">
        <f>IFERROR(VLOOKUP($C326,'World Cup Players'!B:X,12,FALSE),0)</f>
        <v>5</v>
      </c>
      <c r="I326" s="23">
        <f>IFERROR(VLOOKUP($C326,'GAME WINNING GOALS'!A:B,2,FALSE),0)</f>
        <v>0</v>
      </c>
      <c r="J326" s="23">
        <f>IFERROR(VLOOKUP($C326,'World Cup Players'!B:X,17,FALSE),0)</f>
        <v>1</v>
      </c>
      <c r="K326" s="23">
        <f>IFERROR(VLOOKUP($C326,'World Cup Players'!B:X,18,FALSE),0)</f>
        <v>0</v>
      </c>
      <c r="L326" s="44">
        <f>IFERROR(VLOOKUP($C326,'World Cup GK'!B:AE,16,FALSE),0)</f>
        <v>0</v>
      </c>
      <c r="M326" s="44">
        <f>IFERROR(VLOOKUP($C326,'World Cup GK'!B:AE,19,FALSE),0)</f>
        <v>0</v>
      </c>
      <c r="N326" s="44">
        <f>IFERROR(VLOOKUP($C326,'World Cup GK'!B:AE,14,FALSE),0)</f>
        <v>0</v>
      </c>
      <c r="O326" s="44">
        <f>IFERROR(VLOOKUP($C326,'World Cup GK'!B:AE,11,FALSE),0)</f>
        <v>0</v>
      </c>
      <c r="P326" s="43">
        <f t="shared" si="70"/>
        <v>9.3647999999999989</v>
      </c>
      <c r="S326" s="24"/>
      <c r="T326" s="265" t="s">
        <v>720</v>
      </c>
      <c r="U326" s="23" t="s">
        <v>1420</v>
      </c>
      <c r="V326" s="30"/>
      <c r="W326" s="23">
        <v>395</v>
      </c>
      <c r="X326" s="23">
        <v>0</v>
      </c>
      <c r="Y326" s="23">
        <v>5</v>
      </c>
      <c r="Z326" s="23">
        <v>0</v>
      </c>
      <c r="AA326" s="23">
        <v>1</v>
      </c>
      <c r="AB326" s="23">
        <v>0</v>
      </c>
      <c r="AC326" s="44">
        <v>0</v>
      </c>
      <c r="AD326" s="44">
        <v>0</v>
      </c>
      <c r="AE326" s="44">
        <v>0</v>
      </c>
      <c r="AF326" s="44">
        <v>0</v>
      </c>
      <c r="AG326" s="43">
        <v>8.0285000000000011</v>
      </c>
      <c r="AI326" s="24"/>
      <c r="AJ326" s="265" t="s">
        <v>720</v>
      </c>
      <c r="AK326" s="23" t="s">
        <v>1420</v>
      </c>
      <c r="AL326" s="30"/>
      <c r="AM326" s="397">
        <f t="shared" ref="AM326:AM389" si="80">F326-W326</f>
        <v>161</v>
      </c>
      <c r="AN326" s="397">
        <f t="shared" ref="AN326:AO389" si="81">G326-X326</f>
        <v>0</v>
      </c>
      <c r="AO326" s="397">
        <f t="shared" si="81"/>
        <v>0</v>
      </c>
      <c r="AP326" s="397">
        <f t="shared" ref="AP326:AS389" si="82">I326-Z326</f>
        <v>0</v>
      </c>
      <c r="AQ326" s="397">
        <f t="shared" si="82"/>
        <v>0</v>
      </c>
      <c r="AR326" s="397">
        <f t="shared" si="82"/>
        <v>0</v>
      </c>
      <c r="AS326" s="397">
        <f t="shared" si="82"/>
        <v>0</v>
      </c>
      <c r="AT326" s="397">
        <f t="shared" ref="AT326:AV389" si="83">M326-AD326</f>
        <v>0</v>
      </c>
      <c r="AU326" s="397">
        <f t="shared" si="83"/>
        <v>0</v>
      </c>
      <c r="AV326" s="397">
        <f t="shared" si="83"/>
        <v>0</v>
      </c>
      <c r="AW326" s="314">
        <f t="shared" ref="AW326:AW328" si="84">P326-AG326</f>
        <v>1.3362999999999978</v>
      </c>
    </row>
    <row r="327" spans="2:49" x14ac:dyDescent="0.25">
      <c r="B327" s="24"/>
      <c r="C327" s="265" t="s">
        <v>38</v>
      </c>
      <c r="D327" s="23" t="str">
        <f>IFERROR(VLOOKUP($C327,'World Cup Players'!B:X,3,FALSE),0)</f>
        <v>eng England</v>
      </c>
      <c r="E327" s="30"/>
      <c r="F327" s="23">
        <f>IFERROR(VLOOKUP($C327,'World Cup Players'!B:X,9,FALSE),0)</f>
        <v>178</v>
      </c>
      <c r="G327" s="23">
        <f>IFERROR(VLOOKUP($C327,'World Cup Players'!B:X,11,FALSE),0)</f>
        <v>1</v>
      </c>
      <c r="H327" s="23">
        <f>IFERROR(VLOOKUP($C327,'World Cup Players'!B:X,12,FALSE),0)</f>
        <v>0</v>
      </c>
      <c r="I327" s="23">
        <f>IFERROR(VLOOKUP($C327,'GAME WINNING GOALS'!A:B,2,FALSE),0)</f>
        <v>0</v>
      </c>
      <c r="J327" s="23">
        <f>IFERROR(VLOOKUP($C327,'World Cup Players'!B:X,17,FALSE),0)</f>
        <v>0</v>
      </c>
      <c r="K327" s="23">
        <f>IFERROR(VLOOKUP($C327,'World Cup Players'!B:X,18,FALSE),0)</f>
        <v>0</v>
      </c>
      <c r="L327" s="44">
        <f>IFERROR(VLOOKUP($C327,'World Cup GK'!B:AE,16,FALSE),0)</f>
        <v>0</v>
      </c>
      <c r="M327" s="44">
        <f>IFERROR(VLOOKUP($C327,'World Cup GK'!B:AE,19,FALSE),0)</f>
        <v>0</v>
      </c>
      <c r="N327" s="44">
        <f>IFERROR(VLOOKUP($C327,'World Cup GK'!B:AE,14,FALSE),0)</f>
        <v>0</v>
      </c>
      <c r="O327" s="44">
        <f>IFERROR(VLOOKUP($C327,'World Cup GK'!B:AE,11,FALSE),0)</f>
        <v>0</v>
      </c>
      <c r="P327" s="43">
        <f t="shared" si="70"/>
        <v>2.4774000000000003</v>
      </c>
      <c r="S327" s="24"/>
      <c r="T327" s="265" t="s">
        <v>38</v>
      </c>
      <c r="U327" s="23" t="s">
        <v>1542</v>
      </c>
      <c r="V327" s="30"/>
      <c r="W327" s="23">
        <v>177</v>
      </c>
      <c r="X327" s="23">
        <v>1</v>
      </c>
      <c r="Y327" s="23">
        <v>0</v>
      </c>
      <c r="Z327" s="23">
        <v>0</v>
      </c>
      <c r="AA327" s="23">
        <v>0</v>
      </c>
      <c r="AB327" s="23">
        <v>0</v>
      </c>
      <c r="AC327" s="44">
        <v>0</v>
      </c>
      <c r="AD327" s="44">
        <v>0</v>
      </c>
      <c r="AE327" s="44">
        <v>0</v>
      </c>
      <c r="AF327" s="44">
        <v>0</v>
      </c>
      <c r="AG327" s="43">
        <v>2.4691000000000001</v>
      </c>
      <c r="AI327" s="24"/>
      <c r="AJ327" s="265" t="s">
        <v>38</v>
      </c>
      <c r="AK327" s="23" t="s">
        <v>1542</v>
      </c>
      <c r="AL327" s="30"/>
      <c r="AM327" s="397">
        <f t="shared" si="80"/>
        <v>1</v>
      </c>
      <c r="AN327" s="397">
        <f t="shared" si="81"/>
        <v>0</v>
      </c>
      <c r="AO327" s="397">
        <f t="shared" si="81"/>
        <v>0</v>
      </c>
      <c r="AP327" s="397">
        <f t="shared" si="82"/>
        <v>0</v>
      </c>
      <c r="AQ327" s="397">
        <f t="shared" si="82"/>
        <v>0</v>
      </c>
      <c r="AR327" s="397">
        <f t="shared" si="82"/>
        <v>0</v>
      </c>
      <c r="AS327" s="397">
        <f t="shared" si="82"/>
        <v>0</v>
      </c>
      <c r="AT327" s="397">
        <f t="shared" si="83"/>
        <v>0</v>
      </c>
      <c r="AU327" s="397">
        <f t="shared" si="83"/>
        <v>0</v>
      </c>
      <c r="AV327" s="397">
        <f t="shared" si="83"/>
        <v>0</v>
      </c>
      <c r="AW327" s="314">
        <f t="shared" si="84"/>
        <v>8.3000000000001961E-3</v>
      </c>
    </row>
    <row r="328" spans="2:49" x14ac:dyDescent="0.25">
      <c r="B328" s="24"/>
      <c r="C328" s="265" t="s">
        <v>734</v>
      </c>
      <c r="D328" s="23" t="str">
        <f>IFERROR(VLOOKUP($C328,'World Cup Players'!B:X,3,FALSE),0)</f>
        <v>no Norway</v>
      </c>
      <c r="E328" s="30"/>
      <c r="F328" s="23">
        <f>IFERROR(VLOOKUP($C328,'World Cup Players'!B:X,9,FALSE),0)</f>
        <v>470</v>
      </c>
      <c r="G328" s="23">
        <f>IFERROR(VLOOKUP($C328,'World Cup Players'!B:X,11,FALSE),0)</f>
        <v>0</v>
      </c>
      <c r="H328" s="23">
        <f>IFERROR(VLOOKUP($C328,'World Cup Players'!B:X,12,FALSE),0)</f>
        <v>4</v>
      </c>
      <c r="I328" s="23">
        <f>IFERROR(VLOOKUP($C328,'GAME WINNING GOALS'!A:B,2,FALSE),0)</f>
        <v>0</v>
      </c>
      <c r="J328" s="23">
        <f>IFERROR(VLOOKUP($C328,'World Cup Players'!B:X,17,FALSE),0)</f>
        <v>0</v>
      </c>
      <c r="K328" s="23">
        <f>IFERROR(VLOOKUP($C328,'World Cup Players'!B:X,18,FALSE),0)</f>
        <v>0</v>
      </c>
      <c r="L328" s="44">
        <f>IFERROR(VLOOKUP($C328,'World Cup GK'!B:AE,16,FALSE),0)</f>
        <v>0</v>
      </c>
      <c r="M328" s="44">
        <f>IFERROR(VLOOKUP($C328,'World Cup GK'!B:AE,19,FALSE),0)</f>
        <v>0</v>
      </c>
      <c r="N328" s="44">
        <f>IFERROR(VLOOKUP($C328,'World Cup GK'!B:AE,14,FALSE),0)</f>
        <v>0</v>
      </c>
      <c r="O328" s="44">
        <f>IFERROR(VLOOKUP($C328,'World Cup GK'!B:AE,11,FALSE),0)</f>
        <v>0</v>
      </c>
      <c r="P328" s="43">
        <f t="shared" si="70"/>
        <v>7.9009999999999998</v>
      </c>
      <c r="S328" s="24"/>
      <c r="T328" s="265" t="s">
        <v>734</v>
      </c>
      <c r="U328" s="23" t="s">
        <v>1397</v>
      </c>
      <c r="V328" s="30"/>
      <c r="W328" s="23">
        <v>350</v>
      </c>
      <c r="X328" s="23">
        <v>0</v>
      </c>
      <c r="Y328" s="23">
        <v>3</v>
      </c>
      <c r="Z328" s="23">
        <v>0</v>
      </c>
      <c r="AA328" s="23">
        <v>0</v>
      </c>
      <c r="AB328" s="23">
        <v>0</v>
      </c>
      <c r="AC328" s="44">
        <v>0</v>
      </c>
      <c r="AD328" s="44">
        <v>0</v>
      </c>
      <c r="AE328" s="44">
        <v>0</v>
      </c>
      <c r="AF328" s="44">
        <v>0</v>
      </c>
      <c r="AG328" s="43">
        <v>5.9050000000000002</v>
      </c>
      <c r="AI328" s="24"/>
      <c r="AJ328" s="265" t="s">
        <v>734</v>
      </c>
      <c r="AK328" s="23" t="s">
        <v>1397</v>
      </c>
      <c r="AL328" s="30"/>
      <c r="AM328" s="397">
        <f t="shared" si="80"/>
        <v>120</v>
      </c>
      <c r="AN328" s="397">
        <f t="shared" si="81"/>
        <v>0</v>
      </c>
      <c r="AO328" s="397">
        <f t="shared" si="81"/>
        <v>1</v>
      </c>
      <c r="AP328" s="397">
        <f t="shared" si="82"/>
        <v>0</v>
      </c>
      <c r="AQ328" s="397">
        <f t="shared" si="82"/>
        <v>0</v>
      </c>
      <c r="AR328" s="397">
        <f t="shared" si="82"/>
        <v>0</v>
      </c>
      <c r="AS328" s="397">
        <f t="shared" si="82"/>
        <v>0</v>
      </c>
      <c r="AT328" s="397">
        <f t="shared" si="83"/>
        <v>0</v>
      </c>
      <c r="AU328" s="397">
        <f t="shared" si="83"/>
        <v>0</v>
      </c>
      <c r="AV328" s="397">
        <f t="shared" si="83"/>
        <v>0</v>
      </c>
      <c r="AW328" s="314">
        <f t="shared" si="84"/>
        <v>1.9959999999999996</v>
      </c>
    </row>
    <row r="329" spans="2:49" x14ac:dyDescent="0.25">
      <c r="B329" s="24"/>
      <c r="C329" s="265" t="s">
        <v>543</v>
      </c>
      <c r="D329" s="23" t="str">
        <f>IFERROR(VLOOKUP($C329,'World Cup Players'!B:X,3,FALSE),0)</f>
        <v>pt Portugal</v>
      </c>
      <c r="E329" s="30"/>
      <c r="F329" s="23">
        <f>IFERROR(VLOOKUP($C329,'World Cup Players'!B:X,9,FALSE),0)</f>
        <v>376</v>
      </c>
      <c r="G329" s="23">
        <f>IFERROR(VLOOKUP($C329,'World Cup Players'!B:X,11,FALSE),0)</f>
        <v>0</v>
      </c>
      <c r="H329" s="23">
        <f>IFERROR(VLOOKUP($C329,'World Cup Players'!B:X,12,FALSE),0)</f>
        <v>0</v>
      </c>
      <c r="I329" s="23">
        <f>IFERROR(VLOOKUP($C329,'GAME WINNING GOALS'!A:B,2,FALSE),0)</f>
        <v>0</v>
      </c>
      <c r="J329" s="23">
        <f>IFERROR(VLOOKUP($C329,'World Cup Players'!B:X,17,FALSE),0)</f>
        <v>0</v>
      </c>
      <c r="K329" s="23">
        <f>IFERROR(VLOOKUP($C329,'World Cup Players'!B:X,18,FALSE),0)</f>
        <v>0</v>
      </c>
      <c r="L329" s="44">
        <f>IFERROR(VLOOKUP($C329,'World Cup GK'!B:AE,16,FALSE),0)</f>
        <v>0</v>
      </c>
      <c r="M329" s="44">
        <f>IFERROR(VLOOKUP($C329,'World Cup GK'!B:AE,19,FALSE),0)</f>
        <v>0</v>
      </c>
      <c r="N329" s="44">
        <f>IFERROR(VLOOKUP($C329,'World Cup GK'!B:AE,14,FALSE),0)</f>
        <v>0</v>
      </c>
      <c r="O329" s="44">
        <f>IFERROR(VLOOKUP($C329,'World Cup GK'!B:AE,11,FALSE),0)</f>
        <v>0</v>
      </c>
      <c r="P329" s="43">
        <f t="shared" si="70"/>
        <v>3.1208</v>
      </c>
      <c r="S329" s="24"/>
      <c r="T329" s="265" t="s">
        <v>543</v>
      </c>
      <c r="U329" s="23" t="s">
        <v>1545</v>
      </c>
      <c r="V329" s="30"/>
      <c r="W329" s="23">
        <v>376</v>
      </c>
      <c r="X329" s="23">
        <v>0</v>
      </c>
      <c r="Y329" s="23">
        <v>0</v>
      </c>
      <c r="Z329" s="23">
        <v>0</v>
      </c>
      <c r="AA329" s="23">
        <v>0</v>
      </c>
      <c r="AB329" s="23">
        <v>0</v>
      </c>
      <c r="AC329" s="44">
        <v>0</v>
      </c>
      <c r="AD329" s="44">
        <v>0</v>
      </c>
      <c r="AE329" s="44">
        <v>0</v>
      </c>
      <c r="AF329" s="44">
        <v>0</v>
      </c>
      <c r="AG329" s="43">
        <v>3.1208</v>
      </c>
      <c r="AI329" s="24"/>
      <c r="AJ329" s="265" t="s">
        <v>543</v>
      </c>
      <c r="AK329" s="23" t="s">
        <v>1545</v>
      </c>
      <c r="AL329" s="30"/>
      <c r="AM329" s="397">
        <f t="shared" si="80"/>
        <v>0</v>
      </c>
      <c r="AN329" s="397">
        <f t="shared" si="81"/>
        <v>0</v>
      </c>
      <c r="AO329" s="397">
        <f t="shared" si="81"/>
        <v>0</v>
      </c>
      <c r="AP329" s="397">
        <f t="shared" si="82"/>
        <v>0</v>
      </c>
      <c r="AQ329" s="397">
        <f t="shared" si="82"/>
        <v>0</v>
      </c>
      <c r="AR329" s="397">
        <f t="shared" si="82"/>
        <v>0</v>
      </c>
      <c r="AS329" s="397">
        <f t="shared" si="82"/>
        <v>0</v>
      </c>
      <c r="AT329" s="397">
        <f t="shared" si="83"/>
        <v>0</v>
      </c>
      <c r="AU329" s="397">
        <f t="shared" si="83"/>
        <v>0</v>
      </c>
      <c r="AV329" s="397">
        <f t="shared" si="83"/>
        <v>0</v>
      </c>
      <c r="AW329" s="314">
        <f t="shared" ref="AW329:AW386" si="85">AG329-P329</f>
        <v>0</v>
      </c>
    </row>
    <row r="330" spans="2:49" x14ac:dyDescent="0.25">
      <c r="B330" s="24"/>
      <c r="C330" s="265" t="s">
        <v>381</v>
      </c>
      <c r="D330" s="23" t="str">
        <f>IFERROR(VLOOKUP($C330,'World Cup Players'!B:X,3,FALSE),0)</f>
        <v>sn Senegal</v>
      </c>
      <c r="E330" s="30"/>
      <c r="F330" s="23">
        <f>IFERROR(VLOOKUP($C330,'World Cup Players'!B:X,9,FALSE),0)</f>
        <v>234</v>
      </c>
      <c r="G330" s="23">
        <f>IFERROR(VLOOKUP($C330,'World Cup Players'!B:X,11,FALSE),0)</f>
        <v>0</v>
      </c>
      <c r="H330" s="23">
        <f>IFERROR(VLOOKUP($C330,'World Cup Players'!B:X,12,FALSE),0)</f>
        <v>1</v>
      </c>
      <c r="I330" s="23">
        <f>IFERROR(VLOOKUP($C330,'GAME WINNING GOALS'!A:B,2,FALSE),0)</f>
        <v>0</v>
      </c>
      <c r="J330" s="23">
        <f>IFERROR(VLOOKUP($C330,'World Cup Players'!B:X,17,FALSE),0)</f>
        <v>0</v>
      </c>
      <c r="K330" s="23">
        <f>IFERROR(VLOOKUP($C330,'World Cup Players'!B:X,18,FALSE),0)</f>
        <v>0</v>
      </c>
      <c r="L330" s="44">
        <f>IFERROR(VLOOKUP($C330,'World Cup GK'!B:AE,16,FALSE),0)</f>
        <v>0</v>
      </c>
      <c r="M330" s="44">
        <f>IFERROR(VLOOKUP($C330,'World Cup GK'!B:AE,19,FALSE),0)</f>
        <v>0</v>
      </c>
      <c r="N330" s="44">
        <f>IFERROR(VLOOKUP($C330,'World Cup GK'!B:AE,14,FALSE),0)</f>
        <v>0</v>
      </c>
      <c r="O330" s="44">
        <f>IFERROR(VLOOKUP($C330,'World Cup GK'!B:AE,11,FALSE),0)</f>
        <v>0</v>
      </c>
      <c r="P330" s="43">
        <f t="shared" si="70"/>
        <v>2.9421999999999997</v>
      </c>
      <c r="S330" s="24"/>
      <c r="T330" s="265" t="s">
        <v>381</v>
      </c>
      <c r="U330" s="23" t="s">
        <v>1438</v>
      </c>
      <c r="V330" s="30"/>
      <c r="W330" s="23">
        <v>234</v>
      </c>
      <c r="X330" s="23">
        <v>0</v>
      </c>
      <c r="Y330" s="23">
        <v>1</v>
      </c>
      <c r="Z330" s="23">
        <v>0</v>
      </c>
      <c r="AA330" s="23">
        <v>0</v>
      </c>
      <c r="AB330" s="23">
        <v>0</v>
      </c>
      <c r="AC330" s="44">
        <v>0</v>
      </c>
      <c r="AD330" s="44">
        <v>0</v>
      </c>
      <c r="AE330" s="44">
        <v>0</v>
      </c>
      <c r="AF330" s="44">
        <v>0</v>
      </c>
      <c r="AG330" s="43">
        <v>2.9421999999999997</v>
      </c>
      <c r="AI330" s="24"/>
      <c r="AJ330" s="265" t="s">
        <v>381</v>
      </c>
      <c r="AK330" s="23" t="s">
        <v>1438</v>
      </c>
      <c r="AL330" s="30"/>
      <c r="AM330" s="397">
        <f t="shared" si="80"/>
        <v>0</v>
      </c>
      <c r="AN330" s="397">
        <f t="shared" si="81"/>
        <v>0</v>
      </c>
      <c r="AO330" s="397">
        <f t="shared" si="81"/>
        <v>0</v>
      </c>
      <c r="AP330" s="397">
        <f t="shared" si="82"/>
        <v>0</v>
      </c>
      <c r="AQ330" s="397">
        <f t="shared" si="82"/>
        <v>0</v>
      </c>
      <c r="AR330" s="397">
        <f t="shared" si="82"/>
        <v>0</v>
      </c>
      <c r="AS330" s="397">
        <f t="shared" si="82"/>
        <v>0</v>
      </c>
      <c r="AT330" s="397">
        <f t="shared" si="83"/>
        <v>0</v>
      </c>
      <c r="AU330" s="397">
        <f t="shared" si="83"/>
        <v>0</v>
      </c>
      <c r="AV330" s="397">
        <f t="shared" si="83"/>
        <v>0</v>
      </c>
      <c r="AW330" s="314">
        <f t="shared" si="85"/>
        <v>0</v>
      </c>
    </row>
    <row r="331" spans="2:49" x14ac:dyDescent="0.25">
      <c r="B331" s="24"/>
      <c r="C331" s="265" t="s">
        <v>747</v>
      </c>
      <c r="D331" s="23" t="str">
        <f>IFERROR(VLOOKUP($C331,'World Cup Players'!B:X,3,FALSE),0)</f>
        <v>cd Congo DR</v>
      </c>
      <c r="E331" s="30"/>
      <c r="F331" s="23">
        <f>IFERROR(VLOOKUP($C331,'World Cup Players'!B:X,9,FALSE),0)</f>
        <v>360</v>
      </c>
      <c r="G331" s="23">
        <f>IFERROR(VLOOKUP($C331,'World Cup Players'!B:X,11,FALSE),0)</f>
        <v>3</v>
      </c>
      <c r="H331" s="23">
        <f>IFERROR(VLOOKUP($C331,'World Cup Players'!B:X,12,FALSE),0)</f>
        <v>0</v>
      </c>
      <c r="I331" s="23">
        <f>IFERROR(VLOOKUP($C331,'GAME WINNING GOALS'!A:B,2,FALSE),0)</f>
        <v>0</v>
      </c>
      <c r="J331" s="23">
        <f>IFERROR(VLOOKUP($C331,'World Cup Players'!B:X,17,FALSE),0)</f>
        <v>0</v>
      </c>
      <c r="K331" s="23">
        <f>IFERROR(VLOOKUP($C331,'World Cup Players'!B:X,18,FALSE),0)</f>
        <v>0</v>
      </c>
      <c r="L331" s="44">
        <f>IFERROR(VLOOKUP($C331,'World Cup GK'!B:AE,16,FALSE),0)</f>
        <v>0</v>
      </c>
      <c r="M331" s="44">
        <f>IFERROR(VLOOKUP($C331,'World Cup GK'!B:AE,19,FALSE),0)</f>
        <v>0</v>
      </c>
      <c r="N331" s="44">
        <f>IFERROR(VLOOKUP($C331,'World Cup GK'!B:AE,14,FALSE),0)</f>
        <v>0</v>
      </c>
      <c r="O331" s="44">
        <f>IFERROR(VLOOKUP($C331,'World Cup GK'!B:AE,11,FALSE),0)</f>
        <v>0</v>
      </c>
      <c r="P331" s="43">
        <f t="shared" si="70"/>
        <v>5.9879999999999995</v>
      </c>
      <c r="S331" s="24"/>
      <c r="T331" s="265" t="s">
        <v>747</v>
      </c>
      <c r="U331" s="23" t="s">
        <v>1553</v>
      </c>
      <c r="V331" s="30"/>
      <c r="W331" s="23">
        <v>360</v>
      </c>
      <c r="X331" s="23">
        <v>3</v>
      </c>
      <c r="Y331" s="23">
        <v>0</v>
      </c>
      <c r="Z331" s="23">
        <v>0</v>
      </c>
      <c r="AA331" s="23">
        <v>0</v>
      </c>
      <c r="AB331" s="23">
        <v>0</v>
      </c>
      <c r="AC331" s="44">
        <v>0</v>
      </c>
      <c r="AD331" s="44">
        <v>0</v>
      </c>
      <c r="AE331" s="44">
        <v>0</v>
      </c>
      <c r="AF331" s="44">
        <v>0</v>
      </c>
      <c r="AG331" s="43">
        <v>5.9879999999999995</v>
      </c>
      <c r="AI331" s="24"/>
      <c r="AJ331" s="265" t="s">
        <v>747</v>
      </c>
      <c r="AK331" s="23" t="s">
        <v>1553</v>
      </c>
      <c r="AL331" s="30"/>
      <c r="AM331" s="397">
        <f t="shared" si="80"/>
        <v>0</v>
      </c>
      <c r="AN331" s="397">
        <f t="shared" si="81"/>
        <v>0</v>
      </c>
      <c r="AO331" s="397">
        <f t="shared" si="81"/>
        <v>0</v>
      </c>
      <c r="AP331" s="397">
        <f t="shared" si="82"/>
        <v>0</v>
      </c>
      <c r="AQ331" s="397">
        <f t="shared" si="82"/>
        <v>0</v>
      </c>
      <c r="AR331" s="397">
        <f t="shared" si="82"/>
        <v>0</v>
      </c>
      <c r="AS331" s="397">
        <f t="shared" si="82"/>
        <v>0</v>
      </c>
      <c r="AT331" s="397">
        <f t="shared" si="83"/>
        <v>0</v>
      </c>
      <c r="AU331" s="397">
        <f t="shared" si="83"/>
        <v>0</v>
      </c>
      <c r="AV331" s="397">
        <f t="shared" si="83"/>
        <v>0</v>
      </c>
      <c r="AW331" s="314">
        <f t="shared" si="85"/>
        <v>0</v>
      </c>
    </row>
    <row r="332" spans="2:49" x14ac:dyDescent="0.25">
      <c r="B332" s="24"/>
      <c r="C332" s="265" t="s">
        <v>646</v>
      </c>
      <c r="D332" s="23" t="str">
        <f>IFERROR(VLOOKUP($C332,'World Cup Players'!B:X,3,FALSE),0)</f>
        <v>sct Scotland</v>
      </c>
      <c r="E332" s="30"/>
      <c r="F332" s="23">
        <f>IFERROR(VLOOKUP($C332,'World Cup Players'!B:X,9,FALSE),0)</f>
        <v>171</v>
      </c>
      <c r="G332" s="23">
        <f>IFERROR(VLOOKUP($C332,'World Cup Players'!B:X,11,FALSE),0)</f>
        <v>0</v>
      </c>
      <c r="H332" s="23">
        <f>IFERROR(VLOOKUP($C332,'World Cup Players'!B:X,12,FALSE),0)</f>
        <v>0</v>
      </c>
      <c r="I332" s="23">
        <f>IFERROR(VLOOKUP($C332,'GAME WINNING GOALS'!A:B,2,FALSE),0)</f>
        <v>0</v>
      </c>
      <c r="J332" s="23">
        <f>IFERROR(VLOOKUP($C332,'World Cup Players'!B:X,17,FALSE),0)</f>
        <v>0</v>
      </c>
      <c r="K332" s="23">
        <f>IFERROR(VLOOKUP($C332,'World Cup Players'!B:X,18,FALSE),0)</f>
        <v>0</v>
      </c>
      <c r="L332" s="44">
        <f>IFERROR(VLOOKUP($C332,'World Cup GK'!B:AE,16,FALSE),0)</f>
        <v>0</v>
      </c>
      <c r="M332" s="44">
        <f>IFERROR(VLOOKUP($C332,'World Cup GK'!B:AE,19,FALSE),0)</f>
        <v>0</v>
      </c>
      <c r="N332" s="44">
        <f>IFERROR(VLOOKUP($C332,'World Cup GK'!B:AE,14,FALSE),0)</f>
        <v>0</v>
      </c>
      <c r="O332" s="44">
        <f>IFERROR(VLOOKUP($C332,'World Cup GK'!B:AE,11,FALSE),0)</f>
        <v>0</v>
      </c>
      <c r="P332" s="43">
        <f t="shared" si="70"/>
        <v>1.4193</v>
      </c>
      <c r="S332" s="24"/>
      <c r="T332" s="265" t="s">
        <v>646</v>
      </c>
      <c r="U332" s="23" t="s">
        <v>633</v>
      </c>
      <c r="V332" s="30"/>
      <c r="W332" s="23">
        <v>171</v>
      </c>
      <c r="X332" s="23">
        <v>0</v>
      </c>
      <c r="Y332" s="23">
        <v>0</v>
      </c>
      <c r="Z332" s="23">
        <v>0</v>
      </c>
      <c r="AA332" s="23">
        <v>0</v>
      </c>
      <c r="AB332" s="23">
        <v>0</v>
      </c>
      <c r="AC332" s="44">
        <v>0</v>
      </c>
      <c r="AD332" s="44">
        <v>0</v>
      </c>
      <c r="AE332" s="44">
        <v>0</v>
      </c>
      <c r="AF332" s="44">
        <v>0</v>
      </c>
      <c r="AG332" s="43">
        <v>1.4193</v>
      </c>
      <c r="AI332" s="24"/>
      <c r="AJ332" s="265" t="s">
        <v>646</v>
      </c>
      <c r="AK332" s="23" t="s">
        <v>633</v>
      </c>
      <c r="AL332" s="30"/>
      <c r="AM332" s="397">
        <f t="shared" si="80"/>
        <v>0</v>
      </c>
      <c r="AN332" s="397">
        <f t="shared" si="81"/>
        <v>0</v>
      </c>
      <c r="AO332" s="397">
        <f t="shared" si="81"/>
        <v>0</v>
      </c>
      <c r="AP332" s="397">
        <f t="shared" si="82"/>
        <v>0</v>
      </c>
      <c r="AQ332" s="397">
        <f t="shared" si="82"/>
        <v>0</v>
      </c>
      <c r="AR332" s="397">
        <f t="shared" si="82"/>
        <v>0</v>
      </c>
      <c r="AS332" s="397">
        <f t="shared" si="82"/>
        <v>0</v>
      </c>
      <c r="AT332" s="397">
        <f t="shared" si="83"/>
        <v>0</v>
      </c>
      <c r="AU332" s="397">
        <f t="shared" si="83"/>
        <v>0</v>
      </c>
      <c r="AV332" s="397">
        <f t="shared" si="83"/>
        <v>0</v>
      </c>
      <c r="AW332" s="314">
        <f t="shared" si="85"/>
        <v>0</v>
      </c>
    </row>
    <row r="333" spans="2:49" x14ac:dyDescent="0.25">
      <c r="B333" s="24"/>
      <c r="C333" s="265" t="s">
        <v>593</v>
      </c>
      <c r="D333" s="23" t="str">
        <f>IFERROR(VLOOKUP($C333,'World Cup Players'!B:X,3,FALSE),0)</f>
        <v>tr Türkiye</v>
      </c>
      <c r="E333" s="30"/>
      <c r="F333" s="23">
        <f>IFERROR(VLOOKUP($C333,'World Cup Players'!B:X,9,FALSE),0)</f>
        <v>180</v>
      </c>
      <c r="G333" s="23">
        <f>IFERROR(VLOOKUP($C333,'World Cup Players'!B:X,11,FALSE),0)</f>
        <v>0</v>
      </c>
      <c r="H333" s="23">
        <f>IFERROR(VLOOKUP($C333,'World Cup Players'!B:X,12,FALSE),0)</f>
        <v>0</v>
      </c>
      <c r="I333" s="23">
        <f>IFERROR(VLOOKUP($C333,'GAME WINNING GOALS'!A:B,2,FALSE),0)</f>
        <v>0</v>
      </c>
      <c r="J333" s="23">
        <f>IFERROR(VLOOKUP($C333,'World Cup Players'!B:X,17,FALSE),0)</f>
        <v>0</v>
      </c>
      <c r="K333" s="23">
        <f>IFERROR(VLOOKUP($C333,'World Cup Players'!B:X,18,FALSE),0)</f>
        <v>0</v>
      </c>
      <c r="L333" s="44">
        <f>IFERROR(VLOOKUP($C333,'World Cup GK'!B:AE,16,FALSE),0)</f>
        <v>0</v>
      </c>
      <c r="M333" s="44">
        <f>IFERROR(VLOOKUP($C333,'World Cup GK'!B:AE,19,FALSE),0)</f>
        <v>0</v>
      </c>
      <c r="N333" s="44">
        <f>IFERROR(VLOOKUP($C333,'World Cup GK'!B:AE,14,FALSE),0)</f>
        <v>0</v>
      </c>
      <c r="O333" s="44">
        <f>IFERROR(VLOOKUP($C333,'World Cup GK'!B:AE,11,FALSE),0)</f>
        <v>0</v>
      </c>
      <c r="P333" s="43">
        <f t="shared" si="70"/>
        <v>1.494</v>
      </c>
      <c r="S333" s="24"/>
      <c r="T333" s="265" t="s">
        <v>593</v>
      </c>
      <c r="U333" s="23" t="s">
        <v>654</v>
      </c>
      <c r="V333" s="30"/>
      <c r="W333" s="23">
        <v>180</v>
      </c>
      <c r="X333" s="23">
        <v>0</v>
      </c>
      <c r="Y333" s="23">
        <v>0</v>
      </c>
      <c r="Z333" s="23">
        <v>0</v>
      </c>
      <c r="AA333" s="23">
        <v>0</v>
      </c>
      <c r="AB333" s="23">
        <v>0</v>
      </c>
      <c r="AC333" s="44">
        <v>0</v>
      </c>
      <c r="AD333" s="44">
        <v>0</v>
      </c>
      <c r="AE333" s="44">
        <v>0</v>
      </c>
      <c r="AF333" s="44">
        <v>0</v>
      </c>
      <c r="AG333" s="43">
        <v>1.494</v>
      </c>
      <c r="AI333" s="24"/>
      <c r="AJ333" s="265" t="s">
        <v>593</v>
      </c>
      <c r="AK333" s="23" t="s">
        <v>654</v>
      </c>
      <c r="AL333" s="30"/>
      <c r="AM333" s="397">
        <f t="shared" si="80"/>
        <v>0</v>
      </c>
      <c r="AN333" s="397">
        <f t="shared" si="81"/>
        <v>0</v>
      </c>
      <c r="AO333" s="397">
        <f t="shared" si="81"/>
        <v>0</v>
      </c>
      <c r="AP333" s="397">
        <f t="shared" si="82"/>
        <v>0</v>
      </c>
      <c r="AQ333" s="397">
        <f t="shared" si="82"/>
        <v>0</v>
      </c>
      <c r="AR333" s="397">
        <f t="shared" si="82"/>
        <v>0</v>
      </c>
      <c r="AS333" s="397">
        <f t="shared" si="82"/>
        <v>0</v>
      </c>
      <c r="AT333" s="397">
        <f t="shared" si="83"/>
        <v>0</v>
      </c>
      <c r="AU333" s="397">
        <f t="shared" si="83"/>
        <v>0</v>
      </c>
      <c r="AV333" s="397">
        <f t="shared" si="83"/>
        <v>0</v>
      </c>
      <c r="AW333" s="314">
        <f t="shared" si="85"/>
        <v>0</v>
      </c>
    </row>
    <row r="334" spans="2:49" x14ac:dyDescent="0.25">
      <c r="B334" s="24"/>
      <c r="C334" s="265" t="s">
        <v>282</v>
      </c>
      <c r="D334" s="23" t="str">
        <f>IFERROR(VLOOKUP($C334,'World Cup Players'!B:X,3,FALSE),0)</f>
        <v>br Brazil</v>
      </c>
      <c r="E334" s="30"/>
      <c r="F334" s="23">
        <f>IFERROR(VLOOKUP($C334,'World Cup Players'!B:X,9,FALSE),0)</f>
        <v>450</v>
      </c>
      <c r="G334" s="23">
        <f>IFERROR(VLOOKUP($C334,'World Cup Players'!B:X,11,FALSE),0)</f>
        <v>0</v>
      </c>
      <c r="H334" s="23">
        <f>IFERROR(VLOOKUP($C334,'World Cup Players'!B:X,12,FALSE),0)</f>
        <v>0</v>
      </c>
      <c r="I334" s="23">
        <f>IFERROR(VLOOKUP($C334,'GAME WINNING GOALS'!A:B,2,FALSE),0)</f>
        <v>0</v>
      </c>
      <c r="J334" s="23">
        <f>IFERROR(VLOOKUP($C334,'World Cup Players'!B:X,17,FALSE),0)</f>
        <v>0</v>
      </c>
      <c r="K334" s="23">
        <f>IFERROR(VLOOKUP($C334,'World Cup Players'!B:X,18,FALSE),0)</f>
        <v>0</v>
      </c>
      <c r="L334" s="44">
        <f>IFERROR(VLOOKUP($C334,'World Cup GK'!B:AE,16,FALSE),0)</f>
        <v>0</v>
      </c>
      <c r="M334" s="44">
        <f>IFERROR(VLOOKUP($C334,'World Cup GK'!B:AE,19,FALSE),0)</f>
        <v>0</v>
      </c>
      <c r="N334" s="44">
        <f>IFERROR(VLOOKUP($C334,'World Cup GK'!B:AE,14,FALSE),0)</f>
        <v>0</v>
      </c>
      <c r="O334" s="44">
        <f>IFERROR(VLOOKUP($C334,'World Cup GK'!B:AE,11,FALSE),0)</f>
        <v>0</v>
      </c>
      <c r="P334" s="43">
        <f t="shared" si="70"/>
        <v>3.7349999999999999</v>
      </c>
      <c r="S334" s="24"/>
      <c r="T334" s="265" t="s">
        <v>282</v>
      </c>
      <c r="U334" s="23" t="s">
        <v>989</v>
      </c>
      <c r="V334" s="30"/>
      <c r="W334" s="23">
        <v>450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44">
        <v>0</v>
      </c>
      <c r="AD334" s="44">
        <v>0</v>
      </c>
      <c r="AE334" s="44">
        <v>0</v>
      </c>
      <c r="AF334" s="44">
        <v>0</v>
      </c>
      <c r="AG334" s="43">
        <v>3.7349999999999999</v>
      </c>
      <c r="AI334" s="24"/>
      <c r="AJ334" s="265" t="s">
        <v>282</v>
      </c>
      <c r="AK334" s="23" t="s">
        <v>989</v>
      </c>
      <c r="AL334" s="30"/>
      <c r="AM334" s="397">
        <f t="shared" si="80"/>
        <v>0</v>
      </c>
      <c r="AN334" s="397">
        <f t="shared" si="81"/>
        <v>0</v>
      </c>
      <c r="AO334" s="397">
        <f t="shared" si="81"/>
        <v>0</v>
      </c>
      <c r="AP334" s="397">
        <f t="shared" si="82"/>
        <v>0</v>
      </c>
      <c r="AQ334" s="397">
        <f t="shared" si="82"/>
        <v>0</v>
      </c>
      <c r="AR334" s="397">
        <f t="shared" si="82"/>
        <v>0</v>
      </c>
      <c r="AS334" s="397">
        <f t="shared" si="82"/>
        <v>0</v>
      </c>
      <c r="AT334" s="397">
        <f t="shared" si="83"/>
        <v>0</v>
      </c>
      <c r="AU334" s="397">
        <f t="shared" si="83"/>
        <v>0</v>
      </c>
      <c r="AV334" s="397">
        <f t="shared" si="83"/>
        <v>0</v>
      </c>
      <c r="AW334" s="314">
        <f t="shared" si="85"/>
        <v>0</v>
      </c>
    </row>
    <row r="335" spans="2:49" ht="16.5" thickBot="1" x14ac:dyDescent="0.3">
      <c r="B335" s="24"/>
      <c r="C335" s="273" t="s">
        <v>217</v>
      </c>
      <c r="D335" s="23" t="str">
        <f>IFERROR(VLOOKUP($C335,'World Cup Players'!B:X,3,FALSE),0)</f>
        <v>nl Netherlands</v>
      </c>
      <c r="E335" s="30"/>
      <c r="F335" s="23">
        <f>IFERROR(VLOOKUP($C335,'World Cup Players'!B:X,9,FALSE),0)</f>
        <v>390</v>
      </c>
      <c r="G335" s="23">
        <f>IFERROR(VLOOKUP($C335,'World Cup Players'!B:X,11,FALSE),0)</f>
        <v>1</v>
      </c>
      <c r="H335" s="23">
        <f>IFERROR(VLOOKUP($C335,'World Cup Players'!B:X,12,FALSE),0)</f>
        <v>1</v>
      </c>
      <c r="I335" s="23">
        <f>IFERROR(VLOOKUP($C335,'GAME WINNING GOALS'!A:B,2,FALSE),0)</f>
        <v>0</v>
      </c>
      <c r="J335" s="23">
        <f>IFERROR(VLOOKUP($C335,'World Cup Players'!B:X,17,FALSE),0)</f>
        <v>0</v>
      </c>
      <c r="K335" s="23">
        <f>IFERROR(VLOOKUP($C335,'World Cup Players'!B:X,18,FALSE),0)</f>
        <v>0</v>
      </c>
      <c r="L335" s="44">
        <f>IFERROR(VLOOKUP($C335,'World Cup GK'!B:AE,16,FALSE),0)</f>
        <v>0</v>
      </c>
      <c r="M335" s="44">
        <f>IFERROR(VLOOKUP($C335,'World Cup GK'!B:AE,19,FALSE),0)</f>
        <v>0</v>
      </c>
      <c r="N335" s="44">
        <f>IFERROR(VLOOKUP($C335,'World Cup GK'!B:AE,14,FALSE),0)</f>
        <v>0</v>
      </c>
      <c r="O335" s="44">
        <f>IFERROR(VLOOKUP($C335,'World Cup GK'!B:AE,11,FALSE),0)</f>
        <v>0</v>
      </c>
      <c r="P335" s="43">
        <f t="shared" si="70"/>
        <v>5.2370000000000001</v>
      </c>
      <c r="S335" s="24"/>
      <c r="T335" s="273" t="s">
        <v>217</v>
      </c>
      <c r="U335" s="23" t="s">
        <v>647</v>
      </c>
      <c r="V335" s="30"/>
      <c r="W335" s="23">
        <v>390</v>
      </c>
      <c r="X335" s="23">
        <v>1</v>
      </c>
      <c r="Y335" s="23">
        <v>1</v>
      </c>
      <c r="Z335" s="23">
        <v>0</v>
      </c>
      <c r="AA335" s="23">
        <v>0</v>
      </c>
      <c r="AB335" s="23">
        <v>0</v>
      </c>
      <c r="AC335" s="44">
        <v>0</v>
      </c>
      <c r="AD335" s="44">
        <v>0</v>
      </c>
      <c r="AE335" s="44">
        <v>0</v>
      </c>
      <c r="AF335" s="44">
        <v>0</v>
      </c>
      <c r="AG335" s="43">
        <v>5.2370000000000001</v>
      </c>
      <c r="AI335" s="24"/>
      <c r="AJ335" s="273" t="s">
        <v>217</v>
      </c>
      <c r="AK335" s="23" t="s">
        <v>647</v>
      </c>
      <c r="AL335" s="30"/>
      <c r="AM335" s="397">
        <f t="shared" si="80"/>
        <v>0</v>
      </c>
      <c r="AN335" s="397">
        <f t="shared" si="81"/>
        <v>0</v>
      </c>
      <c r="AO335" s="397">
        <f t="shared" si="81"/>
        <v>0</v>
      </c>
      <c r="AP335" s="397">
        <f t="shared" si="82"/>
        <v>0</v>
      </c>
      <c r="AQ335" s="397">
        <f t="shared" si="82"/>
        <v>0</v>
      </c>
      <c r="AR335" s="397">
        <f t="shared" si="82"/>
        <v>0</v>
      </c>
      <c r="AS335" s="397">
        <f t="shared" si="82"/>
        <v>0</v>
      </c>
      <c r="AT335" s="397">
        <f t="shared" si="83"/>
        <v>0</v>
      </c>
      <c r="AU335" s="397">
        <f t="shared" si="83"/>
        <v>0</v>
      </c>
      <c r="AV335" s="397">
        <f t="shared" si="83"/>
        <v>0</v>
      </c>
      <c r="AW335" s="314">
        <f t="shared" si="85"/>
        <v>0</v>
      </c>
    </row>
    <row r="336" spans="2:49" x14ac:dyDescent="0.25">
      <c r="B336" s="24"/>
      <c r="C336" s="274" t="s">
        <v>101</v>
      </c>
      <c r="D336" s="23" t="str">
        <f>IFERROR(VLOOKUP($C336,'World Cup Players'!B:X,3,FALSE),0)</f>
        <v>de Germany</v>
      </c>
      <c r="E336" s="30"/>
      <c r="F336" s="23">
        <f>IFERROR(VLOOKUP($C336,'World Cup Players'!B:X,9,FALSE),0)</f>
        <v>262</v>
      </c>
      <c r="G336" s="23">
        <f>IFERROR(VLOOKUP($C336,'World Cup Players'!B:X,11,FALSE),0)</f>
        <v>0</v>
      </c>
      <c r="H336" s="23">
        <f>IFERROR(VLOOKUP($C336,'World Cup Players'!B:X,12,FALSE),0)</f>
        <v>0</v>
      </c>
      <c r="I336" s="41">
        <f>IFERROR(VLOOKUP($C336,'GAME WINNING GOALS'!A:B,2,FALSE),0)</f>
        <v>0</v>
      </c>
      <c r="J336" s="23">
        <f>IFERROR(VLOOKUP($C336,'World Cup Players'!B:X,17,FALSE),0)</f>
        <v>0</v>
      </c>
      <c r="K336" s="23">
        <f>IFERROR(VLOOKUP($C336,'World Cup Players'!B:X,18,FALSE),0)</f>
        <v>0</v>
      </c>
      <c r="L336" s="44">
        <f>IFERROR(VLOOKUP($C336,'World Cup GK'!B:AE,16,FALSE),0)</f>
        <v>0</v>
      </c>
      <c r="M336" s="44">
        <f>IFERROR(VLOOKUP($C336,'World Cup GK'!B:AE,19,FALSE),0)</f>
        <v>0</v>
      </c>
      <c r="N336" s="44">
        <f>IFERROR(VLOOKUP($C336,'World Cup GK'!B:AE,14,FALSE),0)</f>
        <v>0</v>
      </c>
      <c r="O336" s="44">
        <f>IFERROR(VLOOKUP($C336,'World Cup GK'!B:AE,11,FALSE),0)</f>
        <v>0</v>
      </c>
      <c r="P336" s="43">
        <f t="shared" ref="P336:P401" si="86">SUM((F336*0.0083)+G336+H336+I336+L336+M336+(N336*0.2))-((J336*0.25)+(K336*0.5))-(O336*0.25)</f>
        <v>2.1745999999999999</v>
      </c>
      <c r="S336" s="24"/>
      <c r="T336" s="274" t="s">
        <v>101</v>
      </c>
      <c r="U336" s="23" t="s">
        <v>634</v>
      </c>
      <c r="V336" s="30"/>
      <c r="W336" s="23">
        <v>262</v>
      </c>
      <c r="X336" s="23">
        <v>0</v>
      </c>
      <c r="Y336" s="23">
        <v>0</v>
      </c>
      <c r="Z336" s="41">
        <v>0</v>
      </c>
      <c r="AA336" s="23">
        <v>0</v>
      </c>
      <c r="AB336" s="23">
        <v>0</v>
      </c>
      <c r="AC336" s="44">
        <v>0</v>
      </c>
      <c r="AD336" s="44">
        <v>0</v>
      </c>
      <c r="AE336" s="44">
        <v>0</v>
      </c>
      <c r="AF336" s="44">
        <v>0</v>
      </c>
      <c r="AG336" s="43">
        <v>2.1745999999999999</v>
      </c>
      <c r="AI336" s="24"/>
      <c r="AJ336" s="274" t="s">
        <v>101</v>
      </c>
      <c r="AK336" s="23" t="s">
        <v>634</v>
      </c>
      <c r="AL336" s="30"/>
      <c r="AM336" s="397">
        <f t="shared" si="80"/>
        <v>0</v>
      </c>
      <c r="AN336" s="397">
        <f t="shared" si="81"/>
        <v>0</v>
      </c>
      <c r="AO336" s="397">
        <f t="shared" si="81"/>
        <v>0</v>
      </c>
      <c r="AP336" s="397">
        <f t="shared" si="82"/>
        <v>0</v>
      </c>
      <c r="AQ336" s="397">
        <f t="shared" si="82"/>
        <v>0</v>
      </c>
      <c r="AR336" s="397">
        <f t="shared" si="82"/>
        <v>0</v>
      </c>
      <c r="AS336" s="397">
        <f t="shared" si="82"/>
        <v>0</v>
      </c>
      <c r="AT336" s="397">
        <f t="shared" si="83"/>
        <v>0</v>
      </c>
      <c r="AU336" s="397">
        <f t="shared" si="83"/>
        <v>0</v>
      </c>
      <c r="AV336" s="397">
        <f t="shared" si="83"/>
        <v>0</v>
      </c>
      <c r="AW336" s="314">
        <f t="shared" si="85"/>
        <v>0</v>
      </c>
    </row>
    <row r="337" spans="2:49" x14ac:dyDescent="0.25">
      <c r="B337" s="24"/>
      <c r="C337" s="265" t="s">
        <v>758</v>
      </c>
      <c r="D337" s="23" t="str">
        <f>IFERROR(VLOOKUP($C337,'World Cup Players'!B:X,3,FALSE),0)</f>
        <v>br Brazil</v>
      </c>
      <c r="E337" s="30"/>
      <c r="F337" s="23">
        <f>IFERROR(VLOOKUP($C337,'World Cup Players'!B:X,9,FALSE),0)</f>
        <v>450</v>
      </c>
      <c r="G337" s="23">
        <f>IFERROR(VLOOKUP($C337,'World Cup Players'!B:X,11,FALSE),0)</f>
        <v>0</v>
      </c>
      <c r="H337" s="23">
        <f>IFERROR(VLOOKUP($C337,'World Cup Players'!B:X,12,FALSE),0)</f>
        <v>1</v>
      </c>
      <c r="I337" s="41">
        <f>IFERROR(VLOOKUP($C337,'GAME WINNING GOALS'!A:B,2,FALSE),0)</f>
        <v>0</v>
      </c>
      <c r="J337" s="23">
        <f>IFERROR(VLOOKUP($C337,'World Cup Players'!B:X,17,FALSE),0)</f>
        <v>0</v>
      </c>
      <c r="K337" s="23">
        <f>IFERROR(VLOOKUP($C337,'World Cup Players'!B:X,18,FALSE),0)</f>
        <v>0</v>
      </c>
      <c r="L337" s="44">
        <f>IFERROR(VLOOKUP($C337,'World Cup GK'!B:AE,16,FALSE),0)</f>
        <v>0</v>
      </c>
      <c r="M337" s="44">
        <f>IFERROR(VLOOKUP($C337,'World Cup GK'!B:AE,19,FALSE),0)</f>
        <v>0</v>
      </c>
      <c r="N337" s="44">
        <f>IFERROR(VLOOKUP($C337,'World Cup GK'!B:AE,14,FALSE),0)</f>
        <v>0</v>
      </c>
      <c r="O337" s="44">
        <f>IFERROR(VLOOKUP($C337,'World Cup GK'!B:AE,11,FALSE),0)</f>
        <v>0</v>
      </c>
      <c r="P337" s="43">
        <f t="shared" si="86"/>
        <v>4.7349999999999994</v>
      </c>
      <c r="S337" s="24"/>
      <c r="T337" s="265" t="s">
        <v>758</v>
      </c>
      <c r="U337" s="23" t="s">
        <v>989</v>
      </c>
      <c r="V337" s="30"/>
      <c r="W337" s="23">
        <v>450</v>
      </c>
      <c r="X337" s="23">
        <v>0</v>
      </c>
      <c r="Y337" s="23">
        <v>1</v>
      </c>
      <c r="Z337" s="41">
        <v>0</v>
      </c>
      <c r="AA337" s="23">
        <v>0</v>
      </c>
      <c r="AB337" s="23">
        <v>0</v>
      </c>
      <c r="AC337" s="44">
        <v>0</v>
      </c>
      <c r="AD337" s="44">
        <v>0</v>
      </c>
      <c r="AE337" s="44">
        <v>0</v>
      </c>
      <c r="AF337" s="44">
        <v>0</v>
      </c>
      <c r="AG337" s="43">
        <v>4.7349999999999994</v>
      </c>
      <c r="AI337" s="24"/>
      <c r="AJ337" s="265" t="s">
        <v>758</v>
      </c>
      <c r="AK337" s="23" t="s">
        <v>989</v>
      </c>
      <c r="AL337" s="30"/>
      <c r="AM337" s="397">
        <f t="shared" si="80"/>
        <v>0</v>
      </c>
      <c r="AN337" s="397">
        <f t="shared" si="81"/>
        <v>0</v>
      </c>
      <c r="AO337" s="397">
        <f t="shared" si="81"/>
        <v>0</v>
      </c>
      <c r="AP337" s="397">
        <f t="shared" si="82"/>
        <v>0</v>
      </c>
      <c r="AQ337" s="397">
        <f t="shared" si="82"/>
        <v>0</v>
      </c>
      <c r="AR337" s="397">
        <f t="shared" si="82"/>
        <v>0</v>
      </c>
      <c r="AS337" s="397">
        <f t="shared" si="82"/>
        <v>0</v>
      </c>
      <c r="AT337" s="397">
        <f t="shared" si="83"/>
        <v>0</v>
      </c>
      <c r="AU337" s="397">
        <f t="shared" si="83"/>
        <v>0</v>
      </c>
      <c r="AV337" s="397">
        <f t="shared" si="83"/>
        <v>0</v>
      </c>
      <c r="AW337" s="314">
        <f t="shared" si="85"/>
        <v>0</v>
      </c>
    </row>
    <row r="338" spans="2:49" x14ac:dyDescent="0.25">
      <c r="B338" s="24"/>
      <c r="C338" s="265" t="s">
        <v>469</v>
      </c>
      <c r="D338" s="23" t="str">
        <f>IFERROR(VLOOKUP($C338,'World Cup Players'!B:X,3,FALSE),0)</f>
        <v>es Spain</v>
      </c>
      <c r="E338" s="30"/>
      <c r="F338" s="23">
        <f>IFERROR(VLOOKUP($C338,'World Cup Players'!B:X,9,FALSE),0)</f>
        <v>630</v>
      </c>
      <c r="G338" s="23">
        <f>IFERROR(VLOOKUP($C338,'World Cup Players'!B:X,11,FALSE),0)</f>
        <v>0</v>
      </c>
      <c r="H338" s="23">
        <f>IFERROR(VLOOKUP($C338,'World Cup Players'!B:X,12,FALSE),0)</f>
        <v>0</v>
      </c>
      <c r="I338" s="41">
        <f>IFERROR(VLOOKUP($C338,'GAME WINNING GOALS'!A:B,2,FALSE),0)</f>
        <v>0</v>
      </c>
      <c r="J338" s="23">
        <f>IFERROR(VLOOKUP($C338,'World Cup Players'!B:X,17,FALSE),0)</f>
        <v>0</v>
      </c>
      <c r="K338" s="23">
        <f>IFERROR(VLOOKUP($C338,'World Cup Players'!B:X,18,FALSE),0)</f>
        <v>0</v>
      </c>
      <c r="L338" s="44">
        <f>IFERROR(VLOOKUP($C338,'World Cup GK'!B:AE,16,FALSE),0)</f>
        <v>6</v>
      </c>
      <c r="M338" s="44">
        <f>IFERROR(VLOOKUP($C338,'World Cup GK'!B:AE,19,FALSE),0)</f>
        <v>6</v>
      </c>
      <c r="N338" s="44">
        <f>IFERROR(VLOOKUP($C338,'World Cup GK'!B:AE,14,FALSE),0)</f>
        <v>9</v>
      </c>
      <c r="O338" s="44">
        <f>IFERROR(VLOOKUP($C338,'World Cup GK'!B:AE,11,FALSE),0)</f>
        <v>1</v>
      </c>
      <c r="P338" s="43">
        <f t="shared" si="86"/>
        <v>18.779</v>
      </c>
      <c r="S338" s="24"/>
      <c r="T338" s="265" t="s">
        <v>469</v>
      </c>
      <c r="U338" s="23" t="s">
        <v>1275</v>
      </c>
      <c r="V338" s="30"/>
      <c r="W338" s="23">
        <v>450</v>
      </c>
      <c r="X338" s="23">
        <v>0</v>
      </c>
      <c r="Y338" s="23">
        <v>0</v>
      </c>
      <c r="Z338" s="41">
        <v>0</v>
      </c>
      <c r="AA338" s="23">
        <v>0</v>
      </c>
      <c r="AB338" s="23">
        <v>0</v>
      </c>
      <c r="AC338" s="44">
        <v>4</v>
      </c>
      <c r="AD338" s="44">
        <v>5</v>
      </c>
      <c r="AE338" s="44">
        <v>5</v>
      </c>
      <c r="AF338" s="44">
        <v>0</v>
      </c>
      <c r="AG338" s="43">
        <v>13.734999999999999</v>
      </c>
      <c r="AI338" s="24"/>
      <c r="AJ338" s="265" t="s">
        <v>469</v>
      </c>
      <c r="AK338" s="23" t="s">
        <v>1275</v>
      </c>
      <c r="AL338" s="30"/>
      <c r="AM338" s="397">
        <f t="shared" si="80"/>
        <v>180</v>
      </c>
      <c r="AN338" s="397">
        <f t="shared" si="81"/>
        <v>0</v>
      </c>
      <c r="AO338" s="397">
        <f t="shared" si="81"/>
        <v>0</v>
      </c>
      <c r="AP338" s="397">
        <f t="shared" si="82"/>
        <v>0</v>
      </c>
      <c r="AQ338" s="397">
        <f t="shared" si="82"/>
        <v>0</v>
      </c>
      <c r="AR338" s="397">
        <f t="shared" si="82"/>
        <v>0</v>
      </c>
      <c r="AS338" s="397">
        <f t="shared" si="82"/>
        <v>2</v>
      </c>
      <c r="AT338" s="397">
        <f t="shared" si="83"/>
        <v>1</v>
      </c>
      <c r="AU338" s="397">
        <f t="shared" si="83"/>
        <v>4</v>
      </c>
      <c r="AV338" s="397">
        <f t="shared" si="83"/>
        <v>1</v>
      </c>
      <c r="AW338" s="314">
        <f t="shared" ref="AW338:AW339" si="87">P338-AG338</f>
        <v>5.0440000000000005</v>
      </c>
    </row>
    <row r="339" spans="2:49" ht="16.5" thickBot="1" x14ac:dyDescent="0.3">
      <c r="B339" s="24"/>
      <c r="C339" s="275" t="s">
        <v>45</v>
      </c>
      <c r="D339" s="23" t="str">
        <f>IFERROR(VLOOKUP($C339,'World Cup Players'!B:X,3,FALSE),0)</f>
        <v>eng England</v>
      </c>
      <c r="E339" s="30"/>
      <c r="F339" s="23">
        <f>IFERROR(VLOOKUP($C339,'World Cup Players'!B:X,9,FALSE),0)</f>
        <v>660</v>
      </c>
      <c r="G339" s="23">
        <f>IFERROR(VLOOKUP($C339,'World Cup Players'!B:X,11,FALSE),0)</f>
        <v>0</v>
      </c>
      <c r="H339" s="23">
        <f>IFERROR(VLOOKUP($C339,'World Cup Players'!B:X,12,FALSE),0)</f>
        <v>0</v>
      </c>
      <c r="I339" s="41">
        <f>IFERROR(VLOOKUP($C339,'GAME WINNING GOALS'!A:B,2,FALSE),0)</f>
        <v>0</v>
      </c>
      <c r="J339" s="23">
        <f>IFERROR(VLOOKUP($C339,'World Cup Players'!B:X,17,FALSE),0)</f>
        <v>0</v>
      </c>
      <c r="K339" s="23">
        <f>IFERROR(VLOOKUP($C339,'World Cup Players'!B:X,18,FALSE),0)</f>
        <v>0</v>
      </c>
      <c r="L339" s="44">
        <f>IFERROR(VLOOKUP($C339,'World Cup GK'!B:AE,16,FALSE),0)</f>
        <v>5</v>
      </c>
      <c r="M339" s="44">
        <f>IFERROR(VLOOKUP($C339,'World Cup GK'!B:AE,19,FALSE),0)</f>
        <v>2</v>
      </c>
      <c r="N339" s="44">
        <f>IFERROR(VLOOKUP($C339,'World Cup GK'!B:AE,14,FALSE),0)</f>
        <v>15</v>
      </c>
      <c r="O339" s="44">
        <f>IFERROR(VLOOKUP($C339,'World Cup GK'!B:AE,11,FALSE),0)</f>
        <v>8</v>
      </c>
      <c r="P339" s="43">
        <f t="shared" si="86"/>
        <v>13.478</v>
      </c>
      <c r="S339" s="24"/>
      <c r="T339" s="275" t="s">
        <v>45</v>
      </c>
      <c r="U339" s="23" t="s">
        <v>1542</v>
      </c>
      <c r="V339" s="30"/>
      <c r="W339" s="23">
        <v>450</v>
      </c>
      <c r="X339" s="23">
        <v>0</v>
      </c>
      <c r="Y339" s="23">
        <v>0</v>
      </c>
      <c r="Z339" s="41">
        <v>0</v>
      </c>
      <c r="AA339" s="23">
        <v>0</v>
      </c>
      <c r="AB339" s="23">
        <v>0</v>
      </c>
      <c r="AC339" s="44">
        <v>4</v>
      </c>
      <c r="AD339" s="44">
        <v>2</v>
      </c>
      <c r="AE339" s="44">
        <v>9</v>
      </c>
      <c r="AF339" s="44">
        <v>5</v>
      </c>
      <c r="AG339" s="43">
        <v>10.285</v>
      </c>
      <c r="AI339" s="24"/>
      <c r="AJ339" s="275" t="s">
        <v>45</v>
      </c>
      <c r="AK339" s="23" t="s">
        <v>1542</v>
      </c>
      <c r="AL339" s="30"/>
      <c r="AM339" s="397">
        <f t="shared" si="80"/>
        <v>210</v>
      </c>
      <c r="AN339" s="397">
        <f t="shared" si="81"/>
        <v>0</v>
      </c>
      <c r="AO339" s="397">
        <f t="shared" si="81"/>
        <v>0</v>
      </c>
      <c r="AP339" s="397">
        <f t="shared" si="82"/>
        <v>0</v>
      </c>
      <c r="AQ339" s="397">
        <f t="shared" si="82"/>
        <v>0</v>
      </c>
      <c r="AR339" s="397">
        <f t="shared" si="82"/>
        <v>0</v>
      </c>
      <c r="AS339" s="397">
        <f t="shared" si="82"/>
        <v>1</v>
      </c>
      <c r="AT339" s="397">
        <f t="shared" si="83"/>
        <v>0</v>
      </c>
      <c r="AU339" s="397">
        <f t="shared" si="83"/>
        <v>6</v>
      </c>
      <c r="AV339" s="397">
        <f t="shared" si="83"/>
        <v>3</v>
      </c>
      <c r="AW339" s="314">
        <f t="shared" si="87"/>
        <v>3.1929999999999996</v>
      </c>
    </row>
    <row r="340" spans="2:49" x14ac:dyDescent="0.25">
      <c r="B340" s="24"/>
      <c r="C340" s="281" t="s">
        <v>268</v>
      </c>
      <c r="D340" s="23" t="str">
        <f>IFERROR(VLOOKUP($C340,'World Cup Players'!B:X,3,FALSE),0)</f>
        <v>uy Uruguay</v>
      </c>
      <c r="E340" s="30"/>
      <c r="F340" s="23">
        <f>IFERROR(VLOOKUP($C340,'World Cup Players'!B:X,9,FALSE),0)</f>
        <v>225</v>
      </c>
      <c r="G340" s="23">
        <f>IFERROR(VLOOKUP($C340,'World Cup Players'!B:X,11,FALSE),0)</f>
        <v>0</v>
      </c>
      <c r="H340" s="23">
        <f>IFERROR(VLOOKUP($C340,'World Cup Players'!B:X,12,FALSE),0)</f>
        <v>0</v>
      </c>
      <c r="I340" s="23">
        <f>IFERROR(VLOOKUP($C340,'GAME WINNING GOALS'!A:B,2,FALSE),0)</f>
        <v>0</v>
      </c>
      <c r="J340" s="23">
        <f>IFERROR(VLOOKUP($C340,'World Cup Players'!B:X,17,FALSE),0)</f>
        <v>0</v>
      </c>
      <c r="K340" s="23">
        <f>IFERROR(VLOOKUP($C340,'World Cup Players'!B:X,18,FALSE),0)</f>
        <v>0</v>
      </c>
      <c r="L340" s="44">
        <f>IFERROR(VLOOKUP($C340,'World Cup GK'!B:AE,16,FALSE),0)</f>
        <v>0</v>
      </c>
      <c r="M340" s="44">
        <f>IFERROR(VLOOKUP($C340,'World Cup GK'!B:AE,19,FALSE),0)</f>
        <v>0</v>
      </c>
      <c r="N340" s="44">
        <f>IFERROR(VLOOKUP($C340,'World Cup GK'!B:AE,14,FALSE),0)</f>
        <v>4</v>
      </c>
      <c r="O340" s="44">
        <f>IFERROR(VLOOKUP($C340,'World Cup GK'!B:AE,11,FALSE),0)</f>
        <v>4</v>
      </c>
      <c r="P340" s="43">
        <f t="shared" si="86"/>
        <v>1.6675</v>
      </c>
      <c r="S340" s="24"/>
      <c r="T340" s="281" t="s">
        <v>268</v>
      </c>
      <c r="U340" s="23" t="s">
        <v>1244</v>
      </c>
      <c r="V340" s="30"/>
      <c r="W340" s="23">
        <v>225</v>
      </c>
      <c r="X340" s="23">
        <v>0</v>
      </c>
      <c r="Y340" s="23">
        <v>0</v>
      </c>
      <c r="Z340" s="23">
        <v>0</v>
      </c>
      <c r="AA340" s="23">
        <v>0</v>
      </c>
      <c r="AB340" s="23">
        <v>0</v>
      </c>
      <c r="AC340" s="44">
        <v>0</v>
      </c>
      <c r="AD340" s="44">
        <v>0</v>
      </c>
      <c r="AE340" s="44">
        <v>4</v>
      </c>
      <c r="AF340" s="44">
        <v>4</v>
      </c>
      <c r="AG340" s="43">
        <v>1.6675</v>
      </c>
      <c r="AI340" s="24"/>
      <c r="AJ340" s="281" t="s">
        <v>268</v>
      </c>
      <c r="AK340" s="23" t="s">
        <v>1244</v>
      </c>
      <c r="AL340" s="30"/>
      <c r="AM340" s="397">
        <f t="shared" si="80"/>
        <v>0</v>
      </c>
      <c r="AN340" s="397">
        <f t="shared" si="81"/>
        <v>0</v>
      </c>
      <c r="AO340" s="397">
        <f t="shared" si="81"/>
        <v>0</v>
      </c>
      <c r="AP340" s="397">
        <f t="shared" si="82"/>
        <v>0</v>
      </c>
      <c r="AQ340" s="397">
        <f t="shared" si="82"/>
        <v>0</v>
      </c>
      <c r="AR340" s="397">
        <f t="shared" si="82"/>
        <v>0</v>
      </c>
      <c r="AS340" s="397">
        <f t="shared" si="82"/>
        <v>0</v>
      </c>
      <c r="AT340" s="397">
        <f t="shared" si="83"/>
        <v>0</v>
      </c>
      <c r="AU340" s="397">
        <f t="shared" si="83"/>
        <v>0</v>
      </c>
      <c r="AV340" s="397">
        <f t="shared" si="83"/>
        <v>0</v>
      </c>
      <c r="AW340" s="314">
        <f t="shared" si="85"/>
        <v>0</v>
      </c>
    </row>
    <row r="341" spans="2:49" x14ac:dyDescent="0.25">
      <c r="B341" s="24"/>
      <c r="C341" s="265" t="s">
        <v>788</v>
      </c>
      <c r="D341" s="23" t="str">
        <f>IFERROR(VLOOKUP($C341,'World Cup Players'!B:X,3,FALSE),0)</f>
        <v>tr Türkiye</v>
      </c>
      <c r="E341" s="30"/>
      <c r="F341" s="23">
        <f>IFERROR(VLOOKUP($C341,'World Cup Players'!B:X,9,FALSE),0)</f>
        <v>270</v>
      </c>
      <c r="G341" s="23">
        <f>IFERROR(VLOOKUP($C341,'World Cup Players'!B:X,11,FALSE),0)</f>
        <v>0</v>
      </c>
      <c r="H341" s="23">
        <f>IFERROR(VLOOKUP($C341,'World Cup Players'!B:X,12,FALSE),0)</f>
        <v>0</v>
      </c>
      <c r="I341" s="23">
        <f>IFERROR(VLOOKUP($C341,'GAME WINNING GOALS'!A:B,2,FALSE),0)</f>
        <v>0</v>
      </c>
      <c r="J341" s="23">
        <f>IFERROR(VLOOKUP($C341,'World Cup Players'!B:X,17,FALSE),0)</f>
        <v>0</v>
      </c>
      <c r="K341" s="23">
        <f>IFERROR(VLOOKUP($C341,'World Cup Players'!B:X,18,FALSE),0)</f>
        <v>0</v>
      </c>
      <c r="L341" s="44">
        <f>IFERROR(VLOOKUP($C341,'World Cup GK'!B:AE,16,FALSE),0)</f>
        <v>1</v>
      </c>
      <c r="M341" s="44">
        <f>IFERROR(VLOOKUP($C341,'World Cup GK'!B:AE,19,FALSE),0)</f>
        <v>0</v>
      </c>
      <c r="N341" s="44">
        <f>IFERROR(VLOOKUP($C341,'World Cup GK'!B:AE,14,FALSE),0)</f>
        <v>8</v>
      </c>
      <c r="O341" s="44">
        <f>IFERROR(VLOOKUP($C341,'World Cup GK'!B:AE,11,FALSE),0)</f>
        <v>5</v>
      </c>
      <c r="P341" s="43">
        <f t="shared" si="86"/>
        <v>3.5910000000000002</v>
      </c>
      <c r="S341" s="24"/>
      <c r="T341" s="265" t="s">
        <v>788</v>
      </c>
      <c r="U341" s="23" t="s">
        <v>654</v>
      </c>
      <c r="V341" s="30"/>
      <c r="W341" s="23">
        <v>270</v>
      </c>
      <c r="X341" s="23">
        <v>0</v>
      </c>
      <c r="Y341" s="23">
        <v>0</v>
      </c>
      <c r="Z341" s="23">
        <v>0</v>
      </c>
      <c r="AA341" s="23">
        <v>0</v>
      </c>
      <c r="AB341" s="23">
        <v>0</v>
      </c>
      <c r="AC341" s="44">
        <v>1</v>
      </c>
      <c r="AD341" s="44">
        <v>0</v>
      </c>
      <c r="AE341" s="44">
        <v>8</v>
      </c>
      <c r="AF341" s="44">
        <v>5</v>
      </c>
      <c r="AG341" s="43">
        <v>3.5910000000000002</v>
      </c>
      <c r="AI341" s="24"/>
      <c r="AJ341" s="265" t="s">
        <v>788</v>
      </c>
      <c r="AK341" s="23" t="s">
        <v>654</v>
      </c>
      <c r="AL341" s="30"/>
      <c r="AM341" s="397">
        <f t="shared" si="80"/>
        <v>0</v>
      </c>
      <c r="AN341" s="397">
        <f t="shared" si="81"/>
        <v>0</v>
      </c>
      <c r="AO341" s="397">
        <f t="shared" si="81"/>
        <v>0</v>
      </c>
      <c r="AP341" s="397">
        <f t="shared" si="82"/>
        <v>0</v>
      </c>
      <c r="AQ341" s="397">
        <f t="shared" si="82"/>
        <v>0</v>
      </c>
      <c r="AR341" s="397">
        <f t="shared" si="82"/>
        <v>0</v>
      </c>
      <c r="AS341" s="397">
        <f t="shared" si="82"/>
        <v>0</v>
      </c>
      <c r="AT341" s="397">
        <f t="shared" si="83"/>
        <v>0</v>
      </c>
      <c r="AU341" s="397">
        <f t="shared" si="83"/>
        <v>0</v>
      </c>
      <c r="AV341" s="397">
        <f t="shared" si="83"/>
        <v>0</v>
      </c>
      <c r="AW341" s="314">
        <f t="shared" si="85"/>
        <v>0</v>
      </c>
    </row>
    <row r="342" spans="2:49" x14ac:dyDescent="0.25">
      <c r="B342" s="24"/>
      <c r="C342" s="265" t="s">
        <v>343</v>
      </c>
      <c r="D342" s="23" t="str">
        <f>IFERROR(VLOOKUP($C342,'World Cup Players'!B:X,3,FALSE),0)</f>
        <v>ec Ecuador</v>
      </c>
      <c r="E342" s="30"/>
      <c r="F342" s="23">
        <f>IFERROR(VLOOKUP($C342,'World Cup Players'!B:X,9,FALSE),0)</f>
        <v>360</v>
      </c>
      <c r="G342" s="23">
        <f>IFERROR(VLOOKUP($C342,'World Cup Players'!B:X,11,FALSE),0)</f>
        <v>0</v>
      </c>
      <c r="H342" s="23">
        <f>IFERROR(VLOOKUP($C342,'World Cup Players'!#REF!,11,FALSE),0)</f>
        <v>0</v>
      </c>
      <c r="I342" s="23">
        <f>IFERROR(VLOOKUP($C342,'GAME WINNING GOALS'!A:B,2,FALSE),0)</f>
        <v>0</v>
      </c>
      <c r="J342" s="23">
        <f>IFERROR(VLOOKUP($C342,'World Cup Players'!#REF!,16,FALSE),0)</f>
        <v>0</v>
      </c>
      <c r="K342" s="23">
        <f>IFERROR(VLOOKUP($C342,'World Cup Players'!#REF!,16,FALSE),0)</f>
        <v>0</v>
      </c>
      <c r="L342" s="44">
        <f>IFERROR(VLOOKUP($C342,'World Cup GK'!B:AE,16,FALSE),0)</f>
        <v>1</v>
      </c>
      <c r="M342" s="44">
        <f>IFERROR(VLOOKUP($C342,'World Cup GK'!B:AE,19,FALSE),0)</f>
        <v>1</v>
      </c>
      <c r="N342" s="44">
        <f>IFERROR(VLOOKUP($C342,'World Cup GK'!B:AE,14,FALSE),0)</f>
        <v>9</v>
      </c>
      <c r="O342" s="44">
        <f>IFERROR(VLOOKUP($C342,'World Cup GK'!B:AE,11,FALSE),0)</f>
        <v>4</v>
      </c>
      <c r="P342" s="43">
        <f t="shared" si="86"/>
        <v>5.7879999999999994</v>
      </c>
      <c r="S342" s="24"/>
      <c r="T342" s="265" t="s">
        <v>343</v>
      </c>
      <c r="U342" s="23" t="s">
        <v>1104</v>
      </c>
      <c r="V342" s="30"/>
      <c r="W342" s="23">
        <v>360</v>
      </c>
      <c r="X342" s="23">
        <v>0</v>
      </c>
      <c r="Y342" s="23">
        <v>0</v>
      </c>
      <c r="Z342" s="23">
        <v>0</v>
      </c>
      <c r="AA342" s="23">
        <v>0</v>
      </c>
      <c r="AB342" s="23">
        <v>0</v>
      </c>
      <c r="AC342" s="44">
        <v>1</v>
      </c>
      <c r="AD342" s="44">
        <v>1</v>
      </c>
      <c r="AE342" s="44">
        <v>9</v>
      </c>
      <c r="AF342" s="44">
        <v>4</v>
      </c>
      <c r="AG342" s="43">
        <v>5.7879999999999994</v>
      </c>
      <c r="AI342" s="24"/>
      <c r="AJ342" s="265" t="s">
        <v>343</v>
      </c>
      <c r="AK342" s="23" t="s">
        <v>1104</v>
      </c>
      <c r="AL342" s="30"/>
      <c r="AM342" s="397">
        <f t="shared" si="80"/>
        <v>0</v>
      </c>
      <c r="AN342" s="397">
        <f t="shared" si="81"/>
        <v>0</v>
      </c>
      <c r="AO342" s="397">
        <f t="shared" si="81"/>
        <v>0</v>
      </c>
      <c r="AP342" s="397">
        <f t="shared" si="82"/>
        <v>0</v>
      </c>
      <c r="AQ342" s="397">
        <f t="shared" si="82"/>
        <v>0</v>
      </c>
      <c r="AR342" s="397">
        <f t="shared" si="82"/>
        <v>0</v>
      </c>
      <c r="AS342" s="397">
        <f t="shared" si="82"/>
        <v>0</v>
      </c>
      <c r="AT342" s="397">
        <f t="shared" si="83"/>
        <v>0</v>
      </c>
      <c r="AU342" s="397">
        <f t="shared" si="83"/>
        <v>0</v>
      </c>
      <c r="AV342" s="397">
        <f t="shared" si="83"/>
        <v>0</v>
      </c>
      <c r="AW342" s="314">
        <f t="shared" si="85"/>
        <v>0</v>
      </c>
    </row>
    <row r="343" spans="2:49" x14ac:dyDescent="0.25">
      <c r="B343" s="24"/>
      <c r="C343" s="265" t="s">
        <v>133</v>
      </c>
      <c r="D343" s="23">
        <f>IFERROR(VLOOKUP($C343,'World Cup Players'!B:X,3,FALSE),0)</f>
        <v>0</v>
      </c>
      <c r="E343" s="30"/>
      <c r="L343" s="44"/>
      <c r="M343" s="44"/>
      <c r="N343" s="44"/>
      <c r="O343" s="44"/>
      <c r="S343" s="24"/>
      <c r="T343" s="265" t="s">
        <v>133</v>
      </c>
      <c r="U343" s="23">
        <v>0</v>
      </c>
      <c r="V343" s="30"/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44">
        <v>0</v>
      </c>
      <c r="AD343" s="44">
        <v>0</v>
      </c>
      <c r="AE343" s="44">
        <v>0</v>
      </c>
      <c r="AF343" s="44">
        <v>0</v>
      </c>
      <c r="AG343" s="43">
        <v>0</v>
      </c>
      <c r="AI343" s="24"/>
      <c r="AJ343" s="265" t="s">
        <v>133</v>
      </c>
      <c r="AK343" s="23">
        <v>0</v>
      </c>
      <c r="AL343" s="30"/>
      <c r="AM343" s="397">
        <f t="shared" si="80"/>
        <v>0</v>
      </c>
      <c r="AN343" s="397">
        <f t="shared" si="81"/>
        <v>0</v>
      </c>
      <c r="AO343" s="397">
        <f t="shared" si="81"/>
        <v>0</v>
      </c>
      <c r="AP343" s="397">
        <f t="shared" si="82"/>
        <v>0</v>
      </c>
      <c r="AQ343" s="397">
        <f t="shared" si="82"/>
        <v>0</v>
      </c>
      <c r="AR343" s="397">
        <f t="shared" si="82"/>
        <v>0</v>
      </c>
      <c r="AS343" s="397">
        <f t="shared" si="82"/>
        <v>0</v>
      </c>
      <c r="AT343" s="397">
        <f t="shared" si="83"/>
        <v>0</v>
      </c>
      <c r="AU343" s="397">
        <f t="shared" si="83"/>
        <v>0</v>
      </c>
      <c r="AV343" s="397">
        <f t="shared" si="83"/>
        <v>0</v>
      </c>
      <c r="AW343" s="314">
        <f t="shared" ref="AW343:AW347" si="88">P343-AG343</f>
        <v>0</v>
      </c>
    </row>
    <row r="344" spans="2:49" x14ac:dyDescent="0.25">
      <c r="B344" s="24"/>
      <c r="C344" s="265" t="s">
        <v>158</v>
      </c>
      <c r="D344" s="23">
        <f>IFERROR(VLOOKUP($C344,'World Cup Players'!B:X,3,FALSE),0)</f>
        <v>0</v>
      </c>
      <c r="E344" s="30"/>
      <c r="L344" s="44"/>
      <c r="M344" s="44"/>
      <c r="N344" s="44"/>
      <c r="O344" s="44"/>
      <c r="S344" s="24"/>
      <c r="T344" s="265" t="s">
        <v>158</v>
      </c>
      <c r="U344" s="23">
        <v>0</v>
      </c>
      <c r="V344" s="30"/>
      <c r="W344" s="23">
        <v>0</v>
      </c>
      <c r="X344" s="23">
        <v>0</v>
      </c>
      <c r="Y344" s="23">
        <v>0</v>
      </c>
      <c r="Z344" s="23">
        <v>0</v>
      </c>
      <c r="AA344" s="23">
        <v>0</v>
      </c>
      <c r="AB344" s="23">
        <v>0</v>
      </c>
      <c r="AC344" s="44">
        <v>0</v>
      </c>
      <c r="AD344" s="44">
        <v>0</v>
      </c>
      <c r="AE344" s="44">
        <v>0</v>
      </c>
      <c r="AF344" s="44">
        <v>0</v>
      </c>
      <c r="AG344" s="43">
        <v>0</v>
      </c>
      <c r="AI344" s="24"/>
      <c r="AJ344" s="265" t="s">
        <v>158</v>
      </c>
      <c r="AK344" s="23">
        <v>0</v>
      </c>
      <c r="AL344" s="30"/>
      <c r="AM344" s="397">
        <f t="shared" si="80"/>
        <v>0</v>
      </c>
      <c r="AN344" s="397">
        <f t="shared" si="81"/>
        <v>0</v>
      </c>
      <c r="AO344" s="397">
        <f t="shared" si="81"/>
        <v>0</v>
      </c>
      <c r="AP344" s="397">
        <f t="shared" si="82"/>
        <v>0</v>
      </c>
      <c r="AQ344" s="397">
        <f t="shared" si="82"/>
        <v>0</v>
      </c>
      <c r="AR344" s="397">
        <f t="shared" si="82"/>
        <v>0</v>
      </c>
      <c r="AS344" s="397">
        <f t="shared" si="82"/>
        <v>0</v>
      </c>
      <c r="AT344" s="397">
        <f t="shared" si="83"/>
        <v>0</v>
      </c>
      <c r="AU344" s="397">
        <f t="shared" si="83"/>
        <v>0</v>
      </c>
      <c r="AV344" s="397">
        <f t="shared" si="83"/>
        <v>0</v>
      </c>
      <c r="AW344" s="314">
        <f t="shared" si="88"/>
        <v>0</v>
      </c>
    </row>
    <row r="345" spans="2:49" x14ac:dyDescent="0.25">
      <c r="B345" s="24"/>
      <c r="C345" s="265" t="s">
        <v>791</v>
      </c>
      <c r="D345" s="23">
        <f>IFERROR(VLOOKUP($C345,'World Cup Players'!B:X,3,FALSE),0)</f>
        <v>0</v>
      </c>
      <c r="E345" s="30"/>
      <c r="L345" s="44"/>
      <c r="M345" s="44"/>
      <c r="N345" s="44"/>
      <c r="O345" s="44"/>
      <c r="S345" s="24"/>
      <c r="T345" s="265" t="s">
        <v>791</v>
      </c>
      <c r="U345" s="23">
        <v>0</v>
      </c>
      <c r="V345" s="30"/>
      <c r="W345" s="23">
        <v>0</v>
      </c>
      <c r="X345" s="23">
        <v>0</v>
      </c>
      <c r="Y345" s="23">
        <v>0</v>
      </c>
      <c r="Z345" s="23">
        <v>0</v>
      </c>
      <c r="AA345" s="23">
        <v>0</v>
      </c>
      <c r="AB345" s="23">
        <v>0</v>
      </c>
      <c r="AC345" s="44">
        <v>0</v>
      </c>
      <c r="AD345" s="44">
        <v>0</v>
      </c>
      <c r="AE345" s="44">
        <v>0</v>
      </c>
      <c r="AF345" s="44">
        <v>0</v>
      </c>
      <c r="AG345" s="43">
        <v>0</v>
      </c>
      <c r="AI345" s="24"/>
      <c r="AJ345" s="265" t="s">
        <v>791</v>
      </c>
      <c r="AK345" s="23">
        <v>0</v>
      </c>
      <c r="AL345" s="30"/>
      <c r="AM345" s="397">
        <f t="shared" si="80"/>
        <v>0</v>
      </c>
      <c r="AN345" s="397">
        <f t="shared" si="81"/>
        <v>0</v>
      </c>
      <c r="AO345" s="397">
        <f t="shared" si="81"/>
        <v>0</v>
      </c>
      <c r="AP345" s="397">
        <f t="shared" si="82"/>
        <v>0</v>
      </c>
      <c r="AQ345" s="397">
        <f t="shared" si="82"/>
        <v>0</v>
      </c>
      <c r="AR345" s="397">
        <f t="shared" si="82"/>
        <v>0</v>
      </c>
      <c r="AS345" s="397">
        <f t="shared" si="82"/>
        <v>0</v>
      </c>
      <c r="AT345" s="397">
        <f t="shared" si="83"/>
        <v>0</v>
      </c>
      <c r="AU345" s="397">
        <f t="shared" si="83"/>
        <v>0</v>
      </c>
      <c r="AV345" s="397">
        <f t="shared" si="83"/>
        <v>0</v>
      </c>
      <c r="AW345" s="314">
        <f t="shared" si="88"/>
        <v>0</v>
      </c>
    </row>
    <row r="346" spans="2:49" x14ac:dyDescent="0.25">
      <c r="B346" s="40" t="str">
        <f>Master!K37</f>
        <v>Vishen Maharaj</v>
      </c>
      <c r="C346" s="293"/>
      <c r="D346" s="35">
        <f t="shared" ref="D346:I346" si="89">SUM(D347:D371)</f>
        <v>0</v>
      </c>
      <c r="E346" s="35">
        <f t="shared" si="89"/>
        <v>0</v>
      </c>
      <c r="F346" s="35">
        <f>SUM(F347:F376)</f>
        <v>10799</v>
      </c>
      <c r="G346" s="35">
        <f>SUM(G347:G375)</f>
        <v>34</v>
      </c>
      <c r="H346" s="35">
        <f>SUM(H347:H376)</f>
        <v>28</v>
      </c>
      <c r="I346" s="35">
        <f t="shared" si="89"/>
        <v>15</v>
      </c>
      <c r="J346" s="35">
        <f t="shared" ref="J346:K346" si="90">SUM(J347:J371)</f>
        <v>4</v>
      </c>
      <c r="K346" s="35">
        <f t="shared" si="90"/>
        <v>0</v>
      </c>
      <c r="L346" s="35">
        <f>SUM(L347:L376)</f>
        <v>14</v>
      </c>
      <c r="M346" s="35">
        <f>SUM(M347:M376)</f>
        <v>9</v>
      </c>
      <c r="N346" s="35">
        <f>SUM(N347:N376)</f>
        <v>55</v>
      </c>
      <c r="O346" s="35">
        <f>SUM(O347:O376)</f>
        <v>28</v>
      </c>
      <c r="P346" s="43">
        <f t="shared" si="86"/>
        <v>192.6317</v>
      </c>
      <c r="S346" s="40" t="s">
        <v>143</v>
      </c>
      <c r="T346" s="293"/>
      <c r="U346" s="35">
        <v>0</v>
      </c>
      <c r="V346" s="35">
        <v>0</v>
      </c>
      <c r="W346" s="35">
        <v>9336</v>
      </c>
      <c r="X346" s="35">
        <v>27</v>
      </c>
      <c r="Y346" s="35">
        <v>26</v>
      </c>
      <c r="Z346" s="35">
        <v>11</v>
      </c>
      <c r="AA346" s="35">
        <v>2</v>
      </c>
      <c r="AB346" s="35">
        <v>0</v>
      </c>
      <c r="AC346" s="35">
        <v>13</v>
      </c>
      <c r="AD346" s="35">
        <v>9</v>
      </c>
      <c r="AE346" s="35">
        <v>49</v>
      </c>
      <c r="AF346" s="35">
        <v>25</v>
      </c>
      <c r="AG346" s="43">
        <v>166.53880000000001</v>
      </c>
      <c r="AI346" s="40" t="s">
        <v>143</v>
      </c>
      <c r="AJ346" s="293"/>
      <c r="AK346" s="35">
        <v>0</v>
      </c>
      <c r="AL346" s="35">
        <v>0</v>
      </c>
      <c r="AM346" s="397">
        <f t="shared" si="80"/>
        <v>1463</v>
      </c>
      <c r="AN346" s="397">
        <f t="shared" si="81"/>
        <v>7</v>
      </c>
      <c r="AO346" s="397">
        <f t="shared" si="81"/>
        <v>2</v>
      </c>
      <c r="AP346" s="397">
        <f t="shared" si="82"/>
        <v>4</v>
      </c>
      <c r="AQ346" s="397">
        <f t="shared" si="82"/>
        <v>2</v>
      </c>
      <c r="AR346" s="397">
        <f t="shared" si="82"/>
        <v>0</v>
      </c>
      <c r="AS346" s="397">
        <f t="shared" si="82"/>
        <v>1</v>
      </c>
      <c r="AT346" s="397">
        <f t="shared" si="83"/>
        <v>0</v>
      </c>
      <c r="AU346" s="397">
        <f t="shared" si="83"/>
        <v>6</v>
      </c>
      <c r="AV346" s="397">
        <f t="shared" si="83"/>
        <v>3</v>
      </c>
      <c r="AW346" s="314">
        <f t="shared" si="88"/>
        <v>26.092899999999986</v>
      </c>
    </row>
    <row r="347" spans="2:49" x14ac:dyDescent="0.25">
      <c r="B347" s="24"/>
      <c r="C347" s="296" t="s">
        <v>425</v>
      </c>
      <c r="D347" s="23" t="str">
        <f>IFERROR(VLOOKUP($C347,'World Cup Players'!B:X,3,FALSE),0)</f>
        <v>fr France</v>
      </c>
      <c r="E347" s="30"/>
      <c r="F347" s="23">
        <f>IFERROR(VLOOKUP($C347,'World Cup Players'!B:X,9,FALSE),0)</f>
        <v>605</v>
      </c>
      <c r="G347" s="23">
        <f>IFERROR(VLOOKUP($C347,'World Cup Players'!B:X,11,FALSE),0)</f>
        <v>8</v>
      </c>
      <c r="H347" s="23">
        <f>IFERROR(VLOOKUP($C347,'World Cup Players'!B:X,12,FALSE),0)</f>
        <v>3</v>
      </c>
      <c r="I347" s="23">
        <f>IFERROR(VLOOKUP($C347,'GAME WINNING GOALS'!A:B,2,FALSE),0)</f>
        <v>4</v>
      </c>
      <c r="J347" s="23">
        <f>IFERROR(VLOOKUP($C347,'World Cup Players'!B:X,17,FALSE),0)</f>
        <v>1</v>
      </c>
      <c r="K347" s="23">
        <f>IFERROR(VLOOKUP($C347,'World Cup Players'!B:X,18,FALSE),0)</f>
        <v>0</v>
      </c>
      <c r="L347" s="44">
        <f>IFERROR(VLOOKUP($C347,'World Cup GK'!B:AE,16,FALSE),0)</f>
        <v>0</v>
      </c>
      <c r="M347" s="44">
        <f>IFERROR(VLOOKUP($C347,'World Cup GK'!B:AE,19,FALSE),0)</f>
        <v>0</v>
      </c>
      <c r="N347" s="44">
        <f>IFERROR(VLOOKUP($C347,'World Cup GK'!B:AE,14,FALSE),0)</f>
        <v>0</v>
      </c>
      <c r="O347" s="44">
        <f>IFERROR(VLOOKUP($C347,'World Cup GK'!B:AE,11,FALSE),0)</f>
        <v>0</v>
      </c>
      <c r="P347" s="43">
        <f t="shared" si="86"/>
        <v>19.7715</v>
      </c>
      <c r="S347" s="24"/>
      <c r="T347" s="296" t="s">
        <v>425</v>
      </c>
      <c r="U347" s="23" t="s">
        <v>1420</v>
      </c>
      <c r="V347" s="30"/>
      <c r="W347" s="23">
        <v>439</v>
      </c>
      <c r="X347" s="23">
        <v>7</v>
      </c>
      <c r="Y347" s="23">
        <v>2</v>
      </c>
      <c r="Z347" s="23">
        <v>3</v>
      </c>
      <c r="AA347" s="23">
        <v>0</v>
      </c>
      <c r="AB347" s="23">
        <v>0</v>
      </c>
      <c r="AC347" s="44">
        <v>0</v>
      </c>
      <c r="AD347" s="44">
        <v>0</v>
      </c>
      <c r="AE347" s="44">
        <v>0</v>
      </c>
      <c r="AF347" s="44">
        <v>0</v>
      </c>
      <c r="AG347" s="43">
        <v>15.643699999999999</v>
      </c>
      <c r="AI347" s="24"/>
      <c r="AJ347" s="296" t="s">
        <v>425</v>
      </c>
      <c r="AK347" s="23" t="s">
        <v>1420</v>
      </c>
      <c r="AL347" s="30"/>
      <c r="AM347" s="397">
        <f t="shared" si="80"/>
        <v>166</v>
      </c>
      <c r="AN347" s="397">
        <f t="shared" si="81"/>
        <v>1</v>
      </c>
      <c r="AO347" s="397">
        <f t="shared" si="81"/>
        <v>1</v>
      </c>
      <c r="AP347" s="397">
        <f t="shared" si="82"/>
        <v>1</v>
      </c>
      <c r="AQ347" s="397">
        <f t="shared" si="82"/>
        <v>1</v>
      </c>
      <c r="AR347" s="397">
        <f t="shared" si="82"/>
        <v>0</v>
      </c>
      <c r="AS347" s="397">
        <f t="shared" si="82"/>
        <v>0</v>
      </c>
      <c r="AT347" s="397">
        <f t="shared" si="83"/>
        <v>0</v>
      </c>
      <c r="AU347" s="397">
        <f t="shared" si="83"/>
        <v>0</v>
      </c>
      <c r="AV347" s="397">
        <f t="shared" si="83"/>
        <v>0</v>
      </c>
      <c r="AW347" s="314">
        <f t="shared" si="88"/>
        <v>4.1278000000000006</v>
      </c>
    </row>
    <row r="348" spans="2:49" x14ac:dyDescent="0.25">
      <c r="B348" s="24"/>
      <c r="C348" s="296" t="s">
        <v>213</v>
      </c>
      <c r="D348" s="23" t="str">
        <f>IFERROR(VLOOKUP($C348,'World Cup Players'!B:X,3,FALSE),0)</f>
        <v>br Brazil</v>
      </c>
      <c r="E348" s="30"/>
      <c r="F348" s="23">
        <f>IFERROR(VLOOKUP($C348,'World Cup Players'!B:X,9,FALSE),0)</f>
        <v>440</v>
      </c>
      <c r="G348" s="23">
        <f>IFERROR(VLOOKUP($C348,'World Cup Players'!B:X,11,FALSE),0)</f>
        <v>4</v>
      </c>
      <c r="H348" s="23">
        <f>IFERROR(VLOOKUP($C348,'World Cup Players'!B:X,12,FALSE),0)</f>
        <v>1</v>
      </c>
      <c r="I348" s="23">
        <f>IFERROR(VLOOKUP($C348,'GAME WINNING GOALS'!A:B,2,FALSE),0)</f>
        <v>1</v>
      </c>
      <c r="J348" s="23">
        <f>IFERROR(VLOOKUP($C348,'World Cup Players'!B:X,17,FALSE),0)</f>
        <v>0</v>
      </c>
      <c r="K348" s="23">
        <f>IFERROR(VLOOKUP($C348,'World Cup Players'!B:X,18,FALSE),0)</f>
        <v>0</v>
      </c>
      <c r="L348" s="44">
        <f>IFERROR(VLOOKUP($C348,'World Cup GK'!B:AE,16,FALSE),0)</f>
        <v>0</v>
      </c>
      <c r="M348" s="44">
        <f>IFERROR(VLOOKUP($C348,'World Cup GK'!B:AE,19,FALSE),0)</f>
        <v>0</v>
      </c>
      <c r="N348" s="44">
        <f>IFERROR(VLOOKUP($C348,'World Cup GK'!B:AE,14,FALSE),0)</f>
        <v>0</v>
      </c>
      <c r="O348" s="44">
        <f>IFERROR(VLOOKUP($C348,'World Cup GK'!B:AE,11,FALSE),0)</f>
        <v>0</v>
      </c>
      <c r="P348" s="43">
        <f t="shared" si="86"/>
        <v>9.652000000000001</v>
      </c>
      <c r="S348" s="24"/>
      <c r="T348" s="296" t="s">
        <v>213</v>
      </c>
      <c r="U348" s="23" t="s">
        <v>989</v>
      </c>
      <c r="V348" s="30"/>
      <c r="W348" s="23">
        <v>440</v>
      </c>
      <c r="X348" s="23">
        <v>4</v>
      </c>
      <c r="Y348" s="23">
        <v>1</v>
      </c>
      <c r="Z348" s="23">
        <v>1</v>
      </c>
      <c r="AA348" s="23">
        <v>0</v>
      </c>
      <c r="AB348" s="23">
        <v>0</v>
      </c>
      <c r="AC348" s="44">
        <v>0</v>
      </c>
      <c r="AD348" s="44">
        <v>0</v>
      </c>
      <c r="AE348" s="44">
        <v>0</v>
      </c>
      <c r="AF348" s="44">
        <v>0</v>
      </c>
      <c r="AG348" s="43">
        <v>9.652000000000001</v>
      </c>
      <c r="AI348" s="24"/>
      <c r="AJ348" s="296" t="s">
        <v>213</v>
      </c>
      <c r="AK348" s="23" t="s">
        <v>989</v>
      </c>
      <c r="AL348" s="30"/>
      <c r="AM348" s="397">
        <f t="shared" si="80"/>
        <v>0</v>
      </c>
      <c r="AN348" s="397">
        <f t="shared" si="81"/>
        <v>0</v>
      </c>
      <c r="AO348" s="397">
        <f t="shared" si="81"/>
        <v>0</v>
      </c>
      <c r="AP348" s="397">
        <f t="shared" si="82"/>
        <v>0</v>
      </c>
      <c r="AQ348" s="397">
        <f t="shared" si="82"/>
        <v>0</v>
      </c>
      <c r="AR348" s="397">
        <f t="shared" si="82"/>
        <v>0</v>
      </c>
      <c r="AS348" s="397">
        <f t="shared" si="82"/>
        <v>0</v>
      </c>
      <c r="AT348" s="397">
        <f t="shared" si="83"/>
        <v>0</v>
      </c>
      <c r="AU348" s="397">
        <f t="shared" si="83"/>
        <v>0</v>
      </c>
      <c r="AV348" s="397">
        <f t="shared" si="83"/>
        <v>0</v>
      </c>
      <c r="AW348" s="314">
        <f t="shared" si="85"/>
        <v>0</v>
      </c>
    </row>
    <row r="349" spans="2:49" x14ac:dyDescent="0.25">
      <c r="B349" s="24"/>
      <c r="C349" s="296" t="s">
        <v>613</v>
      </c>
      <c r="D349" s="23" t="str">
        <f>IFERROR(VLOOKUP($C349,'World Cup Players'!B:X,3,FALSE),0)</f>
        <v>de Germany</v>
      </c>
      <c r="E349" s="30"/>
      <c r="F349" s="23">
        <f>IFERROR(VLOOKUP($C349,'World Cup Players'!B:X,9,FALSE),0)</f>
        <v>361</v>
      </c>
      <c r="G349" s="23">
        <f>IFERROR(VLOOKUP($C349,'World Cup Players'!B:X,11,FALSE),0)</f>
        <v>0</v>
      </c>
      <c r="H349" s="23">
        <f>IFERROR(VLOOKUP($C349,'World Cup Players'!B:X,12,FALSE),0)</f>
        <v>3</v>
      </c>
      <c r="I349" s="23">
        <f>IFERROR(VLOOKUP($C349,'GAME WINNING GOALS'!A:B,2,FALSE),0)</f>
        <v>0</v>
      </c>
      <c r="J349" s="23">
        <f>IFERROR(VLOOKUP($C349,'World Cup Players'!B:X,17,FALSE),0)</f>
        <v>0</v>
      </c>
      <c r="K349" s="23">
        <f>IFERROR(VLOOKUP($C349,'World Cup Players'!B:X,18,FALSE),0)</f>
        <v>0</v>
      </c>
      <c r="L349" s="44">
        <f>IFERROR(VLOOKUP($C349,'World Cup GK'!B:AE,16,FALSE),0)</f>
        <v>0</v>
      </c>
      <c r="M349" s="44">
        <f>IFERROR(VLOOKUP($C349,'World Cup GK'!B:AE,19,FALSE),0)</f>
        <v>0</v>
      </c>
      <c r="N349" s="44">
        <f>IFERROR(VLOOKUP($C349,'World Cup GK'!B:AE,14,FALSE),0)</f>
        <v>0</v>
      </c>
      <c r="O349" s="44">
        <f>IFERROR(VLOOKUP($C349,'World Cup GK'!B:AE,11,FALSE),0)</f>
        <v>0</v>
      </c>
      <c r="P349" s="43">
        <f t="shared" si="86"/>
        <v>5.9962999999999997</v>
      </c>
      <c r="S349" s="24"/>
      <c r="T349" s="296" t="s">
        <v>613</v>
      </c>
      <c r="U349" s="23" t="s">
        <v>634</v>
      </c>
      <c r="V349" s="30"/>
      <c r="W349" s="23">
        <v>361</v>
      </c>
      <c r="X349" s="23">
        <v>0</v>
      </c>
      <c r="Y349" s="23">
        <v>3</v>
      </c>
      <c r="Z349" s="23">
        <v>0</v>
      </c>
      <c r="AA349" s="23">
        <v>0</v>
      </c>
      <c r="AB349" s="23">
        <v>0</v>
      </c>
      <c r="AC349" s="44">
        <v>0</v>
      </c>
      <c r="AD349" s="44">
        <v>0</v>
      </c>
      <c r="AE349" s="44">
        <v>0</v>
      </c>
      <c r="AF349" s="44">
        <v>0</v>
      </c>
      <c r="AG349" s="43">
        <v>5.9962999999999997</v>
      </c>
      <c r="AI349" s="24"/>
      <c r="AJ349" s="296" t="s">
        <v>613</v>
      </c>
      <c r="AK349" s="23" t="s">
        <v>634</v>
      </c>
      <c r="AL349" s="30"/>
      <c r="AM349" s="397">
        <f t="shared" si="80"/>
        <v>0</v>
      </c>
      <c r="AN349" s="397">
        <f t="shared" si="81"/>
        <v>0</v>
      </c>
      <c r="AO349" s="397">
        <f t="shared" si="81"/>
        <v>0</v>
      </c>
      <c r="AP349" s="397">
        <f t="shared" si="82"/>
        <v>0</v>
      </c>
      <c r="AQ349" s="397">
        <f t="shared" si="82"/>
        <v>0</v>
      </c>
      <c r="AR349" s="397">
        <f t="shared" si="82"/>
        <v>0</v>
      </c>
      <c r="AS349" s="397">
        <f t="shared" si="82"/>
        <v>0</v>
      </c>
      <c r="AT349" s="397">
        <f t="shared" si="83"/>
        <v>0</v>
      </c>
      <c r="AU349" s="397">
        <f t="shared" si="83"/>
        <v>0</v>
      </c>
      <c r="AV349" s="397">
        <f t="shared" si="83"/>
        <v>0</v>
      </c>
      <c r="AW349" s="314">
        <f t="shared" si="85"/>
        <v>0</v>
      </c>
    </row>
    <row r="350" spans="2:49" x14ac:dyDescent="0.25">
      <c r="B350" s="24"/>
      <c r="C350" s="296" t="s">
        <v>405</v>
      </c>
      <c r="D350" s="23" t="str">
        <f>IFERROR(VLOOKUP($C350,'World Cup Players'!B:X,3,FALSE),0)</f>
        <v>fr France</v>
      </c>
      <c r="E350" s="30"/>
      <c r="F350" s="23">
        <f>IFERROR(VLOOKUP($C350,'World Cup Players'!B:X,9,FALSE),0)</f>
        <v>547</v>
      </c>
      <c r="G350" s="23">
        <f>IFERROR(VLOOKUP($C350,'World Cup Players'!B:X,11,FALSE),0)</f>
        <v>5</v>
      </c>
      <c r="H350" s="23">
        <f>IFERROR(VLOOKUP($C350,'World Cup Players'!B:X,12,FALSE),0)</f>
        <v>2</v>
      </c>
      <c r="I350" s="23">
        <f>IFERROR(VLOOKUP($C350,'GAME WINNING GOALS'!A:B,2,FALSE),0)</f>
        <v>1</v>
      </c>
      <c r="J350" s="23">
        <f>IFERROR(VLOOKUP($C350,'World Cup Players'!B:X,17,FALSE),0)</f>
        <v>0</v>
      </c>
      <c r="K350" s="23">
        <f>IFERROR(VLOOKUP($C350,'World Cup Players'!B:X,18,FALSE),0)</f>
        <v>0</v>
      </c>
      <c r="L350" s="44">
        <f>IFERROR(VLOOKUP($C350,'World Cup GK'!B:AE,16,FALSE),0)</f>
        <v>0</v>
      </c>
      <c r="M350" s="44">
        <f>IFERROR(VLOOKUP($C350,'World Cup GK'!B:AE,19,FALSE),0)</f>
        <v>0</v>
      </c>
      <c r="N350" s="44">
        <f>IFERROR(VLOOKUP($C350,'World Cup GK'!B:AE,14,FALSE),0)</f>
        <v>0</v>
      </c>
      <c r="O350" s="44">
        <f>IFERROR(VLOOKUP($C350,'World Cup GK'!B:AE,11,FALSE),0)</f>
        <v>0</v>
      </c>
      <c r="P350" s="43">
        <f t="shared" si="86"/>
        <v>12.540099999999999</v>
      </c>
      <c r="S350" s="24"/>
      <c r="T350" s="296" t="s">
        <v>405</v>
      </c>
      <c r="U350" s="23" t="s">
        <v>1420</v>
      </c>
      <c r="V350" s="30"/>
      <c r="W350" s="23">
        <v>367</v>
      </c>
      <c r="X350" s="23">
        <v>4</v>
      </c>
      <c r="Y350" s="23">
        <v>2</v>
      </c>
      <c r="Z350" s="23">
        <v>1</v>
      </c>
      <c r="AA350" s="23">
        <v>0</v>
      </c>
      <c r="AB350" s="23">
        <v>0</v>
      </c>
      <c r="AC350" s="44">
        <v>0</v>
      </c>
      <c r="AD350" s="44">
        <v>0</v>
      </c>
      <c r="AE350" s="44">
        <v>0</v>
      </c>
      <c r="AF350" s="44">
        <v>0</v>
      </c>
      <c r="AG350" s="43">
        <v>10.046099999999999</v>
      </c>
      <c r="AI350" s="24"/>
      <c r="AJ350" s="296" t="s">
        <v>405</v>
      </c>
      <c r="AK350" s="23" t="s">
        <v>1420</v>
      </c>
      <c r="AL350" s="30"/>
      <c r="AM350" s="397">
        <f t="shared" si="80"/>
        <v>180</v>
      </c>
      <c r="AN350" s="397">
        <f t="shared" si="81"/>
        <v>1</v>
      </c>
      <c r="AO350" s="397">
        <f t="shared" si="81"/>
        <v>0</v>
      </c>
      <c r="AP350" s="397">
        <f t="shared" si="82"/>
        <v>0</v>
      </c>
      <c r="AQ350" s="397">
        <f t="shared" si="82"/>
        <v>0</v>
      </c>
      <c r="AR350" s="397">
        <f t="shared" si="82"/>
        <v>0</v>
      </c>
      <c r="AS350" s="397">
        <f t="shared" si="82"/>
        <v>0</v>
      </c>
      <c r="AT350" s="397">
        <f t="shared" si="83"/>
        <v>0</v>
      </c>
      <c r="AU350" s="397">
        <f t="shared" si="83"/>
        <v>0</v>
      </c>
      <c r="AV350" s="397">
        <f t="shared" si="83"/>
        <v>0</v>
      </c>
      <c r="AW350" s="314">
        <f t="shared" ref="AW350:AW352" si="91">P350-AG350</f>
        <v>2.4939999999999998</v>
      </c>
    </row>
    <row r="351" spans="2:49" x14ac:dyDescent="0.25">
      <c r="B351" s="24"/>
      <c r="C351" s="296" t="s">
        <v>645</v>
      </c>
      <c r="D351" s="23" t="str">
        <f>IFERROR(VLOOKUP($C351,'World Cup Players'!B:X,3,FALSE),0)</f>
        <v>es Spain</v>
      </c>
      <c r="E351" s="30"/>
      <c r="F351" s="23">
        <f>IFERROR(VLOOKUP($C351,'World Cup Players'!B:X,9,FALSE),0)</f>
        <v>540</v>
      </c>
      <c r="G351" s="23">
        <f>IFERROR(VLOOKUP($C351,'World Cup Players'!B:X,11,FALSE),0)</f>
        <v>5</v>
      </c>
      <c r="H351" s="23">
        <f>IFERROR(VLOOKUP($C351,'World Cup Players'!B:X,12,FALSE),0)</f>
        <v>1</v>
      </c>
      <c r="I351" s="23">
        <f>IFERROR(VLOOKUP($C351,'GAME WINNING GOALS'!A:B,2,FALSE),0)</f>
        <v>2</v>
      </c>
      <c r="J351" s="23">
        <f>IFERROR(VLOOKUP($C351,'World Cup Players'!B:X,17,FALSE),0)</f>
        <v>0</v>
      </c>
      <c r="K351" s="23">
        <f>IFERROR(VLOOKUP($C351,'World Cup Players'!B:X,18,FALSE),0)</f>
        <v>0</v>
      </c>
      <c r="L351" s="44">
        <f>IFERROR(VLOOKUP($C351,'World Cup GK'!B:AE,16,FALSE),0)</f>
        <v>0</v>
      </c>
      <c r="M351" s="44">
        <f>IFERROR(VLOOKUP($C351,'World Cup GK'!B:AE,19,FALSE),0)</f>
        <v>0</v>
      </c>
      <c r="N351" s="44">
        <f>IFERROR(VLOOKUP($C351,'World Cup GK'!B:AE,14,FALSE),0)</f>
        <v>0</v>
      </c>
      <c r="O351" s="44">
        <f>IFERROR(VLOOKUP($C351,'World Cup GK'!B:AE,11,FALSE),0)</f>
        <v>0</v>
      </c>
      <c r="P351" s="43">
        <f t="shared" si="86"/>
        <v>12.481999999999999</v>
      </c>
      <c r="S351" s="24"/>
      <c r="T351" s="296" t="s">
        <v>645</v>
      </c>
      <c r="U351" s="23" t="s">
        <v>1275</v>
      </c>
      <c r="V351" s="30"/>
      <c r="W351" s="23">
        <v>389</v>
      </c>
      <c r="X351" s="23">
        <v>4</v>
      </c>
      <c r="Y351" s="23">
        <v>1</v>
      </c>
      <c r="Z351" s="23">
        <v>1</v>
      </c>
      <c r="AA351" s="23">
        <v>0</v>
      </c>
      <c r="AB351" s="23">
        <v>0</v>
      </c>
      <c r="AC351" s="44">
        <v>0</v>
      </c>
      <c r="AD351" s="44">
        <v>0</v>
      </c>
      <c r="AE351" s="44">
        <v>0</v>
      </c>
      <c r="AF351" s="44">
        <v>0</v>
      </c>
      <c r="AG351" s="43">
        <v>9.2286999999999999</v>
      </c>
      <c r="AI351" s="24"/>
      <c r="AJ351" s="296" t="s">
        <v>645</v>
      </c>
      <c r="AK351" s="23" t="s">
        <v>1275</v>
      </c>
      <c r="AL351" s="30"/>
      <c r="AM351" s="397">
        <f t="shared" si="80"/>
        <v>151</v>
      </c>
      <c r="AN351" s="397">
        <f t="shared" si="81"/>
        <v>1</v>
      </c>
      <c r="AO351" s="397">
        <f t="shared" si="81"/>
        <v>0</v>
      </c>
      <c r="AP351" s="397">
        <f t="shared" si="82"/>
        <v>1</v>
      </c>
      <c r="AQ351" s="397">
        <f t="shared" si="82"/>
        <v>0</v>
      </c>
      <c r="AR351" s="397">
        <f t="shared" si="82"/>
        <v>0</v>
      </c>
      <c r="AS351" s="397">
        <f t="shared" si="82"/>
        <v>0</v>
      </c>
      <c r="AT351" s="397">
        <f t="shared" si="83"/>
        <v>0</v>
      </c>
      <c r="AU351" s="397">
        <f t="shared" si="83"/>
        <v>0</v>
      </c>
      <c r="AV351" s="397">
        <f t="shared" si="83"/>
        <v>0</v>
      </c>
      <c r="AW351" s="314">
        <f t="shared" si="91"/>
        <v>3.2532999999999994</v>
      </c>
    </row>
    <row r="352" spans="2:49" x14ac:dyDescent="0.25">
      <c r="B352" s="24"/>
      <c r="C352" s="296" t="s">
        <v>467</v>
      </c>
      <c r="D352" s="23" t="str">
        <f>IFERROR(VLOOKUP($C352,'World Cup Players'!B:X,3,FALSE),0)</f>
        <v>es Spain</v>
      </c>
      <c r="E352" s="30"/>
      <c r="F352" s="23">
        <f>IFERROR(VLOOKUP($C352,'World Cup Players'!B:X,9,FALSE),0)</f>
        <v>626</v>
      </c>
      <c r="G352" s="23">
        <f>IFERROR(VLOOKUP($C352,'World Cup Players'!B:X,11,FALSE),0)</f>
        <v>0</v>
      </c>
      <c r="H352" s="23">
        <f>IFERROR(VLOOKUP($C352,'World Cup Players'!B:X,12,FALSE),0)</f>
        <v>0</v>
      </c>
      <c r="I352" s="23">
        <f>IFERROR(VLOOKUP($C352,'GAME WINNING GOALS'!A:B,2,FALSE),0)</f>
        <v>0</v>
      </c>
      <c r="J352" s="23">
        <f>IFERROR(VLOOKUP($C352,'World Cup Players'!B:X,17,FALSE),0)</f>
        <v>0</v>
      </c>
      <c r="K352" s="23">
        <f>IFERROR(VLOOKUP($C352,'World Cup Players'!B:X,18,FALSE),0)</f>
        <v>0</v>
      </c>
      <c r="L352" s="44">
        <f>IFERROR(VLOOKUP($C352,'World Cup GK'!B:AE,16,FALSE),0)</f>
        <v>0</v>
      </c>
      <c r="M352" s="44">
        <f>IFERROR(VLOOKUP($C352,'World Cup GK'!B:AE,19,FALSE),0)</f>
        <v>0</v>
      </c>
      <c r="N352" s="44">
        <f>IFERROR(VLOOKUP($C352,'World Cup GK'!B:AE,14,FALSE),0)</f>
        <v>0</v>
      </c>
      <c r="O352" s="44">
        <f>IFERROR(VLOOKUP($C352,'World Cup GK'!B:AE,11,FALSE),0)</f>
        <v>0</v>
      </c>
      <c r="P352" s="43">
        <f t="shared" si="86"/>
        <v>5.1958000000000002</v>
      </c>
      <c r="S352" s="24"/>
      <c r="T352" s="296" t="s">
        <v>467</v>
      </c>
      <c r="U352" s="23" t="s">
        <v>1275</v>
      </c>
      <c r="V352" s="30"/>
      <c r="W352" s="23">
        <v>446</v>
      </c>
      <c r="X352" s="23">
        <v>0</v>
      </c>
      <c r="Y352" s="23">
        <v>0</v>
      </c>
      <c r="Z352" s="23">
        <v>0</v>
      </c>
      <c r="AA352" s="23">
        <v>0</v>
      </c>
      <c r="AB352" s="23">
        <v>0</v>
      </c>
      <c r="AC352" s="44">
        <v>0</v>
      </c>
      <c r="AD352" s="44">
        <v>0</v>
      </c>
      <c r="AE352" s="44">
        <v>0</v>
      </c>
      <c r="AF352" s="44">
        <v>0</v>
      </c>
      <c r="AG352" s="43">
        <v>3.7018</v>
      </c>
      <c r="AI352" s="24"/>
      <c r="AJ352" s="296" t="s">
        <v>467</v>
      </c>
      <c r="AK352" s="23" t="s">
        <v>1275</v>
      </c>
      <c r="AL352" s="30"/>
      <c r="AM352" s="397">
        <f t="shared" si="80"/>
        <v>180</v>
      </c>
      <c r="AN352" s="397">
        <f t="shared" si="81"/>
        <v>0</v>
      </c>
      <c r="AO352" s="397">
        <f t="shared" si="81"/>
        <v>0</v>
      </c>
      <c r="AP352" s="397">
        <f t="shared" si="82"/>
        <v>0</v>
      </c>
      <c r="AQ352" s="397">
        <f t="shared" si="82"/>
        <v>0</v>
      </c>
      <c r="AR352" s="397">
        <f t="shared" si="82"/>
        <v>0</v>
      </c>
      <c r="AS352" s="397">
        <f t="shared" si="82"/>
        <v>0</v>
      </c>
      <c r="AT352" s="397">
        <f t="shared" si="83"/>
        <v>0</v>
      </c>
      <c r="AU352" s="397">
        <f t="shared" si="83"/>
        <v>0</v>
      </c>
      <c r="AV352" s="397">
        <f t="shared" si="83"/>
        <v>0</v>
      </c>
      <c r="AW352" s="314">
        <f t="shared" si="91"/>
        <v>1.4940000000000002</v>
      </c>
    </row>
    <row r="353" spans="2:49" x14ac:dyDescent="0.25">
      <c r="B353" s="24"/>
      <c r="C353" s="296" t="s">
        <v>491</v>
      </c>
      <c r="D353" s="23" t="str">
        <f>IFERROR(VLOOKUP($C353,'World Cup Players'!B:X,3,FALSE),0)</f>
        <v>pt Portugal</v>
      </c>
      <c r="E353" s="30"/>
      <c r="F353" s="23">
        <f>IFERROR(VLOOKUP($C353,'World Cup Players'!B:X,9,FALSE),0)</f>
        <v>422</v>
      </c>
      <c r="G353" s="23">
        <f>IFERROR(VLOOKUP($C353,'World Cup Players'!B:X,11,FALSE),0)</f>
        <v>0</v>
      </c>
      <c r="H353" s="23">
        <f>IFERROR(VLOOKUP($C353,'World Cup Players'!B:X,12,FALSE),0)</f>
        <v>1</v>
      </c>
      <c r="I353" s="23">
        <f>IFERROR(VLOOKUP($C353,'GAME WINNING GOALS'!A:B,2,FALSE),0)</f>
        <v>0</v>
      </c>
      <c r="J353" s="23">
        <f>IFERROR(VLOOKUP($C353,'World Cup Players'!B:X,17,FALSE),0)</f>
        <v>0</v>
      </c>
      <c r="K353" s="23">
        <f>IFERROR(VLOOKUP($C353,'World Cup Players'!B:X,18,FALSE),0)</f>
        <v>0</v>
      </c>
      <c r="L353" s="44">
        <f>IFERROR(VLOOKUP($C353,'World Cup GK'!B:AE,16,FALSE),0)</f>
        <v>0</v>
      </c>
      <c r="M353" s="44">
        <f>IFERROR(VLOOKUP($C353,'World Cup GK'!B:AE,19,FALSE),0)</f>
        <v>0</v>
      </c>
      <c r="N353" s="44">
        <f>IFERROR(VLOOKUP($C353,'World Cup GK'!B:AE,14,FALSE),0)</f>
        <v>0</v>
      </c>
      <c r="O353" s="44">
        <f>IFERROR(VLOOKUP($C353,'World Cup GK'!B:AE,11,FALSE),0)</f>
        <v>0</v>
      </c>
      <c r="P353" s="43">
        <f t="shared" si="86"/>
        <v>4.5026000000000002</v>
      </c>
      <c r="S353" s="24"/>
      <c r="T353" s="296" t="s">
        <v>491</v>
      </c>
      <c r="U353" s="23" t="s">
        <v>1545</v>
      </c>
      <c r="V353" s="30"/>
      <c r="W353" s="23">
        <v>422</v>
      </c>
      <c r="X353" s="23">
        <v>0</v>
      </c>
      <c r="Y353" s="23">
        <v>1</v>
      </c>
      <c r="Z353" s="23">
        <v>0</v>
      </c>
      <c r="AA353" s="23">
        <v>0</v>
      </c>
      <c r="AB353" s="23">
        <v>0</v>
      </c>
      <c r="AC353" s="44">
        <v>0</v>
      </c>
      <c r="AD353" s="44">
        <v>0</v>
      </c>
      <c r="AE353" s="44">
        <v>0</v>
      </c>
      <c r="AF353" s="44">
        <v>0</v>
      </c>
      <c r="AG353" s="43">
        <v>4.5026000000000002</v>
      </c>
      <c r="AI353" s="24"/>
      <c r="AJ353" s="296" t="s">
        <v>491</v>
      </c>
      <c r="AK353" s="23" t="s">
        <v>1545</v>
      </c>
      <c r="AL353" s="30"/>
      <c r="AM353" s="397">
        <f t="shared" si="80"/>
        <v>0</v>
      </c>
      <c r="AN353" s="397">
        <f t="shared" si="81"/>
        <v>0</v>
      </c>
      <c r="AO353" s="397">
        <f t="shared" si="81"/>
        <v>0</v>
      </c>
      <c r="AP353" s="397">
        <f t="shared" si="82"/>
        <v>0</v>
      </c>
      <c r="AQ353" s="397">
        <f t="shared" si="82"/>
        <v>0</v>
      </c>
      <c r="AR353" s="397">
        <f t="shared" si="82"/>
        <v>0</v>
      </c>
      <c r="AS353" s="397">
        <f t="shared" si="82"/>
        <v>0</v>
      </c>
      <c r="AT353" s="397">
        <f t="shared" si="83"/>
        <v>0</v>
      </c>
      <c r="AU353" s="397">
        <f t="shared" si="83"/>
        <v>0</v>
      </c>
      <c r="AV353" s="397">
        <f t="shared" si="83"/>
        <v>0</v>
      </c>
      <c r="AW353" s="314">
        <f t="shared" si="85"/>
        <v>0</v>
      </c>
    </row>
    <row r="354" spans="2:49" x14ac:dyDescent="0.25">
      <c r="B354" s="24"/>
      <c r="C354" s="296" t="s">
        <v>42</v>
      </c>
      <c r="D354" s="23" t="str">
        <f>IFERROR(VLOOKUP($C354,'World Cup Players'!B:X,3,FALSE),0)</f>
        <v>se Sweden</v>
      </c>
      <c r="E354" s="30"/>
      <c r="F354" s="23">
        <f>IFERROR(VLOOKUP($C354,'World Cup Players'!B:X,9,FALSE),0)</f>
        <v>357</v>
      </c>
      <c r="G354" s="23">
        <f>IFERROR(VLOOKUP($C354,'World Cup Players'!B:X,11,FALSE),0)</f>
        <v>1</v>
      </c>
      <c r="H354" s="23">
        <f>IFERROR(VLOOKUP($C354,'World Cup Players'!B:X,12,FALSE),0)</f>
        <v>3</v>
      </c>
      <c r="I354" s="23">
        <f>IFERROR(VLOOKUP($C354,'GAME WINNING GOALS'!A:B,2,FALSE),0)</f>
        <v>1</v>
      </c>
      <c r="J354" s="23">
        <f>IFERROR(VLOOKUP($C354,'World Cup Players'!B:X,17,FALSE),0)</f>
        <v>0</v>
      </c>
      <c r="K354" s="23">
        <f>IFERROR(VLOOKUP($C354,'World Cup Players'!B:X,18,FALSE),0)</f>
        <v>0</v>
      </c>
      <c r="L354" s="44">
        <f>IFERROR(VLOOKUP($C354,'World Cup GK'!B:AE,16,FALSE),0)</f>
        <v>0</v>
      </c>
      <c r="M354" s="44">
        <f>IFERROR(VLOOKUP($C354,'World Cup GK'!B:AE,19,FALSE),0)</f>
        <v>0</v>
      </c>
      <c r="N354" s="44">
        <f>IFERROR(VLOOKUP($C354,'World Cup GK'!B:AE,14,FALSE),0)</f>
        <v>0</v>
      </c>
      <c r="O354" s="44">
        <f>IFERROR(VLOOKUP($C354,'World Cup GK'!B:AE,11,FALSE),0)</f>
        <v>0</v>
      </c>
      <c r="P354" s="43">
        <f t="shared" si="86"/>
        <v>7.9630999999999998</v>
      </c>
      <c r="S354" s="24"/>
      <c r="T354" s="296" t="s">
        <v>42</v>
      </c>
      <c r="U354" s="23" t="s">
        <v>787</v>
      </c>
      <c r="V354" s="30"/>
      <c r="W354" s="23">
        <v>357</v>
      </c>
      <c r="X354" s="23">
        <v>1</v>
      </c>
      <c r="Y354" s="23">
        <v>3</v>
      </c>
      <c r="Z354" s="23">
        <v>1</v>
      </c>
      <c r="AA354" s="23">
        <v>0</v>
      </c>
      <c r="AB354" s="23">
        <v>0</v>
      </c>
      <c r="AC354" s="44">
        <v>0</v>
      </c>
      <c r="AD354" s="44">
        <v>0</v>
      </c>
      <c r="AE354" s="44">
        <v>0</v>
      </c>
      <c r="AF354" s="44">
        <v>0</v>
      </c>
      <c r="AG354" s="43">
        <v>7.9630999999999998</v>
      </c>
      <c r="AI354" s="24"/>
      <c r="AJ354" s="296" t="s">
        <v>42</v>
      </c>
      <c r="AK354" s="23" t="s">
        <v>787</v>
      </c>
      <c r="AL354" s="30"/>
      <c r="AM354" s="397">
        <f t="shared" si="80"/>
        <v>0</v>
      </c>
      <c r="AN354" s="397">
        <f t="shared" si="81"/>
        <v>0</v>
      </c>
      <c r="AO354" s="397">
        <f t="shared" si="81"/>
        <v>0</v>
      </c>
      <c r="AP354" s="397">
        <f t="shared" si="82"/>
        <v>0</v>
      </c>
      <c r="AQ354" s="397">
        <f t="shared" si="82"/>
        <v>0</v>
      </c>
      <c r="AR354" s="397">
        <f t="shared" si="82"/>
        <v>0</v>
      </c>
      <c r="AS354" s="397">
        <f t="shared" si="82"/>
        <v>0</v>
      </c>
      <c r="AT354" s="397">
        <f t="shared" si="83"/>
        <v>0</v>
      </c>
      <c r="AU354" s="397">
        <f t="shared" si="83"/>
        <v>0</v>
      </c>
      <c r="AV354" s="397">
        <f t="shared" si="83"/>
        <v>0</v>
      </c>
      <c r="AW354" s="314">
        <f t="shared" si="85"/>
        <v>0</v>
      </c>
    </row>
    <row r="355" spans="2:49" x14ac:dyDescent="0.25">
      <c r="B355" s="24"/>
      <c r="C355" s="296" t="s">
        <v>707</v>
      </c>
      <c r="D355" s="23" t="str">
        <f>IFERROR(VLOOKUP($C355,'World Cup Players'!B:X,3,FALSE),0)</f>
        <v>eg Egypt</v>
      </c>
      <c r="E355" s="30"/>
      <c r="F355" s="23">
        <f>IFERROR(VLOOKUP($C355,'World Cup Players'!B:X,9,FALSE),0)</f>
        <v>425</v>
      </c>
      <c r="G355" s="23">
        <f>IFERROR(VLOOKUP($C355,'World Cup Players'!B:X,11,FALSE),0)</f>
        <v>1</v>
      </c>
      <c r="H355" s="23">
        <f>IFERROR(VLOOKUP($C355,'World Cup Players'!B:X,12,FALSE),0)</f>
        <v>2</v>
      </c>
      <c r="I355" s="23">
        <f>IFERROR(VLOOKUP($C355,'GAME WINNING GOALS'!A:B,2,FALSE),0)</f>
        <v>1</v>
      </c>
      <c r="J355" s="23">
        <f>IFERROR(VLOOKUP($C355,'World Cup Players'!B:X,17,FALSE),0)</f>
        <v>0</v>
      </c>
      <c r="K355" s="23">
        <f>IFERROR(VLOOKUP($C355,'World Cup Players'!B:X,18,FALSE),0)</f>
        <v>0</v>
      </c>
      <c r="L355" s="44">
        <f>IFERROR(VLOOKUP($C355,'World Cup GK'!B:AE,16,FALSE),0)</f>
        <v>0</v>
      </c>
      <c r="M355" s="44">
        <f>IFERROR(VLOOKUP($C355,'World Cup GK'!B:AE,19,FALSE),0)</f>
        <v>0</v>
      </c>
      <c r="N355" s="44">
        <f>IFERROR(VLOOKUP($C355,'World Cup GK'!B:AE,14,FALSE),0)</f>
        <v>0</v>
      </c>
      <c r="O355" s="44">
        <f>IFERROR(VLOOKUP($C355,'World Cup GK'!B:AE,11,FALSE),0)</f>
        <v>0</v>
      </c>
      <c r="P355" s="43">
        <f t="shared" si="86"/>
        <v>7.5274999999999999</v>
      </c>
      <c r="S355" s="24"/>
      <c r="T355" s="296" t="s">
        <v>707</v>
      </c>
      <c r="U355" s="23" t="s">
        <v>1236</v>
      </c>
      <c r="V355" s="30"/>
      <c r="W355" s="23">
        <v>425</v>
      </c>
      <c r="X355" s="23">
        <v>1</v>
      </c>
      <c r="Y355" s="23">
        <v>2</v>
      </c>
      <c r="Z355" s="23">
        <v>1</v>
      </c>
      <c r="AA355" s="23">
        <v>0</v>
      </c>
      <c r="AB355" s="23">
        <v>0</v>
      </c>
      <c r="AC355" s="44">
        <v>0</v>
      </c>
      <c r="AD355" s="44">
        <v>0</v>
      </c>
      <c r="AE355" s="44">
        <v>0</v>
      </c>
      <c r="AF355" s="44">
        <v>0</v>
      </c>
      <c r="AG355" s="43">
        <v>7.5274999999999999</v>
      </c>
      <c r="AI355" s="24"/>
      <c r="AJ355" s="296" t="s">
        <v>707</v>
      </c>
      <c r="AK355" s="23" t="s">
        <v>1236</v>
      </c>
      <c r="AL355" s="30"/>
      <c r="AM355" s="397">
        <f t="shared" si="80"/>
        <v>0</v>
      </c>
      <c r="AN355" s="397">
        <f t="shared" si="81"/>
        <v>0</v>
      </c>
      <c r="AO355" s="397">
        <f t="shared" si="81"/>
        <v>0</v>
      </c>
      <c r="AP355" s="397">
        <f t="shared" si="82"/>
        <v>0</v>
      </c>
      <c r="AQ355" s="397">
        <f t="shared" si="82"/>
        <v>0</v>
      </c>
      <c r="AR355" s="397">
        <f t="shared" si="82"/>
        <v>0</v>
      </c>
      <c r="AS355" s="397">
        <f t="shared" si="82"/>
        <v>0</v>
      </c>
      <c r="AT355" s="397">
        <f t="shared" si="83"/>
        <v>0</v>
      </c>
      <c r="AU355" s="397">
        <f t="shared" si="83"/>
        <v>0</v>
      </c>
      <c r="AV355" s="397">
        <f t="shared" si="83"/>
        <v>0</v>
      </c>
      <c r="AW355" s="314">
        <f t="shared" si="85"/>
        <v>0</v>
      </c>
    </row>
    <row r="356" spans="2:49" x14ac:dyDescent="0.25">
      <c r="B356" s="24"/>
      <c r="C356" s="296" t="s">
        <v>225</v>
      </c>
      <c r="D356" s="23" t="str">
        <f>IFERROR(VLOOKUP($C356,'World Cup Players'!B:X,3,FALSE),0)</f>
        <v>eng England</v>
      </c>
      <c r="E356" s="30"/>
      <c r="F356" s="23">
        <f>IFERROR(VLOOKUP($C356,'World Cup Players'!B:X,9,FALSE),0)</f>
        <v>602</v>
      </c>
      <c r="G356" s="23">
        <f>IFERROR(VLOOKUP($C356,'World Cup Players'!B:X,11,FALSE),0)</f>
        <v>6</v>
      </c>
      <c r="H356" s="23">
        <f>IFERROR(VLOOKUP($C356,'World Cup Players'!B:X,12,FALSE),0)</f>
        <v>1</v>
      </c>
      <c r="I356" s="23">
        <f>IFERROR(VLOOKUP($C356,'GAME WINNING GOALS'!A:B,2,FALSE),0)</f>
        <v>3</v>
      </c>
      <c r="J356" s="23">
        <f>IFERROR(VLOOKUP($C356,'World Cup Players'!B:X,17,FALSE),0)</f>
        <v>1</v>
      </c>
      <c r="K356" s="23">
        <f>IFERROR(VLOOKUP($C356,'World Cup Players'!B:X,18,FALSE),0)</f>
        <v>0</v>
      </c>
      <c r="L356" s="44">
        <f>IFERROR(VLOOKUP($C356,'World Cup GK'!B:AE,16,FALSE),0)</f>
        <v>0</v>
      </c>
      <c r="M356" s="44">
        <f>IFERROR(VLOOKUP($C356,'World Cup GK'!B:AE,19,FALSE),0)</f>
        <v>0</v>
      </c>
      <c r="N356" s="44">
        <f>IFERROR(VLOOKUP($C356,'World Cup GK'!B:AE,14,FALSE),0)</f>
        <v>0</v>
      </c>
      <c r="O356" s="44">
        <f>IFERROR(VLOOKUP($C356,'World Cup GK'!B:AE,11,FALSE),0)</f>
        <v>0</v>
      </c>
      <c r="P356" s="43">
        <f t="shared" si="86"/>
        <v>14.746600000000001</v>
      </c>
      <c r="S356" s="24"/>
      <c r="T356" s="296" t="s">
        <v>225</v>
      </c>
      <c r="U356" s="23" t="s">
        <v>1542</v>
      </c>
      <c r="V356" s="30"/>
      <c r="W356" s="23">
        <v>402</v>
      </c>
      <c r="X356" s="23">
        <v>4</v>
      </c>
      <c r="Y356" s="23">
        <v>1</v>
      </c>
      <c r="Z356" s="23">
        <v>2</v>
      </c>
      <c r="AA356" s="23">
        <v>1</v>
      </c>
      <c r="AB356" s="23">
        <v>0</v>
      </c>
      <c r="AC356" s="44">
        <v>0</v>
      </c>
      <c r="AD356" s="44">
        <v>0</v>
      </c>
      <c r="AE356" s="44">
        <v>0</v>
      </c>
      <c r="AF356" s="44">
        <v>0</v>
      </c>
      <c r="AG356" s="43">
        <v>10.086600000000001</v>
      </c>
      <c r="AI356" s="24"/>
      <c r="AJ356" s="296" t="s">
        <v>225</v>
      </c>
      <c r="AK356" s="23" t="s">
        <v>1542</v>
      </c>
      <c r="AL356" s="30"/>
      <c r="AM356" s="397">
        <f t="shared" si="80"/>
        <v>200</v>
      </c>
      <c r="AN356" s="397">
        <f t="shared" si="81"/>
        <v>2</v>
      </c>
      <c r="AO356" s="397">
        <f t="shared" si="81"/>
        <v>0</v>
      </c>
      <c r="AP356" s="397">
        <f t="shared" si="82"/>
        <v>1</v>
      </c>
      <c r="AQ356" s="397">
        <f t="shared" si="82"/>
        <v>0</v>
      </c>
      <c r="AR356" s="397">
        <f t="shared" si="82"/>
        <v>0</v>
      </c>
      <c r="AS356" s="397">
        <f t="shared" si="82"/>
        <v>0</v>
      </c>
      <c r="AT356" s="397">
        <f t="shared" si="83"/>
        <v>0</v>
      </c>
      <c r="AU356" s="397">
        <f t="shared" si="83"/>
        <v>0</v>
      </c>
      <c r="AV356" s="397">
        <f t="shared" si="83"/>
        <v>0</v>
      </c>
      <c r="AW356" s="314">
        <f t="shared" ref="AW356:AW359" si="92">P356-AG356</f>
        <v>4.66</v>
      </c>
    </row>
    <row r="357" spans="2:49" x14ac:dyDescent="0.25">
      <c r="B357" s="24"/>
      <c r="C357" s="296" t="s">
        <v>422</v>
      </c>
      <c r="D357" s="23" t="str">
        <f>IFERROR(VLOOKUP($C357,'World Cup Players'!B:X,3,FALSE),0)</f>
        <v>ar Argentina</v>
      </c>
      <c r="E357" s="30"/>
      <c r="F357" s="23">
        <f>IFERROR(VLOOKUP($C357,'World Cup Players'!B:X,9,FALSE),0)</f>
        <v>310</v>
      </c>
      <c r="G357" s="23">
        <f>IFERROR(VLOOKUP($C357,'World Cup Players'!B:X,11,FALSE),0)</f>
        <v>3</v>
      </c>
      <c r="H357" s="23">
        <f>IFERROR(VLOOKUP($C357,'World Cup Players'!B:X,12,FALSE),0)</f>
        <v>1</v>
      </c>
      <c r="I357" s="23">
        <f>IFERROR(VLOOKUP($C357,'GAME WINNING GOALS'!A:B,2,FALSE),0)</f>
        <v>2</v>
      </c>
      <c r="J357" s="23">
        <f>IFERROR(VLOOKUP($C357,'World Cup Players'!B:X,17,FALSE),0)</f>
        <v>1</v>
      </c>
      <c r="K357" s="23">
        <f>IFERROR(VLOOKUP($C357,'World Cup Players'!B:X,18,FALSE),0)</f>
        <v>0</v>
      </c>
      <c r="L357" s="44">
        <f>IFERROR(VLOOKUP($C357,'World Cup GK'!B:AE,16,FALSE),0)</f>
        <v>0</v>
      </c>
      <c r="M357" s="44">
        <f>IFERROR(VLOOKUP($C357,'World Cup GK'!B:AE,19,FALSE),0)</f>
        <v>0</v>
      </c>
      <c r="N357" s="44">
        <f>IFERROR(VLOOKUP($C357,'World Cup GK'!B:AE,14,FALSE),0)</f>
        <v>0</v>
      </c>
      <c r="O357" s="44">
        <f>IFERROR(VLOOKUP($C357,'World Cup GK'!B:AE,11,FALSE),0)</f>
        <v>0</v>
      </c>
      <c r="P357" s="43">
        <f t="shared" si="86"/>
        <v>8.3230000000000004</v>
      </c>
      <c r="S357" s="24"/>
      <c r="T357" s="296" t="s">
        <v>422</v>
      </c>
      <c r="U357" s="23" t="s">
        <v>1404</v>
      </c>
      <c r="V357" s="30"/>
      <c r="W357" s="23">
        <v>264</v>
      </c>
      <c r="X357" s="23">
        <v>1</v>
      </c>
      <c r="Y357" s="23">
        <v>1</v>
      </c>
      <c r="Z357" s="23">
        <v>1</v>
      </c>
      <c r="AA357" s="23">
        <v>0</v>
      </c>
      <c r="AB357" s="23">
        <v>0</v>
      </c>
      <c r="AC357" s="44">
        <v>0</v>
      </c>
      <c r="AD357" s="44">
        <v>0</v>
      </c>
      <c r="AE357" s="44">
        <v>0</v>
      </c>
      <c r="AF357" s="44">
        <v>0</v>
      </c>
      <c r="AG357" s="43">
        <v>5.1912000000000003</v>
      </c>
      <c r="AI357" s="24"/>
      <c r="AJ357" s="296" t="s">
        <v>422</v>
      </c>
      <c r="AK357" s="23" t="s">
        <v>1404</v>
      </c>
      <c r="AL357" s="30"/>
      <c r="AM357" s="397">
        <f t="shared" si="80"/>
        <v>46</v>
      </c>
      <c r="AN357" s="397">
        <f t="shared" si="81"/>
        <v>2</v>
      </c>
      <c r="AO357" s="397">
        <f t="shared" si="81"/>
        <v>0</v>
      </c>
      <c r="AP357" s="397">
        <f t="shared" si="82"/>
        <v>1</v>
      </c>
      <c r="AQ357" s="397">
        <f t="shared" si="82"/>
        <v>1</v>
      </c>
      <c r="AR357" s="397">
        <f t="shared" si="82"/>
        <v>0</v>
      </c>
      <c r="AS357" s="397">
        <f t="shared" si="82"/>
        <v>0</v>
      </c>
      <c r="AT357" s="397">
        <f t="shared" si="83"/>
        <v>0</v>
      </c>
      <c r="AU357" s="397">
        <f t="shared" si="83"/>
        <v>0</v>
      </c>
      <c r="AV357" s="397">
        <f t="shared" si="83"/>
        <v>0</v>
      </c>
      <c r="AW357" s="314">
        <f t="shared" si="92"/>
        <v>3.1318000000000001</v>
      </c>
    </row>
    <row r="358" spans="2:49" x14ac:dyDescent="0.25">
      <c r="B358" s="24"/>
      <c r="C358" s="296" t="s">
        <v>475</v>
      </c>
      <c r="D358" s="23" t="str">
        <f>IFERROR(VLOOKUP($C358,'World Cup Players'!B:X,3,FALSE),0)</f>
        <v>es Spain</v>
      </c>
      <c r="E358" s="30"/>
      <c r="F358" s="23">
        <f>IFERROR(VLOOKUP($C358,'World Cup Players'!B:X,9,FALSE),0)</f>
        <v>67</v>
      </c>
      <c r="G358" s="23">
        <f>IFERROR(VLOOKUP($C358,'World Cup Players'!B:X,11,FALSE),0)</f>
        <v>0</v>
      </c>
      <c r="H358" s="23">
        <f>IFERROR(VLOOKUP($C358,'World Cup Players'!B:X,12,FALSE),0)</f>
        <v>0</v>
      </c>
      <c r="I358" s="23">
        <f>IFERROR(VLOOKUP($C358,'GAME WINNING GOALS'!A:B,2,FALSE),0)</f>
        <v>0</v>
      </c>
      <c r="J358" s="23">
        <f>IFERROR(VLOOKUP($C358,'World Cup Players'!B:X,17,FALSE),0)</f>
        <v>0</v>
      </c>
      <c r="K358" s="23">
        <f>IFERROR(VLOOKUP($C358,'World Cup Players'!B:X,18,FALSE),0)</f>
        <v>0</v>
      </c>
      <c r="L358" s="44">
        <f>IFERROR(VLOOKUP($C358,'World Cup GK'!B:AE,16,FALSE),0)</f>
        <v>0</v>
      </c>
      <c r="M358" s="44">
        <f>IFERROR(VLOOKUP($C358,'World Cup GK'!B:AE,19,FALSE),0)</f>
        <v>0</v>
      </c>
      <c r="N358" s="44">
        <f>IFERROR(VLOOKUP($C358,'World Cup GK'!B:AE,14,FALSE),0)</f>
        <v>0</v>
      </c>
      <c r="O358" s="44">
        <f>IFERROR(VLOOKUP($C358,'World Cup GK'!B:AE,11,FALSE),0)</f>
        <v>0</v>
      </c>
      <c r="P358" s="43">
        <f t="shared" si="86"/>
        <v>0.55610000000000004</v>
      </c>
      <c r="S358" s="24"/>
      <c r="T358" s="296" t="s">
        <v>475</v>
      </c>
      <c r="U358" s="23" t="s">
        <v>1275</v>
      </c>
      <c r="V358" s="30"/>
      <c r="W358" s="23">
        <v>48</v>
      </c>
      <c r="X358" s="23">
        <v>0</v>
      </c>
      <c r="Y358" s="23">
        <v>0</v>
      </c>
      <c r="Z358" s="23">
        <v>0</v>
      </c>
      <c r="AA358" s="23">
        <v>0</v>
      </c>
      <c r="AB358" s="23">
        <v>0</v>
      </c>
      <c r="AC358" s="44">
        <v>0</v>
      </c>
      <c r="AD358" s="44">
        <v>0</v>
      </c>
      <c r="AE358" s="44">
        <v>0</v>
      </c>
      <c r="AF358" s="44">
        <v>0</v>
      </c>
      <c r="AG358" s="43">
        <v>0.39839999999999998</v>
      </c>
      <c r="AI358" s="24"/>
      <c r="AJ358" s="296" t="s">
        <v>475</v>
      </c>
      <c r="AK358" s="23" t="s">
        <v>1275</v>
      </c>
      <c r="AL358" s="30"/>
      <c r="AM358" s="397">
        <f t="shared" si="80"/>
        <v>19</v>
      </c>
      <c r="AN358" s="397">
        <f t="shared" si="81"/>
        <v>0</v>
      </c>
      <c r="AO358" s="397">
        <f t="shared" si="81"/>
        <v>0</v>
      </c>
      <c r="AP358" s="397">
        <f t="shared" si="82"/>
        <v>0</v>
      </c>
      <c r="AQ358" s="397">
        <f t="shared" si="82"/>
        <v>0</v>
      </c>
      <c r="AR358" s="397">
        <f t="shared" si="82"/>
        <v>0</v>
      </c>
      <c r="AS358" s="397">
        <f t="shared" si="82"/>
        <v>0</v>
      </c>
      <c r="AT358" s="397">
        <f t="shared" si="83"/>
        <v>0</v>
      </c>
      <c r="AU358" s="397">
        <f t="shared" si="83"/>
        <v>0</v>
      </c>
      <c r="AV358" s="397">
        <f t="shared" si="83"/>
        <v>0</v>
      </c>
      <c r="AW358" s="314">
        <f t="shared" si="92"/>
        <v>0.15770000000000006</v>
      </c>
    </row>
    <row r="359" spans="2:49" x14ac:dyDescent="0.25">
      <c r="B359" s="24"/>
      <c r="C359" s="296" t="s">
        <v>734</v>
      </c>
      <c r="D359" s="23" t="str">
        <f>IFERROR(VLOOKUP($C359,'World Cup Players'!B:X,3,FALSE),0)</f>
        <v>no Norway</v>
      </c>
      <c r="E359" s="30"/>
      <c r="F359" s="23">
        <f>IFERROR(VLOOKUP($C359,'World Cup Players'!B:X,9,FALSE),0)</f>
        <v>470</v>
      </c>
      <c r="G359" s="23">
        <f>IFERROR(VLOOKUP($C359,'World Cup Players'!B:X,11,FALSE),0)</f>
        <v>0</v>
      </c>
      <c r="H359" s="23">
        <f>IFERROR(VLOOKUP($C359,'World Cup Players'!B:X,12,FALSE),0)</f>
        <v>4</v>
      </c>
      <c r="I359" s="23">
        <f>IFERROR(VLOOKUP($C359,'GAME WINNING GOALS'!A:B,2,FALSE),0)</f>
        <v>0</v>
      </c>
      <c r="J359" s="23">
        <f>IFERROR(VLOOKUP($C359,'World Cup Players'!B:X,17,FALSE),0)</f>
        <v>0</v>
      </c>
      <c r="K359" s="23">
        <f>IFERROR(VLOOKUP($C359,'World Cup Players'!B:X,18,FALSE),0)</f>
        <v>0</v>
      </c>
      <c r="L359" s="44">
        <f>IFERROR(VLOOKUP($C359,'World Cup GK'!B:AE,16,FALSE),0)</f>
        <v>0</v>
      </c>
      <c r="M359" s="44">
        <f>IFERROR(VLOOKUP($C359,'World Cup GK'!B:AE,19,FALSE),0)</f>
        <v>0</v>
      </c>
      <c r="N359" s="44">
        <f>IFERROR(VLOOKUP($C359,'World Cup GK'!B:AE,14,FALSE),0)</f>
        <v>0</v>
      </c>
      <c r="O359" s="44">
        <f>IFERROR(VLOOKUP($C359,'World Cup GK'!B:AE,11,FALSE),0)</f>
        <v>0</v>
      </c>
      <c r="P359" s="43">
        <f t="shared" si="86"/>
        <v>7.9009999999999998</v>
      </c>
      <c r="S359" s="24"/>
      <c r="T359" s="296" t="s">
        <v>734</v>
      </c>
      <c r="U359" s="23" t="s">
        <v>1397</v>
      </c>
      <c r="V359" s="30"/>
      <c r="W359" s="23">
        <v>350</v>
      </c>
      <c r="X359" s="23">
        <v>0</v>
      </c>
      <c r="Y359" s="23">
        <v>3</v>
      </c>
      <c r="Z359" s="23">
        <v>0</v>
      </c>
      <c r="AA359" s="23">
        <v>0</v>
      </c>
      <c r="AB359" s="23">
        <v>0</v>
      </c>
      <c r="AC359" s="44">
        <v>0</v>
      </c>
      <c r="AD359" s="44">
        <v>0</v>
      </c>
      <c r="AE359" s="44">
        <v>0</v>
      </c>
      <c r="AF359" s="44">
        <v>0</v>
      </c>
      <c r="AG359" s="43">
        <v>5.9050000000000002</v>
      </c>
      <c r="AI359" s="24"/>
      <c r="AJ359" s="296" t="s">
        <v>734</v>
      </c>
      <c r="AK359" s="23" t="s">
        <v>1397</v>
      </c>
      <c r="AL359" s="30"/>
      <c r="AM359" s="397">
        <f t="shared" si="80"/>
        <v>120</v>
      </c>
      <c r="AN359" s="397">
        <f t="shared" si="81"/>
        <v>0</v>
      </c>
      <c r="AO359" s="397">
        <f t="shared" si="81"/>
        <v>1</v>
      </c>
      <c r="AP359" s="397">
        <f t="shared" si="82"/>
        <v>0</v>
      </c>
      <c r="AQ359" s="397">
        <f t="shared" si="82"/>
        <v>0</v>
      </c>
      <c r="AR359" s="397">
        <f t="shared" si="82"/>
        <v>0</v>
      </c>
      <c r="AS359" s="397">
        <f t="shared" si="82"/>
        <v>0</v>
      </c>
      <c r="AT359" s="397">
        <f t="shared" si="83"/>
        <v>0</v>
      </c>
      <c r="AU359" s="397">
        <f t="shared" si="83"/>
        <v>0</v>
      </c>
      <c r="AV359" s="397">
        <f t="shared" si="83"/>
        <v>0</v>
      </c>
      <c r="AW359" s="314">
        <f t="shared" si="92"/>
        <v>1.9959999999999996</v>
      </c>
    </row>
    <row r="360" spans="2:49" x14ac:dyDescent="0.25">
      <c r="B360" s="24"/>
      <c r="C360" s="296" t="s">
        <v>219</v>
      </c>
      <c r="D360" s="23" t="str">
        <f>IFERROR(VLOOKUP($C360,'World Cup Players'!B:X,3,FALSE),0)</f>
        <v>us United States</v>
      </c>
      <c r="E360" s="30"/>
      <c r="F360" s="23">
        <f>IFERROR(VLOOKUP($C360,'World Cup Players'!B:X,9,FALSE),0)</f>
        <v>223</v>
      </c>
      <c r="G360" s="23">
        <f>IFERROR(VLOOKUP($C360,'World Cup Players'!B:X,11,FALSE),0)</f>
        <v>0</v>
      </c>
      <c r="H360" s="23">
        <f>IFERROR(VLOOKUP($C360,'World Cup Players'!B:X,12,FALSE),0)</f>
        <v>1</v>
      </c>
      <c r="I360" s="23">
        <f>IFERROR(VLOOKUP($C360,'GAME WINNING GOALS'!A:B,2,FALSE),0)</f>
        <v>0</v>
      </c>
      <c r="J360" s="23">
        <f>IFERROR(VLOOKUP($C360,'World Cup Players'!B:X,17,FALSE),0)</f>
        <v>0</v>
      </c>
      <c r="K360" s="23">
        <f>IFERROR(VLOOKUP($C360,'World Cup Players'!B:X,18,FALSE),0)</f>
        <v>0</v>
      </c>
      <c r="L360" s="44">
        <f>IFERROR(VLOOKUP($C360,'World Cup GK'!B:AE,16,FALSE),0)</f>
        <v>0</v>
      </c>
      <c r="M360" s="44">
        <f>IFERROR(VLOOKUP($C360,'World Cup GK'!B:AE,19,FALSE),0)</f>
        <v>0</v>
      </c>
      <c r="N360" s="44">
        <f>IFERROR(VLOOKUP($C360,'World Cup GK'!B:AE,14,FALSE),0)</f>
        <v>0</v>
      </c>
      <c r="O360" s="44">
        <f>IFERROR(VLOOKUP($C360,'World Cup GK'!B:AE,11,FALSE),0)</f>
        <v>0</v>
      </c>
      <c r="P360" s="43">
        <f t="shared" si="86"/>
        <v>2.8509000000000002</v>
      </c>
      <c r="S360" s="24"/>
      <c r="T360" s="296" t="s">
        <v>219</v>
      </c>
      <c r="U360" s="23" t="s">
        <v>885</v>
      </c>
      <c r="V360" s="30"/>
      <c r="W360" s="23">
        <v>223</v>
      </c>
      <c r="X360" s="23">
        <v>0</v>
      </c>
      <c r="Y360" s="23">
        <v>1</v>
      </c>
      <c r="Z360" s="23">
        <v>0</v>
      </c>
      <c r="AA360" s="23">
        <v>0</v>
      </c>
      <c r="AB360" s="23">
        <v>0</v>
      </c>
      <c r="AC360" s="44">
        <v>0</v>
      </c>
      <c r="AD360" s="44">
        <v>0</v>
      </c>
      <c r="AE360" s="44">
        <v>0</v>
      </c>
      <c r="AF360" s="44">
        <v>0</v>
      </c>
      <c r="AG360" s="43">
        <v>2.8509000000000002</v>
      </c>
      <c r="AI360" s="24"/>
      <c r="AJ360" s="296" t="s">
        <v>219</v>
      </c>
      <c r="AK360" s="23" t="s">
        <v>885</v>
      </c>
      <c r="AL360" s="30"/>
      <c r="AM360" s="397">
        <f t="shared" si="80"/>
        <v>0</v>
      </c>
      <c r="AN360" s="397">
        <f t="shared" si="81"/>
        <v>0</v>
      </c>
      <c r="AO360" s="397">
        <f t="shared" si="81"/>
        <v>0</v>
      </c>
      <c r="AP360" s="397">
        <f t="shared" si="82"/>
        <v>0</v>
      </c>
      <c r="AQ360" s="397">
        <f t="shared" si="82"/>
        <v>0</v>
      </c>
      <c r="AR360" s="397">
        <f t="shared" si="82"/>
        <v>0</v>
      </c>
      <c r="AS360" s="397">
        <f t="shared" si="82"/>
        <v>0</v>
      </c>
      <c r="AT360" s="397">
        <f t="shared" si="83"/>
        <v>0</v>
      </c>
      <c r="AU360" s="397">
        <f t="shared" si="83"/>
        <v>0</v>
      </c>
      <c r="AV360" s="397">
        <f t="shared" si="83"/>
        <v>0</v>
      </c>
      <c r="AW360" s="314">
        <f t="shared" si="85"/>
        <v>0</v>
      </c>
    </row>
    <row r="361" spans="2:49" x14ac:dyDescent="0.25">
      <c r="B361" s="24"/>
      <c r="C361" s="296" t="s">
        <v>805</v>
      </c>
      <c r="D361" s="23" t="str">
        <f>IFERROR(VLOOKUP($C361,'World Cup Players'!B:X,3,FALSE),0)</f>
        <v>fr France</v>
      </c>
      <c r="E361" s="30"/>
      <c r="F361" s="23">
        <f>IFERROR(VLOOKUP($C361,'World Cup Players'!B:X,9,FALSE),0)</f>
        <v>85</v>
      </c>
      <c r="G361" s="23">
        <f>IFERROR(VLOOKUP($C361,'World Cup Players'!B:X,11,FALSE),0)</f>
        <v>0</v>
      </c>
      <c r="H361" s="23">
        <f>IFERROR(VLOOKUP($C361,'World Cup Players'!B:X,12,FALSE),0)</f>
        <v>0</v>
      </c>
      <c r="I361" s="23">
        <f>IFERROR(VLOOKUP($C361,'GAME WINNING GOALS'!A:B,2,FALSE),0)</f>
        <v>0</v>
      </c>
      <c r="J361" s="23">
        <f>IFERROR(VLOOKUP($C361,'World Cup Players'!B:X,17,FALSE),0)</f>
        <v>0</v>
      </c>
      <c r="K361" s="23">
        <f>IFERROR(VLOOKUP($C361,'World Cup Players'!B:X,18,FALSE),0)</f>
        <v>0</v>
      </c>
      <c r="L361" s="44">
        <f>IFERROR(VLOOKUP($C361,'World Cup GK'!B:AE,16,FALSE),0)</f>
        <v>0</v>
      </c>
      <c r="M361" s="44">
        <f>IFERROR(VLOOKUP($C361,'World Cup GK'!B:AE,19,FALSE),0)</f>
        <v>0</v>
      </c>
      <c r="N361" s="44">
        <f>IFERROR(VLOOKUP($C361,'World Cup GK'!B:AE,14,FALSE),0)</f>
        <v>0</v>
      </c>
      <c r="O361" s="44">
        <f>IFERROR(VLOOKUP($C361,'World Cup GK'!B:AE,11,FALSE),0)</f>
        <v>0</v>
      </c>
      <c r="P361" s="43">
        <f t="shared" si="86"/>
        <v>0.70550000000000002</v>
      </c>
      <c r="S361" s="24"/>
      <c r="T361" s="296" t="s">
        <v>805</v>
      </c>
      <c r="U361" s="23" t="s">
        <v>1420</v>
      </c>
      <c r="V361" s="30"/>
      <c r="W361" s="23">
        <v>66</v>
      </c>
      <c r="X361" s="23">
        <v>0</v>
      </c>
      <c r="Y361" s="23">
        <v>0</v>
      </c>
      <c r="Z361" s="23">
        <v>0</v>
      </c>
      <c r="AA361" s="23">
        <v>0</v>
      </c>
      <c r="AB361" s="23">
        <v>0</v>
      </c>
      <c r="AC361" s="44">
        <v>0</v>
      </c>
      <c r="AD361" s="44">
        <v>0</v>
      </c>
      <c r="AE361" s="44">
        <v>0</v>
      </c>
      <c r="AF361" s="44">
        <v>0</v>
      </c>
      <c r="AG361" s="43">
        <v>0.54779999999999995</v>
      </c>
      <c r="AI361" s="24"/>
      <c r="AJ361" s="296" t="s">
        <v>805</v>
      </c>
      <c r="AK361" s="23" t="s">
        <v>1420</v>
      </c>
      <c r="AL361" s="30"/>
      <c r="AM361" s="397">
        <f t="shared" si="80"/>
        <v>19</v>
      </c>
      <c r="AN361" s="397">
        <f t="shared" si="81"/>
        <v>0</v>
      </c>
      <c r="AO361" s="397">
        <f t="shared" si="81"/>
        <v>0</v>
      </c>
      <c r="AP361" s="397">
        <f t="shared" si="82"/>
        <v>0</v>
      </c>
      <c r="AQ361" s="397">
        <f t="shared" si="82"/>
        <v>0</v>
      </c>
      <c r="AR361" s="397">
        <f t="shared" si="82"/>
        <v>0</v>
      </c>
      <c r="AS361" s="397">
        <f t="shared" si="82"/>
        <v>0</v>
      </c>
      <c r="AT361" s="397">
        <f t="shared" si="83"/>
        <v>0</v>
      </c>
      <c r="AU361" s="397">
        <f t="shared" si="83"/>
        <v>0</v>
      </c>
      <c r="AV361" s="397">
        <f t="shared" si="83"/>
        <v>0</v>
      </c>
      <c r="AW361" s="314">
        <f>P361-AG361</f>
        <v>0.15770000000000006</v>
      </c>
    </row>
    <row r="362" spans="2:49" x14ac:dyDescent="0.25">
      <c r="B362" s="24"/>
      <c r="C362" s="296" t="s">
        <v>745</v>
      </c>
      <c r="D362" s="23" t="str">
        <f>IFERROR(VLOOKUP($C362,'World Cup Players'!B:X,3,FALSE),0)</f>
        <v>nz New Zealand</v>
      </c>
      <c r="E362" s="30"/>
      <c r="F362" s="23">
        <f>IFERROR(VLOOKUP($C362,'World Cup Players'!B:X,9,FALSE),0)</f>
        <v>270</v>
      </c>
      <c r="G362" s="23">
        <f>IFERROR(VLOOKUP($C362,'World Cup Players'!B:X,11,FALSE),0)</f>
        <v>0</v>
      </c>
      <c r="H362" s="23">
        <f>IFERROR(VLOOKUP($C362,'World Cup Players'!B:X,12,FALSE),0)</f>
        <v>2</v>
      </c>
      <c r="I362" s="23">
        <f>IFERROR(VLOOKUP($C362,'GAME WINNING GOALS'!A:B,2,FALSE),0)</f>
        <v>0</v>
      </c>
      <c r="J362" s="23">
        <f>IFERROR(VLOOKUP($C362,'World Cup Players'!B:X,17,FALSE),0)</f>
        <v>0</v>
      </c>
      <c r="K362" s="23">
        <f>IFERROR(VLOOKUP($C362,'World Cup Players'!B:X,18,FALSE),0)</f>
        <v>0</v>
      </c>
      <c r="L362" s="44">
        <f>IFERROR(VLOOKUP($C362,'World Cup GK'!B:AE,16,FALSE),0)</f>
        <v>0</v>
      </c>
      <c r="M362" s="44">
        <f>IFERROR(VLOOKUP($C362,'World Cup GK'!B:AE,19,FALSE),0)</f>
        <v>0</v>
      </c>
      <c r="N362" s="44">
        <f>IFERROR(VLOOKUP($C362,'World Cup GK'!B:AE,14,FALSE),0)</f>
        <v>0</v>
      </c>
      <c r="O362" s="44">
        <f>IFERROR(VLOOKUP($C362,'World Cup GK'!B:AE,11,FALSE),0)</f>
        <v>0</v>
      </c>
      <c r="P362" s="43">
        <f t="shared" si="86"/>
        <v>4.2409999999999997</v>
      </c>
      <c r="S362" s="24"/>
      <c r="T362" s="296" t="s">
        <v>745</v>
      </c>
      <c r="U362" s="23" t="s">
        <v>1256</v>
      </c>
      <c r="V362" s="30"/>
      <c r="W362" s="23">
        <v>270</v>
      </c>
      <c r="X362" s="23">
        <v>0</v>
      </c>
      <c r="Y362" s="23">
        <v>2</v>
      </c>
      <c r="Z362" s="23">
        <v>0</v>
      </c>
      <c r="AA362" s="23">
        <v>0</v>
      </c>
      <c r="AB362" s="23">
        <v>0</v>
      </c>
      <c r="AC362" s="44">
        <v>0</v>
      </c>
      <c r="AD362" s="44">
        <v>0</v>
      </c>
      <c r="AE362" s="44">
        <v>0</v>
      </c>
      <c r="AF362" s="44">
        <v>0</v>
      </c>
      <c r="AG362" s="43">
        <v>4.2409999999999997</v>
      </c>
      <c r="AI362" s="24"/>
      <c r="AJ362" s="296" t="s">
        <v>745</v>
      </c>
      <c r="AK362" s="23" t="s">
        <v>1256</v>
      </c>
      <c r="AL362" s="30"/>
      <c r="AM362" s="397">
        <f t="shared" si="80"/>
        <v>0</v>
      </c>
      <c r="AN362" s="397">
        <f t="shared" si="81"/>
        <v>0</v>
      </c>
      <c r="AO362" s="397">
        <f t="shared" si="81"/>
        <v>0</v>
      </c>
      <c r="AP362" s="397">
        <f t="shared" si="82"/>
        <v>0</v>
      </c>
      <c r="AQ362" s="397">
        <f t="shared" si="82"/>
        <v>0</v>
      </c>
      <c r="AR362" s="397">
        <f t="shared" si="82"/>
        <v>0</v>
      </c>
      <c r="AS362" s="397">
        <f t="shared" si="82"/>
        <v>0</v>
      </c>
      <c r="AT362" s="397">
        <f t="shared" si="83"/>
        <v>0</v>
      </c>
      <c r="AU362" s="397">
        <f t="shared" si="83"/>
        <v>0</v>
      </c>
      <c r="AV362" s="397">
        <f t="shared" si="83"/>
        <v>0</v>
      </c>
      <c r="AW362" s="314">
        <f t="shared" si="85"/>
        <v>0</v>
      </c>
    </row>
    <row r="363" spans="2:49" x14ac:dyDescent="0.25">
      <c r="B363" s="24"/>
      <c r="C363" s="296" t="s">
        <v>646</v>
      </c>
      <c r="D363" s="23" t="str">
        <f>IFERROR(VLOOKUP($C363,'World Cup Players'!B:X,3,FALSE),0)</f>
        <v>sct Scotland</v>
      </c>
      <c r="E363" s="30"/>
      <c r="F363" s="23">
        <f>IFERROR(VLOOKUP($C363,'World Cup Players'!B:X,9,FALSE),0)</f>
        <v>171</v>
      </c>
      <c r="G363" s="23">
        <f>IFERROR(VLOOKUP($C363,'World Cup Players'!B:X,11,FALSE),0)</f>
        <v>0</v>
      </c>
      <c r="H363" s="23">
        <f>IFERROR(VLOOKUP($C363,'World Cup Players'!B:X,12,FALSE),0)</f>
        <v>0</v>
      </c>
      <c r="I363" s="23">
        <f>IFERROR(VLOOKUP($C363,'GAME WINNING GOALS'!A:B,2,FALSE),0)</f>
        <v>0</v>
      </c>
      <c r="J363" s="23">
        <f>IFERROR(VLOOKUP($C363,'World Cup Players'!B:X,17,FALSE),0)</f>
        <v>0</v>
      </c>
      <c r="K363" s="23">
        <f>IFERROR(VLOOKUP($C363,'World Cup Players'!B:X,18,FALSE),0)</f>
        <v>0</v>
      </c>
      <c r="L363" s="44">
        <f>IFERROR(VLOOKUP($C363,'World Cup GK'!B:AE,16,FALSE),0)</f>
        <v>0</v>
      </c>
      <c r="M363" s="44">
        <f>IFERROR(VLOOKUP($C363,'World Cup GK'!B:AE,19,FALSE),0)</f>
        <v>0</v>
      </c>
      <c r="N363" s="44">
        <f>IFERROR(VLOOKUP($C363,'World Cup GK'!B:AE,14,FALSE),0)</f>
        <v>0</v>
      </c>
      <c r="O363" s="44">
        <f>IFERROR(VLOOKUP($C363,'World Cup GK'!B:AE,11,FALSE),0)</f>
        <v>0</v>
      </c>
      <c r="P363" s="43">
        <f t="shared" si="86"/>
        <v>1.4193</v>
      </c>
      <c r="S363" s="24"/>
      <c r="T363" s="296" t="s">
        <v>646</v>
      </c>
      <c r="U363" s="23" t="s">
        <v>633</v>
      </c>
      <c r="V363" s="30"/>
      <c r="W363" s="23">
        <v>171</v>
      </c>
      <c r="X363" s="23">
        <v>0</v>
      </c>
      <c r="Y363" s="23">
        <v>0</v>
      </c>
      <c r="Z363" s="23">
        <v>0</v>
      </c>
      <c r="AA363" s="23">
        <v>0</v>
      </c>
      <c r="AB363" s="23">
        <v>0</v>
      </c>
      <c r="AC363" s="44">
        <v>0</v>
      </c>
      <c r="AD363" s="44">
        <v>0</v>
      </c>
      <c r="AE363" s="44">
        <v>0</v>
      </c>
      <c r="AF363" s="44">
        <v>0</v>
      </c>
      <c r="AG363" s="43">
        <v>1.4193</v>
      </c>
      <c r="AI363" s="24"/>
      <c r="AJ363" s="296" t="s">
        <v>646</v>
      </c>
      <c r="AK363" s="23" t="s">
        <v>633</v>
      </c>
      <c r="AL363" s="30"/>
      <c r="AM363" s="397">
        <f t="shared" si="80"/>
        <v>0</v>
      </c>
      <c r="AN363" s="397">
        <f t="shared" si="81"/>
        <v>0</v>
      </c>
      <c r="AO363" s="397">
        <f t="shared" si="81"/>
        <v>0</v>
      </c>
      <c r="AP363" s="397">
        <f t="shared" si="82"/>
        <v>0</v>
      </c>
      <c r="AQ363" s="397">
        <f t="shared" si="82"/>
        <v>0</v>
      </c>
      <c r="AR363" s="397">
        <f t="shared" si="82"/>
        <v>0</v>
      </c>
      <c r="AS363" s="397">
        <f t="shared" si="82"/>
        <v>0</v>
      </c>
      <c r="AT363" s="397">
        <f t="shared" si="83"/>
        <v>0</v>
      </c>
      <c r="AU363" s="397">
        <f t="shared" si="83"/>
        <v>0</v>
      </c>
      <c r="AV363" s="397">
        <f t="shared" si="83"/>
        <v>0</v>
      </c>
      <c r="AW363" s="314">
        <f t="shared" si="85"/>
        <v>0</v>
      </c>
    </row>
    <row r="364" spans="2:49" x14ac:dyDescent="0.25">
      <c r="B364" s="24"/>
      <c r="C364" s="296" t="s">
        <v>216</v>
      </c>
      <c r="D364" s="23" t="str">
        <f>IFERROR(VLOOKUP($C364,'World Cup Players'!B:X,3,FALSE),0)</f>
        <v>es Spain</v>
      </c>
      <c r="E364" s="30"/>
      <c r="F364" s="23">
        <f>IFERROR(VLOOKUP($C364,'World Cup Players'!B:X,9,FALSE),0)</f>
        <v>229</v>
      </c>
      <c r="G364" s="23">
        <f>IFERROR(VLOOKUP($C364,'World Cup Players'!B:X,11,FALSE),0)</f>
        <v>0</v>
      </c>
      <c r="H364" s="23">
        <f>IFERROR(VLOOKUP($C364,'World Cup Players'!B:X,12,FALSE),0)</f>
        <v>1</v>
      </c>
      <c r="I364" s="23">
        <f>IFERROR(VLOOKUP($C364,'GAME WINNING GOALS'!A:B,2,FALSE),0)</f>
        <v>0</v>
      </c>
      <c r="J364" s="23">
        <f>IFERROR(VLOOKUP($C364,'World Cup Players'!B:X,17,FALSE),0)</f>
        <v>1</v>
      </c>
      <c r="K364" s="23">
        <f>IFERROR(VLOOKUP($C364,'World Cup Players'!B:X,18,FALSE),0)</f>
        <v>0</v>
      </c>
      <c r="L364" s="44">
        <f>IFERROR(VLOOKUP($C364,'World Cup GK'!B:AE,16,FALSE),0)</f>
        <v>0</v>
      </c>
      <c r="M364" s="44">
        <f>IFERROR(VLOOKUP($C364,'World Cup GK'!B:AE,19,FALSE),0)</f>
        <v>0</v>
      </c>
      <c r="N364" s="44">
        <f>IFERROR(VLOOKUP($C364,'World Cup GK'!B:AE,14,FALSE),0)</f>
        <v>0</v>
      </c>
      <c r="O364" s="44">
        <f>IFERROR(VLOOKUP($C364,'World Cup GK'!B:AE,11,FALSE),0)</f>
        <v>0</v>
      </c>
      <c r="P364" s="43">
        <f t="shared" si="86"/>
        <v>2.6507000000000001</v>
      </c>
      <c r="S364" s="24"/>
      <c r="T364" s="296" t="s">
        <v>216</v>
      </c>
      <c r="U364" s="23" t="s">
        <v>1275</v>
      </c>
      <c r="V364" s="30"/>
      <c r="W364" s="23">
        <v>176</v>
      </c>
      <c r="X364" s="23">
        <v>0</v>
      </c>
      <c r="Y364" s="23">
        <v>1</v>
      </c>
      <c r="Z364" s="23">
        <v>0</v>
      </c>
      <c r="AA364" s="23">
        <v>1</v>
      </c>
      <c r="AB364" s="23">
        <v>0</v>
      </c>
      <c r="AC364" s="44">
        <v>0</v>
      </c>
      <c r="AD364" s="44">
        <v>0</v>
      </c>
      <c r="AE364" s="44">
        <v>0</v>
      </c>
      <c r="AF364" s="44">
        <v>0</v>
      </c>
      <c r="AG364" s="43">
        <v>2.2107999999999999</v>
      </c>
      <c r="AI364" s="24"/>
      <c r="AJ364" s="296" t="s">
        <v>216</v>
      </c>
      <c r="AK364" s="23" t="s">
        <v>1275</v>
      </c>
      <c r="AL364" s="30"/>
      <c r="AM364" s="397">
        <f t="shared" si="80"/>
        <v>53</v>
      </c>
      <c r="AN364" s="397">
        <f t="shared" si="81"/>
        <v>0</v>
      </c>
      <c r="AO364" s="397">
        <f t="shared" si="81"/>
        <v>0</v>
      </c>
      <c r="AP364" s="397">
        <f t="shared" si="82"/>
        <v>0</v>
      </c>
      <c r="AQ364" s="397">
        <f t="shared" si="82"/>
        <v>0</v>
      </c>
      <c r="AR364" s="397">
        <f t="shared" si="82"/>
        <v>0</v>
      </c>
      <c r="AS364" s="397">
        <f t="shared" si="82"/>
        <v>0</v>
      </c>
      <c r="AT364" s="397">
        <f t="shared" si="83"/>
        <v>0</v>
      </c>
      <c r="AU364" s="397">
        <f t="shared" si="83"/>
        <v>0</v>
      </c>
      <c r="AV364" s="397">
        <f t="shared" si="83"/>
        <v>0</v>
      </c>
      <c r="AW364" s="314">
        <f>P364-AG364</f>
        <v>0.43990000000000018</v>
      </c>
    </row>
    <row r="365" spans="2:49" x14ac:dyDescent="0.25">
      <c r="B365" s="24"/>
      <c r="C365" s="296" t="s">
        <v>282</v>
      </c>
      <c r="D365" s="23" t="str">
        <f>IFERROR(VLOOKUP($C365,'World Cup Players'!B:X,3,FALSE),0)</f>
        <v>br Brazil</v>
      </c>
      <c r="E365" s="30"/>
      <c r="F365" s="23">
        <f>IFERROR(VLOOKUP($C365,'World Cup Players'!B:X,9,FALSE),0)</f>
        <v>450</v>
      </c>
      <c r="G365" s="23">
        <f>IFERROR(VLOOKUP($C365,'World Cup Players'!B:X,11,FALSE),0)</f>
        <v>0</v>
      </c>
      <c r="H365" s="23">
        <f>IFERROR(VLOOKUP($C365,'World Cup Players'!B:X,12,FALSE),0)</f>
        <v>0</v>
      </c>
      <c r="I365" s="23">
        <f>IFERROR(VLOOKUP($C365,'GAME WINNING GOALS'!A:B,2,FALSE),0)</f>
        <v>0</v>
      </c>
      <c r="J365" s="23">
        <f>IFERROR(VLOOKUP($C365,'World Cup Players'!B:X,17,FALSE),0)</f>
        <v>0</v>
      </c>
      <c r="K365" s="23">
        <f>IFERROR(VLOOKUP($C365,'World Cup Players'!B:X,18,FALSE),0)</f>
        <v>0</v>
      </c>
      <c r="L365" s="44">
        <f>IFERROR(VLOOKUP($C365,'World Cup GK'!B:AE,16,FALSE),0)</f>
        <v>0</v>
      </c>
      <c r="M365" s="44">
        <f>IFERROR(VLOOKUP($C365,'World Cup GK'!B:AE,19,FALSE),0)</f>
        <v>0</v>
      </c>
      <c r="N365" s="44">
        <f>IFERROR(VLOOKUP($C365,'World Cup GK'!B:AE,14,FALSE),0)</f>
        <v>0</v>
      </c>
      <c r="O365" s="44">
        <f>IFERROR(VLOOKUP($C365,'World Cup GK'!B:AE,11,FALSE),0)</f>
        <v>0</v>
      </c>
      <c r="P365" s="43">
        <f t="shared" si="86"/>
        <v>3.7349999999999999</v>
      </c>
      <c r="S365" s="24"/>
      <c r="T365" s="296" t="s">
        <v>282</v>
      </c>
      <c r="U365" s="23" t="s">
        <v>989</v>
      </c>
      <c r="V365" s="30"/>
      <c r="W365" s="23">
        <v>450</v>
      </c>
      <c r="X365" s="23">
        <v>0</v>
      </c>
      <c r="Y365" s="23">
        <v>0</v>
      </c>
      <c r="Z365" s="23">
        <v>0</v>
      </c>
      <c r="AA365" s="23">
        <v>0</v>
      </c>
      <c r="AB365" s="23">
        <v>0</v>
      </c>
      <c r="AC365" s="44">
        <v>0</v>
      </c>
      <c r="AD365" s="44">
        <v>0</v>
      </c>
      <c r="AE365" s="44">
        <v>0</v>
      </c>
      <c r="AF365" s="44">
        <v>0</v>
      </c>
      <c r="AG365" s="43">
        <v>3.7349999999999999</v>
      </c>
      <c r="AI365" s="24"/>
      <c r="AJ365" s="296" t="s">
        <v>282</v>
      </c>
      <c r="AK365" s="23" t="s">
        <v>989</v>
      </c>
      <c r="AL365" s="30"/>
      <c r="AM365" s="397">
        <f t="shared" si="80"/>
        <v>0</v>
      </c>
      <c r="AN365" s="397">
        <f t="shared" si="81"/>
        <v>0</v>
      </c>
      <c r="AO365" s="397">
        <f t="shared" si="81"/>
        <v>0</v>
      </c>
      <c r="AP365" s="397">
        <f t="shared" si="82"/>
        <v>0</v>
      </c>
      <c r="AQ365" s="397">
        <f t="shared" si="82"/>
        <v>0</v>
      </c>
      <c r="AR365" s="397">
        <f t="shared" si="82"/>
        <v>0</v>
      </c>
      <c r="AS365" s="397">
        <f t="shared" si="82"/>
        <v>0</v>
      </c>
      <c r="AT365" s="397">
        <f t="shared" si="83"/>
        <v>0</v>
      </c>
      <c r="AU365" s="397">
        <f t="shared" si="83"/>
        <v>0</v>
      </c>
      <c r="AV365" s="397">
        <f t="shared" si="83"/>
        <v>0</v>
      </c>
      <c r="AW365" s="314">
        <f t="shared" si="85"/>
        <v>0</v>
      </c>
    </row>
    <row r="366" spans="2:49" x14ac:dyDescent="0.25">
      <c r="B366" s="24"/>
      <c r="C366" s="296" t="s">
        <v>217</v>
      </c>
      <c r="D366" s="23" t="str">
        <f>IFERROR(VLOOKUP($C366,'World Cup Players'!B:X,3,FALSE),0)</f>
        <v>nl Netherlands</v>
      </c>
      <c r="E366" s="30"/>
      <c r="F366" s="23">
        <f>IFERROR(VLOOKUP($C366,'World Cup Players'!B:X,9,FALSE),0)</f>
        <v>390</v>
      </c>
      <c r="G366" s="23">
        <f>IFERROR(VLOOKUP($C366,'World Cup Players'!B:X,11,FALSE),0)</f>
        <v>1</v>
      </c>
      <c r="H366" s="23">
        <f>IFERROR(VLOOKUP($C366,'World Cup Players'!B:X,12,FALSE),0)</f>
        <v>1</v>
      </c>
      <c r="I366" s="23">
        <f>IFERROR(VLOOKUP($C366,'GAME WINNING GOALS'!A:B,2,FALSE),0)</f>
        <v>0</v>
      </c>
      <c r="J366" s="23">
        <f>IFERROR(VLOOKUP($C366,'World Cup Players'!B:X,17,FALSE),0)</f>
        <v>0</v>
      </c>
      <c r="K366" s="23">
        <f>IFERROR(VLOOKUP($C366,'World Cup Players'!B:X,18,FALSE),0)</f>
        <v>0</v>
      </c>
      <c r="L366" s="44">
        <f>IFERROR(VLOOKUP($C366,'World Cup GK'!B:AE,16,FALSE),0)</f>
        <v>0</v>
      </c>
      <c r="M366" s="44">
        <f>IFERROR(VLOOKUP($C366,'World Cup GK'!B:AE,19,FALSE),0)</f>
        <v>0</v>
      </c>
      <c r="N366" s="44">
        <f>IFERROR(VLOOKUP($C366,'World Cup GK'!B:AE,14,FALSE),0)</f>
        <v>0</v>
      </c>
      <c r="O366" s="44">
        <f>IFERROR(VLOOKUP($C366,'World Cup GK'!B:AE,11,FALSE),0)</f>
        <v>0</v>
      </c>
      <c r="P366" s="43">
        <f t="shared" si="86"/>
        <v>5.2370000000000001</v>
      </c>
      <c r="S366" s="24"/>
      <c r="T366" s="296" t="s">
        <v>217</v>
      </c>
      <c r="U366" s="23" t="s">
        <v>647</v>
      </c>
      <c r="V366" s="30"/>
      <c r="W366" s="23">
        <v>390</v>
      </c>
      <c r="X366" s="23">
        <v>1</v>
      </c>
      <c r="Y366" s="23">
        <v>1</v>
      </c>
      <c r="Z366" s="23">
        <v>0</v>
      </c>
      <c r="AA366" s="23">
        <v>0</v>
      </c>
      <c r="AB366" s="23">
        <v>0</v>
      </c>
      <c r="AC366" s="44">
        <v>0</v>
      </c>
      <c r="AD366" s="44">
        <v>0</v>
      </c>
      <c r="AE366" s="44">
        <v>0</v>
      </c>
      <c r="AF366" s="44">
        <v>0</v>
      </c>
      <c r="AG366" s="43">
        <v>5.2370000000000001</v>
      </c>
      <c r="AI366" s="24"/>
      <c r="AJ366" s="296" t="s">
        <v>217</v>
      </c>
      <c r="AK366" s="23" t="s">
        <v>647</v>
      </c>
      <c r="AL366" s="30"/>
      <c r="AM366" s="397">
        <f t="shared" si="80"/>
        <v>0</v>
      </c>
      <c r="AN366" s="397">
        <f t="shared" si="81"/>
        <v>0</v>
      </c>
      <c r="AO366" s="397">
        <f t="shared" si="81"/>
        <v>0</v>
      </c>
      <c r="AP366" s="397">
        <f t="shared" si="82"/>
        <v>0</v>
      </c>
      <c r="AQ366" s="397">
        <f t="shared" si="82"/>
        <v>0</v>
      </c>
      <c r="AR366" s="397">
        <f t="shared" si="82"/>
        <v>0</v>
      </c>
      <c r="AS366" s="397">
        <f t="shared" si="82"/>
        <v>0</v>
      </c>
      <c r="AT366" s="397">
        <f t="shared" si="83"/>
        <v>0</v>
      </c>
      <c r="AU366" s="397">
        <f t="shared" si="83"/>
        <v>0</v>
      </c>
      <c r="AV366" s="397">
        <f t="shared" si="83"/>
        <v>0</v>
      </c>
      <c r="AW366" s="314">
        <f t="shared" si="85"/>
        <v>0</v>
      </c>
    </row>
    <row r="367" spans="2:49" x14ac:dyDescent="0.25">
      <c r="B367" s="24"/>
      <c r="C367" s="296" t="s">
        <v>539</v>
      </c>
      <c r="D367" s="23" t="str">
        <f>IFERROR(VLOOKUP($C367,'World Cup Players'!B:X,3,FALSE),0)</f>
        <v>fr France</v>
      </c>
      <c r="E367" s="30"/>
      <c r="F367" s="23">
        <f>IFERROR(VLOOKUP($C367,'World Cup Players'!B:X,9,FALSE),0)</f>
        <v>479</v>
      </c>
      <c r="G367" s="23">
        <f>IFERROR(VLOOKUP($C367,'World Cup Players'!B:X,11,FALSE),0)</f>
        <v>0</v>
      </c>
      <c r="H367" s="23">
        <f>IFERROR(VLOOKUP($C367,'World Cup Players'!B:X,12,FALSE),0)</f>
        <v>0</v>
      </c>
      <c r="I367" s="41">
        <f>IFERROR(VLOOKUP($C367,'GAME WINNING GOALS'!A:B,2,FALSE),0)</f>
        <v>0</v>
      </c>
      <c r="J367" s="23">
        <f>IFERROR(VLOOKUP($C367,'World Cup Players'!B:X,17,FALSE),0)</f>
        <v>0</v>
      </c>
      <c r="K367" s="23">
        <f>IFERROR(VLOOKUP($C367,'World Cup Players'!B:X,18,FALSE),0)</f>
        <v>0</v>
      </c>
      <c r="L367" s="44">
        <f>IFERROR(VLOOKUP($C367,'World Cup GK'!B:AE,16,FALSE),0)</f>
        <v>0</v>
      </c>
      <c r="M367" s="44">
        <f>IFERROR(VLOOKUP($C367,'World Cup GK'!B:AE,19,FALSE),0)</f>
        <v>0</v>
      </c>
      <c r="N367" s="44">
        <f>IFERROR(VLOOKUP($C367,'World Cup GK'!B:AE,14,FALSE),0)</f>
        <v>0</v>
      </c>
      <c r="O367" s="44">
        <f>IFERROR(VLOOKUP($C367,'World Cup GK'!B:AE,11,FALSE),0)</f>
        <v>0</v>
      </c>
      <c r="P367" s="43">
        <f t="shared" si="86"/>
        <v>3.9757000000000002</v>
      </c>
      <c r="S367" s="24"/>
      <c r="T367" s="296" t="s">
        <v>539</v>
      </c>
      <c r="U367" s="23" t="s">
        <v>1420</v>
      </c>
      <c r="V367" s="30"/>
      <c r="W367" s="23">
        <v>360</v>
      </c>
      <c r="X367" s="23">
        <v>0</v>
      </c>
      <c r="Y367" s="23">
        <v>0</v>
      </c>
      <c r="Z367" s="41">
        <v>0</v>
      </c>
      <c r="AA367" s="23">
        <v>0</v>
      </c>
      <c r="AB367" s="23">
        <v>0</v>
      </c>
      <c r="AC367" s="44">
        <v>0</v>
      </c>
      <c r="AD367" s="44">
        <v>0</v>
      </c>
      <c r="AE367" s="44">
        <v>0</v>
      </c>
      <c r="AF367" s="44">
        <v>0</v>
      </c>
      <c r="AG367" s="43">
        <v>2.988</v>
      </c>
      <c r="AI367" s="24"/>
      <c r="AJ367" s="296" t="s">
        <v>539</v>
      </c>
      <c r="AK367" s="23" t="s">
        <v>1420</v>
      </c>
      <c r="AL367" s="30"/>
      <c r="AM367" s="397">
        <f t="shared" si="80"/>
        <v>119</v>
      </c>
      <c r="AN367" s="397">
        <f t="shared" si="81"/>
        <v>0</v>
      </c>
      <c r="AO367" s="397">
        <f t="shared" si="81"/>
        <v>0</v>
      </c>
      <c r="AP367" s="397">
        <f t="shared" si="82"/>
        <v>0</v>
      </c>
      <c r="AQ367" s="397">
        <f t="shared" si="82"/>
        <v>0</v>
      </c>
      <c r="AR367" s="397">
        <f t="shared" si="82"/>
        <v>0</v>
      </c>
      <c r="AS367" s="397">
        <f t="shared" si="82"/>
        <v>0</v>
      </c>
      <c r="AT367" s="397">
        <f t="shared" si="83"/>
        <v>0</v>
      </c>
      <c r="AU367" s="397">
        <f t="shared" si="83"/>
        <v>0</v>
      </c>
      <c r="AV367" s="397">
        <f t="shared" si="83"/>
        <v>0</v>
      </c>
      <c r="AW367" s="314">
        <f>P367-AG367</f>
        <v>0.98770000000000024</v>
      </c>
    </row>
    <row r="368" spans="2:49" x14ac:dyDescent="0.25">
      <c r="B368" s="24"/>
      <c r="C368" s="296" t="s">
        <v>758</v>
      </c>
      <c r="D368" s="23" t="str">
        <f>IFERROR(VLOOKUP($C368,'World Cup Players'!B:X,3,FALSE),0)</f>
        <v>br Brazil</v>
      </c>
      <c r="E368" s="30"/>
      <c r="F368" s="23">
        <f>IFERROR(VLOOKUP($C368,'World Cup Players'!B:X,9,FALSE),0)</f>
        <v>450</v>
      </c>
      <c r="G368" s="23">
        <f>IFERROR(VLOOKUP($C368,'World Cup Players'!B:X,11,FALSE),0)</f>
        <v>0</v>
      </c>
      <c r="H368" s="23">
        <f>IFERROR(VLOOKUP($C368,'World Cup Players'!B:X,12,FALSE),0)</f>
        <v>1</v>
      </c>
      <c r="I368" s="41">
        <f>IFERROR(VLOOKUP($C368,'GAME WINNING GOALS'!A:B,2,FALSE),0)</f>
        <v>0</v>
      </c>
      <c r="J368" s="23">
        <f>IFERROR(VLOOKUP($C368,'World Cup Players'!B:X,17,FALSE),0)</f>
        <v>0</v>
      </c>
      <c r="K368" s="23">
        <f>IFERROR(VLOOKUP($C368,'World Cup Players'!B:X,18,FALSE),0)</f>
        <v>0</v>
      </c>
      <c r="L368" s="44">
        <f>IFERROR(VLOOKUP($C368,'World Cup GK'!B:AE,16,FALSE),0)</f>
        <v>0</v>
      </c>
      <c r="M368" s="44">
        <f>IFERROR(VLOOKUP($C368,'World Cup GK'!B:AE,19,FALSE),0)</f>
        <v>0</v>
      </c>
      <c r="N368" s="44">
        <f>IFERROR(VLOOKUP($C368,'World Cup GK'!B:AE,14,FALSE),0)</f>
        <v>0</v>
      </c>
      <c r="O368" s="44">
        <f>IFERROR(VLOOKUP($C368,'World Cup GK'!B:AE,11,FALSE),0)</f>
        <v>0</v>
      </c>
      <c r="P368" s="43">
        <f t="shared" si="86"/>
        <v>4.7349999999999994</v>
      </c>
      <c r="S368" s="24"/>
      <c r="T368" s="296" t="s">
        <v>758</v>
      </c>
      <c r="U368" s="23" t="s">
        <v>989</v>
      </c>
      <c r="V368" s="30"/>
      <c r="W368" s="23">
        <v>450</v>
      </c>
      <c r="X368" s="23">
        <v>0</v>
      </c>
      <c r="Y368" s="23">
        <v>1</v>
      </c>
      <c r="Z368" s="41">
        <v>0</v>
      </c>
      <c r="AA368" s="23">
        <v>0</v>
      </c>
      <c r="AB368" s="23">
        <v>0</v>
      </c>
      <c r="AC368" s="44">
        <v>0</v>
      </c>
      <c r="AD368" s="44">
        <v>0</v>
      </c>
      <c r="AE368" s="44">
        <v>0</v>
      </c>
      <c r="AF368" s="44">
        <v>0</v>
      </c>
      <c r="AG368" s="43">
        <v>4.7349999999999994</v>
      </c>
      <c r="AI368" s="24"/>
      <c r="AJ368" s="296" t="s">
        <v>758</v>
      </c>
      <c r="AK368" s="23" t="s">
        <v>989</v>
      </c>
      <c r="AL368" s="30"/>
      <c r="AM368" s="397">
        <f t="shared" si="80"/>
        <v>0</v>
      </c>
      <c r="AN368" s="397">
        <f t="shared" si="81"/>
        <v>0</v>
      </c>
      <c r="AO368" s="397">
        <f t="shared" si="81"/>
        <v>0</v>
      </c>
      <c r="AP368" s="397">
        <f t="shared" si="82"/>
        <v>0</v>
      </c>
      <c r="AQ368" s="397">
        <f t="shared" si="82"/>
        <v>0</v>
      </c>
      <c r="AR368" s="397">
        <f t="shared" si="82"/>
        <v>0</v>
      </c>
      <c r="AS368" s="397">
        <f t="shared" si="82"/>
        <v>0</v>
      </c>
      <c r="AT368" s="397">
        <f t="shared" si="83"/>
        <v>0</v>
      </c>
      <c r="AU368" s="397">
        <f t="shared" si="83"/>
        <v>0</v>
      </c>
      <c r="AV368" s="397">
        <f t="shared" si="83"/>
        <v>0</v>
      </c>
      <c r="AW368" s="314">
        <f t="shared" si="85"/>
        <v>0</v>
      </c>
    </row>
    <row r="369" spans="2:49" x14ac:dyDescent="0.25">
      <c r="B369" s="24"/>
      <c r="C369" s="296" t="s">
        <v>226</v>
      </c>
      <c r="D369" s="23" t="str">
        <f>IFERROR(VLOOKUP($C369,'World Cup Players'!B:X,3,FALSE),0)</f>
        <v>br Brazil</v>
      </c>
      <c r="E369" s="30"/>
      <c r="F369" s="23">
        <f>IFERROR(VLOOKUP($C369,'World Cup Players'!B:X,9,FALSE),0)</f>
        <v>450</v>
      </c>
      <c r="G369" s="23">
        <f>IFERROR(VLOOKUP($C369,'World Cup Players'!B:X,11,FALSE),0)</f>
        <v>0</v>
      </c>
      <c r="H369" s="23">
        <f>IFERROR(VLOOKUP($C369,'World Cup Players'!B:X,12,FALSE),0)</f>
        <v>0</v>
      </c>
      <c r="I369" s="41">
        <f>IFERROR(VLOOKUP($C369,'GAME WINNING GOALS'!A:B,2,FALSE),0)</f>
        <v>0</v>
      </c>
      <c r="J369" s="23">
        <f>IFERROR(VLOOKUP($C369,'World Cup Players'!B:X,17,FALSE),0)</f>
        <v>0</v>
      </c>
      <c r="K369" s="23">
        <f>IFERROR(VLOOKUP($C369,'World Cup Players'!B:X,18,FALSE),0)</f>
        <v>0</v>
      </c>
      <c r="L369" s="44">
        <f>IFERROR(VLOOKUP($C369,'World Cup GK'!B:AE,16,FALSE),0)</f>
        <v>3</v>
      </c>
      <c r="M369" s="44">
        <f>IFERROR(VLOOKUP($C369,'World Cup GK'!B:AE,19,FALSE),0)</f>
        <v>2</v>
      </c>
      <c r="N369" s="44">
        <f>IFERROR(VLOOKUP($C369,'World Cup GK'!B:AE,14,FALSE),0)</f>
        <v>14</v>
      </c>
      <c r="O369" s="44">
        <f>IFERROR(VLOOKUP($C369,'World Cup GK'!B:AE,11,FALSE),0)</f>
        <v>4</v>
      </c>
      <c r="P369" s="43">
        <f t="shared" si="86"/>
        <v>10.535</v>
      </c>
      <c r="S369" s="24"/>
      <c r="T369" s="296" t="s">
        <v>226</v>
      </c>
      <c r="U369" s="23" t="s">
        <v>989</v>
      </c>
      <c r="V369" s="30"/>
      <c r="W369" s="23">
        <v>450</v>
      </c>
      <c r="X369" s="23">
        <v>0</v>
      </c>
      <c r="Y369" s="23">
        <v>0</v>
      </c>
      <c r="Z369" s="41">
        <v>0</v>
      </c>
      <c r="AA369" s="23">
        <v>0</v>
      </c>
      <c r="AB369" s="23">
        <v>0</v>
      </c>
      <c r="AC369" s="44">
        <v>3</v>
      </c>
      <c r="AD369" s="44">
        <v>2</v>
      </c>
      <c r="AE369" s="44">
        <v>14</v>
      </c>
      <c r="AF369" s="44">
        <v>4</v>
      </c>
      <c r="AG369" s="43">
        <v>10.535</v>
      </c>
      <c r="AI369" s="24"/>
      <c r="AJ369" s="296" t="s">
        <v>226</v>
      </c>
      <c r="AK369" s="23" t="s">
        <v>989</v>
      </c>
      <c r="AL369" s="30"/>
      <c r="AM369" s="397">
        <f t="shared" si="80"/>
        <v>0</v>
      </c>
      <c r="AN369" s="397">
        <f t="shared" si="81"/>
        <v>0</v>
      </c>
      <c r="AO369" s="397">
        <f t="shared" si="81"/>
        <v>0</v>
      </c>
      <c r="AP369" s="397">
        <f t="shared" si="82"/>
        <v>0</v>
      </c>
      <c r="AQ369" s="397">
        <f t="shared" si="82"/>
        <v>0</v>
      </c>
      <c r="AR369" s="397">
        <f t="shared" si="82"/>
        <v>0</v>
      </c>
      <c r="AS369" s="397">
        <f t="shared" si="82"/>
        <v>0</v>
      </c>
      <c r="AT369" s="397">
        <f t="shared" si="83"/>
        <v>0</v>
      </c>
      <c r="AU369" s="397">
        <f t="shared" si="83"/>
        <v>0</v>
      </c>
      <c r="AV369" s="397">
        <f t="shared" si="83"/>
        <v>0</v>
      </c>
      <c r="AW369" s="314">
        <f t="shared" si="85"/>
        <v>0</v>
      </c>
    </row>
    <row r="370" spans="2:49" x14ac:dyDescent="0.25">
      <c r="B370" s="24"/>
      <c r="C370" s="296" t="s">
        <v>45</v>
      </c>
      <c r="D370" s="23" t="str">
        <f>IFERROR(VLOOKUP($C370,'World Cup Players'!B:X,3,FALSE),0)</f>
        <v>eng England</v>
      </c>
      <c r="E370" s="30"/>
      <c r="F370" s="23">
        <f>IFERROR(VLOOKUP($C370,'World Cup Players'!B:X,9,FALSE),0)</f>
        <v>660</v>
      </c>
      <c r="G370" s="23">
        <f>IFERROR(VLOOKUP($C370,'World Cup Players'!B:X,11,FALSE),0)</f>
        <v>0</v>
      </c>
      <c r="H370" s="23">
        <f>IFERROR(VLOOKUP($C370,'World Cup Players'!B:X,12,FALSE),0)</f>
        <v>0</v>
      </c>
      <c r="I370" s="41">
        <f>IFERROR(VLOOKUP($C370,'GAME WINNING GOALS'!A:B,2,FALSE),0)</f>
        <v>0</v>
      </c>
      <c r="J370" s="23">
        <f>IFERROR(VLOOKUP($C370,'World Cup Players'!B:X,17,FALSE),0)</f>
        <v>0</v>
      </c>
      <c r="K370" s="23">
        <f>IFERROR(VLOOKUP($C370,'World Cup Players'!B:X,18,FALSE),0)</f>
        <v>0</v>
      </c>
      <c r="L370" s="44">
        <f>IFERROR(VLOOKUP($C370,'World Cup GK'!B:AE,16,FALSE),0)</f>
        <v>5</v>
      </c>
      <c r="M370" s="44">
        <f>IFERROR(VLOOKUP($C370,'World Cup GK'!B:AE,19,FALSE),0)</f>
        <v>2</v>
      </c>
      <c r="N370" s="44">
        <f>IFERROR(VLOOKUP($C370,'World Cup GK'!B:AE,14,FALSE),0)</f>
        <v>15</v>
      </c>
      <c r="O370" s="44">
        <f>IFERROR(VLOOKUP($C370,'World Cup GK'!B:AE,11,FALSE),0)</f>
        <v>8</v>
      </c>
      <c r="P370" s="43">
        <f t="shared" si="86"/>
        <v>13.478</v>
      </c>
      <c r="S370" s="24"/>
      <c r="T370" s="296" t="s">
        <v>45</v>
      </c>
      <c r="U370" s="23" t="s">
        <v>1542</v>
      </c>
      <c r="V370" s="30"/>
      <c r="W370" s="23">
        <v>450</v>
      </c>
      <c r="X370" s="23">
        <v>0</v>
      </c>
      <c r="Y370" s="23">
        <v>0</v>
      </c>
      <c r="Z370" s="41">
        <v>0</v>
      </c>
      <c r="AA370" s="23">
        <v>0</v>
      </c>
      <c r="AB370" s="23">
        <v>0</v>
      </c>
      <c r="AC370" s="44">
        <v>4</v>
      </c>
      <c r="AD370" s="44">
        <v>2</v>
      </c>
      <c r="AE370" s="44">
        <v>9</v>
      </c>
      <c r="AF370" s="44">
        <v>5</v>
      </c>
      <c r="AG370" s="43">
        <v>10.285</v>
      </c>
      <c r="AI370" s="24"/>
      <c r="AJ370" s="296" t="s">
        <v>45</v>
      </c>
      <c r="AK370" s="23" t="s">
        <v>1542</v>
      </c>
      <c r="AL370" s="30"/>
      <c r="AM370" s="397">
        <f t="shared" si="80"/>
        <v>210</v>
      </c>
      <c r="AN370" s="397">
        <f t="shared" si="81"/>
        <v>0</v>
      </c>
      <c r="AO370" s="397">
        <f t="shared" si="81"/>
        <v>0</v>
      </c>
      <c r="AP370" s="397">
        <f t="shared" si="82"/>
        <v>0</v>
      </c>
      <c r="AQ370" s="397">
        <f t="shared" si="82"/>
        <v>0</v>
      </c>
      <c r="AR370" s="397">
        <f t="shared" si="82"/>
        <v>0</v>
      </c>
      <c r="AS370" s="397">
        <f t="shared" si="82"/>
        <v>1</v>
      </c>
      <c r="AT370" s="397">
        <f t="shared" si="83"/>
        <v>0</v>
      </c>
      <c r="AU370" s="397">
        <f t="shared" si="83"/>
        <v>6</v>
      </c>
      <c r="AV370" s="397">
        <f t="shared" si="83"/>
        <v>3</v>
      </c>
      <c r="AW370" s="314">
        <f>P370-AG370</f>
        <v>3.1929999999999996</v>
      </c>
    </row>
    <row r="371" spans="2:49" x14ac:dyDescent="0.25">
      <c r="B371" s="24"/>
      <c r="C371" s="296" t="s">
        <v>761</v>
      </c>
      <c r="D371" s="23" t="str">
        <f>IFERROR(VLOOKUP($C371,'World Cup Players'!B:X,3,FALSE),0)</f>
        <v>jp Japan</v>
      </c>
      <c r="E371" s="30"/>
      <c r="F371" s="23">
        <f>IFERROR(VLOOKUP($C371,'World Cup Players'!B:X,9,FALSE),0)</f>
        <v>360</v>
      </c>
      <c r="G371" s="23">
        <f>IFERROR(VLOOKUP($C371,'World Cup Players'!B:X,11,FALSE),0)</f>
        <v>0</v>
      </c>
      <c r="H371" s="23">
        <f>IFERROR(VLOOKUP($C371,'World Cup Players'!B:X,12,FALSE),0)</f>
        <v>0</v>
      </c>
      <c r="I371" s="23">
        <f>IFERROR(VLOOKUP($C371,'GAME WINNING GOALS'!A:B,2,FALSE),0)</f>
        <v>0</v>
      </c>
      <c r="J371" s="23">
        <f>IFERROR(VLOOKUP($C371,'World Cup Players'!B:X,17,FALSE),0)</f>
        <v>0</v>
      </c>
      <c r="K371" s="23">
        <f>IFERROR(VLOOKUP($C371,'World Cup Players'!B:X,18,FALSE),0)</f>
        <v>0</v>
      </c>
      <c r="L371" s="44">
        <f>IFERROR(VLOOKUP($C371,'World Cup GK'!B:AE,16,FALSE),0)</f>
        <v>1</v>
      </c>
      <c r="M371" s="44">
        <f>IFERROR(VLOOKUP($C371,'World Cup GK'!B:AE,19,FALSE),0)</f>
        <v>1</v>
      </c>
      <c r="N371" s="44">
        <f>IFERROR(VLOOKUP($C371,'World Cup GK'!B:AE,14,FALSE),0)</f>
        <v>12</v>
      </c>
      <c r="O371" s="44">
        <f>IFERROR(VLOOKUP($C371,'World Cup GK'!B:AE,11,FALSE),0)</f>
        <v>5</v>
      </c>
      <c r="P371" s="43">
        <f t="shared" si="86"/>
        <v>6.1379999999999999</v>
      </c>
      <c r="S371" s="24"/>
      <c r="T371" s="296" t="s">
        <v>761</v>
      </c>
      <c r="U371" s="23" t="s">
        <v>1110</v>
      </c>
      <c r="V371" s="30"/>
      <c r="W371" s="23">
        <v>360</v>
      </c>
      <c r="X371" s="23">
        <v>0</v>
      </c>
      <c r="Y371" s="23">
        <v>0</v>
      </c>
      <c r="Z371" s="23">
        <v>0</v>
      </c>
      <c r="AA371" s="23">
        <v>0</v>
      </c>
      <c r="AB371" s="23">
        <v>0</v>
      </c>
      <c r="AC371" s="44">
        <v>1</v>
      </c>
      <c r="AD371" s="44">
        <v>1</v>
      </c>
      <c r="AE371" s="44">
        <v>12</v>
      </c>
      <c r="AF371" s="44">
        <v>5</v>
      </c>
      <c r="AG371" s="43">
        <v>6.1379999999999999</v>
      </c>
      <c r="AI371" s="24"/>
      <c r="AJ371" s="296" t="s">
        <v>761</v>
      </c>
      <c r="AK371" s="23" t="s">
        <v>1110</v>
      </c>
      <c r="AL371" s="30"/>
      <c r="AM371" s="397">
        <f t="shared" si="80"/>
        <v>0</v>
      </c>
      <c r="AN371" s="397">
        <f t="shared" si="81"/>
        <v>0</v>
      </c>
      <c r="AO371" s="397">
        <f t="shared" si="81"/>
        <v>0</v>
      </c>
      <c r="AP371" s="397">
        <f t="shared" si="82"/>
        <v>0</v>
      </c>
      <c r="AQ371" s="397">
        <f t="shared" si="82"/>
        <v>0</v>
      </c>
      <c r="AR371" s="397">
        <f t="shared" si="82"/>
        <v>0</v>
      </c>
      <c r="AS371" s="397">
        <f t="shared" si="82"/>
        <v>0</v>
      </c>
      <c r="AT371" s="397">
        <f t="shared" si="83"/>
        <v>0</v>
      </c>
      <c r="AU371" s="397">
        <f t="shared" si="83"/>
        <v>0</v>
      </c>
      <c r="AV371" s="397">
        <f t="shared" si="83"/>
        <v>0</v>
      </c>
      <c r="AW371" s="314">
        <f t="shared" si="85"/>
        <v>0</v>
      </c>
    </row>
    <row r="372" spans="2:49" x14ac:dyDescent="0.25">
      <c r="B372" s="24"/>
      <c r="C372" s="296" t="s">
        <v>760</v>
      </c>
      <c r="D372" s="23" t="str">
        <f>IFERROR(VLOOKUP($C372,'World Cup Players'!B:X,3,FALSE),0)</f>
        <v>us United States</v>
      </c>
      <c r="E372" s="30"/>
      <c r="F372" s="23">
        <f>IFERROR(VLOOKUP($C372,'World Cup Players'!B:X,9,FALSE),0)</f>
        <v>360</v>
      </c>
      <c r="G372" s="23">
        <f>IFERROR(VLOOKUP($C372,'World Cup Players'!B:X,11,FALSE),0)</f>
        <v>0</v>
      </c>
      <c r="H372" s="23">
        <f>IFERROR(VLOOKUP($C372,'World Cup Players'!B:X,12,FALSE),0)</f>
        <v>0</v>
      </c>
      <c r="I372" s="23">
        <f>IFERROR(VLOOKUP($C372,'GAME WINNING GOALS'!A:B,2,FALSE),0)</f>
        <v>0</v>
      </c>
      <c r="J372" s="23">
        <f>IFERROR(VLOOKUP($C372,'World Cup Players'!B:X,17,FALSE),0)</f>
        <v>0</v>
      </c>
      <c r="K372" s="23">
        <f>IFERROR(VLOOKUP($C372,'World Cup Players'!B:X,18,FALSE),0)</f>
        <v>0</v>
      </c>
      <c r="L372" s="44">
        <f>IFERROR(VLOOKUP($C372,'World Cup GK'!B:AE,16,FALSE),0)</f>
        <v>3</v>
      </c>
      <c r="M372" s="44">
        <f>IFERROR(VLOOKUP($C372,'World Cup GK'!B:AE,19,FALSE),0)</f>
        <v>2</v>
      </c>
      <c r="N372" s="44">
        <f>IFERROR(VLOOKUP($C372,'World Cup GK'!B:AE,14,FALSE),0)</f>
        <v>8</v>
      </c>
      <c r="O372" s="44">
        <f>IFERROR(VLOOKUP($C372,'World Cup GK'!B:AE,11,FALSE),0)</f>
        <v>5</v>
      </c>
      <c r="P372" s="43">
        <f t="shared" si="86"/>
        <v>8.3379999999999992</v>
      </c>
      <c r="S372" s="24"/>
      <c r="T372" s="296" t="s">
        <v>760</v>
      </c>
      <c r="U372" s="23" t="s">
        <v>885</v>
      </c>
      <c r="V372" s="30"/>
      <c r="W372" s="23">
        <v>360</v>
      </c>
      <c r="X372" s="23">
        <v>0</v>
      </c>
      <c r="Y372" s="23">
        <v>0</v>
      </c>
      <c r="Z372" s="23">
        <v>0</v>
      </c>
      <c r="AA372" s="23">
        <v>0</v>
      </c>
      <c r="AB372" s="23">
        <v>0</v>
      </c>
      <c r="AC372" s="44">
        <v>3</v>
      </c>
      <c r="AD372" s="44">
        <v>2</v>
      </c>
      <c r="AE372" s="44">
        <v>8</v>
      </c>
      <c r="AF372" s="44">
        <v>5</v>
      </c>
      <c r="AG372" s="43">
        <v>8.3379999999999992</v>
      </c>
      <c r="AI372" s="24"/>
      <c r="AJ372" s="296" t="s">
        <v>760</v>
      </c>
      <c r="AK372" s="23" t="s">
        <v>885</v>
      </c>
      <c r="AL372" s="30"/>
      <c r="AM372" s="397">
        <f t="shared" si="80"/>
        <v>0</v>
      </c>
      <c r="AN372" s="397">
        <f t="shared" si="81"/>
        <v>0</v>
      </c>
      <c r="AO372" s="397">
        <f t="shared" si="81"/>
        <v>0</v>
      </c>
      <c r="AP372" s="397">
        <f t="shared" si="82"/>
        <v>0</v>
      </c>
      <c r="AQ372" s="397">
        <f t="shared" si="82"/>
        <v>0</v>
      </c>
      <c r="AR372" s="397">
        <f t="shared" si="82"/>
        <v>0</v>
      </c>
      <c r="AS372" s="397">
        <f t="shared" si="82"/>
        <v>0</v>
      </c>
      <c r="AT372" s="397">
        <f t="shared" si="83"/>
        <v>0</v>
      </c>
      <c r="AU372" s="397">
        <f t="shared" si="83"/>
        <v>0</v>
      </c>
      <c r="AV372" s="397">
        <f t="shared" si="83"/>
        <v>0</v>
      </c>
      <c r="AW372" s="314">
        <f t="shared" si="85"/>
        <v>0</v>
      </c>
    </row>
    <row r="373" spans="2:49" x14ac:dyDescent="0.25">
      <c r="B373" s="24"/>
      <c r="C373" s="296" t="s">
        <v>764</v>
      </c>
      <c r="D373" s="23" t="str">
        <f>IFERROR(VLOOKUP($C373,'World Cup Players'!B:X,3,FALSE),0)</f>
        <v>ca Canada</v>
      </c>
      <c r="E373" s="30"/>
      <c r="F373" s="23">
        <f>IFERROR(VLOOKUP($C373,'World Cup Players'!B:X,9,FALSE),0)</f>
        <v>450</v>
      </c>
      <c r="G373" s="23">
        <f>IFERROR(VLOOKUP($C373,'World Cup Players'!B:X,11,FALSE),0)</f>
        <v>0</v>
      </c>
      <c r="H373" s="23">
        <f>IFERROR(VLOOKUP($C373,'World Cup Players'!B:X,12,FALSE),0)</f>
        <v>0</v>
      </c>
      <c r="I373" s="23">
        <f>IFERROR(VLOOKUP($C373,'GAME WINNING GOALS'!A:B,2,FALSE),0)</f>
        <v>0</v>
      </c>
      <c r="J373" s="23">
        <f>IFERROR(VLOOKUP($C373,'World Cup Players'!#REF!,16,FALSE),0)</f>
        <v>0</v>
      </c>
      <c r="K373" s="23">
        <f>IFERROR(VLOOKUP($C373,'World Cup Players'!#REF!,16,FALSE),0)</f>
        <v>0</v>
      </c>
      <c r="L373" s="44">
        <f>IFERROR(VLOOKUP($C373,'World Cup GK'!B:AE,16,FALSE),0)</f>
        <v>2</v>
      </c>
      <c r="M373" s="44">
        <f>IFERROR(VLOOKUP($C373,'World Cup GK'!B:AE,19,FALSE),0)</f>
        <v>2</v>
      </c>
      <c r="N373" s="44">
        <f>IFERROR(VLOOKUP($C373,'World Cup GK'!B:AE,14,FALSE),0)</f>
        <v>6</v>
      </c>
      <c r="O373" s="44">
        <f>IFERROR(VLOOKUP($C373,'World Cup GK'!B:AE,11,FALSE),0)</f>
        <v>6</v>
      </c>
      <c r="P373" s="43">
        <f t="shared" si="86"/>
        <v>7.4349999999999987</v>
      </c>
      <c r="S373" s="24"/>
      <c r="T373" s="296" t="s">
        <v>764</v>
      </c>
      <c r="U373" s="23" t="s">
        <v>887</v>
      </c>
      <c r="V373" s="30"/>
      <c r="W373" s="23">
        <v>450</v>
      </c>
      <c r="X373" s="23">
        <v>0</v>
      </c>
      <c r="Y373" s="23">
        <v>0</v>
      </c>
      <c r="Z373" s="23">
        <v>0</v>
      </c>
      <c r="AA373" s="23">
        <v>0</v>
      </c>
      <c r="AB373" s="23">
        <v>0</v>
      </c>
      <c r="AC373" s="44">
        <v>2</v>
      </c>
      <c r="AD373" s="44">
        <v>2</v>
      </c>
      <c r="AE373" s="44">
        <v>6</v>
      </c>
      <c r="AF373" s="44">
        <v>6</v>
      </c>
      <c r="AG373" s="43">
        <v>7.4349999999999987</v>
      </c>
      <c r="AI373" s="24"/>
      <c r="AJ373" s="296" t="s">
        <v>764</v>
      </c>
      <c r="AK373" s="23" t="s">
        <v>887</v>
      </c>
      <c r="AL373" s="30"/>
      <c r="AM373" s="397">
        <f t="shared" si="80"/>
        <v>0</v>
      </c>
      <c r="AN373" s="397">
        <f t="shared" si="81"/>
        <v>0</v>
      </c>
      <c r="AO373" s="397">
        <f t="shared" si="81"/>
        <v>0</v>
      </c>
      <c r="AP373" s="397">
        <f t="shared" si="82"/>
        <v>0</v>
      </c>
      <c r="AQ373" s="397">
        <f t="shared" si="82"/>
        <v>0</v>
      </c>
      <c r="AR373" s="397">
        <f t="shared" si="82"/>
        <v>0</v>
      </c>
      <c r="AS373" s="397">
        <f t="shared" si="82"/>
        <v>0</v>
      </c>
      <c r="AT373" s="397">
        <f t="shared" si="83"/>
        <v>0</v>
      </c>
      <c r="AU373" s="397">
        <f t="shared" si="83"/>
        <v>0</v>
      </c>
      <c r="AV373" s="397">
        <f t="shared" si="83"/>
        <v>0</v>
      </c>
      <c r="AW373" s="314">
        <f t="shared" si="85"/>
        <v>0</v>
      </c>
    </row>
    <row r="374" spans="2:49" x14ac:dyDescent="0.25">
      <c r="B374" s="24"/>
      <c r="C374" s="265" t="s">
        <v>303</v>
      </c>
      <c r="D374" s="23">
        <f>IFERROR(VLOOKUP($C374,'World Cup Players'!B:X,3,FALSE),0)</f>
        <v>0</v>
      </c>
      <c r="E374" s="30"/>
      <c r="L374" s="44"/>
      <c r="M374" s="44"/>
      <c r="N374" s="44"/>
      <c r="O374" s="44"/>
      <c r="S374" s="24"/>
      <c r="T374" s="265" t="s">
        <v>303</v>
      </c>
      <c r="U374" s="23">
        <v>0</v>
      </c>
      <c r="V374" s="30"/>
      <c r="W374" s="23">
        <v>0</v>
      </c>
      <c r="X374" s="23">
        <v>0</v>
      </c>
      <c r="Y374" s="23">
        <v>0</v>
      </c>
      <c r="Z374" s="23">
        <v>0</v>
      </c>
      <c r="AA374" s="23">
        <v>0</v>
      </c>
      <c r="AB374" s="23">
        <v>0</v>
      </c>
      <c r="AC374" s="44">
        <v>0</v>
      </c>
      <c r="AD374" s="44">
        <v>0</v>
      </c>
      <c r="AE374" s="44">
        <v>0</v>
      </c>
      <c r="AF374" s="44">
        <v>0</v>
      </c>
      <c r="AG374" s="43">
        <v>0</v>
      </c>
      <c r="AI374" s="24"/>
      <c r="AJ374" s="265" t="s">
        <v>303</v>
      </c>
      <c r="AK374" s="23">
        <v>0</v>
      </c>
      <c r="AL374" s="30"/>
      <c r="AM374" s="397">
        <f t="shared" si="80"/>
        <v>0</v>
      </c>
      <c r="AN374" s="397">
        <f t="shared" si="81"/>
        <v>0</v>
      </c>
      <c r="AO374" s="397">
        <f t="shared" si="81"/>
        <v>0</v>
      </c>
      <c r="AP374" s="397">
        <f t="shared" si="82"/>
        <v>0</v>
      </c>
      <c r="AQ374" s="397">
        <f t="shared" si="82"/>
        <v>0</v>
      </c>
      <c r="AR374" s="397">
        <f t="shared" si="82"/>
        <v>0</v>
      </c>
      <c r="AS374" s="397">
        <f t="shared" si="82"/>
        <v>0</v>
      </c>
      <c r="AT374" s="397">
        <f t="shared" si="83"/>
        <v>0</v>
      </c>
      <c r="AU374" s="397">
        <f t="shared" si="83"/>
        <v>0</v>
      </c>
      <c r="AV374" s="397">
        <f t="shared" si="83"/>
        <v>0</v>
      </c>
      <c r="AW374" s="314">
        <f t="shared" ref="AW374:AW378" si="93">P374-AG374</f>
        <v>0</v>
      </c>
    </row>
    <row r="375" spans="2:49" x14ac:dyDescent="0.25">
      <c r="B375" s="24"/>
      <c r="C375" s="265" t="s">
        <v>609</v>
      </c>
      <c r="D375" s="23">
        <f>IFERROR(VLOOKUP($C375,'World Cup Players'!B:X,3,FALSE),0)</f>
        <v>0</v>
      </c>
      <c r="E375" s="30"/>
      <c r="L375" s="44"/>
      <c r="M375" s="44"/>
      <c r="N375" s="44"/>
      <c r="O375" s="44"/>
      <c r="S375" s="24"/>
      <c r="T375" s="265" t="s">
        <v>609</v>
      </c>
      <c r="U375" s="23">
        <v>0</v>
      </c>
      <c r="V375" s="30"/>
      <c r="W375" s="23">
        <v>0</v>
      </c>
      <c r="X375" s="23">
        <v>0</v>
      </c>
      <c r="Y375" s="23">
        <v>0</v>
      </c>
      <c r="Z375" s="23">
        <v>0</v>
      </c>
      <c r="AA375" s="23">
        <v>0</v>
      </c>
      <c r="AB375" s="23">
        <v>0</v>
      </c>
      <c r="AC375" s="44">
        <v>0</v>
      </c>
      <c r="AD375" s="44">
        <v>0</v>
      </c>
      <c r="AE375" s="44">
        <v>0</v>
      </c>
      <c r="AF375" s="44">
        <v>0</v>
      </c>
      <c r="AG375" s="43">
        <v>0</v>
      </c>
      <c r="AI375" s="24"/>
      <c r="AJ375" s="265" t="s">
        <v>609</v>
      </c>
      <c r="AK375" s="23">
        <v>0</v>
      </c>
      <c r="AL375" s="30"/>
      <c r="AM375" s="397">
        <f t="shared" si="80"/>
        <v>0</v>
      </c>
      <c r="AN375" s="397">
        <f t="shared" si="81"/>
        <v>0</v>
      </c>
      <c r="AO375" s="397">
        <f t="shared" si="81"/>
        <v>0</v>
      </c>
      <c r="AP375" s="397">
        <f t="shared" si="82"/>
        <v>0</v>
      </c>
      <c r="AQ375" s="397">
        <f t="shared" si="82"/>
        <v>0</v>
      </c>
      <c r="AR375" s="397">
        <f t="shared" si="82"/>
        <v>0</v>
      </c>
      <c r="AS375" s="397">
        <f t="shared" si="82"/>
        <v>0</v>
      </c>
      <c r="AT375" s="397">
        <f t="shared" si="83"/>
        <v>0</v>
      </c>
      <c r="AU375" s="397">
        <f t="shared" si="83"/>
        <v>0</v>
      </c>
      <c r="AV375" s="397">
        <f t="shared" si="83"/>
        <v>0</v>
      </c>
      <c r="AW375" s="314">
        <f t="shared" si="93"/>
        <v>0</v>
      </c>
    </row>
    <row r="376" spans="2:49" x14ac:dyDescent="0.25">
      <c r="B376" s="24"/>
      <c r="C376" s="265" t="s">
        <v>299</v>
      </c>
      <c r="D376" s="23">
        <f>IFERROR(VLOOKUP($C376,'World Cup Players'!B:X,3,FALSE),0)</f>
        <v>0</v>
      </c>
      <c r="E376" s="30"/>
      <c r="L376" s="44"/>
      <c r="M376" s="44"/>
      <c r="N376" s="44"/>
      <c r="O376" s="44"/>
      <c r="S376" s="24"/>
      <c r="T376" s="265" t="s">
        <v>299</v>
      </c>
      <c r="U376" s="23">
        <v>0</v>
      </c>
      <c r="V376" s="30"/>
      <c r="W376" s="23">
        <v>0</v>
      </c>
      <c r="X376" s="23">
        <v>0</v>
      </c>
      <c r="Y376" s="23">
        <v>0</v>
      </c>
      <c r="Z376" s="23">
        <v>0</v>
      </c>
      <c r="AA376" s="23">
        <v>0</v>
      </c>
      <c r="AB376" s="23">
        <v>0</v>
      </c>
      <c r="AC376" s="44">
        <v>0</v>
      </c>
      <c r="AD376" s="44">
        <v>0</v>
      </c>
      <c r="AE376" s="44">
        <v>0</v>
      </c>
      <c r="AF376" s="44">
        <v>0</v>
      </c>
      <c r="AG376" s="43">
        <v>0</v>
      </c>
      <c r="AI376" s="24"/>
      <c r="AJ376" s="265" t="s">
        <v>299</v>
      </c>
      <c r="AK376" s="23">
        <v>0</v>
      </c>
      <c r="AL376" s="30"/>
      <c r="AM376" s="397">
        <f t="shared" si="80"/>
        <v>0</v>
      </c>
      <c r="AN376" s="397">
        <f t="shared" si="81"/>
        <v>0</v>
      </c>
      <c r="AO376" s="397">
        <f t="shared" si="81"/>
        <v>0</v>
      </c>
      <c r="AP376" s="397">
        <f t="shared" si="82"/>
        <v>0</v>
      </c>
      <c r="AQ376" s="397">
        <f t="shared" si="82"/>
        <v>0</v>
      </c>
      <c r="AR376" s="397">
        <f t="shared" si="82"/>
        <v>0</v>
      </c>
      <c r="AS376" s="397">
        <f t="shared" si="82"/>
        <v>0</v>
      </c>
      <c r="AT376" s="397">
        <f t="shared" si="83"/>
        <v>0</v>
      </c>
      <c r="AU376" s="397">
        <f t="shared" si="83"/>
        <v>0</v>
      </c>
      <c r="AV376" s="397">
        <f t="shared" si="83"/>
        <v>0</v>
      </c>
      <c r="AW376" s="314">
        <f t="shared" si="93"/>
        <v>0</v>
      </c>
    </row>
    <row r="377" spans="2:49" x14ac:dyDescent="0.25">
      <c r="B377" s="40" t="str">
        <f>Master!K67</f>
        <v>Naveen Maharaj</v>
      </c>
      <c r="C377" s="263">
        <f t="shared" ref="C377:E377" si="94">SUM(C378:C402)</f>
        <v>0</v>
      </c>
      <c r="D377" s="35">
        <f t="shared" si="94"/>
        <v>0</v>
      </c>
      <c r="E377" s="35">
        <f t="shared" si="94"/>
        <v>0</v>
      </c>
      <c r="F377" s="35">
        <f>SUM(F378:F407)</f>
        <v>10308</v>
      </c>
      <c r="G377" s="35">
        <f t="shared" ref="G377:O377" si="95">SUM(G378:G407)</f>
        <v>26</v>
      </c>
      <c r="H377" s="35">
        <f t="shared" si="95"/>
        <v>25</v>
      </c>
      <c r="I377" s="35">
        <f t="shared" si="95"/>
        <v>9</v>
      </c>
      <c r="J377" s="35">
        <f t="shared" si="95"/>
        <v>6</v>
      </c>
      <c r="K377" s="35">
        <f t="shared" si="95"/>
        <v>1</v>
      </c>
      <c r="L377" s="35">
        <f>SUM(L378:L407)</f>
        <v>14</v>
      </c>
      <c r="M377" s="35">
        <f t="shared" si="95"/>
        <v>11</v>
      </c>
      <c r="N377" s="35">
        <f t="shared" si="95"/>
        <v>67</v>
      </c>
      <c r="O377" s="35">
        <f t="shared" si="95"/>
        <v>21</v>
      </c>
      <c r="P377" s="43">
        <f t="shared" si="86"/>
        <v>176.7064</v>
      </c>
      <c r="S377" s="40" t="s">
        <v>146</v>
      </c>
      <c r="T377" s="263">
        <v>0</v>
      </c>
      <c r="U377" s="35">
        <v>0</v>
      </c>
      <c r="V377" s="35">
        <v>0</v>
      </c>
      <c r="W377" s="35">
        <v>8577</v>
      </c>
      <c r="X377" s="35">
        <v>21</v>
      </c>
      <c r="Y377" s="35">
        <v>24</v>
      </c>
      <c r="Z377" s="35">
        <v>7</v>
      </c>
      <c r="AA377" s="35">
        <v>5</v>
      </c>
      <c r="AB377" s="35">
        <v>1</v>
      </c>
      <c r="AC377" s="35">
        <v>13</v>
      </c>
      <c r="AD377" s="35">
        <v>10</v>
      </c>
      <c r="AE377" s="35">
        <v>62</v>
      </c>
      <c r="AF377" s="35">
        <v>16</v>
      </c>
      <c r="AG377" s="43">
        <v>152.8391</v>
      </c>
      <c r="AI377" s="40" t="s">
        <v>146</v>
      </c>
      <c r="AJ377" s="263">
        <v>0</v>
      </c>
      <c r="AK377" s="35">
        <v>0</v>
      </c>
      <c r="AL377" s="35">
        <v>0</v>
      </c>
      <c r="AM377" s="397">
        <f t="shared" si="80"/>
        <v>1731</v>
      </c>
      <c r="AN377" s="397">
        <f t="shared" si="81"/>
        <v>5</v>
      </c>
      <c r="AO377" s="397">
        <f t="shared" si="81"/>
        <v>1</v>
      </c>
      <c r="AP377" s="397">
        <f t="shared" si="82"/>
        <v>2</v>
      </c>
      <c r="AQ377" s="397">
        <f t="shared" si="82"/>
        <v>1</v>
      </c>
      <c r="AR377" s="397">
        <f t="shared" si="82"/>
        <v>0</v>
      </c>
      <c r="AS377" s="397">
        <f t="shared" si="82"/>
        <v>1</v>
      </c>
      <c r="AT377" s="397">
        <f t="shared" si="83"/>
        <v>1</v>
      </c>
      <c r="AU377" s="397">
        <f t="shared" si="83"/>
        <v>5</v>
      </c>
      <c r="AV377" s="397">
        <f t="shared" si="83"/>
        <v>5</v>
      </c>
      <c r="AW377" s="314">
        <f t="shared" si="93"/>
        <v>23.8673</v>
      </c>
    </row>
    <row r="378" spans="2:49" x14ac:dyDescent="0.25">
      <c r="B378" s="24"/>
      <c r="C378" s="265" t="s">
        <v>425</v>
      </c>
      <c r="D378" s="23" t="str">
        <f>IFERROR(VLOOKUP($C378,'World Cup Players'!B:X,3,FALSE),0)</f>
        <v>fr France</v>
      </c>
      <c r="E378" s="30"/>
      <c r="F378" s="23">
        <f>IFERROR(VLOOKUP($C378,'World Cup Players'!B:X,9,FALSE),0)</f>
        <v>605</v>
      </c>
      <c r="G378" s="23">
        <f>IFERROR(VLOOKUP($C378,'World Cup Players'!B:X,11,FALSE),0)</f>
        <v>8</v>
      </c>
      <c r="H378" s="23">
        <f>IFERROR(VLOOKUP($C378,'World Cup Players'!B:X,12,FALSE),0)</f>
        <v>3</v>
      </c>
      <c r="I378" s="23">
        <f>IFERROR(VLOOKUP($C378,'GAME WINNING GOALS'!A:B,2,FALSE),0)</f>
        <v>4</v>
      </c>
      <c r="J378" s="23">
        <f>IFERROR(VLOOKUP($C378,'World Cup Players'!B:X,17,FALSE),0)</f>
        <v>1</v>
      </c>
      <c r="K378" s="23">
        <f>IFERROR(VLOOKUP($C378,'World Cup Players'!B:X,18,FALSE),0)</f>
        <v>0</v>
      </c>
      <c r="L378" s="44">
        <f>IFERROR(VLOOKUP($C378,'World Cup GK'!B:AE,16,FALSE),0)</f>
        <v>0</v>
      </c>
      <c r="M378" s="44">
        <f>IFERROR(VLOOKUP($C378,'World Cup GK'!B:AE,19,FALSE),0)</f>
        <v>0</v>
      </c>
      <c r="N378" s="44">
        <f>IFERROR(VLOOKUP($C378,'World Cup GK'!B:AE,14,FALSE),0)</f>
        <v>0</v>
      </c>
      <c r="O378" s="44">
        <f>IFERROR(VLOOKUP($C378,'World Cup GK'!B:AE,11,FALSE),0)</f>
        <v>0</v>
      </c>
      <c r="P378" s="43">
        <f t="shared" si="86"/>
        <v>19.7715</v>
      </c>
      <c r="S378" s="24"/>
      <c r="T378" s="265" t="s">
        <v>425</v>
      </c>
      <c r="U378" s="23" t="s">
        <v>1420</v>
      </c>
      <c r="V378" s="30"/>
      <c r="W378" s="23">
        <v>439</v>
      </c>
      <c r="X378" s="23">
        <v>7</v>
      </c>
      <c r="Y378" s="23">
        <v>2</v>
      </c>
      <c r="Z378" s="23">
        <v>3</v>
      </c>
      <c r="AA378" s="23">
        <v>0</v>
      </c>
      <c r="AB378" s="23">
        <v>0</v>
      </c>
      <c r="AC378" s="44">
        <v>0</v>
      </c>
      <c r="AD378" s="44">
        <v>0</v>
      </c>
      <c r="AE378" s="44">
        <v>0</v>
      </c>
      <c r="AF378" s="44">
        <v>0</v>
      </c>
      <c r="AG378" s="43">
        <v>15.643699999999999</v>
      </c>
      <c r="AI378" s="24"/>
      <c r="AJ378" s="265" t="s">
        <v>425</v>
      </c>
      <c r="AK378" s="23" t="s">
        <v>1420</v>
      </c>
      <c r="AL378" s="30"/>
      <c r="AM378" s="397">
        <f t="shared" si="80"/>
        <v>166</v>
      </c>
      <c r="AN378" s="397">
        <f t="shared" si="81"/>
        <v>1</v>
      </c>
      <c r="AO378" s="397">
        <f t="shared" si="81"/>
        <v>1</v>
      </c>
      <c r="AP378" s="397">
        <f t="shared" si="82"/>
        <v>1</v>
      </c>
      <c r="AQ378" s="397">
        <f t="shared" si="82"/>
        <v>1</v>
      </c>
      <c r="AR378" s="397">
        <f t="shared" si="82"/>
        <v>0</v>
      </c>
      <c r="AS378" s="397">
        <f t="shared" si="82"/>
        <v>0</v>
      </c>
      <c r="AT378" s="397">
        <f t="shared" si="83"/>
        <v>0</v>
      </c>
      <c r="AU378" s="397">
        <f t="shared" si="83"/>
        <v>0</v>
      </c>
      <c r="AV378" s="397">
        <f t="shared" si="83"/>
        <v>0</v>
      </c>
      <c r="AW378" s="314">
        <f t="shared" si="93"/>
        <v>4.1278000000000006</v>
      </c>
    </row>
    <row r="379" spans="2:49" x14ac:dyDescent="0.25">
      <c r="B379" s="24"/>
      <c r="C379" s="265" t="s">
        <v>213</v>
      </c>
      <c r="D379" s="23" t="str">
        <f>IFERROR(VLOOKUP($C379,'World Cup Players'!B:X,3,FALSE),0)</f>
        <v>br Brazil</v>
      </c>
      <c r="E379" s="30"/>
      <c r="F379" s="23">
        <f>IFERROR(VLOOKUP($C379,'World Cup Players'!B:X,9,FALSE),0)</f>
        <v>440</v>
      </c>
      <c r="G379" s="23">
        <f>IFERROR(VLOOKUP($C379,'World Cup Players'!B:X,11,FALSE),0)</f>
        <v>4</v>
      </c>
      <c r="H379" s="23">
        <f>IFERROR(VLOOKUP($C379,'World Cup Players'!B:X,12,FALSE),0)</f>
        <v>1</v>
      </c>
      <c r="I379" s="23">
        <f>IFERROR(VLOOKUP($C379,'GAME WINNING GOALS'!A:B,2,FALSE),0)</f>
        <v>1</v>
      </c>
      <c r="J379" s="23">
        <f>IFERROR(VLOOKUP($C379,'World Cup Players'!B:X,17,FALSE),0)</f>
        <v>0</v>
      </c>
      <c r="K379" s="23">
        <f>IFERROR(VLOOKUP($C379,'World Cup Players'!B:X,18,FALSE),0)</f>
        <v>0</v>
      </c>
      <c r="L379" s="44">
        <f>IFERROR(VLOOKUP($C379,'World Cup GK'!B:AE,16,FALSE),0)</f>
        <v>0</v>
      </c>
      <c r="M379" s="44">
        <f>IFERROR(VLOOKUP($C379,'World Cup GK'!B:AE,19,FALSE),0)</f>
        <v>0</v>
      </c>
      <c r="N379" s="44">
        <f>IFERROR(VLOOKUP($C379,'World Cup GK'!B:AE,14,FALSE),0)</f>
        <v>0</v>
      </c>
      <c r="O379" s="44">
        <f>IFERROR(VLOOKUP($C379,'World Cup GK'!B:AE,11,FALSE),0)</f>
        <v>0</v>
      </c>
      <c r="P379" s="43">
        <f t="shared" si="86"/>
        <v>9.652000000000001</v>
      </c>
      <c r="S379" s="24"/>
      <c r="T379" s="265" t="s">
        <v>213</v>
      </c>
      <c r="U379" s="23" t="s">
        <v>989</v>
      </c>
      <c r="V379" s="30"/>
      <c r="W379" s="23">
        <v>440</v>
      </c>
      <c r="X379" s="23">
        <v>4</v>
      </c>
      <c r="Y379" s="23">
        <v>1</v>
      </c>
      <c r="Z379" s="23">
        <v>1</v>
      </c>
      <c r="AA379" s="23">
        <v>0</v>
      </c>
      <c r="AB379" s="23">
        <v>0</v>
      </c>
      <c r="AC379" s="44">
        <v>0</v>
      </c>
      <c r="AD379" s="44">
        <v>0</v>
      </c>
      <c r="AE379" s="44">
        <v>0</v>
      </c>
      <c r="AF379" s="44">
        <v>0</v>
      </c>
      <c r="AG379" s="43">
        <v>9.652000000000001</v>
      </c>
      <c r="AI379" s="24"/>
      <c r="AJ379" s="265" t="s">
        <v>213</v>
      </c>
      <c r="AK379" s="23" t="s">
        <v>989</v>
      </c>
      <c r="AL379" s="30"/>
      <c r="AM379" s="397">
        <f t="shared" si="80"/>
        <v>0</v>
      </c>
      <c r="AN379" s="397">
        <f t="shared" si="81"/>
        <v>0</v>
      </c>
      <c r="AO379" s="397">
        <f t="shared" si="81"/>
        <v>0</v>
      </c>
      <c r="AP379" s="397">
        <f t="shared" si="82"/>
        <v>0</v>
      </c>
      <c r="AQ379" s="397">
        <f t="shared" si="82"/>
        <v>0</v>
      </c>
      <c r="AR379" s="397">
        <f t="shared" si="82"/>
        <v>0</v>
      </c>
      <c r="AS379" s="397">
        <f t="shared" si="82"/>
        <v>0</v>
      </c>
      <c r="AT379" s="397">
        <f t="shared" si="83"/>
        <v>0</v>
      </c>
      <c r="AU379" s="397">
        <f t="shared" si="83"/>
        <v>0</v>
      </c>
      <c r="AV379" s="397">
        <f t="shared" si="83"/>
        <v>0</v>
      </c>
      <c r="AW379" s="314">
        <f t="shared" si="85"/>
        <v>0</v>
      </c>
    </row>
    <row r="380" spans="2:49" x14ac:dyDescent="0.25">
      <c r="B380" s="24"/>
      <c r="C380" s="265" t="s">
        <v>613</v>
      </c>
      <c r="D380" s="23" t="str">
        <f>IFERROR(VLOOKUP($C380,'World Cup Players'!B:X,3,FALSE),0)</f>
        <v>de Germany</v>
      </c>
      <c r="E380" s="30"/>
      <c r="F380" s="23">
        <f>IFERROR(VLOOKUP($C380,'World Cup Players'!B:X,9,FALSE),0)</f>
        <v>361</v>
      </c>
      <c r="G380" s="23">
        <f>IFERROR(VLOOKUP($C380,'World Cup Players'!B:X,11,FALSE),0)</f>
        <v>0</v>
      </c>
      <c r="H380" s="23">
        <f>IFERROR(VLOOKUP($C380,'World Cup Players'!B:X,12,FALSE),0)</f>
        <v>3</v>
      </c>
      <c r="I380" s="23">
        <f>IFERROR(VLOOKUP($C380,'GAME WINNING GOALS'!A:B,2,FALSE),0)</f>
        <v>0</v>
      </c>
      <c r="J380" s="23">
        <f>IFERROR(VLOOKUP($C380,'World Cup Players'!B:X,17,FALSE),0)</f>
        <v>0</v>
      </c>
      <c r="K380" s="23">
        <f>IFERROR(VLOOKUP($C380,'World Cup Players'!B:X,18,FALSE),0)</f>
        <v>0</v>
      </c>
      <c r="L380" s="44">
        <f>IFERROR(VLOOKUP($C380,'World Cup GK'!B:AE,16,FALSE),0)</f>
        <v>0</v>
      </c>
      <c r="M380" s="44">
        <f>IFERROR(VLOOKUP($C380,'World Cup GK'!B:AE,19,FALSE),0)</f>
        <v>0</v>
      </c>
      <c r="N380" s="44">
        <f>IFERROR(VLOOKUP($C380,'World Cup GK'!B:AE,14,FALSE),0)</f>
        <v>0</v>
      </c>
      <c r="O380" s="44">
        <f>IFERROR(VLOOKUP($C380,'World Cup GK'!B:AE,11,FALSE),0)</f>
        <v>0</v>
      </c>
      <c r="P380" s="43">
        <f t="shared" si="86"/>
        <v>5.9962999999999997</v>
      </c>
      <c r="S380" s="24"/>
      <c r="T380" s="265" t="s">
        <v>613</v>
      </c>
      <c r="U380" s="23" t="s">
        <v>634</v>
      </c>
      <c r="V380" s="30"/>
      <c r="W380" s="23">
        <v>361</v>
      </c>
      <c r="X380" s="23">
        <v>0</v>
      </c>
      <c r="Y380" s="23">
        <v>3</v>
      </c>
      <c r="Z380" s="23">
        <v>0</v>
      </c>
      <c r="AA380" s="23">
        <v>0</v>
      </c>
      <c r="AB380" s="23">
        <v>0</v>
      </c>
      <c r="AC380" s="44">
        <v>0</v>
      </c>
      <c r="AD380" s="44">
        <v>0</v>
      </c>
      <c r="AE380" s="44">
        <v>0</v>
      </c>
      <c r="AF380" s="44">
        <v>0</v>
      </c>
      <c r="AG380" s="43">
        <v>5.9962999999999997</v>
      </c>
      <c r="AI380" s="24"/>
      <c r="AJ380" s="265" t="s">
        <v>613</v>
      </c>
      <c r="AK380" s="23" t="s">
        <v>634</v>
      </c>
      <c r="AL380" s="30"/>
      <c r="AM380" s="397">
        <f t="shared" si="80"/>
        <v>0</v>
      </c>
      <c r="AN380" s="397">
        <f t="shared" si="81"/>
        <v>0</v>
      </c>
      <c r="AO380" s="397">
        <f t="shared" si="81"/>
        <v>0</v>
      </c>
      <c r="AP380" s="397">
        <f t="shared" si="82"/>
        <v>0</v>
      </c>
      <c r="AQ380" s="397">
        <f t="shared" si="82"/>
        <v>0</v>
      </c>
      <c r="AR380" s="397">
        <f t="shared" si="82"/>
        <v>0</v>
      </c>
      <c r="AS380" s="397">
        <f t="shared" si="82"/>
        <v>0</v>
      </c>
      <c r="AT380" s="397">
        <f t="shared" si="83"/>
        <v>0</v>
      </c>
      <c r="AU380" s="397">
        <f t="shared" si="83"/>
        <v>0</v>
      </c>
      <c r="AV380" s="397">
        <f t="shared" si="83"/>
        <v>0</v>
      </c>
      <c r="AW380" s="314">
        <f t="shared" si="85"/>
        <v>0</v>
      </c>
    </row>
    <row r="381" spans="2:49" x14ac:dyDescent="0.25">
      <c r="B381" s="24"/>
      <c r="C381" s="265" t="s">
        <v>405</v>
      </c>
      <c r="D381" s="23" t="str">
        <f>IFERROR(VLOOKUP($C381,'World Cup Players'!B:X,3,FALSE),0)</f>
        <v>fr France</v>
      </c>
      <c r="E381" s="30"/>
      <c r="F381" s="23">
        <f>IFERROR(VLOOKUP($C381,'World Cup Players'!B:X,9,FALSE),0)</f>
        <v>547</v>
      </c>
      <c r="G381" s="23">
        <f>IFERROR(VLOOKUP($C381,'World Cup Players'!B:X,11,FALSE),0)</f>
        <v>5</v>
      </c>
      <c r="H381" s="23">
        <f>IFERROR(VLOOKUP($C381,'World Cup Players'!B:X,12,FALSE),0)</f>
        <v>2</v>
      </c>
      <c r="I381" s="23">
        <f>IFERROR(VLOOKUP($C381,'GAME WINNING GOALS'!A:B,2,FALSE),0)</f>
        <v>1</v>
      </c>
      <c r="J381" s="23">
        <f>IFERROR(VLOOKUP($C381,'World Cup Players'!B:X,17,FALSE),0)</f>
        <v>0</v>
      </c>
      <c r="K381" s="23">
        <f>IFERROR(VLOOKUP($C381,'World Cup Players'!B:X,18,FALSE),0)</f>
        <v>0</v>
      </c>
      <c r="L381" s="44">
        <f>IFERROR(VLOOKUP($C381,'World Cup GK'!B:AE,16,FALSE),0)</f>
        <v>0</v>
      </c>
      <c r="M381" s="44">
        <f>IFERROR(VLOOKUP($C381,'World Cup GK'!B:AE,19,FALSE),0)</f>
        <v>0</v>
      </c>
      <c r="N381" s="44">
        <f>IFERROR(VLOOKUP($C381,'World Cup GK'!B:AE,14,FALSE),0)</f>
        <v>0</v>
      </c>
      <c r="O381" s="44">
        <f>IFERROR(VLOOKUP($C381,'World Cup GK'!B:AE,11,FALSE),0)</f>
        <v>0</v>
      </c>
      <c r="P381" s="43">
        <f t="shared" si="86"/>
        <v>12.540099999999999</v>
      </c>
      <c r="S381" s="24"/>
      <c r="T381" s="265" t="s">
        <v>405</v>
      </c>
      <c r="U381" s="23" t="s">
        <v>1420</v>
      </c>
      <c r="V381" s="30"/>
      <c r="W381" s="23">
        <v>367</v>
      </c>
      <c r="X381" s="23">
        <v>4</v>
      </c>
      <c r="Y381" s="23">
        <v>2</v>
      </c>
      <c r="Z381" s="23">
        <v>1</v>
      </c>
      <c r="AA381" s="23">
        <v>0</v>
      </c>
      <c r="AB381" s="23">
        <v>0</v>
      </c>
      <c r="AC381" s="44">
        <v>0</v>
      </c>
      <c r="AD381" s="44">
        <v>0</v>
      </c>
      <c r="AE381" s="44">
        <v>0</v>
      </c>
      <c r="AF381" s="44">
        <v>0</v>
      </c>
      <c r="AG381" s="43">
        <v>10.046099999999999</v>
      </c>
      <c r="AI381" s="24"/>
      <c r="AJ381" s="265" t="s">
        <v>405</v>
      </c>
      <c r="AK381" s="23" t="s">
        <v>1420</v>
      </c>
      <c r="AL381" s="30"/>
      <c r="AM381" s="397">
        <f t="shared" si="80"/>
        <v>180</v>
      </c>
      <c r="AN381" s="397">
        <f t="shared" si="81"/>
        <v>1</v>
      </c>
      <c r="AO381" s="397">
        <f t="shared" si="81"/>
        <v>0</v>
      </c>
      <c r="AP381" s="397">
        <f t="shared" si="82"/>
        <v>0</v>
      </c>
      <c r="AQ381" s="397">
        <f t="shared" si="82"/>
        <v>0</v>
      </c>
      <c r="AR381" s="397">
        <f t="shared" si="82"/>
        <v>0</v>
      </c>
      <c r="AS381" s="397">
        <f t="shared" si="82"/>
        <v>0</v>
      </c>
      <c r="AT381" s="397">
        <f t="shared" si="83"/>
        <v>0</v>
      </c>
      <c r="AU381" s="397">
        <f t="shared" si="83"/>
        <v>0</v>
      </c>
      <c r="AV381" s="397">
        <f t="shared" si="83"/>
        <v>0</v>
      </c>
      <c r="AW381" s="314">
        <f t="shared" ref="AW381:AW382" si="96">P381-AG381</f>
        <v>2.4939999999999998</v>
      </c>
    </row>
    <row r="382" spans="2:49" x14ac:dyDescent="0.25">
      <c r="B382" s="24"/>
      <c r="C382" s="265" t="s">
        <v>359</v>
      </c>
      <c r="D382" s="23" t="str">
        <f>IFERROR(VLOOKUP($C382,'World Cup Players'!B:X,3,FALSE),0)</f>
        <v>eng England</v>
      </c>
      <c r="E382" s="30"/>
      <c r="F382" s="23">
        <f>IFERROR(VLOOKUP($C382,'World Cup Players'!B:X,9,FALSE),0)</f>
        <v>268</v>
      </c>
      <c r="G382" s="23">
        <f>IFERROR(VLOOKUP($C382,'World Cup Players'!B:X,11,FALSE),0)</f>
        <v>0</v>
      </c>
      <c r="H382" s="23">
        <f>IFERROR(VLOOKUP($C382,'World Cup Players'!B:X,12,FALSE),0)</f>
        <v>3</v>
      </c>
      <c r="I382" s="23">
        <f>IFERROR(VLOOKUP($C382,'GAME WINNING GOALS'!A:B,2,FALSE),0)</f>
        <v>0</v>
      </c>
      <c r="J382" s="23">
        <f>IFERROR(VLOOKUP($C382,'World Cup Players'!B:X,17,FALSE),0)</f>
        <v>0</v>
      </c>
      <c r="K382" s="23">
        <f>IFERROR(VLOOKUP($C382,'World Cup Players'!B:X,18,FALSE),0)</f>
        <v>0</v>
      </c>
      <c r="L382" s="44">
        <f>IFERROR(VLOOKUP($C382,'World Cup GK'!B:AE,16,FALSE),0)</f>
        <v>0</v>
      </c>
      <c r="M382" s="44">
        <f>IFERROR(VLOOKUP($C382,'World Cup GK'!B:AE,19,FALSE),0)</f>
        <v>0</v>
      </c>
      <c r="N382" s="44">
        <f>IFERROR(VLOOKUP($C382,'World Cup GK'!B:AE,14,FALSE),0)</f>
        <v>0</v>
      </c>
      <c r="O382" s="44">
        <f>IFERROR(VLOOKUP($C382,'World Cup GK'!B:AE,11,FALSE),0)</f>
        <v>0</v>
      </c>
      <c r="P382" s="43">
        <f t="shared" si="86"/>
        <v>5.2244000000000002</v>
      </c>
      <c r="S382" s="24"/>
      <c r="T382" s="265" t="s">
        <v>359</v>
      </c>
      <c r="U382" s="23" t="s">
        <v>1542</v>
      </c>
      <c r="V382" s="30"/>
      <c r="W382" s="23">
        <v>193</v>
      </c>
      <c r="X382" s="23">
        <v>0</v>
      </c>
      <c r="Y382" s="23">
        <v>3</v>
      </c>
      <c r="Z382" s="23">
        <v>0</v>
      </c>
      <c r="AA382" s="23">
        <v>0</v>
      </c>
      <c r="AB382" s="23">
        <v>0</v>
      </c>
      <c r="AC382" s="44">
        <v>0</v>
      </c>
      <c r="AD382" s="44">
        <v>0</v>
      </c>
      <c r="AE382" s="44">
        <v>0</v>
      </c>
      <c r="AF382" s="44">
        <v>0</v>
      </c>
      <c r="AG382" s="43">
        <v>4.6019000000000005</v>
      </c>
      <c r="AI382" s="24"/>
      <c r="AJ382" s="265" t="s">
        <v>359</v>
      </c>
      <c r="AK382" s="23" t="s">
        <v>1542</v>
      </c>
      <c r="AL382" s="30"/>
      <c r="AM382" s="397">
        <f t="shared" si="80"/>
        <v>75</v>
      </c>
      <c r="AN382" s="397">
        <f t="shared" si="81"/>
        <v>0</v>
      </c>
      <c r="AO382" s="397">
        <f t="shared" si="81"/>
        <v>0</v>
      </c>
      <c r="AP382" s="397">
        <f t="shared" si="82"/>
        <v>0</v>
      </c>
      <c r="AQ382" s="397">
        <f t="shared" si="82"/>
        <v>0</v>
      </c>
      <c r="AR382" s="397">
        <f t="shared" si="82"/>
        <v>0</v>
      </c>
      <c r="AS382" s="397">
        <f t="shared" si="82"/>
        <v>0</v>
      </c>
      <c r="AT382" s="397">
        <f t="shared" si="83"/>
        <v>0</v>
      </c>
      <c r="AU382" s="397">
        <f t="shared" si="83"/>
        <v>0</v>
      </c>
      <c r="AV382" s="397">
        <f t="shared" si="83"/>
        <v>0</v>
      </c>
      <c r="AW382" s="314">
        <f t="shared" si="96"/>
        <v>0.62249999999999961</v>
      </c>
    </row>
    <row r="383" spans="2:49" x14ac:dyDescent="0.25">
      <c r="B383" s="24"/>
      <c r="C383" s="265" t="s">
        <v>649</v>
      </c>
      <c r="D383" s="23" t="str">
        <f>IFERROR(VLOOKUP($C383,'World Cup Players'!B:X,3,FALSE),0)</f>
        <v>nl Netherlands</v>
      </c>
      <c r="E383" s="30"/>
      <c r="F383" s="23">
        <f>IFERROR(VLOOKUP($C383,'World Cup Players'!B:X,9,FALSE),0)</f>
        <v>185</v>
      </c>
      <c r="G383" s="23">
        <f>IFERROR(VLOOKUP($C383,'World Cup Players'!B:X,11,FALSE),0)</f>
        <v>0</v>
      </c>
      <c r="H383" s="23">
        <f>IFERROR(VLOOKUP($C383,'World Cup Players'!B:X,12,FALSE),0)</f>
        <v>0</v>
      </c>
      <c r="I383" s="23">
        <f>IFERROR(VLOOKUP($C383,'GAME WINNING GOALS'!A:B,2,FALSE),0)</f>
        <v>0</v>
      </c>
      <c r="J383" s="23">
        <f>IFERROR(VLOOKUP($C383,'World Cup Players'!B:X,17,FALSE),0)</f>
        <v>0</v>
      </c>
      <c r="K383" s="23">
        <f>IFERROR(VLOOKUP($C383,'World Cup Players'!B:X,18,FALSE),0)</f>
        <v>0</v>
      </c>
      <c r="L383" s="44">
        <f>IFERROR(VLOOKUP($C383,'World Cup GK'!B:AE,16,FALSE),0)</f>
        <v>0</v>
      </c>
      <c r="M383" s="44">
        <f>IFERROR(VLOOKUP($C383,'World Cup GK'!B:AE,19,FALSE),0)</f>
        <v>0</v>
      </c>
      <c r="N383" s="44">
        <f>IFERROR(VLOOKUP($C383,'World Cup GK'!B:AE,14,FALSE),0)</f>
        <v>0</v>
      </c>
      <c r="O383" s="44">
        <f>IFERROR(VLOOKUP($C383,'World Cup GK'!B:AE,11,FALSE),0)</f>
        <v>0</v>
      </c>
      <c r="P383" s="43">
        <f t="shared" si="86"/>
        <v>1.5355000000000001</v>
      </c>
      <c r="S383" s="24"/>
      <c r="T383" s="265" t="s">
        <v>649</v>
      </c>
      <c r="U383" s="23" t="s">
        <v>647</v>
      </c>
      <c r="V383" s="30"/>
      <c r="W383" s="23">
        <v>185</v>
      </c>
      <c r="X383" s="23">
        <v>0</v>
      </c>
      <c r="Y383" s="23">
        <v>0</v>
      </c>
      <c r="Z383" s="23">
        <v>0</v>
      </c>
      <c r="AA383" s="23">
        <v>0</v>
      </c>
      <c r="AB383" s="23">
        <v>0</v>
      </c>
      <c r="AC383" s="44">
        <v>0</v>
      </c>
      <c r="AD383" s="44">
        <v>0</v>
      </c>
      <c r="AE383" s="44">
        <v>0</v>
      </c>
      <c r="AF383" s="44">
        <v>0</v>
      </c>
      <c r="AG383" s="43">
        <v>1.5355000000000001</v>
      </c>
      <c r="AI383" s="24"/>
      <c r="AJ383" s="265" t="s">
        <v>649</v>
      </c>
      <c r="AK383" s="23" t="s">
        <v>647</v>
      </c>
      <c r="AL383" s="30"/>
      <c r="AM383" s="397">
        <f t="shared" si="80"/>
        <v>0</v>
      </c>
      <c r="AN383" s="397">
        <f t="shared" si="81"/>
        <v>0</v>
      </c>
      <c r="AO383" s="397">
        <f t="shared" si="81"/>
        <v>0</v>
      </c>
      <c r="AP383" s="397">
        <f t="shared" si="82"/>
        <v>0</v>
      </c>
      <c r="AQ383" s="397">
        <f t="shared" si="82"/>
        <v>0</v>
      </c>
      <c r="AR383" s="397">
        <f t="shared" si="82"/>
        <v>0</v>
      </c>
      <c r="AS383" s="397">
        <f t="shared" si="82"/>
        <v>0</v>
      </c>
      <c r="AT383" s="397">
        <f t="shared" si="83"/>
        <v>0</v>
      </c>
      <c r="AU383" s="397">
        <f t="shared" si="83"/>
        <v>0</v>
      </c>
      <c r="AV383" s="397">
        <f t="shared" si="83"/>
        <v>0</v>
      </c>
      <c r="AW383" s="314">
        <f t="shared" si="85"/>
        <v>0</v>
      </c>
    </row>
    <row r="384" spans="2:49" x14ac:dyDescent="0.25">
      <c r="B384" s="24"/>
      <c r="C384" s="265" t="s">
        <v>491</v>
      </c>
      <c r="D384" s="23" t="str">
        <f>IFERROR(VLOOKUP($C384,'World Cup Players'!B:X,3,FALSE),0)</f>
        <v>pt Portugal</v>
      </c>
      <c r="E384" s="30"/>
      <c r="F384" s="23">
        <f>IFERROR(VLOOKUP($C384,'World Cup Players'!B:X,9,FALSE),0)</f>
        <v>422</v>
      </c>
      <c r="G384" s="23">
        <f>IFERROR(VLOOKUP($C384,'World Cup Players'!B:X,11,FALSE),0)</f>
        <v>0</v>
      </c>
      <c r="H384" s="23">
        <f>IFERROR(VLOOKUP($C384,'World Cup Players'!B:X,12,FALSE),0)</f>
        <v>1</v>
      </c>
      <c r="I384" s="23">
        <f>IFERROR(VLOOKUP($C384,'GAME WINNING GOALS'!A:B,2,FALSE),0)</f>
        <v>0</v>
      </c>
      <c r="J384" s="23">
        <f>IFERROR(VLOOKUP($C384,'World Cup Players'!B:X,17,FALSE),0)</f>
        <v>0</v>
      </c>
      <c r="K384" s="23">
        <f>IFERROR(VLOOKUP($C384,'World Cup Players'!B:X,18,FALSE),0)</f>
        <v>0</v>
      </c>
      <c r="L384" s="44">
        <f>IFERROR(VLOOKUP($C384,'World Cup GK'!B:AE,16,FALSE),0)</f>
        <v>0</v>
      </c>
      <c r="M384" s="44">
        <f>IFERROR(VLOOKUP($C384,'World Cup GK'!B:AE,19,FALSE),0)</f>
        <v>0</v>
      </c>
      <c r="N384" s="44">
        <f>IFERROR(VLOOKUP($C384,'World Cup GK'!B:AE,14,FALSE),0)</f>
        <v>0</v>
      </c>
      <c r="O384" s="44">
        <f>IFERROR(VLOOKUP($C384,'World Cup GK'!B:AE,11,FALSE),0)</f>
        <v>0</v>
      </c>
      <c r="P384" s="43">
        <f t="shared" si="86"/>
        <v>4.5026000000000002</v>
      </c>
      <c r="S384" s="24"/>
      <c r="T384" s="265" t="s">
        <v>491</v>
      </c>
      <c r="U384" s="23" t="s">
        <v>1545</v>
      </c>
      <c r="V384" s="30"/>
      <c r="W384" s="23">
        <v>422</v>
      </c>
      <c r="X384" s="23">
        <v>0</v>
      </c>
      <c r="Y384" s="23">
        <v>1</v>
      </c>
      <c r="Z384" s="23">
        <v>0</v>
      </c>
      <c r="AA384" s="23">
        <v>0</v>
      </c>
      <c r="AB384" s="23">
        <v>0</v>
      </c>
      <c r="AC384" s="44">
        <v>0</v>
      </c>
      <c r="AD384" s="44">
        <v>0</v>
      </c>
      <c r="AE384" s="44">
        <v>0</v>
      </c>
      <c r="AF384" s="44">
        <v>0</v>
      </c>
      <c r="AG384" s="43">
        <v>4.5026000000000002</v>
      </c>
      <c r="AI384" s="24"/>
      <c r="AJ384" s="265" t="s">
        <v>491</v>
      </c>
      <c r="AK384" s="23" t="s">
        <v>1545</v>
      </c>
      <c r="AL384" s="30"/>
      <c r="AM384" s="397">
        <f t="shared" si="80"/>
        <v>0</v>
      </c>
      <c r="AN384" s="397">
        <f t="shared" si="81"/>
        <v>0</v>
      </c>
      <c r="AO384" s="397">
        <f t="shared" si="81"/>
        <v>0</v>
      </c>
      <c r="AP384" s="397">
        <f t="shared" si="82"/>
        <v>0</v>
      </c>
      <c r="AQ384" s="397">
        <f t="shared" si="82"/>
        <v>0</v>
      </c>
      <c r="AR384" s="397">
        <f t="shared" si="82"/>
        <v>0</v>
      </c>
      <c r="AS384" s="397">
        <f t="shared" si="82"/>
        <v>0</v>
      </c>
      <c r="AT384" s="397">
        <f t="shared" si="83"/>
        <v>0</v>
      </c>
      <c r="AU384" s="397">
        <f t="shared" si="83"/>
        <v>0</v>
      </c>
      <c r="AV384" s="397">
        <f t="shared" si="83"/>
        <v>0</v>
      </c>
      <c r="AW384" s="314">
        <f t="shared" si="85"/>
        <v>0</v>
      </c>
    </row>
    <row r="385" spans="2:49" x14ac:dyDescent="0.25">
      <c r="B385" s="24"/>
      <c r="C385" s="265" t="s">
        <v>706</v>
      </c>
      <c r="D385" s="23" t="str">
        <f>IFERROR(VLOOKUP($C385,'World Cup Players'!B:X,3,FALSE),0)</f>
        <v>ar Argentina</v>
      </c>
      <c r="E385" s="30"/>
      <c r="F385" s="23">
        <f>IFERROR(VLOOKUP($C385,'World Cup Players'!B:X,9,FALSE),0)</f>
        <v>630</v>
      </c>
      <c r="G385" s="23">
        <f>IFERROR(VLOOKUP($C385,'World Cup Players'!B:X,11,FALSE),0)</f>
        <v>1</v>
      </c>
      <c r="H385" s="23">
        <f>IFERROR(VLOOKUP($C385,'World Cup Players'!B:X,12,FALSE),0)</f>
        <v>1</v>
      </c>
      <c r="I385" s="23">
        <f>IFERROR(VLOOKUP($C385,'GAME WINNING GOALS'!A:B,2,FALSE),0)</f>
        <v>0</v>
      </c>
      <c r="J385" s="23">
        <f>IFERROR(VLOOKUP($C385,'World Cup Players'!B:X,17,FALSE),0)</f>
        <v>0</v>
      </c>
      <c r="K385" s="23">
        <f>IFERROR(VLOOKUP($C385,'World Cup Players'!B:X,18,FALSE),0)</f>
        <v>0</v>
      </c>
      <c r="L385" s="44">
        <f>IFERROR(VLOOKUP($C385,'World Cup GK'!B:AE,16,FALSE),0)</f>
        <v>0</v>
      </c>
      <c r="M385" s="44">
        <f>IFERROR(VLOOKUP($C385,'World Cup GK'!B:AE,19,FALSE),0)</f>
        <v>0</v>
      </c>
      <c r="N385" s="44">
        <f>IFERROR(VLOOKUP($C385,'World Cup GK'!B:AE,14,FALSE),0)</f>
        <v>0</v>
      </c>
      <c r="O385" s="44">
        <f>IFERROR(VLOOKUP($C385,'World Cup GK'!B:AE,11,FALSE),0)</f>
        <v>0</v>
      </c>
      <c r="P385" s="43">
        <f t="shared" si="86"/>
        <v>7.2290000000000001</v>
      </c>
      <c r="S385" s="24"/>
      <c r="T385" s="265" t="s">
        <v>706</v>
      </c>
      <c r="U385" s="23" t="s">
        <v>1404</v>
      </c>
      <c r="V385" s="30"/>
      <c r="W385" s="23">
        <v>420</v>
      </c>
      <c r="X385" s="23">
        <v>0</v>
      </c>
      <c r="Y385" s="23">
        <v>1</v>
      </c>
      <c r="Z385" s="23">
        <v>0</v>
      </c>
      <c r="AA385" s="23">
        <v>0</v>
      </c>
      <c r="AB385" s="23">
        <v>0</v>
      </c>
      <c r="AC385" s="44">
        <v>0</v>
      </c>
      <c r="AD385" s="44">
        <v>0</v>
      </c>
      <c r="AE385" s="44">
        <v>0</v>
      </c>
      <c r="AF385" s="44">
        <v>0</v>
      </c>
      <c r="AG385" s="43">
        <v>4.4860000000000007</v>
      </c>
      <c r="AI385" s="24"/>
      <c r="AJ385" s="265" t="s">
        <v>706</v>
      </c>
      <c r="AK385" s="23" t="s">
        <v>1404</v>
      </c>
      <c r="AL385" s="30"/>
      <c r="AM385" s="397">
        <f t="shared" si="80"/>
        <v>210</v>
      </c>
      <c r="AN385" s="397">
        <f t="shared" si="81"/>
        <v>1</v>
      </c>
      <c r="AO385" s="397">
        <f t="shared" si="81"/>
        <v>0</v>
      </c>
      <c r="AP385" s="397">
        <f t="shared" si="82"/>
        <v>0</v>
      </c>
      <c r="AQ385" s="397">
        <f t="shared" si="82"/>
        <v>0</v>
      </c>
      <c r="AR385" s="397">
        <f t="shared" si="82"/>
        <v>0</v>
      </c>
      <c r="AS385" s="397">
        <f t="shared" si="82"/>
        <v>0</v>
      </c>
      <c r="AT385" s="397">
        <f t="shared" si="83"/>
        <v>0</v>
      </c>
      <c r="AU385" s="397">
        <f t="shared" si="83"/>
        <v>0</v>
      </c>
      <c r="AV385" s="397">
        <f t="shared" si="83"/>
        <v>0</v>
      </c>
      <c r="AW385" s="314">
        <f>P385-AG385</f>
        <v>2.7429999999999994</v>
      </c>
    </row>
    <row r="386" spans="2:49" x14ac:dyDescent="0.25">
      <c r="B386" s="24"/>
      <c r="C386" s="265" t="s">
        <v>594</v>
      </c>
      <c r="D386" s="23" t="str">
        <f>IFERROR(VLOOKUP($C386,'World Cup Players'!B:X,3,FALSE),0)</f>
        <v>tr Türkiye</v>
      </c>
      <c r="E386" s="30"/>
      <c r="F386" s="23">
        <f>IFERROR(VLOOKUP($C386,'World Cup Players'!B:X,9,FALSE),0)</f>
        <v>270</v>
      </c>
      <c r="G386" s="23">
        <f>IFERROR(VLOOKUP($C386,'World Cup Players'!B:X,11,FALSE),0)</f>
        <v>1</v>
      </c>
      <c r="H386" s="23">
        <f>IFERROR(VLOOKUP($C386,'World Cup Players'!B:X,12,FALSE),0)</f>
        <v>0</v>
      </c>
      <c r="I386" s="23">
        <f>IFERROR(VLOOKUP($C386,'GAME WINNING GOALS'!A:B,2,FALSE),0)</f>
        <v>0</v>
      </c>
      <c r="J386" s="23">
        <f>IFERROR(VLOOKUP($C386,'World Cup Players'!B:X,17,FALSE),0)</f>
        <v>0</v>
      </c>
      <c r="K386" s="23">
        <f>IFERROR(VLOOKUP($C386,'World Cup Players'!B:X,18,FALSE),0)</f>
        <v>0</v>
      </c>
      <c r="L386" s="44">
        <f>IFERROR(VLOOKUP($C386,'World Cup GK'!B:AE,16,FALSE),0)</f>
        <v>0</v>
      </c>
      <c r="M386" s="44">
        <f>IFERROR(VLOOKUP($C386,'World Cup GK'!B:AE,19,FALSE),0)</f>
        <v>0</v>
      </c>
      <c r="N386" s="44">
        <f>IFERROR(VLOOKUP($C386,'World Cup GK'!B:AE,14,FALSE),0)</f>
        <v>0</v>
      </c>
      <c r="O386" s="44">
        <f>IFERROR(VLOOKUP($C386,'World Cup GK'!B:AE,11,FALSE),0)</f>
        <v>0</v>
      </c>
      <c r="P386" s="43">
        <f t="shared" si="86"/>
        <v>3.2410000000000001</v>
      </c>
      <c r="S386" s="24"/>
      <c r="T386" s="265" t="s">
        <v>594</v>
      </c>
      <c r="U386" s="23" t="s">
        <v>654</v>
      </c>
      <c r="V386" s="30"/>
      <c r="W386" s="23">
        <v>270</v>
      </c>
      <c r="X386" s="23">
        <v>1</v>
      </c>
      <c r="Y386" s="23">
        <v>0</v>
      </c>
      <c r="Z386" s="23">
        <v>0</v>
      </c>
      <c r="AA386" s="23">
        <v>0</v>
      </c>
      <c r="AB386" s="23">
        <v>0</v>
      </c>
      <c r="AC386" s="44">
        <v>0</v>
      </c>
      <c r="AD386" s="44">
        <v>0</v>
      </c>
      <c r="AE386" s="44">
        <v>0</v>
      </c>
      <c r="AF386" s="44">
        <v>0</v>
      </c>
      <c r="AG386" s="43">
        <v>3.2410000000000001</v>
      </c>
      <c r="AI386" s="24"/>
      <c r="AJ386" s="265" t="s">
        <v>594</v>
      </c>
      <c r="AK386" s="23" t="s">
        <v>654</v>
      </c>
      <c r="AL386" s="30"/>
      <c r="AM386" s="397">
        <f t="shared" si="80"/>
        <v>0</v>
      </c>
      <c r="AN386" s="397">
        <f t="shared" si="81"/>
        <v>0</v>
      </c>
      <c r="AO386" s="397">
        <f t="shared" si="81"/>
        <v>0</v>
      </c>
      <c r="AP386" s="397">
        <f t="shared" si="82"/>
        <v>0</v>
      </c>
      <c r="AQ386" s="397">
        <f t="shared" si="82"/>
        <v>0</v>
      </c>
      <c r="AR386" s="397">
        <f t="shared" si="82"/>
        <v>0</v>
      </c>
      <c r="AS386" s="397">
        <f t="shared" si="82"/>
        <v>0</v>
      </c>
      <c r="AT386" s="397">
        <f t="shared" si="83"/>
        <v>0</v>
      </c>
      <c r="AU386" s="397">
        <f t="shared" si="83"/>
        <v>0</v>
      </c>
      <c r="AV386" s="397">
        <f t="shared" si="83"/>
        <v>0</v>
      </c>
      <c r="AW386" s="314">
        <f t="shared" si="85"/>
        <v>0</v>
      </c>
    </row>
    <row r="387" spans="2:49" x14ac:dyDescent="0.25">
      <c r="B387" s="24"/>
      <c r="C387" s="278" t="s">
        <v>225</v>
      </c>
      <c r="D387" s="23" t="str">
        <f>IFERROR(VLOOKUP($C387,'World Cup Players'!B:X,3,FALSE),0)</f>
        <v>eng England</v>
      </c>
      <c r="E387" s="30"/>
      <c r="F387" s="23">
        <f>IFERROR(VLOOKUP($C387,'World Cup Players'!B:X,9,FALSE),0)</f>
        <v>602</v>
      </c>
      <c r="G387" s="23">
        <f>IFERROR(VLOOKUP($C387,'World Cup Players'!B:X,11,FALSE),0)</f>
        <v>6</v>
      </c>
      <c r="H387" s="23">
        <f>IFERROR(VLOOKUP($C387,'World Cup Players'!B:X,12,FALSE),0)</f>
        <v>1</v>
      </c>
      <c r="I387" s="23">
        <f>IFERROR(VLOOKUP($C387,'GAME WINNING GOALS'!A:B,2,FALSE),0)</f>
        <v>3</v>
      </c>
      <c r="J387" s="23">
        <f>IFERROR(VLOOKUP($C387,'World Cup Players'!B:X,17,FALSE),0)</f>
        <v>1</v>
      </c>
      <c r="K387" s="23">
        <f>IFERROR(VLOOKUP($C387,'World Cup Players'!B:X,18,FALSE),0)</f>
        <v>0</v>
      </c>
      <c r="L387" s="44">
        <f>IFERROR(VLOOKUP($C387,'World Cup GK'!B:AE,16,FALSE),0)</f>
        <v>0</v>
      </c>
      <c r="M387" s="44">
        <f>IFERROR(VLOOKUP($C387,'World Cup GK'!B:AE,19,FALSE),0)</f>
        <v>0</v>
      </c>
      <c r="N387" s="44">
        <f>IFERROR(VLOOKUP($C387,'World Cup GK'!B:AE,14,FALSE),0)</f>
        <v>0</v>
      </c>
      <c r="O387" s="44">
        <f>IFERROR(VLOOKUP($C387,'World Cup GK'!B:AE,11,FALSE),0)</f>
        <v>0</v>
      </c>
      <c r="P387" s="43">
        <f t="shared" si="86"/>
        <v>14.746600000000001</v>
      </c>
      <c r="S387" s="24"/>
      <c r="T387" s="278" t="s">
        <v>225</v>
      </c>
      <c r="U387" s="23" t="s">
        <v>1542</v>
      </c>
      <c r="V387" s="30"/>
      <c r="W387" s="23">
        <v>402</v>
      </c>
      <c r="X387" s="23">
        <v>4</v>
      </c>
      <c r="Y387" s="23">
        <v>1</v>
      </c>
      <c r="Z387" s="23">
        <v>2</v>
      </c>
      <c r="AA387" s="23">
        <v>1</v>
      </c>
      <c r="AB387" s="23">
        <v>0</v>
      </c>
      <c r="AC387" s="44">
        <v>0</v>
      </c>
      <c r="AD387" s="44">
        <v>0</v>
      </c>
      <c r="AE387" s="44">
        <v>0</v>
      </c>
      <c r="AF387" s="44">
        <v>0</v>
      </c>
      <c r="AG387" s="43">
        <v>10.086600000000001</v>
      </c>
      <c r="AI387" s="24"/>
      <c r="AJ387" s="278" t="s">
        <v>225</v>
      </c>
      <c r="AK387" s="23" t="s">
        <v>1542</v>
      </c>
      <c r="AL387" s="30"/>
      <c r="AM387" s="397">
        <f t="shared" si="80"/>
        <v>200</v>
      </c>
      <c r="AN387" s="397">
        <f t="shared" si="81"/>
        <v>2</v>
      </c>
      <c r="AO387" s="397">
        <f t="shared" si="81"/>
        <v>0</v>
      </c>
      <c r="AP387" s="397">
        <f t="shared" si="82"/>
        <v>1</v>
      </c>
      <c r="AQ387" s="397">
        <f t="shared" si="82"/>
        <v>0</v>
      </c>
      <c r="AR387" s="397">
        <f t="shared" si="82"/>
        <v>0</v>
      </c>
      <c r="AS387" s="397">
        <f t="shared" si="82"/>
        <v>0</v>
      </c>
      <c r="AT387" s="397">
        <f t="shared" si="83"/>
        <v>0</v>
      </c>
      <c r="AU387" s="397">
        <f t="shared" si="83"/>
        <v>0</v>
      </c>
      <c r="AV387" s="397">
        <f t="shared" si="83"/>
        <v>0</v>
      </c>
      <c r="AW387" s="314">
        <f t="shared" ref="AW387:AW389" si="97">P387-AG387</f>
        <v>4.66</v>
      </c>
    </row>
    <row r="388" spans="2:49" x14ac:dyDescent="0.25">
      <c r="B388" s="24"/>
      <c r="C388" s="265" t="s">
        <v>720</v>
      </c>
      <c r="D388" s="23" t="str">
        <f>IFERROR(VLOOKUP($C388,'World Cup Players'!B:X,3,FALSE),0)</f>
        <v>fr France</v>
      </c>
      <c r="E388" s="30"/>
      <c r="F388" s="23">
        <f>IFERROR(VLOOKUP($C388,'World Cup Players'!B:X,9,FALSE),0)</f>
        <v>556</v>
      </c>
      <c r="G388" s="23">
        <f>IFERROR(VLOOKUP($C388,'World Cup Players'!B:X,11,FALSE),0)</f>
        <v>0</v>
      </c>
      <c r="H388" s="23">
        <f>IFERROR(VLOOKUP($C388,'World Cup Players'!B:X,12,FALSE),0)</f>
        <v>5</v>
      </c>
      <c r="I388" s="23">
        <f>IFERROR(VLOOKUP($C388,'GAME WINNING GOALS'!A:B,2,FALSE),0)</f>
        <v>0</v>
      </c>
      <c r="J388" s="23">
        <f>IFERROR(VLOOKUP($C388,'World Cup Players'!B:X,17,FALSE),0)</f>
        <v>1</v>
      </c>
      <c r="K388" s="23">
        <f>IFERROR(VLOOKUP($C388,'World Cup Players'!B:X,18,FALSE),0)</f>
        <v>0</v>
      </c>
      <c r="L388" s="44">
        <f>IFERROR(VLOOKUP($C388,'World Cup GK'!B:AE,16,FALSE),0)</f>
        <v>0</v>
      </c>
      <c r="M388" s="44">
        <f>IFERROR(VLOOKUP($C388,'World Cup GK'!B:AE,19,FALSE),0)</f>
        <v>0</v>
      </c>
      <c r="N388" s="44">
        <f>IFERROR(VLOOKUP($C388,'World Cup GK'!B:AE,14,FALSE),0)</f>
        <v>0</v>
      </c>
      <c r="O388" s="44">
        <f>IFERROR(VLOOKUP($C388,'World Cup GK'!B:AE,11,FALSE),0)</f>
        <v>0</v>
      </c>
      <c r="P388" s="43">
        <f t="shared" si="86"/>
        <v>9.3647999999999989</v>
      </c>
      <c r="S388" s="24"/>
      <c r="T388" s="265" t="s">
        <v>720</v>
      </c>
      <c r="U388" s="23" t="s">
        <v>1420</v>
      </c>
      <c r="V388" s="30"/>
      <c r="W388" s="23">
        <v>395</v>
      </c>
      <c r="X388" s="23">
        <v>0</v>
      </c>
      <c r="Y388" s="23">
        <v>5</v>
      </c>
      <c r="Z388" s="23">
        <v>0</v>
      </c>
      <c r="AA388" s="23">
        <v>1</v>
      </c>
      <c r="AB388" s="23">
        <v>0</v>
      </c>
      <c r="AC388" s="44">
        <v>0</v>
      </c>
      <c r="AD388" s="44">
        <v>0</v>
      </c>
      <c r="AE388" s="44">
        <v>0</v>
      </c>
      <c r="AF388" s="44">
        <v>0</v>
      </c>
      <c r="AG388" s="43">
        <v>8.0285000000000011</v>
      </c>
      <c r="AI388" s="24"/>
      <c r="AJ388" s="265" t="s">
        <v>720</v>
      </c>
      <c r="AK388" s="23" t="s">
        <v>1420</v>
      </c>
      <c r="AL388" s="30"/>
      <c r="AM388" s="397">
        <f t="shared" si="80"/>
        <v>161</v>
      </c>
      <c r="AN388" s="397">
        <f t="shared" si="81"/>
        <v>0</v>
      </c>
      <c r="AO388" s="397">
        <f t="shared" si="81"/>
        <v>0</v>
      </c>
      <c r="AP388" s="397">
        <f t="shared" si="82"/>
        <v>0</v>
      </c>
      <c r="AQ388" s="397">
        <f t="shared" si="82"/>
        <v>0</v>
      </c>
      <c r="AR388" s="397">
        <f t="shared" si="82"/>
        <v>0</v>
      </c>
      <c r="AS388" s="397">
        <f t="shared" si="82"/>
        <v>0</v>
      </c>
      <c r="AT388" s="397">
        <f t="shared" si="83"/>
        <v>0</v>
      </c>
      <c r="AU388" s="397">
        <f t="shared" si="83"/>
        <v>0</v>
      </c>
      <c r="AV388" s="397">
        <f t="shared" si="83"/>
        <v>0</v>
      </c>
      <c r="AW388" s="314">
        <f t="shared" si="97"/>
        <v>1.3362999999999978</v>
      </c>
    </row>
    <row r="389" spans="2:49" x14ac:dyDescent="0.25">
      <c r="B389" s="24"/>
      <c r="C389" s="265" t="s">
        <v>475</v>
      </c>
      <c r="D389" s="23" t="str">
        <f>IFERROR(VLOOKUP($C389,'World Cup Players'!B:X,3,FALSE),0)</f>
        <v>es Spain</v>
      </c>
      <c r="E389" s="30"/>
      <c r="F389" s="23">
        <f>IFERROR(VLOOKUP($C389,'World Cup Players'!B:X,9,FALSE),0)</f>
        <v>67</v>
      </c>
      <c r="G389" s="23">
        <f>IFERROR(VLOOKUP($C389,'World Cup Players'!B:X,11,FALSE),0)</f>
        <v>0</v>
      </c>
      <c r="H389" s="23">
        <f>IFERROR(VLOOKUP($C389,'World Cup Players'!B:X,12,FALSE),0)</f>
        <v>0</v>
      </c>
      <c r="I389" s="23">
        <f>IFERROR(VLOOKUP($C389,'GAME WINNING GOALS'!A:B,2,FALSE),0)</f>
        <v>0</v>
      </c>
      <c r="J389" s="23">
        <f>IFERROR(VLOOKUP($C389,'World Cup Players'!B:X,17,FALSE),0)</f>
        <v>0</v>
      </c>
      <c r="K389" s="23">
        <f>IFERROR(VLOOKUP($C389,'World Cup Players'!B:X,18,FALSE),0)</f>
        <v>0</v>
      </c>
      <c r="L389" s="44">
        <f>IFERROR(VLOOKUP($C389,'World Cup GK'!B:AE,16,FALSE),0)</f>
        <v>0</v>
      </c>
      <c r="M389" s="44">
        <f>IFERROR(VLOOKUP($C389,'World Cup GK'!B:AE,19,FALSE),0)</f>
        <v>0</v>
      </c>
      <c r="N389" s="44">
        <f>IFERROR(VLOOKUP($C389,'World Cup GK'!B:AE,14,FALSE),0)</f>
        <v>0</v>
      </c>
      <c r="O389" s="44">
        <f>IFERROR(VLOOKUP($C389,'World Cup GK'!B:AE,11,FALSE),0)</f>
        <v>0</v>
      </c>
      <c r="P389" s="43">
        <f t="shared" si="86"/>
        <v>0.55610000000000004</v>
      </c>
      <c r="S389" s="24"/>
      <c r="T389" s="265" t="s">
        <v>475</v>
      </c>
      <c r="U389" s="23" t="s">
        <v>1275</v>
      </c>
      <c r="V389" s="30"/>
      <c r="W389" s="23">
        <v>48</v>
      </c>
      <c r="X389" s="23">
        <v>0</v>
      </c>
      <c r="Y389" s="23">
        <v>0</v>
      </c>
      <c r="Z389" s="23">
        <v>0</v>
      </c>
      <c r="AA389" s="23">
        <v>0</v>
      </c>
      <c r="AB389" s="23">
        <v>0</v>
      </c>
      <c r="AC389" s="44">
        <v>0</v>
      </c>
      <c r="AD389" s="44">
        <v>0</v>
      </c>
      <c r="AE389" s="44">
        <v>0</v>
      </c>
      <c r="AF389" s="44">
        <v>0</v>
      </c>
      <c r="AG389" s="43">
        <v>0.39839999999999998</v>
      </c>
      <c r="AI389" s="24"/>
      <c r="AJ389" s="265" t="s">
        <v>475</v>
      </c>
      <c r="AK389" s="23" t="s">
        <v>1275</v>
      </c>
      <c r="AL389" s="30"/>
      <c r="AM389" s="397">
        <f t="shared" si="80"/>
        <v>19</v>
      </c>
      <c r="AN389" s="397">
        <f t="shared" si="81"/>
        <v>0</v>
      </c>
      <c r="AO389" s="397">
        <f t="shared" si="81"/>
        <v>0</v>
      </c>
      <c r="AP389" s="397">
        <f t="shared" si="82"/>
        <v>0</v>
      </c>
      <c r="AQ389" s="397">
        <f t="shared" si="82"/>
        <v>0</v>
      </c>
      <c r="AR389" s="397">
        <f t="shared" si="82"/>
        <v>0</v>
      </c>
      <c r="AS389" s="397">
        <f t="shared" ref="AS389:AV452" si="98">L389-AC389</f>
        <v>0</v>
      </c>
      <c r="AT389" s="397">
        <f t="shared" si="83"/>
        <v>0</v>
      </c>
      <c r="AU389" s="397">
        <f t="shared" si="83"/>
        <v>0</v>
      </c>
      <c r="AV389" s="397">
        <f t="shared" si="83"/>
        <v>0</v>
      </c>
      <c r="AW389" s="314">
        <f t="shared" si="97"/>
        <v>0.15770000000000006</v>
      </c>
    </row>
    <row r="390" spans="2:49" x14ac:dyDescent="0.25">
      <c r="B390" s="24"/>
      <c r="C390" s="278" t="s">
        <v>427</v>
      </c>
      <c r="D390" s="23" t="str">
        <f>IFERROR(VLOOKUP($C390,'World Cup Players'!B:X,3,FALSE),0)</f>
        <v>hr Croatia</v>
      </c>
      <c r="E390" s="30"/>
      <c r="F390" s="23">
        <f>IFERROR(VLOOKUP($C390,'World Cup Players'!B:X,9,FALSE),0)</f>
        <v>317</v>
      </c>
      <c r="G390" s="23">
        <f>IFERROR(VLOOKUP($C390,'World Cup Players'!B:X,11,FALSE),0)</f>
        <v>0</v>
      </c>
      <c r="H390" s="23">
        <f>IFERROR(VLOOKUP($C390,'World Cup Players'!B:X,12,FALSE),0)</f>
        <v>1</v>
      </c>
      <c r="I390" s="23">
        <f>IFERROR(VLOOKUP($C390,'GAME WINNING GOALS'!A:B,2,FALSE),0)</f>
        <v>0</v>
      </c>
      <c r="J390" s="23">
        <f>IFERROR(VLOOKUP($C390,'World Cup Players'!B:X,17,FALSE),0)</f>
        <v>1</v>
      </c>
      <c r="K390" s="23">
        <f>IFERROR(VLOOKUP($C390,'World Cup Players'!B:X,18,FALSE),0)</f>
        <v>0</v>
      </c>
      <c r="L390" s="44">
        <f>IFERROR(VLOOKUP($C390,'World Cup GK'!B:AE,16,FALSE),0)</f>
        <v>0</v>
      </c>
      <c r="M390" s="44">
        <f>IFERROR(VLOOKUP($C390,'World Cup GK'!B:AE,19,FALSE),0)</f>
        <v>0</v>
      </c>
      <c r="N390" s="44">
        <f>IFERROR(VLOOKUP($C390,'World Cup GK'!B:AE,14,FALSE),0)</f>
        <v>0</v>
      </c>
      <c r="O390" s="44">
        <f>IFERROR(VLOOKUP($C390,'World Cup GK'!B:AE,11,FALSE),0)</f>
        <v>0</v>
      </c>
      <c r="P390" s="43">
        <f t="shared" si="86"/>
        <v>3.3811</v>
      </c>
      <c r="S390" s="24"/>
      <c r="T390" s="278" t="s">
        <v>427</v>
      </c>
      <c r="U390" s="23" t="s">
        <v>1559</v>
      </c>
      <c r="V390" s="30"/>
      <c r="W390" s="23">
        <v>317</v>
      </c>
      <c r="X390" s="23">
        <v>0</v>
      </c>
      <c r="Y390" s="23">
        <v>1</v>
      </c>
      <c r="Z390" s="23">
        <v>0</v>
      </c>
      <c r="AA390" s="23">
        <v>1</v>
      </c>
      <c r="AB390" s="23">
        <v>0</v>
      </c>
      <c r="AC390" s="44">
        <v>0</v>
      </c>
      <c r="AD390" s="44">
        <v>0</v>
      </c>
      <c r="AE390" s="44">
        <v>0</v>
      </c>
      <c r="AF390" s="44">
        <v>0</v>
      </c>
      <c r="AG390" s="43">
        <v>3.3811</v>
      </c>
      <c r="AI390" s="24"/>
      <c r="AJ390" s="278" t="s">
        <v>427</v>
      </c>
      <c r="AK390" s="23" t="s">
        <v>1559</v>
      </c>
      <c r="AL390" s="30"/>
      <c r="AM390" s="397">
        <f t="shared" ref="AM390:AM453" si="99">F390-W390</f>
        <v>0</v>
      </c>
      <c r="AN390" s="397">
        <f t="shared" ref="AN390:AO453" si="100">G390-X390</f>
        <v>0</v>
      </c>
      <c r="AO390" s="397">
        <f t="shared" si="100"/>
        <v>0</v>
      </c>
      <c r="AP390" s="397">
        <f t="shared" ref="AP390:AV453" si="101">I390-Z390</f>
        <v>0</v>
      </c>
      <c r="AQ390" s="397">
        <f t="shared" si="101"/>
        <v>0</v>
      </c>
      <c r="AR390" s="397">
        <f t="shared" si="101"/>
        <v>0</v>
      </c>
      <c r="AS390" s="397">
        <f t="shared" si="98"/>
        <v>0</v>
      </c>
      <c r="AT390" s="397">
        <f t="shared" si="98"/>
        <v>0</v>
      </c>
      <c r="AU390" s="397">
        <f t="shared" si="98"/>
        <v>0</v>
      </c>
      <c r="AV390" s="397">
        <f t="shared" si="98"/>
        <v>0</v>
      </c>
      <c r="AW390" s="314">
        <f t="shared" ref="AW390:AW453" si="102">AG390-P390</f>
        <v>0</v>
      </c>
    </row>
    <row r="391" spans="2:49" x14ac:dyDescent="0.25">
      <c r="B391" s="24"/>
      <c r="C391" s="268" t="s">
        <v>543</v>
      </c>
      <c r="D391" s="23" t="str">
        <f>IFERROR(VLOOKUP($C391,'World Cup Players'!B:X,3,FALSE),0)</f>
        <v>pt Portugal</v>
      </c>
      <c r="E391" s="30"/>
      <c r="F391" s="23">
        <f>IFERROR(VLOOKUP($C391,'World Cup Players'!B:X,9,FALSE),0)</f>
        <v>376</v>
      </c>
      <c r="G391" s="23">
        <f>IFERROR(VLOOKUP($C391,'World Cup Players'!B:X,11,FALSE),0)</f>
        <v>0</v>
      </c>
      <c r="H391" s="23">
        <f>IFERROR(VLOOKUP($C391,'World Cup Players'!B:X,12,FALSE),0)</f>
        <v>0</v>
      </c>
      <c r="I391" s="23">
        <f>IFERROR(VLOOKUP($C391,'GAME WINNING GOALS'!A:B,2,FALSE),0)</f>
        <v>0</v>
      </c>
      <c r="J391" s="23">
        <f>IFERROR(VLOOKUP($C391,'World Cup Players'!B:X,17,FALSE),0)</f>
        <v>0</v>
      </c>
      <c r="K391" s="23">
        <f>IFERROR(VLOOKUP($C391,'World Cup Players'!B:X,18,FALSE),0)</f>
        <v>0</v>
      </c>
      <c r="L391" s="44">
        <f>IFERROR(VLOOKUP($C391,'World Cup GK'!B:AE,16,FALSE),0)</f>
        <v>0</v>
      </c>
      <c r="M391" s="44">
        <f>IFERROR(VLOOKUP($C391,'World Cup GK'!B:AE,19,FALSE),0)</f>
        <v>0</v>
      </c>
      <c r="N391" s="44">
        <f>IFERROR(VLOOKUP($C391,'World Cup GK'!B:AE,14,FALSE),0)</f>
        <v>0</v>
      </c>
      <c r="O391" s="44">
        <f>IFERROR(VLOOKUP($C391,'World Cup GK'!B:AE,11,FALSE),0)</f>
        <v>0</v>
      </c>
      <c r="P391" s="43">
        <f t="shared" si="86"/>
        <v>3.1208</v>
      </c>
      <c r="S391" s="24"/>
      <c r="T391" s="268" t="s">
        <v>543</v>
      </c>
      <c r="U391" s="23" t="s">
        <v>1545</v>
      </c>
      <c r="V391" s="30"/>
      <c r="W391" s="23">
        <v>376</v>
      </c>
      <c r="X391" s="23">
        <v>0</v>
      </c>
      <c r="Y391" s="23">
        <v>0</v>
      </c>
      <c r="Z391" s="23">
        <v>0</v>
      </c>
      <c r="AA391" s="23">
        <v>0</v>
      </c>
      <c r="AB391" s="23">
        <v>0</v>
      </c>
      <c r="AC391" s="44">
        <v>0</v>
      </c>
      <c r="AD391" s="44">
        <v>0</v>
      </c>
      <c r="AE391" s="44">
        <v>0</v>
      </c>
      <c r="AF391" s="44">
        <v>0</v>
      </c>
      <c r="AG391" s="43">
        <v>3.1208</v>
      </c>
      <c r="AI391" s="24"/>
      <c r="AJ391" s="268" t="s">
        <v>543</v>
      </c>
      <c r="AK391" s="23" t="s">
        <v>1545</v>
      </c>
      <c r="AL391" s="30"/>
      <c r="AM391" s="397">
        <f t="shared" si="99"/>
        <v>0</v>
      </c>
      <c r="AN391" s="397">
        <f t="shared" si="100"/>
        <v>0</v>
      </c>
      <c r="AO391" s="397">
        <f t="shared" si="100"/>
        <v>0</v>
      </c>
      <c r="AP391" s="397">
        <f t="shared" si="101"/>
        <v>0</v>
      </c>
      <c r="AQ391" s="397">
        <f t="shared" si="101"/>
        <v>0</v>
      </c>
      <c r="AR391" s="397">
        <f t="shared" si="101"/>
        <v>0</v>
      </c>
      <c r="AS391" s="397">
        <f t="shared" si="98"/>
        <v>0</v>
      </c>
      <c r="AT391" s="397">
        <f t="shared" si="98"/>
        <v>0</v>
      </c>
      <c r="AU391" s="397">
        <f t="shared" si="98"/>
        <v>0</v>
      </c>
      <c r="AV391" s="397">
        <f t="shared" si="98"/>
        <v>0</v>
      </c>
      <c r="AW391" s="314">
        <f t="shared" si="102"/>
        <v>0</v>
      </c>
    </row>
    <row r="392" spans="2:49" x14ac:dyDescent="0.25">
      <c r="B392" s="24"/>
      <c r="C392" s="265" t="s">
        <v>805</v>
      </c>
      <c r="D392" s="23" t="str">
        <f>IFERROR(VLOOKUP($C392,'World Cup Players'!B:X,3,FALSE),0)</f>
        <v>fr France</v>
      </c>
      <c r="E392" s="30"/>
      <c r="F392" s="23">
        <f>IFERROR(VLOOKUP($C392,'World Cup Players'!B:X,9,FALSE),0)</f>
        <v>85</v>
      </c>
      <c r="G392" s="23">
        <f>IFERROR(VLOOKUP($C392,'World Cup Players'!B:X,11,FALSE),0)</f>
        <v>0</v>
      </c>
      <c r="H392" s="23">
        <f>IFERROR(VLOOKUP($C392,'World Cup Players'!B:X,12,FALSE),0)</f>
        <v>0</v>
      </c>
      <c r="I392" s="23">
        <f>IFERROR(VLOOKUP($C392,'GAME WINNING GOALS'!A:B,2,FALSE),0)</f>
        <v>0</v>
      </c>
      <c r="J392" s="23">
        <f>IFERROR(VLOOKUP($C392,'World Cup Players'!B:X,17,FALSE),0)</f>
        <v>0</v>
      </c>
      <c r="K392" s="23">
        <f>IFERROR(VLOOKUP($C392,'World Cup Players'!B:X,18,FALSE),0)</f>
        <v>0</v>
      </c>
      <c r="L392" s="44">
        <f>IFERROR(VLOOKUP($C392,'World Cup GK'!B:AE,16,FALSE),0)</f>
        <v>0</v>
      </c>
      <c r="M392" s="44">
        <f>IFERROR(VLOOKUP($C392,'World Cup GK'!B:AE,19,FALSE),0)</f>
        <v>0</v>
      </c>
      <c r="N392" s="44">
        <f>IFERROR(VLOOKUP($C392,'World Cup GK'!B:AE,14,FALSE),0)</f>
        <v>0</v>
      </c>
      <c r="O392" s="44">
        <f>IFERROR(VLOOKUP($C392,'World Cup GK'!B:AE,11,FALSE),0)</f>
        <v>0</v>
      </c>
      <c r="P392" s="43">
        <f t="shared" si="86"/>
        <v>0.70550000000000002</v>
      </c>
      <c r="S392" s="24"/>
      <c r="T392" s="265" t="s">
        <v>805</v>
      </c>
      <c r="U392" s="23" t="s">
        <v>1420</v>
      </c>
      <c r="V392" s="30"/>
      <c r="W392" s="23">
        <v>66</v>
      </c>
      <c r="X392" s="23">
        <v>0</v>
      </c>
      <c r="Y392" s="23">
        <v>0</v>
      </c>
      <c r="Z392" s="23">
        <v>0</v>
      </c>
      <c r="AA392" s="23">
        <v>0</v>
      </c>
      <c r="AB392" s="23">
        <v>0</v>
      </c>
      <c r="AC392" s="44">
        <v>0</v>
      </c>
      <c r="AD392" s="44">
        <v>0</v>
      </c>
      <c r="AE392" s="44">
        <v>0</v>
      </c>
      <c r="AF392" s="44">
        <v>0</v>
      </c>
      <c r="AG392" s="43">
        <v>0.54779999999999995</v>
      </c>
      <c r="AI392" s="24"/>
      <c r="AJ392" s="265" t="s">
        <v>805</v>
      </c>
      <c r="AK392" s="23" t="s">
        <v>1420</v>
      </c>
      <c r="AL392" s="30"/>
      <c r="AM392" s="397">
        <f t="shared" si="99"/>
        <v>19</v>
      </c>
      <c r="AN392" s="397">
        <f t="shared" si="100"/>
        <v>0</v>
      </c>
      <c r="AO392" s="397">
        <f t="shared" si="100"/>
        <v>0</v>
      </c>
      <c r="AP392" s="397">
        <f t="shared" si="101"/>
        <v>0</v>
      </c>
      <c r="AQ392" s="397">
        <f t="shared" si="101"/>
        <v>0</v>
      </c>
      <c r="AR392" s="397">
        <f t="shared" si="101"/>
        <v>0</v>
      </c>
      <c r="AS392" s="397">
        <f t="shared" si="98"/>
        <v>0</v>
      </c>
      <c r="AT392" s="397">
        <f t="shared" si="98"/>
        <v>0</v>
      </c>
      <c r="AU392" s="397">
        <f t="shared" si="98"/>
        <v>0</v>
      </c>
      <c r="AV392" s="397">
        <f t="shared" si="98"/>
        <v>0</v>
      </c>
      <c r="AW392" s="314">
        <f>P392-AG392</f>
        <v>0.15770000000000006</v>
      </c>
    </row>
    <row r="393" spans="2:49" x14ac:dyDescent="0.25">
      <c r="B393" s="24"/>
      <c r="C393" s="265" t="s">
        <v>745</v>
      </c>
      <c r="D393" s="23" t="str">
        <f>IFERROR(VLOOKUP($C393,'World Cup Players'!B:X,3,FALSE),0)</f>
        <v>nz New Zealand</v>
      </c>
      <c r="E393" s="30"/>
      <c r="F393" s="23">
        <f>IFERROR(VLOOKUP($C393,'World Cup Players'!B:X,9,FALSE),0)</f>
        <v>270</v>
      </c>
      <c r="G393" s="23">
        <f>IFERROR(VLOOKUP($C393,'World Cup Players'!B:X,11,FALSE),0)</f>
        <v>0</v>
      </c>
      <c r="H393" s="23">
        <f>IFERROR(VLOOKUP($C393,'World Cup Players'!B:X,12,FALSE),0)</f>
        <v>2</v>
      </c>
      <c r="I393" s="23">
        <f>IFERROR(VLOOKUP($C393,'GAME WINNING GOALS'!A:B,2,FALSE),0)</f>
        <v>0</v>
      </c>
      <c r="J393" s="23">
        <f>IFERROR(VLOOKUP($C393,'World Cup Players'!B:X,17,FALSE),0)</f>
        <v>0</v>
      </c>
      <c r="K393" s="23">
        <f>IFERROR(VLOOKUP($C393,'World Cup Players'!B:X,18,FALSE),0)</f>
        <v>0</v>
      </c>
      <c r="L393" s="44">
        <f>IFERROR(VLOOKUP($C393,'World Cup GK'!B:AE,16,FALSE),0)</f>
        <v>0</v>
      </c>
      <c r="M393" s="44">
        <f>IFERROR(VLOOKUP($C393,'World Cup GK'!B:AE,19,FALSE),0)</f>
        <v>0</v>
      </c>
      <c r="N393" s="44">
        <f>IFERROR(VLOOKUP($C393,'World Cup GK'!B:AE,14,FALSE),0)</f>
        <v>0</v>
      </c>
      <c r="O393" s="44">
        <f>IFERROR(VLOOKUP($C393,'World Cup GK'!B:AE,11,FALSE),0)</f>
        <v>0</v>
      </c>
      <c r="P393" s="43">
        <f t="shared" si="86"/>
        <v>4.2409999999999997</v>
      </c>
      <c r="S393" s="24"/>
      <c r="T393" s="265" t="s">
        <v>745</v>
      </c>
      <c r="U393" s="23" t="s">
        <v>1256</v>
      </c>
      <c r="V393" s="30"/>
      <c r="W393" s="23">
        <v>270</v>
      </c>
      <c r="X393" s="23">
        <v>0</v>
      </c>
      <c r="Y393" s="23">
        <v>2</v>
      </c>
      <c r="Z393" s="23">
        <v>0</v>
      </c>
      <c r="AA393" s="23">
        <v>0</v>
      </c>
      <c r="AB393" s="23">
        <v>0</v>
      </c>
      <c r="AC393" s="44">
        <v>0</v>
      </c>
      <c r="AD393" s="44">
        <v>0</v>
      </c>
      <c r="AE393" s="44">
        <v>0</v>
      </c>
      <c r="AF393" s="44">
        <v>0</v>
      </c>
      <c r="AG393" s="43">
        <v>4.2409999999999997</v>
      </c>
      <c r="AI393" s="24"/>
      <c r="AJ393" s="265" t="s">
        <v>745</v>
      </c>
      <c r="AK393" s="23" t="s">
        <v>1256</v>
      </c>
      <c r="AL393" s="30"/>
      <c r="AM393" s="397">
        <f t="shared" si="99"/>
        <v>0</v>
      </c>
      <c r="AN393" s="397">
        <f t="shared" si="100"/>
        <v>0</v>
      </c>
      <c r="AO393" s="397">
        <f t="shared" si="100"/>
        <v>0</v>
      </c>
      <c r="AP393" s="397">
        <f t="shared" si="101"/>
        <v>0</v>
      </c>
      <c r="AQ393" s="397">
        <f t="shared" si="101"/>
        <v>0</v>
      </c>
      <c r="AR393" s="397">
        <f t="shared" si="101"/>
        <v>0</v>
      </c>
      <c r="AS393" s="397">
        <f t="shared" si="98"/>
        <v>0</v>
      </c>
      <c r="AT393" s="397">
        <f t="shared" si="98"/>
        <v>0</v>
      </c>
      <c r="AU393" s="397">
        <f t="shared" si="98"/>
        <v>0</v>
      </c>
      <c r="AV393" s="397">
        <f t="shared" si="98"/>
        <v>0</v>
      </c>
      <c r="AW393" s="314">
        <f t="shared" si="102"/>
        <v>0</v>
      </c>
    </row>
    <row r="394" spans="2:49" x14ac:dyDescent="0.25">
      <c r="B394" s="24"/>
      <c r="C394" s="265" t="s">
        <v>740</v>
      </c>
      <c r="D394" s="23" t="str">
        <f>IFERROR(VLOOKUP($C394,'World Cup Players'!B:X,3,FALSE),0)</f>
        <v>za South Africa</v>
      </c>
      <c r="E394" s="30"/>
      <c r="F394" s="23">
        <f>IFERROR(VLOOKUP($C394,'World Cup Players'!B:X,9,FALSE),0)</f>
        <v>23</v>
      </c>
      <c r="G394" s="23">
        <f>IFERROR(VLOOKUP($C394,'World Cup Players'!B:X,11,FALSE),0)</f>
        <v>0</v>
      </c>
      <c r="H394" s="23">
        <f>IFERROR(VLOOKUP($C394,'World Cup Players'!B:X,12,FALSE),0)</f>
        <v>0</v>
      </c>
      <c r="I394" s="23">
        <f>IFERROR(VLOOKUP($C394,'GAME WINNING GOALS'!A:B,2,FALSE),0)</f>
        <v>0</v>
      </c>
      <c r="J394" s="23">
        <f>IFERROR(VLOOKUP($C394,'World Cup Players'!B:X,17,FALSE),0)</f>
        <v>0</v>
      </c>
      <c r="K394" s="23">
        <f>IFERROR(VLOOKUP($C394,'World Cup Players'!B:X,18,FALSE),0)</f>
        <v>1</v>
      </c>
      <c r="L394" s="44">
        <f>IFERROR(VLOOKUP($C394,'World Cup GK'!B:AE,16,FALSE),0)</f>
        <v>0</v>
      </c>
      <c r="M394" s="44">
        <f>IFERROR(VLOOKUP($C394,'World Cup GK'!B:AE,19,FALSE),0)</f>
        <v>0</v>
      </c>
      <c r="N394" s="44">
        <f>IFERROR(VLOOKUP($C394,'World Cup GK'!B:AE,14,FALSE),0)</f>
        <v>0</v>
      </c>
      <c r="O394" s="44">
        <f>IFERROR(VLOOKUP($C394,'World Cup GK'!B:AE,11,FALSE),0)</f>
        <v>0</v>
      </c>
      <c r="P394" s="43">
        <f t="shared" si="86"/>
        <v>-0.30909999999999999</v>
      </c>
      <c r="S394" s="24"/>
      <c r="T394" s="265" t="s">
        <v>740</v>
      </c>
      <c r="U394" s="23" t="s">
        <v>808</v>
      </c>
      <c r="V394" s="30"/>
      <c r="W394" s="23">
        <v>23</v>
      </c>
      <c r="X394" s="23">
        <v>0</v>
      </c>
      <c r="Y394" s="23">
        <v>0</v>
      </c>
      <c r="Z394" s="23">
        <v>0</v>
      </c>
      <c r="AA394" s="23">
        <v>0</v>
      </c>
      <c r="AB394" s="23">
        <v>1</v>
      </c>
      <c r="AC394" s="44">
        <v>0</v>
      </c>
      <c r="AD394" s="44">
        <v>0</v>
      </c>
      <c r="AE394" s="44">
        <v>0</v>
      </c>
      <c r="AF394" s="44">
        <v>0</v>
      </c>
      <c r="AG394" s="43">
        <v>-0.30909999999999999</v>
      </c>
      <c r="AI394" s="24"/>
      <c r="AJ394" s="265" t="s">
        <v>740</v>
      </c>
      <c r="AK394" s="23" t="s">
        <v>808</v>
      </c>
      <c r="AL394" s="30"/>
      <c r="AM394" s="397">
        <f t="shared" si="99"/>
        <v>0</v>
      </c>
      <c r="AN394" s="397">
        <f t="shared" si="100"/>
        <v>0</v>
      </c>
      <c r="AO394" s="397">
        <f t="shared" si="100"/>
        <v>0</v>
      </c>
      <c r="AP394" s="397">
        <f t="shared" si="101"/>
        <v>0</v>
      </c>
      <c r="AQ394" s="397">
        <f t="shared" si="101"/>
        <v>0</v>
      </c>
      <c r="AR394" s="397">
        <f t="shared" si="101"/>
        <v>0</v>
      </c>
      <c r="AS394" s="397">
        <f t="shared" si="98"/>
        <v>0</v>
      </c>
      <c r="AT394" s="397">
        <f t="shared" si="98"/>
        <v>0</v>
      </c>
      <c r="AU394" s="397">
        <f t="shared" si="98"/>
        <v>0</v>
      </c>
      <c r="AV394" s="397">
        <f t="shared" si="98"/>
        <v>0</v>
      </c>
      <c r="AW394" s="314">
        <f t="shared" si="102"/>
        <v>0</v>
      </c>
    </row>
    <row r="395" spans="2:49" x14ac:dyDescent="0.25">
      <c r="B395" s="24"/>
      <c r="C395" s="265" t="s">
        <v>216</v>
      </c>
      <c r="D395" s="23" t="str">
        <f>IFERROR(VLOOKUP($C395,'World Cup Players'!B:X,3,FALSE),0)</f>
        <v>es Spain</v>
      </c>
      <c r="E395" s="30"/>
      <c r="F395" s="23">
        <f>IFERROR(VLOOKUP($C395,'World Cup Players'!B:X,9,FALSE),0)</f>
        <v>229</v>
      </c>
      <c r="G395" s="23">
        <f>IFERROR(VLOOKUP($C395,'World Cup Players'!B:X,11,FALSE),0)</f>
        <v>0</v>
      </c>
      <c r="H395" s="23">
        <f>IFERROR(VLOOKUP($C395,'World Cup Players'!B:X,12,FALSE),0)</f>
        <v>1</v>
      </c>
      <c r="I395" s="23">
        <f>IFERROR(VLOOKUP($C395,'GAME WINNING GOALS'!A:B,2,FALSE),0)</f>
        <v>0</v>
      </c>
      <c r="J395" s="23">
        <f>IFERROR(VLOOKUP($C395,'World Cup Players'!B:X,17,FALSE),0)</f>
        <v>1</v>
      </c>
      <c r="K395" s="23">
        <f>IFERROR(VLOOKUP($C395,'World Cup Players'!B:X,18,FALSE),0)</f>
        <v>0</v>
      </c>
      <c r="L395" s="44">
        <f>IFERROR(VLOOKUP($C395,'World Cup GK'!B:AE,16,FALSE),0)</f>
        <v>0</v>
      </c>
      <c r="M395" s="44">
        <f>IFERROR(VLOOKUP($C395,'World Cup GK'!B:AE,19,FALSE),0)</f>
        <v>0</v>
      </c>
      <c r="N395" s="44">
        <f>IFERROR(VLOOKUP($C395,'World Cup GK'!B:AE,14,FALSE),0)</f>
        <v>0</v>
      </c>
      <c r="O395" s="44">
        <f>IFERROR(VLOOKUP($C395,'World Cup GK'!B:AE,11,FALSE),0)</f>
        <v>0</v>
      </c>
      <c r="P395" s="43">
        <f t="shared" si="86"/>
        <v>2.6507000000000001</v>
      </c>
      <c r="S395" s="24"/>
      <c r="T395" s="265" t="s">
        <v>216</v>
      </c>
      <c r="U395" s="23" t="s">
        <v>1275</v>
      </c>
      <c r="V395" s="30"/>
      <c r="W395" s="23">
        <v>176</v>
      </c>
      <c r="X395" s="23">
        <v>0</v>
      </c>
      <c r="Y395" s="23">
        <v>1</v>
      </c>
      <c r="Z395" s="23">
        <v>0</v>
      </c>
      <c r="AA395" s="23">
        <v>1</v>
      </c>
      <c r="AB395" s="23">
        <v>0</v>
      </c>
      <c r="AC395" s="44">
        <v>0</v>
      </c>
      <c r="AD395" s="44">
        <v>0</v>
      </c>
      <c r="AE395" s="44">
        <v>0</v>
      </c>
      <c r="AF395" s="44">
        <v>0</v>
      </c>
      <c r="AG395" s="43">
        <v>2.2107999999999999</v>
      </c>
      <c r="AI395" s="24"/>
      <c r="AJ395" s="265" t="s">
        <v>216</v>
      </c>
      <c r="AK395" s="23" t="s">
        <v>1275</v>
      </c>
      <c r="AL395" s="30"/>
      <c r="AM395" s="397">
        <f t="shared" si="99"/>
        <v>53</v>
      </c>
      <c r="AN395" s="397">
        <f t="shared" si="100"/>
        <v>0</v>
      </c>
      <c r="AO395" s="397">
        <f t="shared" si="100"/>
        <v>0</v>
      </c>
      <c r="AP395" s="397">
        <f t="shared" si="101"/>
        <v>0</v>
      </c>
      <c r="AQ395" s="397">
        <f t="shared" si="101"/>
        <v>0</v>
      </c>
      <c r="AR395" s="397">
        <f t="shared" si="101"/>
        <v>0</v>
      </c>
      <c r="AS395" s="397">
        <f t="shared" si="98"/>
        <v>0</v>
      </c>
      <c r="AT395" s="397">
        <f t="shared" si="98"/>
        <v>0</v>
      </c>
      <c r="AU395" s="397">
        <f t="shared" si="98"/>
        <v>0</v>
      </c>
      <c r="AV395" s="397">
        <f t="shared" si="98"/>
        <v>0</v>
      </c>
      <c r="AW395" s="314">
        <f t="shared" ref="AW395:AW396" si="103">P395-AG395</f>
        <v>0.43990000000000018</v>
      </c>
    </row>
    <row r="396" spans="2:49" x14ac:dyDescent="0.25">
      <c r="B396" s="24"/>
      <c r="C396" s="278" t="s">
        <v>410</v>
      </c>
      <c r="D396" s="23" t="str">
        <f>IFERROR(VLOOKUP($C396,'World Cup Players'!B:X,3,FALSE),0)</f>
        <v>fr France</v>
      </c>
      <c r="E396" s="30"/>
      <c r="F396" s="23">
        <f>IFERROR(VLOOKUP($C396,'World Cup Players'!B:X,9,FALSE),0)</f>
        <v>212</v>
      </c>
      <c r="G396" s="23">
        <f>IFERROR(VLOOKUP($C396,'World Cup Players'!B:X,11,FALSE),0)</f>
        <v>0</v>
      </c>
      <c r="H396" s="23">
        <f>IFERROR(VLOOKUP($C396,'World Cup Players'!B:X,12,FALSE),0)</f>
        <v>0</v>
      </c>
      <c r="I396" s="23">
        <f>IFERROR(VLOOKUP($C396,'GAME WINNING GOALS'!A:B,2,FALSE),0)</f>
        <v>0</v>
      </c>
      <c r="J396" s="23">
        <f>IFERROR(VLOOKUP($C396,'World Cup Players'!B:X,17,FALSE),0)</f>
        <v>0</v>
      </c>
      <c r="K396" s="23">
        <f>IFERROR(VLOOKUP($C396,'World Cup Players'!B:X,18,FALSE),0)</f>
        <v>0</v>
      </c>
      <c r="L396" s="44">
        <f>IFERROR(VLOOKUP($C396,'World Cup GK'!B:AE,16,FALSE),0)</f>
        <v>0</v>
      </c>
      <c r="M396" s="44">
        <f>IFERROR(VLOOKUP($C396,'World Cup GK'!B:AE,19,FALSE),0)</f>
        <v>0</v>
      </c>
      <c r="N396" s="44">
        <f>IFERROR(VLOOKUP($C396,'World Cup GK'!B:AE,14,FALSE),0)</f>
        <v>0</v>
      </c>
      <c r="O396" s="44">
        <f>IFERROR(VLOOKUP($C396,'World Cup GK'!B:AE,11,FALSE),0)</f>
        <v>0</v>
      </c>
      <c r="P396" s="43">
        <f t="shared" si="86"/>
        <v>1.7596000000000001</v>
      </c>
      <c r="S396" s="24"/>
      <c r="T396" s="278" t="s">
        <v>410</v>
      </c>
      <c r="U396" s="23" t="s">
        <v>1420</v>
      </c>
      <c r="V396" s="30"/>
      <c r="W396" s="23">
        <v>193</v>
      </c>
      <c r="X396" s="23">
        <v>0</v>
      </c>
      <c r="Y396" s="23">
        <v>0</v>
      </c>
      <c r="Z396" s="23">
        <v>0</v>
      </c>
      <c r="AA396" s="23">
        <v>0</v>
      </c>
      <c r="AB396" s="23">
        <v>0</v>
      </c>
      <c r="AC396" s="44">
        <v>0</v>
      </c>
      <c r="AD396" s="44">
        <v>0</v>
      </c>
      <c r="AE396" s="44">
        <v>0</v>
      </c>
      <c r="AF396" s="44">
        <v>0</v>
      </c>
      <c r="AG396" s="43">
        <v>1.6019000000000001</v>
      </c>
      <c r="AI396" s="24"/>
      <c r="AJ396" s="278" t="s">
        <v>410</v>
      </c>
      <c r="AK396" s="23" t="s">
        <v>1420</v>
      </c>
      <c r="AL396" s="30"/>
      <c r="AM396" s="397">
        <f t="shared" si="99"/>
        <v>19</v>
      </c>
      <c r="AN396" s="397">
        <f t="shared" si="100"/>
        <v>0</v>
      </c>
      <c r="AO396" s="397">
        <f t="shared" si="100"/>
        <v>0</v>
      </c>
      <c r="AP396" s="397">
        <f t="shared" si="101"/>
        <v>0</v>
      </c>
      <c r="AQ396" s="397">
        <f t="shared" si="101"/>
        <v>0</v>
      </c>
      <c r="AR396" s="397">
        <f t="shared" si="101"/>
        <v>0</v>
      </c>
      <c r="AS396" s="397">
        <f t="shared" si="98"/>
        <v>0</v>
      </c>
      <c r="AT396" s="397">
        <f t="shared" si="98"/>
        <v>0</v>
      </c>
      <c r="AU396" s="397">
        <f t="shared" si="98"/>
        <v>0</v>
      </c>
      <c r="AV396" s="397">
        <f t="shared" si="98"/>
        <v>0</v>
      </c>
      <c r="AW396" s="314">
        <f t="shared" si="103"/>
        <v>0.15769999999999995</v>
      </c>
    </row>
    <row r="397" spans="2:49" x14ac:dyDescent="0.25">
      <c r="B397" s="24"/>
      <c r="C397" s="265" t="s">
        <v>217</v>
      </c>
      <c r="D397" s="23" t="str">
        <f>IFERROR(VLOOKUP($C397,'World Cup Players'!B:X,3,FALSE),0)</f>
        <v>nl Netherlands</v>
      </c>
      <c r="E397" s="30"/>
      <c r="F397" s="23">
        <f>IFERROR(VLOOKUP($C397,'World Cup Players'!B:X,9,FALSE),0)</f>
        <v>390</v>
      </c>
      <c r="G397" s="23">
        <f>IFERROR(VLOOKUP($C397,'World Cup Players'!B:X,11,FALSE),0)</f>
        <v>1</v>
      </c>
      <c r="H397" s="23">
        <f>IFERROR(VLOOKUP($C397,'World Cup Players'!B:X,12,FALSE),0)</f>
        <v>1</v>
      </c>
      <c r="I397" s="23">
        <f>IFERROR(VLOOKUP($C397,'GAME WINNING GOALS'!A:B,2,FALSE),0)</f>
        <v>0</v>
      </c>
      <c r="J397" s="23">
        <f>IFERROR(VLOOKUP($C397,'World Cup Players'!B:X,17,FALSE),0)</f>
        <v>0</v>
      </c>
      <c r="K397" s="23">
        <f>IFERROR(VLOOKUP($C397,'World Cup Players'!B:X,18,FALSE),0)</f>
        <v>0</v>
      </c>
      <c r="L397" s="44">
        <f>IFERROR(VLOOKUP($C397,'World Cup GK'!B:AE,16,FALSE),0)</f>
        <v>0</v>
      </c>
      <c r="M397" s="44">
        <f>IFERROR(VLOOKUP($C397,'World Cup GK'!B:AE,19,FALSE),0)</f>
        <v>0</v>
      </c>
      <c r="N397" s="44">
        <f>IFERROR(VLOOKUP($C397,'World Cup GK'!B:AE,14,FALSE),0)</f>
        <v>0</v>
      </c>
      <c r="O397" s="44">
        <f>IFERROR(VLOOKUP($C397,'World Cup GK'!B:AE,11,FALSE),0)</f>
        <v>0</v>
      </c>
      <c r="P397" s="43">
        <f t="shared" si="86"/>
        <v>5.2370000000000001</v>
      </c>
      <c r="S397" s="24"/>
      <c r="T397" s="265" t="s">
        <v>217</v>
      </c>
      <c r="U397" s="23" t="s">
        <v>647</v>
      </c>
      <c r="V397" s="30"/>
      <c r="W397" s="23">
        <v>390</v>
      </c>
      <c r="X397" s="23">
        <v>1</v>
      </c>
      <c r="Y397" s="23">
        <v>1</v>
      </c>
      <c r="Z397" s="23">
        <v>0</v>
      </c>
      <c r="AA397" s="23">
        <v>0</v>
      </c>
      <c r="AB397" s="23">
        <v>0</v>
      </c>
      <c r="AC397" s="44">
        <v>0</v>
      </c>
      <c r="AD397" s="44">
        <v>0</v>
      </c>
      <c r="AE397" s="44">
        <v>0</v>
      </c>
      <c r="AF397" s="44">
        <v>0</v>
      </c>
      <c r="AG397" s="43">
        <v>5.2370000000000001</v>
      </c>
      <c r="AI397" s="24"/>
      <c r="AJ397" s="265" t="s">
        <v>217</v>
      </c>
      <c r="AK397" s="23" t="s">
        <v>647</v>
      </c>
      <c r="AL397" s="30"/>
      <c r="AM397" s="397">
        <f t="shared" si="99"/>
        <v>0</v>
      </c>
      <c r="AN397" s="397">
        <f t="shared" si="100"/>
        <v>0</v>
      </c>
      <c r="AO397" s="397">
        <f t="shared" si="100"/>
        <v>0</v>
      </c>
      <c r="AP397" s="397">
        <f t="shared" si="101"/>
        <v>0</v>
      </c>
      <c r="AQ397" s="397">
        <f t="shared" si="101"/>
        <v>0</v>
      </c>
      <c r="AR397" s="397">
        <f t="shared" si="101"/>
        <v>0</v>
      </c>
      <c r="AS397" s="397">
        <f t="shared" si="98"/>
        <v>0</v>
      </c>
      <c r="AT397" s="397">
        <f t="shared" si="98"/>
        <v>0</v>
      </c>
      <c r="AU397" s="397">
        <f t="shared" si="98"/>
        <v>0</v>
      </c>
      <c r="AV397" s="397">
        <f t="shared" si="98"/>
        <v>0</v>
      </c>
      <c r="AW397" s="314">
        <f t="shared" si="102"/>
        <v>0</v>
      </c>
    </row>
    <row r="398" spans="2:49" ht="16.5" thickBot="1" x14ac:dyDescent="0.3">
      <c r="B398" s="24"/>
      <c r="C398" s="276" t="s">
        <v>539</v>
      </c>
      <c r="D398" s="23" t="str">
        <f>IFERROR(VLOOKUP($C398,'World Cup Players'!B:X,3,FALSE),0)</f>
        <v>fr France</v>
      </c>
      <c r="E398" s="30"/>
      <c r="F398" s="23">
        <f>IFERROR(VLOOKUP($C398,'World Cup Players'!B:X,9,FALSE),0)</f>
        <v>479</v>
      </c>
      <c r="G398" s="23">
        <f>IFERROR(VLOOKUP($C398,'World Cup Players'!B:X,11,FALSE),0)</f>
        <v>0</v>
      </c>
      <c r="H398" s="23">
        <f>IFERROR(VLOOKUP($C398,'World Cup Players'!B:X,12,FALSE),0)</f>
        <v>0</v>
      </c>
      <c r="I398" s="41">
        <f>IFERROR(VLOOKUP($C398,'GAME WINNING GOALS'!A:B,2,FALSE),0)</f>
        <v>0</v>
      </c>
      <c r="J398" s="23">
        <f>IFERROR(VLOOKUP($C398,'World Cup Players'!B:X,17,FALSE),0)</f>
        <v>0</v>
      </c>
      <c r="K398" s="23">
        <f>IFERROR(VLOOKUP($C398,'World Cup Players'!B:X,18,FALSE),0)</f>
        <v>0</v>
      </c>
      <c r="L398" s="44">
        <f>IFERROR(VLOOKUP($C398,'World Cup GK'!B:AE,16,FALSE),0)</f>
        <v>0</v>
      </c>
      <c r="M398" s="44">
        <f>IFERROR(VLOOKUP($C398,'World Cup GK'!B:AE,19,FALSE),0)</f>
        <v>0</v>
      </c>
      <c r="N398" s="44">
        <f>IFERROR(VLOOKUP($C398,'World Cup GK'!B:AE,14,FALSE),0)</f>
        <v>0</v>
      </c>
      <c r="O398" s="44">
        <f>IFERROR(VLOOKUP($C398,'World Cup GK'!B:AE,11,FALSE),0)</f>
        <v>0</v>
      </c>
      <c r="P398" s="43">
        <f t="shared" si="86"/>
        <v>3.9757000000000002</v>
      </c>
      <c r="S398" s="24"/>
      <c r="T398" s="276" t="s">
        <v>539</v>
      </c>
      <c r="U398" s="23" t="s">
        <v>1420</v>
      </c>
      <c r="V398" s="30"/>
      <c r="W398" s="23">
        <v>360</v>
      </c>
      <c r="X398" s="23">
        <v>0</v>
      </c>
      <c r="Y398" s="23">
        <v>0</v>
      </c>
      <c r="Z398" s="41">
        <v>0</v>
      </c>
      <c r="AA398" s="23">
        <v>0</v>
      </c>
      <c r="AB398" s="23">
        <v>0</v>
      </c>
      <c r="AC398" s="44">
        <v>0</v>
      </c>
      <c r="AD398" s="44">
        <v>0</v>
      </c>
      <c r="AE398" s="44">
        <v>0</v>
      </c>
      <c r="AF398" s="44">
        <v>0</v>
      </c>
      <c r="AG398" s="43">
        <v>2.988</v>
      </c>
      <c r="AI398" s="24"/>
      <c r="AJ398" s="276" t="s">
        <v>539</v>
      </c>
      <c r="AK398" s="23" t="s">
        <v>1420</v>
      </c>
      <c r="AL398" s="30"/>
      <c r="AM398" s="397">
        <f t="shared" si="99"/>
        <v>119</v>
      </c>
      <c r="AN398" s="397">
        <f t="shared" si="100"/>
        <v>0</v>
      </c>
      <c r="AO398" s="397">
        <f t="shared" si="100"/>
        <v>0</v>
      </c>
      <c r="AP398" s="397">
        <f t="shared" si="101"/>
        <v>0</v>
      </c>
      <c r="AQ398" s="397">
        <f t="shared" si="101"/>
        <v>0</v>
      </c>
      <c r="AR398" s="397">
        <f t="shared" si="101"/>
        <v>0</v>
      </c>
      <c r="AS398" s="397">
        <f t="shared" si="98"/>
        <v>0</v>
      </c>
      <c r="AT398" s="397">
        <f t="shared" si="98"/>
        <v>0</v>
      </c>
      <c r="AU398" s="397">
        <f t="shared" si="98"/>
        <v>0</v>
      </c>
      <c r="AV398" s="397">
        <f t="shared" si="98"/>
        <v>0</v>
      </c>
      <c r="AW398" s="314">
        <f t="shared" ref="AW398:AW400" si="104">P398-AG398</f>
        <v>0.98770000000000024</v>
      </c>
    </row>
    <row r="399" spans="2:49" x14ac:dyDescent="0.25">
      <c r="B399" s="24"/>
      <c r="C399" s="277" t="s">
        <v>648</v>
      </c>
      <c r="D399" s="23" t="str">
        <f>IFERROR(VLOOKUP($C399,'World Cup Players'!B:X,3,FALSE),0)</f>
        <v>eng England</v>
      </c>
      <c r="E399" s="30"/>
      <c r="F399" s="23">
        <f>IFERROR(VLOOKUP($C399,'World Cup Players'!B:X,9,FALSE),0)</f>
        <v>574</v>
      </c>
      <c r="G399" s="23">
        <f>IFERROR(VLOOKUP($C399,'World Cup Players'!B:X,11,FALSE),0)</f>
        <v>0</v>
      </c>
      <c r="H399" s="23">
        <f>IFERROR(VLOOKUP($C399,'World Cup Players'!B:X,12,FALSE),0)</f>
        <v>0</v>
      </c>
      <c r="I399" s="41">
        <f>IFERROR(VLOOKUP($C399,'GAME WINNING GOALS'!A:B,2,FALSE),0)</f>
        <v>0</v>
      </c>
      <c r="J399" s="23">
        <f>IFERROR(VLOOKUP($C399,'World Cup Players'!B:X,17,FALSE),0)</f>
        <v>1</v>
      </c>
      <c r="K399" s="23">
        <f>IFERROR(VLOOKUP($C399,'World Cup Players'!B:X,18,FALSE),0)</f>
        <v>0</v>
      </c>
      <c r="L399" s="44">
        <f>IFERROR(VLOOKUP($C399,'World Cup GK'!B:AE,16,FALSE),0)</f>
        <v>0</v>
      </c>
      <c r="M399" s="44">
        <f>IFERROR(VLOOKUP($C399,'World Cup GK'!B:AE,19,FALSE),0)</f>
        <v>0</v>
      </c>
      <c r="N399" s="44">
        <f>IFERROR(VLOOKUP($C399,'World Cup GK'!B:AE,14,FALSE),0)</f>
        <v>0</v>
      </c>
      <c r="O399" s="44">
        <f>IFERROR(VLOOKUP($C399,'World Cup GK'!B:AE,11,FALSE),0)</f>
        <v>0</v>
      </c>
      <c r="P399" s="43">
        <f t="shared" si="86"/>
        <v>4.5141999999999998</v>
      </c>
      <c r="S399" s="24"/>
      <c r="T399" s="277" t="s">
        <v>648</v>
      </c>
      <c r="U399" s="23" t="s">
        <v>1542</v>
      </c>
      <c r="V399" s="30"/>
      <c r="W399" s="23">
        <v>364</v>
      </c>
      <c r="X399" s="23">
        <v>0</v>
      </c>
      <c r="Y399" s="23">
        <v>0</v>
      </c>
      <c r="Z399" s="41">
        <v>0</v>
      </c>
      <c r="AA399" s="23">
        <v>1</v>
      </c>
      <c r="AB399" s="23">
        <v>0</v>
      </c>
      <c r="AC399" s="44">
        <v>0</v>
      </c>
      <c r="AD399" s="44">
        <v>0</v>
      </c>
      <c r="AE399" s="44">
        <v>0</v>
      </c>
      <c r="AF399" s="44">
        <v>0</v>
      </c>
      <c r="AG399" s="43">
        <v>2.7711999999999999</v>
      </c>
      <c r="AI399" s="24"/>
      <c r="AJ399" s="277" t="s">
        <v>648</v>
      </c>
      <c r="AK399" s="23" t="s">
        <v>1542</v>
      </c>
      <c r="AL399" s="30"/>
      <c r="AM399" s="397">
        <f t="shared" si="99"/>
        <v>210</v>
      </c>
      <c r="AN399" s="397">
        <f t="shared" si="100"/>
        <v>0</v>
      </c>
      <c r="AO399" s="397">
        <f t="shared" si="100"/>
        <v>0</v>
      </c>
      <c r="AP399" s="397">
        <f t="shared" si="101"/>
        <v>0</v>
      </c>
      <c r="AQ399" s="397">
        <f t="shared" si="101"/>
        <v>0</v>
      </c>
      <c r="AR399" s="397">
        <f t="shared" si="101"/>
        <v>0</v>
      </c>
      <c r="AS399" s="397">
        <f t="shared" si="98"/>
        <v>0</v>
      </c>
      <c r="AT399" s="397">
        <f t="shared" si="98"/>
        <v>0</v>
      </c>
      <c r="AU399" s="397">
        <f t="shared" si="98"/>
        <v>0</v>
      </c>
      <c r="AV399" s="397">
        <f t="shared" si="98"/>
        <v>0</v>
      </c>
      <c r="AW399" s="314">
        <f t="shared" si="104"/>
        <v>1.7429999999999999</v>
      </c>
    </row>
    <row r="400" spans="2:49" x14ac:dyDescent="0.25">
      <c r="B400" s="24"/>
      <c r="C400" s="266" t="s">
        <v>558</v>
      </c>
      <c r="D400" s="23" t="str">
        <f>IFERROR(VLOOKUP($C400,'World Cup Players'!B:X,3,FALSE),0)</f>
        <v>fr France</v>
      </c>
      <c r="E400" s="30"/>
      <c r="F400" s="23">
        <f>IFERROR(VLOOKUP($C400,'World Cup Players'!B:X,9,FALSE),0)</f>
        <v>630</v>
      </c>
      <c r="G400" s="23">
        <f>IFERROR(VLOOKUP($C400,'World Cup Players'!B:X,11,FALSE),0)</f>
        <v>0</v>
      </c>
      <c r="H400" s="23">
        <f>IFERROR(VLOOKUP($C400,'World Cup Players'!B:X,12,FALSE),0)</f>
        <v>0</v>
      </c>
      <c r="I400" s="41">
        <f>IFERROR(VLOOKUP($C400,'GAME WINNING GOALS'!A:B,2,FALSE),0)</f>
        <v>0</v>
      </c>
      <c r="J400" s="23">
        <f>IFERROR(VLOOKUP($C400,'World Cup Players'!B:X,17,FALSE),0)</f>
        <v>0</v>
      </c>
      <c r="K400" s="23">
        <f>IFERROR(VLOOKUP($C400,'World Cup Players'!B:X,18,FALSE),0)</f>
        <v>0</v>
      </c>
      <c r="L400" s="44">
        <f>IFERROR(VLOOKUP($C400,'World Cup GK'!B:AE,16,FALSE),0)</f>
        <v>6</v>
      </c>
      <c r="M400" s="44">
        <f>IFERROR(VLOOKUP($C400,'World Cup GK'!B:AE,19,FALSE),0)</f>
        <v>4</v>
      </c>
      <c r="N400" s="44">
        <f>IFERROR(VLOOKUP($C400,'World Cup GK'!B:AE,14,FALSE),0)</f>
        <v>8</v>
      </c>
      <c r="O400" s="44">
        <f>IFERROR(VLOOKUP($C400,'World Cup GK'!B:AE,11,FALSE),0)</f>
        <v>4</v>
      </c>
      <c r="P400" s="43">
        <f t="shared" si="86"/>
        <v>15.829000000000001</v>
      </c>
      <c r="S400" s="24"/>
      <c r="T400" s="266" t="s">
        <v>558</v>
      </c>
      <c r="U400" s="23" t="s">
        <v>1420</v>
      </c>
      <c r="V400" s="30"/>
      <c r="W400" s="23">
        <v>450</v>
      </c>
      <c r="X400" s="23">
        <v>0</v>
      </c>
      <c r="Y400" s="23">
        <v>0</v>
      </c>
      <c r="Z400" s="41">
        <v>0</v>
      </c>
      <c r="AA400" s="23">
        <v>0</v>
      </c>
      <c r="AB400" s="23">
        <v>0</v>
      </c>
      <c r="AC400" s="44">
        <v>5</v>
      </c>
      <c r="AD400" s="44">
        <v>3</v>
      </c>
      <c r="AE400" s="44">
        <v>7</v>
      </c>
      <c r="AF400" s="44">
        <v>2</v>
      </c>
      <c r="AG400" s="43">
        <v>12.635</v>
      </c>
      <c r="AI400" s="24"/>
      <c r="AJ400" s="266" t="s">
        <v>558</v>
      </c>
      <c r="AK400" s="23" t="s">
        <v>1420</v>
      </c>
      <c r="AL400" s="30"/>
      <c r="AM400" s="397">
        <f t="shared" si="99"/>
        <v>180</v>
      </c>
      <c r="AN400" s="397">
        <f t="shared" si="100"/>
        <v>0</v>
      </c>
      <c r="AO400" s="397">
        <f t="shared" si="100"/>
        <v>0</v>
      </c>
      <c r="AP400" s="397">
        <f t="shared" si="101"/>
        <v>0</v>
      </c>
      <c r="AQ400" s="397">
        <f t="shared" si="101"/>
        <v>0</v>
      </c>
      <c r="AR400" s="397">
        <f t="shared" si="101"/>
        <v>0</v>
      </c>
      <c r="AS400" s="397">
        <f t="shared" si="98"/>
        <v>1</v>
      </c>
      <c r="AT400" s="397">
        <f t="shared" si="98"/>
        <v>1</v>
      </c>
      <c r="AU400" s="397">
        <f t="shared" si="98"/>
        <v>1</v>
      </c>
      <c r="AV400" s="397">
        <f t="shared" si="98"/>
        <v>2</v>
      </c>
      <c r="AW400" s="314">
        <f t="shared" si="104"/>
        <v>3.1940000000000008</v>
      </c>
    </row>
    <row r="401" spans="2:49" x14ac:dyDescent="0.25">
      <c r="B401" s="24"/>
      <c r="C401" s="266" t="s">
        <v>269</v>
      </c>
      <c r="D401" s="23" t="str">
        <f>IFERROR(VLOOKUP($C401,'World Cup Players'!B:X,3,FALSE),0)</f>
        <v>pt Portugal</v>
      </c>
      <c r="E401" s="30"/>
      <c r="F401" s="23">
        <f>IFERROR(VLOOKUP($C401,'World Cup Players'!B:X,9,FALSE),0)</f>
        <v>450</v>
      </c>
      <c r="G401" s="23">
        <f>IFERROR(VLOOKUP($C401,'World Cup Players'!B:X,11,FALSE),0)</f>
        <v>0</v>
      </c>
      <c r="H401" s="23">
        <f>IFERROR(VLOOKUP($C401,'World Cup Players'!B:X,12,FALSE),0)</f>
        <v>0</v>
      </c>
      <c r="I401" s="41">
        <f>IFERROR(VLOOKUP($C401,'GAME WINNING GOALS'!A:B,2,FALSE),0)</f>
        <v>0</v>
      </c>
      <c r="J401" s="23">
        <f>IFERROR(VLOOKUP($C401,'World Cup Players'!B:X,17,FALSE),0)</f>
        <v>0</v>
      </c>
      <c r="K401" s="23">
        <f>IFERROR(VLOOKUP($C401,'World Cup Players'!B:X,18,FALSE),0)</f>
        <v>0</v>
      </c>
      <c r="L401" s="44">
        <f>IFERROR(VLOOKUP($C401,'World Cup GK'!B:AE,16,FALSE),0)</f>
        <v>2</v>
      </c>
      <c r="M401" s="44">
        <f>IFERROR(VLOOKUP($C401,'World Cup GK'!B:AE,19,FALSE),0)</f>
        <v>2</v>
      </c>
      <c r="N401" s="44">
        <f>IFERROR(VLOOKUP($C401,'World Cup GK'!B:AE,14,FALSE),0)</f>
        <v>19</v>
      </c>
      <c r="O401" s="44">
        <f>IFERROR(VLOOKUP($C401,'World Cup GK'!B:AE,11,FALSE),0)</f>
        <v>3</v>
      </c>
      <c r="P401" s="43">
        <f t="shared" si="86"/>
        <v>10.785</v>
      </c>
      <c r="S401" s="24"/>
      <c r="T401" s="266" t="s">
        <v>269</v>
      </c>
      <c r="U401" s="23" t="s">
        <v>1545</v>
      </c>
      <c r="V401" s="30"/>
      <c r="W401" s="23">
        <v>450</v>
      </c>
      <c r="X401" s="23">
        <v>0</v>
      </c>
      <c r="Y401" s="23">
        <v>0</v>
      </c>
      <c r="Z401" s="41">
        <v>0</v>
      </c>
      <c r="AA401" s="23">
        <v>0</v>
      </c>
      <c r="AB401" s="23">
        <v>0</v>
      </c>
      <c r="AC401" s="44">
        <v>2</v>
      </c>
      <c r="AD401" s="44">
        <v>2</v>
      </c>
      <c r="AE401" s="44">
        <v>19</v>
      </c>
      <c r="AF401" s="44">
        <v>3</v>
      </c>
      <c r="AG401" s="43">
        <v>10.785</v>
      </c>
      <c r="AI401" s="24"/>
      <c r="AJ401" s="266" t="s">
        <v>269</v>
      </c>
      <c r="AK401" s="23" t="s">
        <v>1545</v>
      </c>
      <c r="AL401" s="30"/>
      <c r="AM401" s="397">
        <f t="shared" si="99"/>
        <v>0</v>
      </c>
      <c r="AN401" s="397">
        <f t="shared" si="100"/>
        <v>0</v>
      </c>
      <c r="AO401" s="397">
        <f t="shared" si="100"/>
        <v>0</v>
      </c>
      <c r="AP401" s="397">
        <f t="shared" si="101"/>
        <v>0</v>
      </c>
      <c r="AQ401" s="397">
        <f t="shared" si="101"/>
        <v>0</v>
      </c>
      <c r="AR401" s="397">
        <f t="shared" si="101"/>
        <v>0</v>
      </c>
      <c r="AS401" s="397">
        <f t="shared" si="98"/>
        <v>0</v>
      </c>
      <c r="AT401" s="397">
        <f t="shared" si="98"/>
        <v>0</v>
      </c>
      <c r="AU401" s="397">
        <f t="shared" si="98"/>
        <v>0</v>
      </c>
      <c r="AV401" s="397">
        <f t="shared" si="98"/>
        <v>0</v>
      </c>
      <c r="AW401" s="314">
        <f t="shared" si="102"/>
        <v>0</v>
      </c>
    </row>
    <row r="402" spans="2:49" x14ac:dyDescent="0.25">
      <c r="B402" s="24"/>
      <c r="C402" s="265" t="s">
        <v>789</v>
      </c>
      <c r="D402" s="23" t="str">
        <f>IFERROR(VLOOKUP($C402,'World Cup Players'!B:X,3,FALSE),0)</f>
        <v>ch Switzerland</v>
      </c>
      <c r="E402" s="30"/>
      <c r="F402" s="23">
        <f>IFERROR(VLOOKUP($C402,'World Cup Players'!B:X,9,FALSE),0)</f>
        <v>600</v>
      </c>
      <c r="G402" s="23">
        <f>IFERROR(VLOOKUP($C402,'World Cup Players'!B:X,11,FALSE),0)</f>
        <v>0</v>
      </c>
      <c r="H402" s="23">
        <f>IFERROR(VLOOKUP($C402,'World Cup Players'!B:X,12,FALSE),0)</f>
        <v>0</v>
      </c>
      <c r="I402" s="23">
        <f>IFERROR(VLOOKUP($C402,'GAME WINNING GOALS'!A:B,2,FALSE),0)</f>
        <v>0</v>
      </c>
      <c r="J402" s="23">
        <f>IFERROR(VLOOKUP($C402,'World Cup Players'!B:X,17,FALSE),0)</f>
        <v>0</v>
      </c>
      <c r="K402" s="23">
        <f>IFERROR(VLOOKUP($C402,'World Cup Players'!B:X,18,FALSE),0)</f>
        <v>0</v>
      </c>
      <c r="L402" s="44">
        <f>IFERROR(VLOOKUP($C402,'World Cup GK'!B:AE,16,FALSE),0)</f>
        <v>3</v>
      </c>
      <c r="M402" s="44">
        <f>IFERROR(VLOOKUP($C402,'World Cup GK'!B:AE,19,FALSE),0)</f>
        <v>2</v>
      </c>
      <c r="N402" s="44">
        <f>IFERROR(VLOOKUP($C402,'World Cup GK'!B:AE,14,FALSE),0)</f>
        <v>20</v>
      </c>
      <c r="O402" s="44">
        <f>IFERROR(VLOOKUP($C402,'World Cup GK'!B:AE,11,FALSE),0)</f>
        <v>6</v>
      </c>
      <c r="P402" s="43">
        <f t="shared" ref="P402:P466" si="105">SUM((F402*0.0083)+G402+H402+I402+L402+M402+(N402*0.2))-((J402*0.25)+(K402*0.5))-(O402*0.25)</f>
        <v>12.48</v>
      </c>
      <c r="S402" s="24"/>
      <c r="T402" s="265" t="s">
        <v>789</v>
      </c>
      <c r="U402" s="23" t="s">
        <v>635</v>
      </c>
      <c r="V402" s="30"/>
      <c r="W402" s="23">
        <v>480</v>
      </c>
      <c r="X402" s="23">
        <v>0</v>
      </c>
      <c r="Y402" s="23">
        <v>0</v>
      </c>
      <c r="Z402" s="23">
        <v>0</v>
      </c>
      <c r="AA402" s="23">
        <v>0</v>
      </c>
      <c r="AB402" s="23">
        <v>0</v>
      </c>
      <c r="AC402" s="44">
        <v>3</v>
      </c>
      <c r="AD402" s="44">
        <v>2</v>
      </c>
      <c r="AE402" s="44">
        <v>16</v>
      </c>
      <c r="AF402" s="44">
        <v>3</v>
      </c>
      <c r="AG402" s="43">
        <v>11.434000000000001</v>
      </c>
      <c r="AI402" s="24"/>
      <c r="AJ402" s="265" t="s">
        <v>789</v>
      </c>
      <c r="AK402" s="23" t="s">
        <v>635</v>
      </c>
      <c r="AL402" s="30"/>
      <c r="AM402" s="397">
        <f t="shared" si="99"/>
        <v>120</v>
      </c>
      <c r="AN402" s="397">
        <f t="shared" si="100"/>
        <v>0</v>
      </c>
      <c r="AO402" s="397">
        <f t="shared" si="100"/>
        <v>0</v>
      </c>
      <c r="AP402" s="397">
        <f t="shared" si="101"/>
        <v>0</v>
      </c>
      <c r="AQ402" s="397">
        <f t="shared" si="101"/>
        <v>0</v>
      </c>
      <c r="AR402" s="397">
        <f t="shared" si="101"/>
        <v>0</v>
      </c>
      <c r="AS402" s="397">
        <f t="shared" si="98"/>
        <v>0</v>
      </c>
      <c r="AT402" s="397">
        <f t="shared" si="98"/>
        <v>0</v>
      </c>
      <c r="AU402" s="397">
        <f t="shared" si="98"/>
        <v>4</v>
      </c>
      <c r="AV402" s="397">
        <f t="shared" si="98"/>
        <v>3</v>
      </c>
      <c r="AW402" s="314">
        <f>P402-AG402</f>
        <v>1.0459999999999994</v>
      </c>
    </row>
    <row r="403" spans="2:49" x14ac:dyDescent="0.25">
      <c r="B403" s="24"/>
      <c r="C403" s="265" t="s">
        <v>762</v>
      </c>
      <c r="D403" s="23" t="str">
        <f>IFERROR(VLOOKUP($C403,'World Cup Players'!B:X,3,FALSE),0)</f>
        <v>za South Africa</v>
      </c>
      <c r="E403" s="30"/>
      <c r="F403" s="23">
        <f>IFERROR(VLOOKUP($C403,'World Cup Players'!B:X,9,FALSE),0)</f>
        <v>360</v>
      </c>
      <c r="G403" s="23">
        <f>IFERROR(VLOOKUP($C403,'World Cup Players'!B:X,11,FALSE),0)</f>
        <v>0</v>
      </c>
      <c r="H403" s="23">
        <f>IFERROR(VLOOKUP($C403,'World Cup Players'!B:X,12,FALSE),0)</f>
        <v>0</v>
      </c>
      <c r="I403" s="23">
        <f>IFERROR(VLOOKUP($C403,'GAME WINNING GOALS'!A:B,2,FALSE),0)</f>
        <v>0</v>
      </c>
      <c r="J403" s="23">
        <f>IFERROR(VLOOKUP($C403,'World Cup Players'!B:X,17,FALSE),0)</f>
        <v>0</v>
      </c>
      <c r="K403" s="23">
        <f>IFERROR(VLOOKUP($C403,'World Cup Players'!B:X,18,FALSE),0)</f>
        <v>0</v>
      </c>
      <c r="L403" s="44">
        <f>IFERROR(VLOOKUP($C403,'World Cup GK'!B:AE,16,FALSE),0)</f>
        <v>1</v>
      </c>
      <c r="M403" s="44">
        <f>IFERROR(VLOOKUP($C403,'World Cup GK'!B:AE,19,FALSE),0)</f>
        <v>1</v>
      </c>
      <c r="N403" s="44">
        <f>IFERROR(VLOOKUP($C403,'World Cup GK'!B:AE,14,FALSE),0)</f>
        <v>11</v>
      </c>
      <c r="O403" s="44">
        <f>IFERROR(VLOOKUP($C403,'World Cup GK'!B:AE,11,FALSE),0)</f>
        <v>4</v>
      </c>
      <c r="P403" s="43">
        <f t="shared" si="105"/>
        <v>6.1879999999999997</v>
      </c>
      <c r="S403" s="24"/>
      <c r="T403" s="265" t="s">
        <v>762</v>
      </c>
      <c r="U403" s="23" t="s">
        <v>808</v>
      </c>
      <c r="V403" s="30"/>
      <c r="W403" s="23">
        <v>360</v>
      </c>
      <c r="X403" s="23">
        <v>0</v>
      </c>
      <c r="Y403" s="23">
        <v>0</v>
      </c>
      <c r="Z403" s="23">
        <v>0</v>
      </c>
      <c r="AA403" s="23">
        <v>0</v>
      </c>
      <c r="AB403" s="23">
        <v>0</v>
      </c>
      <c r="AC403" s="44">
        <v>1</v>
      </c>
      <c r="AD403" s="44">
        <v>1</v>
      </c>
      <c r="AE403" s="44">
        <v>11</v>
      </c>
      <c r="AF403" s="44">
        <v>4</v>
      </c>
      <c r="AG403" s="43">
        <v>6.1879999999999997</v>
      </c>
      <c r="AI403" s="24"/>
      <c r="AJ403" s="265" t="s">
        <v>762</v>
      </c>
      <c r="AK403" s="23" t="s">
        <v>808</v>
      </c>
      <c r="AL403" s="30"/>
      <c r="AM403" s="397">
        <f>F403-W403</f>
        <v>0</v>
      </c>
      <c r="AN403" s="397">
        <f t="shared" si="100"/>
        <v>0</v>
      </c>
      <c r="AO403" s="397">
        <f t="shared" si="100"/>
        <v>0</v>
      </c>
      <c r="AP403" s="397">
        <f t="shared" si="101"/>
        <v>0</v>
      </c>
      <c r="AQ403" s="397">
        <f t="shared" si="101"/>
        <v>0</v>
      </c>
      <c r="AR403" s="397">
        <f t="shared" si="101"/>
        <v>0</v>
      </c>
      <c r="AS403" s="397">
        <f t="shared" si="98"/>
        <v>0</v>
      </c>
      <c r="AT403" s="397">
        <f t="shared" si="98"/>
        <v>0</v>
      </c>
      <c r="AU403" s="397">
        <f t="shared" si="98"/>
        <v>0</v>
      </c>
      <c r="AV403" s="397">
        <f t="shared" si="98"/>
        <v>0</v>
      </c>
      <c r="AW403" s="314">
        <f t="shared" si="102"/>
        <v>0</v>
      </c>
    </row>
    <row r="404" spans="2:49" x14ac:dyDescent="0.25">
      <c r="B404" s="24"/>
      <c r="C404" s="265" t="s">
        <v>763</v>
      </c>
      <c r="D404" s="23" t="str">
        <f>IFERROR(VLOOKUP($C404,'World Cup Players'!B:X,3,FALSE),0)</f>
        <v>ci Côte d'Ivoire</v>
      </c>
      <c r="E404" s="30"/>
      <c r="F404" s="23">
        <f>IFERROR(VLOOKUP($C404,'World Cup Players'!B:X,9,FALSE),0)</f>
        <v>360</v>
      </c>
      <c r="G404" s="23">
        <f>IFERROR(VLOOKUP($C404,'World Cup Players'!B:X,11,FALSE),0)</f>
        <v>0</v>
      </c>
      <c r="H404" s="23">
        <f>IFERROR(VLOOKUP($C404,'World Cup Players'!#REF!,11,FALSE),0)</f>
        <v>0</v>
      </c>
      <c r="I404" s="23">
        <f>IFERROR(VLOOKUP($C404,'GAME WINNING GOALS'!A:B,2,FALSE),0)</f>
        <v>0</v>
      </c>
      <c r="J404" s="23">
        <f>IFERROR(VLOOKUP($C404,'World Cup Players'!#REF!,16,FALSE),0)</f>
        <v>0</v>
      </c>
      <c r="K404" s="23">
        <f>IFERROR(VLOOKUP($C404,'World Cup Players'!#REF!,16,FALSE),0)</f>
        <v>0</v>
      </c>
      <c r="L404" s="44">
        <f>IFERROR(VLOOKUP($C404,'World Cup GK'!B:AE,16,FALSE),0)</f>
        <v>2</v>
      </c>
      <c r="M404" s="44">
        <f>IFERROR(VLOOKUP($C404,'World Cup GK'!B:AE,19,FALSE),0)</f>
        <v>2</v>
      </c>
      <c r="N404" s="44">
        <f>IFERROR(VLOOKUP($C404,'World Cup GK'!B:AE,14,FALSE),0)</f>
        <v>9</v>
      </c>
      <c r="O404" s="44">
        <f>IFERROR(VLOOKUP($C404,'World Cup GK'!B:AE,11,FALSE),0)</f>
        <v>4</v>
      </c>
      <c r="P404" s="43">
        <f t="shared" si="105"/>
        <v>7.7880000000000003</v>
      </c>
      <c r="S404" s="24"/>
      <c r="T404" s="265" t="s">
        <v>763</v>
      </c>
      <c r="U404" s="23" t="s">
        <v>1103</v>
      </c>
      <c r="V404" s="30"/>
      <c r="W404" s="23">
        <v>360</v>
      </c>
      <c r="X404" s="23">
        <v>0</v>
      </c>
      <c r="Y404" s="23">
        <v>0</v>
      </c>
      <c r="Z404" s="23">
        <v>0</v>
      </c>
      <c r="AA404" s="23">
        <v>0</v>
      </c>
      <c r="AB404" s="23">
        <v>0</v>
      </c>
      <c r="AC404" s="44">
        <v>2</v>
      </c>
      <c r="AD404" s="44">
        <v>2</v>
      </c>
      <c r="AE404" s="44">
        <v>9</v>
      </c>
      <c r="AF404" s="44">
        <v>4</v>
      </c>
      <c r="AG404" s="43">
        <v>7.7880000000000003</v>
      </c>
      <c r="AI404" s="24"/>
      <c r="AJ404" s="265" t="s">
        <v>763</v>
      </c>
      <c r="AK404" s="23" t="s">
        <v>1103</v>
      </c>
      <c r="AL404" s="30"/>
      <c r="AM404" s="397">
        <f t="shared" si="99"/>
        <v>0</v>
      </c>
      <c r="AN404" s="397">
        <f t="shared" si="100"/>
        <v>0</v>
      </c>
      <c r="AO404" s="397">
        <f t="shared" si="100"/>
        <v>0</v>
      </c>
      <c r="AP404" s="397">
        <f t="shared" si="101"/>
        <v>0</v>
      </c>
      <c r="AQ404" s="397">
        <f t="shared" si="101"/>
        <v>0</v>
      </c>
      <c r="AR404" s="397">
        <f t="shared" si="101"/>
        <v>0</v>
      </c>
      <c r="AS404" s="397">
        <f t="shared" si="98"/>
        <v>0</v>
      </c>
      <c r="AT404" s="397">
        <f t="shared" si="98"/>
        <v>0</v>
      </c>
      <c r="AU404" s="397">
        <f t="shared" si="98"/>
        <v>0</v>
      </c>
      <c r="AV404" s="397">
        <f t="shared" si="98"/>
        <v>0</v>
      </c>
      <c r="AW404" s="314">
        <f t="shared" si="102"/>
        <v>0</v>
      </c>
    </row>
    <row r="405" spans="2:49" x14ac:dyDescent="0.25">
      <c r="B405" s="24"/>
      <c r="C405" s="265" t="s">
        <v>155</v>
      </c>
      <c r="D405" s="23">
        <f>IFERROR(VLOOKUP($C405,'World Cup Players'!B:X,3,FALSE),0)</f>
        <v>0</v>
      </c>
      <c r="E405" s="30"/>
      <c r="L405" s="44"/>
      <c r="M405" s="44"/>
      <c r="N405" s="44"/>
      <c r="O405" s="44"/>
      <c r="S405" s="24"/>
      <c r="T405" s="265" t="s">
        <v>155</v>
      </c>
      <c r="U405" s="23">
        <v>0</v>
      </c>
      <c r="V405" s="30"/>
      <c r="W405" s="23">
        <v>0</v>
      </c>
      <c r="X405" s="23">
        <v>0</v>
      </c>
      <c r="Y405" s="23">
        <v>0</v>
      </c>
      <c r="Z405" s="23">
        <v>0</v>
      </c>
      <c r="AA405" s="23">
        <v>0</v>
      </c>
      <c r="AB405" s="23">
        <v>0</v>
      </c>
      <c r="AC405" s="44">
        <v>0</v>
      </c>
      <c r="AD405" s="44">
        <v>0</v>
      </c>
      <c r="AE405" s="44">
        <v>0</v>
      </c>
      <c r="AF405" s="44">
        <v>0</v>
      </c>
      <c r="AG405" s="43">
        <v>0</v>
      </c>
      <c r="AI405" s="24"/>
      <c r="AJ405" s="265" t="s">
        <v>155</v>
      </c>
      <c r="AK405" s="23">
        <v>0</v>
      </c>
      <c r="AL405" s="30"/>
      <c r="AM405" s="397">
        <f t="shared" si="99"/>
        <v>0</v>
      </c>
      <c r="AN405" s="397">
        <f t="shared" si="100"/>
        <v>0</v>
      </c>
      <c r="AO405" s="397">
        <f t="shared" si="100"/>
        <v>0</v>
      </c>
      <c r="AP405" s="397">
        <f t="shared" si="101"/>
        <v>0</v>
      </c>
      <c r="AQ405" s="397">
        <f t="shared" si="101"/>
        <v>0</v>
      </c>
      <c r="AR405" s="397">
        <f t="shared" si="101"/>
        <v>0</v>
      </c>
      <c r="AS405" s="397">
        <f t="shared" si="98"/>
        <v>0</v>
      </c>
      <c r="AT405" s="397">
        <f t="shared" si="98"/>
        <v>0</v>
      </c>
      <c r="AU405" s="397">
        <f t="shared" si="98"/>
        <v>0</v>
      </c>
      <c r="AV405" s="397">
        <f t="shared" si="98"/>
        <v>0</v>
      </c>
      <c r="AW405" s="314">
        <f t="shared" ref="AW405:AW410" si="106">P405-AG405</f>
        <v>0</v>
      </c>
    </row>
    <row r="406" spans="2:49" x14ac:dyDescent="0.25">
      <c r="B406" s="24"/>
      <c r="C406" s="265" t="s">
        <v>314</v>
      </c>
      <c r="D406" s="23">
        <f>IFERROR(VLOOKUP($C406,'World Cup Players'!B:X,3,FALSE),0)</f>
        <v>0</v>
      </c>
      <c r="E406" s="30"/>
      <c r="L406" s="44"/>
      <c r="M406" s="44"/>
      <c r="N406" s="44"/>
      <c r="O406" s="44"/>
      <c r="S406" s="24"/>
      <c r="T406" s="265" t="s">
        <v>314</v>
      </c>
      <c r="U406" s="23">
        <v>0</v>
      </c>
      <c r="V406" s="30"/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23">
        <v>0</v>
      </c>
      <c r="AC406" s="44">
        <v>0</v>
      </c>
      <c r="AD406" s="44">
        <v>0</v>
      </c>
      <c r="AE406" s="44">
        <v>0</v>
      </c>
      <c r="AF406" s="44">
        <v>0</v>
      </c>
      <c r="AG406" s="43">
        <v>0</v>
      </c>
      <c r="AI406" s="24"/>
      <c r="AJ406" s="265" t="s">
        <v>314</v>
      </c>
      <c r="AK406" s="23">
        <v>0</v>
      </c>
      <c r="AL406" s="30"/>
      <c r="AM406" s="397">
        <f t="shared" si="99"/>
        <v>0</v>
      </c>
      <c r="AN406" s="397">
        <f t="shared" si="100"/>
        <v>0</v>
      </c>
      <c r="AO406" s="397">
        <f t="shared" si="100"/>
        <v>0</v>
      </c>
      <c r="AP406" s="397">
        <f t="shared" si="101"/>
        <v>0</v>
      </c>
      <c r="AQ406" s="397">
        <f t="shared" si="101"/>
        <v>0</v>
      </c>
      <c r="AR406" s="397">
        <f t="shared" si="101"/>
        <v>0</v>
      </c>
      <c r="AS406" s="397">
        <f t="shared" si="98"/>
        <v>0</v>
      </c>
      <c r="AT406" s="397">
        <f t="shared" si="98"/>
        <v>0</v>
      </c>
      <c r="AU406" s="397">
        <f t="shared" si="98"/>
        <v>0</v>
      </c>
      <c r="AV406" s="397">
        <f t="shared" si="98"/>
        <v>0</v>
      </c>
      <c r="AW406" s="314">
        <f t="shared" si="106"/>
        <v>0</v>
      </c>
    </row>
    <row r="407" spans="2:49" x14ac:dyDescent="0.25">
      <c r="B407" s="24"/>
      <c r="C407" s="265" t="s">
        <v>158</v>
      </c>
      <c r="D407" s="23">
        <f>IFERROR(VLOOKUP($C407,'World Cup Players'!B:X,3,FALSE),0)</f>
        <v>0</v>
      </c>
      <c r="E407" s="30"/>
      <c r="L407" s="44"/>
      <c r="M407" s="44"/>
      <c r="N407" s="44"/>
      <c r="O407" s="44"/>
      <c r="S407" s="24"/>
      <c r="T407" s="265" t="s">
        <v>158</v>
      </c>
      <c r="U407" s="23">
        <v>0</v>
      </c>
      <c r="V407" s="30"/>
      <c r="W407" s="23">
        <v>0</v>
      </c>
      <c r="X407" s="23">
        <v>0</v>
      </c>
      <c r="Y407" s="23">
        <v>0</v>
      </c>
      <c r="Z407" s="23">
        <v>0</v>
      </c>
      <c r="AA407" s="23">
        <v>0</v>
      </c>
      <c r="AB407" s="23">
        <v>0</v>
      </c>
      <c r="AC407" s="44">
        <v>0</v>
      </c>
      <c r="AD407" s="44">
        <v>0</v>
      </c>
      <c r="AE407" s="44">
        <v>0</v>
      </c>
      <c r="AF407" s="44">
        <v>0</v>
      </c>
      <c r="AG407" s="43">
        <v>0</v>
      </c>
      <c r="AI407" s="24"/>
      <c r="AJ407" s="265" t="s">
        <v>158</v>
      </c>
      <c r="AK407" s="23">
        <v>0</v>
      </c>
      <c r="AL407" s="30"/>
      <c r="AM407" s="397">
        <f t="shared" si="99"/>
        <v>0</v>
      </c>
      <c r="AN407" s="397">
        <f t="shared" si="100"/>
        <v>0</v>
      </c>
      <c r="AO407" s="397">
        <f t="shared" si="100"/>
        <v>0</v>
      </c>
      <c r="AP407" s="397">
        <f t="shared" si="101"/>
        <v>0</v>
      </c>
      <c r="AQ407" s="397">
        <f t="shared" si="101"/>
        <v>0</v>
      </c>
      <c r="AR407" s="397">
        <f t="shared" si="101"/>
        <v>0</v>
      </c>
      <c r="AS407" s="397">
        <f t="shared" si="98"/>
        <v>0</v>
      </c>
      <c r="AT407" s="397">
        <f t="shared" si="98"/>
        <v>0</v>
      </c>
      <c r="AU407" s="397">
        <f t="shared" si="98"/>
        <v>0</v>
      </c>
      <c r="AV407" s="397">
        <f t="shared" si="98"/>
        <v>0</v>
      </c>
      <c r="AW407" s="314">
        <f t="shared" si="106"/>
        <v>0</v>
      </c>
    </row>
    <row r="408" spans="2:49" x14ac:dyDescent="0.25">
      <c r="B408" s="40" t="str">
        <f>Master!K97</f>
        <v>Ivan Cajic</v>
      </c>
      <c r="C408" s="293"/>
      <c r="D408" s="35">
        <f t="shared" ref="D408:E408" si="107">SUM(D409:D433)</f>
        <v>0</v>
      </c>
      <c r="E408" s="35">
        <f t="shared" si="107"/>
        <v>0</v>
      </c>
      <c r="F408" s="35">
        <f>SUM(F409:F438)</f>
        <v>10551</v>
      </c>
      <c r="G408" s="35">
        <f t="shared" ref="G408:O408" si="108">SUM(G409:G438)</f>
        <v>22</v>
      </c>
      <c r="H408" s="35">
        <f t="shared" si="108"/>
        <v>24</v>
      </c>
      <c r="I408" s="35">
        <f>SUM(I409:I438)</f>
        <v>11</v>
      </c>
      <c r="J408" s="35">
        <f t="shared" si="108"/>
        <v>6</v>
      </c>
      <c r="K408" s="35">
        <f t="shared" si="108"/>
        <v>0</v>
      </c>
      <c r="L408" s="35">
        <f>SUM(L409:L438)</f>
        <v>15</v>
      </c>
      <c r="M408" s="35">
        <f t="shared" si="108"/>
        <v>9</v>
      </c>
      <c r="N408" s="35">
        <f t="shared" si="108"/>
        <v>59</v>
      </c>
      <c r="O408" s="35">
        <f t="shared" si="108"/>
        <v>26</v>
      </c>
      <c r="P408" s="43">
        <f t="shared" si="105"/>
        <v>172.37330000000003</v>
      </c>
      <c r="S408" s="40" t="s">
        <v>145</v>
      </c>
      <c r="T408" s="293"/>
      <c r="U408" s="35">
        <v>0</v>
      </c>
      <c r="V408" s="35">
        <v>0</v>
      </c>
      <c r="W408" s="35">
        <v>8874</v>
      </c>
      <c r="X408" s="35">
        <v>16</v>
      </c>
      <c r="Y408" s="35">
        <v>22</v>
      </c>
      <c r="Z408" s="35">
        <v>8</v>
      </c>
      <c r="AA408" s="35">
        <v>4</v>
      </c>
      <c r="AB408" s="35">
        <v>0</v>
      </c>
      <c r="AC408" s="35">
        <v>13</v>
      </c>
      <c r="AD408" s="35">
        <v>9</v>
      </c>
      <c r="AE408" s="35">
        <v>49</v>
      </c>
      <c r="AF408" s="35">
        <v>22</v>
      </c>
      <c r="AG408" s="43">
        <v>144.95420000000001</v>
      </c>
      <c r="AI408" s="40" t="s">
        <v>145</v>
      </c>
      <c r="AJ408" s="293"/>
      <c r="AK408" s="35">
        <v>0</v>
      </c>
      <c r="AL408" s="35">
        <v>0</v>
      </c>
      <c r="AM408" s="397">
        <f t="shared" si="99"/>
        <v>1677</v>
      </c>
      <c r="AN408" s="397">
        <f t="shared" si="100"/>
        <v>6</v>
      </c>
      <c r="AO408" s="397">
        <f t="shared" si="100"/>
        <v>2</v>
      </c>
      <c r="AP408" s="397">
        <f t="shared" si="101"/>
        <v>3</v>
      </c>
      <c r="AQ408" s="397">
        <f t="shared" si="101"/>
        <v>2</v>
      </c>
      <c r="AR408" s="397">
        <f t="shared" si="101"/>
        <v>0</v>
      </c>
      <c r="AS408" s="397">
        <f t="shared" si="98"/>
        <v>2</v>
      </c>
      <c r="AT408" s="397">
        <f t="shared" si="98"/>
        <v>0</v>
      </c>
      <c r="AU408" s="397">
        <f t="shared" si="98"/>
        <v>10</v>
      </c>
      <c r="AV408" s="397">
        <f t="shared" si="98"/>
        <v>4</v>
      </c>
      <c r="AW408" s="314">
        <f t="shared" si="106"/>
        <v>27.419100000000014</v>
      </c>
    </row>
    <row r="409" spans="2:49" x14ac:dyDescent="0.25">
      <c r="B409" s="24"/>
      <c r="C409" s="265" t="s">
        <v>425</v>
      </c>
      <c r="D409" s="23" t="str">
        <f>IFERROR(VLOOKUP($C409,'World Cup Players'!B:X,3,FALSE),0)</f>
        <v>fr France</v>
      </c>
      <c r="E409" s="30"/>
      <c r="F409" s="23">
        <f>IFERROR(VLOOKUP($C409,'World Cup Players'!B:X,9,FALSE),0)</f>
        <v>605</v>
      </c>
      <c r="G409" s="23">
        <f>IFERROR(VLOOKUP($C409,'World Cup Players'!B:X,11,FALSE),0)</f>
        <v>8</v>
      </c>
      <c r="H409" s="23">
        <f>IFERROR(VLOOKUP($C409,'World Cup Players'!B:X,12,FALSE),0)</f>
        <v>3</v>
      </c>
      <c r="I409" s="23">
        <f>IFERROR(VLOOKUP($C409,'GAME WINNING GOALS'!A:B,2,FALSE),0)</f>
        <v>4</v>
      </c>
      <c r="J409" s="23">
        <f>IFERROR(VLOOKUP($C409,'World Cup Players'!B:X,17,FALSE),0)</f>
        <v>1</v>
      </c>
      <c r="K409" s="23">
        <f>IFERROR(VLOOKUP($C409,'World Cup Players'!B:X,18,FALSE),0)</f>
        <v>0</v>
      </c>
      <c r="L409" s="44">
        <f>IFERROR(VLOOKUP($C409,'World Cup GK'!B:AE,16,FALSE),0)</f>
        <v>0</v>
      </c>
      <c r="M409" s="44">
        <f>IFERROR(VLOOKUP($C409,'World Cup GK'!B:AE,19,FALSE),0)</f>
        <v>0</v>
      </c>
      <c r="N409" s="44">
        <f>IFERROR(VLOOKUP($C409,'World Cup GK'!B:AE,14,FALSE),0)</f>
        <v>0</v>
      </c>
      <c r="O409" s="44">
        <f>IFERROR(VLOOKUP($C409,'World Cup GK'!B:AE,11,FALSE),0)</f>
        <v>0</v>
      </c>
      <c r="P409" s="43">
        <f t="shared" si="105"/>
        <v>19.7715</v>
      </c>
      <c r="S409" s="24"/>
      <c r="T409" s="265" t="s">
        <v>425</v>
      </c>
      <c r="U409" s="23" t="s">
        <v>1420</v>
      </c>
      <c r="V409" s="30"/>
      <c r="W409" s="23">
        <v>439</v>
      </c>
      <c r="X409" s="23">
        <v>7</v>
      </c>
      <c r="Y409" s="23">
        <v>2</v>
      </c>
      <c r="Z409" s="23">
        <v>3</v>
      </c>
      <c r="AA409" s="23">
        <v>0</v>
      </c>
      <c r="AB409" s="23">
        <v>0</v>
      </c>
      <c r="AC409" s="44">
        <v>0</v>
      </c>
      <c r="AD409" s="44">
        <v>0</v>
      </c>
      <c r="AE409" s="44">
        <v>0</v>
      </c>
      <c r="AF409" s="44">
        <v>0</v>
      </c>
      <c r="AG409" s="43">
        <v>15.643699999999999</v>
      </c>
      <c r="AI409" s="24"/>
      <c r="AJ409" s="265" t="s">
        <v>425</v>
      </c>
      <c r="AK409" s="23" t="s">
        <v>1420</v>
      </c>
      <c r="AL409" s="30"/>
      <c r="AM409" s="397">
        <f t="shared" si="99"/>
        <v>166</v>
      </c>
      <c r="AN409" s="397">
        <f t="shared" si="100"/>
        <v>1</v>
      </c>
      <c r="AO409" s="397">
        <f t="shared" si="100"/>
        <v>1</v>
      </c>
      <c r="AP409" s="397">
        <f t="shared" si="101"/>
        <v>1</v>
      </c>
      <c r="AQ409" s="397">
        <f t="shared" si="101"/>
        <v>1</v>
      </c>
      <c r="AR409" s="397">
        <f t="shared" si="101"/>
        <v>0</v>
      </c>
      <c r="AS409" s="397">
        <f t="shared" si="98"/>
        <v>0</v>
      </c>
      <c r="AT409" s="397">
        <f t="shared" si="98"/>
        <v>0</v>
      </c>
      <c r="AU409" s="397">
        <f t="shared" si="98"/>
        <v>0</v>
      </c>
      <c r="AV409" s="397">
        <f t="shared" si="98"/>
        <v>0</v>
      </c>
      <c r="AW409" s="314">
        <f t="shared" si="106"/>
        <v>4.1278000000000006</v>
      </c>
    </row>
    <row r="410" spans="2:49" x14ac:dyDescent="0.25">
      <c r="B410" s="24"/>
      <c r="C410" s="265" t="s">
        <v>555</v>
      </c>
      <c r="D410" s="23" t="str">
        <f>IFERROR(VLOOKUP($C410,'World Cup Players'!B:X,3,FALSE),0)</f>
        <v>es Spain</v>
      </c>
      <c r="E410" s="30"/>
      <c r="F410" s="23">
        <f>IFERROR(VLOOKUP($C410,'World Cup Players'!B:X,9,FALSE),0)</f>
        <v>494</v>
      </c>
      <c r="G410" s="23">
        <f>IFERROR(VLOOKUP($C410,'World Cup Players'!B:X,11,FALSE),0)</f>
        <v>1</v>
      </c>
      <c r="H410" s="23">
        <f>IFERROR(VLOOKUP($C410,'World Cup Players'!B:X,12,FALSE),0)</f>
        <v>0</v>
      </c>
      <c r="I410" s="23">
        <f>IFERROR(VLOOKUP($C410,'GAME WINNING GOALS'!A:B,2,FALSE),0)</f>
        <v>1</v>
      </c>
      <c r="J410" s="23">
        <f>IFERROR(VLOOKUP($C410,'World Cup Players'!B:X,17,FALSE),0)</f>
        <v>0</v>
      </c>
      <c r="K410" s="23">
        <f>IFERROR(VLOOKUP($C410,'World Cup Players'!B:X,18,FALSE),0)</f>
        <v>0</v>
      </c>
      <c r="L410" s="44">
        <f>IFERROR(VLOOKUP($C410,'World Cup GK'!B:AE,16,FALSE),0)</f>
        <v>0</v>
      </c>
      <c r="M410" s="44">
        <f>IFERROR(VLOOKUP($C410,'World Cup GK'!B:AE,19,FALSE),0)</f>
        <v>0</v>
      </c>
      <c r="N410" s="44">
        <f>IFERROR(VLOOKUP($C410,'World Cup GK'!B:AE,14,FALSE),0)</f>
        <v>0</v>
      </c>
      <c r="O410" s="44">
        <f>IFERROR(VLOOKUP($C410,'World Cup GK'!B:AE,11,FALSE),0)</f>
        <v>0</v>
      </c>
      <c r="P410" s="43">
        <f t="shared" si="105"/>
        <v>6.1002000000000001</v>
      </c>
      <c r="S410" s="24"/>
      <c r="T410" s="265" t="s">
        <v>555</v>
      </c>
      <c r="U410" s="23" t="s">
        <v>1275</v>
      </c>
      <c r="V410" s="30"/>
      <c r="W410" s="23">
        <v>314</v>
      </c>
      <c r="X410" s="23">
        <v>1</v>
      </c>
      <c r="Y410" s="23">
        <v>0</v>
      </c>
      <c r="Z410" s="23">
        <v>1</v>
      </c>
      <c r="AA410" s="23">
        <v>0</v>
      </c>
      <c r="AB410" s="23">
        <v>0</v>
      </c>
      <c r="AC410" s="44">
        <v>0</v>
      </c>
      <c r="AD410" s="44">
        <v>0</v>
      </c>
      <c r="AE410" s="44">
        <v>0</v>
      </c>
      <c r="AF410" s="44">
        <v>0</v>
      </c>
      <c r="AG410" s="43">
        <v>4.6061999999999994</v>
      </c>
      <c r="AI410" s="24"/>
      <c r="AJ410" s="265" t="s">
        <v>555</v>
      </c>
      <c r="AK410" s="23" t="s">
        <v>1275</v>
      </c>
      <c r="AL410" s="30"/>
      <c r="AM410" s="397">
        <f t="shared" si="99"/>
        <v>180</v>
      </c>
      <c r="AN410" s="397">
        <f t="shared" si="100"/>
        <v>0</v>
      </c>
      <c r="AO410" s="397">
        <f t="shared" si="100"/>
        <v>0</v>
      </c>
      <c r="AP410" s="397">
        <f t="shared" si="101"/>
        <v>0</v>
      </c>
      <c r="AQ410" s="397">
        <f t="shared" si="101"/>
        <v>0</v>
      </c>
      <c r="AR410" s="397">
        <f t="shared" si="101"/>
        <v>0</v>
      </c>
      <c r="AS410" s="397">
        <f t="shared" si="98"/>
        <v>0</v>
      </c>
      <c r="AT410" s="397">
        <f t="shared" si="98"/>
        <v>0</v>
      </c>
      <c r="AU410" s="397">
        <f t="shared" si="98"/>
        <v>0</v>
      </c>
      <c r="AV410" s="397">
        <f t="shared" si="98"/>
        <v>0</v>
      </c>
      <c r="AW410" s="314">
        <f t="shared" si="106"/>
        <v>1.4940000000000007</v>
      </c>
    </row>
    <row r="411" spans="2:49" x14ac:dyDescent="0.25">
      <c r="B411" s="24"/>
      <c r="C411" s="265" t="s">
        <v>613</v>
      </c>
      <c r="D411" s="23" t="str">
        <f>IFERROR(VLOOKUP($C411,'World Cup Players'!B:X,3,FALSE),0)</f>
        <v>de Germany</v>
      </c>
      <c r="E411" s="30"/>
      <c r="F411" s="23">
        <f>IFERROR(VLOOKUP($C411,'World Cup Players'!B:X,9,FALSE),0)</f>
        <v>361</v>
      </c>
      <c r="G411" s="23">
        <f>IFERROR(VLOOKUP($C411,'World Cup Players'!B:X,11,FALSE),0)</f>
        <v>0</v>
      </c>
      <c r="H411" s="23">
        <f>IFERROR(VLOOKUP($C411,'World Cup Players'!B:X,12,FALSE),0)</f>
        <v>3</v>
      </c>
      <c r="I411" s="23">
        <f>IFERROR(VLOOKUP($C411,'GAME WINNING GOALS'!A:B,2,FALSE),0)</f>
        <v>0</v>
      </c>
      <c r="J411" s="23">
        <f>IFERROR(VLOOKUP($C411,'World Cup Players'!B:X,17,FALSE),0)</f>
        <v>0</v>
      </c>
      <c r="K411" s="23">
        <f>IFERROR(VLOOKUP($C411,'World Cup Players'!B:X,18,FALSE),0)</f>
        <v>0</v>
      </c>
      <c r="L411" s="44">
        <f>IFERROR(VLOOKUP($C411,'World Cup GK'!B:AE,16,FALSE),0)</f>
        <v>0</v>
      </c>
      <c r="M411" s="44">
        <f>IFERROR(VLOOKUP($C411,'World Cup GK'!B:AE,19,FALSE),0)</f>
        <v>0</v>
      </c>
      <c r="N411" s="44">
        <f>IFERROR(VLOOKUP($C411,'World Cup GK'!B:AE,14,FALSE),0)</f>
        <v>0</v>
      </c>
      <c r="O411" s="44">
        <f>IFERROR(VLOOKUP($C411,'World Cup GK'!B:AE,11,FALSE),0)</f>
        <v>0</v>
      </c>
      <c r="P411" s="43">
        <f t="shared" si="105"/>
        <v>5.9962999999999997</v>
      </c>
      <c r="S411" s="24"/>
      <c r="T411" s="265" t="s">
        <v>613</v>
      </c>
      <c r="U411" s="23" t="s">
        <v>634</v>
      </c>
      <c r="V411" s="30"/>
      <c r="W411" s="23">
        <v>361</v>
      </c>
      <c r="X411" s="23">
        <v>0</v>
      </c>
      <c r="Y411" s="23">
        <v>3</v>
      </c>
      <c r="Z411" s="23">
        <v>0</v>
      </c>
      <c r="AA411" s="23">
        <v>0</v>
      </c>
      <c r="AB411" s="23">
        <v>0</v>
      </c>
      <c r="AC411" s="44">
        <v>0</v>
      </c>
      <c r="AD411" s="44">
        <v>0</v>
      </c>
      <c r="AE411" s="44">
        <v>0</v>
      </c>
      <c r="AF411" s="44">
        <v>0</v>
      </c>
      <c r="AG411" s="43">
        <v>5.9962999999999997</v>
      </c>
      <c r="AI411" s="24"/>
      <c r="AJ411" s="265" t="s">
        <v>613</v>
      </c>
      <c r="AK411" s="23" t="s">
        <v>634</v>
      </c>
      <c r="AL411" s="30"/>
      <c r="AM411" s="397">
        <f t="shared" si="99"/>
        <v>0</v>
      </c>
      <c r="AN411" s="397">
        <f t="shared" si="100"/>
        <v>0</v>
      </c>
      <c r="AO411" s="397">
        <f t="shared" si="100"/>
        <v>0</v>
      </c>
      <c r="AP411" s="397">
        <f t="shared" si="101"/>
        <v>0</v>
      </c>
      <c r="AQ411" s="397">
        <f t="shared" si="101"/>
        <v>0</v>
      </c>
      <c r="AR411" s="397">
        <f t="shared" si="101"/>
        <v>0</v>
      </c>
      <c r="AS411" s="397">
        <f t="shared" si="98"/>
        <v>0</v>
      </c>
      <c r="AT411" s="397">
        <f t="shared" si="98"/>
        <v>0</v>
      </c>
      <c r="AU411" s="397">
        <f t="shared" si="98"/>
        <v>0</v>
      </c>
      <c r="AV411" s="397">
        <f t="shared" si="98"/>
        <v>0</v>
      </c>
      <c r="AW411" s="314">
        <f t="shared" si="102"/>
        <v>0</v>
      </c>
    </row>
    <row r="412" spans="2:49" x14ac:dyDescent="0.25">
      <c r="B412" s="24"/>
      <c r="C412" s="265" t="s">
        <v>249</v>
      </c>
      <c r="D412" s="23" t="str">
        <f>IFERROR(VLOOKUP($C412,'World Cup Players'!B:X,3,FALSE),0)</f>
        <v>br Brazil</v>
      </c>
      <c r="E412" s="30"/>
      <c r="F412" s="23">
        <f>IFERROR(VLOOKUP($C412,'World Cup Players'!B:X,9,FALSE),0)</f>
        <v>129</v>
      </c>
      <c r="G412" s="23">
        <f>IFERROR(VLOOKUP($C412,'World Cup Players'!B:X,11,FALSE),0)</f>
        <v>0</v>
      </c>
      <c r="H412" s="23">
        <f>IFERROR(VLOOKUP($C412,'World Cup Players'!B:X,12,FALSE),0)</f>
        <v>0</v>
      </c>
      <c r="I412" s="23">
        <f>IFERROR(VLOOKUP($C412,'GAME WINNING GOALS'!A:B,2,FALSE),0)</f>
        <v>0</v>
      </c>
      <c r="J412" s="23">
        <f>IFERROR(VLOOKUP($C412,'World Cup Players'!B:X,17,FALSE),0)</f>
        <v>0</v>
      </c>
      <c r="K412" s="23">
        <f>IFERROR(VLOOKUP($C412,'World Cup Players'!B:X,18,FALSE),0)</f>
        <v>0</v>
      </c>
      <c r="L412" s="44">
        <f>IFERROR(VLOOKUP($C412,'World Cup GK'!B:AE,16,FALSE),0)</f>
        <v>0</v>
      </c>
      <c r="M412" s="44">
        <f>IFERROR(VLOOKUP($C412,'World Cup GK'!B:AE,19,FALSE),0)</f>
        <v>0</v>
      </c>
      <c r="N412" s="44">
        <f>IFERROR(VLOOKUP($C412,'World Cup GK'!B:AE,14,FALSE),0)</f>
        <v>0</v>
      </c>
      <c r="O412" s="44">
        <f>IFERROR(VLOOKUP($C412,'World Cup GK'!B:AE,11,FALSE),0)</f>
        <v>0</v>
      </c>
      <c r="P412" s="43">
        <f t="shared" si="105"/>
        <v>1.0707</v>
      </c>
      <c r="S412" s="24"/>
      <c r="T412" s="265" t="s">
        <v>249</v>
      </c>
      <c r="U412" s="23" t="s">
        <v>989</v>
      </c>
      <c r="V412" s="30"/>
      <c r="W412" s="23">
        <v>129</v>
      </c>
      <c r="X412" s="23">
        <v>0</v>
      </c>
      <c r="Y412" s="23">
        <v>0</v>
      </c>
      <c r="Z412" s="23">
        <v>0</v>
      </c>
      <c r="AA412" s="23">
        <v>0</v>
      </c>
      <c r="AB412" s="23">
        <v>0</v>
      </c>
      <c r="AC412" s="44">
        <v>0</v>
      </c>
      <c r="AD412" s="44">
        <v>0</v>
      </c>
      <c r="AE412" s="44">
        <v>0</v>
      </c>
      <c r="AF412" s="44">
        <v>0</v>
      </c>
      <c r="AG412" s="43">
        <v>1.0707</v>
      </c>
      <c r="AI412" s="24"/>
      <c r="AJ412" s="265" t="s">
        <v>249</v>
      </c>
      <c r="AK412" s="23" t="s">
        <v>989</v>
      </c>
      <c r="AL412" s="30"/>
      <c r="AM412" s="397">
        <f t="shared" si="99"/>
        <v>0</v>
      </c>
      <c r="AN412" s="397">
        <f t="shared" si="100"/>
        <v>0</v>
      </c>
      <c r="AO412" s="397">
        <f t="shared" si="100"/>
        <v>0</v>
      </c>
      <c r="AP412" s="397">
        <f t="shared" si="101"/>
        <v>0</v>
      </c>
      <c r="AQ412" s="397">
        <f t="shared" si="101"/>
        <v>0</v>
      </c>
      <c r="AR412" s="397">
        <f t="shared" si="101"/>
        <v>0</v>
      </c>
      <c r="AS412" s="397">
        <f t="shared" si="98"/>
        <v>0</v>
      </c>
      <c r="AT412" s="397">
        <f t="shared" si="98"/>
        <v>0</v>
      </c>
      <c r="AU412" s="397">
        <f t="shared" si="98"/>
        <v>0</v>
      </c>
      <c r="AV412" s="397">
        <f t="shared" si="98"/>
        <v>0</v>
      </c>
      <c r="AW412" s="314">
        <f t="shared" si="102"/>
        <v>0</v>
      </c>
    </row>
    <row r="413" spans="2:49" x14ac:dyDescent="0.25">
      <c r="B413" s="24"/>
      <c r="C413" s="265" t="s">
        <v>359</v>
      </c>
      <c r="D413" s="23" t="str">
        <f>IFERROR(VLOOKUP($C413,'World Cup Players'!B:X,3,FALSE),0)</f>
        <v>eng England</v>
      </c>
      <c r="E413" s="30"/>
      <c r="F413" s="23">
        <f>IFERROR(VLOOKUP($C413,'World Cup Players'!B:X,9,FALSE),0)</f>
        <v>268</v>
      </c>
      <c r="G413" s="23">
        <f>IFERROR(VLOOKUP($C413,'World Cup Players'!B:X,11,FALSE),0)</f>
        <v>0</v>
      </c>
      <c r="H413" s="23">
        <f>IFERROR(VLOOKUP($C413,'World Cup Players'!B:X,12,FALSE),0)</f>
        <v>3</v>
      </c>
      <c r="I413" s="23">
        <f>IFERROR(VLOOKUP($C413,'GAME WINNING GOALS'!A:B,2,FALSE),0)</f>
        <v>0</v>
      </c>
      <c r="J413" s="23">
        <f>IFERROR(VLOOKUP($C413,'World Cup Players'!B:X,17,FALSE),0)</f>
        <v>0</v>
      </c>
      <c r="K413" s="23">
        <f>IFERROR(VLOOKUP($C413,'World Cup Players'!B:X,18,FALSE),0)</f>
        <v>0</v>
      </c>
      <c r="L413" s="44">
        <f>IFERROR(VLOOKUP($C413,'World Cup GK'!B:AE,16,FALSE),0)</f>
        <v>0</v>
      </c>
      <c r="M413" s="44">
        <f>IFERROR(VLOOKUP($C413,'World Cup GK'!B:AE,19,FALSE),0)</f>
        <v>0</v>
      </c>
      <c r="N413" s="44">
        <f>IFERROR(VLOOKUP($C413,'World Cup GK'!B:AE,14,FALSE),0)</f>
        <v>0</v>
      </c>
      <c r="O413" s="44">
        <f>IFERROR(VLOOKUP($C413,'World Cup GK'!B:AE,11,FALSE),0)</f>
        <v>0</v>
      </c>
      <c r="P413" s="43">
        <f t="shared" si="105"/>
        <v>5.2244000000000002</v>
      </c>
      <c r="S413" s="24"/>
      <c r="T413" s="265" t="s">
        <v>359</v>
      </c>
      <c r="U413" s="23" t="s">
        <v>1542</v>
      </c>
      <c r="V413" s="30"/>
      <c r="W413" s="23">
        <v>193</v>
      </c>
      <c r="X413" s="23">
        <v>0</v>
      </c>
      <c r="Y413" s="23">
        <v>3</v>
      </c>
      <c r="Z413" s="23">
        <v>0</v>
      </c>
      <c r="AA413" s="23">
        <v>0</v>
      </c>
      <c r="AB413" s="23">
        <v>0</v>
      </c>
      <c r="AC413" s="44">
        <v>0</v>
      </c>
      <c r="AD413" s="44">
        <v>0</v>
      </c>
      <c r="AE413" s="44">
        <v>0</v>
      </c>
      <c r="AF413" s="44">
        <v>0</v>
      </c>
      <c r="AG413" s="43">
        <v>4.6019000000000005</v>
      </c>
      <c r="AI413" s="24"/>
      <c r="AJ413" s="265" t="s">
        <v>359</v>
      </c>
      <c r="AK413" s="23" t="s">
        <v>1542</v>
      </c>
      <c r="AL413" s="30"/>
      <c r="AM413" s="397">
        <f t="shared" si="99"/>
        <v>75</v>
      </c>
      <c r="AN413" s="397">
        <f t="shared" si="100"/>
        <v>0</v>
      </c>
      <c r="AO413" s="397">
        <f t="shared" si="100"/>
        <v>0</v>
      </c>
      <c r="AP413" s="397">
        <f t="shared" si="101"/>
        <v>0</v>
      </c>
      <c r="AQ413" s="397">
        <f t="shared" si="101"/>
        <v>0</v>
      </c>
      <c r="AR413" s="397">
        <f t="shared" si="101"/>
        <v>0</v>
      </c>
      <c r="AS413" s="397">
        <f t="shared" si="98"/>
        <v>0</v>
      </c>
      <c r="AT413" s="397">
        <f t="shared" si="98"/>
        <v>0</v>
      </c>
      <c r="AU413" s="397">
        <f t="shared" si="98"/>
        <v>0</v>
      </c>
      <c r="AV413" s="397">
        <f t="shared" si="98"/>
        <v>0</v>
      </c>
      <c r="AW413" s="314">
        <f t="shared" ref="AW413:AW414" si="109">P413-AG413</f>
        <v>0.62249999999999961</v>
      </c>
    </row>
    <row r="414" spans="2:49" x14ac:dyDescent="0.25">
      <c r="B414" s="24"/>
      <c r="C414" s="265" t="s">
        <v>467</v>
      </c>
      <c r="D414" s="23" t="str">
        <f>IFERROR(VLOOKUP($C414,'World Cup Players'!B:X,3,FALSE),0)</f>
        <v>es Spain</v>
      </c>
      <c r="E414" s="30"/>
      <c r="F414" s="23">
        <f>IFERROR(VLOOKUP($C414,'World Cup Players'!B:X,9,FALSE),0)</f>
        <v>626</v>
      </c>
      <c r="G414" s="23">
        <f>IFERROR(VLOOKUP($C414,'World Cup Players'!B:X,11,FALSE),0)</f>
        <v>0</v>
      </c>
      <c r="H414" s="23">
        <f>IFERROR(VLOOKUP($C414,'World Cup Players'!B:X,12,FALSE),0)</f>
        <v>0</v>
      </c>
      <c r="I414" s="23">
        <f>IFERROR(VLOOKUP($C414,'GAME WINNING GOALS'!A:B,2,FALSE),0)</f>
        <v>0</v>
      </c>
      <c r="J414" s="23">
        <f>IFERROR(VLOOKUP($C414,'World Cup Players'!B:X,17,FALSE),0)</f>
        <v>0</v>
      </c>
      <c r="K414" s="23">
        <f>IFERROR(VLOOKUP($C414,'World Cup Players'!B:X,18,FALSE),0)</f>
        <v>0</v>
      </c>
      <c r="L414" s="44">
        <f>IFERROR(VLOOKUP($C414,'World Cup GK'!B:AE,16,FALSE),0)</f>
        <v>0</v>
      </c>
      <c r="M414" s="44">
        <f>IFERROR(VLOOKUP($C414,'World Cup GK'!B:AE,19,FALSE),0)</f>
        <v>0</v>
      </c>
      <c r="N414" s="44">
        <f>IFERROR(VLOOKUP($C414,'World Cup GK'!B:AE,14,FALSE),0)</f>
        <v>0</v>
      </c>
      <c r="O414" s="44">
        <f>IFERROR(VLOOKUP($C414,'World Cup GK'!B:AE,11,FALSE),0)</f>
        <v>0</v>
      </c>
      <c r="P414" s="43">
        <f t="shared" si="105"/>
        <v>5.1958000000000002</v>
      </c>
      <c r="S414" s="24"/>
      <c r="T414" s="265" t="s">
        <v>467</v>
      </c>
      <c r="U414" s="23" t="s">
        <v>1275</v>
      </c>
      <c r="V414" s="30"/>
      <c r="W414" s="23">
        <v>446</v>
      </c>
      <c r="X414" s="23">
        <v>0</v>
      </c>
      <c r="Y414" s="23">
        <v>0</v>
      </c>
      <c r="Z414" s="23">
        <v>0</v>
      </c>
      <c r="AA414" s="23">
        <v>0</v>
      </c>
      <c r="AB414" s="23">
        <v>0</v>
      </c>
      <c r="AC414" s="44">
        <v>0</v>
      </c>
      <c r="AD414" s="44">
        <v>0</v>
      </c>
      <c r="AE414" s="44">
        <v>0</v>
      </c>
      <c r="AF414" s="44">
        <v>0</v>
      </c>
      <c r="AG414" s="43">
        <v>3.7018</v>
      </c>
      <c r="AI414" s="24"/>
      <c r="AJ414" s="265" t="s">
        <v>467</v>
      </c>
      <c r="AK414" s="23" t="s">
        <v>1275</v>
      </c>
      <c r="AL414" s="30"/>
      <c r="AM414" s="397">
        <f t="shared" si="99"/>
        <v>180</v>
      </c>
      <c r="AN414" s="397">
        <f t="shared" si="100"/>
        <v>0</v>
      </c>
      <c r="AO414" s="397">
        <f t="shared" si="100"/>
        <v>0</v>
      </c>
      <c r="AP414" s="397">
        <f t="shared" si="101"/>
        <v>0</v>
      </c>
      <c r="AQ414" s="397">
        <f t="shared" si="101"/>
        <v>0</v>
      </c>
      <c r="AR414" s="397">
        <f t="shared" si="101"/>
        <v>0</v>
      </c>
      <c r="AS414" s="397">
        <f t="shared" si="98"/>
        <v>0</v>
      </c>
      <c r="AT414" s="397">
        <f t="shared" si="98"/>
        <v>0</v>
      </c>
      <c r="AU414" s="397">
        <f t="shared" si="98"/>
        <v>0</v>
      </c>
      <c r="AV414" s="397">
        <f t="shared" si="98"/>
        <v>0</v>
      </c>
      <c r="AW414" s="314">
        <f t="shared" si="109"/>
        <v>1.4940000000000002</v>
      </c>
    </row>
    <row r="415" spans="2:49" x14ac:dyDescent="0.25">
      <c r="B415" s="24"/>
      <c r="C415" s="265" t="s">
        <v>491</v>
      </c>
      <c r="D415" s="23" t="str">
        <f>IFERROR(VLOOKUP($C415,'World Cup Players'!B:X,3,FALSE),0)</f>
        <v>pt Portugal</v>
      </c>
      <c r="E415" s="30"/>
      <c r="F415" s="23">
        <f>IFERROR(VLOOKUP($C415,'World Cup Players'!B:X,9,FALSE),0)</f>
        <v>422</v>
      </c>
      <c r="G415" s="23">
        <f>IFERROR(VLOOKUP($C415,'World Cup Players'!B:X,11,FALSE),0)</f>
        <v>0</v>
      </c>
      <c r="H415" s="23">
        <f>IFERROR(VLOOKUP($C415,'World Cup Players'!B:X,12,FALSE),0)</f>
        <v>1</v>
      </c>
      <c r="I415" s="23">
        <f>IFERROR(VLOOKUP($C415,'GAME WINNING GOALS'!A:B,2,FALSE),0)</f>
        <v>0</v>
      </c>
      <c r="J415" s="23">
        <f>IFERROR(VLOOKUP($C415,'World Cup Players'!B:X,17,FALSE),0)</f>
        <v>0</v>
      </c>
      <c r="K415" s="23">
        <f>IFERROR(VLOOKUP($C415,'World Cup Players'!B:X,18,FALSE),0)</f>
        <v>0</v>
      </c>
      <c r="L415" s="44">
        <f>IFERROR(VLOOKUP($C415,'World Cup GK'!B:AE,16,FALSE),0)</f>
        <v>0</v>
      </c>
      <c r="M415" s="44">
        <f>IFERROR(VLOOKUP($C415,'World Cup GK'!B:AE,19,FALSE),0)</f>
        <v>0</v>
      </c>
      <c r="N415" s="44">
        <f>IFERROR(VLOOKUP($C415,'World Cup GK'!B:AE,14,FALSE),0)</f>
        <v>0</v>
      </c>
      <c r="O415" s="44">
        <f>IFERROR(VLOOKUP($C415,'World Cup GK'!B:AE,11,FALSE),0)</f>
        <v>0</v>
      </c>
      <c r="P415" s="43">
        <f t="shared" si="105"/>
        <v>4.5026000000000002</v>
      </c>
      <c r="S415" s="24"/>
      <c r="T415" s="265" t="s">
        <v>491</v>
      </c>
      <c r="U415" s="23" t="s">
        <v>1545</v>
      </c>
      <c r="V415" s="30"/>
      <c r="W415" s="23">
        <v>422</v>
      </c>
      <c r="X415" s="23">
        <v>0</v>
      </c>
      <c r="Y415" s="23">
        <v>1</v>
      </c>
      <c r="Z415" s="23">
        <v>0</v>
      </c>
      <c r="AA415" s="23">
        <v>0</v>
      </c>
      <c r="AB415" s="23">
        <v>0</v>
      </c>
      <c r="AC415" s="44">
        <v>0</v>
      </c>
      <c r="AD415" s="44">
        <v>0</v>
      </c>
      <c r="AE415" s="44">
        <v>0</v>
      </c>
      <c r="AF415" s="44">
        <v>0</v>
      </c>
      <c r="AG415" s="43">
        <v>4.5026000000000002</v>
      </c>
      <c r="AI415" s="24"/>
      <c r="AJ415" s="265" t="s">
        <v>491</v>
      </c>
      <c r="AK415" s="23" t="s">
        <v>1545</v>
      </c>
      <c r="AL415" s="30"/>
      <c r="AM415" s="397">
        <f t="shared" si="99"/>
        <v>0</v>
      </c>
      <c r="AN415" s="397">
        <f t="shared" si="100"/>
        <v>0</v>
      </c>
      <c r="AO415" s="397">
        <f t="shared" si="100"/>
        <v>0</v>
      </c>
      <c r="AP415" s="397">
        <f t="shared" si="101"/>
        <v>0</v>
      </c>
      <c r="AQ415" s="397">
        <f t="shared" si="101"/>
        <v>0</v>
      </c>
      <c r="AR415" s="397">
        <f t="shared" si="101"/>
        <v>0</v>
      </c>
      <c r="AS415" s="397">
        <f t="shared" si="98"/>
        <v>0</v>
      </c>
      <c r="AT415" s="397">
        <f t="shared" si="98"/>
        <v>0</v>
      </c>
      <c r="AU415" s="397">
        <f t="shared" si="98"/>
        <v>0</v>
      </c>
      <c r="AV415" s="397">
        <f t="shared" si="98"/>
        <v>0</v>
      </c>
      <c r="AW415" s="314">
        <f t="shared" si="102"/>
        <v>0</v>
      </c>
    </row>
    <row r="416" spans="2:49" x14ac:dyDescent="0.25">
      <c r="B416" s="24"/>
      <c r="C416" s="265" t="s">
        <v>706</v>
      </c>
      <c r="D416" s="23" t="str">
        <f>IFERROR(VLOOKUP($C416,'World Cup Players'!B:X,3,FALSE),0)</f>
        <v>ar Argentina</v>
      </c>
      <c r="E416" s="30"/>
      <c r="F416" s="23">
        <f>IFERROR(VLOOKUP($C416,'World Cup Players'!B:X,9,FALSE),0)</f>
        <v>630</v>
      </c>
      <c r="G416" s="23">
        <f>IFERROR(VLOOKUP($C416,'World Cup Players'!B:X,11,FALSE),0)</f>
        <v>1</v>
      </c>
      <c r="H416" s="23">
        <f>IFERROR(VLOOKUP($C416,'World Cup Players'!B:X,12,FALSE),0)</f>
        <v>1</v>
      </c>
      <c r="I416" s="23">
        <f>IFERROR(VLOOKUP($C416,'GAME WINNING GOALS'!A:B,2,FALSE),0)</f>
        <v>0</v>
      </c>
      <c r="J416" s="23">
        <f>IFERROR(VLOOKUP($C416,'World Cup Players'!B:X,17,FALSE),0)</f>
        <v>0</v>
      </c>
      <c r="K416" s="23">
        <f>IFERROR(VLOOKUP($C416,'World Cup Players'!B:X,18,FALSE),0)</f>
        <v>0</v>
      </c>
      <c r="L416" s="44">
        <f>IFERROR(VLOOKUP($C416,'World Cup GK'!B:AE,16,FALSE),0)</f>
        <v>0</v>
      </c>
      <c r="M416" s="44">
        <f>IFERROR(VLOOKUP($C416,'World Cup GK'!B:AE,19,FALSE),0)</f>
        <v>0</v>
      </c>
      <c r="N416" s="44">
        <f>IFERROR(VLOOKUP($C416,'World Cup GK'!B:AE,14,FALSE),0)</f>
        <v>0</v>
      </c>
      <c r="O416" s="44">
        <f>IFERROR(VLOOKUP($C416,'World Cup GK'!B:AE,11,FALSE),0)</f>
        <v>0</v>
      </c>
      <c r="P416" s="43">
        <f t="shared" si="105"/>
        <v>7.2290000000000001</v>
      </c>
      <c r="S416" s="24"/>
      <c r="T416" s="265" t="s">
        <v>706</v>
      </c>
      <c r="U416" s="23" t="s">
        <v>1404</v>
      </c>
      <c r="V416" s="30"/>
      <c r="W416" s="23">
        <v>420</v>
      </c>
      <c r="X416" s="23">
        <v>0</v>
      </c>
      <c r="Y416" s="23">
        <v>1</v>
      </c>
      <c r="Z416" s="23">
        <v>0</v>
      </c>
      <c r="AA416" s="23">
        <v>0</v>
      </c>
      <c r="AB416" s="23">
        <v>0</v>
      </c>
      <c r="AC416" s="44">
        <v>0</v>
      </c>
      <c r="AD416" s="44">
        <v>0</v>
      </c>
      <c r="AE416" s="44">
        <v>0</v>
      </c>
      <c r="AF416" s="44">
        <v>0</v>
      </c>
      <c r="AG416" s="43">
        <v>4.4860000000000007</v>
      </c>
      <c r="AI416" s="24"/>
      <c r="AJ416" s="265" t="s">
        <v>706</v>
      </c>
      <c r="AK416" s="23" t="s">
        <v>1404</v>
      </c>
      <c r="AL416" s="30"/>
      <c r="AM416" s="397">
        <f t="shared" si="99"/>
        <v>210</v>
      </c>
      <c r="AN416" s="397">
        <f t="shared" si="100"/>
        <v>1</v>
      </c>
      <c r="AO416" s="397">
        <f t="shared" si="100"/>
        <v>0</v>
      </c>
      <c r="AP416" s="397">
        <f t="shared" si="101"/>
        <v>0</v>
      </c>
      <c r="AQ416" s="397">
        <f t="shared" si="101"/>
        <v>0</v>
      </c>
      <c r="AR416" s="397">
        <f t="shared" si="101"/>
        <v>0</v>
      </c>
      <c r="AS416" s="397">
        <f t="shared" si="98"/>
        <v>0</v>
      </c>
      <c r="AT416" s="397">
        <f t="shared" si="98"/>
        <v>0</v>
      </c>
      <c r="AU416" s="397">
        <f t="shared" si="98"/>
        <v>0</v>
      </c>
      <c r="AV416" s="397">
        <f t="shared" si="98"/>
        <v>0</v>
      </c>
      <c r="AW416" s="314">
        <f>P416-AG416</f>
        <v>2.7429999999999994</v>
      </c>
    </row>
    <row r="417" spans="2:49" x14ac:dyDescent="0.25">
      <c r="B417" s="24"/>
      <c r="C417" s="265" t="s">
        <v>707</v>
      </c>
      <c r="D417" s="23" t="str">
        <f>IFERROR(VLOOKUP($C417,'World Cup Players'!B:X,3,FALSE),0)</f>
        <v>eg Egypt</v>
      </c>
      <c r="E417" s="30"/>
      <c r="F417" s="23">
        <f>IFERROR(VLOOKUP($C417,'World Cup Players'!B:X,9,FALSE),0)</f>
        <v>425</v>
      </c>
      <c r="G417" s="23">
        <f>IFERROR(VLOOKUP($C417,'World Cup Players'!B:X,11,FALSE),0)</f>
        <v>1</v>
      </c>
      <c r="H417" s="23">
        <f>IFERROR(VLOOKUP($C417,'World Cup Players'!B:X,12,FALSE),0)</f>
        <v>2</v>
      </c>
      <c r="I417" s="23">
        <f>IFERROR(VLOOKUP($C417,'GAME WINNING GOALS'!A:B,2,FALSE),0)</f>
        <v>1</v>
      </c>
      <c r="J417" s="23">
        <f>IFERROR(VLOOKUP($C417,'World Cup Players'!B:X,17,FALSE),0)</f>
        <v>0</v>
      </c>
      <c r="K417" s="23">
        <f>IFERROR(VLOOKUP($C417,'World Cup Players'!B:X,18,FALSE),0)</f>
        <v>0</v>
      </c>
      <c r="L417" s="44">
        <f>IFERROR(VLOOKUP($C417,'World Cup GK'!B:AE,16,FALSE),0)</f>
        <v>0</v>
      </c>
      <c r="M417" s="44">
        <f>IFERROR(VLOOKUP($C417,'World Cup GK'!B:AE,19,FALSE),0)</f>
        <v>0</v>
      </c>
      <c r="N417" s="44">
        <f>IFERROR(VLOOKUP($C417,'World Cup GK'!B:AE,14,FALSE),0)</f>
        <v>0</v>
      </c>
      <c r="O417" s="44">
        <f>IFERROR(VLOOKUP($C417,'World Cup GK'!B:AE,11,FALSE),0)</f>
        <v>0</v>
      </c>
      <c r="P417" s="43">
        <f t="shared" si="105"/>
        <v>7.5274999999999999</v>
      </c>
      <c r="S417" s="24"/>
      <c r="T417" s="265" t="s">
        <v>707</v>
      </c>
      <c r="U417" s="23" t="s">
        <v>1236</v>
      </c>
      <c r="V417" s="30"/>
      <c r="W417" s="23">
        <v>425</v>
      </c>
      <c r="X417" s="23">
        <v>1</v>
      </c>
      <c r="Y417" s="23">
        <v>2</v>
      </c>
      <c r="Z417" s="23">
        <v>1</v>
      </c>
      <c r="AA417" s="23">
        <v>0</v>
      </c>
      <c r="AB417" s="23">
        <v>0</v>
      </c>
      <c r="AC417" s="44">
        <v>0</v>
      </c>
      <c r="AD417" s="44">
        <v>0</v>
      </c>
      <c r="AE417" s="44">
        <v>0</v>
      </c>
      <c r="AF417" s="44">
        <v>0</v>
      </c>
      <c r="AG417" s="43">
        <v>7.5274999999999999</v>
      </c>
      <c r="AI417" s="24"/>
      <c r="AJ417" s="265" t="s">
        <v>707</v>
      </c>
      <c r="AK417" s="23" t="s">
        <v>1236</v>
      </c>
      <c r="AL417" s="30"/>
      <c r="AM417" s="397">
        <f t="shared" si="99"/>
        <v>0</v>
      </c>
      <c r="AN417" s="397">
        <f t="shared" si="100"/>
        <v>0</v>
      </c>
      <c r="AO417" s="397">
        <f t="shared" si="100"/>
        <v>0</v>
      </c>
      <c r="AP417" s="397">
        <f t="shared" si="101"/>
        <v>0</v>
      </c>
      <c r="AQ417" s="397">
        <f t="shared" si="101"/>
        <v>0</v>
      </c>
      <c r="AR417" s="397">
        <f t="shared" si="101"/>
        <v>0</v>
      </c>
      <c r="AS417" s="397">
        <f t="shared" si="98"/>
        <v>0</v>
      </c>
      <c r="AT417" s="397">
        <f t="shared" si="98"/>
        <v>0</v>
      </c>
      <c r="AU417" s="397">
        <f t="shared" si="98"/>
        <v>0</v>
      </c>
      <c r="AV417" s="397">
        <f t="shared" si="98"/>
        <v>0</v>
      </c>
      <c r="AW417" s="314">
        <f t="shared" si="102"/>
        <v>0</v>
      </c>
    </row>
    <row r="418" spans="2:49" x14ac:dyDescent="0.25">
      <c r="B418" s="24"/>
      <c r="C418" s="265" t="s">
        <v>225</v>
      </c>
      <c r="D418" s="23" t="str">
        <f>IFERROR(VLOOKUP($C418,'World Cup Players'!B:X,3,FALSE),0)</f>
        <v>eng England</v>
      </c>
      <c r="E418" s="30"/>
      <c r="F418" s="23">
        <f>IFERROR(VLOOKUP($C418,'World Cup Players'!B:X,9,FALSE),0)</f>
        <v>602</v>
      </c>
      <c r="G418" s="23">
        <f>IFERROR(VLOOKUP($C418,'World Cup Players'!B:X,11,FALSE),0)</f>
        <v>6</v>
      </c>
      <c r="H418" s="23">
        <f>IFERROR(VLOOKUP($C418,'World Cup Players'!B:X,12,FALSE),0)</f>
        <v>1</v>
      </c>
      <c r="I418" s="23">
        <f>IFERROR(VLOOKUP($C418,'GAME WINNING GOALS'!A:B,2,FALSE),0)</f>
        <v>3</v>
      </c>
      <c r="J418" s="23">
        <f>IFERROR(VLOOKUP($C418,'World Cup Players'!B:X,17,FALSE),0)</f>
        <v>1</v>
      </c>
      <c r="K418" s="23">
        <f>IFERROR(VLOOKUP($C418,'World Cup Players'!B:X,18,FALSE),0)</f>
        <v>0</v>
      </c>
      <c r="L418" s="44">
        <f>IFERROR(VLOOKUP($C418,'World Cup GK'!B:AE,16,FALSE),0)</f>
        <v>0</v>
      </c>
      <c r="M418" s="44">
        <f>IFERROR(VLOOKUP($C418,'World Cup GK'!B:AE,19,FALSE),0)</f>
        <v>0</v>
      </c>
      <c r="N418" s="44">
        <f>IFERROR(VLOOKUP($C418,'World Cup GK'!B:AE,14,FALSE),0)</f>
        <v>0</v>
      </c>
      <c r="O418" s="44">
        <f>IFERROR(VLOOKUP($C418,'World Cup GK'!B:AE,11,FALSE),0)</f>
        <v>0</v>
      </c>
      <c r="P418" s="43">
        <f t="shared" si="105"/>
        <v>14.746600000000001</v>
      </c>
      <c r="S418" s="24"/>
      <c r="T418" s="265" t="s">
        <v>225</v>
      </c>
      <c r="U418" s="23" t="s">
        <v>1542</v>
      </c>
      <c r="V418" s="30"/>
      <c r="W418" s="23">
        <v>402</v>
      </c>
      <c r="X418" s="23">
        <v>4</v>
      </c>
      <c r="Y418" s="23">
        <v>1</v>
      </c>
      <c r="Z418" s="23">
        <v>2</v>
      </c>
      <c r="AA418" s="23">
        <v>1</v>
      </c>
      <c r="AB418" s="23">
        <v>0</v>
      </c>
      <c r="AC418" s="44">
        <v>0</v>
      </c>
      <c r="AD418" s="44">
        <v>0</v>
      </c>
      <c r="AE418" s="44">
        <v>0</v>
      </c>
      <c r="AF418" s="44">
        <v>0</v>
      </c>
      <c r="AG418" s="43">
        <v>10.086600000000001</v>
      </c>
      <c r="AI418" s="24"/>
      <c r="AJ418" s="265" t="s">
        <v>225</v>
      </c>
      <c r="AK418" s="23" t="s">
        <v>1542</v>
      </c>
      <c r="AL418" s="30"/>
      <c r="AM418" s="397">
        <f t="shared" si="99"/>
        <v>200</v>
      </c>
      <c r="AN418" s="397">
        <f t="shared" si="100"/>
        <v>2</v>
      </c>
      <c r="AO418" s="397">
        <f t="shared" si="100"/>
        <v>0</v>
      </c>
      <c r="AP418" s="397">
        <f t="shared" si="101"/>
        <v>1</v>
      </c>
      <c r="AQ418" s="397">
        <f t="shared" si="101"/>
        <v>0</v>
      </c>
      <c r="AR418" s="397">
        <f t="shared" si="101"/>
        <v>0</v>
      </c>
      <c r="AS418" s="397">
        <f t="shared" si="98"/>
        <v>0</v>
      </c>
      <c r="AT418" s="397">
        <f t="shared" si="98"/>
        <v>0</v>
      </c>
      <c r="AU418" s="397">
        <f t="shared" si="98"/>
        <v>0</v>
      </c>
      <c r="AV418" s="397">
        <f t="shared" si="98"/>
        <v>0</v>
      </c>
      <c r="AW418" s="314">
        <f t="shared" ref="AW418:AW421" si="110">P418-AG418</f>
        <v>4.66</v>
      </c>
    </row>
    <row r="419" spans="2:49" x14ac:dyDescent="0.25">
      <c r="B419" s="24"/>
      <c r="C419" s="265" t="s">
        <v>422</v>
      </c>
      <c r="D419" s="23" t="str">
        <f>IFERROR(VLOOKUP($C419,'World Cup Players'!B:X,3,FALSE),0)</f>
        <v>ar Argentina</v>
      </c>
      <c r="E419" s="30"/>
      <c r="F419" s="23">
        <f>IFERROR(VLOOKUP($C419,'World Cup Players'!B:X,9,FALSE),0)</f>
        <v>310</v>
      </c>
      <c r="G419" s="23">
        <f>IFERROR(VLOOKUP($C419,'World Cup Players'!B:X,11,FALSE),0)</f>
        <v>3</v>
      </c>
      <c r="H419" s="23">
        <f>IFERROR(VLOOKUP($C419,'World Cup Players'!B:X,12,FALSE),0)</f>
        <v>1</v>
      </c>
      <c r="I419" s="23">
        <f>IFERROR(VLOOKUP($C419,'GAME WINNING GOALS'!A:B,2,FALSE),0)</f>
        <v>2</v>
      </c>
      <c r="J419" s="23">
        <f>IFERROR(VLOOKUP($C419,'World Cup Players'!B:X,17,FALSE),0)</f>
        <v>1</v>
      </c>
      <c r="K419" s="23">
        <f>IFERROR(VLOOKUP($C419,'World Cup Players'!B:X,18,FALSE),0)</f>
        <v>0</v>
      </c>
      <c r="L419" s="44">
        <f>IFERROR(VLOOKUP($C419,'World Cup GK'!B:AE,16,FALSE),0)</f>
        <v>0</v>
      </c>
      <c r="M419" s="44">
        <f>IFERROR(VLOOKUP($C419,'World Cup GK'!B:AE,19,FALSE),0)</f>
        <v>0</v>
      </c>
      <c r="N419" s="44">
        <f>IFERROR(VLOOKUP($C419,'World Cup GK'!B:AE,14,FALSE),0)</f>
        <v>0</v>
      </c>
      <c r="O419" s="44">
        <f>IFERROR(VLOOKUP($C419,'World Cup GK'!B:AE,11,FALSE),0)</f>
        <v>0</v>
      </c>
      <c r="P419" s="43">
        <f t="shared" si="105"/>
        <v>8.3230000000000004</v>
      </c>
      <c r="S419" s="24"/>
      <c r="T419" s="265" t="s">
        <v>422</v>
      </c>
      <c r="U419" s="23" t="s">
        <v>1404</v>
      </c>
      <c r="V419" s="30"/>
      <c r="W419" s="23">
        <v>264</v>
      </c>
      <c r="X419" s="23">
        <v>1</v>
      </c>
      <c r="Y419" s="23">
        <v>1</v>
      </c>
      <c r="Z419" s="23">
        <v>1</v>
      </c>
      <c r="AA419" s="23">
        <v>0</v>
      </c>
      <c r="AB419" s="23">
        <v>0</v>
      </c>
      <c r="AC419" s="44">
        <v>0</v>
      </c>
      <c r="AD419" s="44">
        <v>0</v>
      </c>
      <c r="AE419" s="44">
        <v>0</v>
      </c>
      <c r="AF419" s="44">
        <v>0</v>
      </c>
      <c r="AG419" s="43">
        <v>5.1912000000000003</v>
      </c>
      <c r="AI419" s="24"/>
      <c r="AJ419" s="265" t="s">
        <v>422</v>
      </c>
      <c r="AK419" s="23" t="s">
        <v>1404</v>
      </c>
      <c r="AL419" s="30"/>
      <c r="AM419" s="397">
        <f t="shared" si="99"/>
        <v>46</v>
      </c>
      <c r="AN419" s="397">
        <f t="shared" si="100"/>
        <v>2</v>
      </c>
      <c r="AO419" s="397">
        <f t="shared" si="100"/>
        <v>0</v>
      </c>
      <c r="AP419" s="397">
        <f t="shared" si="101"/>
        <v>1</v>
      </c>
      <c r="AQ419" s="397">
        <f t="shared" si="101"/>
        <v>1</v>
      </c>
      <c r="AR419" s="397">
        <f t="shared" si="101"/>
        <v>0</v>
      </c>
      <c r="AS419" s="397">
        <f t="shared" si="98"/>
        <v>0</v>
      </c>
      <c r="AT419" s="397">
        <f t="shared" si="98"/>
        <v>0</v>
      </c>
      <c r="AU419" s="397">
        <f t="shared" si="98"/>
        <v>0</v>
      </c>
      <c r="AV419" s="397">
        <f t="shared" si="98"/>
        <v>0</v>
      </c>
      <c r="AW419" s="314">
        <f t="shared" si="110"/>
        <v>3.1318000000000001</v>
      </c>
    </row>
    <row r="420" spans="2:49" x14ac:dyDescent="0.25">
      <c r="B420" s="24"/>
      <c r="C420" s="268" t="s">
        <v>475</v>
      </c>
      <c r="D420" s="23" t="str">
        <f>IFERROR(VLOOKUP($C420,'World Cup Players'!B:X,3,FALSE),0)</f>
        <v>es Spain</v>
      </c>
      <c r="E420" s="30"/>
      <c r="F420" s="23">
        <f>IFERROR(VLOOKUP($C420,'World Cup Players'!B:X,9,FALSE),0)</f>
        <v>67</v>
      </c>
      <c r="G420" s="23">
        <f>IFERROR(VLOOKUP($C420,'World Cup Players'!B:X,11,FALSE),0)</f>
        <v>0</v>
      </c>
      <c r="H420" s="23">
        <f>IFERROR(VLOOKUP($C420,'World Cup Players'!B:X,12,FALSE),0)</f>
        <v>0</v>
      </c>
      <c r="I420" s="23">
        <f>IFERROR(VLOOKUP($C420,'GAME WINNING GOALS'!A:B,2,FALSE),0)</f>
        <v>0</v>
      </c>
      <c r="J420" s="23">
        <f>IFERROR(VLOOKUP($C420,'World Cup Players'!B:X,17,FALSE),0)</f>
        <v>0</v>
      </c>
      <c r="K420" s="23">
        <f>IFERROR(VLOOKUP($C420,'World Cup Players'!B:X,18,FALSE),0)</f>
        <v>0</v>
      </c>
      <c r="L420" s="44">
        <f>IFERROR(VLOOKUP($C420,'World Cup GK'!B:AE,16,FALSE),0)</f>
        <v>0</v>
      </c>
      <c r="M420" s="44">
        <f>IFERROR(VLOOKUP($C420,'World Cup GK'!B:AE,19,FALSE),0)</f>
        <v>0</v>
      </c>
      <c r="N420" s="44">
        <f>IFERROR(VLOOKUP($C420,'World Cup GK'!B:AE,14,FALSE),0)</f>
        <v>0</v>
      </c>
      <c r="O420" s="44">
        <f>IFERROR(VLOOKUP($C420,'World Cup GK'!B:AE,11,FALSE),0)</f>
        <v>0</v>
      </c>
      <c r="P420" s="43">
        <f t="shared" si="105"/>
        <v>0.55610000000000004</v>
      </c>
      <c r="S420" s="24"/>
      <c r="T420" s="268" t="s">
        <v>475</v>
      </c>
      <c r="U420" s="23" t="s">
        <v>1275</v>
      </c>
      <c r="V420" s="30"/>
      <c r="W420" s="23">
        <v>48</v>
      </c>
      <c r="X420" s="23">
        <v>0</v>
      </c>
      <c r="Y420" s="23">
        <v>0</v>
      </c>
      <c r="Z420" s="23">
        <v>0</v>
      </c>
      <c r="AA420" s="23">
        <v>0</v>
      </c>
      <c r="AB420" s="23">
        <v>0</v>
      </c>
      <c r="AC420" s="44">
        <v>0</v>
      </c>
      <c r="AD420" s="44">
        <v>0</v>
      </c>
      <c r="AE420" s="44">
        <v>0</v>
      </c>
      <c r="AF420" s="44">
        <v>0</v>
      </c>
      <c r="AG420" s="43">
        <v>0.39839999999999998</v>
      </c>
      <c r="AI420" s="24"/>
      <c r="AJ420" s="268" t="s">
        <v>475</v>
      </c>
      <c r="AK420" s="23" t="s">
        <v>1275</v>
      </c>
      <c r="AL420" s="30"/>
      <c r="AM420" s="397">
        <f t="shared" si="99"/>
        <v>19</v>
      </c>
      <c r="AN420" s="397">
        <f t="shared" si="100"/>
        <v>0</v>
      </c>
      <c r="AO420" s="397">
        <f t="shared" si="100"/>
        <v>0</v>
      </c>
      <c r="AP420" s="397">
        <f t="shared" si="101"/>
        <v>0</v>
      </c>
      <c r="AQ420" s="397">
        <f t="shared" si="101"/>
        <v>0</v>
      </c>
      <c r="AR420" s="397">
        <f t="shared" si="101"/>
        <v>0</v>
      </c>
      <c r="AS420" s="397">
        <f t="shared" si="98"/>
        <v>0</v>
      </c>
      <c r="AT420" s="397">
        <f t="shared" si="98"/>
        <v>0</v>
      </c>
      <c r="AU420" s="397">
        <f t="shared" si="98"/>
        <v>0</v>
      </c>
      <c r="AV420" s="397">
        <f t="shared" si="98"/>
        <v>0</v>
      </c>
      <c r="AW420" s="314">
        <f t="shared" si="110"/>
        <v>0.15770000000000006</v>
      </c>
    </row>
    <row r="421" spans="2:49" x14ac:dyDescent="0.25">
      <c r="B421" s="24"/>
      <c r="C421" s="265" t="s">
        <v>734</v>
      </c>
      <c r="D421" s="23" t="str">
        <f>IFERROR(VLOOKUP($C421,'World Cup Players'!B:X,3,FALSE),0)</f>
        <v>no Norway</v>
      </c>
      <c r="E421" s="30"/>
      <c r="F421" s="23">
        <f>IFERROR(VLOOKUP($C421,'World Cup Players'!B:X,9,FALSE),0)</f>
        <v>470</v>
      </c>
      <c r="G421" s="23">
        <f>IFERROR(VLOOKUP($C421,'World Cup Players'!B:X,11,FALSE),0)</f>
        <v>0</v>
      </c>
      <c r="H421" s="23">
        <f>IFERROR(VLOOKUP($C421,'World Cup Players'!B:X,12,FALSE),0)</f>
        <v>4</v>
      </c>
      <c r="I421" s="23">
        <f>IFERROR(VLOOKUP($C421,'GAME WINNING GOALS'!A:B,2,FALSE),0)</f>
        <v>0</v>
      </c>
      <c r="J421" s="23">
        <f>IFERROR(VLOOKUP($C421,'World Cup Players'!B:X,17,FALSE),0)</f>
        <v>0</v>
      </c>
      <c r="K421" s="23">
        <f>IFERROR(VLOOKUP($C421,'World Cup Players'!B:X,18,FALSE),0)</f>
        <v>0</v>
      </c>
      <c r="L421" s="44">
        <f>IFERROR(VLOOKUP($C421,'World Cup GK'!B:AE,16,FALSE),0)</f>
        <v>0</v>
      </c>
      <c r="M421" s="44">
        <f>IFERROR(VLOOKUP($C421,'World Cup GK'!B:AE,19,FALSE),0)</f>
        <v>0</v>
      </c>
      <c r="N421" s="44">
        <f>IFERROR(VLOOKUP($C421,'World Cup GK'!B:AE,14,FALSE),0)</f>
        <v>0</v>
      </c>
      <c r="O421" s="44">
        <f>IFERROR(VLOOKUP($C421,'World Cup GK'!B:AE,11,FALSE),0)</f>
        <v>0</v>
      </c>
      <c r="P421" s="43">
        <f t="shared" si="105"/>
        <v>7.9009999999999998</v>
      </c>
      <c r="S421" s="24"/>
      <c r="T421" s="265" t="s">
        <v>734</v>
      </c>
      <c r="U421" s="23" t="s">
        <v>1397</v>
      </c>
      <c r="V421" s="30"/>
      <c r="W421" s="23">
        <v>350</v>
      </c>
      <c r="X421" s="23">
        <v>0</v>
      </c>
      <c r="Y421" s="23">
        <v>3</v>
      </c>
      <c r="Z421" s="23">
        <v>0</v>
      </c>
      <c r="AA421" s="23">
        <v>0</v>
      </c>
      <c r="AB421" s="23">
        <v>0</v>
      </c>
      <c r="AC421" s="44">
        <v>0</v>
      </c>
      <c r="AD421" s="44">
        <v>0</v>
      </c>
      <c r="AE421" s="44">
        <v>0</v>
      </c>
      <c r="AF421" s="44">
        <v>0</v>
      </c>
      <c r="AG421" s="43">
        <v>5.9050000000000002</v>
      </c>
      <c r="AI421" s="24"/>
      <c r="AJ421" s="265" t="s">
        <v>734</v>
      </c>
      <c r="AK421" s="23" t="s">
        <v>1397</v>
      </c>
      <c r="AL421" s="30"/>
      <c r="AM421" s="397">
        <f t="shared" si="99"/>
        <v>120</v>
      </c>
      <c r="AN421" s="397">
        <f t="shared" si="100"/>
        <v>0</v>
      </c>
      <c r="AO421" s="397">
        <f t="shared" si="100"/>
        <v>1</v>
      </c>
      <c r="AP421" s="397">
        <f t="shared" si="101"/>
        <v>0</v>
      </c>
      <c r="AQ421" s="397">
        <f t="shared" si="101"/>
        <v>0</v>
      </c>
      <c r="AR421" s="397">
        <f t="shared" si="101"/>
        <v>0</v>
      </c>
      <c r="AS421" s="397">
        <f t="shared" si="98"/>
        <v>0</v>
      </c>
      <c r="AT421" s="397">
        <f t="shared" si="98"/>
        <v>0</v>
      </c>
      <c r="AU421" s="397">
        <f t="shared" si="98"/>
        <v>0</v>
      </c>
      <c r="AV421" s="397">
        <f t="shared" si="98"/>
        <v>0</v>
      </c>
      <c r="AW421" s="314">
        <f t="shared" si="110"/>
        <v>1.9959999999999996</v>
      </c>
    </row>
    <row r="422" spans="2:49" x14ac:dyDescent="0.25">
      <c r="B422" s="24"/>
      <c r="C422" s="265" t="s">
        <v>543</v>
      </c>
      <c r="D422" s="23" t="str">
        <f>IFERROR(VLOOKUP($C422,'World Cup Players'!B:X,3,FALSE),0)</f>
        <v>pt Portugal</v>
      </c>
      <c r="E422" s="30"/>
      <c r="F422" s="23">
        <f>IFERROR(VLOOKUP($C422,'World Cup Players'!B:X,9,FALSE),0)</f>
        <v>376</v>
      </c>
      <c r="G422" s="23">
        <f>IFERROR(VLOOKUP($C422,'World Cup Players'!B:X,11,FALSE),0)</f>
        <v>0</v>
      </c>
      <c r="H422" s="23">
        <f>IFERROR(VLOOKUP($C422,'World Cup Players'!B:X,12,FALSE),0)</f>
        <v>0</v>
      </c>
      <c r="I422" s="23">
        <f>IFERROR(VLOOKUP($C422,'GAME WINNING GOALS'!A:B,2,FALSE),0)</f>
        <v>0</v>
      </c>
      <c r="J422" s="23">
        <f>IFERROR(VLOOKUP($C422,'World Cup Players'!B:X,17,FALSE),0)</f>
        <v>0</v>
      </c>
      <c r="K422" s="23">
        <f>IFERROR(VLOOKUP($C422,'World Cup Players'!B:X,18,FALSE),0)</f>
        <v>0</v>
      </c>
      <c r="L422" s="44">
        <f>IFERROR(VLOOKUP($C422,'World Cup GK'!B:AE,16,FALSE),0)</f>
        <v>0</v>
      </c>
      <c r="M422" s="44">
        <f>IFERROR(VLOOKUP($C422,'World Cup GK'!B:AE,19,FALSE),0)</f>
        <v>0</v>
      </c>
      <c r="N422" s="44">
        <f>IFERROR(VLOOKUP($C422,'World Cup GK'!B:AE,14,FALSE),0)</f>
        <v>0</v>
      </c>
      <c r="O422" s="44">
        <f>IFERROR(VLOOKUP($C422,'World Cup GK'!B:AE,11,FALSE),0)</f>
        <v>0</v>
      </c>
      <c r="P422" s="43">
        <f t="shared" si="105"/>
        <v>3.1208</v>
      </c>
      <c r="S422" s="24"/>
      <c r="T422" s="265" t="s">
        <v>543</v>
      </c>
      <c r="U422" s="23" t="s">
        <v>1545</v>
      </c>
      <c r="V422" s="30"/>
      <c r="W422" s="23">
        <v>376</v>
      </c>
      <c r="X422" s="23">
        <v>0</v>
      </c>
      <c r="Y422" s="23">
        <v>0</v>
      </c>
      <c r="Z422" s="23">
        <v>0</v>
      </c>
      <c r="AA422" s="23">
        <v>0</v>
      </c>
      <c r="AB422" s="23">
        <v>0</v>
      </c>
      <c r="AC422" s="44">
        <v>0</v>
      </c>
      <c r="AD422" s="44">
        <v>0</v>
      </c>
      <c r="AE422" s="44">
        <v>0</v>
      </c>
      <c r="AF422" s="44">
        <v>0</v>
      </c>
      <c r="AG422" s="43">
        <v>3.1208</v>
      </c>
      <c r="AI422" s="24"/>
      <c r="AJ422" s="265" t="s">
        <v>543</v>
      </c>
      <c r="AK422" s="23" t="s">
        <v>1545</v>
      </c>
      <c r="AL422" s="30"/>
      <c r="AM422" s="397">
        <f t="shared" si="99"/>
        <v>0</v>
      </c>
      <c r="AN422" s="397">
        <f t="shared" si="100"/>
        <v>0</v>
      </c>
      <c r="AO422" s="397">
        <f t="shared" si="100"/>
        <v>0</v>
      </c>
      <c r="AP422" s="397">
        <f t="shared" si="101"/>
        <v>0</v>
      </c>
      <c r="AQ422" s="397">
        <f t="shared" si="101"/>
        <v>0</v>
      </c>
      <c r="AR422" s="397">
        <f t="shared" si="101"/>
        <v>0</v>
      </c>
      <c r="AS422" s="397">
        <f t="shared" si="98"/>
        <v>0</v>
      </c>
      <c r="AT422" s="397">
        <f t="shared" si="98"/>
        <v>0</v>
      </c>
      <c r="AU422" s="397">
        <f t="shared" si="98"/>
        <v>0</v>
      </c>
      <c r="AV422" s="397">
        <f t="shared" si="98"/>
        <v>0</v>
      </c>
      <c r="AW422" s="314">
        <f t="shared" si="102"/>
        <v>0</v>
      </c>
    </row>
    <row r="423" spans="2:49" x14ac:dyDescent="0.25">
      <c r="B423" s="24"/>
      <c r="C423" s="265" t="s">
        <v>805</v>
      </c>
      <c r="D423" s="23" t="str">
        <f>IFERROR(VLOOKUP($C423,'World Cup Players'!B:X,3,FALSE),0)</f>
        <v>fr France</v>
      </c>
      <c r="E423" s="30"/>
      <c r="F423" s="23">
        <f>IFERROR(VLOOKUP($C423,'World Cup Players'!B:X,9,FALSE),0)</f>
        <v>85</v>
      </c>
      <c r="G423" s="23">
        <f>IFERROR(VLOOKUP($C423,'World Cup Players'!B:X,11,FALSE),0)</f>
        <v>0</v>
      </c>
      <c r="H423" s="23">
        <f>IFERROR(VLOOKUP($C423,'World Cup Players'!B:X,12,FALSE),0)</f>
        <v>0</v>
      </c>
      <c r="I423" s="23">
        <f>IFERROR(VLOOKUP($C423,'GAME WINNING GOALS'!A:B,2,FALSE),0)</f>
        <v>0</v>
      </c>
      <c r="J423" s="23">
        <f>IFERROR(VLOOKUP($C423,'World Cup Players'!B:X,17,FALSE),0)</f>
        <v>0</v>
      </c>
      <c r="K423" s="23">
        <f>IFERROR(VLOOKUP($C423,'World Cup Players'!B:X,18,FALSE),0)</f>
        <v>0</v>
      </c>
      <c r="L423" s="44">
        <f>IFERROR(VLOOKUP($C423,'World Cup GK'!B:AE,16,FALSE),0)</f>
        <v>0</v>
      </c>
      <c r="M423" s="44">
        <f>IFERROR(VLOOKUP($C423,'World Cup GK'!B:AE,19,FALSE),0)</f>
        <v>0</v>
      </c>
      <c r="N423" s="44">
        <f>IFERROR(VLOOKUP($C423,'World Cup GK'!B:AE,14,FALSE),0)</f>
        <v>0</v>
      </c>
      <c r="O423" s="44">
        <f>IFERROR(VLOOKUP($C423,'World Cup GK'!B:AE,11,FALSE),0)</f>
        <v>0</v>
      </c>
      <c r="P423" s="43">
        <f t="shared" si="105"/>
        <v>0.70550000000000002</v>
      </c>
      <c r="S423" s="24"/>
      <c r="T423" s="265" t="s">
        <v>805</v>
      </c>
      <c r="U423" s="23" t="s">
        <v>1420</v>
      </c>
      <c r="V423" s="30"/>
      <c r="W423" s="23">
        <v>66</v>
      </c>
      <c r="X423" s="23">
        <v>0</v>
      </c>
      <c r="Y423" s="23">
        <v>0</v>
      </c>
      <c r="Z423" s="23">
        <v>0</v>
      </c>
      <c r="AA423" s="23">
        <v>0</v>
      </c>
      <c r="AB423" s="23">
        <v>0</v>
      </c>
      <c r="AC423" s="44">
        <v>0</v>
      </c>
      <c r="AD423" s="44">
        <v>0</v>
      </c>
      <c r="AE423" s="44">
        <v>0</v>
      </c>
      <c r="AF423" s="44">
        <v>0</v>
      </c>
      <c r="AG423" s="43">
        <v>0.54779999999999995</v>
      </c>
      <c r="AI423" s="24"/>
      <c r="AJ423" s="265" t="s">
        <v>805</v>
      </c>
      <c r="AK423" s="23" t="s">
        <v>1420</v>
      </c>
      <c r="AL423" s="30"/>
      <c r="AM423" s="397">
        <f t="shared" si="99"/>
        <v>19</v>
      </c>
      <c r="AN423" s="397">
        <f t="shared" si="100"/>
        <v>0</v>
      </c>
      <c r="AO423" s="397">
        <f t="shared" si="100"/>
        <v>0</v>
      </c>
      <c r="AP423" s="397">
        <f t="shared" si="101"/>
        <v>0</v>
      </c>
      <c r="AQ423" s="397">
        <f t="shared" si="101"/>
        <v>0</v>
      </c>
      <c r="AR423" s="397">
        <f t="shared" si="101"/>
        <v>0</v>
      </c>
      <c r="AS423" s="397">
        <f t="shared" si="98"/>
        <v>0</v>
      </c>
      <c r="AT423" s="397">
        <f t="shared" si="98"/>
        <v>0</v>
      </c>
      <c r="AU423" s="397">
        <f t="shared" si="98"/>
        <v>0</v>
      </c>
      <c r="AV423" s="397">
        <f t="shared" si="98"/>
        <v>0</v>
      </c>
      <c r="AW423" s="314">
        <f>P423-AG423</f>
        <v>0.15770000000000006</v>
      </c>
    </row>
    <row r="424" spans="2:49" x14ac:dyDescent="0.25">
      <c r="B424" s="24"/>
      <c r="C424" s="265" t="s">
        <v>745</v>
      </c>
      <c r="D424" s="23" t="str">
        <f>IFERROR(VLOOKUP($C424,'World Cup Players'!B:X,3,FALSE),0)</f>
        <v>nz New Zealand</v>
      </c>
      <c r="E424" s="30"/>
      <c r="F424" s="23">
        <f>IFERROR(VLOOKUP($C424,'World Cup Players'!B:X,9,FALSE),0)</f>
        <v>270</v>
      </c>
      <c r="G424" s="23">
        <f>IFERROR(VLOOKUP($C424,'World Cup Players'!B:X,11,FALSE),0)</f>
        <v>0</v>
      </c>
      <c r="H424" s="23">
        <f>IFERROR(VLOOKUP($C424,'World Cup Players'!B:X,12,FALSE),0)</f>
        <v>2</v>
      </c>
      <c r="I424" s="23">
        <f>IFERROR(VLOOKUP($C424,'GAME WINNING GOALS'!A:B,2,FALSE),0)</f>
        <v>0</v>
      </c>
      <c r="J424" s="23">
        <f>IFERROR(VLOOKUP($C424,'World Cup Players'!B:X,17,FALSE),0)</f>
        <v>0</v>
      </c>
      <c r="K424" s="23">
        <f>IFERROR(VLOOKUP($C424,'World Cup Players'!B:X,18,FALSE),0)</f>
        <v>0</v>
      </c>
      <c r="L424" s="44">
        <f>IFERROR(VLOOKUP($C424,'World Cup GK'!B:AE,16,FALSE),0)</f>
        <v>0</v>
      </c>
      <c r="M424" s="44">
        <f>IFERROR(VLOOKUP($C424,'World Cup GK'!B:AE,19,FALSE),0)</f>
        <v>0</v>
      </c>
      <c r="N424" s="44">
        <f>IFERROR(VLOOKUP($C424,'World Cup GK'!B:AE,14,FALSE),0)</f>
        <v>0</v>
      </c>
      <c r="O424" s="44">
        <f>IFERROR(VLOOKUP($C424,'World Cup GK'!B:AE,11,FALSE),0)</f>
        <v>0</v>
      </c>
      <c r="P424" s="43">
        <f t="shared" si="105"/>
        <v>4.2409999999999997</v>
      </c>
      <c r="S424" s="24"/>
      <c r="T424" s="265" t="s">
        <v>745</v>
      </c>
      <c r="U424" s="23" t="s">
        <v>1256</v>
      </c>
      <c r="V424" s="30"/>
      <c r="W424" s="23">
        <v>270</v>
      </c>
      <c r="X424" s="23">
        <v>0</v>
      </c>
      <c r="Y424" s="23">
        <v>2</v>
      </c>
      <c r="Z424" s="23">
        <v>0</v>
      </c>
      <c r="AA424" s="23">
        <v>0</v>
      </c>
      <c r="AB424" s="23">
        <v>0</v>
      </c>
      <c r="AC424" s="44">
        <v>0</v>
      </c>
      <c r="AD424" s="44">
        <v>0</v>
      </c>
      <c r="AE424" s="44">
        <v>0</v>
      </c>
      <c r="AF424" s="44">
        <v>0</v>
      </c>
      <c r="AG424" s="43">
        <v>4.2409999999999997</v>
      </c>
      <c r="AI424" s="24"/>
      <c r="AJ424" s="265" t="s">
        <v>745</v>
      </c>
      <c r="AK424" s="23" t="s">
        <v>1256</v>
      </c>
      <c r="AL424" s="30"/>
      <c r="AM424" s="397">
        <f t="shared" si="99"/>
        <v>0</v>
      </c>
      <c r="AN424" s="397">
        <f t="shared" si="100"/>
        <v>0</v>
      </c>
      <c r="AO424" s="397">
        <f t="shared" si="100"/>
        <v>0</v>
      </c>
      <c r="AP424" s="397">
        <f t="shared" si="101"/>
        <v>0</v>
      </c>
      <c r="AQ424" s="397">
        <f t="shared" si="101"/>
        <v>0</v>
      </c>
      <c r="AR424" s="397">
        <f t="shared" si="101"/>
        <v>0</v>
      </c>
      <c r="AS424" s="397">
        <f t="shared" si="98"/>
        <v>0</v>
      </c>
      <c r="AT424" s="397">
        <f t="shared" si="98"/>
        <v>0</v>
      </c>
      <c r="AU424" s="397">
        <f t="shared" si="98"/>
        <v>0</v>
      </c>
      <c r="AV424" s="397">
        <f t="shared" si="98"/>
        <v>0</v>
      </c>
      <c r="AW424" s="314">
        <f t="shared" si="102"/>
        <v>0</v>
      </c>
    </row>
    <row r="425" spans="2:49" x14ac:dyDescent="0.25">
      <c r="B425" s="24"/>
      <c r="C425" s="265" t="s">
        <v>411</v>
      </c>
      <c r="D425" s="23" t="str">
        <f>IFERROR(VLOOKUP($C425,'World Cup Players'!B:X,3,FALSE),0)</f>
        <v>au Australia</v>
      </c>
      <c r="E425" s="30"/>
      <c r="F425" s="23">
        <f>IFERROR(VLOOKUP($C425,'World Cup Players'!B:X,9,FALSE),0)</f>
        <v>223</v>
      </c>
      <c r="G425" s="23">
        <f>IFERROR(VLOOKUP($C425,'World Cup Players'!B:X,11,FALSE),0)</f>
        <v>0</v>
      </c>
      <c r="H425" s="23">
        <f>IFERROR(VLOOKUP($C425,'World Cup Players'!B:X,12,FALSE),0)</f>
        <v>0</v>
      </c>
      <c r="I425" s="23">
        <f>IFERROR(VLOOKUP($C425,'GAME WINNING GOALS'!A:B,2,FALSE),0)</f>
        <v>0</v>
      </c>
      <c r="J425" s="23">
        <f>IFERROR(VLOOKUP($C425,'World Cup Players'!B:X,17,FALSE),0)</f>
        <v>1</v>
      </c>
      <c r="K425" s="23">
        <f>IFERROR(VLOOKUP($C425,'World Cup Players'!B:X,18,FALSE),0)</f>
        <v>0</v>
      </c>
      <c r="L425" s="44">
        <f>IFERROR(VLOOKUP($C425,'World Cup GK'!B:AE,16,FALSE),0)</f>
        <v>0</v>
      </c>
      <c r="M425" s="44">
        <f>IFERROR(VLOOKUP($C425,'World Cup GK'!B:AE,19,FALSE),0)</f>
        <v>0</v>
      </c>
      <c r="N425" s="44">
        <f>IFERROR(VLOOKUP($C425,'World Cup GK'!B:AE,14,FALSE),0)</f>
        <v>0</v>
      </c>
      <c r="O425" s="44">
        <f>IFERROR(VLOOKUP($C425,'World Cup GK'!B:AE,11,FALSE),0)</f>
        <v>0</v>
      </c>
      <c r="P425" s="43">
        <f t="shared" si="105"/>
        <v>1.6009</v>
      </c>
      <c r="S425" s="24"/>
      <c r="T425" s="265" t="s">
        <v>411</v>
      </c>
      <c r="U425" s="23" t="s">
        <v>998</v>
      </c>
      <c r="V425" s="30"/>
      <c r="W425" s="23">
        <v>223</v>
      </c>
      <c r="X425" s="23">
        <v>0</v>
      </c>
      <c r="Y425" s="23">
        <v>0</v>
      </c>
      <c r="Z425" s="23">
        <v>0</v>
      </c>
      <c r="AA425" s="23">
        <v>1</v>
      </c>
      <c r="AB425" s="23">
        <v>0</v>
      </c>
      <c r="AC425" s="44">
        <v>0</v>
      </c>
      <c r="AD425" s="44">
        <v>0</v>
      </c>
      <c r="AE425" s="44">
        <v>0</v>
      </c>
      <c r="AF425" s="44">
        <v>0</v>
      </c>
      <c r="AG425" s="43">
        <v>1.6009</v>
      </c>
      <c r="AI425" s="24"/>
      <c r="AJ425" s="265" t="s">
        <v>411</v>
      </c>
      <c r="AK425" s="23" t="s">
        <v>998</v>
      </c>
      <c r="AL425" s="30"/>
      <c r="AM425" s="397">
        <f t="shared" si="99"/>
        <v>0</v>
      </c>
      <c r="AN425" s="397">
        <f t="shared" si="100"/>
        <v>0</v>
      </c>
      <c r="AO425" s="397">
        <f t="shared" si="100"/>
        <v>0</v>
      </c>
      <c r="AP425" s="397">
        <f t="shared" si="101"/>
        <v>0</v>
      </c>
      <c r="AQ425" s="397">
        <f t="shared" si="101"/>
        <v>0</v>
      </c>
      <c r="AR425" s="397">
        <f t="shared" si="101"/>
        <v>0</v>
      </c>
      <c r="AS425" s="397">
        <f t="shared" si="98"/>
        <v>0</v>
      </c>
      <c r="AT425" s="397">
        <f t="shared" si="98"/>
        <v>0</v>
      </c>
      <c r="AU425" s="397">
        <f t="shared" si="98"/>
        <v>0</v>
      </c>
      <c r="AV425" s="397">
        <f t="shared" si="98"/>
        <v>0</v>
      </c>
      <c r="AW425" s="314">
        <f t="shared" si="102"/>
        <v>0</v>
      </c>
    </row>
    <row r="426" spans="2:49" x14ac:dyDescent="0.25">
      <c r="B426" s="24"/>
      <c r="C426" s="265" t="s">
        <v>216</v>
      </c>
      <c r="D426" s="23" t="str">
        <f>IFERROR(VLOOKUP($C426,'World Cup Players'!B:X,3,FALSE),0)</f>
        <v>es Spain</v>
      </c>
      <c r="E426" s="30"/>
      <c r="F426" s="23">
        <f>IFERROR(VLOOKUP($C426,'World Cup Players'!B:X,9,FALSE),0)</f>
        <v>229</v>
      </c>
      <c r="G426" s="23">
        <f>IFERROR(VLOOKUP($C426,'World Cup Players'!B:X,11,FALSE),0)</f>
        <v>0</v>
      </c>
      <c r="H426" s="23">
        <f>IFERROR(VLOOKUP($C426,'World Cup Players'!B:X,12,FALSE),0)</f>
        <v>1</v>
      </c>
      <c r="I426" s="23">
        <f>IFERROR(VLOOKUP($C426,'GAME WINNING GOALS'!A:B,2,FALSE),0)</f>
        <v>0</v>
      </c>
      <c r="J426" s="23">
        <f>IFERROR(VLOOKUP($C426,'World Cup Players'!B:X,17,FALSE),0)</f>
        <v>1</v>
      </c>
      <c r="K426" s="23">
        <f>IFERROR(VLOOKUP($C426,'World Cup Players'!B:X,18,FALSE),0)</f>
        <v>0</v>
      </c>
      <c r="L426" s="44">
        <f>IFERROR(VLOOKUP($C426,'World Cup GK'!B:AE,16,FALSE),0)</f>
        <v>0</v>
      </c>
      <c r="M426" s="44">
        <f>IFERROR(VLOOKUP($C426,'World Cup GK'!B:AE,19,FALSE),0)</f>
        <v>0</v>
      </c>
      <c r="N426" s="44">
        <f>IFERROR(VLOOKUP($C426,'World Cup GK'!B:AE,14,FALSE),0)</f>
        <v>0</v>
      </c>
      <c r="O426" s="44">
        <f>IFERROR(VLOOKUP($C426,'World Cup GK'!B:AE,11,FALSE),0)</f>
        <v>0</v>
      </c>
      <c r="P426" s="43">
        <f t="shared" si="105"/>
        <v>2.6507000000000001</v>
      </c>
      <c r="S426" s="24"/>
      <c r="T426" s="265" t="s">
        <v>216</v>
      </c>
      <c r="U426" s="23" t="s">
        <v>1275</v>
      </c>
      <c r="V426" s="30"/>
      <c r="W426" s="23">
        <v>176</v>
      </c>
      <c r="X426" s="23">
        <v>0</v>
      </c>
      <c r="Y426" s="23">
        <v>1</v>
      </c>
      <c r="Z426" s="23">
        <v>0</v>
      </c>
      <c r="AA426" s="23">
        <v>1</v>
      </c>
      <c r="AB426" s="23">
        <v>0</v>
      </c>
      <c r="AC426" s="44">
        <v>0</v>
      </c>
      <c r="AD426" s="44">
        <v>0</v>
      </c>
      <c r="AE426" s="44">
        <v>0</v>
      </c>
      <c r="AF426" s="44">
        <v>0</v>
      </c>
      <c r="AG426" s="43">
        <v>2.2107999999999999</v>
      </c>
      <c r="AI426" s="24"/>
      <c r="AJ426" s="265" t="s">
        <v>216</v>
      </c>
      <c r="AK426" s="23" t="s">
        <v>1275</v>
      </c>
      <c r="AL426" s="30"/>
      <c r="AM426" s="397">
        <f t="shared" si="99"/>
        <v>53</v>
      </c>
      <c r="AN426" s="397">
        <f t="shared" si="100"/>
        <v>0</v>
      </c>
      <c r="AO426" s="397">
        <f t="shared" si="100"/>
        <v>0</v>
      </c>
      <c r="AP426" s="397">
        <f t="shared" si="101"/>
        <v>0</v>
      </c>
      <c r="AQ426" s="397">
        <f t="shared" si="101"/>
        <v>0</v>
      </c>
      <c r="AR426" s="397">
        <f t="shared" si="101"/>
        <v>0</v>
      </c>
      <c r="AS426" s="397">
        <f t="shared" si="98"/>
        <v>0</v>
      </c>
      <c r="AT426" s="397">
        <f t="shared" si="98"/>
        <v>0</v>
      </c>
      <c r="AU426" s="397">
        <f t="shared" si="98"/>
        <v>0</v>
      </c>
      <c r="AV426" s="397">
        <f t="shared" si="98"/>
        <v>0</v>
      </c>
      <c r="AW426" s="314">
        <f t="shared" ref="AW426:AW428" si="111">P426-AG426</f>
        <v>0.43990000000000018</v>
      </c>
    </row>
    <row r="427" spans="2:49" x14ac:dyDescent="0.25">
      <c r="B427" s="24"/>
      <c r="C427" s="278" t="s">
        <v>410</v>
      </c>
      <c r="D427" s="23" t="str">
        <f>IFERROR(VLOOKUP($C427,'World Cup Players'!B:X,3,FALSE),0)</f>
        <v>fr France</v>
      </c>
      <c r="E427" s="30"/>
      <c r="F427" s="23">
        <f>IFERROR(VLOOKUP($C427,'World Cup Players'!B:X,9,FALSE),0)</f>
        <v>212</v>
      </c>
      <c r="G427" s="23">
        <f>IFERROR(VLOOKUP($C427,'World Cup Players'!B:X,11,FALSE),0)</f>
        <v>0</v>
      </c>
      <c r="H427" s="23">
        <f>IFERROR(VLOOKUP($C427,'World Cup Players'!B:X,12,FALSE),0)</f>
        <v>0</v>
      </c>
      <c r="I427" s="23">
        <f>IFERROR(VLOOKUP($C427,'GAME WINNING GOALS'!A:B,2,FALSE),0)</f>
        <v>0</v>
      </c>
      <c r="J427" s="23">
        <f>IFERROR(VLOOKUP($C427,'World Cup Players'!B:X,17,FALSE),0)</f>
        <v>0</v>
      </c>
      <c r="K427" s="23">
        <f>IFERROR(VLOOKUP($C427,'World Cup Players'!B:X,18,FALSE),0)</f>
        <v>0</v>
      </c>
      <c r="L427" s="44">
        <f>IFERROR(VLOOKUP($C427,'World Cup GK'!B:AE,16,FALSE),0)</f>
        <v>0</v>
      </c>
      <c r="M427" s="44">
        <f>IFERROR(VLOOKUP($C427,'World Cup GK'!B:AE,19,FALSE),0)</f>
        <v>0</v>
      </c>
      <c r="N427" s="44">
        <f>IFERROR(VLOOKUP($C427,'World Cup GK'!B:AE,14,FALSE),0)</f>
        <v>0</v>
      </c>
      <c r="O427" s="44">
        <f>IFERROR(VLOOKUP($C427,'World Cup GK'!B:AE,11,FALSE),0)</f>
        <v>0</v>
      </c>
      <c r="P427" s="43">
        <f t="shared" si="105"/>
        <v>1.7596000000000001</v>
      </c>
      <c r="S427" s="24"/>
      <c r="T427" s="278" t="s">
        <v>410</v>
      </c>
      <c r="U427" s="23" t="s">
        <v>1420</v>
      </c>
      <c r="V427" s="30"/>
      <c r="W427" s="23">
        <v>193</v>
      </c>
      <c r="X427" s="23">
        <v>0</v>
      </c>
      <c r="Y427" s="23">
        <v>0</v>
      </c>
      <c r="Z427" s="23">
        <v>0</v>
      </c>
      <c r="AA427" s="23">
        <v>0</v>
      </c>
      <c r="AB427" s="23">
        <v>0</v>
      </c>
      <c r="AC427" s="44">
        <v>0</v>
      </c>
      <c r="AD427" s="44">
        <v>0</v>
      </c>
      <c r="AE427" s="44">
        <v>0</v>
      </c>
      <c r="AF427" s="44">
        <v>0</v>
      </c>
      <c r="AG427" s="43">
        <v>1.6019000000000001</v>
      </c>
      <c r="AI427" s="24"/>
      <c r="AJ427" s="278" t="s">
        <v>410</v>
      </c>
      <c r="AK427" s="23" t="s">
        <v>1420</v>
      </c>
      <c r="AL427" s="30"/>
      <c r="AM427" s="397">
        <f t="shared" si="99"/>
        <v>19</v>
      </c>
      <c r="AN427" s="397">
        <f t="shared" si="100"/>
        <v>0</v>
      </c>
      <c r="AO427" s="397">
        <f t="shared" si="100"/>
        <v>0</v>
      </c>
      <c r="AP427" s="397">
        <f t="shared" si="101"/>
        <v>0</v>
      </c>
      <c r="AQ427" s="397">
        <f t="shared" si="101"/>
        <v>0</v>
      </c>
      <c r="AR427" s="397">
        <f t="shared" si="101"/>
        <v>0</v>
      </c>
      <c r="AS427" s="397">
        <f t="shared" si="98"/>
        <v>0</v>
      </c>
      <c r="AT427" s="397">
        <f t="shared" si="98"/>
        <v>0</v>
      </c>
      <c r="AU427" s="397">
        <f t="shared" si="98"/>
        <v>0</v>
      </c>
      <c r="AV427" s="397">
        <f t="shared" si="98"/>
        <v>0</v>
      </c>
      <c r="AW427" s="314">
        <f t="shared" si="111"/>
        <v>0.15769999999999995</v>
      </c>
    </row>
    <row r="428" spans="2:49" ht="16.5" thickBot="1" x14ac:dyDescent="0.3">
      <c r="B428" s="24"/>
      <c r="C428" s="273" t="s">
        <v>233</v>
      </c>
      <c r="D428" s="23" t="str">
        <f>IFERROR(VLOOKUP($C428,'World Cup Players'!B:X,3,FALSE),0)</f>
        <v>ma Morocco</v>
      </c>
      <c r="E428" s="30"/>
      <c r="F428" s="23">
        <f>IFERROR(VLOOKUP($C428,'World Cup Players'!B:X,9,FALSE),0)</f>
        <v>570</v>
      </c>
      <c r="G428" s="23">
        <f>IFERROR(VLOOKUP($C428,'World Cup Players'!B:X,11,FALSE),0)</f>
        <v>1</v>
      </c>
      <c r="H428" s="23">
        <f>IFERROR(VLOOKUP($C428,'World Cup Players'!B:X,12,FALSE),0)</f>
        <v>2</v>
      </c>
      <c r="I428" s="23">
        <f>IFERROR(VLOOKUP($C428,'GAME WINNING GOALS'!A:B,2,FALSE),0)</f>
        <v>0</v>
      </c>
      <c r="J428" s="23">
        <f>IFERROR(VLOOKUP($C428,'World Cup Players'!B:X,17,FALSE),0)</f>
        <v>1</v>
      </c>
      <c r="K428" s="23">
        <f>IFERROR(VLOOKUP($C428,'World Cup Players'!B:X,18,FALSE),0)</f>
        <v>0</v>
      </c>
      <c r="L428" s="44">
        <f>IFERROR(VLOOKUP($C428,'World Cup GK'!B:AE,16,FALSE),0)</f>
        <v>0</v>
      </c>
      <c r="M428" s="44">
        <f>IFERROR(VLOOKUP($C428,'World Cup GK'!B:AE,19,FALSE),0)</f>
        <v>0</v>
      </c>
      <c r="N428" s="44">
        <f>IFERROR(VLOOKUP($C428,'World Cup GK'!B:AE,14,FALSE),0)</f>
        <v>0</v>
      </c>
      <c r="O428" s="44">
        <f>IFERROR(VLOOKUP($C428,'World Cup GK'!B:AE,11,FALSE),0)</f>
        <v>0</v>
      </c>
      <c r="P428" s="43">
        <f t="shared" si="105"/>
        <v>7.4809999999999999</v>
      </c>
      <c r="S428" s="24"/>
      <c r="T428" s="273" t="s">
        <v>233</v>
      </c>
      <c r="U428" s="23" t="s">
        <v>992</v>
      </c>
      <c r="V428" s="30"/>
      <c r="W428" s="23">
        <v>480</v>
      </c>
      <c r="X428" s="23">
        <v>1</v>
      </c>
      <c r="Y428" s="23">
        <v>2</v>
      </c>
      <c r="Z428" s="23">
        <v>0</v>
      </c>
      <c r="AA428" s="23">
        <v>1</v>
      </c>
      <c r="AB428" s="23">
        <v>0</v>
      </c>
      <c r="AC428" s="44">
        <v>0</v>
      </c>
      <c r="AD428" s="44">
        <v>0</v>
      </c>
      <c r="AE428" s="44">
        <v>0</v>
      </c>
      <c r="AF428" s="44">
        <v>0</v>
      </c>
      <c r="AG428" s="43">
        <v>6.734</v>
      </c>
      <c r="AI428" s="24"/>
      <c r="AJ428" s="273" t="s">
        <v>233</v>
      </c>
      <c r="AK428" s="23" t="s">
        <v>992</v>
      </c>
      <c r="AL428" s="30"/>
      <c r="AM428" s="397">
        <f t="shared" si="99"/>
        <v>90</v>
      </c>
      <c r="AN428" s="397">
        <f t="shared" si="100"/>
        <v>0</v>
      </c>
      <c r="AO428" s="397">
        <f t="shared" si="100"/>
        <v>0</v>
      </c>
      <c r="AP428" s="397">
        <f t="shared" si="101"/>
        <v>0</v>
      </c>
      <c r="AQ428" s="397">
        <f t="shared" si="101"/>
        <v>0</v>
      </c>
      <c r="AR428" s="397">
        <f t="shared" si="101"/>
        <v>0</v>
      </c>
      <c r="AS428" s="397">
        <f t="shared" si="98"/>
        <v>0</v>
      </c>
      <c r="AT428" s="397">
        <f t="shared" si="98"/>
        <v>0</v>
      </c>
      <c r="AU428" s="397">
        <f t="shared" si="98"/>
        <v>0</v>
      </c>
      <c r="AV428" s="397">
        <f t="shared" si="98"/>
        <v>0</v>
      </c>
      <c r="AW428" s="314">
        <f t="shared" si="111"/>
        <v>0.74699999999999989</v>
      </c>
    </row>
    <row r="429" spans="2:49" x14ac:dyDescent="0.25">
      <c r="B429" s="24"/>
      <c r="C429" s="274" t="s">
        <v>101</v>
      </c>
      <c r="D429" s="23" t="str">
        <f>IFERROR(VLOOKUP($C429,'World Cup Players'!B:X,3,FALSE),0)</f>
        <v>de Germany</v>
      </c>
      <c r="E429" s="30"/>
      <c r="F429" s="23">
        <f>IFERROR(VLOOKUP($C429,'World Cup Players'!B:X,9,FALSE),0)</f>
        <v>262</v>
      </c>
      <c r="G429" s="23">
        <f>IFERROR(VLOOKUP($C429,'World Cup Players'!B:X,11,FALSE),0)</f>
        <v>0</v>
      </c>
      <c r="H429" s="23">
        <f>IFERROR(VLOOKUP($C429,'World Cup Players'!B:X,12,FALSE),0)</f>
        <v>0</v>
      </c>
      <c r="I429" s="41">
        <f>IFERROR(VLOOKUP($C429,'GAME WINNING GOALS'!A:B,2,FALSE),0)</f>
        <v>0</v>
      </c>
      <c r="J429" s="23">
        <f>IFERROR(VLOOKUP($C429,'World Cup Players'!B:X,17,FALSE),0)</f>
        <v>0</v>
      </c>
      <c r="K429" s="23">
        <f>IFERROR(VLOOKUP($C429,'World Cup Players'!B:X,18,FALSE),0)</f>
        <v>0</v>
      </c>
      <c r="L429" s="44">
        <f>IFERROR(VLOOKUP($C429,'World Cup GK'!B:AE,16,FALSE),0)</f>
        <v>0</v>
      </c>
      <c r="M429" s="44">
        <f>IFERROR(VLOOKUP($C429,'World Cup GK'!B:AE,19,FALSE),0)</f>
        <v>0</v>
      </c>
      <c r="N429" s="44">
        <f>IFERROR(VLOOKUP($C429,'World Cup GK'!B:AE,14,FALSE),0)</f>
        <v>0</v>
      </c>
      <c r="O429" s="44">
        <f>IFERROR(VLOOKUP($C429,'World Cup GK'!B:AE,11,FALSE),0)</f>
        <v>0</v>
      </c>
      <c r="P429" s="43">
        <f t="shared" si="105"/>
        <v>2.1745999999999999</v>
      </c>
      <c r="S429" s="24"/>
      <c r="T429" s="274" t="s">
        <v>101</v>
      </c>
      <c r="U429" s="23" t="s">
        <v>634</v>
      </c>
      <c r="V429" s="30"/>
      <c r="W429" s="23">
        <v>262</v>
      </c>
      <c r="X429" s="23">
        <v>0</v>
      </c>
      <c r="Y429" s="23">
        <v>0</v>
      </c>
      <c r="Z429" s="41">
        <v>0</v>
      </c>
      <c r="AA429" s="23">
        <v>0</v>
      </c>
      <c r="AB429" s="23">
        <v>0</v>
      </c>
      <c r="AC429" s="44">
        <v>0</v>
      </c>
      <c r="AD429" s="44">
        <v>0</v>
      </c>
      <c r="AE429" s="44">
        <v>0</v>
      </c>
      <c r="AF429" s="44">
        <v>0</v>
      </c>
      <c r="AG429" s="43">
        <v>2.1745999999999999</v>
      </c>
      <c r="AI429" s="24"/>
      <c r="AJ429" s="274" t="s">
        <v>101</v>
      </c>
      <c r="AK429" s="23" t="s">
        <v>634</v>
      </c>
      <c r="AL429" s="30"/>
      <c r="AM429" s="397">
        <f t="shared" si="99"/>
        <v>0</v>
      </c>
      <c r="AN429" s="397">
        <f t="shared" si="100"/>
        <v>0</v>
      </c>
      <c r="AO429" s="397">
        <f t="shared" si="100"/>
        <v>0</v>
      </c>
      <c r="AP429" s="397">
        <f t="shared" si="101"/>
        <v>0</v>
      </c>
      <c r="AQ429" s="397">
        <f t="shared" si="101"/>
        <v>0</v>
      </c>
      <c r="AR429" s="397">
        <f t="shared" si="101"/>
        <v>0</v>
      </c>
      <c r="AS429" s="397">
        <f t="shared" si="98"/>
        <v>0</v>
      </c>
      <c r="AT429" s="397">
        <f t="shared" si="98"/>
        <v>0</v>
      </c>
      <c r="AU429" s="397">
        <f t="shared" si="98"/>
        <v>0</v>
      </c>
      <c r="AV429" s="397">
        <f t="shared" si="98"/>
        <v>0</v>
      </c>
      <c r="AW429" s="314">
        <f t="shared" si="102"/>
        <v>0</v>
      </c>
    </row>
    <row r="430" spans="2:49" x14ac:dyDescent="0.25">
      <c r="B430" s="24"/>
      <c r="C430" s="265" t="s">
        <v>537</v>
      </c>
      <c r="D430" s="23" t="str">
        <f>IFERROR(VLOOKUP($C430,'World Cup Players'!B:X,3,FALSE),0)</f>
        <v>pt Portugal</v>
      </c>
      <c r="E430" s="30"/>
      <c r="F430" s="23">
        <f>IFERROR(VLOOKUP($C430,'World Cup Players'!B:X,9,FALSE),0)</f>
        <v>395</v>
      </c>
      <c r="G430" s="23">
        <f>IFERROR(VLOOKUP($C430,'World Cup Players'!B:X,11,FALSE),0)</f>
        <v>1</v>
      </c>
      <c r="H430" s="23">
        <f>IFERROR(VLOOKUP($C430,'World Cup Players'!B:X,12,FALSE),0)</f>
        <v>0</v>
      </c>
      <c r="I430" s="41">
        <f>IFERROR(VLOOKUP($C430,'GAME WINNING GOALS'!A:B,2,FALSE),0)</f>
        <v>0</v>
      </c>
      <c r="J430" s="23">
        <f>IFERROR(VLOOKUP($C430,'World Cup Players'!B:X,17,FALSE),0)</f>
        <v>0</v>
      </c>
      <c r="K430" s="23">
        <f>IFERROR(VLOOKUP($C430,'World Cup Players'!B:X,18,FALSE),0)</f>
        <v>0</v>
      </c>
      <c r="L430" s="44">
        <f>IFERROR(VLOOKUP($C430,'World Cup GK'!B:AE,16,FALSE),0)</f>
        <v>0</v>
      </c>
      <c r="M430" s="44">
        <f>IFERROR(VLOOKUP($C430,'World Cup GK'!B:AE,19,FALSE),0)</f>
        <v>0</v>
      </c>
      <c r="N430" s="44">
        <f>IFERROR(VLOOKUP($C430,'World Cup GK'!B:AE,14,FALSE),0)</f>
        <v>0</v>
      </c>
      <c r="O430" s="44">
        <f>IFERROR(VLOOKUP($C430,'World Cup GK'!B:AE,11,FALSE),0)</f>
        <v>0</v>
      </c>
      <c r="P430" s="43">
        <f t="shared" si="105"/>
        <v>4.2785000000000002</v>
      </c>
      <c r="S430" s="24"/>
      <c r="T430" s="265" t="s">
        <v>537</v>
      </c>
      <c r="U430" s="23" t="s">
        <v>1545</v>
      </c>
      <c r="V430" s="30"/>
      <c r="W430" s="23">
        <v>395</v>
      </c>
      <c r="X430" s="23">
        <v>1</v>
      </c>
      <c r="Y430" s="23">
        <v>0</v>
      </c>
      <c r="Z430" s="41">
        <v>0</v>
      </c>
      <c r="AA430" s="23">
        <v>0</v>
      </c>
      <c r="AB430" s="23">
        <v>0</v>
      </c>
      <c r="AC430" s="44">
        <v>0</v>
      </c>
      <c r="AD430" s="44">
        <v>0</v>
      </c>
      <c r="AE430" s="44">
        <v>0</v>
      </c>
      <c r="AF430" s="44">
        <v>0</v>
      </c>
      <c r="AG430" s="43">
        <v>4.2785000000000002</v>
      </c>
      <c r="AI430" s="24"/>
      <c r="AJ430" s="265" t="s">
        <v>537</v>
      </c>
      <c r="AK430" s="23" t="s">
        <v>1545</v>
      </c>
      <c r="AL430" s="30"/>
      <c r="AM430" s="397">
        <f t="shared" si="99"/>
        <v>0</v>
      </c>
      <c r="AN430" s="397">
        <f t="shared" si="100"/>
        <v>0</v>
      </c>
      <c r="AO430" s="397">
        <f t="shared" si="100"/>
        <v>0</v>
      </c>
      <c r="AP430" s="397">
        <f t="shared" si="101"/>
        <v>0</v>
      </c>
      <c r="AQ430" s="397">
        <f t="shared" si="101"/>
        <v>0</v>
      </c>
      <c r="AR430" s="397">
        <f t="shared" si="101"/>
        <v>0</v>
      </c>
      <c r="AS430" s="397">
        <f t="shared" si="98"/>
        <v>0</v>
      </c>
      <c r="AT430" s="397">
        <f t="shared" si="98"/>
        <v>0</v>
      </c>
      <c r="AU430" s="397">
        <f t="shared" si="98"/>
        <v>0</v>
      </c>
      <c r="AV430" s="397">
        <f t="shared" si="98"/>
        <v>0</v>
      </c>
      <c r="AW430" s="314">
        <f t="shared" si="102"/>
        <v>0</v>
      </c>
    </row>
    <row r="431" spans="2:49" x14ac:dyDescent="0.25">
      <c r="B431" s="24"/>
      <c r="C431" s="265" t="s">
        <v>421</v>
      </c>
      <c r="D431" s="23" t="str">
        <f>IFERROR(VLOOKUP($C431,'World Cup Players'!B:X,3,FALSE),0)</f>
        <v>ar Argentina</v>
      </c>
      <c r="E431" s="30"/>
      <c r="F431" s="23">
        <f>IFERROR(VLOOKUP($C431,'World Cup Players'!B:X,9,FALSE),0)</f>
        <v>690</v>
      </c>
      <c r="G431" s="23">
        <f>IFERROR(VLOOKUP($C431,'World Cup Players'!B:X,11,FALSE),0)</f>
        <v>0</v>
      </c>
      <c r="H431" s="23">
        <f>IFERROR(VLOOKUP($C431,'World Cup Players'!B:X,12,FALSE),0)</f>
        <v>0</v>
      </c>
      <c r="I431" s="41">
        <f>IFERROR(VLOOKUP($C431,'GAME WINNING GOALS'!A:B,2,FALSE),0)</f>
        <v>0</v>
      </c>
      <c r="J431" s="23">
        <f>IFERROR(VLOOKUP($C431,'World Cup Players'!B:X,17,FALSE),0)</f>
        <v>0</v>
      </c>
      <c r="K431" s="23">
        <f>IFERROR(VLOOKUP($C431,'World Cup Players'!B:X,18,FALSE),0)</f>
        <v>0</v>
      </c>
      <c r="L431" s="44">
        <f>IFERROR(VLOOKUP($C431,'World Cup GK'!B:AE,16,FALSE),0)</f>
        <v>7</v>
      </c>
      <c r="M431" s="44">
        <f>IFERROR(VLOOKUP($C431,'World Cup GK'!B:AE,19,FALSE),0)</f>
        <v>2</v>
      </c>
      <c r="N431" s="44">
        <f>IFERROR(VLOOKUP($C431,'World Cup GK'!B:AE,14,FALSE),0)</f>
        <v>9</v>
      </c>
      <c r="O431" s="44">
        <f>IFERROR(VLOOKUP($C431,'World Cup GK'!B:AE,11,FALSE),0)</f>
        <v>7</v>
      </c>
      <c r="P431" s="43">
        <f t="shared" si="105"/>
        <v>14.777000000000001</v>
      </c>
      <c r="S431" s="24"/>
      <c r="T431" s="265" t="s">
        <v>421</v>
      </c>
      <c r="U431" s="23" t="s">
        <v>1404</v>
      </c>
      <c r="V431" s="30"/>
      <c r="W431" s="23">
        <v>480</v>
      </c>
      <c r="X431" s="23">
        <v>0</v>
      </c>
      <c r="Y431" s="23">
        <v>0</v>
      </c>
      <c r="Z431" s="41">
        <v>0</v>
      </c>
      <c r="AA431" s="23">
        <v>0</v>
      </c>
      <c r="AB431" s="23">
        <v>0</v>
      </c>
      <c r="AC431" s="44">
        <v>5</v>
      </c>
      <c r="AD431" s="44">
        <v>2</v>
      </c>
      <c r="AE431" s="44">
        <v>4</v>
      </c>
      <c r="AF431" s="44">
        <v>5</v>
      </c>
      <c r="AG431" s="43">
        <v>10.534000000000001</v>
      </c>
      <c r="AI431" s="24"/>
      <c r="AJ431" s="265" t="s">
        <v>421</v>
      </c>
      <c r="AK431" s="23" t="s">
        <v>1404</v>
      </c>
      <c r="AL431" s="30"/>
      <c r="AM431" s="397">
        <f t="shared" si="99"/>
        <v>210</v>
      </c>
      <c r="AN431" s="397">
        <f t="shared" si="100"/>
        <v>0</v>
      </c>
      <c r="AO431" s="397">
        <f t="shared" si="100"/>
        <v>0</v>
      </c>
      <c r="AP431" s="397">
        <f t="shared" si="101"/>
        <v>0</v>
      </c>
      <c r="AQ431" s="397">
        <f t="shared" si="101"/>
        <v>0</v>
      </c>
      <c r="AR431" s="397">
        <f t="shared" si="101"/>
        <v>0</v>
      </c>
      <c r="AS431" s="397">
        <f t="shared" si="98"/>
        <v>2</v>
      </c>
      <c r="AT431" s="397">
        <f t="shared" si="98"/>
        <v>0</v>
      </c>
      <c r="AU431" s="397">
        <f t="shared" si="98"/>
        <v>5</v>
      </c>
      <c r="AV431" s="397">
        <f t="shared" si="98"/>
        <v>2</v>
      </c>
      <c r="AW431" s="314">
        <f>P431-AG431</f>
        <v>4.2430000000000003</v>
      </c>
    </row>
    <row r="432" spans="2:49" ht="16.5" thickBot="1" x14ac:dyDescent="0.3">
      <c r="B432" s="24"/>
      <c r="C432" s="275" t="s">
        <v>269</v>
      </c>
      <c r="D432" s="23" t="str">
        <f>IFERROR(VLOOKUP($C432,'World Cup Players'!B:X,3,FALSE),0)</f>
        <v>pt Portugal</v>
      </c>
      <c r="E432" s="30"/>
      <c r="F432" s="23">
        <f>IFERROR(VLOOKUP($C432,'World Cup Players'!B:X,9,FALSE),0)</f>
        <v>450</v>
      </c>
      <c r="G432" s="23">
        <f>IFERROR(VLOOKUP($C432,'World Cup Players'!B:X,11,FALSE),0)</f>
        <v>0</v>
      </c>
      <c r="H432" s="23">
        <f>IFERROR(VLOOKUP($C432,'World Cup Players'!B:X,12,FALSE),0)</f>
        <v>0</v>
      </c>
      <c r="I432" s="41">
        <f>IFERROR(VLOOKUP($C432,'GAME WINNING GOALS'!A:B,2,FALSE),0)</f>
        <v>0</v>
      </c>
      <c r="J432" s="23">
        <f>IFERROR(VLOOKUP($C432,'World Cup Players'!B:X,17,FALSE),0)</f>
        <v>0</v>
      </c>
      <c r="K432" s="23">
        <f>IFERROR(VLOOKUP($C432,'World Cup Players'!B:X,18,FALSE),0)</f>
        <v>0</v>
      </c>
      <c r="L432" s="44">
        <f>IFERROR(VLOOKUP($C432,'World Cup GK'!B:AE,16,FALSE),0)</f>
        <v>2</v>
      </c>
      <c r="M432" s="44">
        <f>IFERROR(VLOOKUP($C432,'World Cup GK'!B:AE,19,FALSE),0)</f>
        <v>2</v>
      </c>
      <c r="N432" s="44">
        <f>IFERROR(VLOOKUP($C432,'World Cup GK'!B:AE,14,FALSE),0)</f>
        <v>19</v>
      </c>
      <c r="O432" s="44">
        <f>IFERROR(VLOOKUP($C432,'World Cup GK'!B:AE,11,FALSE),0)</f>
        <v>3</v>
      </c>
      <c r="P432" s="43">
        <f t="shared" si="105"/>
        <v>10.785</v>
      </c>
      <c r="S432" s="24"/>
      <c r="T432" s="275" t="s">
        <v>269</v>
      </c>
      <c r="U432" s="23" t="s">
        <v>1545</v>
      </c>
      <c r="V432" s="30"/>
      <c r="W432" s="23">
        <v>450</v>
      </c>
      <c r="X432" s="23">
        <v>0</v>
      </c>
      <c r="Y432" s="23">
        <v>0</v>
      </c>
      <c r="Z432" s="41">
        <v>0</v>
      </c>
      <c r="AA432" s="23">
        <v>0</v>
      </c>
      <c r="AB432" s="23">
        <v>0</v>
      </c>
      <c r="AC432" s="44">
        <v>2</v>
      </c>
      <c r="AD432" s="44">
        <v>2</v>
      </c>
      <c r="AE432" s="44">
        <v>19</v>
      </c>
      <c r="AF432" s="44">
        <v>3</v>
      </c>
      <c r="AG432" s="43">
        <v>10.785</v>
      </c>
      <c r="AI432" s="24"/>
      <c r="AJ432" s="275" t="s">
        <v>269</v>
      </c>
      <c r="AK432" s="23" t="s">
        <v>1545</v>
      </c>
      <c r="AL432" s="30"/>
      <c r="AM432" s="397">
        <f t="shared" si="99"/>
        <v>0</v>
      </c>
      <c r="AN432" s="397">
        <f t="shared" si="100"/>
        <v>0</v>
      </c>
      <c r="AO432" s="397">
        <f t="shared" si="100"/>
        <v>0</v>
      </c>
      <c r="AP432" s="397">
        <f t="shared" si="101"/>
        <v>0</v>
      </c>
      <c r="AQ432" s="397">
        <f t="shared" si="101"/>
        <v>0</v>
      </c>
      <c r="AR432" s="397">
        <f t="shared" si="101"/>
        <v>0</v>
      </c>
      <c r="AS432" s="397">
        <f t="shared" si="98"/>
        <v>0</v>
      </c>
      <c r="AT432" s="397">
        <f t="shared" si="98"/>
        <v>0</v>
      </c>
      <c r="AU432" s="397">
        <f t="shared" si="98"/>
        <v>0</v>
      </c>
      <c r="AV432" s="397">
        <f t="shared" si="98"/>
        <v>0</v>
      </c>
      <c r="AW432" s="314">
        <f t="shared" si="102"/>
        <v>0</v>
      </c>
    </row>
    <row r="433" spans="2:49" x14ac:dyDescent="0.25">
      <c r="B433" s="24"/>
      <c r="C433" s="281" t="s">
        <v>400</v>
      </c>
      <c r="D433" s="23" t="str">
        <f>IFERROR(VLOOKUP($C433,'World Cup Players'!B:X,3,FALSE),0)</f>
        <v>ma Morocco</v>
      </c>
      <c r="E433" s="30"/>
      <c r="F433" s="23">
        <f>IFERROR(VLOOKUP($C433,'World Cup Players'!B:X,9,FALSE),0)</f>
        <v>570</v>
      </c>
      <c r="G433" s="23">
        <f>IFERROR(VLOOKUP($C433,'World Cup Players'!B:X,11,FALSE),0)</f>
        <v>0</v>
      </c>
      <c r="H433" s="23">
        <f>IFERROR(VLOOKUP($C433,'World Cup Players'!B:X,12,FALSE),0)</f>
        <v>0</v>
      </c>
      <c r="I433" s="23">
        <f>IFERROR(VLOOKUP($C433,'GAME WINNING GOALS'!A:B,2,FALSE),0)</f>
        <v>0</v>
      </c>
      <c r="J433" s="23">
        <f>IFERROR(VLOOKUP($C433,'World Cup Players'!B:X,17,FALSE),0)</f>
        <v>0</v>
      </c>
      <c r="K433" s="23">
        <f>IFERROR(VLOOKUP($C433,'World Cup Players'!B:X,18,FALSE),0)</f>
        <v>0</v>
      </c>
      <c r="L433" s="44">
        <f>IFERROR(VLOOKUP($C433,'World Cup GK'!B:AE,16,FALSE),0)</f>
        <v>3</v>
      </c>
      <c r="M433" s="44">
        <f>IFERROR(VLOOKUP($C433,'World Cup GK'!B:AE,19,FALSE),0)</f>
        <v>2</v>
      </c>
      <c r="N433" s="44">
        <f>IFERROR(VLOOKUP($C433,'World Cup GK'!B:AE,14,FALSE),0)</f>
        <v>14</v>
      </c>
      <c r="O433" s="44">
        <f>IFERROR(VLOOKUP($C433,'World Cup GK'!B:AE,11,FALSE),0)</f>
        <v>6</v>
      </c>
      <c r="P433" s="43">
        <f t="shared" si="105"/>
        <v>11.031000000000001</v>
      </c>
      <c r="S433" s="24"/>
      <c r="T433" s="281" t="s">
        <v>400</v>
      </c>
      <c r="U433" s="23" t="s">
        <v>992</v>
      </c>
      <c r="V433" s="30"/>
      <c r="W433" s="23">
        <v>480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44">
        <v>3</v>
      </c>
      <c r="AD433" s="44">
        <v>2</v>
      </c>
      <c r="AE433" s="44">
        <v>9</v>
      </c>
      <c r="AF433" s="44">
        <v>4</v>
      </c>
      <c r="AG433" s="43">
        <v>9.7840000000000007</v>
      </c>
      <c r="AI433" s="24"/>
      <c r="AJ433" s="281" t="s">
        <v>400</v>
      </c>
      <c r="AK433" s="23" t="s">
        <v>992</v>
      </c>
      <c r="AL433" s="30"/>
      <c r="AM433" s="397">
        <f t="shared" si="99"/>
        <v>90</v>
      </c>
      <c r="AN433" s="397">
        <f t="shared" si="100"/>
        <v>0</v>
      </c>
      <c r="AO433" s="397">
        <f t="shared" si="100"/>
        <v>0</v>
      </c>
      <c r="AP433" s="397">
        <f t="shared" si="101"/>
        <v>0</v>
      </c>
      <c r="AQ433" s="397">
        <f t="shared" si="101"/>
        <v>0</v>
      </c>
      <c r="AR433" s="397">
        <f t="shared" si="101"/>
        <v>0</v>
      </c>
      <c r="AS433" s="397">
        <f t="shared" si="98"/>
        <v>0</v>
      </c>
      <c r="AT433" s="397">
        <f t="shared" si="98"/>
        <v>0</v>
      </c>
      <c r="AU433" s="397">
        <f t="shared" si="98"/>
        <v>5</v>
      </c>
      <c r="AV433" s="397">
        <f t="shared" si="98"/>
        <v>2</v>
      </c>
      <c r="AW433" s="314">
        <f>P433-AG433</f>
        <v>1.2469999999999999</v>
      </c>
    </row>
    <row r="434" spans="2:49" x14ac:dyDescent="0.25">
      <c r="B434" s="24"/>
      <c r="C434" s="265" t="s">
        <v>762</v>
      </c>
      <c r="D434" s="23" t="str">
        <f>IFERROR(VLOOKUP($C434,'World Cup Players'!B:X,3,FALSE),0)</f>
        <v>za South Africa</v>
      </c>
      <c r="E434" s="30"/>
      <c r="F434" s="23">
        <f>IFERROR(VLOOKUP($C434,'World Cup Players'!B:X,9,FALSE),0)</f>
        <v>360</v>
      </c>
      <c r="G434" s="23">
        <f>IFERROR(VLOOKUP($C434,'World Cup Players'!B:X,11,FALSE),0)</f>
        <v>0</v>
      </c>
      <c r="H434" s="23">
        <f>IFERROR(VLOOKUP($C434,'World Cup Players'!B:X,12,FALSE),0)</f>
        <v>0</v>
      </c>
      <c r="I434" s="23">
        <f>IFERROR(VLOOKUP($C434,'GAME WINNING GOALS'!A:B,2,FALSE),0)</f>
        <v>0</v>
      </c>
      <c r="J434" s="23">
        <f>IFERROR(VLOOKUP($C434,'World Cup Players'!B:X,17,FALSE),0)</f>
        <v>0</v>
      </c>
      <c r="K434" s="23">
        <f>IFERROR(VLOOKUP($C434,'World Cup Players'!B:X,18,FALSE),0)</f>
        <v>0</v>
      </c>
      <c r="L434" s="44">
        <f>IFERROR(VLOOKUP($C434,'World Cup GK'!B:AE,16,FALSE),0)</f>
        <v>1</v>
      </c>
      <c r="M434" s="44">
        <f>IFERROR(VLOOKUP($C434,'World Cup GK'!B:AE,19,FALSE),0)</f>
        <v>1</v>
      </c>
      <c r="N434" s="44">
        <f>IFERROR(VLOOKUP($C434,'World Cup GK'!B:AE,14,FALSE),0)</f>
        <v>11</v>
      </c>
      <c r="O434" s="44">
        <f>IFERROR(VLOOKUP($C434,'World Cup GK'!B:AE,11,FALSE),0)</f>
        <v>4</v>
      </c>
      <c r="P434" s="43">
        <f t="shared" si="105"/>
        <v>6.1879999999999997</v>
      </c>
      <c r="S434" s="24"/>
      <c r="T434" s="265" t="s">
        <v>762</v>
      </c>
      <c r="U434" s="23" t="s">
        <v>808</v>
      </c>
      <c r="V434" s="30"/>
      <c r="W434" s="23">
        <v>360</v>
      </c>
      <c r="X434" s="23">
        <v>0</v>
      </c>
      <c r="Y434" s="23">
        <v>0</v>
      </c>
      <c r="Z434" s="23">
        <v>0</v>
      </c>
      <c r="AA434" s="23">
        <v>0</v>
      </c>
      <c r="AB434" s="23">
        <v>0</v>
      </c>
      <c r="AC434" s="44">
        <v>1</v>
      </c>
      <c r="AD434" s="44">
        <v>1</v>
      </c>
      <c r="AE434" s="44">
        <v>11</v>
      </c>
      <c r="AF434" s="44">
        <v>4</v>
      </c>
      <c r="AG434" s="43">
        <v>6.1879999999999997</v>
      </c>
      <c r="AI434" s="24"/>
      <c r="AJ434" s="265" t="s">
        <v>762</v>
      </c>
      <c r="AK434" s="23" t="s">
        <v>808</v>
      </c>
      <c r="AL434" s="30"/>
      <c r="AM434" s="397">
        <f t="shared" si="99"/>
        <v>0</v>
      </c>
      <c r="AN434" s="397">
        <f t="shared" si="100"/>
        <v>0</v>
      </c>
      <c r="AO434" s="397">
        <f t="shared" si="100"/>
        <v>0</v>
      </c>
      <c r="AP434" s="397">
        <f t="shared" si="101"/>
        <v>0</v>
      </c>
      <c r="AQ434" s="397">
        <f t="shared" si="101"/>
        <v>0</v>
      </c>
      <c r="AR434" s="397">
        <f t="shared" si="101"/>
        <v>0</v>
      </c>
      <c r="AS434" s="397">
        <f t="shared" si="98"/>
        <v>0</v>
      </c>
      <c r="AT434" s="397">
        <f t="shared" si="98"/>
        <v>0</v>
      </c>
      <c r="AU434" s="397">
        <f t="shared" si="98"/>
        <v>0</v>
      </c>
      <c r="AV434" s="397">
        <f t="shared" si="98"/>
        <v>0</v>
      </c>
      <c r="AW434" s="314">
        <f t="shared" si="102"/>
        <v>0</v>
      </c>
    </row>
    <row r="435" spans="2:49" x14ac:dyDescent="0.25">
      <c r="B435" s="24"/>
      <c r="C435" s="296" t="s">
        <v>764</v>
      </c>
      <c r="D435" s="23" t="str">
        <f>IFERROR(VLOOKUP($C435,'World Cup Players'!B:X,3,FALSE),0)</f>
        <v>ca Canada</v>
      </c>
      <c r="E435" s="30"/>
      <c r="F435" s="23">
        <f>IFERROR(VLOOKUP($C435,'World Cup Players'!B:X,9,FALSE),0)</f>
        <v>450</v>
      </c>
      <c r="G435" s="23">
        <f>IFERROR(VLOOKUP($C435,'World Cup Players'!B:X,11,FALSE),0)</f>
        <v>0</v>
      </c>
      <c r="H435" s="23">
        <f>IFERROR(VLOOKUP($C435,'World Cup Players'!B:X,12,FALSE),0)</f>
        <v>0</v>
      </c>
      <c r="I435" s="23">
        <f>IFERROR(VLOOKUP($C435,'GAME WINNING GOALS'!A:B,2,FALSE),0)</f>
        <v>0</v>
      </c>
      <c r="J435" s="23">
        <f>IFERROR(VLOOKUP($C435,'World Cup Players'!#REF!,16,FALSE),0)</f>
        <v>0</v>
      </c>
      <c r="K435" s="23">
        <f>IFERROR(VLOOKUP($C435,'World Cup Players'!#REF!,16,FALSE),0)</f>
        <v>0</v>
      </c>
      <c r="L435" s="44">
        <f>IFERROR(VLOOKUP($C435,'World Cup GK'!B:AE,16,FALSE),0)</f>
        <v>2</v>
      </c>
      <c r="M435" s="44">
        <f>IFERROR(VLOOKUP($C435,'World Cup GK'!B:AE,19,FALSE),0)</f>
        <v>2</v>
      </c>
      <c r="N435" s="44">
        <f>IFERROR(VLOOKUP($C435,'World Cup GK'!B:AE,14,FALSE),0)</f>
        <v>6</v>
      </c>
      <c r="O435" s="44">
        <f>IFERROR(VLOOKUP($C435,'World Cup GK'!B:AE,11,FALSE),0)</f>
        <v>6</v>
      </c>
      <c r="P435" s="43">
        <f t="shared" si="105"/>
        <v>7.4349999999999987</v>
      </c>
      <c r="S435" s="24"/>
      <c r="T435" s="296" t="s">
        <v>764</v>
      </c>
      <c r="U435" s="23" t="s">
        <v>887</v>
      </c>
      <c r="V435" s="30"/>
      <c r="W435" s="23">
        <v>450</v>
      </c>
      <c r="X435" s="23">
        <v>0</v>
      </c>
      <c r="Y435" s="23">
        <v>0</v>
      </c>
      <c r="Z435" s="23">
        <v>0</v>
      </c>
      <c r="AA435" s="23">
        <v>0</v>
      </c>
      <c r="AB435" s="23">
        <v>0</v>
      </c>
      <c r="AC435" s="44">
        <v>2</v>
      </c>
      <c r="AD435" s="44">
        <v>2</v>
      </c>
      <c r="AE435" s="44">
        <v>6</v>
      </c>
      <c r="AF435" s="44">
        <v>6</v>
      </c>
      <c r="AG435" s="43">
        <v>7.4349999999999987</v>
      </c>
      <c r="AI435" s="24"/>
      <c r="AJ435" s="296" t="s">
        <v>764</v>
      </c>
      <c r="AK435" s="23" t="s">
        <v>887</v>
      </c>
      <c r="AL435" s="30"/>
      <c r="AM435" s="397">
        <f t="shared" si="99"/>
        <v>0</v>
      </c>
      <c r="AN435" s="397">
        <f t="shared" si="100"/>
        <v>0</v>
      </c>
      <c r="AO435" s="397">
        <f t="shared" si="100"/>
        <v>0</v>
      </c>
      <c r="AP435" s="397">
        <f t="shared" si="101"/>
        <v>0</v>
      </c>
      <c r="AQ435" s="397">
        <f t="shared" si="101"/>
        <v>0</v>
      </c>
      <c r="AR435" s="397">
        <f t="shared" si="101"/>
        <v>0</v>
      </c>
      <c r="AS435" s="397">
        <f t="shared" si="98"/>
        <v>0</v>
      </c>
      <c r="AT435" s="397">
        <f t="shared" si="98"/>
        <v>0</v>
      </c>
      <c r="AU435" s="397">
        <f t="shared" si="98"/>
        <v>0</v>
      </c>
      <c r="AV435" s="397">
        <f t="shared" si="98"/>
        <v>0</v>
      </c>
      <c r="AW435" s="314">
        <f t="shared" si="102"/>
        <v>0</v>
      </c>
    </row>
    <row r="436" spans="2:49" x14ac:dyDescent="0.25">
      <c r="B436" s="24"/>
      <c r="C436" s="265" t="s">
        <v>158</v>
      </c>
      <c r="D436" s="23">
        <f>IFERROR(VLOOKUP($C436,'World Cup Players'!B:X,3,FALSE),0)</f>
        <v>0</v>
      </c>
      <c r="E436" s="30"/>
      <c r="L436" s="44"/>
      <c r="M436" s="44"/>
      <c r="N436" s="44"/>
      <c r="O436" s="44"/>
      <c r="S436" s="24"/>
      <c r="T436" s="265" t="s">
        <v>158</v>
      </c>
      <c r="U436" s="23">
        <v>0</v>
      </c>
      <c r="V436" s="30"/>
      <c r="W436" s="23">
        <v>0</v>
      </c>
      <c r="X436" s="23">
        <v>0</v>
      </c>
      <c r="Y436" s="23">
        <v>0</v>
      </c>
      <c r="Z436" s="23">
        <v>0</v>
      </c>
      <c r="AA436" s="23">
        <v>0</v>
      </c>
      <c r="AB436" s="23">
        <v>0</v>
      </c>
      <c r="AC436" s="44">
        <v>0</v>
      </c>
      <c r="AD436" s="44">
        <v>0</v>
      </c>
      <c r="AE436" s="44">
        <v>0</v>
      </c>
      <c r="AF436" s="44">
        <v>0</v>
      </c>
      <c r="AG436" s="43">
        <v>0</v>
      </c>
      <c r="AI436" s="24"/>
      <c r="AJ436" s="265" t="s">
        <v>158</v>
      </c>
      <c r="AK436" s="23">
        <v>0</v>
      </c>
      <c r="AL436" s="30"/>
      <c r="AM436" s="397">
        <f t="shared" si="99"/>
        <v>0</v>
      </c>
      <c r="AN436" s="397">
        <f t="shared" si="100"/>
        <v>0</v>
      </c>
      <c r="AO436" s="397">
        <f t="shared" si="100"/>
        <v>0</v>
      </c>
      <c r="AP436" s="397">
        <f t="shared" si="101"/>
        <v>0</v>
      </c>
      <c r="AQ436" s="397">
        <f t="shared" si="101"/>
        <v>0</v>
      </c>
      <c r="AR436" s="397">
        <f t="shared" si="101"/>
        <v>0</v>
      </c>
      <c r="AS436" s="397">
        <f t="shared" si="98"/>
        <v>0</v>
      </c>
      <c r="AT436" s="397">
        <f t="shared" si="98"/>
        <v>0</v>
      </c>
      <c r="AU436" s="397">
        <f t="shared" si="98"/>
        <v>0</v>
      </c>
      <c r="AV436" s="397">
        <f t="shared" si="98"/>
        <v>0</v>
      </c>
      <c r="AW436" s="314">
        <f t="shared" ref="AW436:AW440" si="112">P436-AG436</f>
        <v>0</v>
      </c>
    </row>
    <row r="437" spans="2:49" x14ac:dyDescent="0.25">
      <c r="B437" s="24"/>
      <c r="C437" s="265" t="s">
        <v>155</v>
      </c>
      <c r="D437" s="23">
        <f>IFERROR(VLOOKUP($C437,'World Cup Players'!B:X,3,FALSE),0)</f>
        <v>0</v>
      </c>
      <c r="E437" s="30"/>
      <c r="L437" s="44"/>
      <c r="M437" s="44"/>
      <c r="N437" s="44"/>
      <c r="O437" s="44"/>
      <c r="S437" s="24"/>
      <c r="T437" s="265" t="s">
        <v>155</v>
      </c>
      <c r="U437" s="23">
        <v>0</v>
      </c>
      <c r="V437" s="30"/>
      <c r="W437" s="23">
        <v>0</v>
      </c>
      <c r="X437" s="23">
        <v>0</v>
      </c>
      <c r="Y437" s="23">
        <v>0</v>
      </c>
      <c r="Z437" s="23">
        <v>0</v>
      </c>
      <c r="AA437" s="23">
        <v>0</v>
      </c>
      <c r="AB437" s="23">
        <v>0</v>
      </c>
      <c r="AC437" s="44">
        <v>0</v>
      </c>
      <c r="AD437" s="44">
        <v>0</v>
      </c>
      <c r="AE437" s="44">
        <v>0</v>
      </c>
      <c r="AF437" s="44">
        <v>0</v>
      </c>
      <c r="AG437" s="43">
        <v>0</v>
      </c>
      <c r="AI437" s="24"/>
      <c r="AJ437" s="265" t="s">
        <v>155</v>
      </c>
      <c r="AK437" s="23">
        <v>0</v>
      </c>
      <c r="AL437" s="30"/>
      <c r="AM437" s="397">
        <f t="shared" si="99"/>
        <v>0</v>
      </c>
      <c r="AN437" s="397">
        <f t="shared" si="100"/>
        <v>0</v>
      </c>
      <c r="AO437" s="397">
        <f t="shared" si="100"/>
        <v>0</v>
      </c>
      <c r="AP437" s="397">
        <f t="shared" si="101"/>
        <v>0</v>
      </c>
      <c r="AQ437" s="397">
        <f t="shared" si="101"/>
        <v>0</v>
      </c>
      <c r="AR437" s="397">
        <f t="shared" si="101"/>
        <v>0</v>
      </c>
      <c r="AS437" s="397">
        <f t="shared" si="98"/>
        <v>0</v>
      </c>
      <c r="AT437" s="397">
        <f t="shared" si="98"/>
        <v>0</v>
      </c>
      <c r="AU437" s="397">
        <f t="shared" si="98"/>
        <v>0</v>
      </c>
      <c r="AV437" s="397">
        <f t="shared" si="98"/>
        <v>0</v>
      </c>
      <c r="AW437" s="314">
        <f t="shared" si="112"/>
        <v>0</v>
      </c>
    </row>
    <row r="438" spans="2:49" x14ac:dyDescent="0.25">
      <c r="B438" s="24"/>
      <c r="C438" s="265" t="s">
        <v>304</v>
      </c>
      <c r="D438" s="23">
        <f>IFERROR(VLOOKUP($C438,'World Cup Players'!B:X,3,FALSE),0)</f>
        <v>0</v>
      </c>
      <c r="E438" s="30"/>
      <c r="L438" s="44"/>
      <c r="M438" s="44"/>
      <c r="N438" s="44"/>
      <c r="O438" s="44"/>
      <c r="S438" s="24"/>
      <c r="T438" s="265" t="s">
        <v>304</v>
      </c>
      <c r="U438" s="23">
        <v>0</v>
      </c>
      <c r="V438" s="30"/>
      <c r="W438" s="23">
        <v>0</v>
      </c>
      <c r="X438" s="23">
        <v>0</v>
      </c>
      <c r="Y438" s="23">
        <v>0</v>
      </c>
      <c r="Z438" s="23">
        <v>0</v>
      </c>
      <c r="AA438" s="23">
        <v>0</v>
      </c>
      <c r="AB438" s="23">
        <v>0</v>
      </c>
      <c r="AC438" s="44">
        <v>0</v>
      </c>
      <c r="AD438" s="44">
        <v>0</v>
      </c>
      <c r="AE438" s="44">
        <v>0</v>
      </c>
      <c r="AF438" s="44">
        <v>0</v>
      </c>
      <c r="AG438" s="43">
        <v>0</v>
      </c>
      <c r="AI438" s="24"/>
      <c r="AJ438" s="265" t="s">
        <v>304</v>
      </c>
      <c r="AK438" s="23">
        <v>0</v>
      </c>
      <c r="AL438" s="30"/>
      <c r="AM438" s="397">
        <f t="shared" si="99"/>
        <v>0</v>
      </c>
      <c r="AN438" s="397">
        <f t="shared" si="100"/>
        <v>0</v>
      </c>
      <c r="AO438" s="397">
        <f t="shared" si="100"/>
        <v>0</v>
      </c>
      <c r="AP438" s="397">
        <f t="shared" si="101"/>
        <v>0</v>
      </c>
      <c r="AQ438" s="397">
        <f t="shared" si="101"/>
        <v>0</v>
      </c>
      <c r="AR438" s="397">
        <f t="shared" si="101"/>
        <v>0</v>
      </c>
      <c r="AS438" s="397">
        <f t="shared" si="98"/>
        <v>0</v>
      </c>
      <c r="AT438" s="397">
        <f t="shared" si="98"/>
        <v>0</v>
      </c>
      <c r="AU438" s="397">
        <f t="shared" si="98"/>
        <v>0</v>
      </c>
      <c r="AV438" s="397">
        <f t="shared" si="98"/>
        <v>0</v>
      </c>
      <c r="AW438" s="314">
        <f t="shared" si="112"/>
        <v>0</v>
      </c>
    </row>
    <row r="439" spans="2:49" x14ac:dyDescent="0.25">
      <c r="B439" s="40" t="s">
        <v>883</v>
      </c>
      <c r="C439" s="293"/>
      <c r="D439" s="35">
        <f t="shared" ref="D439:H439" si="113">SUM(D440:D464)</f>
        <v>0</v>
      </c>
      <c r="E439" s="35">
        <f t="shared" si="113"/>
        <v>0</v>
      </c>
      <c r="F439" s="35">
        <f>SUM(F440:F469)</f>
        <v>10205</v>
      </c>
      <c r="G439" s="35">
        <f t="shared" si="113"/>
        <v>19</v>
      </c>
      <c r="H439" s="35">
        <f t="shared" si="113"/>
        <v>19</v>
      </c>
      <c r="I439" s="35">
        <f>SUM(I440:I464)</f>
        <v>4</v>
      </c>
      <c r="J439" s="35">
        <f t="shared" ref="J439:K439" si="114">SUM(J440:J464)</f>
        <v>8</v>
      </c>
      <c r="K439" s="35">
        <f t="shared" si="114"/>
        <v>0</v>
      </c>
      <c r="L439" s="35">
        <f>SUM(L440:L469)</f>
        <v>16</v>
      </c>
      <c r="M439" s="35">
        <f>SUM(M440:M469)</f>
        <v>9</v>
      </c>
      <c r="N439" s="35">
        <f>SUM(N440:N469)</f>
        <v>59</v>
      </c>
      <c r="O439" s="35">
        <f>SUM(O440:O469)</f>
        <v>25</v>
      </c>
      <c r="P439" s="43">
        <f>SUM((F439*0.0083)+G439+H439+I439+L439+M439+(N439*0.2))-((J439*0.25)+(K439*0.5))-(O439*0.25)</f>
        <v>155.25150000000002</v>
      </c>
      <c r="S439" s="40" t="s">
        <v>883</v>
      </c>
      <c r="T439" s="293"/>
      <c r="U439" s="35">
        <v>0</v>
      </c>
      <c r="V439" s="35">
        <v>0</v>
      </c>
      <c r="W439" s="35">
        <v>8938</v>
      </c>
      <c r="X439" s="35">
        <v>18</v>
      </c>
      <c r="Y439" s="35">
        <v>16</v>
      </c>
      <c r="Z439" s="35">
        <v>4</v>
      </c>
      <c r="AA439" s="35">
        <v>5</v>
      </c>
      <c r="AB439" s="35">
        <v>0</v>
      </c>
      <c r="AC439" s="35">
        <v>14</v>
      </c>
      <c r="AD439" s="35">
        <v>9</v>
      </c>
      <c r="AE439" s="35">
        <v>49</v>
      </c>
      <c r="AF439" s="35">
        <v>21</v>
      </c>
      <c r="AG439" s="43">
        <v>138.48540000000003</v>
      </c>
      <c r="AI439" s="40" t="s">
        <v>883</v>
      </c>
      <c r="AJ439" s="293"/>
      <c r="AK439" s="35">
        <v>0</v>
      </c>
      <c r="AL439" s="35">
        <v>0</v>
      </c>
      <c r="AM439" s="397">
        <f t="shared" si="99"/>
        <v>1267</v>
      </c>
      <c r="AN439" s="397">
        <f t="shared" si="100"/>
        <v>1</v>
      </c>
      <c r="AO439" s="397">
        <f t="shared" si="100"/>
        <v>3</v>
      </c>
      <c r="AP439" s="397">
        <f t="shared" si="101"/>
        <v>0</v>
      </c>
      <c r="AQ439" s="397">
        <f t="shared" si="101"/>
        <v>3</v>
      </c>
      <c r="AR439" s="397">
        <f t="shared" si="101"/>
        <v>0</v>
      </c>
      <c r="AS439" s="397">
        <f t="shared" si="98"/>
        <v>2</v>
      </c>
      <c r="AT439" s="397">
        <f t="shared" si="98"/>
        <v>0</v>
      </c>
      <c r="AU439" s="397">
        <f t="shared" si="98"/>
        <v>10</v>
      </c>
      <c r="AV439" s="397">
        <f t="shared" si="98"/>
        <v>4</v>
      </c>
      <c r="AW439" s="314">
        <f t="shared" si="112"/>
        <v>16.766099999999994</v>
      </c>
    </row>
    <row r="440" spans="2:49" x14ac:dyDescent="0.25">
      <c r="B440" s="24"/>
      <c r="C440" s="265" t="s">
        <v>211</v>
      </c>
      <c r="D440" s="23" t="str">
        <f>IFERROR(VLOOKUP($C440,'World Cup Players'!B:X,3,FALSE),0)</f>
        <v>ar Argentina</v>
      </c>
      <c r="E440" s="30"/>
      <c r="F440" s="23">
        <f>IFERROR(VLOOKUP($C440,'World Cup Players'!B:X,9,FALSE),0)</f>
        <v>620</v>
      </c>
      <c r="G440" s="23">
        <f>IFERROR(VLOOKUP($C440,'World Cup Players'!B:X,11,FALSE),0)</f>
        <v>8</v>
      </c>
      <c r="H440" s="23">
        <f>IFERROR(VLOOKUP($C440,'World Cup Players'!B:X,12,FALSE),0)</f>
        <v>4</v>
      </c>
      <c r="I440" s="23">
        <f>IFERROR(VLOOKUP($C440,'GAME WINNING GOALS'!A:B,2,FALSE),0)</f>
        <v>2</v>
      </c>
      <c r="J440" s="23">
        <f>IFERROR(VLOOKUP($C440,'World Cup Players'!B:X,17,FALSE),0)</f>
        <v>0</v>
      </c>
      <c r="K440" s="23">
        <f>IFERROR(VLOOKUP($C440,'World Cup Players'!B:X,18,FALSE),0)</f>
        <v>0</v>
      </c>
      <c r="L440" s="44">
        <f>IFERROR(VLOOKUP($C440,'World Cup GK'!B:AE,16,FALSE),0)</f>
        <v>0</v>
      </c>
      <c r="M440" s="44">
        <f>IFERROR(VLOOKUP($C440,'World Cup GK'!B:AE,19,FALSE),0)</f>
        <v>0</v>
      </c>
      <c r="N440" s="44">
        <f>IFERROR(VLOOKUP($C440,'World Cup GK'!B:AE,14,FALSE),0)</f>
        <v>0</v>
      </c>
      <c r="O440" s="44">
        <f>IFERROR(VLOOKUP($C440,'World Cup GK'!B:AE,11,FALSE),0)</f>
        <v>0</v>
      </c>
      <c r="P440" s="43">
        <f t="shared" si="105"/>
        <v>19.146000000000001</v>
      </c>
      <c r="S440" s="24"/>
      <c r="T440" s="265" t="s">
        <v>211</v>
      </c>
      <c r="U440" s="23" t="s">
        <v>1404</v>
      </c>
      <c r="V440" s="30"/>
      <c r="W440" s="23">
        <v>410</v>
      </c>
      <c r="X440" s="23">
        <v>8</v>
      </c>
      <c r="Y440" s="23">
        <v>1</v>
      </c>
      <c r="Z440" s="23">
        <v>2</v>
      </c>
      <c r="AA440" s="23">
        <v>0</v>
      </c>
      <c r="AB440" s="23">
        <v>0</v>
      </c>
      <c r="AC440" s="44">
        <v>0</v>
      </c>
      <c r="AD440" s="44">
        <v>0</v>
      </c>
      <c r="AE440" s="44">
        <v>0</v>
      </c>
      <c r="AF440" s="44">
        <v>0</v>
      </c>
      <c r="AG440" s="43">
        <v>14.403</v>
      </c>
      <c r="AI440" s="24"/>
      <c r="AJ440" s="265" t="s">
        <v>211</v>
      </c>
      <c r="AK440" s="23" t="s">
        <v>1404</v>
      </c>
      <c r="AL440" s="30"/>
      <c r="AM440" s="397">
        <f t="shared" si="99"/>
        <v>210</v>
      </c>
      <c r="AN440" s="397">
        <f t="shared" si="100"/>
        <v>0</v>
      </c>
      <c r="AO440" s="397">
        <f t="shared" si="100"/>
        <v>3</v>
      </c>
      <c r="AP440" s="397">
        <f t="shared" si="101"/>
        <v>0</v>
      </c>
      <c r="AQ440" s="397">
        <f t="shared" si="101"/>
        <v>0</v>
      </c>
      <c r="AR440" s="397">
        <f t="shared" si="101"/>
        <v>0</v>
      </c>
      <c r="AS440" s="397">
        <f t="shared" si="98"/>
        <v>0</v>
      </c>
      <c r="AT440" s="397">
        <f t="shared" si="98"/>
        <v>0</v>
      </c>
      <c r="AU440" s="397">
        <f t="shared" si="98"/>
        <v>0</v>
      </c>
      <c r="AV440" s="397">
        <f t="shared" si="98"/>
        <v>0</v>
      </c>
      <c r="AW440" s="314">
        <f t="shared" si="112"/>
        <v>4.7430000000000003</v>
      </c>
    </row>
    <row r="441" spans="2:49" x14ac:dyDescent="0.25">
      <c r="B441" s="24"/>
      <c r="C441" s="265" t="s">
        <v>9</v>
      </c>
      <c r="D441" s="23" t="str">
        <f>IFERROR(VLOOKUP($C441,'World Cup Players'!B:X,3,FALSE),0)</f>
        <v>pt Portugal</v>
      </c>
      <c r="E441" s="30"/>
      <c r="F441" s="23">
        <f>IFERROR(VLOOKUP($C441,'World Cup Players'!B:X,9,FALSE),0)</f>
        <v>440</v>
      </c>
      <c r="G441" s="23">
        <f>IFERROR(VLOOKUP($C441,'World Cup Players'!B:X,11,FALSE),0)</f>
        <v>3</v>
      </c>
      <c r="H441" s="23">
        <f>IFERROR(VLOOKUP($C441,'World Cup Players'!B:X,12,FALSE),0)</f>
        <v>0</v>
      </c>
      <c r="I441" s="23">
        <f>IFERROR(VLOOKUP($C441,'GAME WINNING GOALS'!A:B,2,FALSE),0)</f>
        <v>1</v>
      </c>
      <c r="J441" s="23">
        <f>IFERROR(VLOOKUP($C441,'World Cup Players'!B:X,17,FALSE),0)</f>
        <v>0</v>
      </c>
      <c r="K441" s="23">
        <f>IFERROR(VLOOKUP($C441,'World Cup Players'!B:X,18,FALSE),0)</f>
        <v>0</v>
      </c>
      <c r="L441" s="44">
        <f>IFERROR(VLOOKUP($C441,'World Cup GK'!B:AE,16,FALSE),0)</f>
        <v>0</v>
      </c>
      <c r="M441" s="44">
        <f>IFERROR(VLOOKUP($C441,'World Cup GK'!B:AE,19,FALSE),0)</f>
        <v>0</v>
      </c>
      <c r="N441" s="44">
        <f>IFERROR(VLOOKUP($C441,'World Cup GK'!B:AE,14,FALSE),0)</f>
        <v>0</v>
      </c>
      <c r="O441" s="44">
        <f>IFERROR(VLOOKUP($C441,'World Cup GK'!B:AE,11,FALSE),0)</f>
        <v>0</v>
      </c>
      <c r="P441" s="43">
        <f t="shared" si="105"/>
        <v>7.6520000000000001</v>
      </c>
      <c r="S441" s="24"/>
      <c r="T441" s="265" t="s">
        <v>9</v>
      </c>
      <c r="U441" s="23" t="s">
        <v>1545</v>
      </c>
      <c r="V441" s="30"/>
      <c r="W441" s="23">
        <v>440</v>
      </c>
      <c r="X441" s="23">
        <v>3</v>
      </c>
      <c r="Y441" s="23">
        <v>0</v>
      </c>
      <c r="Z441" s="23">
        <v>1</v>
      </c>
      <c r="AA441" s="23">
        <v>0</v>
      </c>
      <c r="AB441" s="23">
        <v>0</v>
      </c>
      <c r="AC441" s="44">
        <v>0</v>
      </c>
      <c r="AD441" s="44">
        <v>0</v>
      </c>
      <c r="AE441" s="44">
        <v>0</v>
      </c>
      <c r="AF441" s="44">
        <v>0</v>
      </c>
      <c r="AG441" s="43">
        <v>7.6520000000000001</v>
      </c>
      <c r="AI441" s="24"/>
      <c r="AJ441" s="265" t="s">
        <v>9</v>
      </c>
      <c r="AK441" s="23" t="s">
        <v>1545</v>
      </c>
      <c r="AL441" s="30"/>
      <c r="AM441" s="397">
        <f t="shared" si="99"/>
        <v>0</v>
      </c>
      <c r="AN441" s="397">
        <f t="shared" si="100"/>
        <v>0</v>
      </c>
      <c r="AO441" s="397">
        <f t="shared" si="100"/>
        <v>0</v>
      </c>
      <c r="AP441" s="397">
        <f t="shared" si="101"/>
        <v>0</v>
      </c>
      <c r="AQ441" s="397">
        <f t="shared" si="101"/>
        <v>0</v>
      </c>
      <c r="AR441" s="397">
        <f t="shared" si="101"/>
        <v>0</v>
      </c>
      <c r="AS441" s="397">
        <f t="shared" si="98"/>
        <v>0</v>
      </c>
      <c r="AT441" s="397">
        <f t="shared" si="98"/>
        <v>0</v>
      </c>
      <c r="AU441" s="397">
        <f t="shared" si="98"/>
        <v>0</v>
      </c>
      <c r="AV441" s="397">
        <f t="shared" si="98"/>
        <v>0</v>
      </c>
      <c r="AW441" s="314">
        <f t="shared" si="102"/>
        <v>0</v>
      </c>
    </row>
    <row r="442" spans="2:49" x14ac:dyDescent="0.25">
      <c r="B442" s="24"/>
      <c r="C442" s="265" t="s">
        <v>613</v>
      </c>
      <c r="D442" s="23" t="str">
        <f>IFERROR(VLOOKUP($C442,'World Cup Players'!B:X,3,FALSE),0)</f>
        <v>de Germany</v>
      </c>
      <c r="E442" s="30"/>
      <c r="F442" s="23">
        <f>IFERROR(VLOOKUP($C442,'World Cup Players'!B:X,9,FALSE),0)</f>
        <v>361</v>
      </c>
      <c r="G442" s="23">
        <f>IFERROR(VLOOKUP($C442,'World Cup Players'!B:X,11,FALSE),0)</f>
        <v>0</v>
      </c>
      <c r="H442" s="23">
        <f>IFERROR(VLOOKUP($C442,'World Cup Players'!B:X,12,FALSE),0)</f>
        <v>3</v>
      </c>
      <c r="I442" s="23">
        <f>IFERROR(VLOOKUP($C442,'GAME WINNING GOALS'!A:B,2,FALSE),0)</f>
        <v>0</v>
      </c>
      <c r="J442" s="23">
        <f>IFERROR(VLOOKUP($C442,'World Cup Players'!B:X,17,FALSE),0)</f>
        <v>0</v>
      </c>
      <c r="K442" s="23">
        <f>IFERROR(VLOOKUP($C442,'World Cup Players'!B:X,18,FALSE),0)</f>
        <v>0</v>
      </c>
      <c r="L442" s="44">
        <f>IFERROR(VLOOKUP($C442,'World Cup GK'!B:AE,16,FALSE),0)</f>
        <v>0</v>
      </c>
      <c r="M442" s="44">
        <f>IFERROR(VLOOKUP($C442,'World Cup GK'!B:AE,19,FALSE),0)</f>
        <v>0</v>
      </c>
      <c r="N442" s="44">
        <f>IFERROR(VLOOKUP($C442,'World Cup GK'!B:AE,14,FALSE),0)</f>
        <v>0</v>
      </c>
      <c r="O442" s="44">
        <f>IFERROR(VLOOKUP($C442,'World Cup GK'!B:AE,11,FALSE),0)</f>
        <v>0</v>
      </c>
      <c r="P442" s="43">
        <f t="shared" si="105"/>
        <v>5.9962999999999997</v>
      </c>
      <c r="S442" s="24"/>
      <c r="T442" s="265" t="s">
        <v>613</v>
      </c>
      <c r="U442" s="23" t="s">
        <v>634</v>
      </c>
      <c r="V442" s="30"/>
      <c r="W442" s="23">
        <v>361</v>
      </c>
      <c r="X442" s="23">
        <v>0</v>
      </c>
      <c r="Y442" s="23">
        <v>3</v>
      </c>
      <c r="Z442" s="23">
        <v>0</v>
      </c>
      <c r="AA442" s="23">
        <v>0</v>
      </c>
      <c r="AB442" s="23">
        <v>0</v>
      </c>
      <c r="AC442" s="44">
        <v>0</v>
      </c>
      <c r="AD442" s="44">
        <v>0</v>
      </c>
      <c r="AE442" s="44">
        <v>0</v>
      </c>
      <c r="AF442" s="44">
        <v>0</v>
      </c>
      <c r="AG442" s="43">
        <v>5.9962999999999997</v>
      </c>
      <c r="AI442" s="24"/>
      <c r="AJ442" s="265" t="s">
        <v>613</v>
      </c>
      <c r="AK442" s="23" t="s">
        <v>634</v>
      </c>
      <c r="AL442" s="30"/>
      <c r="AM442" s="397">
        <f t="shared" si="99"/>
        <v>0</v>
      </c>
      <c r="AN442" s="397">
        <f t="shared" si="100"/>
        <v>0</v>
      </c>
      <c r="AO442" s="397">
        <f t="shared" si="100"/>
        <v>0</v>
      </c>
      <c r="AP442" s="397">
        <f t="shared" si="101"/>
        <v>0</v>
      </c>
      <c r="AQ442" s="397">
        <f t="shared" si="101"/>
        <v>0</v>
      </c>
      <c r="AR442" s="397">
        <f t="shared" si="101"/>
        <v>0</v>
      </c>
      <c r="AS442" s="397">
        <f t="shared" si="98"/>
        <v>0</v>
      </c>
      <c r="AT442" s="397">
        <f t="shared" si="98"/>
        <v>0</v>
      </c>
      <c r="AU442" s="397">
        <f t="shared" si="98"/>
        <v>0</v>
      </c>
      <c r="AV442" s="397">
        <f t="shared" si="98"/>
        <v>0</v>
      </c>
      <c r="AW442" s="314">
        <f t="shared" si="102"/>
        <v>0</v>
      </c>
    </row>
    <row r="443" spans="2:49" x14ac:dyDescent="0.25">
      <c r="B443" s="24"/>
      <c r="C443" s="267" t="s">
        <v>29</v>
      </c>
      <c r="D443" s="23" t="str">
        <f>IFERROR(VLOOKUP($C443,'World Cup Players'!B:X,3,FALSE),0)</f>
        <v>hr Croatia</v>
      </c>
      <c r="E443" s="30"/>
      <c r="F443" s="23">
        <f>IFERROR(VLOOKUP($C443,'World Cup Players'!B:X,9,FALSE),0)</f>
        <v>59</v>
      </c>
      <c r="G443" s="23">
        <f>IFERROR(VLOOKUP($C443,'World Cup Players'!B:X,11,FALSE),0)</f>
        <v>0</v>
      </c>
      <c r="H443" s="23">
        <f>IFERROR(VLOOKUP($C443,'World Cup Players'!B:X,12,FALSE),0)</f>
        <v>0</v>
      </c>
      <c r="I443" s="23">
        <f>IFERROR(VLOOKUP($C443,'GAME WINNING GOALS'!A:B,2,FALSE),0)</f>
        <v>0</v>
      </c>
      <c r="J443" s="23">
        <f>IFERROR(VLOOKUP($C443,'World Cup Players'!B:X,17,FALSE),0)</f>
        <v>0</v>
      </c>
      <c r="K443" s="23">
        <f>IFERROR(VLOOKUP($C443,'World Cup Players'!B:X,18,FALSE),0)</f>
        <v>0</v>
      </c>
      <c r="L443" s="44">
        <f>IFERROR(VLOOKUP($C443,'World Cup GK'!B:AE,16,FALSE),0)</f>
        <v>0</v>
      </c>
      <c r="M443" s="44">
        <f>IFERROR(VLOOKUP($C443,'World Cup GK'!B:AE,19,FALSE),0)</f>
        <v>0</v>
      </c>
      <c r="N443" s="44">
        <f>IFERROR(VLOOKUP($C443,'World Cup GK'!B:AE,14,FALSE),0)</f>
        <v>0</v>
      </c>
      <c r="O443" s="44">
        <f>IFERROR(VLOOKUP($C443,'World Cup GK'!B:AE,11,FALSE),0)</f>
        <v>0</v>
      </c>
      <c r="P443" s="43">
        <f t="shared" si="105"/>
        <v>0.48970000000000002</v>
      </c>
      <c r="S443" s="24"/>
      <c r="T443" s="267" t="s">
        <v>29</v>
      </c>
      <c r="U443" s="23" t="s">
        <v>1559</v>
      </c>
      <c r="V443" s="30"/>
      <c r="W443" s="23">
        <v>59</v>
      </c>
      <c r="X443" s="23">
        <v>0</v>
      </c>
      <c r="Y443" s="23">
        <v>0</v>
      </c>
      <c r="Z443" s="23">
        <v>0</v>
      </c>
      <c r="AA443" s="23">
        <v>0</v>
      </c>
      <c r="AB443" s="23">
        <v>0</v>
      </c>
      <c r="AC443" s="44">
        <v>0</v>
      </c>
      <c r="AD443" s="44">
        <v>0</v>
      </c>
      <c r="AE443" s="44">
        <v>0</v>
      </c>
      <c r="AF443" s="44">
        <v>0</v>
      </c>
      <c r="AG443" s="43">
        <v>0.48970000000000002</v>
      </c>
      <c r="AI443" s="24"/>
      <c r="AJ443" s="267" t="s">
        <v>29</v>
      </c>
      <c r="AK443" s="23" t="s">
        <v>1559</v>
      </c>
      <c r="AL443" s="30"/>
      <c r="AM443" s="397">
        <f t="shared" si="99"/>
        <v>0</v>
      </c>
      <c r="AN443" s="397">
        <f t="shared" si="100"/>
        <v>0</v>
      </c>
      <c r="AO443" s="397">
        <f t="shared" si="100"/>
        <v>0</v>
      </c>
      <c r="AP443" s="397">
        <f t="shared" si="101"/>
        <v>0</v>
      </c>
      <c r="AQ443" s="397">
        <f t="shared" si="101"/>
        <v>0</v>
      </c>
      <c r="AR443" s="397">
        <f t="shared" si="101"/>
        <v>0</v>
      </c>
      <c r="AS443" s="397">
        <f t="shared" si="98"/>
        <v>0</v>
      </c>
      <c r="AT443" s="397">
        <f t="shared" si="98"/>
        <v>0</v>
      </c>
      <c r="AU443" s="397">
        <f t="shared" si="98"/>
        <v>0</v>
      </c>
      <c r="AV443" s="397">
        <f t="shared" si="98"/>
        <v>0</v>
      </c>
      <c r="AW443" s="314">
        <f t="shared" si="102"/>
        <v>0</v>
      </c>
    </row>
    <row r="444" spans="2:49" x14ac:dyDescent="0.25">
      <c r="B444" s="24"/>
      <c r="C444" s="265" t="s">
        <v>224</v>
      </c>
      <c r="D444" s="23" t="str">
        <f>IFERROR(VLOOKUP($C444,'World Cup Players'!B:X,3,FALSE),0)</f>
        <v>uy Uruguay</v>
      </c>
      <c r="E444" s="30"/>
      <c r="F444" s="23">
        <f>IFERROR(VLOOKUP($C444,'World Cup Players'!B:X,9,FALSE),0)</f>
        <v>236</v>
      </c>
      <c r="G444" s="23">
        <f>IFERROR(VLOOKUP($C444,'World Cup Players'!B:X,11,FALSE),0)</f>
        <v>0</v>
      </c>
      <c r="H444" s="23">
        <f>IFERROR(VLOOKUP($C444,'World Cup Players'!B:X,12,FALSE),0)</f>
        <v>0</v>
      </c>
      <c r="I444" s="23">
        <f>IFERROR(VLOOKUP($C444,'GAME WINNING GOALS'!A:B,2,FALSE),0)</f>
        <v>0</v>
      </c>
      <c r="J444" s="23">
        <f>IFERROR(VLOOKUP($C444,'World Cup Players'!B:X,17,FALSE),0)</f>
        <v>0</v>
      </c>
      <c r="K444" s="23">
        <f>IFERROR(VLOOKUP($C444,'World Cup Players'!B:X,18,FALSE),0)</f>
        <v>0</v>
      </c>
      <c r="L444" s="44">
        <f>IFERROR(VLOOKUP($C444,'World Cup GK'!B:AE,16,FALSE),0)</f>
        <v>0</v>
      </c>
      <c r="M444" s="44">
        <f>IFERROR(VLOOKUP($C444,'World Cup GK'!B:AE,19,FALSE),0)</f>
        <v>0</v>
      </c>
      <c r="N444" s="44">
        <f>IFERROR(VLOOKUP($C444,'World Cup GK'!B:AE,14,FALSE),0)</f>
        <v>0</v>
      </c>
      <c r="O444" s="44">
        <f>IFERROR(VLOOKUP($C444,'World Cup GK'!B:AE,11,FALSE),0)</f>
        <v>0</v>
      </c>
      <c r="P444" s="43">
        <f t="shared" si="105"/>
        <v>1.9588000000000001</v>
      </c>
      <c r="S444" s="24"/>
      <c r="T444" s="265" t="s">
        <v>224</v>
      </c>
      <c r="U444" s="23" t="s">
        <v>1244</v>
      </c>
      <c r="V444" s="30"/>
      <c r="W444" s="23">
        <v>236</v>
      </c>
      <c r="X444" s="23">
        <v>0</v>
      </c>
      <c r="Y444" s="23">
        <v>0</v>
      </c>
      <c r="Z444" s="23">
        <v>0</v>
      </c>
      <c r="AA444" s="23">
        <v>0</v>
      </c>
      <c r="AB444" s="23">
        <v>0</v>
      </c>
      <c r="AC444" s="44">
        <v>0</v>
      </c>
      <c r="AD444" s="44">
        <v>0</v>
      </c>
      <c r="AE444" s="44">
        <v>0</v>
      </c>
      <c r="AF444" s="44">
        <v>0</v>
      </c>
      <c r="AG444" s="43">
        <v>1.9588000000000001</v>
      </c>
      <c r="AI444" s="24"/>
      <c r="AJ444" s="265" t="s">
        <v>224</v>
      </c>
      <c r="AK444" s="23" t="s">
        <v>1244</v>
      </c>
      <c r="AL444" s="30"/>
      <c r="AM444" s="397">
        <f t="shared" si="99"/>
        <v>0</v>
      </c>
      <c r="AN444" s="397">
        <f t="shared" si="100"/>
        <v>0</v>
      </c>
      <c r="AO444" s="397">
        <f t="shared" si="100"/>
        <v>0</v>
      </c>
      <c r="AP444" s="397">
        <f t="shared" si="101"/>
        <v>0</v>
      </c>
      <c r="AQ444" s="397">
        <f t="shared" si="101"/>
        <v>0</v>
      </c>
      <c r="AR444" s="397">
        <f t="shared" si="101"/>
        <v>0</v>
      </c>
      <c r="AS444" s="397">
        <f t="shared" si="98"/>
        <v>0</v>
      </c>
      <c r="AT444" s="397">
        <f t="shared" si="98"/>
        <v>0</v>
      </c>
      <c r="AU444" s="397">
        <f t="shared" si="98"/>
        <v>0</v>
      </c>
      <c r="AV444" s="397">
        <f t="shared" si="98"/>
        <v>0</v>
      </c>
      <c r="AW444" s="314">
        <f t="shared" si="102"/>
        <v>0</v>
      </c>
    </row>
    <row r="445" spans="2:49" x14ac:dyDescent="0.25">
      <c r="B445" s="24"/>
      <c r="C445" s="265" t="s">
        <v>385</v>
      </c>
      <c r="D445" s="23" t="str">
        <f>IFERROR(VLOOKUP($C445,'World Cup Players'!B:X,3,FALSE),0)</f>
        <v>us United States</v>
      </c>
      <c r="E445" s="30"/>
      <c r="F445" s="23">
        <f>IFERROR(VLOOKUP($C445,'World Cup Players'!B:X,9,FALSE),0)</f>
        <v>443</v>
      </c>
      <c r="G445" s="23">
        <f>IFERROR(VLOOKUP($C445,'World Cup Players'!B:X,11,FALSE),0)</f>
        <v>0</v>
      </c>
      <c r="H445" s="23">
        <f>IFERROR(VLOOKUP($C445,'World Cup Players'!B:X,12,FALSE),0)</f>
        <v>0</v>
      </c>
      <c r="I445" s="23">
        <f>IFERROR(VLOOKUP($C445,'GAME WINNING GOALS'!A:B,2,FALSE),0)</f>
        <v>0</v>
      </c>
      <c r="J445" s="23">
        <f>IFERROR(VLOOKUP($C445,'World Cup Players'!B:X,17,FALSE),0)</f>
        <v>1</v>
      </c>
      <c r="K445" s="23">
        <f>IFERROR(VLOOKUP($C445,'World Cup Players'!B:X,18,FALSE),0)</f>
        <v>0</v>
      </c>
      <c r="L445" s="44">
        <f>IFERROR(VLOOKUP($C445,'World Cup GK'!B:AE,16,FALSE),0)</f>
        <v>0</v>
      </c>
      <c r="M445" s="44">
        <f>IFERROR(VLOOKUP($C445,'World Cup GK'!B:AE,19,FALSE),0)</f>
        <v>0</v>
      </c>
      <c r="N445" s="44">
        <f>IFERROR(VLOOKUP($C445,'World Cup GK'!B:AE,14,FALSE),0)</f>
        <v>0</v>
      </c>
      <c r="O445" s="44">
        <f>IFERROR(VLOOKUP($C445,'World Cup GK'!B:AE,11,FALSE),0)</f>
        <v>0</v>
      </c>
      <c r="P445" s="43">
        <f t="shared" si="105"/>
        <v>3.4268999999999998</v>
      </c>
      <c r="S445" s="24"/>
      <c r="T445" s="265" t="s">
        <v>385</v>
      </c>
      <c r="U445" s="23" t="s">
        <v>885</v>
      </c>
      <c r="V445" s="30"/>
      <c r="W445" s="23">
        <v>443</v>
      </c>
      <c r="X445" s="23">
        <v>0</v>
      </c>
      <c r="Y445" s="23">
        <v>0</v>
      </c>
      <c r="Z445" s="23">
        <v>0</v>
      </c>
      <c r="AA445" s="23">
        <v>1</v>
      </c>
      <c r="AB445" s="23">
        <v>0</v>
      </c>
      <c r="AC445" s="44">
        <v>0</v>
      </c>
      <c r="AD445" s="44">
        <v>0</v>
      </c>
      <c r="AE445" s="44">
        <v>0</v>
      </c>
      <c r="AF445" s="44">
        <v>0</v>
      </c>
      <c r="AG445" s="43">
        <v>3.4268999999999998</v>
      </c>
      <c r="AI445" s="24"/>
      <c r="AJ445" s="265" t="s">
        <v>385</v>
      </c>
      <c r="AK445" s="23" t="s">
        <v>885</v>
      </c>
      <c r="AL445" s="30"/>
      <c r="AM445" s="397">
        <f t="shared" si="99"/>
        <v>0</v>
      </c>
      <c r="AN445" s="397">
        <f t="shared" si="100"/>
        <v>0</v>
      </c>
      <c r="AO445" s="397">
        <f t="shared" si="100"/>
        <v>0</v>
      </c>
      <c r="AP445" s="397">
        <f t="shared" si="101"/>
        <v>0</v>
      </c>
      <c r="AQ445" s="397">
        <f t="shared" si="101"/>
        <v>0</v>
      </c>
      <c r="AR445" s="397">
        <f t="shared" si="101"/>
        <v>0</v>
      </c>
      <c r="AS445" s="397">
        <f t="shared" si="98"/>
        <v>0</v>
      </c>
      <c r="AT445" s="397">
        <f t="shared" si="98"/>
        <v>0</v>
      </c>
      <c r="AU445" s="397">
        <f t="shared" si="98"/>
        <v>0</v>
      </c>
      <c r="AV445" s="397">
        <f t="shared" si="98"/>
        <v>0</v>
      </c>
      <c r="AW445" s="314">
        <f t="shared" si="102"/>
        <v>0</v>
      </c>
    </row>
    <row r="446" spans="2:49" x14ac:dyDescent="0.25">
      <c r="B446" s="24"/>
      <c r="C446" s="265" t="s">
        <v>491</v>
      </c>
      <c r="D446" s="23" t="str">
        <f>IFERROR(VLOOKUP($C446,'World Cup Players'!B:X,3,FALSE),0)</f>
        <v>pt Portugal</v>
      </c>
      <c r="E446" s="30"/>
      <c r="F446" s="23">
        <f>IFERROR(VLOOKUP($C446,'World Cup Players'!B:X,9,FALSE),0)</f>
        <v>422</v>
      </c>
      <c r="G446" s="23">
        <f>IFERROR(VLOOKUP($C446,'World Cup Players'!B:X,11,FALSE),0)</f>
        <v>0</v>
      </c>
      <c r="H446" s="23">
        <f>IFERROR(VLOOKUP($C446,'World Cup Players'!B:X,12,FALSE),0)</f>
        <v>1</v>
      </c>
      <c r="I446" s="23">
        <f>IFERROR(VLOOKUP($C446,'GAME WINNING GOALS'!A:B,2,FALSE),0)</f>
        <v>0</v>
      </c>
      <c r="J446" s="23">
        <f>IFERROR(VLOOKUP($C446,'World Cup Players'!B:X,17,FALSE),0)</f>
        <v>0</v>
      </c>
      <c r="K446" s="23">
        <f>IFERROR(VLOOKUP($C446,'World Cup Players'!B:X,18,FALSE),0)</f>
        <v>0</v>
      </c>
      <c r="L446" s="44">
        <f>IFERROR(VLOOKUP($C446,'World Cup GK'!B:AE,16,FALSE),0)</f>
        <v>0</v>
      </c>
      <c r="M446" s="44">
        <f>IFERROR(VLOOKUP($C446,'World Cup GK'!B:AE,19,FALSE),0)</f>
        <v>0</v>
      </c>
      <c r="N446" s="44">
        <f>IFERROR(VLOOKUP($C446,'World Cup GK'!B:AE,14,FALSE),0)</f>
        <v>0</v>
      </c>
      <c r="O446" s="44">
        <f>IFERROR(VLOOKUP($C446,'World Cup GK'!B:AE,11,FALSE),0)</f>
        <v>0</v>
      </c>
      <c r="P446" s="43">
        <f t="shared" si="105"/>
        <v>4.5026000000000002</v>
      </c>
      <c r="S446" s="24"/>
      <c r="T446" s="265" t="s">
        <v>491</v>
      </c>
      <c r="U446" s="23" t="s">
        <v>1545</v>
      </c>
      <c r="V446" s="30"/>
      <c r="W446" s="23">
        <v>422</v>
      </c>
      <c r="X446" s="23">
        <v>0</v>
      </c>
      <c r="Y446" s="23">
        <v>1</v>
      </c>
      <c r="Z446" s="23">
        <v>0</v>
      </c>
      <c r="AA446" s="23">
        <v>0</v>
      </c>
      <c r="AB446" s="23">
        <v>0</v>
      </c>
      <c r="AC446" s="44">
        <v>0</v>
      </c>
      <c r="AD446" s="44">
        <v>0</v>
      </c>
      <c r="AE446" s="44">
        <v>0</v>
      </c>
      <c r="AF446" s="44">
        <v>0</v>
      </c>
      <c r="AG446" s="43">
        <v>4.5026000000000002</v>
      </c>
      <c r="AI446" s="24"/>
      <c r="AJ446" s="265" t="s">
        <v>491</v>
      </c>
      <c r="AK446" s="23" t="s">
        <v>1545</v>
      </c>
      <c r="AL446" s="30"/>
      <c r="AM446" s="397">
        <f t="shared" si="99"/>
        <v>0</v>
      </c>
      <c r="AN446" s="397">
        <f t="shared" si="100"/>
        <v>0</v>
      </c>
      <c r="AO446" s="397">
        <f t="shared" si="100"/>
        <v>0</v>
      </c>
      <c r="AP446" s="397">
        <f t="shared" si="101"/>
        <v>0</v>
      </c>
      <c r="AQ446" s="397">
        <f t="shared" si="101"/>
        <v>0</v>
      </c>
      <c r="AR446" s="397">
        <f t="shared" si="101"/>
        <v>0</v>
      </c>
      <c r="AS446" s="397">
        <f t="shared" si="98"/>
        <v>0</v>
      </c>
      <c r="AT446" s="397">
        <f t="shared" si="98"/>
        <v>0</v>
      </c>
      <c r="AU446" s="397">
        <f t="shared" si="98"/>
        <v>0</v>
      </c>
      <c r="AV446" s="397">
        <f t="shared" si="98"/>
        <v>0</v>
      </c>
      <c r="AW446" s="314">
        <f t="shared" si="102"/>
        <v>0</v>
      </c>
    </row>
    <row r="447" spans="2:49" x14ac:dyDescent="0.25">
      <c r="B447" s="24"/>
      <c r="C447" s="265" t="s">
        <v>352</v>
      </c>
      <c r="D447" s="23" t="str">
        <f>IFERROR(VLOOKUP($C447,'World Cup Players'!B:X,3,FALSE),0)</f>
        <v>ec Ecuador</v>
      </c>
      <c r="E447" s="30"/>
      <c r="F447" s="23">
        <f>IFERROR(VLOOKUP($C447,'World Cup Players'!B:X,9,FALSE),0)</f>
        <v>287</v>
      </c>
      <c r="G447" s="23">
        <f>IFERROR(VLOOKUP($C447,'World Cup Players'!B:X,11,FALSE),0)</f>
        <v>0</v>
      </c>
      <c r="H447" s="23">
        <f>IFERROR(VLOOKUP($C447,'World Cup Players'!B:X,12,FALSE),0)</f>
        <v>0</v>
      </c>
      <c r="I447" s="23">
        <f>IFERROR(VLOOKUP($C447,'GAME WINNING GOALS'!A:B,2,FALSE),0)</f>
        <v>0</v>
      </c>
      <c r="J447" s="23">
        <f>IFERROR(VLOOKUP($C447,'World Cup Players'!B:X,17,FALSE),0)</f>
        <v>0</v>
      </c>
      <c r="K447" s="23">
        <f>IFERROR(VLOOKUP($C447,'World Cup Players'!B:X,18,FALSE),0)</f>
        <v>0</v>
      </c>
      <c r="L447" s="44">
        <f>IFERROR(VLOOKUP($C447,'World Cup GK'!B:AE,16,FALSE),0)</f>
        <v>0</v>
      </c>
      <c r="M447" s="44">
        <f>IFERROR(VLOOKUP($C447,'World Cup GK'!B:AE,19,FALSE),0)</f>
        <v>0</v>
      </c>
      <c r="N447" s="44">
        <f>IFERROR(VLOOKUP($C447,'World Cup GK'!B:AE,14,FALSE),0)</f>
        <v>0</v>
      </c>
      <c r="O447" s="44">
        <f>IFERROR(VLOOKUP($C447,'World Cup GK'!B:AE,11,FALSE),0)</f>
        <v>0</v>
      </c>
      <c r="P447" s="43">
        <f t="shared" si="105"/>
        <v>2.3820999999999999</v>
      </c>
      <c r="S447" s="24"/>
      <c r="T447" s="265" t="s">
        <v>352</v>
      </c>
      <c r="U447" s="23" t="s">
        <v>1104</v>
      </c>
      <c r="V447" s="30"/>
      <c r="W447" s="23">
        <v>287</v>
      </c>
      <c r="X447" s="23">
        <v>0</v>
      </c>
      <c r="Y447" s="23">
        <v>0</v>
      </c>
      <c r="Z447" s="23">
        <v>0</v>
      </c>
      <c r="AA447" s="23">
        <v>0</v>
      </c>
      <c r="AB447" s="23">
        <v>0</v>
      </c>
      <c r="AC447" s="44">
        <v>0</v>
      </c>
      <c r="AD447" s="44">
        <v>0</v>
      </c>
      <c r="AE447" s="44">
        <v>0</v>
      </c>
      <c r="AF447" s="44">
        <v>0</v>
      </c>
      <c r="AG447" s="43">
        <v>2.3820999999999999</v>
      </c>
      <c r="AI447" s="24"/>
      <c r="AJ447" s="265" t="s">
        <v>352</v>
      </c>
      <c r="AK447" s="23" t="s">
        <v>1104</v>
      </c>
      <c r="AL447" s="30"/>
      <c r="AM447" s="397">
        <f t="shared" si="99"/>
        <v>0</v>
      </c>
      <c r="AN447" s="397">
        <f t="shared" si="100"/>
        <v>0</v>
      </c>
      <c r="AO447" s="397">
        <f t="shared" si="100"/>
        <v>0</v>
      </c>
      <c r="AP447" s="397">
        <f t="shared" si="101"/>
        <v>0</v>
      </c>
      <c r="AQ447" s="397">
        <f t="shared" si="101"/>
        <v>0</v>
      </c>
      <c r="AR447" s="397">
        <f t="shared" si="101"/>
        <v>0</v>
      </c>
      <c r="AS447" s="397">
        <f t="shared" si="98"/>
        <v>0</v>
      </c>
      <c r="AT447" s="397">
        <f t="shared" si="98"/>
        <v>0</v>
      </c>
      <c r="AU447" s="397">
        <f t="shared" si="98"/>
        <v>0</v>
      </c>
      <c r="AV447" s="397">
        <f t="shared" si="98"/>
        <v>0</v>
      </c>
      <c r="AW447" s="314">
        <f t="shared" si="102"/>
        <v>0</v>
      </c>
    </row>
    <row r="448" spans="2:49" x14ac:dyDescent="0.25">
      <c r="B448" s="24"/>
      <c r="C448" s="265" t="s">
        <v>715</v>
      </c>
      <c r="D448" s="23" t="str">
        <f>IFERROR(VLOOKUP($C448,'World Cup Players'!B:X,3,FALSE),0)</f>
        <v>jp Japan</v>
      </c>
      <c r="E448" s="30"/>
      <c r="F448" s="23">
        <f>IFERROR(VLOOKUP($C448,'World Cup Players'!B:X,9,FALSE),0)</f>
        <v>321</v>
      </c>
      <c r="G448" s="23">
        <f>IFERROR(VLOOKUP($C448,'World Cup Players'!B:X,11,FALSE),0)</f>
        <v>2</v>
      </c>
      <c r="H448" s="23">
        <f>IFERROR(VLOOKUP($C448,'World Cup Players'!B:X,12,FALSE),0)</f>
        <v>1</v>
      </c>
      <c r="I448" s="23">
        <f>IFERROR(VLOOKUP($C448,'GAME WINNING GOALS'!A:B,2,FALSE),0)</f>
        <v>0</v>
      </c>
      <c r="J448" s="23">
        <f>IFERROR(VLOOKUP($C448,'World Cup Players'!B:X,17,FALSE),0)</f>
        <v>0</v>
      </c>
      <c r="K448" s="23">
        <f>IFERROR(VLOOKUP($C448,'World Cup Players'!B:X,18,FALSE),0)</f>
        <v>0</v>
      </c>
      <c r="L448" s="44">
        <f>IFERROR(VLOOKUP($C448,'World Cup GK'!B:AE,16,FALSE),0)</f>
        <v>0</v>
      </c>
      <c r="M448" s="44">
        <f>IFERROR(VLOOKUP($C448,'World Cup GK'!B:AE,19,FALSE),0)</f>
        <v>0</v>
      </c>
      <c r="N448" s="44">
        <f>IFERROR(VLOOKUP($C448,'World Cup GK'!B:AE,14,FALSE),0)</f>
        <v>0</v>
      </c>
      <c r="O448" s="44">
        <f>IFERROR(VLOOKUP($C448,'World Cup GK'!B:AE,11,FALSE),0)</f>
        <v>0</v>
      </c>
      <c r="P448" s="43">
        <f t="shared" si="105"/>
        <v>5.6642999999999999</v>
      </c>
      <c r="S448" s="24"/>
      <c r="T448" s="265" t="s">
        <v>715</v>
      </c>
      <c r="U448" s="23" t="s">
        <v>1110</v>
      </c>
      <c r="V448" s="30"/>
      <c r="W448" s="23">
        <v>321</v>
      </c>
      <c r="X448" s="23">
        <v>2</v>
      </c>
      <c r="Y448" s="23">
        <v>1</v>
      </c>
      <c r="Z448" s="23">
        <v>0</v>
      </c>
      <c r="AA448" s="23">
        <v>0</v>
      </c>
      <c r="AB448" s="23">
        <v>0</v>
      </c>
      <c r="AC448" s="44">
        <v>0</v>
      </c>
      <c r="AD448" s="44">
        <v>0</v>
      </c>
      <c r="AE448" s="44">
        <v>0</v>
      </c>
      <c r="AF448" s="44">
        <v>0</v>
      </c>
      <c r="AG448" s="43">
        <v>5.6642999999999999</v>
      </c>
      <c r="AI448" s="24"/>
      <c r="AJ448" s="265" t="s">
        <v>715</v>
      </c>
      <c r="AK448" s="23" t="s">
        <v>1110</v>
      </c>
      <c r="AL448" s="30"/>
      <c r="AM448" s="397">
        <f t="shared" si="99"/>
        <v>0</v>
      </c>
      <c r="AN448" s="397">
        <f t="shared" si="100"/>
        <v>0</v>
      </c>
      <c r="AO448" s="397">
        <f t="shared" si="100"/>
        <v>0</v>
      </c>
      <c r="AP448" s="397">
        <f t="shared" si="101"/>
        <v>0</v>
      </c>
      <c r="AQ448" s="397">
        <f t="shared" si="101"/>
        <v>0</v>
      </c>
      <c r="AR448" s="397">
        <f t="shared" si="101"/>
        <v>0</v>
      </c>
      <c r="AS448" s="397">
        <f t="shared" si="98"/>
        <v>0</v>
      </c>
      <c r="AT448" s="397">
        <f t="shared" si="98"/>
        <v>0</v>
      </c>
      <c r="AU448" s="397">
        <f t="shared" si="98"/>
        <v>0</v>
      </c>
      <c r="AV448" s="397">
        <f t="shared" si="98"/>
        <v>0</v>
      </c>
      <c r="AW448" s="314">
        <f t="shared" si="102"/>
        <v>0</v>
      </c>
    </row>
    <row r="449" spans="2:49" x14ac:dyDescent="0.25">
      <c r="B449" s="24"/>
      <c r="C449" s="265" t="s">
        <v>407</v>
      </c>
      <c r="D449" s="23" t="str">
        <f>IFERROR(VLOOKUP($C449,'World Cup Players'!B:X,3,FALSE),0)</f>
        <v>ar Argentina</v>
      </c>
      <c r="E449" s="30"/>
      <c r="F449" s="23">
        <f>IFERROR(VLOOKUP($C449,'World Cup Players'!B:X,9,FALSE),0)</f>
        <v>570</v>
      </c>
      <c r="G449" s="23">
        <f>IFERROR(VLOOKUP($C449,'World Cup Players'!B:X,11,FALSE),0)</f>
        <v>2</v>
      </c>
      <c r="H449" s="23">
        <f>IFERROR(VLOOKUP($C449,'World Cup Players'!B:X,12,FALSE),0)</f>
        <v>0</v>
      </c>
      <c r="I449" s="23">
        <f>IFERROR(VLOOKUP($C449,'GAME WINNING GOALS'!A:B,2,FALSE),0)</f>
        <v>1</v>
      </c>
      <c r="J449" s="23">
        <f>IFERROR(VLOOKUP($C449,'World Cup Players'!B:X,17,FALSE),0)</f>
        <v>0</v>
      </c>
      <c r="K449" s="23">
        <f>IFERROR(VLOOKUP($C449,'World Cup Players'!B:X,18,FALSE),0)</f>
        <v>0</v>
      </c>
      <c r="L449" s="44">
        <f>IFERROR(VLOOKUP($C449,'World Cup GK'!B:AE,16,FALSE),0)</f>
        <v>0</v>
      </c>
      <c r="M449" s="44">
        <f>IFERROR(VLOOKUP($C449,'World Cup GK'!B:AE,19,FALSE),0)</f>
        <v>0</v>
      </c>
      <c r="N449" s="44">
        <f>IFERROR(VLOOKUP($C449,'World Cup GK'!B:AE,14,FALSE),0)</f>
        <v>0</v>
      </c>
      <c r="O449" s="44">
        <f>IFERROR(VLOOKUP($C449,'World Cup GK'!B:AE,11,FALSE),0)</f>
        <v>0</v>
      </c>
      <c r="P449" s="43">
        <f t="shared" si="105"/>
        <v>7.7309999999999999</v>
      </c>
      <c r="S449" s="24"/>
      <c r="T449" s="265" t="s">
        <v>407</v>
      </c>
      <c r="U449" s="23" t="s">
        <v>1404</v>
      </c>
      <c r="V449" s="30"/>
      <c r="W449" s="23">
        <v>390</v>
      </c>
      <c r="X449" s="23">
        <v>1</v>
      </c>
      <c r="Y449" s="23">
        <v>0</v>
      </c>
      <c r="Z449" s="23">
        <v>1</v>
      </c>
      <c r="AA449" s="23">
        <v>0</v>
      </c>
      <c r="AB449" s="23">
        <v>0</v>
      </c>
      <c r="AC449" s="44">
        <v>0</v>
      </c>
      <c r="AD449" s="44">
        <v>0</v>
      </c>
      <c r="AE449" s="44">
        <v>0</v>
      </c>
      <c r="AF449" s="44">
        <v>0</v>
      </c>
      <c r="AG449" s="43">
        <v>5.2370000000000001</v>
      </c>
      <c r="AI449" s="24"/>
      <c r="AJ449" s="265" t="s">
        <v>407</v>
      </c>
      <c r="AK449" s="23" t="s">
        <v>1404</v>
      </c>
      <c r="AL449" s="30"/>
      <c r="AM449" s="397">
        <f t="shared" si="99"/>
        <v>180</v>
      </c>
      <c r="AN449" s="397">
        <f t="shared" si="100"/>
        <v>1</v>
      </c>
      <c r="AO449" s="397">
        <f t="shared" si="100"/>
        <v>0</v>
      </c>
      <c r="AP449" s="397">
        <f t="shared" si="101"/>
        <v>0</v>
      </c>
      <c r="AQ449" s="397">
        <f t="shared" si="101"/>
        <v>0</v>
      </c>
      <c r="AR449" s="397">
        <f t="shared" si="101"/>
        <v>0</v>
      </c>
      <c r="AS449" s="397">
        <f t="shared" si="98"/>
        <v>0</v>
      </c>
      <c r="AT449" s="397">
        <f t="shared" si="98"/>
        <v>0</v>
      </c>
      <c r="AU449" s="397">
        <f t="shared" si="98"/>
        <v>0</v>
      </c>
      <c r="AV449" s="397">
        <f t="shared" si="98"/>
        <v>0</v>
      </c>
      <c r="AW449" s="314">
        <f t="shared" ref="AW449:AW451" si="115">P449-AG449</f>
        <v>2.4939999999999998</v>
      </c>
    </row>
    <row r="450" spans="2:49" x14ac:dyDescent="0.25">
      <c r="B450" s="24"/>
      <c r="C450" s="278" t="s">
        <v>720</v>
      </c>
      <c r="D450" s="23" t="str">
        <f>IFERROR(VLOOKUP($C450,'World Cup Players'!B:X,3,FALSE),0)</f>
        <v>fr France</v>
      </c>
      <c r="E450" s="30"/>
      <c r="F450" s="23">
        <f>IFERROR(VLOOKUP($C450,'World Cup Players'!B:X,9,FALSE),0)</f>
        <v>556</v>
      </c>
      <c r="G450" s="23">
        <f>IFERROR(VLOOKUP($C450,'World Cup Players'!B:X,11,FALSE),0)</f>
        <v>0</v>
      </c>
      <c r="H450" s="23">
        <f>IFERROR(VLOOKUP($C450,'World Cup Players'!B:X,12,FALSE),0)</f>
        <v>5</v>
      </c>
      <c r="I450" s="23">
        <f>IFERROR(VLOOKUP($C450,'GAME WINNING GOALS'!A:B,2,FALSE),0)</f>
        <v>0</v>
      </c>
      <c r="J450" s="23">
        <f>IFERROR(VLOOKUP($C450,'World Cup Players'!B:X,17,FALSE),0)</f>
        <v>1</v>
      </c>
      <c r="K450" s="23">
        <f>IFERROR(VLOOKUP($C450,'World Cup Players'!B:X,18,FALSE),0)</f>
        <v>0</v>
      </c>
      <c r="L450" s="44">
        <f>IFERROR(VLOOKUP($C450,'World Cup GK'!B:AE,16,FALSE),0)</f>
        <v>0</v>
      </c>
      <c r="M450" s="44">
        <f>IFERROR(VLOOKUP($C450,'World Cup GK'!B:AE,19,FALSE),0)</f>
        <v>0</v>
      </c>
      <c r="N450" s="44">
        <f>IFERROR(VLOOKUP($C450,'World Cup GK'!B:AE,14,FALSE),0)</f>
        <v>0</v>
      </c>
      <c r="O450" s="44">
        <f>IFERROR(VLOOKUP($C450,'World Cup GK'!B:AE,11,FALSE),0)</f>
        <v>0</v>
      </c>
      <c r="P450" s="43">
        <f t="shared" si="105"/>
        <v>9.3647999999999989</v>
      </c>
      <c r="S450" s="24"/>
      <c r="T450" s="278" t="s">
        <v>720</v>
      </c>
      <c r="U450" s="23" t="s">
        <v>1420</v>
      </c>
      <c r="V450" s="30"/>
      <c r="W450" s="23">
        <v>395</v>
      </c>
      <c r="X450" s="23">
        <v>0</v>
      </c>
      <c r="Y450" s="23">
        <v>5</v>
      </c>
      <c r="Z450" s="23">
        <v>0</v>
      </c>
      <c r="AA450" s="23">
        <v>1</v>
      </c>
      <c r="AB450" s="23">
        <v>0</v>
      </c>
      <c r="AC450" s="44">
        <v>0</v>
      </c>
      <c r="AD450" s="44">
        <v>0</v>
      </c>
      <c r="AE450" s="44">
        <v>0</v>
      </c>
      <c r="AF450" s="44">
        <v>0</v>
      </c>
      <c r="AG450" s="43">
        <v>8.0285000000000011</v>
      </c>
      <c r="AI450" s="24"/>
      <c r="AJ450" s="278" t="s">
        <v>720</v>
      </c>
      <c r="AK450" s="23" t="s">
        <v>1420</v>
      </c>
      <c r="AL450" s="30"/>
      <c r="AM450" s="397">
        <f t="shared" si="99"/>
        <v>161</v>
      </c>
      <c r="AN450" s="397">
        <f t="shared" si="100"/>
        <v>0</v>
      </c>
      <c r="AO450" s="397">
        <f t="shared" si="100"/>
        <v>0</v>
      </c>
      <c r="AP450" s="397">
        <f t="shared" si="101"/>
        <v>0</v>
      </c>
      <c r="AQ450" s="397">
        <f t="shared" si="101"/>
        <v>0</v>
      </c>
      <c r="AR450" s="397">
        <f t="shared" si="101"/>
        <v>0</v>
      </c>
      <c r="AS450" s="397">
        <f t="shared" si="98"/>
        <v>0</v>
      </c>
      <c r="AT450" s="397">
        <f t="shared" si="98"/>
        <v>0</v>
      </c>
      <c r="AU450" s="397">
        <f t="shared" si="98"/>
        <v>0</v>
      </c>
      <c r="AV450" s="397">
        <f t="shared" si="98"/>
        <v>0</v>
      </c>
      <c r="AW450" s="314">
        <f t="shared" si="115"/>
        <v>1.3362999999999978</v>
      </c>
    </row>
    <row r="451" spans="2:49" x14ac:dyDescent="0.25">
      <c r="B451" s="24"/>
      <c r="C451" s="265" t="s">
        <v>725</v>
      </c>
      <c r="D451" s="23" t="str">
        <f>IFERROR(VLOOKUP($C451,'World Cup Players'!B:X,3,FALSE),0)</f>
        <v>ar Argentina</v>
      </c>
      <c r="E451" s="30"/>
      <c r="F451" s="23">
        <f>IFERROR(VLOOKUP($C451,'World Cup Players'!B:X,9,FALSE),0)</f>
        <v>241</v>
      </c>
      <c r="G451" s="23">
        <f>IFERROR(VLOOKUP($C451,'World Cup Players'!B:X,11,FALSE),0)</f>
        <v>0</v>
      </c>
      <c r="H451" s="23">
        <f>IFERROR(VLOOKUP($C451,'World Cup Players'!B:X,12,FALSE),0)</f>
        <v>0</v>
      </c>
      <c r="I451" s="23">
        <f>IFERROR(VLOOKUP($C451,'GAME WINNING GOALS'!A:B,2,FALSE),0)</f>
        <v>0</v>
      </c>
      <c r="J451" s="23">
        <f>IFERROR(VLOOKUP($C451,'World Cup Players'!B:X,17,FALSE),0)</f>
        <v>1</v>
      </c>
      <c r="K451" s="23">
        <f>IFERROR(VLOOKUP($C451,'World Cup Players'!B:X,18,FALSE),0)</f>
        <v>0</v>
      </c>
      <c r="L451" s="44">
        <f>IFERROR(VLOOKUP($C451,'World Cup GK'!B:AE,16,FALSE),0)</f>
        <v>0</v>
      </c>
      <c r="M451" s="44">
        <f>IFERROR(VLOOKUP($C451,'World Cup GK'!B:AE,19,FALSE),0)</f>
        <v>0</v>
      </c>
      <c r="N451" s="44">
        <f>IFERROR(VLOOKUP($C451,'World Cup GK'!B:AE,14,FALSE),0)</f>
        <v>0</v>
      </c>
      <c r="O451" s="44">
        <f>IFERROR(VLOOKUP($C451,'World Cup GK'!B:AE,11,FALSE),0)</f>
        <v>0</v>
      </c>
      <c r="P451" s="43">
        <f t="shared" si="105"/>
        <v>1.7503000000000002</v>
      </c>
      <c r="S451" s="24"/>
      <c r="T451" s="265" t="s">
        <v>725</v>
      </c>
      <c r="U451" s="23" t="s">
        <v>1404</v>
      </c>
      <c r="V451" s="30"/>
      <c r="W451" s="23">
        <v>211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44">
        <v>0</v>
      </c>
      <c r="AD451" s="44">
        <v>0</v>
      </c>
      <c r="AE451" s="44">
        <v>0</v>
      </c>
      <c r="AF451" s="44">
        <v>0</v>
      </c>
      <c r="AG451" s="43">
        <v>1.7513000000000001</v>
      </c>
      <c r="AI451" s="24"/>
      <c r="AJ451" s="265" t="s">
        <v>725</v>
      </c>
      <c r="AK451" s="23" t="s">
        <v>1404</v>
      </c>
      <c r="AL451" s="30"/>
      <c r="AM451" s="397">
        <f t="shared" si="99"/>
        <v>30</v>
      </c>
      <c r="AN451" s="397">
        <f t="shared" si="100"/>
        <v>0</v>
      </c>
      <c r="AO451" s="397">
        <f t="shared" si="100"/>
        <v>0</v>
      </c>
      <c r="AP451" s="397">
        <f t="shared" si="101"/>
        <v>0</v>
      </c>
      <c r="AQ451" s="397">
        <f t="shared" si="101"/>
        <v>1</v>
      </c>
      <c r="AR451" s="397">
        <f t="shared" si="101"/>
        <v>0</v>
      </c>
      <c r="AS451" s="397">
        <f t="shared" si="98"/>
        <v>0</v>
      </c>
      <c r="AT451" s="397">
        <f t="shared" si="98"/>
        <v>0</v>
      </c>
      <c r="AU451" s="397">
        <f t="shared" si="98"/>
        <v>0</v>
      </c>
      <c r="AV451" s="397">
        <f t="shared" si="98"/>
        <v>0</v>
      </c>
      <c r="AW451" s="314">
        <f t="shared" si="115"/>
        <v>-9.9999999999988987E-4</v>
      </c>
    </row>
    <row r="452" spans="2:49" x14ac:dyDescent="0.25">
      <c r="B452" s="24"/>
      <c r="C452" s="265" t="s">
        <v>427</v>
      </c>
      <c r="D452" s="23" t="str">
        <f>IFERROR(VLOOKUP($C452,'World Cup Players'!B:X,3,FALSE),0)</f>
        <v>hr Croatia</v>
      </c>
      <c r="E452" s="30"/>
      <c r="F452" s="23">
        <f>IFERROR(VLOOKUP($C452,'World Cup Players'!B:X,9,FALSE),0)</f>
        <v>317</v>
      </c>
      <c r="G452" s="23">
        <f>IFERROR(VLOOKUP($C452,'World Cup Players'!B:X,11,FALSE),0)</f>
        <v>0</v>
      </c>
      <c r="H452" s="23">
        <f>IFERROR(VLOOKUP($C452,'World Cup Players'!B:X,12,FALSE),0)</f>
        <v>1</v>
      </c>
      <c r="I452" s="23">
        <f>IFERROR(VLOOKUP($C452,'GAME WINNING GOALS'!A:B,2,FALSE),0)</f>
        <v>0</v>
      </c>
      <c r="J452" s="23">
        <f>IFERROR(VLOOKUP($C452,'World Cup Players'!B:X,17,FALSE),0)</f>
        <v>1</v>
      </c>
      <c r="K452" s="23">
        <f>IFERROR(VLOOKUP($C452,'World Cup Players'!B:X,18,FALSE),0)</f>
        <v>0</v>
      </c>
      <c r="L452" s="44">
        <f>IFERROR(VLOOKUP($C452,'World Cup GK'!B:AE,16,FALSE),0)</f>
        <v>0</v>
      </c>
      <c r="M452" s="44">
        <f>IFERROR(VLOOKUP($C452,'World Cup GK'!B:AE,19,FALSE),0)</f>
        <v>0</v>
      </c>
      <c r="N452" s="44">
        <f>IFERROR(VLOOKUP($C452,'World Cup GK'!B:AE,14,FALSE),0)</f>
        <v>0</v>
      </c>
      <c r="O452" s="44">
        <f>IFERROR(VLOOKUP($C452,'World Cup GK'!B:AE,11,FALSE),0)</f>
        <v>0</v>
      </c>
      <c r="P452" s="43">
        <f t="shared" si="105"/>
        <v>3.3811</v>
      </c>
      <c r="S452" s="24"/>
      <c r="T452" s="265" t="s">
        <v>427</v>
      </c>
      <c r="U452" s="23" t="s">
        <v>1559</v>
      </c>
      <c r="V452" s="30"/>
      <c r="W452" s="23">
        <v>317</v>
      </c>
      <c r="X452" s="23">
        <v>0</v>
      </c>
      <c r="Y452" s="23">
        <v>1</v>
      </c>
      <c r="Z452" s="23">
        <v>0</v>
      </c>
      <c r="AA452" s="23">
        <v>1</v>
      </c>
      <c r="AB452" s="23">
        <v>0</v>
      </c>
      <c r="AC452" s="44">
        <v>0</v>
      </c>
      <c r="AD452" s="44">
        <v>0</v>
      </c>
      <c r="AE452" s="44">
        <v>0</v>
      </c>
      <c r="AF452" s="44">
        <v>0</v>
      </c>
      <c r="AG452" s="43">
        <v>3.3811</v>
      </c>
      <c r="AI452" s="24"/>
      <c r="AJ452" s="265" t="s">
        <v>427</v>
      </c>
      <c r="AK452" s="23" t="s">
        <v>1559</v>
      </c>
      <c r="AL452" s="30"/>
      <c r="AM452" s="397">
        <f t="shared" si="99"/>
        <v>0</v>
      </c>
      <c r="AN452" s="397">
        <f t="shared" si="100"/>
        <v>0</v>
      </c>
      <c r="AO452" s="397">
        <f t="shared" si="100"/>
        <v>0</v>
      </c>
      <c r="AP452" s="397">
        <f t="shared" si="101"/>
        <v>0</v>
      </c>
      <c r="AQ452" s="397">
        <f t="shared" si="101"/>
        <v>0</v>
      </c>
      <c r="AR452" s="397">
        <f t="shared" si="101"/>
        <v>0</v>
      </c>
      <c r="AS452" s="397">
        <f t="shared" si="98"/>
        <v>0</v>
      </c>
      <c r="AT452" s="397">
        <f t="shared" si="98"/>
        <v>0</v>
      </c>
      <c r="AU452" s="397">
        <f t="shared" si="98"/>
        <v>0</v>
      </c>
      <c r="AV452" s="397">
        <f t="shared" si="98"/>
        <v>0</v>
      </c>
      <c r="AW452" s="314">
        <f t="shared" si="102"/>
        <v>0</v>
      </c>
    </row>
    <row r="453" spans="2:49" x14ac:dyDescent="0.25">
      <c r="B453" s="24"/>
      <c r="C453" s="265" t="s">
        <v>543</v>
      </c>
      <c r="D453" s="23" t="str">
        <f>IFERROR(VLOOKUP($C453,'World Cup Players'!B:X,3,FALSE),0)</f>
        <v>pt Portugal</v>
      </c>
      <c r="E453" s="30"/>
      <c r="F453" s="23">
        <f>IFERROR(VLOOKUP($C453,'World Cup Players'!B:X,9,FALSE),0)</f>
        <v>376</v>
      </c>
      <c r="G453" s="23">
        <f>IFERROR(VLOOKUP($C453,'World Cup Players'!B:X,11,FALSE),0)</f>
        <v>0</v>
      </c>
      <c r="H453" s="23">
        <f>IFERROR(VLOOKUP($C453,'World Cup Players'!B:X,12,FALSE),0)</f>
        <v>0</v>
      </c>
      <c r="I453" s="23">
        <f>IFERROR(VLOOKUP($C453,'GAME WINNING GOALS'!A:B,2,FALSE),0)</f>
        <v>0</v>
      </c>
      <c r="J453" s="23">
        <f>IFERROR(VLOOKUP($C453,'World Cup Players'!B:X,17,FALSE),0)</f>
        <v>0</v>
      </c>
      <c r="K453" s="23">
        <f>IFERROR(VLOOKUP($C453,'World Cup Players'!B:X,18,FALSE),0)</f>
        <v>0</v>
      </c>
      <c r="L453" s="44">
        <f>IFERROR(VLOOKUP($C453,'World Cup GK'!B:AE,16,FALSE),0)</f>
        <v>0</v>
      </c>
      <c r="M453" s="44">
        <f>IFERROR(VLOOKUP($C453,'World Cup GK'!B:AE,19,FALSE),0)</f>
        <v>0</v>
      </c>
      <c r="N453" s="44">
        <f>IFERROR(VLOOKUP($C453,'World Cup GK'!B:AE,14,FALSE),0)</f>
        <v>0</v>
      </c>
      <c r="O453" s="44">
        <f>IFERROR(VLOOKUP($C453,'World Cup GK'!B:AE,11,FALSE),0)</f>
        <v>0</v>
      </c>
      <c r="P453" s="43">
        <f t="shared" si="105"/>
        <v>3.1208</v>
      </c>
      <c r="S453" s="24"/>
      <c r="T453" s="265" t="s">
        <v>543</v>
      </c>
      <c r="U453" s="23" t="s">
        <v>1545</v>
      </c>
      <c r="V453" s="30"/>
      <c r="W453" s="23">
        <v>376</v>
      </c>
      <c r="X453" s="23">
        <v>0</v>
      </c>
      <c r="Y453" s="23">
        <v>0</v>
      </c>
      <c r="Z453" s="23">
        <v>0</v>
      </c>
      <c r="AA453" s="23">
        <v>0</v>
      </c>
      <c r="AB453" s="23">
        <v>0</v>
      </c>
      <c r="AC453" s="44">
        <v>0</v>
      </c>
      <c r="AD453" s="44">
        <v>0</v>
      </c>
      <c r="AE453" s="44">
        <v>0</v>
      </c>
      <c r="AF453" s="44">
        <v>0</v>
      </c>
      <c r="AG453" s="43">
        <v>3.1208</v>
      </c>
      <c r="AI453" s="24"/>
      <c r="AJ453" s="265" t="s">
        <v>543</v>
      </c>
      <c r="AK453" s="23" t="s">
        <v>1545</v>
      </c>
      <c r="AL453" s="30"/>
      <c r="AM453" s="397">
        <f t="shared" si="99"/>
        <v>0</v>
      </c>
      <c r="AN453" s="397">
        <f t="shared" si="100"/>
        <v>0</v>
      </c>
      <c r="AO453" s="397">
        <f t="shared" si="100"/>
        <v>0</v>
      </c>
      <c r="AP453" s="397">
        <f t="shared" si="101"/>
        <v>0</v>
      </c>
      <c r="AQ453" s="397">
        <f t="shared" si="101"/>
        <v>0</v>
      </c>
      <c r="AR453" s="397">
        <f t="shared" si="101"/>
        <v>0</v>
      </c>
      <c r="AS453" s="397">
        <f t="shared" si="101"/>
        <v>0</v>
      </c>
      <c r="AT453" s="397">
        <f t="shared" si="101"/>
        <v>0</v>
      </c>
      <c r="AU453" s="397">
        <f t="shared" si="101"/>
        <v>0</v>
      </c>
      <c r="AV453" s="397">
        <f t="shared" si="101"/>
        <v>0</v>
      </c>
      <c r="AW453" s="314">
        <f t="shared" si="102"/>
        <v>0</v>
      </c>
    </row>
    <row r="454" spans="2:49" x14ac:dyDescent="0.25">
      <c r="B454" s="24"/>
      <c r="C454" s="265" t="s">
        <v>1498</v>
      </c>
      <c r="D454" s="23" t="str">
        <f>IFERROR(VLOOKUP($C454,'World Cup Players'!B:X,3,FALSE),0)</f>
        <v>ar Argentina</v>
      </c>
      <c r="E454" s="30"/>
      <c r="F454" s="23">
        <f>IFERROR(VLOOKUP($C454,'World Cup Players'!B:X,9,FALSE),0)</f>
        <v>71</v>
      </c>
      <c r="G454" s="23">
        <f>IFERROR(VLOOKUP($C454,'World Cup Players'!B:X,11,FALSE),0)</f>
        <v>0</v>
      </c>
      <c r="H454" s="23">
        <f>IFERROR(VLOOKUP($C454,'World Cup Players'!B:X,12,FALSE),0)</f>
        <v>0</v>
      </c>
      <c r="I454" s="23">
        <f>IFERROR(VLOOKUP($C454,'GAME WINNING GOALS'!A:B,2,FALSE),0)</f>
        <v>0</v>
      </c>
      <c r="J454" s="23">
        <f>IFERROR(VLOOKUP($C454,'World Cup Players'!B:X,17,FALSE),0)</f>
        <v>0</v>
      </c>
      <c r="K454" s="23">
        <f>IFERROR(VLOOKUP($C454,'World Cup Players'!B:X,18,FALSE),0)</f>
        <v>0</v>
      </c>
      <c r="L454" s="44">
        <f>IFERROR(VLOOKUP($C454,'World Cup GK'!B:AE,16,FALSE),0)</f>
        <v>0</v>
      </c>
      <c r="M454" s="44">
        <f>IFERROR(VLOOKUP($C454,'World Cup GK'!B:AE,19,FALSE),0)</f>
        <v>0</v>
      </c>
      <c r="N454" s="44">
        <f>IFERROR(VLOOKUP($C454,'World Cup GK'!B:AE,14,FALSE),0)</f>
        <v>0</v>
      </c>
      <c r="O454" s="44">
        <f>IFERROR(VLOOKUP($C454,'World Cup GK'!B:AE,11,FALSE),0)</f>
        <v>0</v>
      </c>
      <c r="P454" s="43">
        <f t="shared" si="105"/>
        <v>0.58930000000000005</v>
      </c>
      <c r="S454" s="24"/>
      <c r="T454" s="265" t="s">
        <v>1498</v>
      </c>
      <c r="U454" s="23" t="s">
        <v>1404</v>
      </c>
      <c r="V454" s="30"/>
      <c r="W454" s="23">
        <v>71</v>
      </c>
      <c r="X454" s="23">
        <v>0</v>
      </c>
      <c r="Y454" s="23">
        <v>0</v>
      </c>
      <c r="Z454" s="23">
        <v>0</v>
      </c>
      <c r="AA454" s="23">
        <v>0</v>
      </c>
      <c r="AB454" s="23">
        <v>0</v>
      </c>
      <c r="AC454" s="44">
        <v>0</v>
      </c>
      <c r="AD454" s="44">
        <v>0</v>
      </c>
      <c r="AE454" s="44">
        <v>0</v>
      </c>
      <c r="AF454" s="44">
        <v>0</v>
      </c>
      <c r="AG454" s="43">
        <v>0.58930000000000005</v>
      </c>
      <c r="AI454" s="24"/>
      <c r="AJ454" s="265" t="s">
        <v>1498</v>
      </c>
      <c r="AK454" s="23" t="s">
        <v>1404</v>
      </c>
      <c r="AL454" s="30"/>
      <c r="AM454" s="397">
        <f t="shared" ref="AM454:AM517" si="116">F454-W454</f>
        <v>0</v>
      </c>
      <c r="AN454" s="397">
        <f t="shared" ref="AN454:AO517" si="117">G454-X454</f>
        <v>0</v>
      </c>
      <c r="AO454" s="397">
        <f t="shared" si="117"/>
        <v>0</v>
      </c>
      <c r="AP454" s="397">
        <f t="shared" ref="AP454:AS517" si="118">I454-Z454</f>
        <v>0</v>
      </c>
      <c r="AQ454" s="397">
        <f t="shared" si="118"/>
        <v>0</v>
      </c>
      <c r="AR454" s="397">
        <f t="shared" si="118"/>
        <v>0</v>
      </c>
      <c r="AS454" s="397">
        <f t="shared" si="118"/>
        <v>0</v>
      </c>
      <c r="AT454" s="397">
        <f t="shared" ref="AT454:AV517" si="119">M454-AD454</f>
        <v>0</v>
      </c>
      <c r="AU454" s="397">
        <f t="shared" si="119"/>
        <v>0</v>
      </c>
      <c r="AV454" s="397">
        <f t="shared" si="119"/>
        <v>0</v>
      </c>
      <c r="AW454" s="314">
        <f>P454-AG454</f>
        <v>0</v>
      </c>
    </row>
    <row r="455" spans="2:49" x14ac:dyDescent="0.25">
      <c r="B455" s="24"/>
      <c r="C455" s="265" t="s">
        <v>745</v>
      </c>
      <c r="D455" s="23" t="str">
        <f>IFERROR(VLOOKUP($C455,'World Cup Players'!B:X,3,FALSE),0)</f>
        <v>nz New Zealand</v>
      </c>
      <c r="E455" s="30"/>
      <c r="F455" s="23">
        <f>IFERROR(VLOOKUP($C455,'World Cup Players'!B:X,9,FALSE),0)</f>
        <v>270</v>
      </c>
      <c r="G455" s="23">
        <f>IFERROR(VLOOKUP($C455,'World Cup Players'!B:X,11,FALSE),0)</f>
        <v>0</v>
      </c>
      <c r="H455" s="23">
        <f>IFERROR(VLOOKUP($C455,'World Cup Players'!B:X,12,FALSE),0)</f>
        <v>2</v>
      </c>
      <c r="I455" s="23">
        <f>IFERROR(VLOOKUP($C455,'GAME WINNING GOALS'!A:B,2,FALSE),0)</f>
        <v>0</v>
      </c>
      <c r="J455" s="23">
        <f>IFERROR(VLOOKUP($C455,'World Cup Players'!B:X,17,FALSE),0)</f>
        <v>0</v>
      </c>
      <c r="K455" s="23">
        <f>IFERROR(VLOOKUP($C455,'World Cup Players'!B:X,18,FALSE),0)</f>
        <v>0</v>
      </c>
      <c r="L455" s="44">
        <f>IFERROR(VLOOKUP($C455,'World Cup GK'!B:AE,16,FALSE),0)</f>
        <v>0</v>
      </c>
      <c r="M455" s="44">
        <f>IFERROR(VLOOKUP($C455,'World Cup GK'!B:AE,19,FALSE),0)</f>
        <v>0</v>
      </c>
      <c r="N455" s="44">
        <f>IFERROR(VLOOKUP($C455,'World Cup GK'!B:AE,14,FALSE),0)</f>
        <v>0</v>
      </c>
      <c r="O455" s="44">
        <f>IFERROR(VLOOKUP($C455,'World Cup GK'!B:AE,11,FALSE),0)</f>
        <v>0</v>
      </c>
      <c r="P455" s="43">
        <f t="shared" si="105"/>
        <v>4.2409999999999997</v>
      </c>
      <c r="S455" s="24"/>
      <c r="T455" s="265" t="s">
        <v>745</v>
      </c>
      <c r="U455" s="23" t="s">
        <v>1256</v>
      </c>
      <c r="V455" s="30"/>
      <c r="W455" s="23">
        <v>270</v>
      </c>
      <c r="X455" s="23">
        <v>0</v>
      </c>
      <c r="Y455" s="23">
        <v>2</v>
      </c>
      <c r="Z455" s="23">
        <v>0</v>
      </c>
      <c r="AA455" s="23">
        <v>0</v>
      </c>
      <c r="AB455" s="23">
        <v>0</v>
      </c>
      <c r="AC455" s="44">
        <v>0</v>
      </c>
      <c r="AD455" s="44">
        <v>0</v>
      </c>
      <c r="AE455" s="44">
        <v>0</v>
      </c>
      <c r="AF455" s="44">
        <v>0</v>
      </c>
      <c r="AG455" s="43">
        <v>4.2409999999999997</v>
      </c>
      <c r="AI455" s="24"/>
      <c r="AJ455" s="265" t="s">
        <v>745</v>
      </c>
      <c r="AK455" s="23" t="s">
        <v>1256</v>
      </c>
      <c r="AL455" s="30"/>
      <c r="AM455" s="397">
        <f t="shared" si="116"/>
        <v>0</v>
      </c>
      <c r="AN455" s="397">
        <f t="shared" si="117"/>
        <v>0</v>
      </c>
      <c r="AO455" s="397">
        <f t="shared" si="117"/>
        <v>0</v>
      </c>
      <c r="AP455" s="397">
        <f t="shared" si="118"/>
        <v>0</v>
      </c>
      <c r="AQ455" s="397">
        <f t="shared" si="118"/>
        <v>0</v>
      </c>
      <c r="AR455" s="397">
        <f t="shared" si="118"/>
        <v>0</v>
      </c>
      <c r="AS455" s="397">
        <f t="shared" si="118"/>
        <v>0</v>
      </c>
      <c r="AT455" s="397">
        <f t="shared" si="119"/>
        <v>0</v>
      </c>
      <c r="AU455" s="397">
        <f t="shared" si="119"/>
        <v>0</v>
      </c>
      <c r="AV455" s="397">
        <f t="shared" si="119"/>
        <v>0</v>
      </c>
      <c r="AW455" s="314">
        <f t="shared" ref="AW455:AW517" si="120">AG455-P455</f>
        <v>0</v>
      </c>
    </row>
    <row r="456" spans="2:49" x14ac:dyDescent="0.25">
      <c r="B456" s="24"/>
      <c r="C456" s="265" t="s">
        <v>646</v>
      </c>
      <c r="D456" s="23" t="str">
        <f>IFERROR(VLOOKUP($C456,'World Cup Players'!B:X,3,FALSE),0)</f>
        <v>sct Scotland</v>
      </c>
      <c r="E456" s="30"/>
      <c r="F456" s="23">
        <f>IFERROR(VLOOKUP($C456,'World Cup Players'!B:X,9,FALSE),0)</f>
        <v>171</v>
      </c>
      <c r="G456" s="23">
        <f>IFERROR(VLOOKUP($C456,'World Cup Players'!B:X,11,FALSE),0)</f>
        <v>0</v>
      </c>
      <c r="H456" s="23">
        <f>IFERROR(VLOOKUP($C456,'World Cup Players'!B:X,12,FALSE),0)</f>
        <v>0</v>
      </c>
      <c r="I456" s="23">
        <f>IFERROR(VLOOKUP($C456,'GAME WINNING GOALS'!A:B,2,FALSE),0)</f>
        <v>0</v>
      </c>
      <c r="J456" s="23">
        <f>IFERROR(VLOOKUP($C456,'World Cup Players'!B:X,17,FALSE),0)</f>
        <v>0</v>
      </c>
      <c r="K456" s="23">
        <f>IFERROR(VLOOKUP($C456,'World Cup Players'!B:X,18,FALSE),0)</f>
        <v>0</v>
      </c>
      <c r="L456" s="44">
        <f>IFERROR(VLOOKUP($C456,'World Cup GK'!B:AE,16,FALSE),0)</f>
        <v>0</v>
      </c>
      <c r="M456" s="44">
        <f>IFERROR(VLOOKUP($C456,'World Cup GK'!B:AE,19,FALSE),0)</f>
        <v>0</v>
      </c>
      <c r="N456" s="44">
        <f>IFERROR(VLOOKUP($C456,'World Cup GK'!B:AE,14,FALSE),0)</f>
        <v>0</v>
      </c>
      <c r="O456" s="44">
        <f>IFERROR(VLOOKUP($C456,'World Cup GK'!B:AE,11,FALSE),0)</f>
        <v>0</v>
      </c>
      <c r="P456" s="43">
        <f t="shared" si="105"/>
        <v>1.4193</v>
      </c>
      <c r="S456" s="24"/>
      <c r="T456" s="265" t="s">
        <v>646</v>
      </c>
      <c r="U456" s="23" t="s">
        <v>633</v>
      </c>
      <c r="V456" s="30"/>
      <c r="W456" s="23">
        <v>171</v>
      </c>
      <c r="X456" s="23">
        <v>0</v>
      </c>
      <c r="Y456" s="23">
        <v>0</v>
      </c>
      <c r="Z456" s="23">
        <v>0</v>
      </c>
      <c r="AA456" s="23">
        <v>0</v>
      </c>
      <c r="AB456" s="23">
        <v>0</v>
      </c>
      <c r="AC456" s="44">
        <v>0</v>
      </c>
      <c r="AD456" s="44">
        <v>0</v>
      </c>
      <c r="AE456" s="44">
        <v>0</v>
      </c>
      <c r="AF456" s="44">
        <v>0</v>
      </c>
      <c r="AG456" s="43">
        <v>1.4193</v>
      </c>
      <c r="AI456" s="24"/>
      <c r="AJ456" s="265" t="s">
        <v>646</v>
      </c>
      <c r="AK456" s="23" t="s">
        <v>633</v>
      </c>
      <c r="AL456" s="30"/>
      <c r="AM456" s="397">
        <f t="shared" si="116"/>
        <v>0</v>
      </c>
      <c r="AN456" s="397">
        <f t="shared" si="117"/>
        <v>0</v>
      </c>
      <c r="AO456" s="397">
        <f t="shared" si="117"/>
        <v>0</v>
      </c>
      <c r="AP456" s="397">
        <f t="shared" si="118"/>
        <v>0</v>
      </c>
      <c r="AQ456" s="397">
        <f t="shared" si="118"/>
        <v>0</v>
      </c>
      <c r="AR456" s="397">
        <f t="shared" si="118"/>
        <v>0</v>
      </c>
      <c r="AS456" s="397">
        <f t="shared" si="118"/>
        <v>0</v>
      </c>
      <c r="AT456" s="397">
        <f t="shared" si="119"/>
        <v>0</v>
      </c>
      <c r="AU456" s="397">
        <f t="shared" si="119"/>
        <v>0</v>
      </c>
      <c r="AV456" s="397">
        <f t="shared" si="119"/>
        <v>0</v>
      </c>
      <c r="AW456" s="314">
        <f t="shared" si="120"/>
        <v>0</v>
      </c>
    </row>
    <row r="457" spans="2:49" x14ac:dyDescent="0.25">
      <c r="B457" s="24"/>
      <c r="C457" s="265" t="s">
        <v>250</v>
      </c>
      <c r="D457" s="23" t="str">
        <f>IFERROR(VLOOKUP($C457,'World Cup Players'!B:X,3,FALSE),0)</f>
        <v>hr Croatia</v>
      </c>
      <c r="E457" s="30"/>
      <c r="F457" s="23">
        <f>IFERROR(VLOOKUP($C457,'World Cup Players'!B:X,9,FALSE),0)</f>
        <v>360</v>
      </c>
      <c r="G457" s="23">
        <f>IFERROR(VLOOKUP($C457,'World Cup Players'!B:X,11,FALSE),0)</f>
        <v>1</v>
      </c>
      <c r="H457" s="23">
        <f>IFERROR(VLOOKUP($C457,'World Cup Players'!B:X,12,FALSE),0)</f>
        <v>1</v>
      </c>
      <c r="I457" s="23">
        <f>IFERROR(VLOOKUP($C457,'GAME WINNING GOALS'!A:B,2,FALSE),0)</f>
        <v>0</v>
      </c>
      <c r="J457" s="23">
        <f>IFERROR(VLOOKUP($C457,'World Cup Players'!B:X,17,FALSE),0)</f>
        <v>2</v>
      </c>
      <c r="K457" s="23">
        <f>IFERROR(VLOOKUP($C457,'World Cup Players'!B:X,18,FALSE),0)</f>
        <v>0</v>
      </c>
      <c r="L457" s="44">
        <f>IFERROR(VLOOKUP($C457,'World Cup GK'!B:AE,16,FALSE),0)</f>
        <v>0</v>
      </c>
      <c r="M457" s="44">
        <f>IFERROR(VLOOKUP($C457,'World Cup GK'!B:AE,19,FALSE),0)</f>
        <v>0</v>
      </c>
      <c r="N457" s="44">
        <f>IFERROR(VLOOKUP($C457,'World Cup GK'!B:AE,14,FALSE),0)</f>
        <v>0</v>
      </c>
      <c r="O457" s="44">
        <f>IFERROR(VLOOKUP($C457,'World Cup GK'!B:AE,11,FALSE),0)</f>
        <v>0</v>
      </c>
      <c r="P457" s="43">
        <f t="shared" si="105"/>
        <v>4.4879999999999995</v>
      </c>
      <c r="S457" s="24"/>
      <c r="T457" s="265" t="s">
        <v>250</v>
      </c>
      <c r="U457" s="23" t="s">
        <v>1559</v>
      </c>
      <c r="V457" s="30"/>
      <c r="W457" s="23">
        <v>360</v>
      </c>
      <c r="X457" s="23">
        <v>1</v>
      </c>
      <c r="Y457" s="23">
        <v>1</v>
      </c>
      <c r="Z457" s="23">
        <v>0</v>
      </c>
      <c r="AA457" s="23">
        <v>2</v>
      </c>
      <c r="AB457" s="23">
        <v>0</v>
      </c>
      <c r="AC457" s="44">
        <v>0</v>
      </c>
      <c r="AD457" s="44">
        <v>0</v>
      </c>
      <c r="AE457" s="44">
        <v>0</v>
      </c>
      <c r="AF457" s="44">
        <v>0</v>
      </c>
      <c r="AG457" s="43">
        <v>4.4879999999999995</v>
      </c>
      <c r="AI457" s="24"/>
      <c r="AJ457" s="265" t="s">
        <v>250</v>
      </c>
      <c r="AK457" s="23" t="s">
        <v>1559</v>
      </c>
      <c r="AL457" s="30"/>
      <c r="AM457" s="397">
        <f t="shared" si="116"/>
        <v>0</v>
      </c>
      <c r="AN457" s="397">
        <f t="shared" si="117"/>
        <v>0</v>
      </c>
      <c r="AO457" s="397">
        <f t="shared" si="117"/>
        <v>0</v>
      </c>
      <c r="AP457" s="397">
        <f t="shared" si="118"/>
        <v>0</v>
      </c>
      <c r="AQ457" s="397">
        <f t="shared" si="118"/>
        <v>0</v>
      </c>
      <c r="AR457" s="397">
        <f t="shared" si="118"/>
        <v>0</v>
      </c>
      <c r="AS457" s="397">
        <f t="shared" si="118"/>
        <v>0</v>
      </c>
      <c r="AT457" s="397">
        <f t="shared" si="119"/>
        <v>0</v>
      </c>
      <c r="AU457" s="397">
        <f t="shared" si="119"/>
        <v>0</v>
      </c>
      <c r="AV457" s="397">
        <f t="shared" si="119"/>
        <v>0</v>
      </c>
      <c r="AW457" s="314">
        <f t="shared" si="120"/>
        <v>0</v>
      </c>
    </row>
    <row r="458" spans="2:49" x14ac:dyDescent="0.25">
      <c r="B458" s="24"/>
      <c r="C458" s="265" t="s">
        <v>423</v>
      </c>
      <c r="D458" s="23" t="str">
        <f>IFERROR(VLOOKUP($C458,'World Cup Players'!B:X,3,FALSE),0)</f>
        <v>ar Argentina</v>
      </c>
      <c r="E458" s="30"/>
      <c r="F458" s="23">
        <f>IFERROR(VLOOKUP($C458,'World Cup Players'!B:X,9,FALSE),0)</f>
        <v>581</v>
      </c>
      <c r="G458" s="23">
        <f>IFERROR(VLOOKUP($C458,'World Cup Players'!B:X,11,FALSE),0)</f>
        <v>1</v>
      </c>
      <c r="H458" s="23">
        <f>IFERROR(VLOOKUP($C458,'World Cup Players'!B:X,12,FALSE),0)</f>
        <v>1</v>
      </c>
      <c r="I458" s="23">
        <f>IFERROR(VLOOKUP($C458,'GAME WINNING GOALS'!A:B,2,FALSE),0)</f>
        <v>0</v>
      </c>
      <c r="J458" s="23">
        <f>IFERROR(VLOOKUP($C458,'World Cup Players'!B:X,17,FALSE),0)</f>
        <v>1</v>
      </c>
      <c r="K458" s="23">
        <f>IFERROR(VLOOKUP($C458,'World Cup Players'!B:X,18,FALSE),0)</f>
        <v>0</v>
      </c>
      <c r="L458" s="44">
        <f>IFERROR(VLOOKUP($C458,'World Cup GK'!B:AE,16,FALSE),0)</f>
        <v>0</v>
      </c>
      <c r="M458" s="44">
        <f>IFERROR(VLOOKUP($C458,'World Cup GK'!B:AE,19,FALSE),0)</f>
        <v>0</v>
      </c>
      <c r="N458" s="44">
        <f>IFERROR(VLOOKUP($C458,'World Cup GK'!B:AE,14,FALSE),0)</f>
        <v>0</v>
      </c>
      <c r="O458" s="44">
        <f>IFERROR(VLOOKUP($C458,'World Cup GK'!B:AE,11,FALSE),0)</f>
        <v>0</v>
      </c>
      <c r="P458" s="43">
        <f t="shared" si="105"/>
        <v>6.5723000000000003</v>
      </c>
      <c r="S458" s="24"/>
      <c r="T458" s="265" t="s">
        <v>423</v>
      </c>
      <c r="U458" s="23" t="s">
        <v>1404</v>
      </c>
      <c r="V458" s="30"/>
      <c r="W458" s="23">
        <v>390</v>
      </c>
      <c r="X458" s="23">
        <v>1</v>
      </c>
      <c r="Y458" s="23">
        <v>1</v>
      </c>
      <c r="Z458" s="23">
        <v>0</v>
      </c>
      <c r="AA458" s="23">
        <v>0</v>
      </c>
      <c r="AB458" s="23">
        <v>0</v>
      </c>
      <c r="AC458" s="44">
        <v>0</v>
      </c>
      <c r="AD458" s="44">
        <v>0</v>
      </c>
      <c r="AE458" s="44">
        <v>0</v>
      </c>
      <c r="AF458" s="44">
        <v>0</v>
      </c>
      <c r="AG458" s="43">
        <v>5.2370000000000001</v>
      </c>
      <c r="AI458" s="24"/>
      <c r="AJ458" s="265" t="s">
        <v>423</v>
      </c>
      <c r="AK458" s="23" t="s">
        <v>1404</v>
      </c>
      <c r="AL458" s="30"/>
      <c r="AM458" s="397">
        <f t="shared" si="116"/>
        <v>191</v>
      </c>
      <c r="AN458" s="397">
        <f t="shared" si="117"/>
        <v>0</v>
      </c>
      <c r="AO458" s="397">
        <f t="shared" si="117"/>
        <v>0</v>
      </c>
      <c r="AP458" s="397">
        <f t="shared" si="118"/>
        <v>0</v>
      </c>
      <c r="AQ458" s="397">
        <f t="shared" si="118"/>
        <v>1</v>
      </c>
      <c r="AR458" s="397">
        <f t="shared" si="118"/>
        <v>0</v>
      </c>
      <c r="AS458" s="397">
        <f t="shared" si="118"/>
        <v>0</v>
      </c>
      <c r="AT458" s="397">
        <f t="shared" si="119"/>
        <v>0</v>
      </c>
      <c r="AU458" s="397">
        <f t="shared" si="119"/>
        <v>0</v>
      </c>
      <c r="AV458" s="397">
        <f t="shared" si="119"/>
        <v>0</v>
      </c>
      <c r="AW458" s="314">
        <f>P458-AG458</f>
        <v>1.3353000000000002</v>
      </c>
    </row>
    <row r="459" spans="2:49" x14ac:dyDescent="0.25">
      <c r="B459" s="24"/>
      <c r="C459" s="265" t="s">
        <v>409</v>
      </c>
      <c r="D459" s="23" t="str">
        <f>IFERROR(VLOOKUP($C459,'World Cup Players'!B:X,3,FALSE),0)</f>
        <v>hr Croatia</v>
      </c>
      <c r="E459" s="30"/>
      <c r="F459" s="23">
        <f>IFERROR(VLOOKUP($C459,'World Cup Players'!B:X,9,FALSE),0)</f>
        <v>139</v>
      </c>
      <c r="G459" s="23">
        <f>IFERROR(VLOOKUP($C459,'World Cup Players'!B:X,11,FALSE),0)</f>
        <v>0</v>
      </c>
      <c r="H459" s="23">
        <f>IFERROR(VLOOKUP($C459,'World Cup Players'!B:X,12,FALSE),0)</f>
        <v>0</v>
      </c>
      <c r="I459" s="23">
        <f>IFERROR(VLOOKUP($C459,'GAME WINNING GOALS'!A:B,2,FALSE),0)</f>
        <v>0</v>
      </c>
      <c r="J459" s="23">
        <f>IFERROR(VLOOKUP($C459,'World Cup Players'!B:X,17,FALSE),0)</f>
        <v>0</v>
      </c>
      <c r="K459" s="23">
        <f>IFERROR(VLOOKUP($C459,'World Cup Players'!B:X,18,FALSE),0)</f>
        <v>0</v>
      </c>
      <c r="L459" s="44">
        <f>IFERROR(VLOOKUP($C459,'World Cup GK'!B:AE,16,FALSE),0)</f>
        <v>0</v>
      </c>
      <c r="M459" s="44">
        <f>IFERROR(VLOOKUP($C459,'World Cup GK'!B:AE,19,FALSE),0)</f>
        <v>0</v>
      </c>
      <c r="N459" s="44">
        <f>IFERROR(VLOOKUP($C459,'World Cup GK'!B:AE,14,FALSE),0)</f>
        <v>0</v>
      </c>
      <c r="O459" s="44">
        <f>IFERROR(VLOOKUP($C459,'World Cup GK'!B:AE,11,FALSE),0)</f>
        <v>0</v>
      </c>
      <c r="P459" s="43">
        <f t="shared" si="105"/>
        <v>1.1536999999999999</v>
      </c>
      <c r="S459" s="24"/>
      <c r="T459" s="265" t="s">
        <v>409</v>
      </c>
      <c r="U459" s="23" t="s">
        <v>1559</v>
      </c>
      <c r="V459" s="30"/>
      <c r="W459" s="23">
        <v>139</v>
      </c>
      <c r="X459" s="23">
        <v>0</v>
      </c>
      <c r="Y459" s="23">
        <v>0</v>
      </c>
      <c r="Z459" s="23">
        <v>0</v>
      </c>
      <c r="AA459" s="23">
        <v>0</v>
      </c>
      <c r="AB459" s="23">
        <v>0</v>
      </c>
      <c r="AC459" s="44">
        <v>0</v>
      </c>
      <c r="AD459" s="44">
        <v>0</v>
      </c>
      <c r="AE459" s="44">
        <v>0</v>
      </c>
      <c r="AF459" s="44">
        <v>0</v>
      </c>
      <c r="AG459" s="43">
        <v>1.1536999999999999</v>
      </c>
      <c r="AI459" s="24"/>
      <c r="AJ459" s="265" t="s">
        <v>409</v>
      </c>
      <c r="AK459" s="23" t="s">
        <v>1559</v>
      </c>
      <c r="AL459" s="30"/>
      <c r="AM459" s="397">
        <f t="shared" si="116"/>
        <v>0</v>
      </c>
      <c r="AN459" s="397">
        <f t="shared" si="117"/>
        <v>0</v>
      </c>
      <c r="AO459" s="397">
        <f t="shared" si="117"/>
        <v>0</v>
      </c>
      <c r="AP459" s="397">
        <f t="shared" si="118"/>
        <v>0</v>
      </c>
      <c r="AQ459" s="397">
        <f t="shared" si="118"/>
        <v>0</v>
      </c>
      <c r="AR459" s="397">
        <f t="shared" si="118"/>
        <v>0</v>
      </c>
      <c r="AS459" s="397">
        <f t="shared" si="118"/>
        <v>0</v>
      </c>
      <c r="AT459" s="397">
        <f t="shared" si="119"/>
        <v>0</v>
      </c>
      <c r="AU459" s="397">
        <f t="shared" si="119"/>
        <v>0</v>
      </c>
      <c r="AV459" s="397">
        <f t="shared" si="119"/>
        <v>0</v>
      </c>
      <c r="AW459" s="314">
        <f t="shared" si="120"/>
        <v>0</v>
      </c>
    </row>
    <row r="460" spans="2:49" x14ac:dyDescent="0.25">
      <c r="B460" s="24"/>
      <c r="C460" s="267" t="s">
        <v>435</v>
      </c>
      <c r="D460" s="23" t="str">
        <f>IFERROR(VLOOKUP($C460,'World Cup Players'!B:X,3,FALSE),0)</f>
        <v>ar Argentina</v>
      </c>
      <c r="E460" s="30"/>
      <c r="F460" s="23">
        <f>IFERROR(VLOOKUP($C460,'World Cup Players'!B:X,9,FALSE),0)</f>
        <v>539</v>
      </c>
      <c r="G460" s="23">
        <f>IFERROR(VLOOKUP($C460,'World Cup Players'!B:X,11,FALSE),0)</f>
        <v>1</v>
      </c>
      <c r="H460" s="23">
        <f>IFERROR(VLOOKUP($C460,'World Cup Players'!B:X,12,FALSE),0)</f>
        <v>0</v>
      </c>
      <c r="I460" s="41">
        <f>IFERROR(VLOOKUP($C460,'GAME WINNING GOALS'!A:B,2,FALSE),0)</f>
        <v>0</v>
      </c>
      <c r="J460" s="23">
        <f>IFERROR(VLOOKUP($C460,'World Cup Players'!B:X,17,FALSE),0)</f>
        <v>1</v>
      </c>
      <c r="K460" s="23">
        <f>IFERROR(VLOOKUP($C460,'World Cup Players'!B:X,18,FALSE),0)</f>
        <v>0</v>
      </c>
      <c r="L460" s="44">
        <f>IFERROR(VLOOKUP($C460,'World Cup GK'!B:AE,16,FALSE),0)</f>
        <v>0</v>
      </c>
      <c r="M460" s="44">
        <f>IFERROR(VLOOKUP($C460,'World Cup GK'!B:AE,19,FALSE),0)</f>
        <v>0</v>
      </c>
      <c r="N460" s="44">
        <f>IFERROR(VLOOKUP($C460,'World Cup GK'!B:AE,14,FALSE),0)</f>
        <v>0</v>
      </c>
      <c r="O460" s="44">
        <f>IFERROR(VLOOKUP($C460,'World Cup GK'!B:AE,11,FALSE),0)</f>
        <v>0</v>
      </c>
      <c r="P460" s="43">
        <f t="shared" si="105"/>
        <v>5.2237</v>
      </c>
      <c r="S460" s="24"/>
      <c r="T460" s="267" t="s">
        <v>435</v>
      </c>
      <c r="U460" s="23" t="s">
        <v>1404</v>
      </c>
      <c r="V460" s="30"/>
      <c r="W460" s="23">
        <v>344</v>
      </c>
      <c r="X460" s="23">
        <v>1</v>
      </c>
      <c r="Y460" s="23">
        <v>0</v>
      </c>
      <c r="Z460" s="41">
        <v>0</v>
      </c>
      <c r="AA460" s="23">
        <v>0</v>
      </c>
      <c r="AB460" s="23">
        <v>0</v>
      </c>
      <c r="AC460" s="44">
        <v>0</v>
      </c>
      <c r="AD460" s="44">
        <v>0</v>
      </c>
      <c r="AE460" s="44">
        <v>0</v>
      </c>
      <c r="AF460" s="44">
        <v>0</v>
      </c>
      <c r="AG460" s="43">
        <v>3.8552</v>
      </c>
      <c r="AI460" s="24"/>
      <c r="AJ460" s="267" t="s">
        <v>435</v>
      </c>
      <c r="AK460" s="23" t="s">
        <v>1404</v>
      </c>
      <c r="AL460" s="30"/>
      <c r="AM460" s="397">
        <f t="shared" si="116"/>
        <v>195</v>
      </c>
      <c r="AN460" s="397">
        <f t="shared" si="117"/>
        <v>0</v>
      </c>
      <c r="AO460" s="397">
        <f t="shared" si="117"/>
        <v>0</v>
      </c>
      <c r="AP460" s="397">
        <f t="shared" si="118"/>
        <v>0</v>
      </c>
      <c r="AQ460" s="397">
        <f t="shared" si="118"/>
        <v>1</v>
      </c>
      <c r="AR460" s="397">
        <f t="shared" si="118"/>
        <v>0</v>
      </c>
      <c r="AS460" s="397">
        <f t="shared" si="118"/>
        <v>0</v>
      </c>
      <c r="AT460" s="397">
        <f t="shared" si="119"/>
        <v>0</v>
      </c>
      <c r="AU460" s="397">
        <f t="shared" si="119"/>
        <v>0</v>
      </c>
      <c r="AV460" s="397">
        <f t="shared" si="119"/>
        <v>0</v>
      </c>
      <c r="AW460" s="314">
        <f>P460-AG460</f>
        <v>1.3685</v>
      </c>
    </row>
    <row r="461" spans="2:49" ht="16.5" thickBot="1" x14ac:dyDescent="0.3">
      <c r="B461" s="24"/>
      <c r="C461" s="265" t="s">
        <v>537</v>
      </c>
      <c r="D461" s="23" t="str">
        <f>IFERROR(VLOOKUP($C461,'World Cup Players'!B:X,3,FALSE),0)</f>
        <v>pt Portugal</v>
      </c>
      <c r="E461" s="30"/>
      <c r="F461" s="23">
        <f>IFERROR(VLOOKUP($C461,'World Cup Players'!B:X,9,FALSE),0)</f>
        <v>395</v>
      </c>
      <c r="G461" s="23">
        <f>IFERROR(VLOOKUP($C461,'World Cup Players'!B:X,11,FALSE),0)</f>
        <v>1</v>
      </c>
      <c r="H461" s="23">
        <f>IFERROR(VLOOKUP($C461,'World Cup Players'!B:X,12,FALSE),0)</f>
        <v>0</v>
      </c>
      <c r="I461" s="41">
        <f>IFERROR(VLOOKUP($C461,'GAME WINNING GOALS'!A:B,2,FALSE),0)</f>
        <v>0</v>
      </c>
      <c r="J461" s="23">
        <f>IFERROR(VLOOKUP($C461,'World Cup Players'!B:X,17,FALSE),0)</f>
        <v>0</v>
      </c>
      <c r="K461" s="23">
        <f>IFERROR(VLOOKUP($C461,'World Cup Players'!B:X,18,FALSE),0)</f>
        <v>0</v>
      </c>
      <c r="L461" s="44">
        <f>IFERROR(VLOOKUP($C461,'World Cup GK'!B:AE,16,FALSE),0)</f>
        <v>0</v>
      </c>
      <c r="M461" s="44">
        <f>IFERROR(VLOOKUP($C461,'World Cup GK'!B:AE,19,FALSE),0)</f>
        <v>0</v>
      </c>
      <c r="N461" s="44">
        <f>IFERROR(VLOOKUP($C461,'World Cup GK'!B:AE,14,FALSE),0)</f>
        <v>0</v>
      </c>
      <c r="O461" s="44">
        <f>IFERROR(VLOOKUP($C461,'World Cup GK'!B:AE,11,FALSE),0)</f>
        <v>0</v>
      </c>
      <c r="P461" s="43">
        <f t="shared" si="105"/>
        <v>4.2785000000000002</v>
      </c>
      <c r="S461" s="24"/>
      <c r="T461" s="265" t="s">
        <v>537</v>
      </c>
      <c r="U461" s="23" t="s">
        <v>1545</v>
      </c>
      <c r="V461" s="30"/>
      <c r="W461" s="23">
        <v>395</v>
      </c>
      <c r="X461" s="23">
        <v>1</v>
      </c>
      <c r="Y461" s="23">
        <v>0</v>
      </c>
      <c r="Z461" s="41">
        <v>0</v>
      </c>
      <c r="AA461" s="23">
        <v>0</v>
      </c>
      <c r="AB461" s="23">
        <v>0</v>
      </c>
      <c r="AC461" s="44">
        <v>0</v>
      </c>
      <c r="AD461" s="44">
        <v>0</v>
      </c>
      <c r="AE461" s="44">
        <v>0</v>
      </c>
      <c r="AF461" s="44">
        <v>0</v>
      </c>
      <c r="AG461" s="43">
        <v>4.2785000000000002</v>
      </c>
      <c r="AI461" s="24"/>
      <c r="AJ461" s="265" t="s">
        <v>537</v>
      </c>
      <c r="AK461" s="23" t="s">
        <v>1545</v>
      </c>
      <c r="AL461" s="30"/>
      <c r="AM461" s="397">
        <f t="shared" si="116"/>
        <v>0</v>
      </c>
      <c r="AN461" s="397">
        <f t="shared" si="117"/>
        <v>0</v>
      </c>
      <c r="AO461" s="397">
        <f t="shared" si="117"/>
        <v>0</v>
      </c>
      <c r="AP461" s="397">
        <f t="shared" si="118"/>
        <v>0</v>
      </c>
      <c r="AQ461" s="397">
        <f t="shared" si="118"/>
        <v>0</v>
      </c>
      <c r="AR461" s="397">
        <f t="shared" si="118"/>
        <v>0</v>
      </c>
      <c r="AS461" s="397">
        <f t="shared" si="118"/>
        <v>0</v>
      </c>
      <c r="AT461" s="397">
        <f t="shared" si="119"/>
        <v>0</v>
      </c>
      <c r="AU461" s="397">
        <f t="shared" si="119"/>
        <v>0</v>
      </c>
      <c r="AV461" s="397">
        <f t="shared" si="119"/>
        <v>0</v>
      </c>
      <c r="AW461" s="314">
        <f t="shared" si="120"/>
        <v>0</v>
      </c>
    </row>
    <row r="462" spans="2:49" x14ac:dyDescent="0.25">
      <c r="B462" s="24"/>
      <c r="C462" s="277" t="s">
        <v>421</v>
      </c>
      <c r="D462" s="23" t="str">
        <f>IFERROR(VLOOKUP($C462,'World Cup Players'!B:X,3,FALSE),0)</f>
        <v>ar Argentina</v>
      </c>
      <c r="E462" s="30"/>
      <c r="F462" s="23">
        <f>IFERROR(VLOOKUP($C462,'World Cup Players'!B:X,9,FALSE),0)</f>
        <v>690</v>
      </c>
      <c r="G462" s="23">
        <f>IFERROR(VLOOKUP($C462,'World Cup Players'!B:X,11,FALSE),0)</f>
        <v>0</v>
      </c>
      <c r="H462" s="23">
        <f>IFERROR(VLOOKUP($C462,'World Cup Players'!B:X,12,FALSE),0)</f>
        <v>0</v>
      </c>
      <c r="I462" s="41">
        <f>IFERROR(VLOOKUP($C462,'GAME WINNING GOALS'!A:B,2,FALSE),0)</f>
        <v>0</v>
      </c>
      <c r="J462" s="23">
        <f>IFERROR(VLOOKUP($C462,'World Cup Players'!B:X,17,FALSE),0)</f>
        <v>0</v>
      </c>
      <c r="K462" s="23">
        <f>IFERROR(VLOOKUP($C462,'World Cup Players'!B:X,18,FALSE),0)</f>
        <v>0</v>
      </c>
      <c r="L462" s="44">
        <f>IFERROR(VLOOKUP($C462,'World Cup GK'!B:AE,16,FALSE),0)</f>
        <v>7</v>
      </c>
      <c r="M462" s="44">
        <f>IFERROR(VLOOKUP($C462,'World Cup GK'!B:AE,19,FALSE),0)</f>
        <v>2</v>
      </c>
      <c r="N462" s="44">
        <f>IFERROR(VLOOKUP($C462,'World Cup GK'!B:AE,14,FALSE),0)</f>
        <v>9</v>
      </c>
      <c r="O462" s="44">
        <f>IFERROR(VLOOKUP($C462,'World Cup GK'!B:AE,11,FALSE),0)</f>
        <v>7</v>
      </c>
      <c r="P462" s="43">
        <f t="shared" si="105"/>
        <v>14.777000000000001</v>
      </c>
      <c r="S462" s="24"/>
      <c r="T462" s="277" t="s">
        <v>421</v>
      </c>
      <c r="U462" s="23" t="s">
        <v>1404</v>
      </c>
      <c r="V462" s="30"/>
      <c r="W462" s="23">
        <v>480</v>
      </c>
      <c r="X462" s="23">
        <v>0</v>
      </c>
      <c r="Y462" s="23">
        <v>0</v>
      </c>
      <c r="Z462" s="41">
        <v>0</v>
      </c>
      <c r="AA462" s="23">
        <v>0</v>
      </c>
      <c r="AB462" s="23">
        <v>0</v>
      </c>
      <c r="AC462" s="44">
        <v>5</v>
      </c>
      <c r="AD462" s="44">
        <v>2</v>
      </c>
      <c r="AE462" s="44">
        <v>4</v>
      </c>
      <c r="AF462" s="44">
        <v>5</v>
      </c>
      <c r="AG462" s="43">
        <v>10.534000000000001</v>
      </c>
      <c r="AI462" s="24"/>
      <c r="AJ462" s="277" t="s">
        <v>421</v>
      </c>
      <c r="AK462" s="23" t="s">
        <v>1404</v>
      </c>
      <c r="AL462" s="30"/>
      <c r="AM462" s="397">
        <f t="shared" si="116"/>
        <v>210</v>
      </c>
      <c r="AN462" s="397">
        <f t="shared" si="117"/>
        <v>0</v>
      </c>
      <c r="AO462" s="397">
        <f t="shared" si="117"/>
        <v>0</v>
      </c>
      <c r="AP462" s="397">
        <f t="shared" si="118"/>
        <v>0</v>
      </c>
      <c r="AQ462" s="397">
        <f t="shared" si="118"/>
        <v>0</v>
      </c>
      <c r="AR462" s="397">
        <f t="shared" si="118"/>
        <v>0</v>
      </c>
      <c r="AS462" s="397">
        <f t="shared" si="118"/>
        <v>2</v>
      </c>
      <c r="AT462" s="397">
        <f t="shared" si="119"/>
        <v>0</v>
      </c>
      <c r="AU462" s="397">
        <f t="shared" si="119"/>
        <v>5</v>
      </c>
      <c r="AV462" s="397">
        <f t="shared" si="119"/>
        <v>2</v>
      </c>
      <c r="AW462" s="314">
        <f>P462-AG462</f>
        <v>4.2430000000000003</v>
      </c>
    </row>
    <row r="463" spans="2:49" x14ac:dyDescent="0.25">
      <c r="B463" s="24"/>
      <c r="C463" s="266" t="s">
        <v>269</v>
      </c>
      <c r="D463" s="23" t="str">
        <f>IFERROR(VLOOKUP($C463,'World Cup Players'!B:X,3,FALSE),0)</f>
        <v>pt Portugal</v>
      </c>
      <c r="E463" s="30"/>
      <c r="F463" s="23">
        <f>IFERROR(VLOOKUP($C463,'World Cup Players'!B:X,9,FALSE),0)</f>
        <v>450</v>
      </c>
      <c r="G463" s="23">
        <f>IFERROR(VLOOKUP($C463,'World Cup Players'!B:X,11,FALSE),0)</f>
        <v>0</v>
      </c>
      <c r="H463" s="23">
        <f>IFERROR(VLOOKUP($C463,'World Cup Players'!B:X,12,FALSE),0)</f>
        <v>0</v>
      </c>
      <c r="I463" s="41">
        <f>IFERROR(VLOOKUP($C463,'GAME WINNING GOALS'!A:B,2,FALSE),0)</f>
        <v>0</v>
      </c>
      <c r="J463" s="23">
        <f>IFERROR(VLOOKUP($C463,'World Cup Players'!B:X,17,FALSE),0)</f>
        <v>0</v>
      </c>
      <c r="K463" s="23">
        <f>IFERROR(VLOOKUP($C463,'World Cup Players'!B:X,18,FALSE),0)</f>
        <v>0</v>
      </c>
      <c r="L463" s="44">
        <f>IFERROR(VLOOKUP($C463,'World Cup GK'!B:AE,16,FALSE),0)</f>
        <v>2</v>
      </c>
      <c r="M463" s="44">
        <f>IFERROR(VLOOKUP($C463,'World Cup GK'!B:AE,19,FALSE),0)</f>
        <v>2</v>
      </c>
      <c r="N463" s="44">
        <f>IFERROR(VLOOKUP($C463,'World Cup GK'!B:AE,14,FALSE),0)</f>
        <v>19</v>
      </c>
      <c r="O463" s="44">
        <f>IFERROR(VLOOKUP($C463,'World Cup GK'!B:AE,11,FALSE),0)</f>
        <v>3</v>
      </c>
      <c r="P463" s="43">
        <f t="shared" si="105"/>
        <v>10.785</v>
      </c>
      <c r="S463" s="24"/>
      <c r="T463" s="266" t="s">
        <v>269</v>
      </c>
      <c r="U463" s="23" t="s">
        <v>1545</v>
      </c>
      <c r="V463" s="30"/>
      <c r="W463" s="23">
        <v>450</v>
      </c>
      <c r="X463" s="23">
        <v>0</v>
      </c>
      <c r="Y463" s="23">
        <v>0</v>
      </c>
      <c r="Z463" s="41">
        <v>0</v>
      </c>
      <c r="AA463" s="23">
        <v>0</v>
      </c>
      <c r="AB463" s="23">
        <v>0</v>
      </c>
      <c r="AC463" s="44">
        <v>2</v>
      </c>
      <c r="AD463" s="44">
        <v>2</v>
      </c>
      <c r="AE463" s="44">
        <v>19</v>
      </c>
      <c r="AF463" s="44">
        <v>3</v>
      </c>
      <c r="AG463" s="43">
        <v>10.785</v>
      </c>
      <c r="AI463" s="24"/>
      <c r="AJ463" s="266" t="s">
        <v>269</v>
      </c>
      <c r="AK463" s="23" t="s">
        <v>1545</v>
      </c>
      <c r="AL463" s="30"/>
      <c r="AM463" s="397">
        <f t="shared" si="116"/>
        <v>0</v>
      </c>
      <c r="AN463" s="397">
        <f t="shared" si="117"/>
        <v>0</v>
      </c>
      <c r="AO463" s="397">
        <f t="shared" si="117"/>
        <v>0</v>
      </c>
      <c r="AP463" s="397">
        <f t="shared" si="118"/>
        <v>0</v>
      </c>
      <c r="AQ463" s="397">
        <f t="shared" si="118"/>
        <v>0</v>
      </c>
      <c r="AR463" s="397">
        <f t="shared" si="118"/>
        <v>0</v>
      </c>
      <c r="AS463" s="397">
        <f t="shared" si="118"/>
        <v>0</v>
      </c>
      <c r="AT463" s="397">
        <f t="shared" si="119"/>
        <v>0</v>
      </c>
      <c r="AU463" s="397">
        <f t="shared" si="119"/>
        <v>0</v>
      </c>
      <c r="AV463" s="397">
        <f t="shared" si="119"/>
        <v>0</v>
      </c>
      <c r="AW463" s="314">
        <f t="shared" si="120"/>
        <v>0</v>
      </c>
    </row>
    <row r="464" spans="2:49" ht="16.5" thickBot="1" x14ac:dyDescent="0.3">
      <c r="B464" s="24"/>
      <c r="C464" s="266" t="s">
        <v>400</v>
      </c>
      <c r="D464" s="23" t="str">
        <f>IFERROR(VLOOKUP($C464,'World Cup Players'!B:X,3,FALSE),0)</f>
        <v>ma Morocco</v>
      </c>
      <c r="E464" s="30"/>
      <c r="F464" s="23">
        <f>IFERROR(VLOOKUP($C464,'World Cup Players'!B:X,9,FALSE),0)</f>
        <v>570</v>
      </c>
      <c r="G464" s="23">
        <f>IFERROR(VLOOKUP($C464,'World Cup Players'!B:X,11,FALSE),0)</f>
        <v>0</v>
      </c>
      <c r="H464" s="23">
        <f>IFERROR(VLOOKUP($C464,'World Cup Players'!B:X,12,FALSE),0)</f>
        <v>0</v>
      </c>
      <c r="I464" s="23">
        <f>IFERROR(VLOOKUP($C464,'GAME WINNING GOALS'!A:B,2,FALSE),0)</f>
        <v>0</v>
      </c>
      <c r="J464" s="23">
        <f>IFERROR(VLOOKUP($C464,'World Cup Players'!B:X,17,FALSE),0)</f>
        <v>0</v>
      </c>
      <c r="K464" s="23">
        <f>IFERROR(VLOOKUP($C464,'World Cup Players'!B:X,18,FALSE),0)</f>
        <v>0</v>
      </c>
      <c r="L464" s="44">
        <f>IFERROR(VLOOKUP($C464,'World Cup GK'!B:AE,16,FALSE),0)</f>
        <v>3</v>
      </c>
      <c r="M464" s="44">
        <f>IFERROR(VLOOKUP($C464,'World Cup GK'!B:AE,19,FALSE),0)</f>
        <v>2</v>
      </c>
      <c r="N464" s="44">
        <f>IFERROR(VLOOKUP($C464,'World Cup GK'!B:AE,14,FALSE),0)</f>
        <v>14</v>
      </c>
      <c r="O464" s="44">
        <f>IFERROR(VLOOKUP($C464,'World Cup GK'!B:AE,11,FALSE),0)</f>
        <v>6</v>
      </c>
      <c r="P464" s="43">
        <f t="shared" si="105"/>
        <v>11.031000000000001</v>
      </c>
      <c r="S464" s="24"/>
      <c r="T464" s="266" t="s">
        <v>400</v>
      </c>
      <c r="U464" s="23" t="s">
        <v>992</v>
      </c>
      <c r="V464" s="30"/>
      <c r="W464" s="23">
        <v>480</v>
      </c>
      <c r="X464" s="23">
        <v>0</v>
      </c>
      <c r="Y464" s="23">
        <v>0</v>
      </c>
      <c r="Z464" s="23">
        <v>0</v>
      </c>
      <c r="AA464" s="23">
        <v>0</v>
      </c>
      <c r="AB464" s="23">
        <v>0</v>
      </c>
      <c r="AC464" s="44">
        <v>3</v>
      </c>
      <c r="AD464" s="44">
        <v>2</v>
      </c>
      <c r="AE464" s="44">
        <v>9</v>
      </c>
      <c r="AF464" s="44">
        <v>4</v>
      </c>
      <c r="AG464" s="43">
        <v>9.7840000000000007</v>
      </c>
      <c r="AI464" s="24"/>
      <c r="AJ464" s="266" t="s">
        <v>400</v>
      </c>
      <c r="AK464" s="23" t="s">
        <v>992</v>
      </c>
      <c r="AL464" s="30"/>
      <c r="AM464" s="397">
        <f t="shared" si="116"/>
        <v>90</v>
      </c>
      <c r="AN464" s="397">
        <f t="shared" si="117"/>
        <v>0</v>
      </c>
      <c r="AO464" s="397">
        <f t="shared" si="117"/>
        <v>0</v>
      </c>
      <c r="AP464" s="397">
        <f t="shared" si="118"/>
        <v>0</v>
      </c>
      <c r="AQ464" s="397">
        <f t="shared" si="118"/>
        <v>0</v>
      </c>
      <c r="AR464" s="397">
        <f t="shared" si="118"/>
        <v>0</v>
      </c>
      <c r="AS464" s="397">
        <f t="shared" si="118"/>
        <v>0</v>
      </c>
      <c r="AT464" s="397">
        <f t="shared" si="119"/>
        <v>0</v>
      </c>
      <c r="AU464" s="397">
        <f t="shared" si="119"/>
        <v>5</v>
      </c>
      <c r="AV464" s="397">
        <f t="shared" si="119"/>
        <v>2</v>
      </c>
      <c r="AW464" s="314">
        <f>P464-AG464</f>
        <v>1.2469999999999999</v>
      </c>
    </row>
    <row r="465" spans="2:49" x14ac:dyDescent="0.25">
      <c r="B465" s="24"/>
      <c r="C465" s="277" t="s">
        <v>760</v>
      </c>
      <c r="D465" s="23" t="str">
        <f>IFERROR(VLOOKUP($C465,'World Cup Players'!B:X,3,FALSE),0)</f>
        <v>us United States</v>
      </c>
      <c r="E465" s="30"/>
      <c r="F465" s="23">
        <f>IFERROR(VLOOKUP($C465,'World Cup Players'!B:X,9,FALSE),0)</f>
        <v>360</v>
      </c>
      <c r="G465" s="23">
        <f>IFERROR(VLOOKUP($C465,'World Cup Players'!B:X,11,FALSE),0)</f>
        <v>0</v>
      </c>
      <c r="H465" s="23">
        <f>IFERROR(VLOOKUP($C465,'World Cup Players'!B:X,12,FALSE),0)</f>
        <v>0</v>
      </c>
      <c r="I465" s="23">
        <f>IFERROR(VLOOKUP($C465,'GAME WINNING GOALS'!A:B,2,FALSE),0)</f>
        <v>0</v>
      </c>
      <c r="J465" s="23">
        <f>IFERROR(VLOOKUP($C465,'World Cup Players'!B:X,17,FALSE),0)</f>
        <v>0</v>
      </c>
      <c r="K465" s="23">
        <f>IFERROR(VLOOKUP($C465,'World Cup Players'!B:X,18,FALSE),0)</f>
        <v>0</v>
      </c>
      <c r="L465" s="44">
        <f>IFERROR(VLOOKUP($C465,'World Cup GK'!B:AE,16,FALSE),0)</f>
        <v>3</v>
      </c>
      <c r="M465" s="44">
        <f>IFERROR(VLOOKUP($C465,'World Cup GK'!B:AE,19,FALSE),0)</f>
        <v>2</v>
      </c>
      <c r="N465" s="44">
        <f>IFERROR(VLOOKUP($C465,'World Cup GK'!B:AE,14,FALSE),0)</f>
        <v>8</v>
      </c>
      <c r="O465" s="44">
        <f>IFERROR(VLOOKUP($C465,'World Cup GK'!B:AE,11,FALSE),0)</f>
        <v>5</v>
      </c>
      <c r="P465" s="43">
        <f t="shared" si="105"/>
        <v>8.3379999999999992</v>
      </c>
      <c r="S465" s="24"/>
      <c r="T465" s="277" t="s">
        <v>760</v>
      </c>
      <c r="U465" s="23" t="s">
        <v>885</v>
      </c>
      <c r="V465" s="30"/>
      <c r="W465" s="23">
        <v>360</v>
      </c>
      <c r="X465" s="23">
        <v>0</v>
      </c>
      <c r="Y465" s="23">
        <v>0</v>
      </c>
      <c r="Z465" s="23">
        <v>0</v>
      </c>
      <c r="AA465" s="23">
        <v>0</v>
      </c>
      <c r="AB465" s="23">
        <v>0</v>
      </c>
      <c r="AC465" s="44">
        <v>3</v>
      </c>
      <c r="AD465" s="44">
        <v>2</v>
      </c>
      <c r="AE465" s="44">
        <v>8</v>
      </c>
      <c r="AF465" s="44">
        <v>5</v>
      </c>
      <c r="AG465" s="43">
        <v>8.3379999999999992</v>
      </c>
      <c r="AI465" s="24"/>
      <c r="AJ465" s="277" t="s">
        <v>760</v>
      </c>
      <c r="AK465" s="23" t="s">
        <v>885</v>
      </c>
      <c r="AL465" s="30"/>
      <c r="AM465" s="397">
        <f t="shared" si="116"/>
        <v>0</v>
      </c>
      <c r="AN465" s="397">
        <f t="shared" si="117"/>
        <v>0</v>
      </c>
      <c r="AO465" s="397">
        <f t="shared" si="117"/>
        <v>0</v>
      </c>
      <c r="AP465" s="397">
        <f t="shared" si="118"/>
        <v>0</v>
      </c>
      <c r="AQ465" s="397">
        <f t="shared" si="118"/>
        <v>0</v>
      </c>
      <c r="AR465" s="397">
        <f t="shared" si="118"/>
        <v>0</v>
      </c>
      <c r="AS465" s="397">
        <f t="shared" si="118"/>
        <v>0</v>
      </c>
      <c r="AT465" s="397">
        <f t="shared" si="119"/>
        <v>0</v>
      </c>
      <c r="AU465" s="397">
        <f t="shared" si="119"/>
        <v>0</v>
      </c>
      <c r="AV465" s="397">
        <f t="shared" si="119"/>
        <v>0</v>
      </c>
      <c r="AW465" s="314">
        <f t="shared" si="120"/>
        <v>0</v>
      </c>
    </row>
    <row r="466" spans="2:49" x14ac:dyDescent="0.25">
      <c r="B466" s="24"/>
      <c r="C466" s="266" t="s">
        <v>343</v>
      </c>
      <c r="D466" s="23" t="str">
        <f>IFERROR(VLOOKUP($C466,'World Cup Players'!B:X,3,FALSE),0)</f>
        <v>ec Ecuador</v>
      </c>
      <c r="E466" s="30"/>
      <c r="F466" s="23">
        <f>IFERROR(VLOOKUP($C466,'World Cup Players'!B:X,9,FALSE),0)</f>
        <v>360</v>
      </c>
      <c r="G466" s="23">
        <f>IFERROR(VLOOKUP($C466,'World Cup Players'!B:X,11,FALSE),0)</f>
        <v>0</v>
      </c>
      <c r="H466" s="23">
        <f>IFERROR(VLOOKUP($C466,'World Cup Players'!#REF!,11,FALSE),0)</f>
        <v>0</v>
      </c>
      <c r="I466" s="23">
        <f>IFERROR(VLOOKUP($C466,'GAME WINNING GOALS'!A:B,2,FALSE),0)</f>
        <v>0</v>
      </c>
      <c r="J466" s="23">
        <f>IFERROR(VLOOKUP($C466,'World Cup Players'!#REF!,16,FALSE),0)</f>
        <v>0</v>
      </c>
      <c r="K466" s="23">
        <f>IFERROR(VLOOKUP($C466,'World Cup Players'!#REF!,16,FALSE),0)</f>
        <v>0</v>
      </c>
      <c r="L466" s="44">
        <f>IFERROR(VLOOKUP($C466,'World Cup GK'!B:AE,16,FALSE),0)</f>
        <v>1</v>
      </c>
      <c r="M466" s="44">
        <f>IFERROR(VLOOKUP($C466,'World Cup GK'!B:AE,19,FALSE),0)</f>
        <v>1</v>
      </c>
      <c r="N466" s="44">
        <f>IFERROR(VLOOKUP($C466,'World Cup GK'!B:AE,14,FALSE),0)</f>
        <v>9</v>
      </c>
      <c r="O466" s="44">
        <f>IFERROR(VLOOKUP($C466,'World Cup GK'!B:AE,11,FALSE),0)</f>
        <v>4</v>
      </c>
      <c r="P466" s="43">
        <f t="shared" si="105"/>
        <v>5.7879999999999994</v>
      </c>
      <c r="S466" s="24"/>
      <c r="T466" s="266" t="s">
        <v>343</v>
      </c>
      <c r="U466" s="23" t="s">
        <v>1104</v>
      </c>
      <c r="V466" s="30"/>
      <c r="W466" s="23">
        <v>360</v>
      </c>
      <c r="X466" s="23">
        <v>0</v>
      </c>
      <c r="Y466" s="23">
        <v>0</v>
      </c>
      <c r="Z466" s="23">
        <v>0</v>
      </c>
      <c r="AA466" s="23">
        <v>0</v>
      </c>
      <c r="AB466" s="23">
        <v>0</v>
      </c>
      <c r="AC466" s="44">
        <v>1</v>
      </c>
      <c r="AD466" s="44">
        <v>1</v>
      </c>
      <c r="AE466" s="44">
        <v>9</v>
      </c>
      <c r="AF466" s="44">
        <v>4</v>
      </c>
      <c r="AG466" s="43">
        <v>5.7879999999999994</v>
      </c>
      <c r="AI466" s="24"/>
      <c r="AJ466" s="266" t="s">
        <v>343</v>
      </c>
      <c r="AK466" s="23" t="s">
        <v>1104</v>
      </c>
      <c r="AL466" s="30"/>
      <c r="AM466" s="397">
        <f t="shared" si="116"/>
        <v>0</v>
      </c>
      <c r="AN466" s="397">
        <f t="shared" si="117"/>
        <v>0</v>
      </c>
      <c r="AO466" s="397">
        <f t="shared" si="117"/>
        <v>0</v>
      </c>
      <c r="AP466" s="397">
        <f t="shared" si="118"/>
        <v>0</v>
      </c>
      <c r="AQ466" s="397">
        <f t="shared" si="118"/>
        <v>0</v>
      </c>
      <c r="AR466" s="397">
        <f t="shared" si="118"/>
        <v>0</v>
      </c>
      <c r="AS466" s="397">
        <f t="shared" si="118"/>
        <v>0</v>
      </c>
      <c r="AT466" s="397">
        <f t="shared" si="119"/>
        <v>0</v>
      </c>
      <c r="AU466" s="397">
        <f t="shared" si="119"/>
        <v>0</v>
      </c>
      <c r="AV466" s="397">
        <f t="shared" si="119"/>
        <v>0</v>
      </c>
      <c r="AW466" s="314">
        <f t="shared" si="120"/>
        <v>0</v>
      </c>
    </row>
    <row r="467" spans="2:49" x14ac:dyDescent="0.25">
      <c r="B467" s="24"/>
      <c r="C467" s="264" t="s">
        <v>795</v>
      </c>
      <c r="D467" s="23">
        <f>IFERROR(VLOOKUP($C467,'World Cup Players'!B:X,3,FALSE),0)</f>
        <v>0</v>
      </c>
      <c r="E467" s="30"/>
      <c r="L467" s="44"/>
      <c r="M467" s="44"/>
      <c r="N467" s="44"/>
      <c r="O467" s="44"/>
      <c r="S467" s="24"/>
      <c r="T467" s="264" t="s">
        <v>795</v>
      </c>
      <c r="U467" s="23">
        <v>0</v>
      </c>
      <c r="V467" s="30"/>
      <c r="W467" s="23">
        <v>0</v>
      </c>
      <c r="X467" s="23">
        <v>0</v>
      </c>
      <c r="Y467" s="23">
        <v>0</v>
      </c>
      <c r="Z467" s="23">
        <v>0</v>
      </c>
      <c r="AA467" s="23">
        <v>0</v>
      </c>
      <c r="AB467" s="23">
        <v>0</v>
      </c>
      <c r="AC467" s="44">
        <v>0</v>
      </c>
      <c r="AD467" s="44">
        <v>0</v>
      </c>
      <c r="AE467" s="44">
        <v>0</v>
      </c>
      <c r="AF467" s="44">
        <v>0</v>
      </c>
      <c r="AG467" s="43">
        <v>0</v>
      </c>
      <c r="AI467" s="24"/>
      <c r="AJ467" s="264" t="s">
        <v>795</v>
      </c>
      <c r="AK467" s="23">
        <v>0</v>
      </c>
      <c r="AL467" s="30"/>
      <c r="AM467" s="397">
        <f t="shared" si="116"/>
        <v>0</v>
      </c>
      <c r="AN467" s="397">
        <f t="shared" si="117"/>
        <v>0</v>
      </c>
      <c r="AO467" s="397">
        <f t="shared" si="117"/>
        <v>0</v>
      </c>
      <c r="AP467" s="397">
        <f t="shared" si="118"/>
        <v>0</v>
      </c>
      <c r="AQ467" s="397">
        <f t="shared" si="118"/>
        <v>0</v>
      </c>
      <c r="AR467" s="397">
        <f t="shared" si="118"/>
        <v>0</v>
      </c>
      <c r="AS467" s="397">
        <f t="shared" si="118"/>
        <v>0</v>
      </c>
      <c r="AT467" s="397">
        <f t="shared" si="119"/>
        <v>0</v>
      </c>
      <c r="AU467" s="397">
        <f t="shared" si="119"/>
        <v>0</v>
      </c>
      <c r="AV467" s="397">
        <f t="shared" si="119"/>
        <v>0</v>
      </c>
      <c r="AW467" s="314">
        <f t="shared" ref="AW467:AW473" si="121">P467-AG467</f>
        <v>0</v>
      </c>
    </row>
    <row r="468" spans="2:49" x14ac:dyDescent="0.25">
      <c r="B468" s="24"/>
      <c r="C468" s="264" t="s">
        <v>300</v>
      </c>
      <c r="D468" s="23">
        <f>IFERROR(VLOOKUP($C468,'World Cup Players'!B:X,3,FALSE),0)</f>
        <v>0</v>
      </c>
      <c r="E468" s="30"/>
      <c r="L468" s="44"/>
      <c r="M468" s="44"/>
      <c r="N468" s="44"/>
      <c r="O468" s="44"/>
      <c r="S468" s="24"/>
      <c r="T468" s="264" t="s">
        <v>300</v>
      </c>
      <c r="U468" s="23">
        <v>0</v>
      </c>
      <c r="V468" s="30"/>
      <c r="W468" s="23">
        <v>0</v>
      </c>
      <c r="X468" s="23">
        <v>0</v>
      </c>
      <c r="Y468" s="23">
        <v>0</v>
      </c>
      <c r="Z468" s="23">
        <v>0</v>
      </c>
      <c r="AA468" s="23">
        <v>0</v>
      </c>
      <c r="AB468" s="23">
        <v>0</v>
      </c>
      <c r="AC468" s="44">
        <v>0</v>
      </c>
      <c r="AD468" s="44">
        <v>0</v>
      </c>
      <c r="AE468" s="44">
        <v>0</v>
      </c>
      <c r="AF468" s="44">
        <v>0</v>
      </c>
      <c r="AG468" s="43">
        <v>0</v>
      </c>
      <c r="AI468" s="24"/>
      <c r="AJ468" s="264" t="s">
        <v>300</v>
      </c>
      <c r="AK468" s="23">
        <v>0</v>
      </c>
      <c r="AL468" s="30"/>
      <c r="AM468" s="397">
        <f t="shared" si="116"/>
        <v>0</v>
      </c>
      <c r="AN468" s="397">
        <f t="shared" si="117"/>
        <v>0</v>
      </c>
      <c r="AO468" s="397">
        <f t="shared" si="117"/>
        <v>0</v>
      </c>
      <c r="AP468" s="397">
        <f t="shared" si="118"/>
        <v>0</v>
      </c>
      <c r="AQ468" s="397">
        <f t="shared" si="118"/>
        <v>0</v>
      </c>
      <c r="AR468" s="397">
        <f t="shared" si="118"/>
        <v>0</v>
      </c>
      <c r="AS468" s="397">
        <f t="shared" si="118"/>
        <v>0</v>
      </c>
      <c r="AT468" s="397">
        <f t="shared" si="119"/>
        <v>0</v>
      </c>
      <c r="AU468" s="397">
        <f t="shared" si="119"/>
        <v>0</v>
      </c>
      <c r="AV468" s="397">
        <f t="shared" si="119"/>
        <v>0</v>
      </c>
      <c r="AW468" s="314">
        <f t="shared" si="121"/>
        <v>0</v>
      </c>
    </row>
    <row r="469" spans="2:49" x14ac:dyDescent="0.25">
      <c r="B469" s="24"/>
      <c r="C469" s="264" t="s">
        <v>796</v>
      </c>
      <c r="D469" s="23">
        <f>IFERROR(VLOOKUP($C469,'World Cup Players'!B:X,3,FALSE),0)</f>
        <v>0</v>
      </c>
      <c r="E469" s="30"/>
      <c r="L469" s="44"/>
      <c r="M469" s="44"/>
      <c r="N469" s="44"/>
      <c r="O469" s="44"/>
      <c r="S469" s="24"/>
      <c r="T469" s="264" t="s">
        <v>796</v>
      </c>
      <c r="U469" s="23">
        <v>0</v>
      </c>
      <c r="V469" s="30"/>
      <c r="W469" s="23">
        <v>0</v>
      </c>
      <c r="X469" s="23">
        <v>0</v>
      </c>
      <c r="Y469" s="23">
        <v>0</v>
      </c>
      <c r="Z469" s="23">
        <v>0</v>
      </c>
      <c r="AA469" s="23">
        <v>0</v>
      </c>
      <c r="AB469" s="23">
        <v>0</v>
      </c>
      <c r="AC469" s="44">
        <v>0</v>
      </c>
      <c r="AD469" s="44">
        <v>0</v>
      </c>
      <c r="AE469" s="44">
        <v>0</v>
      </c>
      <c r="AF469" s="44">
        <v>0</v>
      </c>
      <c r="AG469" s="43">
        <v>0</v>
      </c>
      <c r="AI469" s="24"/>
      <c r="AJ469" s="264" t="s">
        <v>796</v>
      </c>
      <c r="AK469" s="23">
        <v>0</v>
      </c>
      <c r="AL469" s="30"/>
      <c r="AM469" s="397">
        <f t="shared" si="116"/>
        <v>0</v>
      </c>
      <c r="AN469" s="397">
        <f t="shared" si="117"/>
        <v>0</v>
      </c>
      <c r="AO469" s="397">
        <f t="shared" si="117"/>
        <v>0</v>
      </c>
      <c r="AP469" s="397">
        <f t="shared" si="118"/>
        <v>0</v>
      </c>
      <c r="AQ469" s="397">
        <f t="shared" si="118"/>
        <v>0</v>
      </c>
      <c r="AR469" s="397">
        <f t="shared" si="118"/>
        <v>0</v>
      </c>
      <c r="AS469" s="397">
        <f t="shared" si="118"/>
        <v>0</v>
      </c>
      <c r="AT469" s="397">
        <f t="shared" si="119"/>
        <v>0</v>
      </c>
      <c r="AU469" s="397">
        <f t="shared" si="119"/>
        <v>0</v>
      </c>
      <c r="AV469" s="397">
        <f t="shared" si="119"/>
        <v>0</v>
      </c>
      <c r="AW469" s="314">
        <f t="shared" si="121"/>
        <v>0</v>
      </c>
    </row>
    <row r="470" spans="2:49" x14ac:dyDescent="0.25">
      <c r="B470" s="22" t="s">
        <v>315</v>
      </c>
      <c r="C470" s="293">
        <v>0</v>
      </c>
      <c r="D470" s="35">
        <f t="shared" ref="D470:E470" si="122">SUM(D472:D496)</f>
        <v>0</v>
      </c>
      <c r="E470" s="35">
        <f t="shared" si="122"/>
        <v>0</v>
      </c>
      <c r="F470" s="35">
        <f>SUM(F472:F500)</f>
        <v>9064</v>
      </c>
      <c r="G470" s="35">
        <f>SUM(G472:G500)</f>
        <v>23</v>
      </c>
      <c r="H470" s="35">
        <f t="shared" ref="H470:O470" si="123">SUM(H472:H500)</f>
        <v>10</v>
      </c>
      <c r="I470" s="35">
        <f t="shared" si="123"/>
        <v>8</v>
      </c>
      <c r="J470" s="35">
        <f t="shared" si="123"/>
        <v>3</v>
      </c>
      <c r="K470" s="35">
        <f t="shared" si="123"/>
        <v>0</v>
      </c>
      <c r="L470" s="35">
        <f>SUM(L472:L500)</f>
        <v>10</v>
      </c>
      <c r="M470" s="35">
        <f t="shared" si="123"/>
        <v>9</v>
      </c>
      <c r="N470" s="35">
        <f t="shared" si="123"/>
        <v>55</v>
      </c>
      <c r="O470" s="35">
        <f t="shared" si="123"/>
        <v>14</v>
      </c>
      <c r="P470" s="43">
        <f t="shared" ref="P470:P534" si="124">SUM((F470*0.0083)+G470+H470+I470+L470+M470+(N470*0.2))-((J470*0.25)+(K470*0.5))-(O470*0.25)</f>
        <v>141.9812</v>
      </c>
      <c r="S470" s="22" t="s">
        <v>315</v>
      </c>
      <c r="T470" s="293">
        <v>0</v>
      </c>
      <c r="U470" s="35">
        <v>0</v>
      </c>
      <c r="V470" s="35">
        <v>0</v>
      </c>
      <c r="W470" s="35">
        <v>8292</v>
      </c>
      <c r="X470" s="35">
        <v>22</v>
      </c>
      <c r="Y470" s="35">
        <v>9</v>
      </c>
      <c r="Z470" s="35">
        <v>8</v>
      </c>
      <c r="AA470" s="35">
        <v>3</v>
      </c>
      <c r="AB470" s="35">
        <v>0</v>
      </c>
      <c r="AC470" s="35">
        <v>10</v>
      </c>
      <c r="AD470" s="35">
        <v>9</v>
      </c>
      <c r="AE470" s="35">
        <v>55</v>
      </c>
      <c r="AF470" s="35">
        <v>14</v>
      </c>
      <c r="AG470" s="43">
        <v>133.5736</v>
      </c>
      <c r="AI470" s="22" t="s">
        <v>315</v>
      </c>
      <c r="AJ470" s="293">
        <v>0</v>
      </c>
      <c r="AK470" s="35">
        <v>0</v>
      </c>
      <c r="AL470" s="35">
        <v>0</v>
      </c>
      <c r="AM470" s="397">
        <f t="shared" si="116"/>
        <v>772</v>
      </c>
      <c r="AN470" s="397">
        <f t="shared" si="117"/>
        <v>1</v>
      </c>
      <c r="AO470" s="397">
        <f t="shared" si="117"/>
        <v>1</v>
      </c>
      <c r="AP470" s="397">
        <f t="shared" si="118"/>
        <v>0</v>
      </c>
      <c r="AQ470" s="397">
        <f t="shared" si="118"/>
        <v>0</v>
      </c>
      <c r="AR470" s="397">
        <f t="shared" si="118"/>
        <v>0</v>
      </c>
      <c r="AS470" s="397">
        <f t="shared" si="118"/>
        <v>0</v>
      </c>
      <c r="AT470" s="397">
        <f t="shared" si="119"/>
        <v>0</v>
      </c>
      <c r="AU470" s="397">
        <f t="shared" si="119"/>
        <v>0</v>
      </c>
      <c r="AV470" s="397">
        <f t="shared" si="119"/>
        <v>0</v>
      </c>
      <c r="AW470" s="314">
        <f t="shared" si="121"/>
        <v>8.4076000000000022</v>
      </c>
    </row>
    <row r="471" spans="2:49" x14ac:dyDescent="0.25">
      <c r="B471" s="24"/>
      <c r="C471" s="265" t="s">
        <v>425</v>
      </c>
      <c r="D471" s="23" t="str">
        <f>IFERROR(VLOOKUP($C471,'World Cup Players'!B:X,3,FALSE),0)</f>
        <v>fr France</v>
      </c>
      <c r="E471" s="30"/>
      <c r="F471" s="23">
        <f>IFERROR(VLOOKUP($C471,'World Cup Players'!B:X,9,FALSE),0)</f>
        <v>605</v>
      </c>
      <c r="G471" s="23">
        <f>IFERROR(VLOOKUP($C471,'World Cup Players'!B:X,11,FALSE),0)</f>
        <v>8</v>
      </c>
      <c r="H471" s="23">
        <f>IFERROR(VLOOKUP($C471,'World Cup Players'!B:X,12,FALSE),0)</f>
        <v>3</v>
      </c>
      <c r="I471" s="23">
        <f>IFERROR(VLOOKUP($C471,'GAME WINNING GOALS'!A:B,2,FALSE),0)</f>
        <v>4</v>
      </c>
      <c r="J471" s="23">
        <f>IFERROR(VLOOKUP($C471,'World Cup Players'!B:X,17,FALSE),0)</f>
        <v>1</v>
      </c>
      <c r="K471" s="23">
        <f>IFERROR(VLOOKUP($C471,'World Cup Players'!B:X,18,FALSE),0)</f>
        <v>0</v>
      </c>
      <c r="L471" s="44">
        <f>IFERROR(VLOOKUP($C471,'World Cup GK'!B:AE,16,FALSE),0)</f>
        <v>0</v>
      </c>
      <c r="M471" s="44">
        <f>IFERROR(VLOOKUP($C471,'World Cup GK'!B:AE,19,FALSE),0)</f>
        <v>0</v>
      </c>
      <c r="N471" s="44">
        <f>IFERROR(VLOOKUP($C471,'World Cup GK'!B:AE,14,FALSE),0)</f>
        <v>0</v>
      </c>
      <c r="O471" s="44">
        <f>IFERROR(VLOOKUP($C471,'World Cup GK'!B:AE,11,FALSE),0)</f>
        <v>0</v>
      </c>
      <c r="P471" s="43">
        <f t="shared" si="124"/>
        <v>19.7715</v>
      </c>
      <c r="S471" s="24"/>
      <c r="T471" s="265" t="s">
        <v>425</v>
      </c>
      <c r="U471" s="23" t="s">
        <v>1420</v>
      </c>
      <c r="V471" s="30"/>
      <c r="W471" s="23">
        <v>439</v>
      </c>
      <c r="X471" s="23">
        <v>7</v>
      </c>
      <c r="Y471" s="23">
        <v>2</v>
      </c>
      <c r="Z471" s="23">
        <v>3</v>
      </c>
      <c r="AA471" s="23">
        <v>0</v>
      </c>
      <c r="AB471" s="23">
        <v>0</v>
      </c>
      <c r="AC471" s="44">
        <v>0</v>
      </c>
      <c r="AD471" s="44">
        <v>0</v>
      </c>
      <c r="AE471" s="44">
        <v>0</v>
      </c>
      <c r="AF471" s="44">
        <v>0</v>
      </c>
      <c r="AG471" s="43">
        <v>15.643699999999999</v>
      </c>
      <c r="AI471" s="24"/>
      <c r="AJ471" s="265" t="s">
        <v>425</v>
      </c>
      <c r="AK471" s="23" t="s">
        <v>1420</v>
      </c>
      <c r="AL471" s="30"/>
      <c r="AM471" s="397">
        <f t="shared" si="116"/>
        <v>166</v>
      </c>
      <c r="AN471" s="397">
        <f t="shared" si="117"/>
        <v>1</v>
      </c>
      <c r="AO471" s="397">
        <f t="shared" si="117"/>
        <v>1</v>
      </c>
      <c r="AP471" s="397">
        <f t="shared" si="118"/>
        <v>1</v>
      </c>
      <c r="AQ471" s="397">
        <f t="shared" si="118"/>
        <v>1</v>
      </c>
      <c r="AR471" s="397">
        <f t="shared" si="118"/>
        <v>0</v>
      </c>
      <c r="AS471" s="397">
        <f t="shared" si="118"/>
        <v>0</v>
      </c>
      <c r="AT471" s="397">
        <f t="shared" si="119"/>
        <v>0</v>
      </c>
      <c r="AU471" s="397">
        <f t="shared" si="119"/>
        <v>0</v>
      </c>
      <c r="AV471" s="397">
        <f t="shared" si="119"/>
        <v>0</v>
      </c>
      <c r="AW471" s="314">
        <f t="shared" si="121"/>
        <v>4.1278000000000006</v>
      </c>
    </row>
    <row r="472" spans="2:49" x14ac:dyDescent="0.25">
      <c r="B472" s="24"/>
      <c r="C472" s="295" t="s">
        <v>5</v>
      </c>
      <c r="D472" s="23" t="str">
        <f>IFERROR(VLOOKUP($C472,'World Cup Players'!B:X,3,FALSE),0)</f>
        <v>eng England</v>
      </c>
      <c r="E472" s="30"/>
      <c r="F472" s="23">
        <f>IFERROR(VLOOKUP($C472,'World Cup Players'!B:X,9,FALSE),0)</f>
        <v>652</v>
      </c>
      <c r="G472" s="23">
        <f>IFERROR(VLOOKUP($C472,'World Cup Players'!B:X,11,FALSE),0)</f>
        <v>6</v>
      </c>
      <c r="H472" s="23">
        <f>IFERROR(VLOOKUP($C472,'World Cup Players'!B:X,12,FALSE),0)</f>
        <v>1</v>
      </c>
      <c r="I472" s="23">
        <f>IFERROR(VLOOKUP($C472,'GAME WINNING GOALS'!A:B,2,FALSE),0)</f>
        <v>2</v>
      </c>
      <c r="J472" s="23">
        <f>IFERROR(VLOOKUP($C472,'World Cup Players'!B:X,17,FALSE),0)</f>
        <v>0</v>
      </c>
      <c r="K472" s="23">
        <f>IFERROR(VLOOKUP($C472,'World Cup Players'!B:X,18,FALSE),0)</f>
        <v>0</v>
      </c>
      <c r="L472" s="44">
        <f>IFERROR(VLOOKUP($C472,'World Cup GK'!B:AE,16,FALSE),0)</f>
        <v>0</v>
      </c>
      <c r="M472" s="44">
        <f>IFERROR(VLOOKUP($C472,'World Cup GK'!B:AE,19,FALSE),0)</f>
        <v>0</v>
      </c>
      <c r="N472" s="44">
        <f>IFERROR(VLOOKUP($C472,'World Cup GK'!B:AE,14,FALSE),0)</f>
        <v>0</v>
      </c>
      <c r="O472" s="44">
        <f>IFERROR(VLOOKUP($C472,'World Cup GK'!B:AE,11,FALSE),0)</f>
        <v>0</v>
      </c>
      <c r="P472" s="43">
        <f t="shared" si="124"/>
        <v>14.4116</v>
      </c>
      <c r="S472" s="24"/>
      <c r="T472" s="295" t="s">
        <v>5</v>
      </c>
      <c r="U472" s="23" t="s">
        <v>1542</v>
      </c>
      <c r="V472" s="30"/>
      <c r="W472" s="23">
        <v>442</v>
      </c>
      <c r="X472" s="23">
        <v>6</v>
      </c>
      <c r="Y472" s="23">
        <v>1</v>
      </c>
      <c r="Z472" s="23">
        <v>2</v>
      </c>
      <c r="AA472" s="23">
        <v>0</v>
      </c>
      <c r="AB472" s="23">
        <v>0</v>
      </c>
      <c r="AC472" s="44">
        <v>0</v>
      </c>
      <c r="AD472" s="44">
        <v>0</v>
      </c>
      <c r="AE472" s="44">
        <v>0</v>
      </c>
      <c r="AF472" s="44">
        <v>0</v>
      </c>
      <c r="AG472" s="43">
        <v>12.6686</v>
      </c>
      <c r="AI472" s="24"/>
      <c r="AJ472" s="295" t="s">
        <v>5</v>
      </c>
      <c r="AK472" s="23" t="s">
        <v>1542</v>
      </c>
      <c r="AL472" s="30"/>
      <c r="AM472" s="397">
        <f t="shared" si="116"/>
        <v>210</v>
      </c>
      <c r="AN472" s="397">
        <f t="shared" si="117"/>
        <v>0</v>
      </c>
      <c r="AO472" s="397">
        <f t="shared" si="117"/>
        <v>0</v>
      </c>
      <c r="AP472" s="397">
        <f t="shared" si="118"/>
        <v>0</v>
      </c>
      <c r="AQ472" s="397">
        <f t="shared" si="118"/>
        <v>0</v>
      </c>
      <c r="AR472" s="397">
        <f t="shared" si="118"/>
        <v>0</v>
      </c>
      <c r="AS472" s="397">
        <f t="shared" si="118"/>
        <v>0</v>
      </c>
      <c r="AT472" s="397">
        <f t="shared" si="119"/>
        <v>0</v>
      </c>
      <c r="AU472" s="397">
        <f t="shared" si="119"/>
        <v>0</v>
      </c>
      <c r="AV472" s="397">
        <f t="shared" si="119"/>
        <v>0</v>
      </c>
      <c r="AW472" s="314">
        <f t="shared" si="121"/>
        <v>1.7430000000000003</v>
      </c>
    </row>
    <row r="473" spans="2:49" x14ac:dyDescent="0.25">
      <c r="B473" s="24"/>
      <c r="C473" s="265" t="s">
        <v>689</v>
      </c>
      <c r="D473" s="23" t="str">
        <f>IFERROR(VLOOKUP($C473,'World Cup Players'!B:X,3,FALSE),0)</f>
        <v>no Norway</v>
      </c>
      <c r="E473" s="30"/>
      <c r="F473" s="23">
        <f>IFERROR(VLOOKUP($C473,'World Cup Players'!B:X,9,FALSE),0)</f>
        <v>465</v>
      </c>
      <c r="G473" s="23">
        <f>IFERROR(VLOOKUP($C473,'World Cup Players'!B:X,11,FALSE),0)</f>
        <v>7</v>
      </c>
      <c r="H473" s="23">
        <f>IFERROR(VLOOKUP($C473,'World Cup Players'!B:X,12,FALSE),0)</f>
        <v>0</v>
      </c>
      <c r="I473" s="23">
        <f>IFERROR(VLOOKUP($C473,'GAME WINNING GOALS'!A:B,2,FALSE),0)</f>
        <v>4</v>
      </c>
      <c r="J473" s="23">
        <f>IFERROR(VLOOKUP($C473,'World Cup Players'!B:X,17,FALSE),0)</f>
        <v>0</v>
      </c>
      <c r="K473" s="23">
        <f>IFERROR(VLOOKUP($C473,'World Cup Players'!B:X,18,FALSE),0)</f>
        <v>0</v>
      </c>
      <c r="L473" s="44">
        <f>IFERROR(VLOOKUP($C473,'World Cup GK'!B:AE,16,FALSE),0)</f>
        <v>0</v>
      </c>
      <c r="M473" s="44">
        <f>IFERROR(VLOOKUP($C473,'World Cup GK'!B:AE,19,FALSE),0)</f>
        <v>0</v>
      </c>
      <c r="N473" s="44">
        <f>IFERROR(VLOOKUP($C473,'World Cup GK'!B:AE,14,FALSE),0)</f>
        <v>0</v>
      </c>
      <c r="O473" s="44">
        <f>IFERROR(VLOOKUP($C473,'World Cup GK'!B:AE,11,FALSE),0)</f>
        <v>0</v>
      </c>
      <c r="P473" s="43">
        <f t="shared" si="124"/>
        <v>14.859500000000001</v>
      </c>
      <c r="S473" s="24"/>
      <c r="T473" s="265" t="s">
        <v>689</v>
      </c>
      <c r="U473" s="23" t="s">
        <v>1397</v>
      </c>
      <c r="V473" s="30"/>
      <c r="W473" s="23">
        <v>360</v>
      </c>
      <c r="X473" s="23">
        <v>7</v>
      </c>
      <c r="Y473" s="23">
        <v>0</v>
      </c>
      <c r="Z473" s="23">
        <v>4</v>
      </c>
      <c r="AA473" s="23">
        <v>0</v>
      </c>
      <c r="AB473" s="23">
        <v>0</v>
      </c>
      <c r="AC473" s="44">
        <v>0</v>
      </c>
      <c r="AD473" s="44">
        <v>0</v>
      </c>
      <c r="AE473" s="44">
        <v>0</v>
      </c>
      <c r="AF473" s="44">
        <v>0</v>
      </c>
      <c r="AG473" s="43">
        <v>13.988</v>
      </c>
      <c r="AI473" s="24"/>
      <c r="AJ473" s="265" t="s">
        <v>689</v>
      </c>
      <c r="AK473" s="23" t="s">
        <v>1397</v>
      </c>
      <c r="AL473" s="30"/>
      <c r="AM473" s="397">
        <f t="shared" si="116"/>
        <v>105</v>
      </c>
      <c r="AN473" s="397">
        <f t="shared" si="117"/>
        <v>0</v>
      </c>
      <c r="AO473" s="397">
        <f t="shared" si="117"/>
        <v>0</v>
      </c>
      <c r="AP473" s="397">
        <f t="shared" si="118"/>
        <v>0</v>
      </c>
      <c r="AQ473" s="397">
        <f t="shared" si="118"/>
        <v>0</v>
      </c>
      <c r="AR473" s="397">
        <f t="shared" si="118"/>
        <v>0</v>
      </c>
      <c r="AS473" s="397">
        <f t="shared" si="118"/>
        <v>0</v>
      </c>
      <c r="AT473" s="397">
        <f t="shared" si="119"/>
        <v>0</v>
      </c>
      <c r="AU473" s="397">
        <f t="shared" si="119"/>
        <v>0</v>
      </c>
      <c r="AV473" s="397">
        <f t="shared" si="119"/>
        <v>0</v>
      </c>
      <c r="AW473" s="314">
        <f t="shared" si="121"/>
        <v>0.87150000000000105</v>
      </c>
    </row>
    <row r="474" spans="2:49" x14ac:dyDescent="0.25">
      <c r="B474" s="24"/>
      <c r="C474" s="265" t="s">
        <v>249</v>
      </c>
      <c r="D474" s="23" t="str">
        <f>IFERROR(VLOOKUP($C474,'World Cup Players'!B:X,3,FALSE),0)</f>
        <v>br Brazil</v>
      </c>
      <c r="E474" s="30"/>
      <c r="F474" s="23">
        <f>IFERROR(VLOOKUP($C474,'World Cup Players'!B:X,9,FALSE),0)</f>
        <v>129</v>
      </c>
      <c r="G474" s="23">
        <f>IFERROR(VLOOKUP($C474,'World Cup Players'!B:X,11,FALSE),0)</f>
        <v>0</v>
      </c>
      <c r="H474" s="23">
        <f>IFERROR(VLOOKUP($C474,'World Cup Players'!B:X,12,FALSE),0)</f>
        <v>0</v>
      </c>
      <c r="I474" s="23">
        <f>IFERROR(VLOOKUP($C474,'GAME WINNING GOALS'!A:B,2,FALSE),0)</f>
        <v>0</v>
      </c>
      <c r="J474" s="23">
        <f>IFERROR(VLOOKUP($C474,'World Cup Players'!B:X,17,FALSE),0)</f>
        <v>0</v>
      </c>
      <c r="K474" s="23">
        <f>IFERROR(VLOOKUP($C474,'World Cup Players'!B:X,18,FALSE),0)</f>
        <v>0</v>
      </c>
      <c r="L474" s="44">
        <f>IFERROR(VLOOKUP($C474,'World Cup GK'!B:AE,16,FALSE),0)</f>
        <v>0</v>
      </c>
      <c r="M474" s="44">
        <f>IFERROR(VLOOKUP($C474,'World Cup GK'!B:AE,19,FALSE),0)</f>
        <v>0</v>
      </c>
      <c r="N474" s="44">
        <f>IFERROR(VLOOKUP($C474,'World Cup GK'!B:AE,14,FALSE),0)</f>
        <v>0</v>
      </c>
      <c r="O474" s="44">
        <f>IFERROR(VLOOKUP($C474,'World Cup GK'!B:AE,11,FALSE),0)</f>
        <v>0</v>
      </c>
      <c r="P474" s="43">
        <f t="shared" si="124"/>
        <v>1.0707</v>
      </c>
      <c r="S474" s="24"/>
      <c r="T474" s="265" t="s">
        <v>249</v>
      </c>
      <c r="U474" s="23" t="s">
        <v>989</v>
      </c>
      <c r="V474" s="30"/>
      <c r="W474" s="23">
        <v>129</v>
      </c>
      <c r="X474" s="23">
        <v>0</v>
      </c>
      <c r="Y474" s="23">
        <v>0</v>
      </c>
      <c r="Z474" s="23">
        <v>0</v>
      </c>
      <c r="AA474" s="23">
        <v>0</v>
      </c>
      <c r="AB474" s="23">
        <v>0</v>
      </c>
      <c r="AC474" s="44">
        <v>0</v>
      </c>
      <c r="AD474" s="44">
        <v>0</v>
      </c>
      <c r="AE474" s="44">
        <v>0</v>
      </c>
      <c r="AF474" s="44">
        <v>0</v>
      </c>
      <c r="AG474" s="43">
        <v>1.0707</v>
      </c>
      <c r="AI474" s="24"/>
      <c r="AJ474" s="265" t="s">
        <v>249</v>
      </c>
      <c r="AK474" s="23" t="s">
        <v>989</v>
      </c>
      <c r="AL474" s="30"/>
      <c r="AM474" s="397">
        <f t="shared" si="116"/>
        <v>0</v>
      </c>
      <c r="AN474" s="397">
        <f t="shared" si="117"/>
        <v>0</v>
      </c>
      <c r="AO474" s="397">
        <f t="shared" si="117"/>
        <v>0</v>
      </c>
      <c r="AP474" s="397">
        <f t="shared" si="118"/>
        <v>0</v>
      </c>
      <c r="AQ474" s="397">
        <f t="shared" si="118"/>
        <v>0</v>
      </c>
      <c r="AR474" s="397">
        <f t="shared" si="118"/>
        <v>0</v>
      </c>
      <c r="AS474" s="397">
        <f t="shared" si="118"/>
        <v>0</v>
      </c>
      <c r="AT474" s="397">
        <f t="shared" si="119"/>
        <v>0</v>
      </c>
      <c r="AU474" s="397">
        <f t="shared" si="119"/>
        <v>0</v>
      </c>
      <c r="AV474" s="397">
        <f t="shared" si="119"/>
        <v>0</v>
      </c>
      <c r="AW474" s="314">
        <f t="shared" si="120"/>
        <v>0</v>
      </c>
    </row>
    <row r="475" spans="2:49" x14ac:dyDescent="0.25">
      <c r="B475" s="24"/>
      <c r="C475" s="265" t="s">
        <v>697</v>
      </c>
      <c r="D475" s="23" t="str">
        <f>IFERROR(VLOOKUP($C475,'World Cup Players'!B:X,3,FALSE),0)</f>
        <v>co Colombia</v>
      </c>
      <c r="E475" s="30"/>
      <c r="F475" s="23">
        <f>IFERROR(VLOOKUP($C475,'World Cup Players'!B:X,9,FALSE),0)</f>
        <v>478</v>
      </c>
      <c r="G475" s="23">
        <f>IFERROR(VLOOKUP($C475,'World Cup Players'!B:X,11,FALSE),0)</f>
        <v>1</v>
      </c>
      <c r="H475" s="23">
        <f>IFERROR(VLOOKUP($C475,'World Cup Players'!B:X,12,FALSE),0)</f>
        <v>1</v>
      </c>
      <c r="I475" s="23">
        <f>IFERROR(VLOOKUP($C475,'GAME WINNING GOALS'!A:B,2,FALSE),0)</f>
        <v>1</v>
      </c>
      <c r="J475" s="23">
        <f>IFERROR(VLOOKUP($C475,'World Cup Players'!B:X,17,FALSE),0)</f>
        <v>0</v>
      </c>
      <c r="K475" s="23">
        <f>IFERROR(VLOOKUP($C475,'World Cup Players'!B:X,18,FALSE),0)</f>
        <v>0</v>
      </c>
      <c r="L475" s="44">
        <f>IFERROR(VLOOKUP($C475,'World Cup GK'!B:AE,16,FALSE),0)</f>
        <v>0</v>
      </c>
      <c r="M475" s="44">
        <f>IFERROR(VLOOKUP($C475,'World Cup GK'!B:AE,19,FALSE),0)</f>
        <v>0</v>
      </c>
      <c r="N475" s="44">
        <f>IFERROR(VLOOKUP($C475,'World Cup GK'!B:AE,14,FALSE),0)</f>
        <v>0</v>
      </c>
      <c r="O475" s="44">
        <f>IFERROR(VLOOKUP($C475,'World Cup GK'!B:AE,11,FALSE),0)</f>
        <v>0</v>
      </c>
      <c r="P475" s="43">
        <f t="shared" si="124"/>
        <v>6.9673999999999996</v>
      </c>
      <c r="S475" s="24"/>
      <c r="T475" s="265" t="s">
        <v>697</v>
      </c>
      <c r="U475" s="23" t="s">
        <v>1547</v>
      </c>
      <c r="V475" s="30"/>
      <c r="W475" s="23">
        <v>478</v>
      </c>
      <c r="X475" s="23">
        <v>1</v>
      </c>
      <c r="Y475" s="23">
        <v>1</v>
      </c>
      <c r="Z475" s="23">
        <v>1</v>
      </c>
      <c r="AA475" s="23">
        <v>0</v>
      </c>
      <c r="AB475" s="23">
        <v>0</v>
      </c>
      <c r="AC475" s="44">
        <v>0</v>
      </c>
      <c r="AD475" s="44">
        <v>0</v>
      </c>
      <c r="AE475" s="44">
        <v>0</v>
      </c>
      <c r="AF475" s="44">
        <v>0</v>
      </c>
      <c r="AG475" s="43">
        <v>6.9673999999999996</v>
      </c>
      <c r="AI475" s="24"/>
      <c r="AJ475" s="265" t="s">
        <v>697</v>
      </c>
      <c r="AK475" s="23" t="s">
        <v>1547</v>
      </c>
      <c r="AL475" s="30"/>
      <c r="AM475" s="397">
        <f t="shared" si="116"/>
        <v>0</v>
      </c>
      <c r="AN475" s="397">
        <f t="shared" si="117"/>
        <v>0</v>
      </c>
      <c r="AO475" s="397">
        <f t="shared" si="117"/>
        <v>0</v>
      </c>
      <c r="AP475" s="397">
        <f t="shared" si="118"/>
        <v>0</v>
      </c>
      <c r="AQ475" s="397">
        <f t="shared" si="118"/>
        <v>0</v>
      </c>
      <c r="AR475" s="397">
        <f t="shared" si="118"/>
        <v>0</v>
      </c>
      <c r="AS475" s="397">
        <f t="shared" si="118"/>
        <v>0</v>
      </c>
      <c r="AT475" s="397">
        <f t="shared" si="119"/>
        <v>0</v>
      </c>
      <c r="AU475" s="397">
        <f t="shared" si="119"/>
        <v>0</v>
      </c>
      <c r="AV475" s="397">
        <f t="shared" si="119"/>
        <v>0</v>
      </c>
      <c r="AW475" s="314">
        <f t="shared" si="120"/>
        <v>0</v>
      </c>
    </row>
    <row r="476" spans="2:49" x14ac:dyDescent="0.25">
      <c r="B476" s="24"/>
      <c r="C476" s="265" t="s">
        <v>649</v>
      </c>
      <c r="D476" s="23" t="str">
        <f>IFERROR(VLOOKUP($C476,'World Cup Players'!B:X,3,FALSE),0)</f>
        <v>nl Netherlands</v>
      </c>
      <c r="E476" s="30"/>
      <c r="F476" s="23">
        <f>IFERROR(VLOOKUP($C476,'World Cup Players'!B:X,9,FALSE),0)</f>
        <v>185</v>
      </c>
      <c r="G476" s="23">
        <f>IFERROR(VLOOKUP($C476,'World Cup Players'!B:X,11,FALSE),0)</f>
        <v>0</v>
      </c>
      <c r="H476" s="23">
        <f>IFERROR(VLOOKUP($C476,'World Cup Players'!B:X,12,FALSE),0)</f>
        <v>0</v>
      </c>
      <c r="I476" s="23">
        <f>IFERROR(VLOOKUP($C476,'GAME WINNING GOALS'!A:B,2,FALSE),0)</f>
        <v>0</v>
      </c>
      <c r="J476" s="23">
        <f>IFERROR(VLOOKUP($C476,'World Cup Players'!B:X,17,FALSE),0)</f>
        <v>0</v>
      </c>
      <c r="K476" s="23">
        <f>IFERROR(VLOOKUP($C476,'World Cup Players'!B:X,18,FALSE),0)</f>
        <v>0</v>
      </c>
      <c r="L476" s="44">
        <f>IFERROR(VLOOKUP($C476,'World Cup GK'!B:AE,16,FALSE),0)</f>
        <v>0</v>
      </c>
      <c r="M476" s="44">
        <f>IFERROR(VLOOKUP($C476,'World Cup GK'!B:AE,19,FALSE),0)</f>
        <v>0</v>
      </c>
      <c r="N476" s="44">
        <f>IFERROR(VLOOKUP($C476,'World Cup GK'!B:AE,14,FALSE),0)</f>
        <v>0</v>
      </c>
      <c r="O476" s="44">
        <f>IFERROR(VLOOKUP($C476,'World Cup GK'!B:AE,11,FALSE),0)</f>
        <v>0</v>
      </c>
      <c r="P476" s="43">
        <f t="shared" si="124"/>
        <v>1.5355000000000001</v>
      </c>
      <c r="S476" s="24"/>
      <c r="T476" s="265" t="s">
        <v>649</v>
      </c>
      <c r="U476" s="23" t="s">
        <v>647</v>
      </c>
      <c r="V476" s="30"/>
      <c r="W476" s="23">
        <v>185</v>
      </c>
      <c r="X476" s="23">
        <v>0</v>
      </c>
      <c r="Y476" s="23">
        <v>0</v>
      </c>
      <c r="Z476" s="23">
        <v>0</v>
      </c>
      <c r="AA476" s="23">
        <v>0</v>
      </c>
      <c r="AB476" s="23">
        <v>0</v>
      </c>
      <c r="AC476" s="44">
        <v>0</v>
      </c>
      <c r="AD476" s="44">
        <v>0</v>
      </c>
      <c r="AE476" s="44">
        <v>0</v>
      </c>
      <c r="AF476" s="44">
        <v>0</v>
      </c>
      <c r="AG476" s="43">
        <v>1.5355000000000001</v>
      </c>
      <c r="AI476" s="24"/>
      <c r="AJ476" s="265" t="s">
        <v>649</v>
      </c>
      <c r="AK476" s="23" t="s">
        <v>647</v>
      </c>
      <c r="AL476" s="30"/>
      <c r="AM476" s="397">
        <f t="shared" si="116"/>
        <v>0</v>
      </c>
      <c r="AN476" s="397">
        <f t="shared" si="117"/>
        <v>0</v>
      </c>
      <c r="AO476" s="397">
        <f t="shared" si="117"/>
        <v>0</v>
      </c>
      <c r="AP476" s="397">
        <f t="shared" si="118"/>
        <v>0</v>
      </c>
      <c r="AQ476" s="397">
        <f t="shared" si="118"/>
        <v>0</v>
      </c>
      <c r="AR476" s="397">
        <f t="shared" si="118"/>
        <v>0</v>
      </c>
      <c r="AS476" s="397">
        <f t="shared" si="118"/>
        <v>0</v>
      </c>
      <c r="AT476" s="397">
        <f t="shared" si="119"/>
        <v>0</v>
      </c>
      <c r="AU476" s="397">
        <f t="shared" si="119"/>
        <v>0</v>
      </c>
      <c r="AV476" s="397">
        <f t="shared" si="119"/>
        <v>0</v>
      </c>
      <c r="AW476" s="314">
        <f t="shared" si="120"/>
        <v>0</v>
      </c>
    </row>
    <row r="477" spans="2:49" x14ac:dyDescent="0.25">
      <c r="B477" s="24"/>
      <c r="C477" s="265" t="s">
        <v>491</v>
      </c>
      <c r="D477" s="23" t="str">
        <f>IFERROR(VLOOKUP($C477,'World Cup Players'!B:X,3,FALSE),0)</f>
        <v>pt Portugal</v>
      </c>
      <c r="E477" s="30"/>
      <c r="F477" s="23">
        <f>IFERROR(VLOOKUP($C477,'World Cup Players'!B:X,9,FALSE),0)</f>
        <v>422</v>
      </c>
      <c r="G477" s="23">
        <f>IFERROR(VLOOKUP($C477,'World Cup Players'!B:X,11,FALSE),0)</f>
        <v>0</v>
      </c>
      <c r="H477" s="23">
        <f>IFERROR(VLOOKUP($C477,'World Cup Players'!B:X,12,FALSE),0)</f>
        <v>1</v>
      </c>
      <c r="I477" s="23">
        <f>IFERROR(VLOOKUP($C477,'GAME WINNING GOALS'!A:B,2,FALSE),0)</f>
        <v>0</v>
      </c>
      <c r="J477" s="23">
        <f>IFERROR(VLOOKUP($C477,'World Cup Players'!B:X,17,FALSE),0)</f>
        <v>0</v>
      </c>
      <c r="K477" s="23">
        <f>IFERROR(VLOOKUP($C477,'World Cup Players'!B:X,18,FALSE),0)</f>
        <v>0</v>
      </c>
      <c r="L477" s="44">
        <f>IFERROR(VLOOKUP($C477,'World Cup GK'!B:AE,16,FALSE),0)</f>
        <v>0</v>
      </c>
      <c r="M477" s="44">
        <f>IFERROR(VLOOKUP($C477,'World Cup GK'!B:AE,19,FALSE),0)</f>
        <v>0</v>
      </c>
      <c r="N477" s="44">
        <f>IFERROR(VLOOKUP($C477,'World Cup GK'!B:AE,14,FALSE),0)</f>
        <v>0</v>
      </c>
      <c r="O477" s="44">
        <f>IFERROR(VLOOKUP($C477,'World Cup GK'!B:AE,11,FALSE),0)</f>
        <v>0</v>
      </c>
      <c r="P477" s="43">
        <f t="shared" si="124"/>
        <v>4.5026000000000002</v>
      </c>
      <c r="S477" s="24"/>
      <c r="T477" s="265" t="s">
        <v>491</v>
      </c>
      <c r="U477" s="23" t="s">
        <v>1545</v>
      </c>
      <c r="V477" s="30"/>
      <c r="W477" s="23">
        <v>422</v>
      </c>
      <c r="X477" s="23">
        <v>0</v>
      </c>
      <c r="Y477" s="23">
        <v>1</v>
      </c>
      <c r="Z477" s="23">
        <v>0</v>
      </c>
      <c r="AA477" s="23">
        <v>0</v>
      </c>
      <c r="AB477" s="23">
        <v>0</v>
      </c>
      <c r="AC477" s="44">
        <v>0</v>
      </c>
      <c r="AD477" s="44">
        <v>0</v>
      </c>
      <c r="AE477" s="44">
        <v>0</v>
      </c>
      <c r="AF477" s="44">
        <v>0</v>
      </c>
      <c r="AG477" s="43">
        <v>4.5026000000000002</v>
      </c>
      <c r="AI477" s="24"/>
      <c r="AJ477" s="265" t="s">
        <v>491</v>
      </c>
      <c r="AK477" s="23" t="s">
        <v>1545</v>
      </c>
      <c r="AL477" s="30"/>
      <c r="AM477" s="397">
        <f t="shared" si="116"/>
        <v>0</v>
      </c>
      <c r="AN477" s="397">
        <f t="shared" si="117"/>
        <v>0</v>
      </c>
      <c r="AO477" s="397">
        <f t="shared" si="117"/>
        <v>0</v>
      </c>
      <c r="AP477" s="397">
        <f t="shared" si="118"/>
        <v>0</v>
      </c>
      <c r="AQ477" s="397">
        <f t="shared" si="118"/>
        <v>0</v>
      </c>
      <c r="AR477" s="397">
        <f t="shared" si="118"/>
        <v>0</v>
      </c>
      <c r="AS477" s="397">
        <f t="shared" si="118"/>
        <v>0</v>
      </c>
      <c r="AT477" s="397">
        <f t="shared" si="119"/>
        <v>0</v>
      </c>
      <c r="AU477" s="397">
        <f t="shared" si="119"/>
        <v>0</v>
      </c>
      <c r="AV477" s="397">
        <f t="shared" si="119"/>
        <v>0</v>
      </c>
      <c r="AW477" s="314">
        <f t="shared" si="120"/>
        <v>0</v>
      </c>
    </row>
    <row r="478" spans="2:49" x14ac:dyDescent="0.25">
      <c r="B478" s="24"/>
      <c r="C478" s="265" t="s">
        <v>254</v>
      </c>
      <c r="D478" s="23" t="str">
        <f>IFERROR(VLOOKUP($C478,'World Cup Players'!B:X,3,FALSE),0)</f>
        <v>ca Canada</v>
      </c>
      <c r="E478" s="30"/>
      <c r="F478" s="23">
        <f>IFERROR(VLOOKUP($C478,'World Cup Players'!B:X,9,FALSE),0)</f>
        <v>420</v>
      </c>
      <c r="G478" s="23">
        <f>IFERROR(VLOOKUP($C478,'World Cup Players'!B:X,11,FALSE),0)</f>
        <v>3</v>
      </c>
      <c r="H478" s="23">
        <f>IFERROR(VLOOKUP($C478,'World Cup Players'!B:X,12,FALSE),0)</f>
        <v>0</v>
      </c>
      <c r="I478" s="23">
        <f>IFERROR(VLOOKUP($C478,'GAME WINNING GOALS'!A:B,2,FALSE),0)</f>
        <v>0</v>
      </c>
      <c r="J478" s="23">
        <f>IFERROR(VLOOKUP($C478,'World Cup Players'!B:X,17,FALSE),0)</f>
        <v>1</v>
      </c>
      <c r="K478" s="23">
        <f>IFERROR(VLOOKUP($C478,'World Cup Players'!B:X,18,FALSE),0)</f>
        <v>0</v>
      </c>
      <c r="L478" s="44">
        <f>IFERROR(VLOOKUP($C478,'World Cup GK'!B:AE,16,FALSE),0)</f>
        <v>0</v>
      </c>
      <c r="M478" s="44">
        <f>IFERROR(VLOOKUP($C478,'World Cup GK'!B:AE,19,FALSE),0)</f>
        <v>0</v>
      </c>
      <c r="N478" s="44">
        <f>IFERROR(VLOOKUP($C478,'World Cup GK'!B:AE,14,FALSE),0)</f>
        <v>0</v>
      </c>
      <c r="O478" s="44">
        <f>IFERROR(VLOOKUP($C478,'World Cup GK'!B:AE,11,FALSE),0)</f>
        <v>0</v>
      </c>
      <c r="P478" s="43">
        <f t="shared" si="124"/>
        <v>6.2360000000000007</v>
      </c>
      <c r="S478" s="24"/>
      <c r="T478" s="265" t="s">
        <v>254</v>
      </c>
      <c r="U478" s="23" t="s">
        <v>887</v>
      </c>
      <c r="V478" s="30"/>
      <c r="W478" s="23">
        <v>420</v>
      </c>
      <c r="X478" s="23">
        <v>3</v>
      </c>
      <c r="Y478" s="23">
        <v>0</v>
      </c>
      <c r="Z478" s="23">
        <v>0</v>
      </c>
      <c r="AA478" s="23">
        <v>1</v>
      </c>
      <c r="AB478" s="23">
        <v>0</v>
      </c>
      <c r="AC478" s="44">
        <v>0</v>
      </c>
      <c r="AD478" s="44">
        <v>0</v>
      </c>
      <c r="AE478" s="44">
        <v>0</v>
      </c>
      <c r="AF478" s="44">
        <v>0</v>
      </c>
      <c r="AG478" s="43">
        <v>6.2360000000000007</v>
      </c>
      <c r="AI478" s="24"/>
      <c r="AJ478" s="265" t="s">
        <v>254</v>
      </c>
      <c r="AK478" s="23" t="s">
        <v>887</v>
      </c>
      <c r="AL478" s="30"/>
      <c r="AM478" s="397">
        <f t="shared" si="116"/>
        <v>0</v>
      </c>
      <c r="AN478" s="397">
        <f t="shared" si="117"/>
        <v>0</v>
      </c>
      <c r="AO478" s="397">
        <f t="shared" si="117"/>
        <v>0</v>
      </c>
      <c r="AP478" s="397">
        <f t="shared" si="118"/>
        <v>0</v>
      </c>
      <c r="AQ478" s="397">
        <f t="shared" si="118"/>
        <v>0</v>
      </c>
      <c r="AR478" s="397">
        <f t="shared" si="118"/>
        <v>0</v>
      </c>
      <c r="AS478" s="397">
        <f t="shared" si="118"/>
        <v>0</v>
      </c>
      <c r="AT478" s="397">
        <f t="shared" si="119"/>
        <v>0</v>
      </c>
      <c r="AU478" s="397">
        <f t="shared" si="119"/>
        <v>0</v>
      </c>
      <c r="AV478" s="397">
        <f t="shared" si="119"/>
        <v>0</v>
      </c>
      <c r="AW478" s="314">
        <f t="shared" si="120"/>
        <v>0</v>
      </c>
    </row>
    <row r="479" spans="2:49" x14ac:dyDescent="0.25">
      <c r="B479" s="24"/>
      <c r="C479" s="278" t="s">
        <v>508</v>
      </c>
      <c r="D479" s="23" t="str">
        <f>IFERROR(VLOOKUP($C479,'World Cup Players'!B:X,3,FALSE),0)</f>
        <v>gh Ghana</v>
      </c>
      <c r="E479" s="30"/>
      <c r="F479" s="23">
        <f>IFERROR(VLOOKUP($C479,'World Cup Players'!B:X,9,FALSE),0)</f>
        <v>360</v>
      </c>
      <c r="G479" s="23">
        <f>IFERROR(VLOOKUP($C479,'World Cup Players'!B:X,11,FALSE),0)</f>
        <v>0</v>
      </c>
      <c r="H479" s="23">
        <f>IFERROR(VLOOKUP($C479,'World Cup Players'!B:X,12,FALSE),0)</f>
        <v>0</v>
      </c>
      <c r="I479" s="23">
        <f>IFERROR(VLOOKUP($C479,'GAME WINNING GOALS'!A:B,2,FALSE),0)</f>
        <v>0</v>
      </c>
      <c r="J479" s="23">
        <f>IFERROR(VLOOKUP($C479,'World Cup Players'!B:X,17,FALSE),0)</f>
        <v>0</v>
      </c>
      <c r="K479" s="23">
        <f>IFERROR(VLOOKUP($C479,'World Cup Players'!B:X,18,FALSE),0)</f>
        <v>0</v>
      </c>
      <c r="L479" s="44">
        <f>IFERROR(VLOOKUP($C479,'World Cup GK'!B:AE,16,FALSE),0)</f>
        <v>0</v>
      </c>
      <c r="M479" s="44">
        <f>IFERROR(VLOOKUP($C479,'World Cup GK'!B:AE,19,FALSE),0)</f>
        <v>0</v>
      </c>
      <c r="N479" s="44">
        <f>IFERROR(VLOOKUP($C479,'World Cup GK'!B:AE,14,FALSE),0)</f>
        <v>0</v>
      </c>
      <c r="O479" s="44">
        <f>IFERROR(VLOOKUP($C479,'World Cup GK'!B:AE,11,FALSE),0)</f>
        <v>0</v>
      </c>
      <c r="P479" s="43">
        <f t="shared" si="124"/>
        <v>2.988</v>
      </c>
      <c r="S479" s="24"/>
      <c r="T479" s="278" t="s">
        <v>508</v>
      </c>
      <c r="U479" s="23" t="s">
        <v>1534</v>
      </c>
      <c r="V479" s="30"/>
      <c r="W479" s="23">
        <v>360</v>
      </c>
      <c r="X479" s="23">
        <v>0</v>
      </c>
      <c r="Y479" s="23">
        <v>0</v>
      </c>
      <c r="Z479" s="23">
        <v>0</v>
      </c>
      <c r="AA479" s="23">
        <v>0</v>
      </c>
      <c r="AB479" s="23">
        <v>0</v>
      </c>
      <c r="AC479" s="44">
        <v>0</v>
      </c>
      <c r="AD479" s="44">
        <v>0</v>
      </c>
      <c r="AE479" s="44">
        <v>0</v>
      </c>
      <c r="AF479" s="44">
        <v>0</v>
      </c>
      <c r="AG479" s="43">
        <v>2.988</v>
      </c>
      <c r="AI479" s="24"/>
      <c r="AJ479" s="278" t="s">
        <v>508</v>
      </c>
      <c r="AK479" s="23" t="s">
        <v>1534</v>
      </c>
      <c r="AL479" s="30"/>
      <c r="AM479" s="397">
        <f t="shared" si="116"/>
        <v>0</v>
      </c>
      <c r="AN479" s="397">
        <f t="shared" si="117"/>
        <v>0</v>
      </c>
      <c r="AO479" s="397">
        <f t="shared" si="117"/>
        <v>0</v>
      </c>
      <c r="AP479" s="397">
        <f t="shared" si="118"/>
        <v>0</v>
      </c>
      <c r="AQ479" s="397">
        <f t="shared" si="118"/>
        <v>0</v>
      </c>
      <c r="AR479" s="397">
        <f t="shared" si="118"/>
        <v>0</v>
      </c>
      <c r="AS479" s="397">
        <f t="shared" si="118"/>
        <v>0</v>
      </c>
      <c r="AT479" s="397">
        <f t="shared" si="119"/>
        <v>0</v>
      </c>
      <c r="AU479" s="397">
        <f t="shared" si="119"/>
        <v>0</v>
      </c>
      <c r="AV479" s="397">
        <f t="shared" si="119"/>
        <v>0</v>
      </c>
      <c r="AW479" s="314">
        <f t="shared" si="120"/>
        <v>0</v>
      </c>
    </row>
    <row r="480" spans="2:49" x14ac:dyDescent="0.25">
      <c r="B480" s="24"/>
      <c r="C480" s="265" t="s">
        <v>407</v>
      </c>
      <c r="D480" s="23" t="str">
        <f>IFERROR(VLOOKUP($C480,'World Cup Players'!B:X,3,FALSE),0)</f>
        <v>ar Argentina</v>
      </c>
      <c r="E480" s="30"/>
      <c r="F480" s="23">
        <f>IFERROR(VLOOKUP($C480,'World Cup Players'!B:X,9,FALSE),0)</f>
        <v>570</v>
      </c>
      <c r="G480" s="23">
        <f>IFERROR(VLOOKUP($C480,'World Cup Players'!B:X,11,FALSE),0)</f>
        <v>2</v>
      </c>
      <c r="H480" s="23">
        <f>IFERROR(VLOOKUP($C480,'World Cup Players'!B:X,12,FALSE),0)</f>
        <v>0</v>
      </c>
      <c r="I480" s="23">
        <f>IFERROR(VLOOKUP($C480,'GAME WINNING GOALS'!A:B,2,FALSE),0)</f>
        <v>1</v>
      </c>
      <c r="J480" s="23">
        <f>IFERROR(VLOOKUP($C480,'World Cup Players'!B:X,17,FALSE),0)</f>
        <v>0</v>
      </c>
      <c r="K480" s="23">
        <f>IFERROR(VLOOKUP($C480,'World Cup Players'!B:X,18,FALSE),0)</f>
        <v>0</v>
      </c>
      <c r="L480" s="44">
        <f>IFERROR(VLOOKUP($C480,'World Cup GK'!B:AE,16,FALSE),0)</f>
        <v>0</v>
      </c>
      <c r="M480" s="44">
        <f>IFERROR(VLOOKUP($C480,'World Cup GK'!B:AE,19,FALSE),0)</f>
        <v>0</v>
      </c>
      <c r="N480" s="44">
        <f>IFERROR(VLOOKUP($C480,'World Cup GK'!B:AE,14,FALSE),0)</f>
        <v>0</v>
      </c>
      <c r="O480" s="44">
        <f>IFERROR(VLOOKUP($C480,'World Cup GK'!B:AE,11,FALSE),0)</f>
        <v>0</v>
      </c>
      <c r="P480" s="43">
        <f t="shared" si="124"/>
        <v>7.7309999999999999</v>
      </c>
      <c r="S480" s="24"/>
      <c r="T480" s="265" t="s">
        <v>407</v>
      </c>
      <c r="U480" s="23" t="s">
        <v>1404</v>
      </c>
      <c r="V480" s="30"/>
      <c r="W480" s="23">
        <v>390</v>
      </c>
      <c r="X480" s="23">
        <v>1</v>
      </c>
      <c r="Y480" s="23">
        <v>0</v>
      </c>
      <c r="Z480" s="23">
        <v>1</v>
      </c>
      <c r="AA480" s="23">
        <v>0</v>
      </c>
      <c r="AB480" s="23">
        <v>0</v>
      </c>
      <c r="AC480" s="44">
        <v>0</v>
      </c>
      <c r="AD480" s="44">
        <v>0</v>
      </c>
      <c r="AE480" s="44">
        <v>0</v>
      </c>
      <c r="AF480" s="44">
        <v>0</v>
      </c>
      <c r="AG480" s="43">
        <v>5.2370000000000001</v>
      </c>
      <c r="AI480" s="24"/>
      <c r="AJ480" s="265" t="s">
        <v>407</v>
      </c>
      <c r="AK480" s="23" t="s">
        <v>1404</v>
      </c>
      <c r="AL480" s="30"/>
      <c r="AM480" s="397">
        <f t="shared" si="116"/>
        <v>180</v>
      </c>
      <c r="AN480" s="397">
        <f t="shared" si="117"/>
        <v>1</v>
      </c>
      <c r="AO480" s="397">
        <f t="shared" si="117"/>
        <v>0</v>
      </c>
      <c r="AP480" s="397">
        <f t="shared" si="118"/>
        <v>0</v>
      </c>
      <c r="AQ480" s="397">
        <f t="shared" si="118"/>
        <v>0</v>
      </c>
      <c r="AR480" s="397">
        <f t="shared" si="118"/>
        <v>0</v>
      </c>
      <c r="AS480" s="397">
        <f t="shared" si="118"/>
        <v>0</v>
      </c>
      <c r="AT480" s="397">
        <f t="shared" si="119"/>
        <v>0</v>
      </c>
      <c r="AU480" s="397">
        <f t="shared" si="119"/>
        <v>0</v>
      </c>
      <c r="AV480" s="397">
        <f t="shared" si="119"/>
        <v>0</v>
      </c>
      <c r="AW480" s="314">
        <f>P480-AG480</f>
        <v>2.4939999999999998</v>
      </c>
    </row>
    <row r="481" spans="2:49" x14ac:dyDescent="0.25">
      <c r="B481" s="24"/>
      <c r="C481" s="295" t="s">
        <v>671</v>
      </c>
      <c r="D481" s="23" t="str">
        <f>IFERROR(VLOOKUP($C481,'World Cup Players'!B:X,3,FALSE),0)</f>
        <v>tr Türkiye</v>
      </c>
      <c r="E481" s="30"/>
      <c r="F481" s="23">
        <f>IFERROR(VLOOKUP($C481,'World Cup Players'!B:X,9,FALSE),0)</f>
        <v>218</v>
      </c>
      <c r="G481" s="23">
        <f>IFERROR(VLOOKUP($C481,'World Cup Players'!B:X,11,FALSE),0)</f>
        <v>0</v>
      </c>
      <c r="H481" s="23">
        <f>IFERROR(VLOOKUP($C481,'World Cup Players'!B:X,12,FALSE),0)</f>
        <v>0</v>
      </c>
      <c r="I481" s="23">
        <f>IFERROR(VLOOKUP($C481,'GAME WINNING GOALS'!A:B,2,FALSE),0)</f>
        <v>0</v>
      </c>
      <c r="J481" s="23">
        <f>IFERROR(VLOOKUP($C481,'World Cup Players'!B:X,17,FALSE),0)</f>
        <v>0</v>
      </c>
      <c r="K481" s="23">
        <f>IFERROR(VLOOKUP($C481,'World Cup Players'!B:X,18,FALSE),0)</f>
        <v>0</v>
      </c>
      <c r="L481" s="44">
        <f>IFERROR(VLOOKUP($C481,'World Cup GK'!B:AE,16,FALSE),0)</f>
        <v>0</v>
      </c>
      <c r="M481" s="44">
        <f>IFERROR(VLOOKUP($C481,'World Cup GK'!B:AE,19,FALSE),0)</f>
        <v>0</v>
      </c>
      <c r="N481" s="44">
        <f>IFERROR(VLOOKUP($C481,'World Cup GK'!B:AE,14,FALSE),0)</f>
        <v>0</v>
      </c>
      <c r="O481" s="44">
        <f>IFERROR(VLOOKUP($C481,'World Cup GK'!B:AE,11,FALSE),0)</f>
        <v>0</v>
      </c>
      <c r="P481" s="43">
        <f t="shared" si="124"/>
        <v>1.8094000000000001</v>
      </c>
      <c r="S481" s="24"/>
      <c r="T481" s="295" t="s">
        <v>671</v>
      </c>
      <c r="U481" s="23" t="s">
        <v>654</v>
      </c>
      <c r="V481" s="30"/>
      <c r="W481" s="23">
        <v>218</v>
      </c>
      <c r="X481" s="23">
        <v>0</v>
      </c>
      <c r="Y481" s="23">
        <v>0</v>
      </c>
      <c r="Z481" s="23">
        <v>0</v>
      </c>
      <c r="AA481" s="23">
        <v>0</v>
      </c>
      <c r="AB481" s="23">
        <v>0</v>
      </c>
      <c r="AC481" s="44">
        <v>0</v>
      </c>
      <c r="AD481" s="44">
        <v>0</v>
      </c>
      <c r="AE481" s="44">
        <v>0</v>
      </c>
      <c r="AF481" s="44">
        <v>0</v>
      </c>
      <c r="AG481" s="43">
        <v>1.8094000000000001</v>
      </c>
      <c r="AI481" s="24"/>
      <c r="AJ481" s="295" t="s">
        <v>671</v>
      </c>
      <c r="AK481" s="23" t="s">
        <v>654</v>
      </c>
      <c r="AL481" s="30"/>
      <c r="AM481" s="397">
        <f t="shared" si="116"/>
        <v>0</v>
      </c>
      <c r="AN481" s="397">
        <f t="shared" si="117"/>
        <v>0</v>
      </c>
      <c r="AO481" s="397">
        <f t="shared" si="117"/>
        <v>0</v>
      </c>
      <c r="AP481" s="397">
        <f t="shared" si="118"/>
        <v>0</v>
      </c>
      <c r="AQ481" s="397">
        <f t="shared" si="118"/>
        <v>0</v>
      </c>
      <c r="AR481" s="397">
        <f t="shared" si="118"/>
        <v>0</v>
      </c>
      <c r="AS481" s="397">
        <f t="shared" si="118"/>
        <v>0</v>
      </c>
      <c r="AT481" s="397">
        <f t="shared" si="119"/>
        <v>0</v>
      </c>
      <c r="AU481" s="397">
        <f t="shared" si="119"/>
        <v>0</v>
      </c>
      <c r="AV481" s="397">
        <f t="shared" si="119"/>
        <v>0</v>
      </c>
      <c r="AW481" s="314">
        <f t="shared" si="120"/>
        <v>0</v>
      </c>
    </row>
    <row r="482" spans="2:49" x14ac:dyDescent="0.25">
      <c r="B482" s="24"/>
      <c r="C482" s="265" t="s">
        <v>475</v>
      </c>
      <c r="D482" s="23" t="str">
        <f>IFERROR(VLOOKUP($C482,'World Cup Players'!B:X,3,FALSE),0)</f>
        <v>es Spain</v>
      </c>
      <c r="E482" s="30"/>
      <c r="F482" s="23">
        <f>IFERROR(VLOOKUP($C482,'World Cup Players'!B:X,9,FALSE),0)</f>
        <v>67</v>
      </c>
      <c r="G482" s="23">
        <f>IFERROR(VLOOKUP($C482,'World Cup Players'!B:X,11,FALSE),0)</f>
        <v>0</v>
      </c>
      <c r="H482" s="23">
        <f>IFERROR(VLOOKUP($C482,'World Cup Players'!B:X,12,FALSE),0)</f>
        <v>0</v>
      </c>
      <c r="I482" s="23">
        <f>IFERROR(VLOOKUP($C482,'GAME WINNING GOALS'!A:B,2,FALSE),0)</f>
        <v>0</v>
      </c>
      <c r="J482" s="23">
        <f>IFERROR(VLOOKUP($C482,'World Cup Players'!B:X,17,FALSE),0)</f>
        <v>0</v>
      </c>
      <c r="K482" s="23">
        <f>IFERROR(VLOOKUP($C482,'World Cup Players'!B:X,18,FALSE),0)</f>
        <v>0</v>
      </c>
      <c r="L482" s="44">
        <f>IFERROR(VLOOKUP($C482,'World Cup GK'!B:AE,16,FALSE),0)</f>
        <v>0</v>
      </c>
      <c r="M482" s="44">
        <f>IFERROR(VLOOKUP($C482,'World Cup GK'!B:AE,19,FALSE),0)</f>
        <v>0</v>
      </c>
      <c r="N482" s="44">
        <f>IFERROR(VLOOKUP($C482,'World Cup GK'!B:AE,14,FALSE),0)</f>
        <v>0</v>
      </c>
      <c r="O482" s="44">
        <f>IFERROR(VLOOKUP($C482,'World Cup GK'!B:AE,11,FALSE),0)</f>
        <v>0</v>
      </c>
      <c r="P482" s="43">
        <f t="shared" si="124"/>
        <v>0.55610000000000004</v>
      </c>
      <c r="S482" s="24"/>
      <c r="T482" s="265" t="s">
        <v>475</v>
      </c>
      <c r="U482" s="23" t="s">
        <v>1275</v>
      </c>
      <c r="V482" s="30"/>
      <c r="W482" s="23">
        <v>48</v>
      </c>
      <c r="X482" s="23">
        <v>0</v>
      </c>
      <c r="Y482" s="23">
        <v>0</v>
      </c>
      <c r="Z482" s="23">
        <v>0</v>
      </c>
      <c r="AA482" s="23">
        <v>0</v>
      </c>
      <c r="AB482" s="23">
        <v>0</v>
      </c>
      <c r="AC482" s="44">
        <v>0</v>
      </c>
      <c r="AD482" s="44">
        <v>0</v>
      </c>
      <c r="AE482" s="44">
        <v>0</v>
      </c>
      <c r="AF482" s="44">
        <v>0</v>
      </c>
      <c r="AG482" s="43">
        <v>0.39839999999999998</v>
      </c>
      <c r="AI482" s="24"/>
      <c r="AJ482" s="265" t="s">
        <v>475</v>
      </c>
      <c r="AK482" s="23" t="s">
        <v>1275</v>
      </c>
      <c r="AL482" s="30"/>
      <c r="AM482" s="397">
        <f t="shared" si="116"/>
        <v>19</v>
      </c>
      <c r="AN482" s="397">
        <f t="shared" si="117"/>
        <v>0</v>
      </c>
      <c r="AO482" s="397">
        <f t="shared" si="117"/>
        <v>0</v>
      </c>
      <c r="AP482" s="397">
        <f t="shared" si="118"/>
        <v>0</v>
      </c>
      <c r="AQ482" s="397">
        <f t="shared" si="118"/>
        <v>0</v>
      </c>
      <c r="AR482" s="397">
        <f t="shared" si="118"/>
        <v>0</v>
      </c>
      <c r="AS482" s="397">
        <f t="shared" si="118"/>
        <v>0</v>
      </c>
      <c r="AT482" s="397">
        <f t="shared" si="119"/>
        <v>0</v>
      </c>
      <c r="AU482" s="397">
        <f t="shared" si="119"/>
        <v>0</v>
      </c>
      <c r="AV482" s="397">
        <f t="shared" si="119"/>
        <v>0</v>
      </c>
      <c r="AW482" s="314">
        <f t="shared" ref="AW482:AW483" si="125">P482-AG482</f>
        <v>0.15770000000000006</v>
      </c>
    </row>
    <row r="483" spans="2:49" x14ac:dyDescent="0.25">
      <c r="B483" s="24"/>
      <c r="C483" s="267" t="s">
        <v>734</v>
      </c>
      <c r="D483" s="23" t="str">
        <f>IFERROR(VLOOKUP($C483,'World Cup Players'!B:X,3,FALSE),0)</f>
        <v>no Norway</v>
      </c>
      <c r="E483" s="30"/>
      <c r="F483" s="23">
        <f>IFERROR(VLOOKUP($C483,'World Cup Players'!B:X,9,FALSE),0)</f>
        <v>470</v>
      </c>
      <c r="G483" s="23">
        <f>IFERROR(VLOOKUP($C483,'World Cup Players'!B:X,11,FALSE),0)</f>
        <v>0</v>
      </c>
      <c r="H483" s="23">
        <f>IFERROR(VLOOKUP($C483,'World Cup Players'!B:X,12,FALSE),0)</f>
        <v>4</v>
      </c>
      <c r="I483" s="23">
        <f>IFERROR(VLOOKUP($C483,'GAME WINNING GOALS'!A:B,2,FALSE),0)</f>
        <v>0</v>
      </c>
      <c r="J483" s="23">
        <f>IFERROR(VLOOKUP($C483,'World Cup Players'!B:X,17,FALSE),0)</f>
        <v>0</v>
      </c>
      <c r="K483" s="23">
        <f>IFERROR(VLOOKUP($C483,'World Cup Players'!B:X,18,FALSE),0)</f>
        <v>0</v>
      </c>
      <c r="L483" s="44">
        <f>IFERROR(VLOOKUP($C483,'World Cup GK'!B:AE,16,FALSE),0)</f>
        <v>0</v>
      </c>
      <c r="M483" s="44">
        <f>IFERROR(VLOOKUP($C483,'World Cup GK'!B:AE,19,FALSE),0)</f>
        <v>0</v>
      </c>
      <c r="N483" s="44">
        <f>IFERROR(VLOOKUP($C483,'World Cup GK'!B:AE,14,FALSE),0)</f>
        <v>0</v>
      </c>
      <c r="O483" s="44">
        <f>IFERROR(VLOOKUP($C483,'World Cup GK'!B:AE,11,FALSE),0)</f>
        <v>0</v>
      </c>
      <c r="P483" s="43">
        <f t="shared" si="124"/>
        <v>7.9009999999999998</v>
      </c>
      <c r="S483" s="24"/>
      <c r="T483" s="267" t="s">
        <v>734</v>
      </c>
      <c r="U483" s="23" t="s">
        <v>1397</v>
      </c>
      <c r="V483" s="30"/>
      <c r="W483" s="23">
        <v>350</v>
      </c>
      <c r="X483" s="23">
        <v>0</v>
      </c>
      <c r="Y483" s="23">
        <v>3</v>
      </c>
      <c r="Z483" s="23">
        <v>0</v>
      </c>
      <c r="AA483" s="23">
        <v>0</v>
      </c>
      <c r="AB483" s="23">
        <v>0</v>
      </c>
      <c r="AC483" s="44">
        <v>0</v>
      </c>
      <c r="AD483" s="44">
        <v>0</v>
      </c>
      <c r="AE483" s="44">
        <v>0</v>
      </c>
      <c r="AF483" s="44">
        <v>0</v>
      </c>
      <c r="AG483" s="43">
        <v>5.9050000000000002</v>
      </c>
      <c r="AI483" s="24"/>
      <c r="AJ483" s="267" t="s">
        <v>734</v>
      </c>
      <c r="AK483" s="23" t="s">
        <v>1397</v>
      </c>
      <c r="AL483" s="30"/>
      <c r="AM483" s="397">
        <f t="shared" si="116"/>
        <v>120</v>
      </c>
      <c r="AN483" s="397">
        <f t="shared" si="117"/>
        <v>0</v>
      </c>
      <c r="AO483" s="397">
        <f t="shared" si="117"/>
        <v>1</v>
      </c>
      <c r="AP483" s="397">
        <f t="shared" si="118"/>
        <v>0</v>
      </c>
      <c r="AQ483" s="397">
        <f t="shared" si="118"/>
        <v>0</v>
      </c>
      <c r="AR483" s="397">
        <f t="shared" si="118"/>
        <v>0</v>
      </c>
      <c r="AS483" s="397">
        <f t="shared" si="118"/>
        <v>0</v>
      </c>
      <c r="AT483" s="397">
        <f t="shared" si="119"/>
        <v>0</v>
      </c>
      <c r="AU483" s="397">
        <f t="shared" si="119"/>
        <v>0</v>
      </c>
      <c r="AV483" s="397">
        <f t="shared" si="119"/>
        <v>0</v>
      </c>
      <c r="AW483" s="314">
        <f t="shared" si="125"/>
        <v>1.9959999999999996</v>
      </c>
    </row>
    <row r="484" spans="2:49" x14ac:dyDescent="0.25">
      <c r="B484" s="24"/>
      <c r="C484" s="265" t="s">
        <v>543</v>
      </c>
      <c r="D484" s="23" t="str">
        <f>IFERROR(VLOOKUP($C484,'World Cup Players'!B:X,3,FALSE),0)</f>
        <v>pt Portugal</v>
      </c>
      <c r="E484" s="30"/>
      <c r="F484" s="23">
        <f>IFERROR(VLOOKUP($C484,'World Cup Players'!B:X,9,FALSE),0)</f>
        <v>376</v>
      </c>
      <c r="G484" s="23">
        <f>IFERROR(VLOOKUP($C484,'World Cup Players'!B:X,11,FALSE),0)</f>
        <v>0</v>
      </c>
      <c r="H484" s="23">
        <f>IFERROR(VLOOKUP($C484,'World Cup Players'!B:X,12,FALSE),0)</f>
        <v>0</v>
      </c>
      <c r="I484" s="23">
        <f>IFERROR(VLOOKUP($C484,'GAME WINNING GOALS'!A:B,2,FALSE),0)</f>
        <v>0</v>
      </c>
      <c r="J484" s="23">
        <f>IFERROR(VLOOKUP($C484,'World Cup Players'!B:X,17,FALSE),0)</f>
        <v>0</v>
      </c>
      <c r="K484" s="23">
        <f>IFERROR(VLOOKUP($C484,'World Cup Players'!B:X,18,FALSE),0)</f>
        <v>0</v>
      </c>
      <c r="L484" s="44">
        <f>IFERROR(VLOOKUP($C484,'World Cup GK'!B:AE,16,FALSE),0)</f>
        <v>0</v>
      </c>
      <c r="M484" s="44">
        <f>IFERROR(VLOOKUP($C484,'World Cup GK'!B:AE,19,FALSE),0)</f>
        <v>0</v>
      </c>
      <c r="N484" s="44">
        <f>IFERROR(VLOOKUP($C484,'World Cup GK'!B:AE,14,FALSE),0)</f>
        <v>0</v>
      </c>
      <c r="O484" s="44">
        <f>IFERROR(VLOOKUP($C484,'World Cup GK'!B:AE,11,FALSE),0)</f>
        <v>0</v>
      </c>
      <c r="P484" s="43">
        <f t="shared" si="124"/>
        <v>3.1208</v>
      </c>
      <c r="S484" s="24"/>
      <c r="T484" s="265" t="s">
        <v>543</v>
      </c>
      <c r="U484" s="23" t="s">
        <v>1545</v>
      </c>
      <c r="V484" s="30"/>
      <c r="W484" s="23">
        <v>376</v>
      </c>
      <c r="X484" s="23">
        <v>0</v>
      </c>
      <c r="Y484" s="23">
        <v>0</v>
      </c>
      <c r="Z484" s="23">
        <v>0</v>
      </c>
      <c r="AA484" s="23">
        <v>0</v>
      </c>
      <c r="AB484" s="23">
        <v>0</v>
      </c>
      <c r="AC484" s="44">
        <v>0</v>
      </c>
      <c r="AD484" s="44">
        <v>0</v>
      </c>
      <c r="AE484" s="44">
        <v>0</v>
      </c>
      <c r="AF484" s="44">
        <v>0</v>
      </c>
      <c r="AG484" s="43">
        <v>3.1208</v>
      </c>
      <c r="AI484" s="24"/>
      <c r="AJ484" s="265" t="s">
        <v>543</v>
      </c>
      <c r="AK484" s="23" t="s">
        <v>1545</v>
      </c>
      <c r="AL484" s="30"/>
      <c r="AM484" s="397">
        <f t="shared" si="116"/>
        <v>0</v>
      </c>
      <c r="AN484" s="397">
        <f t="shared" si="117"/>
        <v>0</v>
      </c>
      <c r="AO484" s="397">
        <f t="shared" si="117"/>
        <v>0</v>
      </c>
      <c r="AP484" s="397">
        <f t="shared" si="118"/>
        <v>0</v>
      </c>
      <c r="AQ484" s="397">
        <f t="shared" si="118"/>
        <v>0</v>
      </c>
      <c r="AR484" s="397">
        <f t="shared" si="118"/>
        <v>0</v>
      </c>
      <c r="AS484" s="397">
        <f t="shared" si="118"/>
        <v>0</v>
      </c>
      <c r="AT484" s="397">
        <f t="shared" si="119"/>
        <v>0</v>
      </c>
      <c r="AU484" s="397">
        <f t="shared" si="119"/>
        <v>0</v>
      </c>
      <c r="AV484" s="397">
        <f t="shared" si="119"/>
        <v>0</v>
      </c>
      <c r="AW484" s="314">
        <f t="shared" si="120"/>
        <v>0</v>
      </c>
    </row>
    <row r="485" spans="2:49" x14ac:dyDescent="0.25">
      <c r="B485" s="24"/>
      <c r="C485" s="265" t="s">
        <v>805</v>
      </c>
      <c r="D485" s="23" t="str">
        <f>IFERROR(VLOOKUP($C485,'World Cup Players'!B:X,3,FALSE),0)</f>
        <v>fr France</v>
      </c>
      <c r="E485" s="30"/>
      <c r="F485" s="23">
        <f>IFERROR(VLOOKUP($C485,'World Cup Players'!B:X,9,FALSE),0)</f>
        <v>85</v>
      </c>
      <c r="G485" s="23">
        <f>IFERROR(VLOOKUP($C485,'World Cup Players'!B:X,11,FALSE),0)</f>
        <v>0</v>
      </c>
      <c r="H485" s="23">
        <f>IFERROR(VLOOKUP($C485,'World Cup Players'!B:X,12,FALSE),0)</f>
        <v>0</v>
      </c>
      <c r="I485" s="23">
        <f>IFERROR(VLOOKUP($C485,'GAME WINNING GOALS'!A:B,2,FALSE),0)</f>
        <v>0</v>
      </c>
      <c r="J485" s="23">
        <f>IFERROR(VLOOKUP($C485,'World Cup Players'!B:X,17,FALSE),0)</f>
        <v>0</v>
      </c>
      <c r="K485" s="23">
        <f>IFERROR(VLOOKUP($C485,'World Cup Players'!B:X,18,FALSE),0)</f>
        <v>0</v>
      </c>
      <c r="L485" s="44">
        <f>IFERROR(VLOOKUP($C485,'World Cup GK'!B:AE,16,FALSE),0)</f>
        <v>0</v>
      </c>
      <c r="M485" s="44">
        <f>IFERROR(VLOOKUP($C485,'World Cup GK'!B:AE,19,FALSE),0)</f>
        <v>0</v>
      </c>
      <c r="N485" s="44">
        <f>IFERROR(VLOOKUP($C485,'World Cup GK'!B:AE,14,FALSE),0)</f>
        <v>0</v>
      </c>
      <c r="O485" s="44">
        <f>IFERROR(VLOOKUP($C485,'World Cup GK'!B:AE,11,FALSE),0)</f>
        <v>0</v>
      </c>
      <c r="P485" s="43">
        <f t="shared" si="124"/>
        <v>0.70550000000000002</v>
      </c>
      <c r="S485" s="24"/>
      <c r="T485" s="265" t="s">
        <v>805</v>
      </c>
      <c r="U485" s="23" t="s">
        <v>1420</v>
      </c>
      <c r="V485" s="30"/>
      <c r="W485" s="23">
        <v>66</v>
      </c>
      <c r="X485" s="23">
        <v>0</v>
      </c>
      <c r="Y485" s="23">
        <v>0</v>
      </c>
      <c r="Z485" s="23">
        <v>0</v>
      </c>
      <c r="AA485" s="23">
        <v>0</v>
      </c>
      <c r="AB485" s="23">
        <v>0</v>
      </c>
      <c r="AC485" s="44">
        <v>0</v>
      </c>
      <c r="AD485" s="44">
        <v>0</v>
      </c>
      <c r="AE485" s="44">
        <v>0</v>
      </c>
      <c r="AF485" s="44">
        <v>0</v>
      </c>
      <c r="AG485" s="43">
        <v>0.54779999999999995</v>
      </c>
      <c r="AI485" s="24"/>
      <c r="AJ485" s="265" t="s">
        <v>805</v>
      </c>
      <c r="AK485" s="23" t="s">
        <v>1420</v>
      </c>
      <c r="AL485" s="30"/>
      <c r="AM485" s="397">
        <f t="shared" si="116"/>
        <v>19</v>
      </c>
      <c r="AN485" s="397">
        <f t="shared" si="117"/>
        <v>0</v>
      </c>
      <c r="AO485" s="397">
        <f t="shared" si="117"/>
        <v>0</v>
      </c>
      <c r="AP485" s="397">
        <f t="shared" si="118"/>
        <v>0</v>
      </c>
      <c r="AQ485" s="397">
        <f t="shared" si="118"/>
        <v>0</v>
      </c>
      <c r="AR485" s="397">
        <f t="shared" si="118"/>
        <v>0</v>
      </c>
      <c r="AS485" s="397">
        <f t="shared" si="118"/>
        <v>0</v>
      </c>
      <c r="AT485" s="397">
        <f t="shared" si="119"/>
        <v>0</v>
      </c>
      <c r="AU485" s="397">
        <f t="shared" si="119"/>
        <v>0</v>
      </c>
      <c r="AV485" s="397">
        <f t="shared" si="119"/>
        <v>0</v>
      </c>
      <c r="AW485" s="314">
        <f>P485-AG485</f>
        <v>0.15770000000000006</v>
      </c>
    </row>
    <row r="486" spans="2:49" x14ac:dyDescent="0.25">
      <c r="B486" s="24"/>
      <c r="C486" s="267" t="s">
        <v>747</v>
      </c>
      <c r="D486" s="23" t="str">
        <f>IFERROR(VLOOKUP($C486,'World Cup Players'!B:X,3,FALSE),0)</f>
        <v>cd Congo DR</v>
      </c>
      <c r="E486" s="30"/>
      <c r="F486" s="23">
        <f>IFERROR(VLOOKUP($C486,'World Cup Players'!B:X,9,FALSE),0)</f>
        <v>360</v>
      </c>
      <c r="G486" s="23">
        <f>IFERROR(VLOOKUP($C486,'World Cup Players'!B:X,11,FALSE),0)</f>
        <v>3</v>
      </c>
      <c r="H486" s="23">
        <f>IFERROR(VLOOKUP($C486,'World Cup Players'!B:X,12,FALSE),0)</f>
        <v>0</v>
      </c>
      <c r="I486" s="23">
        <f>IFERROR(VLOOKUP($C486,'GAME WINNING GOALS'!A:B,2,FALSE),0)</f>
        <v>0</v>
      </c>
      <c r="J486" s="23">
        <f>IFERROR(VLOOKUP($C486,'World Cup Players'!B:X,17,FALSE),0)</f>
        <v>0</v>
      </c>
      <c r="K486" s="23">
        <f>IFERROR(VLOOKUP($C486,'World Cup Players'!B:X,18,FALSE),0)</f>
        <v>0</v>
      </c>
      <c r="L486" s="44">
        <f>IFERROR(VLOOKUP($C486,'World Cup GK'!B:AE,16,FALSE),0)</f>
        <v>0</v>
      </c>
      <c r="M486" s="44">
        <f>IFERROR(VLOOKUP($C486,'World Cup GK'!B:AE,19,FALSE),0)</f>
        <v>0</v>
      </c>
      <c r="N486" s="44">
        <f>IFERROR(VLOOKUP($C486,'World Cup GK'!B:AE,14,FALSE),0)</f>
        <v>0</v>
      </c>
      <c r="O486" s="44">
        <f>IFERROR(VLOOKUP($C486,'World Cup GK'!B:AE,11,FALSE),0)</f>
        <v>0</v>
      </c>
      <c r="P486" s="43">
        <f t="shared" si="124"/>
        <v>5.9879999999999995</v>
      </c>
      <c r="S486" s="24"/>
      <c r="T486" s="267" t="s">
        <v>747</v>
      </c>
      <c r="U486" s="23" t="s">
        <v>1553</v>
      </c>
      <c r="V486" s="30"/>
      <c r="W486" s="23">
        <v>360</v>
      </c>
      <c r="X486" s="23">
        <v>3</v>
      </c>
      <c r="Y486" s="23">
        <v>0</v>
      </c>
      <c r="Z486" s="23">
        <v>0</v>
      </c>
      <c r="AA486" s="23">
        <v>0</v>
      </c>
      <c r="AB486" s="23">
        <v>0</v>
      </c>
      <c r="AC486" s="44">
        <v>0</v>
      </c>
      <c r="AD486" s="44">
        <v>0</v>
      </c>
      <c r="AE486" s="44">
        <v>0</v>
      </c>
      <c r="AF486" s="44">
        <v>0</v>
      </c>
      <c r="AG486" s="43">
        <v>5.9879999999999995</v>
      </c>
      <c r="AI486" s="24"/>
      <c r="AJ486" s="267" t="s">
        <v>747</v>
      </c>
      <c r="AK486" s="23" t="s">
        <v>1553</v>
      </c>
      <c r="AL486" s="30"/>
      <c r="AM486" s="397">
        <f t="shared" si="116"/>
        <v>0</v>
      </c>
      <c r="AN486" s="397">
        <f t="shared" si="117"/>
        <v>0</v>
      </c>
      <c r="AO486" s="397">
        <f t="shared" si="117"/>
        <v>0</v>
      </c>
      <c r="AP486" s="397">
        <f t="shared" si="118"/>
        <v>0</v>
      </c>
      <c r="AQ486" s="397">
        <f t="shared" si="118"/>
        <v>0</v>
      </c>
      <c r="AR486" s="397">
        <f t="shared" si="118"/>
        <v>0</v>
      </c>
      <c r="AS486" s="397">
        <f t="shared" si="118"/>
        <v>0</v>
      </c>
      <c r="AT486" s="397">
        <f t="shared" si="119"/>
        <v>0</v>
      </c>
      <c r="AU486" s="397">
        <f t="shared" si="119"/>
        <v>0</v>
      </c>
      <c r="AV486" s="397">
        <f t="shared" si="119"/>
        <v>0</v>
      </c>
      <c r="AW486" s="314">
        <f t="shared" si="120"/>
        <v>0</v>
      </c>
    </row>
    <row r="487" spans="2:49" x14ac:dyDescent="0.25">
      <c r="B487" s="24"/>
      <c r="C487" s="265" t="s">
        <v>411</v>
      </c>
      <c r="D487" s="23" t="str">
        <f>IFERROR(VLOOKUP($C487,'World Cup Players'!B:X,3,FALSE),0)</f>
        <v>au Australia</v>
      </c>
      <c r="E487" s="30"/>
      <c r="F487" s="23">
        <f>IFERROR(VLOOKUP($C487,'World Cup Players'!B:X,9,FALSE),0)</f>
        <v>223</v>
      </c>
      <c r="G487" s="23">
        <f>IFERROR(VLOOKUP($C487,'World Cup Players'!B:X,11,FALSE),0)</f>
        <v>0</v>
      </c>
      <c r="H487" s="23">
        <f>IFERROR(VLOOKUP($C487,'World Cup Players'!B:X,12,FALSE),0)</f>
        <v>0</v>
      </c>
      <c r="I487" s="23">
        <f>IFERROR(VLOOKUP($C487,'GAME WINNING GOALS'!A:B,2,FALSE),0)</f>
        <v>0</v>
      </c>
      <c r="J487" s="23">
        <f>IFERROR(VLOOKUP($C487,'World Cup Players'!B:X,17,FALSE),0)</f>
        <v>1</v>
      </c>
      <c r="K487" s="23">
        <f>IFERROR(VLOOKUP($C487,'World Cup Players'!B:X,18,FALSE),0)</f>
        <v>0</v>
      </c>
      <c r="L487" s="44">
        <f>IFERROR(VLOOKUP($C487,'World Cup GK'!B:AE,16,FALSE),0)</f>
        <v>0</v>
      </c>
      <c r="M487" s="44">
        <f>IFERROR(VLOOKUP($C487,'World Cup GK'!B:AE,19,FALSE),0)</f>
        <v>0</v>
      </c>
      <c r="N487" s="44">
        <f>IFERROR(VLOOKUP($C487,'World Cup GK'!B:AE,14,FALSE),0)</f>
        <v>0</v>
      </c>
      <c r="O487" s="44">
        <f>IFERROR(VLOOKUP($C487,'World Cup GK'!B:AE,11,FALSE),0)</f>
        <v>0</v>
      </c>
      <c r="P487" s="43">
        <f t="shared" si="124"/>
        <v>1.6009</v>
      </c>
      <c r="S487" s="24"/>
      <c r="T487" s="265" t="s">
        <v>411</v>
      </c>
      <c r="U487" s="23" t="s">
        <v>998</v>
      </c>
      <c r="V487" s="30"/>
      <c r="W487" s="23">
        <v>223</v>
      </c>
      <c r="X487" s="23">
        <v>0</v>
      </c>
      <c r="Y487" s="23">
        <v>0</v>
      </c>
      <c r="Z487" s="23">
        <v>0</v>
      </c>
      <c r="AA487" s="23">
        <v>1</v>
      </c>
      <c r="AB487" s="23">
        <v>0</v>
      </c>
      <c r="AC487" s="44">
        <v>0</v>
      </c>
      <c r="AD487" s="44">
        <v>0</v>
      </c>
      <c r="AE487" s="44">
        <v>0</v>
      </c>
      <c r="AF487" s="44">
        <v>0</v>
      </c>
      <c r="AG487" s="43">
        <v>1.6009</v>
      </c>
      <c r="AI487" s="24"/>
      <c r="AJ487" s="265" t="s">
        <v>411</v>
      </c>
      <c r="AK487" s="23" t="s">
        <v>998</v>
      </c>
      <c r="AL487" s="30"/>
      <c r="AM487" s="397">
        <f t="shared" si="116"/>
        <v>0</v>
      </c>
      <c r="AN487" s="397">
        <f t="shared" si="117"/>
        <v>0</v>
      </c>
      <c r="AO487" s="397">
        <f t="shared" si="117"/>
        <v>0</v>
      </c>
      <c r="AP487" s="397">
        <f t="shared" si="118"/>
        <v>0</v>
      </c>
      <c r="AQ487" s="397">
        <f t="shared" si="118"/>
        <v>0</v>
      </c>
      <c r="AR487" s="397">
        <f t="shared" si="118"/>
        <v>0</v>
      </c>
      <c r="AS487" s="397">
        <f t="shared" si="118"/>
        <v>0</v>
      </c>
      <c r="AT487" s="397">
        <f t="shared" si="119"/>
        <v>0</v>
      </c>
      <c r="AU487" s="397">
        <f t="shared" si="119"/>
        <v>0</v>
      </c>
      <c r="AV487" s="397">
        <f t="shared" si="119"/>
        <v>0</v>
      </c>
      <c r="AW487" s="314">
        <f t="shared" si="120"/>
        <v>0</v>
      </c>
    </row>
    <row r="488" spans="2:49" x14ac:dyDescent="0.25">
      <c r="B488" s="24"/>
      <c r="C488" s="265" t="s">
        <v>593</v>
      </c>
      <c r="D488" s="23" t="str">
        <f>IFERROR(VLOOKUP($C488,'World Cup Players'!B:X,3,FALSE),0)</f>
        <v>tr Türkiye</v>
      </c>
      <c r="E488" s="30"/>
      <c r="F488" s="23">
        <f>IFERROR(VLOOKUP($C488,'World Cup Players'!B:X,9,FALSE),0)</f>
        <v>180</v>
      </c>
      <c r="G488" s="23">
        <f>IFERROR(VLOOKUP($C488,'World Cup Players'!B:X,11,FALSE),0)</f>
        <v>0</v>
      </c>
      <c r="H488" s="23">
        <f>IFERROR(VLOOKUP($C488,'World Cup Players'!B:X,12,FALSE),0)</f>
        <v>0</v>
      </c>
      <c r="I488" s="23">
        <f>IFERROR(VLOOKUP($C488,'GAME WINNING GOALS'!A:B,2,FALSE),0)</f>
        <v>0</v>
      </c>
      <c r="J488" s="23">
        <f>IFERROR(VLOOKUP($C488,'World Cup Players'!B:X,17,FALSE),0)</f>
        <v>0</v>
      </c>
      <c r="K488" s="23">
        <f>IFERROR(VLOOKUP($C488,'World Cup Players'!B:X,18,FALSE),0)</f>
        <v>0</v>
      </c>
      <c r="L488" s="44">
        <f>IFERROR(VLOOKUP($C488,'World Cup GK'!B:AE,16,FALSE),0)</f>
        <v>0</v>
      </c>
      <c r="M488" s="44">
        <f>IFERROR(VLOOKUP($C488,'World Cup GK'!B:AE,19,FALSE),0)</f>
        <v>0</v>
      </c>
      <c r="N488" s="44">
        <f>IFERROR(VLOOKUP($C488,'World Cup GK'!B:AE,14,FALSE),0)</f>
        <v>0</v>
      </c>
      <c r="O488" s="44">
        <f>IFERROR(VLOOKUP($C488,'World Cup GK'!B:AE,11,FALSE),0)</f>
        <v>0</v>
      </c>
      <c r="P488" s="43">
        <f t="shared" si="124"/>
        <v>1.494</v>
      </c>
      <c r="S488" s="24"/>
      <c r="T488" s="265" t="s">
        <v>593</v>
      </c>
      <c r="U488" s="23" t="s">
        <v>654</v>
      </c>
      <c r="V488" s="30"/>
      <c r="W488" s="23">
        <v>180</v>
      </c>
      <c r="X488" s="23">
        <v>0</v>
      </c>
      <c r="Y488" s="23">
        <v>0</v>
      </c>
      <c r="Z488" s="23">
        <v>0</v>
      </c>
      <c r="AA488" s="23">
        <v>0</v>
      </c>
      <c r="AB488" s="23">
        <v>0</v>
      </c>
      <c r="AC488" s="44">
        <v>0</v>
      </c>
      <c r="AD488" s="44">
        <v>0</v>
      </c>
      <c r="AE488" s="44">
        <v>0</v>
      </c>
      <c r="AF488" s="44">
        <v>0</v>
      </c>
      <c r="AG488" s="43">
        <v>1.494</v>
      </c>
      <c r="AI488" s="24"/>
      <c r="AJ488" s="265" t="s">
        <v>593</v>
      </c>
      <c r="AK488" s="23" t="s">
        <v>654</v>
      </c>
      <c r="AL488" s="30"/>
      <c r="AM488" s="397">
        <f t="shared" si="116"/>
        <v>0</v>
      </c>
      <c r="AN488" s="397">
        <f t="shared" si="117"/>
        <v>0</v>
      </c>
      <c r="AO488" s="397">
        <f t="shared" si="117"/>
        <v>0</v>
      </c>
      <c r="AP488" s="397">
        <f t="shared" si="118"/>
        <v>0</v>
      </c>
      <c r="AQ488" s="397">
        <f t="shared" si="118"/>
        <v>0</v>
      </c>
      <c r="AR488" s="397">
        <f t="shared" si="118"/>
        <v>0</v>
      </c>
      <c r="AS488" s="397">
        <f t="shared" si="118"/>
        <v>0</v>
      </c>
      <c r="AT488" s="397">
        <f t="shared" si="119"/>
        <v>0</v>
      </c>
      <c r="AU488" s="397">
        <f t="shared" si="119"/>
        <v>0</v>
      </c>
      <c r="AV488" s="397">
        <f t="shared" si="119"/>
        <v>0</v>
      </c>
      <c r="AW488" s="314">
        <f t="shared" si="120"/>
        <v>0</v>
      </c>
    </row>
    <row r="489" spans="2:49" x14ac:dyDescent="0.25">
      <c r="B489" s="24"/>
      <c r="C489" s="265" t="s">
        <v>490</v>
      </c>
      <c r="D489" s="23" t="str">
        <f>IFERROR(VLOOKUP($C489,'World Cup Players'!B:X,3,FALSE),0)</f>
        <v>pt Portugal</v>
      </c>
      <c r="E489" s="30"/>
      <c r="F489" s="23">
        <f>IFERROR(VLOOKUP($C489,'World Cup Players'!B:X,9,FALSE),0)</f>
        <v>360</v>
      </c>
      <c r="G489" s="23">
        <f>IFERROR(VLOOKUP($C489,'World Cup Players'!B:X,11,FALSE),0)</f>
        <v>0</v>
      </c>
      <c r="H489" s="23">
        <f>IFERROR(VLOOKUP($C489,'World Cup Players'!B:X,12,FALSE),0)</f>
        <v>0</v>
      </c>
      <c r="I489" s="23">
        <f>IFERROR(VLOOKUP($C489,'GAME WINNING GOALS'!A:B,2,FALSE),0)</f>
        <v>0</v>
      </c>
      <c r="J489" s="23">
        <f>IFERROR(VLOOKUP($C489,'World Cup Players'!B:X,17,FALSE),0)</f>
        <v>1</v>
      </c>
      <c r="K489" s="23">
        <f>IFERROR(VLOOKUP($C489,'World Cup Players'!B:X,18,FALSE),0)</f>
        <v>0</v>
      </c>
      <c r="L489" s="44">
        <f>IFERROR(VLOOKUP($C489,'World Cup GK'!B:AE,16,FALSE),0)</f>
        <v>0</v>
      </c>
      <c r="M489" s="44">
        <f>IFERROR(VLOOKUP($C489,'World Cup GK'!B:AE,19,FALSE),0)</f>
        <v>0</v>
      </c>
      <c r="N489" s="44">
        <f>IFERROR(VLOOKUP($C489,'World Cup GK'!B:AE,14,FALSE),0)</f>
        <v>0</v>
      </c>
      <c r="O489" s="44">
        <f>IFERROR(VLOOKUP($C489,'World Cup GK'!B:AE,11,FALSE),0)</f>
        <v>0</v>
      </c>
      <c r="P489" s="43">
        <f t="shared" si="124"/>
        <v>2.738</v>
      </c>
      <c r="S489" s="24"/>
      <c r="T489" s="265" t="s">
        <v>490</v>
      </c>
      <c r="U489" s="23" t="s">
        <v>1545</v>
      </c>
      <c r="V489" s="30"/>
      <c r="W489" s="23">
        <v>360</v>
      </c>
      <c r="X489" s="23">
        <v>0</v>
      </c>
      <c r="Y489" s="23">
        <v>0</v>
      </c>
      <c r="Z489" s="23">
        <v>0</v>
      </c>
      <c r="AA489" s="23">
        <v>1</v>
      </c>
      <c r="AB489" s="23">
        <v>0</v>
      </c>
      <c r="AC489" s="44">
        <v>0</v>
      </c>
      <c r="AD489" s="44">
        <v>0</v>
      </c>
      <c r="AE489" s="44">
        <v>0</v>
      </c>
      <c r="AF489" s="44">
        <v>0</v>
      </c>
      <c r="AG489" s="43">
        <v>2.738</v>
      </c>
      <c r="AI489" s="24"/>
      <c r="AJ489" s="265" t="s">
        <v>490</v>
      </c>
      <c r="AK489" s="23" t="s">
        <v>1545</v>
      </c>
      <c r="AL489" s="30"/>
      <c r="AM489" s="397">
        <f t="shared" si="116"/>
        <v>0</v>
      </c>
      <c r="AN489" s="397">
        <f t="shared" si="117"/>
        <v>0</v>
      </c>
      <c r="AO489" s="397">
        <f t="shared" si="117"/>
        <v>0</v>
      </c>
      <c r="AP489" s="397">
        <f t="shared" si="118"/>
        <v>0</v>
      </c>
      <c r="AQ489" s="397">
        <f t="shared" si="118"/>
        <v>0</v>
      </c>
      <c r="AR489" s="397">
        <f t="shared" si="118"/>
        <v>0</v>
      </c>
      <c r="AS489" s="397">
        <f t="shared" si="118"/>
        <v>0</v>
      </c>
      <c r="AT489" s="397">
        <f t="shared" si="119"/>
        <v>0</v>
      </c>
      <c r="AU489" s="397">
        <f t="shared" si="119"/>
        <v>0</v>
      </c>
      <c r="AV489" s="397">
        <f t="shared" si="119"/>
        <v>0</v>
      </c>
      <c r="AW489" s="314">
        <f t="shared" si="120"/>
        <v>0</v>
      </c>
    </row>
    <row r="490" spans="2:49" x14ac:dyDescent="0.25">
      <c r="B490" s="24"/>
      <c r="C490" s="265" t="s">
        <v>217</v>
      </c>
      <c r="D490" s="23" t="str">
        <f>IFERROR(VLOOKUP($C490,'World Cup Players'!B:X,3,FALSE),0)</f>
        <v>nl Netherlands</v>
      </c>
      <c r="E490" s="30"/>
      <c r="F490" s="23">
        <f>IFERROR(VLOOKUP($C490,'World Cup Players'!B:X,9,FALSE),0)</f>
        <v>390</v>
      </c>
      <c r="G490" s="23">
        <f>IFERROR(VLOOKUP($C490,'World Cup Players'!B:X,11,FALSE),0)</f>
        <v>1</v>
      </c>
      <c r="H490" s="23">
        <f>IFERROR(VLOOKUP($C490,'World Cup Players'!B:X,12,FALSE),0)</f>
        <v>1</v>
      </c>
      <c r="I490" s="23">
        <f>IFERROR(VLOOKUP($C490,'GAME WINNING GOALS'!A:B,2,FALSE),0)</f>
        <v>0</v>
      </c>
      <c r="J490" s="23">
        <f>IFERROR(VLOOKUP($C490,'World Cup Players'!B:X,17,FALSE),0)</f>
        <v>0</v>
      </c>
      <c r="K490" s="23">
        <f>IFERROR(VLOOKUP($C490,'World Cup Players'!B:X,18,FALSE),0)</f>
        <v>0</v>
      </c>
      <c r="L490" s="44">
        <f>IFERROR(VLOOKUP($C490,'World Cup GK'!B:AE,16,FALSE),0)</f>
        <v>0</v>
      </c>
      <c r="M490" s="44">
        <f>IFERROR(VLOOKUP($C490,'World Cup GK'!B:AE,19,FALSE),0)</f>
        <v>0</v>
      </c>
      <c r="N490" s="44">
        <f>IFERROR(VLOOKUP($C490,'World Cup GK'!B:AE,14,FALSE),0)</f>
        <v>0</v>
      </c>
      <c r="O490" s="44">
        <f>IFERROR(VLOOKUP($C490,'World Cup GK'!B:AE,11,FALSE),0)</f>
        <v>0</v>
      </c>
      <c r="P490" s="43">
        <f t="shared" si="124"/>
        <v>5.2370000000000001</v>
      </c>
      <c r="S490" s="24"/>
      <c r="T490" s="265" t="s">
        <v>217</v>
      </c>
      <c r="U490" s="23" t="s">
        <v>647</v>
      </c>
      <c r="V490" s="30"/>
      <c r="W490" s="23">
        <v>390</v>
      </c>
      <c r="X490" s="23">
        <v>1</v>
      </c>
      <c r="Y490" s="23">
        <v>1</v>
      </c>
      <c r="Z490" s="23">
        <v>0</v>
      </c>
      <c r="AA490" s="23">
        <v>0</v>
      </c>
      <c r="AB490" s="23">
        <v>0</v>
      </c>
      <c r="AC490" s="44">
        <v>0</v>
      </c>
      <c r="AD490" s="44">
        <v>0</v>
      </c>
      <c r="AE490" s="44">
        <v>0</v>
      </c>
      <c r="AF490" s="44">
        <v>0</v>
      </c>
      <c r="AG490" s="43">
        <v>5.2370000000000001</v>
      </c>
      <c r="AI490" s="24"/>
      <c r="AJ490" s="265" t="s">
        <v>217</v>
      </c>
      <c r="AK490" s="23" t="s">
        <v>647</v>
      </c>
      <c r="AL490" s="30"/>
      <c r="AM490" s="397">
        <f t="shared" si="116"/>
        <v>0</v>
      </c>
      <c r="AN490" s="397">
        <f t="shared" si="117"/>
        <v>0</v>
      </c>
      <c r="AO490" s="397">
        <f t="shared" si="117"/>
        <v>0</v>
      </c>
      <c r="AP490" s="397">
        <f t="shared" si="118"/>
        <v>0</v>
      </c>
      <c r="AQ490" s="397">
        <f t="shared" si="118"/>
        <v>0</v>
      </c>
      <c r="AR490" s="397">
        <f t="shared" si="118"/>
        <v>0</v>
      </c>
      <c r="AS490" s="397">
        <f t="shared" si="118"/>
        <v>0</v>
      </c>
      <c r="AT490" s="397">
        <f t="shared" si="119"/>
        <v>0</v>
      </c>
      <c r="AU490" s="397">
        <f t="shared" si="119"/>
        <v>0</v>
      </c>
      <c r="AV490" s="397">
        <f t="shared" si="119"/>
        <v>0</v>
      </c>
      <c r="AW490" s="314">
        <f t="shared" si="120"/>
        <v>0</v>
      </c>
    </row>
    <row r="491" spans="2:49" x14ac:dyDescent="0.25">
      <c r="B491" s="24"/>
      <c r="C491" s="265" t="s">
        <v>539</v>
      </c>
      <c r="D491" s="23" t="str">
        <f>IFERROR(VLOOKUP($C491,'World Cup Players'!B:X,3,FALSE),0)</f>
        <v>fr France</v>
      </c>
      <c r="E491" s="30"/>
      <c r="F491" s="23">
        <f>IFERROR(VLOOKUP($C491,'World Cup Players'!B:X,9,FALSE),0)</f>
        <v>479</v>
      </c>
      <c r="G491" s="23">
        <f>IFERROR(VLOOKUP($C491,'World Cup Players'!B:X,11,FALSE),0)</f>
        <v>0</v>
      </c>
      <c r="H491" s="23">
        <f>IFERROR(VLOOKUP($C491,'World Cup Players'!B:X,12,FALSE),0)</f>
        <v>0</v>
      </c>
      <c r="I491" s="41">
        <f>IFERROR(VLOOKUP($C491,'GAME WINNING GOALS'!A:B,2,FALSE),0)</f>
        <v>0</v>
      </c>
      <c r="J491" s="23">
        <f>IFERROR(VLOOKUP($C491,'World Cup Players'!B:X,17,FALSE),0)</f>
        <v>0</v>
      </c>
      <c r="K491" s="23">
        <f>IFERROR(VLOOKUP($C491,'World Cup Players'!B:X,18,FALSE),0)</f>
        <v>0</v>
      </c>
      <c r="L491" s="44">
        <f>IFERROR(VLOOKUP($C491,'World Cup GK'!B:AE,16,FALSE),0)</f>
        <v>0</v>
      </c>
      <c r="M491" s="44">
        <f>IFERROR(VLOOKUP($C491,'World Cup GK'!B:AE,19,FALSE),0)</f>
        <v>0</v>
      </c>
      <c r="N491" s="44">
        <f>IFERROR(VLOOKUP($C491,'World Cup GK'!B:AE,14,FALSE),0)</f>
        <v>0</v>
      </c>
      <c r="O491" s="44">
        <f>IFERROR(VLOOKUP($C491,'World Cup GK'!B:AE,11,FALSE),0)</f>
        <v>0</v>
      </c>
      <c r="P491" s="43">
        <f t="shared" si="124"/>
        <v>3.9757000000000002</v>
      </c>
      <c r="S491" s="24"/>
      <c r="T491" s="265" t="s">
        <v>539</v>
      </c>
      <c r="U491" s="23" t="s">
        <v>1420</v>
      </c>
      <c r="V491" s="30"/>
      <c r="W491" s="23">
        <v>360</v>
      </c>
      <c r="X491" s="23">
        <v>0</v>
      </c>
      <c r="Y491" s="23">
        <v>0</v>
      </c>
      <c r="Z491" s="41">
        <v>0</v>
      </c>
      <c r="AA491" s="23">
        <v>0</v>
      </c>
      <c r="AB491" s="23">
        <v>0</v>
      </c>
      <c r="AC491" s="44">
        <v>0</v>
      </c>
      <c r="AD491" s="44">
        <v>0</v>
      </c>
      <c r="AE491" s="44">
        <v>0</v>
      </c>
      <c r="AF491" s="44">
        <v>0</v>
      </c>
      <c r="AG491" s="43">
        <v>2.988</v>
      </c>
      <c r="AI491" s="24"/>
      <c r="AJ491" s="265" t="s">
        <v>539</v>
      </c>
      <c r="AK491" s="23" t="s">
        <v>1420</v>
      </c>
      <c r="AL491" s="30"/>
      <c r="AM491" s="397">
        <f t="shared" si="116"/>
        <v>119</v>
      </c>
      <c r="AN491" s="397">
        <f t="shared" si="117"/>
        <v>0</v>
      </c>
      <c r="AO491" s="397">
        <f t="shared" si="117"/>
        <v>0</v>
      </c>
      <c r="AP491" s="397">
        <f t="shared" si="118"/>
        <v>0</v>
      </c>
      <c r="AQ491" s="397">
        <f t="shared" si="118"/>
        <v>0</v>
      </c>
      <c r="AR491" s="397">
        <f t="shared" si="118"/>
        <v>0</v>
      </c>
      <c r="AS491" s="397">
        <f t="shared" si="118"/>
        <v>0</v>
      </c>
      <c r="AT491" s="397">
        <f t="shared" si="119"/>
        <v>0</v>
      </c>
      <c r="AU491" s="397">
        <f t="shared" si="119"/>
        <v>0</v>
      </c>
      <c r="AV491" s="397">
        <f t="shared" si="119"/>
        <v>0</v>
      </c>
      <c r="AW491" s="314">
        <f>P491-AG491</f>
        <v>0.98770000000000024</v>
      </c>
    </row>
    <row r="492" spans="2:49" x14ac:dyDescent="0.25">
      <c r="B492" s="24"/>
      <c r="C492" s="265" t="s">
        <v>379</v>
      </c>
      <c r="D492" s="23" t="str">
        <f>IFERROR(VLOOKUP($C492,'World Cup Players'!B:X,3,FALSE),0)</f>
        <v>nl Netherlands</v>
      </c>
      <c r="E492" s="30"/>
      <c r="F492" s="23">
        <f>IFERROR(VLOOKUP($C492,'World Cup Players'!B:X,9,FALSE),0)</f>
        <v>390</v>
      </c>
      <c r="G492" s="23">
        <f>IFERROR(VLOOKUP($C492,'World Cup Players'!B:X,11,FALSE),0)</f>
        <v>0</v>
      </c>
      <c r="H492" s="23">
        <f>IFERROR(VLOOKUP($C492,'World Cup Players'!B:X,12,FALSE),0)</f>
        <v>2</v>
      </c>
      <c r="I492" s="41">
        <f>IFERROR(VLOOKUP($C492,'GAME WINNING GOALS'!A:B,2,FALSE),0)</f>
        <v>0</v>
      </c>
      <c r="J492" s="23">
        <f>IFERROR(VLOOKUP($C492,'World Cup Players'!B:X,17,FALSE),0)</f>
        <v>0</v>
      </c>
      <c r="K492" s="23">
        <f>IFERROR(VLOOKUP($C492,'World Cup Players'!B:X,18,FALSE),0)</f>
        <v>0</v>
      </c>
      <c r="L492" s="44">
        <f>IFERROR(VLOOKUP($C492,'World Cup GK'!B:AE,16,FALSE),0)</f>
        <v>0</v>
      </c>
      <c r="M492" s="44">
        <f>IFERROR(VLOOKUP($C492,'World Cup GK'!B:AE,19,FALSE),0)</f>
        <v>0</v>
      </c>
      <c r="N492" s="44">
        <f>IFERROR(VLOOKUP($C492,'World Cup GK'!B:AE,14,FALSE),0)</f>
        <v>0</v>
      </c>
      <c r="O492" s="44">
        <f>IFERROR(VLOOKUP($C492,'World Cup GK'!B:AE,11,FALSE),0)</f>
        <v>0</v>
      </c>
      <c r="P492" s="43">
        <f t="shared" si="124"/>
        <v>5.2370000000000001</v>
      </c>
      <c r="S492" s="24"/>
      <c r="T492" s="265" t="s">
        <v>379</v>
      </c>
      <c r="U492" s="23" t="s">
        <v>647</v>
      </c>
      <c r="V492" s="30"/>
      <c r="W492" s="23">
        <v>390</v>
      </c>
      <c r="X492" s="23">
        <v>0</v>
      </c>
      <c r="Y492" s="23">
        <v>2</v>
      </c>
      <c r="Z492" s="41">
        <v>0</v>
      </c>
      <c r="AA492" s="23">
        <v>0</v>
      </c>
      <c r="AB492" s="23">
        <v>0</v>
      </c>
      <c r="AC492" s="44">
        <v>0</v>
      </c>
      <c r="AD492" s="44">
        <v>0</v>
      </c>
      <c r="AE492" s="44">
        <v>0</v>
      </c>
      <c r="AF492" s="44">
        <v>0</v>
      </c>
      <c r="AG492" s="43">
        <v>5.2370000000000001</v>
      </c>
      <c r="AI492" s="24"/>
      <c r="AJ492" s="265" t="s">
        <v>379</v>
      </c>
      <c r="AK492" s="23" t="s">
        <v>647</v>
      </c>
      <c r="AL492" s="30"/>
      <c r="AM492" s="397">
        <f t="shared" si="116"/>
        <v>0</v>
      </c>
      <c r="AN492" s="397">
        <f t="shared" si="117"/>
        <v>0</v>
      </c>
      <c r="AO492" s="397">
        <f t="shared" si="117"/>
        <v>0</v>
      </c>
      <c r="AP492" s="397">
        <f t="shared" si="118"/>
        <v>0</v>
      </c>
      <c r="AQ492" s="397">
        <f t="shared" si="118"/>
        <v>0</v>
      </c>
      <c r="AR492" s="397">
        <f t="shared" si="118"/>
        <v>0</v>
      </c>
      <c r="AS492" s="397">
        <f t="shared" si="118"/>
        <v>0</v>
      </c>
      <c r="AT492" s="397">
        <f t="shared" si="119"/>
        <v>0</v>
      </c>
      <c r="AU492" s="397">
        <f t="shared" si="119"/>
        <v>0</v>
      </c>
      <c r="AV492" s="397">
        <f t="shared" si="119"/>
        <v>0</v>
      </c>
      <c r="AW492" s="314">
        <f t="shared" si="120"/>
        <v>0</v>
      </c>
    </row>
    <row r="493" spans="2:49" x14ac:dyDescent="0.25">
      <c r="B493" s="24"/>
      <c r="C493" s="266" t="s">
        <v>226</v>
      </c>
      <c r="D493" s="23" t="str">
        <f>IFERROR(VLOOKUP($C493,'World Cup Players'!B:X,3,FALSE),0)</f>
        <v>br Brazil</v>
      </c>
      <c r="E493" s="30"/>
      <c r="F493" s="23">
        <f>IFERROR(VLOOKUP($C493,'World Cup Players'!B:X,9,FALSE),0)</f>
        <v>450</v>
      </c>
      <c r="G493" s="23">
        <f>IFERROR(VLOOKUP($C493,'World Cup Players'!B:X,11,FALSE),0)</f>
        <v>0</v>
      </c>
      <c r="H493" s="23">
        <f>IFERROR(VLOOKUP($C493,'World Cup Players'!B:X,12,FALSE),0)</f>
        <v>0</v>
      </c>
      <c r="I493" s="41">
        <f>IFERROR(VLOOKUP($C493,'GAME WINNING GOALS'!A:B,2,FALSE),0)</f>
        <v>0</v>
      </c>
      <c r="J493" s="23">
        <f>IFERROR(VLOOKUP($C493,'World Cup Players'!B:X,17,FALSE),0)</f>
        <v>0</v>
      </c>
      <c r="K493" s="23">
        <f>IFERROR(VLOOKUP($C493,'World Cup Players'!B:X,18,FALSE),0)</f>
        <v>0</v>
      </c>
      <c r="L493" s="44">
        <f>IFERROR(VLOOKUP($C493,'World Cup GK'!B:AE,16,FALSE),0)</f>
        <v>3</v>
      </c>
      <c r="M493" s="44">
        <f>IFERROR(VLOOKUP($C493,'World Cup GK'!B:AE,19,FALSE),0)</f>
        <v>2</v>
      </c>
      <c r="N493" s="44">
        <f>IFERROR(VLOOKUP($C493,'World Cup GK'!B:AE,14,FALSE),0)</f>
        <v>14</v>
      </c>
      <c r="O493" s="44">
        <f>IFERROR(VLOOKUP($C493,'World Cup GK'!B:AE,11,FALSE),0)</f>
        <v>4</v>
      </c>
      <c r="P493" s="43">
        <f t="shared" si="124"/>
        <v>10.535</v>
      </c>
      <c r="S493" s="24"/>
      <c r="T493" s="266" t="s">
        <v>226</v>
      </c>
      <c r="U493" s="23" t="s">
        <v>989</v>
      </c>
      <c r="V493" s="30"/>
      <c r="W493" s="23">
        <v>450</v>
      </c>
      <c r="X493" s="23">
        <v>0</v>
      </c>
      <c r="Y493" s="23">
        <v>0</v>
      </c>
      <c r="Z493" s="41">
        <v>0</v>
      </c>
      <c r="AA493" s="23">
        <v>0</v>
      </c>
      <c r="AB493" s="23">
        <v>0</v>
      </c>
      <c r="AC493" s="44">
        <v>3</v>
      </c>
      <c r="AD493" s="44">
        <v>2</v>
      </c>
      <c r="AE493" s="44">
        <v>14</v>
      </c>
      <c r="AF493" s="44">
        <v>4</v>
      </c>
      <c r="AG493" s="43">
        <v>10.535</v>
      </c>
      <c r="AI493" s="24"/>
      <c r="AJ493" s="266" t="s">
        <v>226</v>
      </c>
      <c r="AK493" s="23" t="s">
        <v>989</v>
      </c>
      <c r="AL493" s="30"/>
      <c r="AM493" s="397">
        <f t="shared" si="116"/>
        <v>0</v>
      </c>
      <c r="AN493" s="397">
        <f t="shared" si="117"/>
        <v>0</v>
      </c>
      <c r="AO493" s="397">
        <f t="shared" si="117"/>
        <v>0</v>
      </c>
      <c r="AP493" s="397">
        <f t="shared" si="118"/>
        <v>0</v>
      </c>
      <c r="AQ493" s="397">
        <f t="shared" si="118"/>
        <v>0</v>
      </c>
      <c r="AR493" s="397">
        <f t="shared" si="118"/>
        <v>0</v>
      </c>
      <c r="AS493" s="397">
        <f t="shared" si="118"/>
        <v>0</v>
      </c>
      <c r="AT493" s="397">
        <f t="shared" si="119"/>
        <v>0</v>
      </c>
      <c r="AU493" s="397">
        <f t="shared" si="119"/>
        <v>0</v>
      </c>
      <c r="AV493" s="397">
        <f t="shared" si="119"/>
        <v>0</v>
      </c>
      <c r="AW493" s="314">
        <f t="shared" si="120"/>
        <v>0</v>
      </c>
    </row>
    <row r="494" spans="2:49" x14ac:dyDescent="0.25">
      <c r="B494" s="24"/>
      <c r="C494" s="266" t="s">
        <v>269</v>
      </c>
      <c r="D494" s="23" t="str">
        <f>IFERROR(VLOOKUP($C494,'World Cup Players'!B:X,3,FALSE),0)</f>
        <v>pt Portugal</v>
      </c>
      <c r="E494" s="30"/>
      <c r="F494" s="23">
        <f>IFERROR(VLOOKUP($C494,'World Cup Players'!B:X,9,FALSE),0)</f>
        <v>450</v>
      </c>
      <c r="G494" s="23">
        <f>IFERROR(VLOOKUP($C494,'World Cup Players'!B:X,11,FALSE),0)</f>
        <v>0</v>
      </c>
      <c r="H494" s="23">
        <f>IFERROR(VLOOKUP($C494,'World Cup Players'!B:X,12,FALSE),0)</f>
        <v>0</v>
      </c>
      <c r="I494" s="41">
        <f>IFERROR(VLOOKUP($C494,'GAME WINNING GOALS'!A:B,2,FALSE),0)</f>
        <v>0</v>
      </c>
      <c r="J494" s="23">
        <f>IFERROR(VLOOKUP($C494,'World Cup Players'!B:X,17,FALSE),0)</f>
        <v>0</v>
      </c>
      <c r="K494" s="23">
        <f>IFERROR(VLOOKUP($C494,'World Cup Players'!B:X,18,FALSE),0)</f>
        <v>0</v>
      </c>
      <c r="L494" s="44">
        <f>IFERROR(VLOOKUP($C494,'World Cup GK'!B:AE,16,FALSE),0)</f>
        <v>2</v>
      </c>
      <c r="M494" s="44">
        <f>IFERROR(VLOOKUP($C494,'World Cup GK'!B:AE,19,FALSE),0)</f>
        <v>2</v>
      </c>
      <c r="N494" s="44">
        <f>IFERROR(VLOOKUP($C494,'World Cup GK'!B:AE,14,FALSE),0)</f>
        <v>19</v>
      </c>
      <c r="O494" s="44">
        <f>IFERROR(VLOOKUP($C494,'World Cup GK'!B:AE,11,FALSE),0)</f>
        <v>3</v>
      </c>
      <c r="P494" s="43">
        <f t="shared" si="124"/>
        <v>10.785</v>
      </c>
      <c r="S494" s="24"/>
      <c r="T494" s="266" t="s">
        <v>269</v>
      </c>
      <c r="U494" s="23" t="s">
        <v>1545</v>
      </c>
      <c r="V494" s="30"/>
      <c r="W494" s="23">
        <v>450</v>
      </c>
      <c r="X494" s="23">
        <v>0</v>
      </c>
      <c r="Y494" s="23">
        <v>0</v>
      </c>
      <c r="Z494" s="41">
        <v>0</v>
      </c>
      <c r="AA494" s="23">
        <v>0</v>
      </c>
      <c r="AB494" s="23">
        <v>0</v>
      </c>
      <c r="AC494" s="44">
        <v>2</v>
      </c>
      <c r="AD494" s="44">
        <v>2</v>
      </c>
      <c r="AE494" s="44">
        <v>19</v>
      </c>
      <c r="AF494" s="44">
        <v>3</v>
      </c>
      <c r="AG494" s="43">
        <v>10.785</v>
      </c>
      <c r="AI494" s="24"/>
      <c r="AJ494" s="266" t="s">
        <v>269</v>
      </c>
      <c r="AK494" s="23" t="s">
        <v>1545</v>
      </c>
      <c r="AL494" s="30"/>
      <c r="AM494" s="397">
        <f t="shared" si="116"/>
        <v>0</v>
      </c>
      <c r="AN494" s="397">
        <f t="shared" si="117"/>
        <v>0</v>
      </c>
      <c r="AO494" s="397">
        <f t="shared" si="117"/>
        <v>0</v>
      </c>
      <c r="AP494" s="397">
        <f t="shared" si="118"/>
        <v>0</v>
      </c>
      <c r="AQ494" s="397">
        <f t="shared" si="118"/>
        <v>0</v>
      </c>
      <c r="AR494" s="397">
        <f t="shared" si="118"/>
        <v>0</v>
      </c>
      <c r="AS494" s="397">
        <f t="shared" si="118"/>
        <v>0</v>
      </c>
      <c r="AT494" s="397">
        <f t="shared" si="119"/>
        <v>0</v>
      </c>
      <c r="AU494" s="397">
        <f t="shared" si="119"/>
        <v>0</v>
      </c>
      <c r="AV494" s="397">
        <f t="shared" si="119"/>
        <v>0</v>
      </c>
      <c r="AW494" s="314">
        <f t="shared" si="120"/>
        <v>0</v>
      </c>
    </row>
    <row r="495" spans="2:49" x14ac:dyDescent="0.25">
      <c r="B495" s="24"/>
      <c r="C495" s="266" t="s">
        <v>767</v>
      </c>
      <c r="D495" s="23" t="str">
        <f>IFERROR(VLOOKUP($C495,'World Cup Players'!B:X,3,FALSE),0)</f>
        <v>co Colombia</v>
      </c>
      <c r="E495" s="30"/>
      <c r="F495" s="23">
        <f>IFERROR(VLOOKUP($C495,'World Cup Players'!B:X,9,FALSE),0)</f>
        <v>480</v>
      </c>
      <c r="G495" s="23">
        <f>IFERROR(VLOOKUP($C495,'World Cup Players'!B:X,11,FALSE),0)</f>
        <v>0</v>
      </c>
      <c r="H495" s="23">
        <f>IFERROR(VLOOKUP($C495,'World Cup Players'!B:X,12,FALSE),0)</f>
        <v>0</v>
      </c>
      <c r="I495" s="23">
        <f>IFERROR(VLOOKUP($C495,'GAME WINNING GOALS'!A:B,2,FALSE),0)</f>
        <v>0</v>
      </c>
      <c r="J495" s="23">
        <f>IFERROR(VLOOKUP($C495,'World Cup Players'!B:X,17,FALSE),0)</f>
        <v>0</v>
      </c>
      <c r="K495" s="23">
        <f>IFERROR(VLOOKUP($C495,'World Cup Players'!B:X,18,FALSE),0)</f>
        <v>0</v>
      </c>
      <c r="L495" s="44">
        <f>IFERROR(VLOOKUP($C495,'World Cup GK'!B:AE,16,FALSE),0)</f>
        <v>3</v>
      </c>
      <c r="M495" s="44">
        <f>IFERROR(VLOOKUP($C495,'World Cup GK'!B:AE,19,FALSE),0)</f>
        <v>4</v>
      </c>
      <c r="N495" s="44">
        <f>IFERROR(VLOOKUP($C495,'World Cup GK'!B:AE,14,FALSE),0)</f>
        <v>6</v>
      </c>
      <c r="O495" s="44">
        <f>IFERROR(VLOOKUP($C495,'World Cup GK'!B:AE,11,FALSE),0)</f>
        <v>1</v>
      </c>
      <c r="P495" s="43">
        <f t="shared" si="124"/>
        <v>11.934000000000001</v>
      </c>
      <c r="S495" s="24"/>
      <c r="T495" s="266" t="s">
        <v>767</v>
      </c>
      <c r="U495" s="23" t="s">
        <v>1547</v>
      </c>
      <c r="V495" s="30"/>
      <c r="W495" s="23">
        <v>480</v>
      </c>
      <c r="X495" s="23">
        <v>0</v>
      </c>
      <c r="Y495" s="23">
        <v>0</v>
      </c>
      <c r="Z495" s="23">
        <v>0</v>
      </c>
      <c r="AA495" s="23">
        <v>0</v>
      </c>
      <c r="AB495" s="23">
        <v>0</v>
      </c>
      <c r="AC495" s="44">
        <v>3</v>
      </c>
      <c r="AD495" s="44">
        <v>4</v>
      </c>
      <c r="AE495" s="44">
        <v>6</v>
      </c>
      <c r="AF495" s="44">
        <v>1</v>
      </c>
      <c r="AG495" s="43">
        <v>11.934000000000001</v>
      </c>
      <c r="AI495" s="24"/>
      <c r="AJ495" s="266" t="s">
        <v>767</v>
      </c>
      <c r="AK495" s="23" t="s">
        <v>1547</v>
      </c>
      <c r="AL495" s="30"/>
      <c r="AM495" s="397">
        <f t="shared" si="116"/>
        <v>0</v>
      </c>
      <c r="AN495" s="397">
        <f t="shared" si="117"/>
        <v>0</v>
      </c>
      <c r="AO495" s="397">
        <f t="shared" si="117"/>
        <v>0</v>
      </c>
      <c r="AP495" s="397">
        <f t="shared" si="118"/>
        <v>0</v>
      </c>
      <c r="AQ495" s="397">
        <f t="shared" si="118"/>
        <v>0</v>
      </c>
      <c r="AR495" s="397">
        <f t="shared" si="118"/>
        <v>0</v>
      </c>
      <c r="AS495" s="397">
        <f t="shared" si="118"/>
        <v>0</v>
      </c>
      <c r="AT495" s="397">
        <f t="shared" si="119"/>
        <v>0</v>
      </c>
      <c r="AU495" s="397">
        <f t="shared" si="119"/>
        <v>0</v>
      </c>
      <c r="AV495" s="397">
        <f t="shared" si="119"/>
        <v>0</v>
      </c>
      <c r="AW495" s="314">
        <f t="shared" si="120"/>
        <v>0</v>
      </c>
    </row>
    <row r="496" spans="2:49" ht="16.5" thickBot="1" x14ac:dyDescent="0.3">
      <c r="B496" s="24"/>
      <c r="C496" s="266" t="s">
        <v>788</v>
      </c>
      <c r="D496" s="23" t="str">
        <f>IFERROR(VLOOKUP($C496,'World Cup Players'!B:X,3,FALSE),0)</f>
        <v>tr Türkiye</v>
      </c>
      <c r="E496" s="30"/>
      <c r="F496" s="23">
        <f>IFERROR(VLOOKUP($C496,'World Cup Players'!B:X,9,FALSE),0)</f>
        <v>270</v>
      </c>
      <c r="G496" s="23">
        <f>IFERROR(VLOOKUP($C496,'World Cup Players'!B:X,11,FALSE),0)</f>
        <v>0</v>
      </c>
      <c r="H496" s="23">
        <f>IFERROR(VLOOKUP($C496,'World Cup Players'!B:X,12,FALSE),0)</f>
        <v>0</v>
      </c>
      <c r="I496" s="23">
        <f>IFERROR(VLOOKUP($C496,'GAME WINNING GOALS'!A:B,2,FALSE),0)</f>
        <v>0</v>
      </c>
      <c r="J496" s="23">
        <f>IFERROR(VLOOKUP($C496,'World Cup Players'!B:X,17,FALSE),0)</f>
        <v>0</v>
      </c>
      <c r="K496" s="23">
        <f>IFERROR(VLOOKUP($C496,'World Cup Players'!B:X,18,FALSE),0)</f>
        <v>0</v>
      </c>
      <c r="L496" s="44">
        <f>IFERROR(VLOOKUP($C496,'World Cup GK'!B:AE,16,FALSE),0)</f>
        <v>1</v>
      </c>
      <c r="M496" s="44">
        <f>IFERROR(VLOOKUP($C496,'World Cup GK'!B:AE,19,FALSE),0)</f>
        <v>0</v>
      </c>
      <c r="N496" s="44">
        <f>IFERROR(VLOOKUP($C496,'World Cup GK'!B:AE,14,FALSE),0)</f>
        <v>8</v>
      </c>
      <c r="O496" s="44">
        <f>IFERROR(VLOOKUP($C496,'World Cup GK'!B:AE,11,FALSE),0)</f>
        <v>5</v>
      </c>
      <c r="P496" s="43">
        <f t="shared" si="124"/>
        <v>3.5910000000000002</v>
      </c>
      <c r="S496" s="24"/>
      <c r="T496" s="266" t="s">
        <v>788</v>
      </c>
      <c r="U496" s="23" t="s">
        <v>654</v>
      </c>
      <c r="V496" s="30"/>
      <c r="W496" s="23">
        <v>270</v>
      </c>
      <c r="X496" s="23">
        <v>0</v>
      </c>
      <c r="Y496" s="23">
        <v>0</v>
      </c>
      <c r="Z496" s="23">
        <v>0</v>
      </c>
      <c r="AA496" s="23">
        <v>0</v>
      </c>
      <c r="AB496" s="23">
        <v>0</v>
      </c>
      <c r="AC496" s="44">
        <v>1</v>
      </c>
      <c r="AD496" s="44">
        <v>0</v>
      </c>
      <c r="AE496" s="44">
        <v>8</v>
      </c>
      <c r="AF496" s="44">
        <v>5</v>
      </c>
      <c r="AG496" s="43">
        <v>3.5910000000000002</v>
      </c>
      <c r="AI496" s="24"/>
      <c r="AJ496" s="266" t="s">
        <v>788</v>
      </c>
      <c r="AK496" s="23" t="s">
        <v>654</v>
      </c>
      <c r="AL496" s="30"/>
      <c r="AM496" s="397">
        <f t="shared" si="116"/>
        <v>0</v>
      </c>
      <c r="AN496" s="397">
        <f t="shared" si="117"/>
        <v>0</v>
      </c>
      <c r="AO496" s="397">
        <f t="shared" si="117"/>
        <v>0</v>
      </c>
      <c r="AP496" s="397">
        <f t="shared" si="118"/>
        <v>0</v>
      </c>
      <c r="AQ496" s="397">
        <f t="shared" si="118"/>
        <v>0</v>
      </c>
      <c r="AR496" s="397">
        <f t="shared" si="118"/>
        <v>0</v>
      </c>
      <c r="AS496" s="397">
        <f t="shared" si="118"/>
        <v>0</v>
      </c>
      <c r="AT496" s="397">
        <f t="shared" si="119"/>
        <v>0</v>
      </c>
      <c r="AU496" s="397">
        <f t="shared" si="119"/>
        <v>0</v>
      </c>
      <c r="AV496" s="397">
        <f t="shared" si="119"/>
        <v>0</v>
      </c>
      <c r="AW496" s="314">
        <f t="shared" si="120"/>
        <v>0</v>
      </c>
    </row>
    <row r="497" spans="2:49" x14ac:dyDescent="0.25">
      <c r="B497" s="24"/>
      <c r="C497" s="277" t="s">
        <v>480</v>
      </c>
      <c r="D497" s="23" t="str">
        <f>IFERROR(VLOOKUP($C497,'World Cup Players'!B:X,3,FALSE),0)</f>
        <v>gh Ghana</v>
      </c>
      <c r="E497" s="30"/>
      <c r="F497" s="23">
        <f>IFERROR(VLOOKUP($C497,'World Cup Players'!B:X,9,FALSE),0)</f>
        <v>135</v>
      </c>
      <c r="G497" s="23">
        <f>IFERROR(VLOOKUP($C497,'World Cup Players'!B:X,11,FALSE),0)</f>
        <v>0</v>
      </c>
      <c r="H497" s="23">
        <f>IFERROR(VLOOKUP($C497,'World Cup Players'!B:X,12,FALSE),0)</f>
        <v>0</v>
      </c>
      <c r="I497" s="23">
        <f>IFERROR(VLOOKUP($C497,'GAME WINNING GOALS'!A:B,2,FALSE),0)</f>
        <v>0</v>
      </c>
      <c r="J497" s="23">
        <f>IFERROR(VLOOKUP($C497,'World Cup Players'!#REF!,16,FALSE),0)</f>
        <v>0</v>
      </c>
      <c r="K497" s="23">
        <f>IFERROR(VLOOKUP($C497,'World Cup Players'!#REF!,16,FALSE),0)</f>
        <v>0</v>
      </c>
      <c r="L497" s="44">
        <f>IFERROR(VLOOKUP($C497,'World Cup GK'!B:AE,16,FALSE),0)</f>
        <v>1</v>
      </c>
      <c r="M497" s="44">
        <f>IFERROR(VLOOKUP($C497,'World Cup GK'!B:AE,19,FALSE),0)</f>
        <v>1</v>
      </c>
      <c r="N497" s="44">
        <f>IFERROR(VLOOKUP($C497,'World Cup GK'!B:AE,14,FALSE),0)</f>
        <v>8</v>
      </c>
      <c r="O497" s="44">
        <f>IFERROR(VLOOKUP($C497,'World Cup GK'!B:AE,11,FALSE),0)</f>
        <v>1</v>
      </c>
      <c r="P497" s="43">
        <f t="shared" si="124"/>
        <v>4.4704999999999995</v>
      </c>
      <c r="S497" s="24"/>
      <c r="T497" s="277" t="s">
        <v>480</v>
      </c>
      <c r="U497" s="23" t="s">
        <v>1534</v>
      </c>
      <c r="V497" s="30"/>
      <c r="W497" s="23">
        <v>135</v>
      </c>
      <c r="X497" s="23">
        <v>0</v>
      </c>
      <c r="Y497" s="23">
        <v>0</v>
      </c>
      <c r="Z497" s="23">
        <v>0</v>
      </c>
      <c r="AA497" s="23">
        <v>0</v>
      </c>
      <c r="AB497" s="23">
        <v>0</v>
      </c>
      <c r="AC497" s="44">
        <v>1</v>
      </c>
      <c r="AD497" s="44">
        <v>1</v>
      </c>
      <c r="AE497" s="44">
        <v>8</v>
      </c>
      <c r="AF497" s="44">
        <v>1</v>
      </c>
      <c r="AG497" s="43">
        <v>4.4704999999999995</v>
      </c>
      <c r="AI497" s="24"/>
      <c r="AJ497" s="277" t="s">
        <v>480</v>
      </c>
      <c r="AK497" s="23" t="s">
        <v>1534</v>
      </c>
      <c r="AL497" s="30"/>
      <c r="AM497" s="397">
        <f t="shared" si="116"/>
        <v>0</v>
      </c>
      <c r="AN497" s="397">
        <f t="shared" si="117"/>
        <v>0</v>
      </c>
      <c r="AO497" s="397">
        <f t="shared" si="117"/>
        <v>0</v>
      </c>
      <c r="AP497" s="397">
        <f t="shared" si="118"/>
        <v>0</v>
      </c>
      <c r="AQ497" s="397">
        <f t="shared" si="118"/>
        <v>0</v>
      </c>
      <c r="AR497" s="397">
        <f t="shared" si="118"/>
        <v>0</v>
      </c>
      <c r="AS497" s="397">
        <f t="shared" si="118"/>
        <v>0</v>
      </c>
      <c r="AT497" s="397">
        <f t="shared" si="119"/>
        <v>0</v>
      </c>
      <c r="AU497" s="397">
        <f t="shared" si="119"/>
        <v>0</v>
      </c>
      <c r="AV497" s="397">
        <f t="shared" si="119"/>
        <v>0</v>
      </c>
      <c r="AW497" s="314">
        <f t="shared" si="120"/>
        <v>0</v>
      </c>
    </row>
    <row r="498" spans="2:49" x14ac:dyDescent="0.25">
      <c r="B498" s="24"/>
      <c r="C498" s="295" t="s">
        <v>300</v>
      </c>
      <c r="D498" s="23">
        <f>IFERROR(VLOOKUP($C498,'World Cup Players'!B:X,3,FALSE),0)</f>
        <v>0</v>
      </c>
      <c r="E498" s="30"/>
      <c r="L498" s="44"/>
      <c r="M498" s="44"/>
      <c r="N498" s="44"/>
      <c r="O498" s="44"/>
      <c r="S498" s="24"/>
      <c r="T498" s="295" t="s">
        <v>300</v>
      </c>
      <c r="U498" s="23">
        <v>0</v>
      </c>
      <c r="V498" s="30"/>
      <c r="W498" s="23">
        <v>0</v>
      </c>
      <c r="X498" s="23">
        <v>0</v>
      </c>
      <c r="Y498" s="23">
        <v>0</v>
      </c>
      <c r="Z498" s="23">
        <v>0</v>
      </c>
      <c r="AA498" s="23">
        <v>0</v>
      </c>
      <c r="AB498" s="23">
        <v>0</v>
      </c>
      <c r="AC498" s="44">
        <v>0</v>
      </c>
      <c r="AD498" s="44">
        <v>0</v>
      </c>
      <c r="AE498" s="44">
        <v>0</v>
      </c>
      <c r="AF498" s="44">
        <v>0</v>
      </c>
      <c r="AG498" s="43">
        <v>0</v>
      </c>
      <c r="AI498" s="24"/>
      <c r="AJ498" s="295" t="s">
        <v>300</v>
      </c>
      <c r="AK498" s="23">
        <v>0</v>
      </c>
      <c r="AL498" s="30"/>
      <c r="AM498" s="397">
        <f t="shared" si="116"/>
        <v>0</v>
      </c>
      <c r="AN498" s="397">
        <f t="shared" si="117"/>
        <v>0</v>
      </c>
      <c r="AO498" s="397">
        <f t="shared" si="117"/>
        <v>0</v>
      </c>
      <c r="AP498" s="397">
        <f t="shared" si="118"/>
        <v>0</v>
      </c>
      <c r="AQ498" s="397">
        <f t="shared" si="118"/>
        <v>0</v>
      </c>
      <c r="AR498" s="397">
        <f t="shared" si="118"/>
        <v>0</v>
      </c>
      <c r="AS498" s="397">
        <f t="shared" si="118"/>
        <v>0</v>
      </c>
      <c r="AT498" s="397">
        <f t="shared" si="119"/>
        <v>0</v>
      </c>
      <c r="AU498" s="397">
        <f t="shared" si="119"/>
        <v>0</v>
      </c>
      <c r="AV498" s="397">
        <f t="shared" si="119"/>
        <v>0</v>
      </c>
      <c r="AW498" s="314">
        <f t="shared" ref="AW498:AW504" si="126">P498-AG498</f>
        <v>0</v>
      </c>
    </row>
    <row r="499" spans="2:49" x14ac:dyDescent="0.25">
      <c r="B499" s="24"/>
      <c r="C499" s="295" t="s">
        <v>799</v>
      </c>
      <c r="D499" s="23">
        <f>IFERROR(VLOOKUP($C499,'World Cup Players'!B:X,3,FALSE),0)</f>
        <v>0</v>
      </c>
      <c r="E499" s="30"/>
      <c r="L499" s="44"/>
      <c r="M499" s="44"/>
      <c r="N499" s="44"/>
      <c r="O499" s="44"/>
      <c r="S499" s="24"/>
      <c r="T499" s="295" t="s">
        <v>799</v>
      </c>
      <c r="U499" s="23">
        <v>0</v>
      </c>
      <c r="V499" s="30"/>
      <c r="W499" s="23">
        <v>0</v>
      </c>
      <c r="X499" s="23">
        <v>0</v>
      </c>
      <c r="Y499" s="23">
        <v>0</v>
      </c>
      <c r="Z499" s="23">
        <v>0</v>
      </c>
      <c r="AA499" s="23">
        <v>0</v>
      </c>
      <c r="AB499" s="23">
        <v>0</v>
      </c>
      <c r="AC499" s="44">
        <v>0</v>
      </c>
      <c r="AD499" s="44">
        <v>0</v>
      </c>
      <c r="AE499" s="44">
        <v>0</v>
      </c>
      <c r="AF499" s="44">
        <v>0</v>
      </c>
      <c r="AG499" s="43">
        <v>0</v>
      </c>
      <c r="AI499" s="24"/>
      <c r="AJ499" s="295" t="s">
        <v>799</v>
      </c>
      <c r="AK499" s="23">
        <v>0</v>
      </c>
      <c r="AL499" s="30"/>
      <c r="AM499" s="397">
        <f t="shared" si="116"/>
        <v>0</v>
      </c>
      <c r="AN499" s="397">
        <f t="shared" si="117"/>
        <v>0</v>
      </c>
      <c r="AO499" s="397">
        <f t="shared" si="117"/>
        <v>0</v>
      </c>
      <c r="AP499" s="397">
        <f t="shared" si="118"/>
        <v>0</v>
      </c>
      <c r="AQ499" s="397">
        <f t="shared" si="118"/>
        <v>0</v>
      </c>
      <c r="AR499" s="397">
        <f t="shared" si="118"/>
        <v>0</v>
      </c>
      <c r="AS499" s="397">
        <f t="shared" si="118"/>
        <v>0</v>
      </c>
      <c r="AT499" s="397">
        <f t="shared" si="119"/>
        <v>0</v>
      </c>
      <c r="AU499" s="397">
        <f t="shared" si="119"/>
        <v>0</v>
      </c>
      <c r="AV499" s="397">
        <f t="shared" si="119"/>
        <v>0</v>
      </c>
      <c r="AW499" s="314">
        <f t="shared" si="126"/>
        <v>0</v>
      </c>
    </row>
    <row r="500" spans="2:49" x14ac:dyDescent="0.25">
      <c r="B500" s="24"/>
      <c r="C500" s="295" t="s">
        <v>133</v>
      </c>
      <c r="D500" s="23">
        <f>IFERROR(VLOOKUP($C500,'World Cup Players'!B:X,3,FALSE),0)</f>
        <v>0</v>
      </c>
      <c r="E500" s="30"/>
      <c r="L500" s="44"/>
      <c r="M500" s="44"/>
      <c r="N500" s="44"/>
      <c r="O500" s="44"/>
      <c r="S500" s="24"/>
      <c r="T500" s="295" t="s">
        <v>133</v>
      </c>
      <c r="U500" s="23">
        <v>0</v>
      </c>
      <c r="V500" s="30"/>
      <c r="W500" s="23">
        <v>0</v>
      </c>
      <c r="X500" s="23">
        <v>0</v>
      </c>
      <c r="Y500" s="23">
        <v>0</v>
      </c>
      <c r="Z500" s="23">
        <v>0</v>
      </c>
      <c r="AA500" s="23">
        <v>0</v>
      </c>
      <c r="AB500" s="23">
        <v>0</v>
      </c>
      <c r="AC500" s="44">
        <v>0</v>
      </c>
      <c r="AD500" s="44">
        <v>0</v>
      </c>
      <c r="AE500" s="44">
        <v>0</v>
      </c>
      <c r="AF500" s="44">
        <v>0</v>
      </c>
      <c r="AG500" s="43">
        <v>0</v>
      </c>
      <c r="AI500" s="24"/>
      <c r="AJ500" s="295" t="s">
        <v>133</v>
      </c>
      <c r="AK500" s="23">
        <v>0</v>
      </c>
      <c r="AL500" s="30"/>
      <c r="AM500" s="397">
        <f t="shared" si="116"/>
        <v>0</v>
      </c>
      <c r="AN500" s="397">
        <f t="shared" si="117"/>
        <v>0</v>
      </c>
      <c r="AO500" s="397">
        <f t="shared" si="117"/>
        <v>0</v>
      </c>
      <c r="AP500" s="397">
        <f t="shared" si="118"/>
        <v>0</v>
      </c>
      <c r="AQ500" s="397">
        <f t="shared" si="118"/>
        <v>0</v>
      </c>
      <c r="AR500" s="397">
        <f t="shared" si="118"/>
        <v>0</v>
      </c>
      <c r="AS500" s="397">
        <f t="shared" si="118"/>
        <v>0</v>
      </c>
      <c r="AT500" s="397">
        <f t="shared" si="119"/>
        <v>0</v>
      </c>
      <c r="AU500" s="397">
        <f t="shared" si="119"/>
        <v>0</v>
      </c>
      <c r="AV500" s="397">
        <f t="shared" si="119"/>
        <v>0</v>
      </c>
      <c r="AW500" s="314">
        <f t="shared" si="126"/>
        <v>0</v>
      </c>
    </row>
    <row r="501" spans="2:49" x14ac:dyDescent="0.25">
      <c r="B501" s="24" t="s">
        <v>786</v>
      </c>
      <c r="C501" s="293"/>
      <c r="D501" s="35">
        <f t="shared" ref="D501:E501" si="127">SUM(D502:D526)</f>
        <v>0</v>
      </c>
      <c r="E501" s="35">
        <f t="shared" si="127"/>
        <v>0</v>
      </c>
      <c r="F501" s="35">
        <f>SUM(F502:F531)</f>
        <v>10708</v>
      </c>
      <c r="G501" s="35">
        <f>SUM(G502:G531)</f>
        <v>39</v>
      </c>
      <c r="H501" s="35">
        <f t="shared" ref="H501:O501" si="128">SUM(H502:H531)</f>
        <v>15</v>
      </c>
      <c r="I501" s="35">
        <f t="shared" si="128"/>
        <v>16</v>
      </c>
      <c r="J501" s="35">
        <f t="shared" si="128"/>
        <v>6</v>
      </c>
      <c r="K501" s="35">
        <f t="shared" si="128"/>
        <v>0</v>
      </c>
      <c r="L501" s="35">
        <f>SUM(L502:L531)</f>
        <v>16</v>
      </c>
      <c r="M501" s="35">
        <f t="shared" si="128"/>
        <v>10</v>
      </c>
      <c r="N501" s="35">
        <f t="shared" si="128"/>
        <v>57</v>
      </c>
      <c r="O501" s="35">
        <f t="shared" si="128"/>
        <v>29</v>
      </c>
      <c r="P501" s="43">
        <f t="shared" si="124"/>
        <v>187.5264</v>
      </c>
      <c r="S501" s="24" t="s">
        <v>786</v>
      </c>
      <c r="T501" s="293"/>
      <c r="U501" s="35">
        <v>0</v>
      </c>
      <c r="V501" s="35">
        <v>0</v>
      </c>
      <c r="W501" s="35">
        <v>9085</v>
      </c>
      <c r="X501" s="35">
        <v>35</v>
      </c>
      <c r="Y501" s="35">
        <v>13</v>
      </c>
      <c r="Z501" s="35">
        <v>13</v>
      </c>
      <c r="AA501" s="35">
        <v>5</v>
      </c>
      <c r="AB501" s="35">
        <v>0</v>
      </c>
      <c r="AC501" s="35">
        <v>15</v>
      </c>
      <c r="AD501" s="35">
        <v>10</v>
      </c>
      <c r="AE501" s="35">
        <v>46</v>
      </c>
      <c r="AF501" s="35">
        <v>24</v>
      </c>
      <c r="AG501" s="43">
        <v>163.35550000000001</v>
      </c>
      <c r="AI501" s="24" t="s">
        <v>786</v>
      </c>
      <c r="AJ501" s="293"/>
      <c r="AK501" s="35">
        <v>0</v>
      </c>
      <c r="AL501" s="35">
        <v>0</v>
      </c>
      <c r="AM501" s="397">
        <f t="shared" si="116"/>
        <v>1623</v>
      </c>
      <c r="AN501" s="397">
        <f t="shared" si="117"/>
        <v>4</v>
      </c>
      <c r="AO501" s="397">
        <f t="shared" si="117"/>
        <v>2</v>
      </c>
      <c r="AP501" s="397">
        <f t="shared" si="118"/>
        <v>3</v>
      </c>
      <c r="AQ501" s="397">
        <f t="shared" si="118"/>
        <v>1</v>
      </c>
      <c r="AR501" s="397">
        <f t="shared" si="118"/>
        <v>0</v>
      </c>
      <c r="AS501" s="397">
        <f t="shared" si="118"/>
        <v>1</v>
      </c>
      <c r="AT501" s="397">
        <f t="shared" si="119"/>
        <v>0</v>
      </c>
      <c r="AU501" s="397">
        <f t="shared" si="119"/>
        <v>11</v>
      </c>
      <c r="AV501" s="397">
        <f t="shared" si="119"/>
        <v>5</v>
      </c>
      <c r="AW501" s="314">
        <f t="shared" si="126"/>
        <v>24.170899999999989</v>
      </c>
    </row>
    <row r="502" spans="2:49" x14ac:dyDescent="0.25">
      <c r="B502" s="42"/>
      <c r="C502" s="265" t="s">
        <v>425</v>
      </c>
      <c r="D502" s="23" t="str">
        <f>IFERROR(VLOOKUP($C502,'World Cup Players'!B:X,3,FALSE),0)</f>
        <v>fr France</v>
      </c>
      <c r="E502" s="30"/>
      <c r="F502" s="23">
        <f>IFERROR(VLOOKUP($C502,'World Cup Players'!B:X,9,FALSE),0)</f>
        <v>605</v>
      </c>
      <c r="G502" s="23">
        <f>IFERROR(VLOOKUP($C502,'World Cup Players'!B:X,11,FALSE),0)</f>
        <v>8</v>
      </c>
      <c r="H502" s="23">
        <f>IFERROR(VLOOKUP($C502,'World Cup Players'!B:X,12,FALSE),0)</f>
        <v>3</v>
      </c>
      <c r="I502" s="23">
        <f>IFERROR(VLOOKUP($C502,'GAME WINNING GOALS'!A:B,2,FALSE),0)</f>
        <v>4</v>
      </c>
      <c r="J502" s="23">
        <f>IFERROR(VLOOKUP($C502,'World Cup Players'!B:X,17,FALSE),0)</f>
        <v>1</v>
      </c>
      <c r="K502" s="23">
        <f>IFERROR(VLOOKUP($C502,'World Cup Players'!B:X,18,FALSE),0)</f>
        <v>0</v>
      </c>
      <c r="L502" s="44">
        <f>IFERROR(VLOOKUP($C502,'World Cup GK'!B:AE,16,FALSE),0)</f>
        <v>0</v>
      </c>
      <c r="M502" s="44">
        <f>IFERROR(VLOOKUP($C502,'World Cup GK'!B:AE,19,FALSE),0)</f>
        <v>0</v>
      </c>
      <c r="N502" s="44">
        <f>IFERROR(VLOOKUP($C502,'World Cup GK'!B:AE,14,FALSE),0)</f>
        <v>0</v>
      </c>
      <c r="O502" s="44">
        <f>IFERROR(VLOOKUP($C502,'World Cup GK'!B:AE,11,FALSE),0)</f>
        <v>0</v>
      </c>
      <c r="P502" s="43">
        <f t="shared" si="124"/>
        <v>19.7715</v>
      </c>
      <c r="S502" s="42"/>
      <c r="T502" s="265" t="s">
        <v>425</v>
      </c>
      <c r="U502" s="23" t="s">
        <v>1420</v>
      </c>
      <c r="V502" s="30"/>
      <c r="W502" s="23">
        <v>439</v>
      </c>
      <c r="X502" s="23">
        <v>7</v>
      </c>
      <c r="Y502" s="23">
        <v>2</v>
      </c>
      <c r="Z502" s="23">
        <v>3</v>
      </c>
      <c r="AA502" s="23">
        <v>0</v>
      </c>
      <c r="AB502" s="23">
        <v>0</v>
      </c>
      <c r="AC502" s="44">
        <v>0</v>
      </c>
      <c r="AD502" s="44">
        <v>0</v>
      </c>
      <c r="AE502" s="44">
        <v>0</v>
      </c>
      <c r="AF502" s="44">
        <v>0</v>
      </c>
      <c r="AG502" s="43">
        <v>15.643699999999999</v>
      </c>
      <c r="AI502" s="42"/>
      <c r="AJ502" s="265" t="s">
        <v>425</v>
      </c>
      <c r="AK502" s="23" t="s">
        <v>1420</v>
      </c>
      <c r="AL502" s="30"/>
      <c r="AM502" s="397">
        <f t="shared" si="116"/>
        <v>166</v>
      </c>
      <c r="AN502" s="397">
        <f t="shared" si="117"/>
        <v>1</v>
      </c>
      <c r="AO502" s="397">
        <f t="shared" si="117"/>
        <v>1</v>
      </c>
      <c r="AP502" s="397">
        <f t="shared" si="118"/>
        <v>1</v>
      </c>
      <c r="AQ502" s="397">
        <f t="shared" si="118"/>
        <v>1</v>
      </c>
      <c r="AR502" s="397">
        <f t="shared" si="118"/>
        <v>0</v>
      </c>
      <c r="AS502" s="397">
        <f t="shared" si="118"/>
        <v>0</v>
      </c>
      <c r="AT502" s="397">
        <f t="shared" si="119"/>
        <v>0</v>
      </c>
      <c r="AU502" s="397">
        <f t="shared" si="119"/>
        <v>0</v>
      </c>
      <c r="AV502" s="397">
        <f t="shared" si="119"/>
        <v>0</v>
      </c>
      <c r="AW502" s="314">
        <f t="shared" si="126"/>
        <v>4.1278000000000006</v>
      </c>
    </row>
    <row r="503" spans="2:49" x14ac:dyDescent="0.25">
      <c r="B503" s="42"/>
      <c r="C503" s="265" t="s">
        <v>5</v>
      </c>
      <c r="D503" s="23" t="str">
        <f>IFERROR(VLOOKUP($C503,'World Cup Players'!B:X,3,FALSE),0)</f>
        <v>eng England</v>
      </c>
      <c r="E503" s="30"/>
      <c r="F503" s="23">
        <f>IFERROR(VLOOKUP($C503,'World Cup Players'!B:X,9,FALSE),0)</f>
        <v>652</v>
      </c>
      <c r="G503" s="23">
        <f>IFERROR(VLOOKUP($C503,'World Cup Players'!B:X,11,FALSE),0)</f>
        <v>6</v>
      </c>
      <c r="H503" s="23">
        <f>IFERROR(VLOOKUP($C503,'World Cup Players'!B:X,12,FALSE),0)</f>
        <v>1</v>
      </c>
      <c r="I503" s="23">
        <f>IFERROR(VLOOKUP($C503,'GAME WINNING GOALS'!A:B,2,FALSE),0)</f>
        <v>2</v>
      </c>
      <c r="J503" s="23">
        <f>IFERROR(VLOOKUP($C503,'World Cup Players'!B:X,17,FALSE),0)</f>
        <v>0</v>
      </c>
      <c r="K503" s="23">
        <f>IFERROR(VLOOKUP($C503,'World Cup Players'!B:X,18,FALSE),0)</f>
        <v>0</v>
      </c>
      <c r="L503" s="44">
        <f>IFERROR(VLOOKUP($C503,'World Cup GK'!B:AE,16,FALSE),0)</f>
        <v>0</v>
      </c>
      <c r="M503" s="44">
        <f>IFERROR(VLOOKUP($C503,'World Cup GK'!B:AE,19,FALSE),0)</f>
        <v>0</v>
      </c>
      <c r="N503" s="44">
        <f>IFERROR(VLOOKUP($C503,'World Cup GK'!B:AE,14,FALSE),0)</f>
        <v>0</v>
      </c>
      <c r="O503" s="44">
        <f>IFERROR(VLOOKUP($C503,'World Cup GK'!B:AE,11,FALSE),0)</f>
        <v>0</v>
      </c>
      <c r="P503" s="43">
        <f t="shared" si="124"/>
        <v>14.4116</v>
      </c>
      <c r="S503" s="42"/>
      <c r="T503" s="265" t="s">
        <v>5</v>
      </c>
      <c r="U503" s="23" t="s">
        <v>1542</v>
      </c>
      <c r="V503" s="30"/>
      <c r="W503" s="23">
        <v>442</v>
      </c>
      <c r="X503" s="23">
        <v>6</v>
      </c>
      <c r="Y503" s="23">
        <v>1</v>
      </c>
      <c r="Z503" s="23">
        <v>2</v>
      </c>
      <c r="AA503" s="23">
        <v>0</v>
      </c>
      <c r="AB503" s="23">
        <v>0</v>
      </c>
      <c r="AC503" s="44">
        <v>0</v>
      </c>
      <c r="AD503" s="44">
        <v>0</v>
      </c>
      <c r="AE503" s="44">
        <v>0</v>
      </c>
      <c r="AF503" s="44">
        <v>0</v>
      </c>
      <c r="AG503" s="43">
        <v>12.6686</v>
      </c>
      <c r="AI503" s="42"/>
      <c r="AJ503" s="265" t="s">
        <v>5</v>
      </c>
      <c r="AK503" s="23" t="s">
        <v>1542</v>
      </c>
      <c r="AL503" s="30"/>
      <c r="AM503" s="397">
        <f t="shared" si="116"/>
        <v>210</v>
      </c>
      <c r="AN503" s="397">
        <f t="shared" si="117"/>
        <v>0</v>
      </c>
      <c r="AO503" s="397">
        <f t="shared" si="117"/>
        <v>0</v>
      </c>
      <c r="AP503" s="397">
        <f t="shared" si="118"/>
        <v>0</v>
      </c>
      <c r="AQ503" s="397">
        <f t="shared" si="118"/>
        <v>0</v>
      </c>
      <c r="AR503" s="397">
        <f t="shared" si="118"/>
        <v>0</v>
      </c>
      <c r="AS503" s="397">
        <f t="shared" si="118"/>
        <v>0</v>
      </c>
      <c r="AT503" s="397">
        <f t="shared" si="119"/>
        <v>0</v>
      </c>
      <c r="AU503" s="397">
        <f t="shared" si="119"/>
        <v>0</v>
      </c>
      <c r="AV503" s="397">
        <f t="shared" si="119"/>
        <v>0</v>
      </c>
      <c r="AW503" s="314">
        <f t="shared" si="126"/>
        <v>1.7430000000000003</v>
      </c>
    </row>
    <row r="504" spans="2:49" x14ac:dyDescent="0.25">
      <c r="B504" s="42"/>
      <c r="C504" s="265" t="s">
        <v>689</v>
      </c>
      <c r="D504" s="23" t="str">
        <f>IFERROR(VLOOKUP($C504,'World Cup Players'!B:X,3,FALSE),0)</f>
        <v>no Norway</v>
      </c>
      <c r="E504" s="30"/>
      <c r="F504" s="23">
        <f>IFERROR(VLOOKUP($C504,'World Cup Players'!B:X,9,FALSE),0)</f>
        <v>465</v>
      </c>
      <c r="G504" s="23">
        <f>IFERROR(VLOOKUP($C504,'World Cup Players'!B:X,11,FALSE),0)</f>
        <v>7</v>
      </c>
      <c r="H504" s="23">
        <f>IFERROR(VLOOKUP($C504,'World Cup Players'!B:X,12,FALSE),0)</f>
        <v>0</v>
      </c>
      <c r="I504" s="23">
        <f>IFERROR(VLOOKUP($C504,'GAME WINNING GOALS'!A:B,2,FALSE),0)</f>
        <v>4</v>
      </c>
      <c r="J504" s="23">
        <f>IFERROR(VLOOKUP($C504,'World Cup Players'!B:X,17,FALSE),0)</f>
        <v>0</v>
      </c>
      <c r="K504" s="23">
        <f>IFERROR(VLOOKUP($C504,'World Cup Players'!B:X,18,FALSE),0)</f>
        <v>0</v>
      </c>
      <c r="L504" s="44">
        <f>IFERROR(VLOOKUP($C504,'World Cup GK'!B:AE,16,FALSE),0)</f>
        <v>0</v>
      </c>
      <c r="M504" s="44">
        <f>IFERROR(VLOOKUP($C504,'World Cup GK'!B:AE,19,FALSE),0)</f>
        <v>0</v>
      </c>
      <c r="N504" s="44">
        <f>IFERROR(VLOOKUP($C504,'World Cup GK'!B:AE,14,FALSE),0)</f>
        <v>0</v>
      </c>
      <c r="O504" s="44">
        <f>IFERROR(VLOOKUP($C504,'World Cup GK'!B:AE,11,FALSE),0)</f>
        <v>0</v>
      </c>
      <c r="P504" s="43">
        <f t="shared" si="124"/>
        <v>14.859500000000001</v>
      </c>
      <c r="S504" s="42"/>
      <c r="T504" s="265" t="s">
        <v>689</v>
      </c>
      <c r="U504" s="23" t="s">
        <v>1397</v>
      </c>
      <c r="V504" s="30"/>
      <c r="W504" s="23">
        <v>360</v>
      </c>
      <c r="X504" s="23">
        <v>7</v>
      </c>
      <c r="Y504" s="23">
        <v>0</v>
      </c>
      <c r="Z504" s="23">
        <v>4</v>
      </c>
      <c r="AA504" s="23">
        <v>0</v>
      </c>
      <c r="AB504" s="23">
        <v>0</v>
      </c>
      <c r="AC504" s="44">
        <v>0</v>
      </c>
      <c r="AD504" s="44">
        <v>0</v>
      </c>
      <c r="AE504" s="44">
        <v>0</v>
      </c>
      <c r="AF504" s="44">
        <v>0</v>
      </c>
      <c r="AG504" s="43">
        <v>13.988</v>
      </c>
      <c r="AI504" s="42"/>
      <c r="AJ504" s="265" t="s">
        <v>689</v>
      </c>
      <c r="AK504" s="23" t="s">
        <v>1397</v>
      </c>
      <c r="AL504" s="30"/>
      <c r="AM504" s="397">
        <f t="shared" si="116"/>
        <v>105</v>
      </c>
      <c r="AN504" s="397">
        <f t="shared" si="117"/>
        <v>0</v>
      </c>
      <c r="AO504" s="397">
        <f t="shared" si="117"/>
        <v>0</v>
      </c>
      <c r="AP504" s="397">
        <f t="shared" si="118"/>
        <v>0</v>
      </c>
      <c r="AQ504" s="397">
        <f t="shared" si="118"/>
        <v>0</v>
      </c>
      <c r="AR504" s="397">
        <f t="shared" si="118"/>
        <v>0</v>
      </c>
      <c r="AS504" s="397">
        <f t="shared" si="118"/>
        <v>0</v>
      </c>
      <c r="AT504" s="397">
        <f t="shared" si="119"/>
        <v>0</v>
      </c>
      <c r="AU504" s="397">
        <f t="shared" si="119"/>
        <v>0</v>
      </c>
      <c r="AV504" s="397">
        <f t="shared" si="119"/>
        <v>0</v>
      </c>
      <c r="AW504" s="314">
        <f t="shared" si="126"/>
        <v>0.87150000000000105</v>
      </c>
    </row>
    <row r="505" spans="2:49" x14ac:dyDescent="0.25">
      <c r="B505" s="42"/>
      <c r="C505" s="265" t="s">
        <v>249</v>
      </c>
      <c r="D505" s="23" t="str">
        <f>IFERROR(VLOOKUP($C505,'World Cup Players'!B:X,3,FALSE),0)</f>
        <v>br Brazil</v>
      </c>
      <c r="E505" s="30"/>
      <c r="F505" s="23">
        <f>IFERROR(VLOOKUP($C505,'World Cup Players'!B:X,9,FALSE),0)</f>
        <v>129</v>
      </c>
      <c r="G505" s="23">
        <f>IFERROR(VLOOKUP($C505,'World Cup Players'!B:X,11,FALSE),0)</f>
        <v>0</v>
      </c>
      <c r="H505" s="23">
        <f>IFERROR(VLOOKUP($C505,'World Cup Players'!B:X,12,FALSE),0)</f>
        <v>0</v>
      </c>
      <c r="I505" s="23">
        <f>IFERROR(VLOOKUP($C505,'GAME WINNING GOALS'!A:B,2,FALSE),0)</f>
        <v>0</v>
      </c>
      <c r="J505" s="23">
        <f>IFERROR(VLOOKUP($C505,'World Cup Players'!B:X,17,FALSE),0)</f>
        <v>0</v>
      </c>
      <c r="K505" s="23">
        <f>IFERROR(VLOOKUP($C505,'World Cup Players'!B:X,18,FALSE),0)</f>
        <v>0</v>
      </c>
      <c r="L505" s="44">
        <f>IFERROR(VLOOKUP($C505,'World Cup GK'!B:AE,16,FALSE),0)</f>
        <v>0</v>
      </c>
      <c r="M505" s="44">
        <f>IFERROR(VLOOKUP($C505,'World Cup GK'!B:AE,19,FALSE),0)</f>
        <v>0</v>
      </c>
      <c r="N505" s="44">
        <f>IFERROR(VLOOKUP($C505,'World Cup GK'!B:AE,14,FALSE),0)</f>
        <v>0</v>
      </c>
      <c r="O505" s="44">
        <f>IFERROR(VLOOKUP($C505,'World Cup GK'!B:AE,11,FALSE),0)</f>
        <v>0</v>
      </c>
      <c r="P505" s="43">
        <f t="shared" si="124"/>
        <v>1.0707</v>
      </c>
      <c r="S505" s="42"/>
      <c r="T505" s="265" t="s">
        <v>249</v>
      </c>
      <c r="U505" s="23" t="s">
        <v>989</v>
      </c>
      <c r="V505" s="30"/>
      <c r="W505" s="23">
        <v>129</v>
      </c>
      <c r="X505" s="23">
        <v>0</v>
      </c>
      <c r="Y505" s="23">
        <v>0</v>
      </c>
      <c r="Z505" s="23">
        <v>0</v>
      </c>
      <c r="AA505" s="23">
        <v>0</v>
      </c>
      <c r="AB505" s="23">
        <v>0</v>
      </c>
      <c r="AC505" s="44">
        <v>0</v>
      </c>
      <c r="AD505" s="44">
        <v>0</v>
      </c>
      <c r="AE505" s="44">
        <v>0</v>
      </c>
      <c r="AF505" s="44">
        <v>0</v>
      </c>
      <c r="AG505" s="43">
        <v>1.0707</v>
      </c>
      <c r="AI505" s="42"/>
      <c r="AJ505" s="265" t="s">
        <v>249</v>
      </c>
      <c r="AK505" s="23" t="s">
        <v>989</v>
      </c>
      <c r="AL505" s="30"/>
      <c r="AM505" s="397">
        <f t="shared" si="116"/>
        <v>0</v>
      </c>
      <c r="AN505" s="397">
        <f t="shared" si="117"/>
        <v>0</v>
      </c>
      <c r="AO505" s="397">
        <f t="shared" si="117"/>
        <v>0</v>
      </c>
      <c r="AP505" s="397">
        <f t="shared" si="118"/>
        <v>0</v>
      </c>
      <c r="AQ505" s="397">
        <f t="shared" si="118"/>
        <v>0</v>
      </c>
      <c r="AR505" s="397">
        <f t="shared" si="118"/>
        <v>0</v>
      </c>
      <c r="AS505" s="397">
        <f t="shared" si="118"/>
        <v>0</v>
      </c>
      <c r="AT505" s="397">
        <f t="shared" si="119"/>
        <v>0</v>
      </c>
      <c r="AU505" s="397">
        <f t="shared" si="119"/>
        <v>0</v>
      </c>
      <c r="AV505" s="397">
        <f t="shared" si="119"/>
        <v>0</v>
      </c>
      <c r="AW505" s="314">
        <f t="shared" si="120"/>
        <v>0</v>
      </c>
    </row>
    <row r="506" spans="2:49" x14ac:dyDescent="0.25">
      <c r="B506" s="42"/>
      <c r="C506" s="265" t="s">
        <v>645</v>
      </c>
      <c r="D506" s="23" t="str">
        <f>IFERROR(VLOOKUP($C506,'World Cup Players'!B:X,3,FALSE),0)</f>
        <v>es Spain</v>
      </c>
      <c r="E506" s="30"/>
      <c r="F506" s="23">
        <f>IFERROR(VLOOKUP($C506,'World Cup Players'!B:X,9,FALSE),0)</f>
        <v>540</v>
      </c>
      <c r="G506" s="23">
        <f>IFERROR(VLOOKUP($C506,'World Cup Players'!B:X,11,FALSE),0)</f>
        <v>5</v>
      </c>
      <c r="H506" s="23">
        <f>IFERROR(VLOOKUP($C506,'World Cup Players'!B:X,12,FALSE),0)</f>
        <v>1</v>
      </c>
      <c r="I506" s="23">
        <f>IFERROR(VLOOKUP($C506,'GAME WINNING GOALS'!A:B,2,FALSE),0)</f>
        <v>2</v>
      </c>
      <c r="J506" s="23">
        <f>IFERROR(VLOOKUP($C506,'World Cup Players'!B:X,17,FALSE),0)</f>
        <v>0</v>
      </c>
      <c r="K506" s="23">
        <f>IFERROR(VLOOKUP($C506,'World Cup Players'!B:X,18,FALSE),0)</f>
        <v>0</v>
      </c>
      <c r="L506" s="44">
        <f>IFERROR(VLOOKUP($C506,'World Cup GK'!B:AE,16,FALSE),0)</f>
        <v>0</v>
      </c>
      <c r="M506" s="44">
        <f>IFERROR(VLOOKUP($C506,'World Cup GK'!B:AE,19,FALSE),0)</f>
        <v>0</v>
      </c>
      <c r="N506" s="44">
        <f>IFERROR(VLOOKUP($C506,'World Cup GK'!B:AE,14,FALSE),0)</f>
        <v>0</v>
      </c>
      <c r="O506" s="44">
        <f>IFERROR(VLOOKUP($C506,'World Cup GK'!B:AE,11,FALSE),0)</f>
        <v>0</v>
      </c>
      <c r="P506" s="43">
        <f t="shared" si="124"/>
        <v>12.481999999999999</v>
      </c>
      <c r="S506" s="42"/>
      <c r="T506" s="265" t="s">
        <v>645</v>
      </c>
      <c r="U506" s="23" t="s">
        <v>1275</v>
      </c>
      <c r="V506" s="30"/>
      <c r="W506" s="23">
        <v>389</v>
      </c>
      <c r="X506" s="23">
        <v>4</v>
      </c>
      <c r="Y506" s="23">
        <v>1</v>
      </c>
      <c r="Z506" s="23">
        <v>1</v>
      </c>
      <c r="AA506" s="23">
        <v>0</v>
      </c>
      <c r="AB506" s="23">
        <v>0</v>
      </c>
      <c r="AC506" s="44">
        <v>0</v>
      </c>
      <c r="AD506" s="44">
        <v>0</v>
      </c>
      <c r="AE506" s="44">
        <v>0</v>
      </c>
      <c r="AF506" s="44">
        <v>0</v>
      </c>
      <c r="AG506" s="43">
        <v>9.2286999999999999</v>
      </c>
      <c r="AI506" s="42"/>
      <c r="AJ506" s="265" t="s">
        <v>645</v>
      </c>
      <c r="AK506" s="23" t="s">
        <v>1275</v>
      </c>
      <c r="AL506" s="30"/>
      <c r="AM506" s="397">
        <f t="shared" si="116"/>
        <v>151</v>
      </c>
      <c r="AN506" s="397">
        <f t="shared" si="117"/>
        <v>1</v>
      </c>
      <c r="AO506" s="397">
        <f t="shared" si="117"/>
        <v>0</v>
      </c>
      <c r="AP506" s="397">
        <f t="shared" si="118"/>
        <v>1</v>
      </c>
      <c r="AQ506" s="397">
        <f t="shared" si="118"/>
        <v>0</v>
      </c>
      <c r="AR506" s="397">
        <f t="shared" si="118"/>
        <v>0</v>
      </c>
      <c r="AS506" s="397">
        <f t="shared" si="118"/>
        <v>0</v>
      </c>
      <c r="AT506" s="397">
        <f t="shared" si="119"/>
        <v>0</v>
      </c>
      <c r="AU506" s="397">
        <f t="shared" si="119"/>
        <v>0</v>
      </c>
      <c r="AV506" s="397">
        <f t="shared" si="119"/>
        <v>0</v>
      </c>
      <c r="AW506" s="314">
        <f t="shared" ref="AW506:AW507" si="129">P506-AG506</f>
        <v>3.2532999999999994</v>
      </c>
    </row>
    <row r="507" spans="2:49" x14ac:dyDescent="0.25">
      <c r="B507" s="42"/>
      <c r="C507" s="265" t="s">
        <v>693</v>
      </c>
      <c r="D507" s="23" t="str">
        <f>IFERROR(VLOOKUP($C507,'World Cup Players'!B:X,3,FALSE),0)</f>
        <v>ma Morocco</v>
      </c>
      <c r="E507" s="30"/>
      <c r="F507" s="23">
        <f>IFERROR(VLOOKUP($C507,'World Cup Players'!B:X,9,FALSE),0)</f>
        <v>381</v>
      </c>
      <c r="G507" s="23">
        <f>IFERROR(VLOOKUP($C507,'World Cup Players'!B:X,11,FALSE),0)</f>
        <v>3</v>
      </c>
      <c r="H507" s="23">
        <f>IFERROR(VLOOKUP($C507,'World Cup Players'!B:X,12,FALSE),0)</f>
        <v>0</v>
      </c>
      <c r="I507" s="23">
        <f>IFERROR(VLOOKUP($C507,'GAME WINNING GOALS'!A:B,2,FALSE),0)</f>
        <v>1</v>
      </c>
      <c r="J507" s="23">
        <f>IFERROR(VLOOKUP($C507,'World Cup Players'!B:X,17,FALSE),0)</f>
        <v>0</v>
      </c>
      <c r="K507" s="23">
        <f>IFERROR(VLOOKUP($C507,'World Cup Players'!B:X,18,FALSE),0)</f>
        <v>0</v>
      </c>
      <c r="L507" s="44">
        <f>IFERROR(VLOOKUP($C507,'World Cup GK'!B:AE,16,FALSE),0)</f>
        <v>0</v>
      </c>
      <c r="M507" s="44">
        <f>IFERROR(VLOOKUP($C507,'World Cup GK'!B:AE,19,FALSE),0)</f>
        <v>0</v>
      </c>
      <c r="N507" s="44">
        <f>IFERROR(VLOOKUP($C507,'World Cup GK'!B:AE,14,FALSE),0)</f>
        <v>0</v>
      </c>
      <c r="O507" s="44">
        <f>IFERROR(VLOOKUP($C507,'World Cup GK'!B:AE,11,FALSE),0)</f>
        <v>0</v>
      </c>
      <c r="P507" s="43">
        <f t="shared" si="124"/>
        <v>7.1623000000000001</v>
      </c>
      <c r="S507" s="42"/>
      <c r="T507" s="265" t="s">
        <v>693</v>
      </c>
      <c r="U507" s="23" t="s">
        <v>992</v>
      </c>
      <c r="V507" s="30"/>
      <c r="W507" s="23">
        <v>381</v>
      </c>
      <c r="X507" s="23">
        <v>3</v>
      </c>
      <c r="Y507" s="23">
        <v>0</v>
      </c>
      <c r="Z507" s="23">
        <v>1</v>
      </c>
      <c r="AA507" s="23">
        <v>0</v>
      </c>
      <c r="AB507" s="23">
        <v>0</v>
      </c>
      <c r="AC507" s="44">
        <v>0</v>
      </c>
      <c r="AD507" s="44">
        <v>0</v>
      </c>
      <c r="AE507" s="44">
        <v>0</v>
      </c>
      <c r="AF507" s="44">
        <v>0</v>
      </c>
      <c r="AG507" s="43">
        <v>7.1623000000000001</v>
      </c>
      <c r="AI507" s="42"/>
      <c r="AJ507" s="265" t="s">
        <v>693</v>
      </c>
      <c r="AK507" s="23" t="s">
        <v>992</v>
      </c>
      <c r="AL507" s="30"/>
      <c r="AM507" s="397">
        <f t="shared" si="116"/>
        <v>0</v>
      </c>
      <c r="AN507" s="397">
        <f t="shared" si="117"/>
        <v>0</v>
      </c>
      <c r="AO507" s="397">
        <f t="shared" si="117"/>
        <v>0</v>
      </c>
      <c r="AP507" s="397">
        <f t="shared" si="118"/>
        <v>0</v>
      </c>
      <c r="AQ507" s="397">
        <f t="shared" si="118"/>
        <v>0</v>
      </c>
      <c r="AR507" s="397">
        <f t="shared" si="118"/>
        <v>0</v>
      </c>
      <c r="AS507" s="397">
        <f t="shared" si="118"/>
        <v>0</v>
      </c>
      <c r="AT507" s="397">
        <f t="shared" si="119"/>
        <v>0</v>
      </c>
      <c r="AU507" s="397">
        <f t="shared" si="119"/>
        <v>0</v>
      </c>
      <c r="AV507" s="397">
        <f t="shared" si="119"/>
        <v>0</v>
      </c>
      <c r="AW507" s="314">
        <f t="shared" si="129"/>
        <v>0</v>
      </c>
    </row>
    <row r="508" spans="2:49" x14ac:dyDescent="0.25">
      <c r="B508" s="42"/>
      <c r="C508" s="265" t="s">
        <v>491</v>
      </c>
      <c r="D508" s="23" t="str">
        <f>IFERROR(VLOOKUP($C508,'World Cup Players'!B:X,3,FALSE),0)</f>
        <v>pt Portugal</v>
      </c>
      <c r="E508" s="30"/>
      <c r="F508" s="23">
        <f>IFERROR(VLOOKUP($C508,'World Cup Players'!B:X,9,FALSE),0)</f>
        <v>422</v>
      </c>
      <c r="G508" s="23">
        <f>IFERROR(VLOOKUP($C508,'World Cup Players'!B:X,11,FALSE),0)</f>
        <v>0</v>
      </c>
      <c r="H508" s="23">
        <f>IFERROR(VLOOKUP($C508,'World Cup Players'!B:X,12,FALSE),0)</f>
        <v>1</v>
      </c>
      <c r="I508" s="23">
        <f>IFERROR(VLOOKUP($C508,'GAME WINNING GOALS'!A:B,2,FALSE),0)</f>
        <v>0</v>
      </c>
      <c r="J508" s="23">
        <f>IFERROR(VLOOKUP($C508,'World Cup Players'!B:X,17,FALSE),0)</f>
        <v>0</v>
      </c>
      <c r="K508" s="23">
        <f>IFERROR(VLOOKUP($C508,'World Cup Players'!B:X,18,FALSE),0)</f>
        <v>0</v>
      </c>
      <c r="L508" s="44">
        <f>IFERROR(VLOOKUP($C508,'World Cup GK'!B:AE,16,FALSE),0)</f>
        <v>0</v>
      </c>
      <c r="M508" s="44">
        <f>IFERROR(VLOOKUP($C508,'World Cup GK'!B:AE,19,FALSE),0)</f>
        <v>0</v>
      </c>
      <c r="N508" s="44">
        <f>IFERROR(VLOOKUP($C508,'World Cup GK'!B:AE,14,FALSE),0)</f>
        <v>0</v>
      </c>
      <c r="O508" s="44">
        <f>IFERROR(VLOOKUP($C508,'World Cup GK'!B:AE,11,FALSE),0)</f>
        <v>0</v>
      </c>
      <c r="P508" s="43">
        <f t="shared" si="124"/>
        <v>4.5026000000000002</v>
      </c>
      <c r="S508" s="42"/>
      <c r="T508" s="265" t="s">
        <v>491</v>
      </c>
      <c r="U508" s="23" t="s">
        <v>1545</v>
      </c>
      <c r="V508" s="30"/>
      <c r="W508" s="23">
        <v>422</v>
      </c>
      <c r="X508" s="23">
        <v>0</v>
      </c>
      <c r="Y508" s="23">
        <v>1</v>
      </c>
      <c r="Z508" s="23">
        <v>0</v>
      </c>
      <c r="AA508" s="23">
        <v>0</v>
      </c>
      <c r="AB508" s="23">
        <v>0</v>
      </c>
      <c r="AC508" s="44">
        <v>0</v>
      </c>
      <c r="AD508" s="44">
        <v>0</v>
      </c>
      <c r="AE508" s="44">
        <v>0</v>
      </c>
      <c r="AF508" s="44">
        <v>0</v>
      </c>
      <c r="AG508" s="43">
        <v>4.5026000000000002</v>
      </c>
      <c r="AI508" s="42"/>
      <c r="AJ508" s="265" t="s">
        <v>491</v>
      </c>
      <c r="AK508" s="23" t="s">
        <v>1545</v>
      </c>
      <c r="AL508" s="30"/>
      <c r="AM508" s="397">
        <f t="shared" si="116"/>
        <v>0</v>
      </c>
      <c r="AN508" s="397">
        <f t="shared" si="117"/>
        <v>0</v>
      </c>
      <c r="AO508" s="397">
        <f t="shared" si="117"/>
        <v>0</v>
      </c>
      <c r="AP508" s="397">
        <f t="shared" si="118"/>
        <v>0</v>
      </c>
      <c r="AQ508" s="397">
        <f t="shared" si="118"/>
        <v>0</v>
      </c>
      <c r="AR508" s="397">
        <f t="shared" si="118"/>
        <v>0</v>
      </c>
      <c r="AS508" s="397">
        <f t="shared" si="118"/>
        <v>0</v>
      </c>
      <c r="AT508" s="397">
        <f t="shared" si="119"/>
        <v>0</v>
      </c>
      <c r="AU508" s="397">
        <f t="shared" si="119"/>
        <v>0</v>
      </c>
      <c r="AV508" s="397">
        <f t="shared" si="119"/>
        <v>0</v>
      </c>
      <c r="AW508" s="314">
        <f t="shared" si="120"/>
        <v>0</v>
      </c>
    </row>
    <row r="509" spans="2:49" x14ac:dyDescent="0.25">
      <c r="B509" s="42"/>
      <c r="C509" s="265" t="s">
        <v>535</v>
      </c>
      <c r="D509" s="23" t="str">
        <f>IFERROR(VLOOKUP($C509,'World Cup Players'!B:X,3,FALSE),0)</f>
        <v>de Germany</v>
      </c>
      <c r="E509" s="30"/>
      <c r="F509" s="23">
        <f>IFERROR(VLOOKUP($C509,'World Cup Players'!B:X,9,FALSE),0)</f>
        <v>326</v>
      </c>
      <c r="G509" s="23">
        <f>IFERROR(VLOOKUP($C509,'World Cup Players'!B:X,11,FALSE),0)</f>
        <v>1</v>
      </c>
      <c r="H509" s="23">
        <f>IFERROR(VLOOKUP($C509,'World Cup Players'!B:X,12,FALSE),0)</f>
        <v>0</v>
      </c>
      <c r="I509" s="23">
        <f>IFERROR(VLOOKUP($C509,'GAME WINNING GOALS'!A:B,2,FALSE),0)</f>
        <v>0</v>
      </c>
      <c r="J509" s="23">
        <f>IFERROR(VLOOKUP($C509,'World Cup Players'!B:X,17,FALSE),0)</f>
        <v>0</v>
      </c>
      <c r="K509" s="23">
        <f>IFERROR(VLOOKUP($C509,'World Cup Players'!B:X,18,FALSE),0)</f>
        <v>0</v>
      </c>
      <c r="L509" s="44">
        <f>IFERROR(VLOOKUP($C509,'World Cup GK'!B:AE,16,FALSE),0)</f>
        <v>0</v>
      </c>
      <c r="M509" s="44">
        <f>IFERROR(VLOOKUP($C509,'World Cup GK'!B:AE,19,FALSE),0)</f>
        <v>0</v>
      </c>
      <c r="N509" s="44">
        <f>IFERROR(VLOOKUP($C509,'World Cup GK'!B:AE,14,FALSE),0)</f>
        <v>0</v>
      </c>
      <c r="O509" s="44">
        <f>IFERROR(VLOOKUP($C509,'World Cup GK'!B:AE,11,FALSE),0)</f>
        <v>0</v>
      </c>
      <c r="P509" s="43">
        <f t="shared" si="124"/>
        <v>3.7058</v>
      </c>
      <c r="S509" s="42"/>
      <c r="T509" s="265" t="s">
        <v>535</v>
      </c>
      <c r="U509" s="23" t="s">
        <v>634</v>
      </c>
      <c r="V509" s="30"/>
      <c r="W509" s="23">
        <v>326</v>
      </c>
      <c r="X509" s="23">
        <v>1</v>
      </c>
      <c r="Y509" s="23">
        <v>0</v>
      </c>
      <c r="Z509" s="23">
        <v>0</v>
      </c>
      <c r="AA509" s="23">
        <v>0</v>
      </c>
      <c r="AB509" s="23">
        <v>0</v>
      </c>
      <c r="AC509" s="44">
        <v>0</v>
      </c>
      <c r="AD509" s="44">
        <v>0</v>
      </c>
      <c r="AE509" s="44">
        <v>0</v>
      </c>
      <c r="AF509" s="44">
        <v>0</v>
      </c>
      <c r="AG509" s="43">
        <v>3.7058</v>
      </c>
      <c r="AI509" s="42"/>
      <c r="AJ509" s="265" t="s">
        <v>535</v>
      </c>
      <c r="AK509" s="23" t="s">
        <v>634</v>
      </c>
      <c r="AL509" s="30"/>
      <c r="AM509" s="397">
        <f t="shared" si="116"/>
        <v>0</v>
      </c>
      <c r="AN509" s="397">
        <f t="shared" si="117"/>
        <v>0</v>
      </c>
      <c r="AO509" s="397">
        <f t="shared" si="117"/>
        <v>0</v>
      </c>
      <c r="AP509" s="397">
        <f t="shared" si="118"/>
        <v>0</v>
      </c>
      <c r="AQ509" s="397">
        <f t="shared" si="118"/>
        <v>0</v>
      </c>
      <c r="AR509" s="397">
        <f t="shared" si="118"/>
        <v>0</v>
      </c>
      <c r="AS509" s="397">
        <f t="shared" si="118"/>
        <v>0</v>
      </c>
      <c r="AT509" s="397">
        <f t="shared" si="119"/>
        <v>0</v>
      </c>
      <c r="AU509" s="397">
        <f t="shared" si="119"/>
        <v>0</v>
      </c>
      <c r="AV509" s="397">
        <f t="shared" si="119"/>
        <v>0</v>
      </c>
      <c r="AW509" s="314">
        <f t="shared" si="120"/>
        <v>0</v>
      </c>
    </row>
    <row r="510" spans="2:49" x14ac:dyDescent="0.25">
      <c r="B510" s="42"/>
      <c r="C510" s="265" t="s">
        <v>237</v>
      </c>
      <c r="D510" s="23" t="str">
        <f>IFERROR(VLOOKUP($C510,'World Cup Players'!B:X,3,FALSE),0)</f>
        <v>br Brazil</v>
      </c>
      <c r="E510" s="30"/>
      <c r="F510" s="23">
        <f>IFERROR(VLOOKUP($C510,'World Cup Players'!B:X,9,FALSE),0)</f>
        <v>379</v>
      </c>
      <c r="G510" s="23">
        <f>IFERROR(VLOOKUP($C510,'World Cup Players'!B:X,11,FALSE),0)</f>
        <v>1</v>
      </c>
      <c r="H510" s="23">
        <f>IFERROR(VLOOKUP($C510,'World Cup Players'!B:X,12,FALSE),0)</f>
        <v>0</v>
      </c>
      <c r="I510" s="23">
        <f>IFERROR(VLOOKUP($C510,'GAME WINNING GOALS'!A:B,2,FALSE),0)</f>
        <v>0</v>
      </c>
      <c r="J510" s="23">
        <f>IFERROR(VLOOKUP($C510,'World Cup Players'!B:X,17,FALSE),0)</f>
        <v>2</v>
      </c>
      <c r="K510" s="23">
        <f>IFERROR(VLOOKUP($C510,'World Cup Players'!B:X,18,FALSE),0)</f>
        <v>0</v>
      </c>
      <c r="L510" s="44">
        <f>IFERROR(VLOOKUP($C510,'World Cup GK'!B:AE,16,FALSE),0)</f>
        <v>0</v>
      </c>
      <c r="M510" s="44">
        <f>IFERROR(VLOOKUP($C510,'World Cup GK'!B:AE,19,FALSE),0)</f>
        <v>0</v>
      </c>
      <c r="N510" s="44">
        <f>IFERROR(VLOOKUP($C510,'World Cup GK'!B:AE,14,FALSE),0)</f>
        <v>0</v>
      </c>
      <c r="O510" s="44">
        <f>IFERROR(VLOOKUP($C510,'World Cup GK'!B:AE,11,FALSE),0)</f>
        <v>0</v>
      </c>
      <c r="P510" s="43">
        <f t="shared" si="124"/>
        <v>3.6456999999999997</v>
      </c>
      <c r="S510" s="42"/>
      <c r="T510" s="265" t="s">
        <v>237</v>
      </c>
      <c r="U510" s="23" t="s">
        <v>989</v>
      </c>
      <c r="V510" s="30"/>
      <c r="W510" s="23">
        <v>379</v>
      </c>
      <c r="X510" s="23">
        <v>1</v>
      </c>
      <c r="Y510" s="23">
        <v>0</v>
      </c>
      <c r="Z510" s="23">
        <v>0</v>
      </c>
      <c r="AA510" s="23">
        <v>2</v>
      </c>
      <c r="AB510" s="23">
        <v>0</v>
      </c>
      <c r="AC510" s="44">
        <v>0</v>
      </c>
      <c r="AD510" s="44">
        <v>0</v>
      </c>
      <c r="AE510" s="44">
        <v>0</v>
      </c>
      <c r="AF510" s="44">
        <v>0</v>
      </c>
      <c r="AG510" s="43">
        <v>3.6456999999999997</v>
      </c>
      <c r="AI510" s="42"/>
      <c r="AJ510" s="265" t="s">
        <v>237</v>
      </c>
      <c r="AK510" s="23" t="s">
        <v>989</v>
      </c>
      <c r="AL510" s="30"/>
      <c r="AM510" s="397">
        <f t="shared" si="116"/>
        <v>0</v>
      </c>
      <c r="AN510" s="397">
        <f t="shared" si="117"/>
        <v>0</v>
      </c>
      <c r="AO510" s="397">
        <f t="shared" si="117"/>
        <v>0</v>
      </c>
      <c r="AP510" s="397">
        <f t="shared" si="118"/>
        <v>0</v>
      </c>
      <c r="AQ510" s="397">
        <f t="shared" si="118"/>
        <v>0</v>
      </c>
      <c r="AR510" s="397">
        <f t="shared" si="118"/>
        <v>0</v>
      </c>
      <c r="AS510" s="397">
        <f t="shared" si="118"/>
        <v>0</v>
      </c>
      <c r="AT510" s="397">
        <f t="shared" si="119"/>
        <v>0</v>
      </c>
      <c r="AU510" s="397">
        <f t="shared" si="119"/>
        <v>0</v>
      </c>
      <c r="AV510" s="397">
        <f t="shared" si="119"/>
        <v>0</v>
      </c>
      <c r="AW510" s="314">
        <f t="shared" si="120"/>
        <v>0</v>
      </c>
    </row>
    <row r="511" spans="2:49" x14ac:dyDescent="0.25">
      <c r="B511" s="42"/>
      <c r="C511" s="265" t="s">
        <v>225</v>
      </c>
      <c r="D511" s="23" t="str">
        <f>IFERROR(VLOOKUP($C511,'World Cup Players'!B:X,3,FALSE),0)</f>
        <v>eng England</v>
      </c>
      <c r="E511" s="30"/>
      <c r="F511" s="23">
        <f>IFERROR(VLOOKUP($C511,'World Cup Players'!B:X,9,FALSE),0)</f>
        <v>602</v>
      </c>
      <c r="G511" s="23">
        <f>IFERROR(VLOOKUP($C511,'World Cup Players'!B:X,11,FALSE),0)</f>
        <v>6</v>
      </c>
      <c r="H511" s="23">
        <f>IFERROR(VLOOKUP($C511,'World Cup Players'!B:X,12,FALSE),0)</f>
        <v>1</v>
      </c>
      <c r="I511" s="23">
        <f>IFERROR(VLOOKUP($C511,'GAME WINNING GOALS'!A:B,2,FALSE),0)</f>
        <v>3</v>
      </c>
      <c r="J511" s="23">
        <f>IFERROR(VLOOKUP($C511,'World Cup Players'!B:X,17,FALSE),0)</f>
        <v>1</v>
      </c>
      <c r="K511" s="23">
        <f>IFERROR(VLOOKUP($C511,'World Cup Players'!B:X,18,FALSE),0)</f>
        <v>0</v>
      </c>
      <c r="L511" s="44">
        <f>IFERROR(VLOOKUP($C511,'World Cup GK'!B:AE,16,FALSE),0)</f>
        <v>0</v>
      </c>
      <c r="M511" s="44">
        <f>IFERROR(VLOOKUP($C511,'World Cup GK'!B:AE,19,FALSE),0)</f>
        <v>0</v>
      </c>
      <c r="N511" s="44">
        <f>IFERROR(VLOOKUP($C511,'World Cup GK'!B:AE,14,FALSE),0)</f>
        <v>0</v>
      </c>
      <c r="O511" s="44">
        <f>IFERROR(VLOOKUP($C511,'World Cup GK'!B:AE,11,FALSE),0)</f>
        <v>0</v>
      </c>
      <c r="P511" s="43">
        <f t="shared" si="124"/>
        <v>14.746600000000001</v>
      </c>
      <c r="S511" s="42"/>
      <c r="T511" s="265" t="s">
        <v>225</v>
      </c>
      <c r="U511" s="23" t="s">
        <v>1542</v>
      </c>
      <c r="V511" s="30"/>
      <c r="W511" s="23">
        <v>402</v>
      </c>
      <c r="X511" s="23">
        <v>4</v>
      </c>
      <c r="Y511" s="23">
        <v>1</v>
      </c>
      <c r="Z511" s="23">
        <v>2</v>
      </c>
      <c r="AA511" s="23">
        <v>1</v>
      </c>
      <c r="AB511" s="23">
        <v>0</v>
      </c>
      <c r="AC511" s="44">
        <v>0</v>
      </c>
      <c r="AD511" s="44">
        <v>0</v>
      </c>
      <c r="AE511" s="44">
        <v>0</v>
      </c>
      <c r="AF511" s="44">
        <v>0</v>
      </c>
      <c r="AG511" s="43">
        <v>10.086600000000001</v>
      </c>
      <c r="AI511" s="42"/>
      <c r="AJ511" s="265" t="s">
        <v>225</v>
      </c>
      <c r="AK511" s="23" t="s">
        <v>1542</v>
      </c>
      <c r="AL511" s="30"/>
      <c r="AM511" s="397">
        <f t="shared" si="116"/>
        <v>200</v>
      </c>
      <c r="AN511" s="397">
        <f t="shared" si="117"/>
        <v>2</v>
      </c>
      <c r="AO511" s="397">
        <f t="shared" si="117"/>
        <v>0</v>
      </c>
      <c r="AP511" s="397">
        <f t="shared" si="118"/>
        <v>1</v>
      </c>
      <c r="AQ511" s="397">
        <f t="shared" si="118"/>
        <v>0</v>
      </c>
      <c r="AR511" s="397">
        <f t="shared" si="118"/>
        <v>0</v>
      </c>
      <c r="AS511" s="397">
        <f t="shared" si="118"/>
        <v>0</v>
      </c>
      <c r="AT511" s="397">
        <f t="shared" si="119"/>
        <v>0</v>
      </c>
      <c r="AU511" s="397">
        <f t="shared" si="119"/>
        <v>0</v>
      </c>
      <c r="AV511" s="397">
        <f t="shared" si="119"/>
        <v>0</v>
      </c>
      <c r="AW511" s="314">
        <f>P511-AG511</f>
        <v>4.66</v>
      </c>
    </row>
    <row r="512" spans="2:49" x14ac:dyDescent="0.25">
      <c r="B512" s="42"/>
      <c r="C512" s="295" t="s">
        <v>671</v>
      </c>
      <c r="D512" s="23" t="str">
        <f>IFERROR(VLOOKUP($C512,'World Cup Players'!B:X,3,FALSE),0)</f>
        <v>tr Türkiye</v>
      </c>
      <c r="E512" s="30"/>
      <c r="F512" s="23">
        <f>IFERROR(VLOOKUP($C512,'World Cup Players'!B:X,9,FALSE),0)</f>
        <v>218</v>
      </c>
      <c r="G512" s="23">
        <f>IFERROR(VLOOKUP($C512,'World Cup Players'!B:X,11,FALSE),0)</f>
        <v>0</v>
      </c>
      <c r="H512" s="23">
        <f>IFERROR(VLOOKUP($C512,'World Cup Players'!B:X,12,FALSE),0)</f>
        <v>0</v>
      </c>
      <c r="I512" s="23">
        <f>IFERROR(VLOOKUP($C512,'GAME WINNING GOALS'!A:B,2,FALSE),0)</f>
        <v>0</v>
      </c>
      <c r="J512" s="23">
        <f>IFERROR(VLOOKUP($C512,'World Cup Players'!B:X,17,FALSE),0)</f>
        <v>0</v>
      </c>
      <c r="K512" s="23">
        <f>IFERROR(VLOOKUP($C512,'World Cup Players'!B:X,18,FALSE),0)</f>
        <v>0</v>
      </c>
      <c r="L512" s="44">
        <f>IFERROR(VLOOKUP($C512,'World Cup GK'!B:AE,16,FALSE),0)</f>
        <v>0</v>
      </c>
      <c r="M512" s="44">
        <f>IFERROR(VLOOKUP($C512,'World Cup GK'!B:AE,19,FALSE),0)</f>
        <v>0</v>
      </c>
      <c r="N512" s="44">
        <f>IFERROR(VLOOKUP($C512,'World Cup GK'!B:AE,14,FALSE),0)</f>
        <v>0</v>
      </c>
      <c r="O512" s="44">
        <f>IFERROR(VLOOKUP($C512,'World Cup GK'!B:AE,11,FALSE),0)</f>
        <v>0</v>
      </c>
      <c r="P512" s="43">
        <f t="shared" si="124"/>
        <v>1.8094000000000001</v>
      </c>
      <c r="S512" s="42"/>
      <c r="T512" s="295" t="s">
        <v>671</v>
      </c>
      <c r="U512" s="23" t="s">
        <v>654</v>
      </c>
      <c r="V512" s="30"/>
      <c r="W512" s="23">
        <v>218</v>
      </c>
      <c r="X512" s="23">
        <v>0</v>
      </c>
      <c r="Y512" s="23">
        <v>0</v>
      </c>
      <c r="Z512" s="23">
        <v>0</v>
      </c>
      <c r="AA512" s="23">
        <v>0</v>
      </c>
      <c r="AB512" s="23">
        <v>0</v>
      </c>
      <c r="AC512" s="44">
        <v>0</v>
      </c>
      <c r="AD512" s="44">
        <v>0</v>
      </c>
      <c r="AE512" s="44">
        <v>0</v>
      </c>
      <c r="AF512" s="44">
        <v>0</v>
      </c>
      <c r="AG512" s="43">
        <v>1.8094000000000001</v>
      </c>
      <c r="AI512" s="42"/>
      <c r="AJ512" s="295" t="s">
        <v>671</v>
      </c>
      <c r="AK512" s="23" t="s">
        <v>654</v>
      </c>
      <c r="AL512" s="30"/>
      <c r="AM512" s="397">
        <f t="shared" si="116"/>
        <v>0</v>
      </c>
      <c r="AN512" s="397">
        <f t="shared" si="117"/>
        <v>0</v>
      </c>
      <c r="AO512" s="397">
        <f t="shared" si="117"/>
        <v>0</v>
      </c>
      <c r="AP512" s="397">
        <f t="shared" si="118"/>
        <v>0</v>
      </c>
      <c r="AQ512" s="397">
        <f t="shared" si="118"/>
        <v>0</v>
      </c>
      <c r="AR512" s="397">
        <f t="shared" si="118"/>
        <v>0</v>
      </c>
      <c r="AS512" s="397">
        <f t="shared" si="118"/>
        <v>0</v>
      </c>
      <c r="AT512" s="397">
        <f t="shared" si="119"/>
        <v>0</v>
      </c>
      <c r="AU512" s="397">
        <f t="shared" si="119"/>
        <v>0</v>
      </c>
      <c r="AV512" s="397">
        <f t="shared" si="119"/>
        <v>0</v>
      </c>
      <c r="AW512" s="314">
        <f t="shared" si="120"/>
        <v>0</v>
      </c>
    </row>
    <row r="513" spans="2:49" x14ac:dyDescent="0.25">
      <c r="B513" s="42"/>
      <c r="C513" s="265" t="s">
        <v>475</v>
      </c>
      <c r="D513" s="23" t="str">
        <f>IFERROR(VLOOKUP($C513,'World Cup Players'!B:X,3,FALSE),0)</f>
        <v>es Spain</v>
      </c>
      <c r="E513" s="30"/>
      <c r="F513" s="23">
        <f>IFERROR(VLOOKUP($C513,'World Cup Players'!B:X,9,FALSE),0)</f>
        <v>67</v>
      </c>
      <c r="G513" s="23">
        <f>IFERROR(VLOOKUP($C513,'World Cup Players'!B:X,11,FALSE),0)</f>
        <v>0</v>
      </c>
      <c r="H513" s="23">
        <f>IFERROR(VLOOKUP($C513,'World Cup Players'!B:X,12,FALSE),0)</f>
        <v>0</v>
      </c>
      <c r="I513" s="23">
        <f>IFERROR(VLOOKUP($C513,'GAME WINNING GOALS'!A:B,2,FALSE),0)</f>
        <v>0</v>
      </c>
      <c r="J513" s="23">
        <f>IFERROR(VLOOKUP($C513,'World Cup Players'!B:X,17,FALSE),0)</f>
        <v>0</v>
      </c>
      <c r="K513" s="23">
        <f>IFERROR(VLOOKUP($C513,'World Cup Players'!B:X,18,FALSE),0)</f>
        <v>0</v>
      </c>
      <c r="L513" s="44">
        <f>IFERROR(VLOOKUP($C513,'World Cup GK'!B:AE,16,FALSE),0)</f>
        <v>0</v>
      </c>
      <c r="M513" s="44">
        <f>IFERROR(VLOOKUP($C513,'World Cup GK'!B:AE,19,FALSE),0)</f>
        <v>0</v>
      </c>
      <c r="N513" s="44">
        <f>IFERROR(VLOOKUP($C513,'World Cup GK'!B:AE,14,FALSE),0)</f>
        <v>0</v>
      </c>
      <c r="O513" s="44">
        <f>IFERROR(VLOOKUP($C513,'World Cup GK'!B:AE,11,FALSE),0)</f>
        <v>0</v>
      </c>
      <c r="P513" s="43">
        <f t="shared" si="124"/>
        <v>0.55610000000000004</v>
      </c>
      <c r="S513" s="42"/>
      <c r="T513" s="265" t="s">
        <v>475</v>
      </c>
      <c r="U513" s="23" t="s">
        <v>1275</v>
      </c>
      <c r="V513" s="30"/>
      <c r="W513" s="23">
        <v>48</v>
      </c>
      <c r="X513" s="23">
        <v>0</v>
      </c>
      <c r="Y513" s="23">
        <v>0</v>
      </c>
      <c r="Z513" s="23">
        <v>0</v>
      </c>
      <c r="AA513" s="23">
        <v>0</v>
      </c>
      <c r="AB513" s="23">
        <v>0</v>
      </c>
      <c r="AC513" s="44">
        <v>0</v>
      </c>
      <c r="AD513" s="44">
        <v>0</v>
      </c>
      <c r="AE513" s="44">
        <v>0</v>
      </c>
      <c r="AF513" s="44">
        <v>0</v>
      </c>
      <c r="AG513" s="43">
        <v>0.39839999999999998</v>
      </c>
      <c r="AI513" s="42"/>
      <c r="AJ513" s="265" t="s">
        <v>475</v>
      </c>
      <c r="AK513" s="23" t="s">
        <v>1275</v>
      </c>
      <c r="AL513" s="30"/>
      <c r="AM513" s="397">
        <f t="shared" si="116"/>
        <v>19</v>
      </c>
      <c r="AN513" s="397">
        <f t="shared" si="117"/>
        <v>0</v>
      </c>
      <c r="AO513" s="397">
        <f t="shared" si="117"/>
        <v>0</v>
      </c>
      <c r="AP513" s="397">
        <f t="shared" si="118"/>
        <v>0</v>
      </c>
      <c r="AQ513" s="397">
        <f t="shared" si="118"/>
        <v>0</v>
      </c>
      <c r="AR513" s="397">
        <f t="shared" si="118"/>
        <v>0</v>
      </c>
      <c r="AS513" s="397">
        <f t="shared" si="118"/>
        <v>0</v>
      </c>
      <c r="AT513" s="397">
        <f t="shared" si="119"/>
        <v>0</v>
      </c>
      <c r="AU513" s="397">
        <f t="shared" si="119"/>
        <v>0</v>
      </c>
      <c r="AV513" s="397">
        <f t="shared" si="119"/>
        <v>0</v>
      </c>
      <c r="AW513" s="314">
        <f t="shared" ref="AW513:AW515" si="130">P513-AG513</f>
        <v>0.15770000000000006</v>
      </c>
    </row>
    <row r="514" spans="2:49" x14ac:dyDescent="0.25">
      <c r="B514" s="42"/>
      <c r="C514" s="267" t="s">
        <v>734</v>
      </c>
      <c r="D514" s="23" t="str">
        <f>IFERROR(VLOOKUP($C514,'World Cup Players'!B:X,3,FALSE),0)</f>
        <v>no Norway</v>
      </c>
      <c r="E514" s="30"/>
      <c r="F514" s="23">
        <f>IFERROR(VLOOKUP($C514,'World Cup Players'!B:X,9,FALSE),0)</f>
        <v>470</v>
      </c>
      <c r="G514" s="23">
        <f>IFERROR(VLOOKUP($C514,'World Cup Players'!B:X,11,FALSE),0)</f>
        <v>0</v>
      </c>
      <c r="H514" s="23">
        <f>IFERROR(VLOOKUP($C514,'World Cup Players'!B:X,12,FALSE),0)</f>
        <v>4</v>
      </c>
      <c r="I514" s="23">
        <f>IFERROR(VLOOKUP($C514,'GAME WINNING GOALS'!A:B,2,FALSE),0)</f>
        <v>0</v>
      </c>
      <c r="J514" s="23">
        <f>IFERROR(VLOOKUP($C514,'World Cup Players'!B:X,17,FALSE),0)</f>
        <v>0</v>
      </c>
      <c r="K514" s="23">
        <f>IFERROR(VLOOKUP($C514,'World Cup Players'!B:X,18,FALSE),0)</f>
        <v>0</v>
      </c>
      <c r="L514" s="44">
        <f>IFERROR(VLOOKUP($C514,'World Cup GK'!B:AE,16,FALSE),0)</f>
        <v>0</v>
      </c>
      <c r="M514" s="44">
        <f>IFERROR(VLOOKUP($C514,'World Cup GK'!B:AE,19,FALSE),0)</f>
        <v>0</v>
      </c>
      <c r="N514" s="44">
        <f>IFERROR(VLOOKUP($C514,'World Cup GK'!B:AE,14,FALSE),0)</f>
        <v>0</v>
      </c>
      <c r="O514" s="44">
        <f>IFERROR(VLOOKUP($C514,'World Cup GK'!B:AE,11,FALSE),0)</f>
        <v>0</v>
      </c>
      <c r="P514" s="43">
        <f t="shared" si="124"/>
        <v>7.9009999999999998</v>
      </c>
      <c r="S514" s="42"/>
      <c r="T514" s="267" t="s">
        <v>734</v>
      </c>
      <c r="U514" s="23" t="s">
        <v>1397</v>
      </c>
      <c r="V514" s="30"/>
      <c r="W514" s="23">
        <v>350</v>
      </c>
      <c r="X514" s="23">
        <v>0</v>
      </c>
      <c r="Y514" s="23">
        <v>3</v>
      </c>
      <c r="Z514" s="23">
        <v>0</v>
      </c>
      <c r="AA514" s="23">
        <v>0</v>
      </c>
      <c r="AB514" s="23">
        <v>0</v>
      </c>
      <c r="AC514" s="44">
        <v>0</v>
      </c>
      <c r="AD514" s="44">
        <v>0</v>
      </c>
      <c r="AE514" s="44">
        <v>0</v>
      </c>
      <c r="AF514" s="44">
        <v>0</v>
      </c>
      <c r="AG514" s="43">
        <v>5.9050000000000002</v>
      </c>
      <c r="AI514" s="42"/>
      <c r="AJ514" s="267" t="s">
        <v>734</v>
      </c>
      <c r="AK514" s="23" t="s">
        <v>1397</v>
      </c>
      <c r="AL514" s="30"/>
      <c r="AM514" s="397">
        <f t="shared" si="116"/>
        <v>120</v>
      </c>
      <c r="AN514" s="397">
        <f t="shared" si="117"/>
        <v>0</v>
      </c>
      <c r="AO514" s="397">
        <f t="shared" si="117"/>
        <v>1</v>
      </c>
      <c r="AP514" s="397">
        <f t="shared" si="118"/>
        <v>0</v>
      </c>
      <c r="AQ514" s="397">
        <f t="shared" si="118"/>
        <v>0</v>
      </c>
      <c r="AR514" s="397">
        <f t="shared" si="118"/>
        <v>0</v>
      </c>
      <c r="AS514" s="397">
        <f t="shared" si="118"/>
        <v>0</v>
      </c>
      <c r="AT514" s="397">
        <f t="shared" si="119"/>
        <v>0</v>
      </c>
      <c r="AU514" s="397">
        <f t="shared" si="119"/>
        <v>0</v>
      </c>
      <c r="AV514" s="397">
        <f t="shared" si="119"/>
        <v>0</v>
      </c>
      <c r="AW514" s="314">
        <f t="shared" si="130"/>
        <v>1.9959999999999996</v>
      </c>
    </row>
    <row r="515" spans="2:49" x14ac:dyDescent="0.25">
      <c r="B515" s="42"/>
      <c r="C515" s="265" t="s">
        <v>735</v>
      </c>
      <c r="D515" s="23" t="str">
        <f>IFERROR(VLOOKUP($C515,'World Cup Players'!B:X,3,FALSE),0)</f>
        <v>no Norway</v>
      </c>
      <c r="E515" s="30"/>
      <c r="F515" s="23">
        <f>IFERROR(VLOOKUP($C515,'World Cup Players'!B:X,9,FALSE),0)</f>
        <v>318</v>
      </c>
      <c r="G515" s="23">
        <f>IFERROR(VLOOKUP($C515,'World Cup Players'!B:X,11,FALSE),0)</f>
        <v>1</v>
      </c>
      <c r="H515" s="23">
        <f>IFERROR(VLOOKUP($C515,'World Cup Players'!B:X,12,FALSE),0)</f>
        <v>0</v>
      </c>
      <c r="I515" s="23">
        <f>IFERROR(VLOOKUP($C515,'GAME WINNING GOALS'!A:B,2,FALSE),0)</f>
        <v>0</v>
      </c>
      <c r="J515" s="23">
        <f>IFERROR(VLOOKUP($C515,'World Cup Players'!B:X,17,FALSE),0)</f>
        <v>1</v>
      </c>
      <c r="K515" s="23">
        <f>IFERROR(VLOOKUP($C515,'World Cup Players'!B:X,18,FALSE),0)</f>
        <v>0</v>
      </c>
      <c r="L515" s="44">
        <f>IFERROR(VLOOKUP($C515,'World Cup GK'!B:AE,16,FALSE),0)</f>
        <v>0</v>
      </c>
      <c r="M515" s="44">
        <f>IFERROR(VLOOKUP($C515,'World Cup GK'!B:AE,19,FALSE),0)</f>
        <v>0</v>
      </c>
      <c r="N515" s="44">
        <f>IFERROR(VLOOKUP($C515,'World Cup GK'!B:AE,14,FALSE),0)</f>
        <v>0</v>
      </c>
      <c r="O515" s="44">
        <f>IFERROR(VLOOKUP($C515,'World Cup GK'!B:AE,11,FALSE),0)</f>
        <v>0</v>
      </c>
      <c r="P515" s="43">
        <f t="shared" si="124"/>
        <v>3.3894000000000002</v>
      </c>
      <c r="S515" s="42"/>
      <c r="T515" s="265" t="s">
        <v>735</v>
      </c>
      <c r="U515" s="23" t="s">
        <v>1397</v>
      </c>
      <c r="V515" s="30"/>
      <c r="W515" s="23">
        <v>265</v>
      </c>
      <c r="X515" s="23">
        <v>1</v>
      </c>
      <c r="Y515" s="23">
        <v>0</v>
      </c>
      <c r="Z515" s="23">
        <v>0</v>
      </c>
      <c r="AA515" s="23">
        <v>1</v>
      </c>
      <c r="AB515" s="23">
        <v>0</v>
      </c>
      <c r="AC515" s="44">
        <v>0</v>
      </c>
      <c r="AD515" s="44">
        <v>0</v>
      </c>
      <c r="AE515" s="44">
        <v>0</v>
      </c>
      <c r="AF515" s="44">
        <v>0</v>
      </c>
      <c r="AG515" s="43">
        <v>2.9495</v>
      </c>
      <c r="AI515" s="42"/>
      <c r="AJ515" s="265" t="s">
        <v>735</v>
      </c>
      <c r="AK515" s="23" t="s">
        <v>1397</v>
      </c>
      <c r="AL515" s="30"/>
      <c r="AM515" s="397">
        <f t="shared" si="116"/>
        <v>53</v>
      </c>
      <c r="AN515" s="397">
        <f t="shared" si="117"/>
        <v>0</v>
      </c>
      <c r="AO515" s="397">
        <f t="shared" si="117"/>
        <v>0</v>
      </c>
      <c r="AP515" s="397">
        <f t="shared" si="118"/>
        <v>0</v>
      </c>
      <c r="AQ515" s="397">
        <f t="shared" si="118"/>
        <v>0</v>
      </c>
      <c r="AR515" s="397">
        <f t="shared" si="118"/>
        <v>0</v>
      </c>
      <c r="AS515" s="397">
        <f t="shared" si="118"/>
        <v>0</v>
      </c>
      <c r="AT515" s="397">
        <f t="shared" si="119"/>
        <v>0</v>
      </c>
      <c r="AU515" s="397">
        <f t="shared" si="119"/>
        <v>0</v>
      </c>
      <c r="AV515" s="397">
        <f t="shared" si="119"/>
        <v>0</v>
      </c>
      <c r="AW515" s="314">
        <f t="shared" si="130"/>
        <v>0.43990000000000018</v>
      </c>
    </row>
    <row r="516" spans="2:49" x14ac:dyDescent="0.25">
      <c r="B516" s="42"/>
      <c r="C516" s="281" t="s">
        <v>381</v>
      </c>
      <c r="D516" s="23" t="str">
        <f>IFERROR(VLOOKUP($C516,'World Cup Players'!B:X,3,FALSE),0)</f>
        <v>sn Senegal</v>
      </c>
      <c r="E516" s="30"/>
      <c r="F516" s="23">
        <f>IFERROR(VLOOKUP($C516,'World Cup Players'!B:X,9,FALSE),0)</f>
        <v>234</v>
      </c>
      <c r="G516" s="23">
        <f>IFERROR(VLOOKUP($C516,'World Cup Players'!B:X,11,FALSE),0)</f>
        <v>0</v>
      </c>
      <c r="H516" s="23">
        <f>IFERROR(VLOOKUP($C516,'World Cup Players'!B:X,12,FALSE),0)</f>
        <v>1</v>
      </c>
      <c r="I516" s="23">
        <f>IFERROR(VLOOKUP($C516,'GAME WINNING GOALS'!A:B,2,FALSE),0)</f>
        <v>0</v>
      </c>
      <c r="J516" s="23">
        <f>IFERROR(VLOOKUP($C516,'World Cup Players'!B:X,17,FALSE),0)</f>
        <v>0</v>
      </c>
      <c r="K516" s="23">
        <f>IFERROR(VLOOKUP($C516,'World Cup Players'!B:X,18,FALSE),0)</f>
        <v>0</v>
      </c>
      <c r="L516" s="44">
        <f>IFERROR(VLOOKUP($C516,'World Cup GK'!B:AE,16,FALSE),0)</f>
        <v>0</v>
      </c>
      <c r="M516" s="44">
        <f>IFERROR(VLOOKUP($C516,'World Cup GK'!B:AE,19,FALSE),0)</f>
        <v>0</v>
      </c>
      <c r="N516" s="44">
        <f>IFERROR(VLOOKUP($C516,'World Cup GK'!B:AE,14,FALSE),0)</f>
        <v>0</v>
      </c>
      <c r="O516" s="44">
        <f>IFERROR(VLOOKUP($C516,'World Cup GK'!B:AE,11,FALSE),0)</f>
        <v>0</v>
      </c>
      <c r="P516" s="43">
        <f t="shared" si="124"/>
        <v>2.9421999999999997</v>
      </c>
      <c r="S516" s="42"/>
      <c r="T516" s="281" t="s">
        <v>381</v>
      </c>
      <c r="U516" s="23" t="s">
        <v>1438</v>
      </c>
      <c r="V516" s="30"/>
      <c r="W516" s="23">
        <v>234</v>
      </c>
      <c r="X516" s="23">
        <v>0</v>
      </c>
      <c r="Y516" s="23">
        <v>1</v>
      </c>
      <c r="Z516" s="23">
        <v>0</v>
      </c>
      <c r="AA516" s="23">
        <v>0</v>
      </c>
      <c r="AB516" s="23">
        <v>0</v>
      </c>
      <c r="AC516" s="44">
        <v>0</v>
      </c>
      <c r="AD516" s="44">
        <v>0</v>
      </c>
      <c r="AE516" s="44">
        <v>0</v>
      </c>
      <c r="AF516" s="44">
        <v>0</v>
      </c>
      <c r="AG516" s="43">
        <v>2.9421999999999997</v>
      </c>
      <c r="AI516" s="42"/>
      <c r="AJ516" s="281" t="s">
        <v>381</v>
      </c>
      <c r="AK516" s="23" t="s">
        <v>1438</v>
      </c>
      <c r="AL516" s="30"/>
      <c r="AM516" s="397">
        <f t="shared" si="116"/>
        <v>0</v>
      </c>
      <c r="AN516" s="397">
        <f t="shared" si="117"/>
        <v>0</v>
      </c>
      <c r="AO516" s="397">
        <f t="shared" si="117"/>
        <v>0</v>
      </c>
      <c r="AP516" s="397">
        <f t="shared" si="118"/>
        <v>0</v>
      </c>
      <c r="AQ516" s="397">
        <f t="shared" si="118"/>
        <v>0</v>
      </c>
      <c r="AR516" s="397">
        <f t="shared" si="118"/>
        <v>0</v>
      </c>
      <c r="AS516" s="397">
        <f t="shared" si="118"/>
        <v>0</v>
      </c>
      <c r="AT516" s="397">
        <f t="shared" si="119"/>
        <v>0</v>
      </c>
      <c r="AU516" s="397">
        <f t="shared" si="119"/>
        <v>0</v>
      </c>
      <c r="AV516" s="397">
        <f t="shared" si="119"/>
        <v>0</v>
      </c>
      <c r="AW516" s="314">
        <f t="shared" si="120"/>
        <v>0</v>
      </c>
    </row>
    <row r="517" spans="2:49" x14ac:dyDescent="0.25">
      <c r="B517" s="42"/>
      <c r="C517" s="265" t="s">
        <v>360</v>
      </c>
      <c r="D517" s="23" t="str">
        <f>IFERROR(VLOOKUP($C517,'World Cup Players'!B:X,3,FALSE),0)</f>
        <v>ir IR Iran</v>
      </c>
      <c r="E517" s="30"/>
      <c r="F517" s="23">
        <f>IFERROR(VLOOKUP($C517,'World Cup Players'!B:X,9,FALSE),0)</f>
        <v>259</v>
      </c>
      <c r="G517" s="23">
        <f>IFERROR(VLOOKUP($C517,'World Cup Players'!B:X,11,FALSE),0)</f>
        <v>0</v>
      </c>
      <c r="H517" s="23">
        <f>IFERROR(VLOOKUP($C517,'World Cup Players'!B:X,12,FALSE),0)</f>
        <v>0</v>
      </c>
      <c r="I517" s="23">
        <f>IFERROR(VLOOKUP($C517,'GAME WINNING GOALS'!A:B,2,FALSE),0)</f>
        <v>0</v>
      </c>
      <c r="J517" s="23">
        <f>IFERROR(VLOOKUP($C517,'World Cup Players'!B:X,17,FALSE),0)</f>
        <v>0</v>
      </c>
      <c r="K517" s="23">
        <f>IFERROR(VLOOKUP($C517,'World Cup Players'!B:X,18,FALSE),0)</f>
        <v>0</v>
      </c>
      <c r="L517" s="44">
        <f>IFERROR(VLOOKUP($C517,'World Cup GK'!B:AE,16,FALSE),0)</f>
        <v>0</v>
      </c>
      <c r="M517" s="44">
        <f>IFERROR(VLOOKUP($C517,'World Cup GK'!B:AE,19,FALSE),0)</f>
        <v>0</v>
      </c>
      <c r="N517" s="44">
        <f>IFERROR(VLOOKUP($C517,'World Cup GK'!B:AE,14,FALSE),0)</f>
        <v>0</v>
      </c>
      <c r="O517" s="44">
        <f>IFERROR(VLOOKUP($C517,'World Cup GK'!B:AE,11,FALSE),0)</f>
        <v>0</v>
      </c>
      <c r="P517" s="43">
        <f t="shared" si="124"/>
        <v>2.1497000000000002</v>
      </c>
      <c r="S517" s="42"/>
      <c r="T517" s="265" t="s">
        <v>360</v>
      </c>
      <c r="U517" s="23" t="s">
        <v>1246</v>
      </c>
      <c r="V517" s="30"/>
      <c r="W517" s="23">
        <v>259</v>
      </c>
      <c r="X517" s="23">
        <v>0</v>
      </c>
      <c r="Y517" s="23">
        <v>0</v>
      </c>
      <c r="Z517" s="23">
        <v>0</v>
      </c>
      <c r="AA517" s="23">
        <v>0</v>
      </c>
      <c r="AB517" s="23">
        <v>0</v>
      </c>
      <c r="AC517" s="44">
        <v>0</v>
      </c>
      <c r="AD517" s="44">
        <v>0</v>
      </c>
      <c r="AE517" s="44">
        <v>0</v>
      </c>
      <c r="AF517" s="44">
        <v>0</v>
      </c>
      <c r="AG517" s="43">
        <v>2.1497000000000002</v>
      </c>
      <c r="AI517" s="42"/>
      <c r="AJ517" s="265" t="s">
        <v>360</v>
      </c>
      <c r="AK517" s="23" t="s">
        <v>1246</v>
      </c>
      <c r="AL517" s="30"/>
      <c r="AM517" s="397">
        <f t="shared" si="116"/>
        <v>0</v>
      </c>
      <c r="AN517" s="397">
        <f t="shared" si="117"/>
        <v>0</v>
      </c>
      <c r="AO517" s="397">
        <f t="shared" si="117"/>
        <v>0</v>
      </c>
      <c r="AP517" s="397">
        <f t="shared" si="118"/>
        <v>0</v>
      </c>
      <c r="AQ517" s="397">
        <f t="shared" si="118"/>
        <v>0</v>
      </c>
      <c r="AR517" s="397">
        <f t="shared" si="118"/>
        <v>0</v>
      </c>
      <c r="AS517" s="397">
        <f t="shared" ref="AS517:AV580" si="131">L517-AC517</f>
        <v>0</v>
      </c>
      <c r="AT517" s="397">
        <f t="shared" si="119"/>
        <v>0</v>
      </c>
      <c r="AU517" s="397">
        <f t="shared" si="119"/>
        <v>0</v>
      </c>
      <c r="AV517" s="397">
        <f t="shared" si="119"/>
        <v>0</v>
      </c>
      <c r="AW517" s="314">
        <f t="shared" si="120"/>
        <v>0</v>
      </c>
    </row>
    <row r="518" spans="2:49" x14ac:dyDescent="0.25">
      <c r="B518" s="42"/>
      <c r="C518" s="265" t="s">
        <v>646</v>
      </c>
      <c r="D518" s="23" t="str">
        <f>IFERROR(VLOOKUP($C518,'World Cup Players'!B:X,3,FALSE),0)</f>
        <v>sct Scotland</v>
      </c>
      <c r="E518" s="30"/>
      <c r="F518" s="23">
        <f>IFERROR(VLOOKUP($C518,'World Cup Players'!B:X,9,FALSE),0)</f>
        <v>171</v>
      </c>
      <c r="G518" s="23">
        <f>IFERROR(VLOOKUP($C518,'World Cup Players'!B:X,11,FALSE),0)</f>
        <v>0</v>
      </c>
      <c r="H518" s="23">
        <f>IFERROR(VLOOKUP($C518,'World Cup Players'!B:X,12,FALSE),0)</f>
        <v>0</v>
      </c>
      <c r="I518" s="23">
        <f>IFERROR(VLOOKUP($C518,'GAME WINNING GOALS'!A:B,2,FALSE),0)</f>
        <v>0</v>
      </c>
      <c r="J518" s="23">
        <f>IFERROR(VLOOKUP($C518,'World Cup Players'!B:X,17,FALSE),0)</f>
        <v>0</v>
      </c>
      <c r="K518" s="23">
        <f>IFERROR(VLOOKUP($C518,'World Cup Players'!B:X,18,FALSE),0)</f>
        <v>0</v>
      </c>
      <c r="L518" s="44">
        <f>IFERROR(VLOOKUP($C518,'World Cup GK'!B:AE,16,FALSE),0)</f>
        <v>0</v>
      </c>
      <c r="M518" s="44">
        <f>IFERROR(VLOOKUP($C518,'World Cup GK'!B:AE,19,FALSE),0)</f>
        <v>0</v>
      </c>
      <c r="N518" s="44">
        <f>IFERROR(VLOOKUP($C518,'World Cup GK'!B:AE,14,FALSE),0)</f>
        <v>0</v>
      </c>
      <c r="O518" s="44">
        <f>IFERROR(VLOOKUP($C518,'World Cup GK'!B:AE,11,FALSE),0)</f>
        <v>0</v>
      </c>
      <c r="P518" s="43">
        <f t="shared" si="124"/>
        <v>1.4193</v>
      </c>
      <c r="S518" s="42"/>
      <c r="T518" s="265" t="s">
        <v>646</v>
      </c>
      <c r="U518" s="23" t="s">
        <v>633</v>
      </c>
      <c r="V518" s="30"/>
      <c r="W518" s="23">
        <v>171</v>
      </c>
      <c r="X518" s="23">
        <v>0</v>
      </c>
      <c r="Y518" s="23">
        <v>0</v>
      </c>
      <c r="Z518" s="23">
        <v>0</v>
      </c>
      <c r="AA518" s="23">
        <v>0</v>
      </c>
      <c r="AB518" s="23">
        <v>0</v>
      </c>
      <c r="AC518" s="44">
        <v>0</v>
      </c>
      <c r="AD518" s="44">
        <v>0</v>
      </c>
      <c r="AE518" s="44">
        <v>0</v>
      </c>
      <c r="AF518" s="44">
        <v>0</v>
      </c>
      <c r="AG518" s="43">
        <v>1.4193</v>
      </c>
      <c r="AI518" s="42"/>
      <c r="AJ518" s="265" t="s">
        <v>646</v>
      </c>
      <c r="AK518" s="23" t="s">
        <v>633</v>
      </c>
      <c r="AL518" s="30"/>
      <c r="AM518" s="397">
        <f t="shared" ref="AM518:AM581" si="132">F518-W518</f>
        <v>0</v>
      </c>
      <c r="AN518" s="397">
        <f t="shared" ref="AN518:AO581" si="133">G518-X518</f>
        <v>0</v>
      </c>
      <c r="AO518" s="397">
        <f t="shared" si="133"/>
        <v>0</v>
      </c>
      <c r="AP518" s="397">
        <f t="shared" ref="AP518:AV581" si="134">I518-Z518</f>
        <v>0</v>
      </c>
      <c r="AQ518" s="397">
        <f t="shared" si="134"/>
        <v>0</v>
      </c>
      <c r="AR518" s="397">
        <f t="shared" si="134"/>
        <v>0</v>
      </c>
      <c r="AS518" s="397">
        <f t="shared" si="131"/>
        <v>0</v>
      </c>
      <c r="AT518" s="397">
        <f t="shared" si="131"/>
        <v>0</v>
      </c>
      <c r="AU518" s="397">
        <f t="shared" si="131"/>
        <v>0</v>
      </c>
      <c r="AV518" s="397">
        <f t="shared" si="131"/>
        <v>0</v>
      </c>
      <c r="AW518" s="314">
        <f t="shared" ref="AW518:AW580" si="135">AG518-P518</f>
        <v>0</v>
      </c>
    </row>
    <row r="519" spans="2:49" x14ac:dyDescent="0.25">
      <c r="B519" s="42"/>
      <c r="C519" s="265" t="s">
        <v>593</v>
      </c>
      <c r="D519" s="23" t="str">
        <f>IFERROR(VLOOKUP($C519,'World Cup Players'!B:X,3,FALSE),0)</f>
        <v>tr Türkiye</v>
      </c>
      <c r="E519" s="30"/>
      <c r="F519" s="23">
        <f>IFERROR(VLOOKUP($C519,'World Cup Players'!B:X,9,FALSE),0)</f>
        <v>180</v>
      </c>
      <c r="G519" s="23">
        <f>IFERROR(VLOOKUP($C519,'World Cup Players'!B:X,11,FALSE),0)</f>
        <v>0</v>
      </c>
      <c r="H519" s="23">
        <f>IFERROR(VLOOKUP($C519,'World Cup Players'!B:X,12,FALSE),0)</f>
        <v>0</v>
      </c>
      <c r="I519" s="23">
        <f>IFERROR(VLOOKUP($C519,'GAME WINNING GOALS'!A:B,2,FALSE),0)</f>
        <v>0</v>
      </c>
      <c r="J519" s="23">
        <f>IFERROR(VLOOKUP($C519,'World Cup Players'!B:X,17,FALSE),0)</f>
        <v>0</v>
      </c>
      <c r="K519" s="23">
        <f>IFERROR(VLOOKUP($C519,'World Cup Players'!B:X,18,FALSE),0)</f>
        <v>0</v>
      </c>
      <c r="L519" s="44">
        <f>IFERROR(VLOOKUP($C519,'World Cup GK'!B:AE,16,FALSE),0)</f>
        <v>0</v>
      </c>
      <c r="M519" s="44">
        <f>IFERROR(VLOOKUP($C519,'World Cup GK'!B:AE,19,FALSE),0)</f>
        <v>0</v>
      </c>
      <c r="N519" s="44">
        <f>IFERROR(VLOOKUP($C519,'World Cup GK'!B:AE,14,FALSE),0)</f>
        <v>0</v>
      </c>
      <c r="O519" s="44">
        <f>IFERROR(VLOOKUP($C519,'World Cup GK'!B:AE,11,FALSE),0)</f>
        <v>0</v>
      </c>
      <c r="P519" s="43">
        <f t="shared" si="124"/>
        <v>1.494</v>
      </c>
      <c r="S519" s="42"/>
      <c r="T519" s="265" t="s">
        <v>593</v>
      </c>
      <c r="U519" s="23" t="s">
        <v>654</v>
      </c>
      <c r="V519" s="30"/>
      <c r="W519" s="23">
        <v>180</v>
      </c>
      <c r="X519" s="23">
        <v>0</v>
      </c>
      <c r="Y519" s="23">
        <v>0</v>
      </c>
      <c r="Z519" s="23">
        <v>0</v>
      </c>
      <c r="AA519" s="23">
        <v>0</v>
      </c>
      <c r="AB519" s="23">
        <v>0</v>
      </c>
      <c r="AC519" s="44">
        <v>0</v>
      </c>
      <c r="AD519" s="44">
        <v>0</v>
      </c>
      <c r="AE519" s="44">
        <v>0</v>
      </c>
      <c r="AF519" s="44">
        <v>0</v>
      </c>
      <c r="AG519" s="43">
        <v>1.494</v>
      </c>
      <c r="AI519" s="42"/>
      <c r="AJ519" s="265" t="s">
        <v>593</v>
      </c>
      <c r="AK519" s="23" t="s">
        <v>654</v>
      </c>
      <c r="AL519" s="30"/>
      <c r="AM519" s="397">
        <f t="shared" si="132"/>
        <v>0</v>
      </c>
      <c r="AN519" s="397">
        <f t="shared" si="133"/>
        <v>0</v>
      </c>
      <c r="AO519" s="397">
        <f t="shared" si="133"/>
        <v>0</v>
      </c>
      <c r="AP519" s="397">
        <f t="shared" si="134"/>
        <v>0</v>
      </c>
      <c r="AQ519" s="397">
        <f t="shared" si="134"/>
        <v>0</v>
      </c>
      <c r="AR519" s="397">
        <f t="shared" si="134"/>
        <v>0</v>
      </c>
      <c r="AS519" s="397">
        <f t="shared" si="131"/>
        <v>0</v>
      </c>
      <c r="AT519" s="397">
        <f t="shared" si="131"/>
        <v>0</v>
      </c>
      <c r="AU519" s="397">
        <f t="shared" si="131"/>
        <v>0</v>
      </c>
      <c r="AV519" s="397">
        <f t="shared" si="131"/>
        <v>0</v>
      </c>
      <c r="AW519" s="314">
        <f t="shared" si="135"/>
        <v>0</v>
      </c>
    </row>
    <row r="520" spans="2:49" x14ac:dyDescent="0.25">
      <c r="B520" s="42"/>
      <c r="C520" s="265" t="s">
        <v>282</v>
      </c>
      <c r="D520" s="23" t="str">
        <f>IFERROR(VLOOKUP($C520,'World Cup Players'!B:X,3,FALSE),0)</f>
        <v>br Brazil</v>
      </c>
      <c r="E520" s="30"/>
      <c r="F520" s="23">
        <f>IFERROR(VLOOKUP($C520,'World Cup Players'!B:X,9,FALSE),0)</f>
        <v>450</v>
      </c>
      <c r="G520" s="23">
        <f>IFERROR(VLOOKUP($C520,'World Cup Players'!B:X,11,FALSE),0)</f>
        <v>0</v>
      </c>
      <c r="H520" s="23">
        <f>IFERROR(VLOOKUP($C520,'World Cup Players'!B:X,12,FALSE),0)</f>
        <v>0</v>
      </c>
      <c r="I520" s="23">
        <f>IFERROR(VLOOKUP($C520,'GAME WINNING GOALS'!A:B,2,FALSE),0)</f>
        <v>0</v>
      </c>
      <c r="J520" s="23">
        <f>IFERROR(VLOOKUP($C520,'World Cup Players'!B:X,17,FALSE),0)</f>
        <v>0</v>
      </c>
      <c r="K520" s="23">
        <f>IFERROR(VLOOKUP($C520,'World Cup Players'!B:X,18,FALSE),0)</f>
        <v>0</v>
      </c>
      <c r="L520" s="44">
        <f>IFERROR(VLOOKUP($C520,'World Cup GK'!B:AE,16,FALSE),0)</f>
        <v>0</v>
      </c>
      <c r="M520" s="44">
        <f>IFERROR(VLOOKUP($C520,'World Cup GK'!B:AE,19,FALSE),0)</f>
        <v>0</v>
      </c>
      <c r="N520" s="44">
        <f>IFERROR(VLOOKUP($C520,'World Cup GK'!B:AE,14,FALSE),0)</f>
        <v>0</v>
      </c>
      <c r="O520" s="44">
        <f>IFERROR(VLOOKUP($C520,'World Cup GK'!B:AE,11,FALSE),0)</f>
        <v>0</v>
      </c>
      <c r="P520" s="43">
        <f t="shared" si="124"/>
        <v>3.7349999999999999</v>
      </c>
      <c r="S520" s="42"/>
      <c r="T520" s="265" t="s">
        <v>282</v>
      </c>
      <c r="U520" s="23" t="s">
        <v>989</v>
      </c>
      <c r="V520" s="30"/>
      <c r="W520" s="23">
        <v>450</v>
      </c>
      <c r="X520" s="23">
        <v>0</v>
      </c>
      <c r="Y520" s="23">
        <v>0</v>
      </c>
      <c r="Z520" s="23">
        <v>0</v>
      </c>
      <c r="AA520" s="23">
        <v>0</v>
      </c>
      <c r="AB520" s="23">
        <v>0</v>
      </c>
      <c r="AC520" s="44">
        <v>0</v>
      </c>
      <c r="AD520" s="44">
        <v>0</v>
      </c>
      <c r="AE520" s="44">
        <v>0</v>
      </c>
      <c r="AF520" s="44">
        <v>0</v>
      </c>
      <c r="AG520" s="43">
        <v>3.7349999999999999</v>
      </c>
      <c r="AI520" s="42"/>
      <c r="AJ520" s="265" t="s">
        <v>282</v>
      </c>
      <c r="AK520" s="23" t="s">
        <v>989</v>
      </c>
      <c r="AL520" s="30"/>
      <c r="AM520" s="397">
        <f t="shared" si="132"/>
        <v>0</v>
      </c>
      <c r="AN520" s="397">
        <f t="shared" si="133"/>
        <v>0</v>
      </c>
      <c r="AO520" s="397">
        <f t="shared" si="133"/>
        <v>0</v>
      </c>
      <c r="AP520" s="397">
        <f t="shared" si="134"/>
        <v>0</v>
      </c>
      <c r="AQ520" s="397">
        <f t="shared" si="134"/>
        <v>0</v>
      </c>
      <c r="AR520" s="397">
        <f t="shared" si="134"/>
        <v>0</v>
      </c>
      <c r="AS520" s="397">
        <f t="shared" si="131"/>
        <v>0</v>
      </c>
      <c r="AT520" s="397">
        <f t="shared" si="131"/>
        <v>0</v>
      </c>
      <c r="AU520" s="397">
        <f t="shared" si="131"/>
        <v>0</v>
      </c>
      <c r="AV520" s="397">
        <f t="shared" si="131"/>
        <v>0</v>
      </c>
      <c r="AW520" s="314">
        <f t="shared" si="135"/>
        <v>0</v>
      </c>
    </row>
    <row r="521" spans="2:49" x14ac:dyDescent="0.25">
      <c r="B521" s="42"/>
      <c r="C521" s="265" t="s">
        <v>233</v>
      </c>
      <c r="D521" s="23" t="str">
        <f>IFERROR(VLOOKUP($C521,'World Cup Players'!B:X,3,FALSE),0)</f>
        <v>ma Morocco</v>
      </c>
      <c r="E521" s="30"/>
      <c r="F521" s="23">
        <f>IFERROR(VLOOKUP($C521,'World Cup Players'!B:X,9,FALSE),0)</f>
        <v>570</v>
      </c>
      <c r="G521" s="23">
        <f>IFERROR(VLOOKUP($C521,'World Cup Players'!B:X,11,FALSE),0)</f>
        <v>1</v>
      </c>
      <c r="H521" s="23">
        <f>IFERROR(VLOOKUP($C521,'World Cup Players'!B:X,12,FALSE),0)</f>
        <v>2</v>
      </c>
      <c r="I521" s="23">
        <f>IFERROR(VLOOKUP($C521,'GAME WINNING GOALS'!A:B,2,FALSE),0)</f>
        <v>0</v>
      </c>
      <c r="J521" s="23">
        <f>IFERROR(VLOOKUP($C521,'World Cup Players'!B:X,17,FALSE),0)</f>
        <v>1</v>
      </c>
      <c r="K521" s="23">
        <f>IFERROR(VLOOKUP($C521,'World Cup Players'!B:X,18,FALSE),0)</f>
        <v>0</v>
      </c>
      <c r="L521" s="44">
        <f>IFERROR(VLOOKUP($C521,'World Cup GK'!B:AE,16,FALSE),0)</f>
        <v>0</v>
      </c>
      <c r="M521" s="44">
        <f>IFERROR(VLOOKUP($C521,'World Cup GK'!B:AE,19,FALSE),0)</f>
        <v>0</v>
      </c>
      <c r="N521" s="44">
        <f>IFERROR(VLOOKUP($C521,'World Cup GK'!B:AE,14,FALSE),0)</f>
        <v>0</v>
      </c>
      <c r="O521" s="44">
        <f>IFERROR(VLOOKUP($C521,'World Cup GK'!B:AE,11,FALSE),0)</f>
        <v>0</v>
      </c>
      <c r="P521" s="43">
        <f t="shared" si="124"/>
        <v>7.4809999999999999</v>
      </c>
      <c r="S521" s="42"/>
      <c r="T521" s="265" t="s">
        <v>233</v>
      </c>
      <c r="U521" s="23" t="s">
        <v>992</v>
      </c>
      <c r="V521" s="30"/>
      <c r="W521" s="23">
        <v>480</v>
      </c>
      <c r="X521" s="23">
        <v>1</v>
      </c>
      <c r="Y521" s="23">
        <v>2</v>
      </c>
      <c r="Z521" s="23">
        <v>0</v>
      </c>
      <c r="AA521" s="23">
        <v>1</v>
      </c>
      <c r="AB521" s="23">
        <v>0</v>
      </c>
      <c r="AC521" s="44">
        <v>0</v>
      </c>
      <c r="AD521" s="44">
        <v>0</v>
      </c>
      <c r="AE521" s="44">
        <v>0</v>
      </c>
      <c r="AF521" s="44">
        <v>0</v>
      </c>
      <c r="AG521" s="43">
        <v>6.734</v>
      </c>
      <c r="AI521" s="42"/>
      <c r="AJ521" s="265" t="s">
        <v>233</v>
      </c>
      <c r="AK521" s="23" t="s">
        <v>992</v>
      </c>
      <c r="AL521" s="30"/>
      <c r="AM521" s="397">
        <f t="shared" si="132"/>
        <v>90</v>
      </c>
      <c r="AN521" s="397">
        <f t="shared" si="133"/>
        <v>0</v>
      </c>
      <c r="AO521" s="397">
        <f t="shared" si="133"/>
        <v>0</v>
      </c>
      <c r="AP521" s="397">
        <f t="shared" si="134"/>
        <v>0</v>
      </c>
      <c r="AQ521" s="397">
        <f t="shared" si="134"/>
        <v>0</v>
      </c>
      <c r="AR521" s="397">
        <f t="shared" si="134"/>
        <v>0</v>
      </c>
      <c r="AS521" s="397">
        <f t="shared" si="131"/>
        <v>0</v>
      </c>
      <c r="AT521" s="397">
        <f t="shared" si="131"/>
        <v>0</v>
      </c>
      <c r="AU521" s="397">
        <f t="shared" si="131"/>
        <v>0</v>
      </c>
      <c r="AV521" s="397">
        <f t="shared" si="131"/>
        <v>0</v>
      </c>
      <c r="AW521" s="314">
        <f t="shared" ref="AW521:AW522" si="136">P521-AG521</f>
        <v>0.74699999999999989</v>
      </c>
    </row>
    <row r="522" spans="2:49" x14ac:dyDescent="0.25">
      <c r="B522" s="42"/>
      <c r="C522" s="265" t="s">
        <v>112</v>
      </c>
      <c r="D522" s="23" t="str">
        <f>IFERROR(VLOOKUP($C522,'World Cup Players'!B:X,3,FALSE),0)</f>
        <v>eng England</v>
      </c>
      <c r="E522" s="30"/>
      <c r="F522" s="23">
        <f>IFERROR(VLOOKUP($C522,'World Cup Players'!B:X,9,FALSE),0)</f>
        <v>330</v>
      </c>
      <c r="G522" s="23">
        <f>IFERROR(VLOOKUP($C522,'World Cup Players'!B:X,11,FALSE),0)</f>
        <v>0</v>
      </c>
      <c r="H522" s="23">
        <f>IFERROR(VLOOKUP($C522,'World Cup Players'!B:X,12,FALSE),0)</f>
        <v>0</v>
      </c>
      <c r="I522" s="41">
        <f>IFERROR(VLOOKUP($C522,'GAME WINNING GOALS'!A:B,2,FALSE),0)</f>
        <v>0</v>
      </c>
      <c r="J522" s="23">
        <f>IFERROR(VLOOKUP($C522,'World Cup Players'!B:X,17,FALSE),0)</f>
        <v>0</v>
      </c>
      <c r="K522" s="23">
        <f>IFERROR(VLOOKUP($C522,'World Cup Players'!B:X,18,FALSE),0)</f>
        <v>0</v>
      </c>
      <c r="L522" s="44">
        <f>IFERROR(VLOOKUP($C522,'World Cup GK'!B:AE,16,FALSE),0)</f>
        <v>0</v>
      </c>
      <c r="M522" s="44">
        <f>IFERROR(VLOOKUP($C522,'World Cup GK'!B:AE,19,FALSE),0)</f>
        <v>0</v>
      </c>
      <c r="N522" s="44">
        <f>IFERROR(VLOOKUP($C522,'World Cup GK'!B:AE,14,FALSE),0)</f>
        <v>0</v>
      </c>
      <c r="O522" s="44">
        <f>IFERROR(VLOOKUP($C522,'World Cup GK'!B:AE,11,FALSE),0)</f>
        <v>0</v>
      </c>
      <c r="P522" s="43">
        <f t="shared" si="124"/>
        <v>2.7389999999999999</v>
      </c>
      <c r="S522" s="42"/>
      <c r="T522" s="265" t="s">
        <v>112</v>
      </c>
      <c r="U522" s="23" t="s">
        <v>1542</v>
      </c>
      <c r="V522" s="30"/>
      <c r="W522" s="23">
        <v>121</v>
      </c>
      <c r="X522" s="23">
        <v>0</v>
      </c>
      <c r="Y522" s="23">
        <v>0</v>
      </c>
      <c r="Z522" s="41">
        <v>0</v>
      </c>
      <c r="AA522" s="23">
        <v>0</v>
      </c>
      <c r="AB522" s="23">
        <v>0</v>
      </c>
      <c r="AC522" s="44">
        <v>0</v>
      </c>
      <c r="AD522" s="44">
        <v>0</v>
      </c>
      <c r="AE522" s="44">
        <v>0</v>
      </c>
      <c r="AF522" s="44">
        <v>0</v>
      </c>
      <c r="AG522" s="43">
        <v>1.0043</v>
      </c>
      <c r="AI522" s="42"/>
      <c r="AJ522" s="265" t="s">
        <v>112</v>
      </c>
      <c r="AK522" s="23" t="s">
        <v>1542</v>
      </c>
      <c r="AL522" s="30"/>
      <c r="AM522" s="397">
        <f t="shared" si="132"/>
        <v>209</v>
      </c>
      <c r="AN522" s="397">
        <f t="shared" si="133"/>
        <v>0</v>
      </c>
      <c r="AO522" s="397">
        <f t="shared" si="133"/>
        <v>0</v>
      </c>
      <c r="AP522" s="397">
        <f t="shared" si="134"/>
        <v>0</v>
      </c>
      <c r="AQ522" s="397">
        <f t="shared" si="134"/>
        <v>0</v>
      </c>
      <c r="AR522" s="397">
        <f t="shared" si="134"/>
        <v>0</v>
      </c>
      <c r="AS522" s="397">
        <f t="shared" si="131"/>
        <v>0</v>
      </c>
      <c r="AT522" s="397">
        <f t="shared" si="131"/>
        <v>0</v>
      </c>
      <c r="AU522" s="397">
        <f t="shared" si="131"/>
        <v>0</v>
      </c>
      <c r="AV522" s="397">
        <f t="shared" si="131"/>
        <v>0</v>
      </c>
      <c r="AW522" s="314">
        <f t="shared" si="136"/>
        <v>1.7346999999999999</v>
      </c>
    </row>
    <row r="523" spans="2:49" x14ac:dyDescent="0.25">
      <c r="B523" s="42"/>
      <c r="C523" s="265" t="s">
        <v>758</v>
      </c>
      <c r="D523" s="23" t="str">
        <f>IFERROR(VLOOKUP($C523,'World Cup Players'!B:X,3,FALSE),0)</f>
        <v>br Brazil</v>
      </c>
      <c r="E523" s="30"/>
      <c r="F523" s="23">
        <f>IFERROR(VLOOKUP($C523,'World Cup Players'!B:X,9,FALSE),0)</f>
        <v>450</v>
      </c>
      <c r="G523" s="23">
        <f>IFERROR(VLOOKUP($C523,'World Cup Players'!B:X,11,FALSE),0)</f>
        <v>0</v>
      </c>
      <c r="H523" s="23">
        <f>IFERROR(VLOOKUP($C523,'World Cup Players'!B:X,12,FALSE),0)</f>
        <v>1</v>
      </c>
      <c r="I523" s="41">
        <f>IFERROR(VLOOKUP($C523,'GAME WINNING GOALS'!A:B,2,FALSE),0)</f>
        <v>0</v>
      </c>
      <c r="J523" s="23">
        <f>IFERROR(VLOOKUP($C523,'World Cup Players'!B:X,17,FALSE),0)</f>
        <v>0</v>
      </c>
      <c r="K523" s="23">
        <f>IFERROR(VLOOKUP($C523,'World Cup Players'!B:X,18,FALSE),0)</f>
        <v>0</v>
      </c>
      <c r="L523" s="44">
        <f>IFERROR(VLOOKUP($C523,'World Cup GK'!B:AE,16,FALSE),0)</f>
        <v>0</v>
      </c>
      <c r="M523" s="44">
        <f>IFERROR(VLOOKUP($C523,'World Cup GK'!B:AE,19,FALSE),0)</f>
        <v>0</v>
      </c>
      <c r="N523" s="44">
        <f>IFERROR(VLOOKUP($C523,'World Cup GK'!B:AE,14,FALSE),0)</f>
        <v>0</v>
      </c>
      <c r="O523" s="44">
        <f>IFERROR(VLOOKUP($C523,'World Cup GK'!B:AE,11,FALSE),0)</f>
        <v>0</v>
      </c>
      <c r="P523" s="43">
        <f t="shared" si="124"/>
        <v>4.7349999999999994</v>
      </c>
      <c r="S523" s="42"/>
      <c r="T523" s="265" t="s">
        <v>758</v>
      </c>
      <c r="U523" s="23" t="s">
        <v>989</v>
      </c>
      <c r="V523" s="30"/>
      <c r="W523" s="23">
        <v>450</v>
      </c>
      <c r="X523" s="23">
        <v>0</v>
      </c>
      <c r="Y523" s="23">
        <v>1</v>
      </c>
      <c r="Z523" s="41">
        <v>0</v>
      </c>
      <c r="AA523" s="23">
        <v>0</v>
      </c>
      <c r="AB523" s="23">
        <v>0</v>
      </c>
      <c r="AC523" s="44">
        <v>0</v>
      </c>
      <c r="AD523" s="44">
        <v>0</v>
      </c>
      <c r="AE523" s="44">
        <v>0</v>
      </c>
      <c r="AF523" s="44">
        <v>0</v>
      </c>
      <c r="AG523" s="43">
        <v>4.7349999999999994</v>
      </c>
      <c r="AI523" s="42"/>
      <c r="AJ523" s="265" t="s">
        <v>758</v>
      </c>
      <c r="AK523" s="23" t="s">
        <v>989</v>
      </c>
      <c r="AL523" s="30"/>
      <c r="AM523" s="397">
        <f t="shared" si="132"/>
        <v>0</v>
      </c>
      <c r="AN523" s="397">
        <f t="shared" si="133"/>
        <v>0</v>
      </c>
      <c r="AO523" s="397">
        <f t="shared" si="133"/>
        <v>0</v>
      </c>
      <c r="AP523" s="397">
        <f t="shared" si="134"/>
        <v>0</v>
      </c>
      <c r="AQ523" s="397">
        <f t="shared" si="134"/>
        <v>0</v>
      </c>
      <c r="AR523" s="397">
        <f t="shared" si="134"/>
        <v>0</v>
      </c>
      <c r="AS523" s="397">
        <f t="shared" si="131"/>
        <v>0</v>
      </c>
      <c r="AT523" s="397">
        <f t="shared" si="131"/>
        <v>0</v>
      </c>
      <c r="AU523" s="397">
        <f t="shared" si="131"/>
        <v>0</v>
      </c>
      <c r="AV523" s="397">
        <f t="shared" si="131"/>
        <v>0</v>
      </c>
      <c r="AW523" s="314">
        <f t="shared" si="135"/>
        <v>0</v>
      </c>
    </row>
    <row r="524" spans="2:49" x14ac:dyDescent="0.25">
      <c r="B524" s="42"/>
      <c r="C524" s="266" t="s">
        <v>226</v>
      </c>
      <c r="D524" s="23" t="str">
        <f>IFERROR(VLOOKUP($C524,'World Cup Players'!B:X,3,FALSE),0)</f>
        <v>br Brazil</v>
      </c>
      <c r="E524" s="30"/>
      <c r="F524" s="23">
        <f>IFERROR(VLOOKUP($C524,'World Cup Players'!B:X,9,FALSE),0)</f>
        <v>450</v>
      </c>
      <c r="G524" s="23">
        <f>IFERROR(VLOOKUP($C524,'World Cup Players'!B:X,11,FALSE),0)</f>
        <v>0</v>
      </c>
      <c r="H524" s="23">
        <f>IFERROR(VLOOKUP($C524,'World Cup Players'!B:X,12,FALSE),0)</f>
        <v>0</v>
      </c>
      <c r="I524" s="41">
        <f>IFERROR(VLOOKUP($C524,'GAME WINNING GOALS'!A:B,2,FALSE),0)</f>
        <v>0</v>
      </c>
      <c r="J524" s="23">
        <f>IFERROR(VLOOKUP($C524,'World Cup Players'!B:X,17,FALSE),0)</f>
        <v>0</v>
      </c>
      <c r="K524" s="23">
        <f>IFERROR(VLOOKUP($C524,'World Cup Players'!B:X,18,FALSE),0)</f>
        <v>0</v>
      </c>
      <c r="L524" s="44">
        <f>IFERROR(VLOOKUP($C524,'World Cup GK'!B:AE,16,FALSE),0)</f>
        <v>3</v>
      </c>
      <c r="M524" s="44">
        <f>IFERROR(VLOOKUP($C524,'World Cup GK'!B:AE,19,FALSE),0)</f>
        <v>2</v>
      </c>
      <c r="N524" s="44">
        <f>IFERROR(VLOOKUP($C524,'World Cup GK'!B:AE,14,FALSE),0)</f>
        <v>14</v>
      </c>
      <c r="O524" s="44">
        <f>IFERROR(VLOOKUP($C524,'World Cup GK'!B:AE,11,FALSE),0)</f>
        <v>4</v>
      </c>
      <c r="P524" s="43">
        <f t="shared" si="124"/>
        <v>10.535</v>
      </c>
      <c r="S524" s="42"/>
      <c r="T524" s="266" t="s">
        <v>226</v>
      </c>
      <c r="U524" s="23" t="s">
        <v>989</v>
      </c>
      <c r="V524" s="30"/>
      <c r="W524" s="23">
        <v>450</v>
      </c>
      <c r="X524" s="23">
        <v>0</v>
      </c>
      <c r="Y524" s="23">
        <v>0</v>
      </c>
      <c r="Z524" s="41">
        <v>0</v>
      </c>
      <c r="AA524" s="23">
        <v>0</v>
      </c>
      <c r="AB524" s="23">
        <v>0</v>
      </c>
      <c r="AC524" s="44">
        <v>3</v>
      </c>
      <c r="AD524" s="44">
        <v>2</v>
      </c>
      <c r="AE524" s="44">
        <v>14</v>
      </c>
      <c r="AF524" s="44">
        <v>4</v>
      </c>
      <c r="AG524" s="43">
        <v>10.535</v>
      </c>
      <c r="AI524" s="42"/>
      <c r="AJ524" s="266" t="s">
        <v>226</v>
      </c>
      <c r="AK524" s="23" t="s">
        <v>989</v>
      </c>
      <c r="AL524" s="30"/>
      <c r="AM524" s="397">
        <f t="shared" si="132"/>
        <v>0</v>
      </c>
      <c r="AN524" s="397">
        <f t="shared" si="133"/>
        <v>0</v>
      </c>
      <c r="AO524" s="397">
        <f t="shared" si="133"/>
        <v>0</v>
      </c>
      <c r="AP524" s="397">
        <f t="shared" si="134"/>
        <v>0</v>
      </c>
      <c r="AQ524" s="397">
        <f t="shared" si="134"/>
        <v>0</v>
      </c>
      <c r="AR524" s="397">
        <f t="shared" si="134"/>
        <v>0</v>
      </c>
      <c r="AS524" s="397">
        <f t="shared" si="131"/>
        <v>0</v>
      </c>
      <c r="AT524" s="397">
        <f t="shared" si="131"/>
        <v>0</v>
      </c>
      <c r="AU524" s="397">
        <f t="shared" si="131"/>
        <v>0</v>
      </c>
      <c r="AV524" s="397">
        <f t="shared" si="131"/>
        <v>0</v>
      </c>
      <c r="AW524" s="314">
        <f t="shared" si="135"/>
        <v>0</v>
      </c>
    </row>
    <row r="525" spans="2:49" x14ac:dyDescent="0.25">
      <c r="B525" s="42"/>
      <c r="C525" s="266" t="s">
        <v>45</v>
      </c>
      <c r="D525" s="23" t="str">
        <f>IFERROR(VLOOKUP($C525,'World Cup Players'!B:X,3,FALSE),0)</f>
        <v>eng England</v>
      </c>
      <c r="E525" s="30"/>
      <c r="F525" s="23">
        <f>IFERROR(VLOOKUP($C525,'World Cup Players'!B:X,9,FALSE),0)</f>
        <v>660</v>
      </c>
      <c r="G525" s="23">
        <f>IFERROR(VLOOKUP($C525,'World Cup Players'!B:X,11,FALSE),0)</f>
        <v>0</v>
      </c>
      <c r="H525" s="23">
        <f>IFERROR(VLOOKUP($C525,'World Cup Players'!B:X,12,FALSE),0)</f>
        <v>0</v>
      </c>
      <c r="I525" s="41">
        <f>IFERROR(VLOOKUP($C525,'GAME WINNING GOALS'!A:B,2,FALSE),0)</f>
        <v>0</v>
      </c>
      <c r="J525" s="23">
        <f>IFERROR(VLOOKUP($C525,'World Cup Players'!B:X,17,FALSE),0)</f>
        <v>0</v>
      </c>
      <c r="K525" s="23">
        <f>IFERROR(VLOOKUP($C525,'World Cup Players'!B:X,18,FALSE),0)</f>
        <v>0</v>
      </c>
      <c r="L525" s="44">
        <f>IFERROR(VLOOKUP($C525,'World Cup GK'!B:AE,16,FALSE),0)</f>
        <v>5</v>
      </c>
      <c r="M525" s="44">
        <f>IFERROR(VLOOKUP($C525,'World Cup GK'!B:AE,19,FALSE),0)</f>
        <v>2</v>
      </c>
      <c r="N525" s="44">
        <f>IFERROR(VLOOKUP($C525,'World Cup GK'!B:AE,14,FALSE),0)</f>
        <v>15</v>
      </c>
      <c r="O525" s="44">
        <f>IFERROR(VLOOKUP($C525,'World Cup GK'!B:AE,11,FALSE),0)</f>
        <v>8</v>
      </c>
      <c r="P525" s="43">
        <f t="shared" si="124"/>
        <v>13.478</v>
      </c>
      <c r="S525" s="42"/>
      <c r="T525" s="266" t="s">
        <v>45</v>
      </c>
      <c r="U525" s="23" t="s">
        <v>1542</v>
      </c>
      <c r="V525" s="30"/>
      <c r="W525" s="23">
        <v>450</v>
      </c>
      <c r="X525" s="23">
        <v>0</v>
      </c>
      <c r="Y525" s="23">
        <v>0</v>
      </c>
      <c r="Z525" s="41">
        <v>0</v>
      </c>
      <c r="AA525" s="23">
        <v>0</v>
      </c>
      <c r="AB525" s="23">
        <v>0</v>
      </c>
      <c r="AC525" s="44">
        <v>4</v>
      </c>
      <c r="AD525" s="44">
        <v>2</v>
      </c>
      <c r="AE525" s="44">
        <v>9</v>
      </c>
      <c r="AF525" s="44">
        <v>5</v>
      </c>
      <c r="AG525" s="43">
        <v>10.285</v>
      </c>
      <c r="AI525" s="42"/>
      <c r="AJ525" s="266" t="s">
        <v>45</v>
      </c>
      <c r="AK525" s="23" t="s">
        <v>1542</v>
      </c>
      <c r="AL525" s="30"/>
      <c r="AM525" s="397">
        <f t="shared" si="132"/>
        <v>210</v>
      </c>
      <c r="AN525" s="397">
        <f t="shared" si="133"/>
        <v>0</v>
      </c>
      <c r="AO525" s="397">
        <f t="shared" si="133"/>
        <v>0</v>
      </c>
      <c r="AP525" s="397">
        <f t="shared" si="134"/>
        <v>0</v>
      </c>
      <c r="AQ525" s="397">
        <f t="shared" si="134"/>
        <v>0</v>
      </c>
      <c r="AR525" s="397">
        <f t="shared" si="134"/>
        <v>0</v>
      </c>
      <c r="AS525" s="397">
        <f t="shared" si="131"/>
        <v>1</v>
      </c>
      <c r="AT525" s="397">
        <f t="shared" si="131"/>
        <v>0</v>
      </c>
      <c r="AU525" s="397">
        <f t="shared" si="131"/>
        <v>6</v>
      </c>
      <c r="AV525" s="397">
        <f t="shared" si="131"/>
        <v>3</v>
      </c>
      <c r="AW525" s="314">
        <f t="shared" ref="AW525:AW526" si="137">P525-AG525</f>
        <v>3.1929999999999996</v>
      </c>
    </row>
    <row r="526" spans="2:49" ht="16.5" thickBot="1" x14ac:dyDescent="0.3">
      <c r="B526" s="42"/>
      <c r="C526" s="266" t="s">
        <v>400</v>
      </c>
      <c r="D526" s="23" t="str">
        <f>IFERROR(VLOOKUP($C526,'World Cup Players'!B:X,3,FALSE),0)</f>
        <v>ma Morocco</v>
      </c>
      <c r="E526" s="30"/>
      <c r="F526" s="23">
        <f>IFERROR(VLOOKUP($C526,'World Cup Players'!B:X,9,FALSE),0)</f>
        <v>570</v>
      </c>
      <c r="G526" s="23">
        <f>IFERROR(VLOOKUP($C526,'World Cup Players'!B:X,11,FALSE),0)</f>
        <v>0</v>
      </c>
      <c r="H526" s="23">
        <f>IFERROR(VLOOKUP($C526,'World Cup Players'!B:X,12,FALSE),0)</f>
        <v>0</v>
      </c>
      <c r="I526" s="23">
        <f>IFERROR(VLOOKUP($C526,'GAME WINNING GOALS'!A:B,2,FALSE),0)</f>
        <v>0</v>
      </c>
      <c r="J526" s="23">
        <f>IFERROR(VLOOKUP($C526,'World Cup Players'!B:X,17,FALSE),0)</f>
        <v>0</v>
      </c>
      <c r="K526" s="23">
        <f>IFERROR(VLOOKUP($C526,'World Cup Players'!B:X,18,FALSE),0)</f>
        <v>0</v>
      </c>
      <c r="L526" s="44">
        <f>IFERROR(VLOOKUP($C526,'World Cup GK'!B:AE,16,FALSE),0)</f>
        <v>3</v>
      </c>
      <c r="M526" s="44">
        <f>IFERROR(VLOOKUP($C526,'World Cup GK'!B:AE,19,FALSE),0)</f>
        <v>2</v>
      </c>
      <c r="N526" s="44">
        <f>IFERROR(VLOOKUP($C526,'World Cup GK'!B:AE,14,FALSE),0)</f>
        <v>14</v>
      </c>
      <c r="O526" s="44">
        <f>IFERROR(VLOOKUP($C526,'World Cup GK'!B:AE,11,FALSE),0)</f>
        <v>6</v>
      </c>
      <c r="P526" s="43">
        <f t="shared" si="124"/>
        <v>11.031000000000001</v>
      </c>
      <c r="S526" s="42"/>
      <c r="T526" s="266" t="s">
        <v>400</v>
      </c>
      <c r="U526" s="23" t="s">
        <v>992</v>
      </c>
      <c r="V526" s="30"/>
      <c r="W526" s="23">
        <v>480</v>
      </c>
      <c r="X526" s="23">
        <v>0</v>
      </c>
      <c r="Y526" s="23">
        <v>0</v>
      </c>
      <c r="Z526" s="23">
        <v>0</v>
      </c>
      <c r="AA526" s="23">
        <v>0</v>
      </c>
      <c r="AB526" s="23">
        <v>0</v>
      </c>
      <c r="AC526" s="44">
        <v>3</v>
      </c>
      <c r="AD526" s="44">
        <v>2</v>
      </c>
      <c r="AE526" s="44">
        <v>9</v>
      </c>
      <c r="AF526" s="44">
        <v>4</v>
      </c>
      <c r="AG526" s="43">
        <v>9.7840000000000007</v>
      </c>
      <c r="AI526" s="42"/>
      <c r="AJ526" s="266" t="s">
        <v>400</v>
      </c>
      <c r="AK526" s="23" t="s">
        <v>992</v>
      </c>
      <c r="AL526" s="30"/>
      <c r="AM526" s="397">
        <f t="shared" si="132"/>
        <v>90</v>
      </c>
      <c r="AN526" s="397">
        <f t="shared" si="133"/>
        <v>0</v>
      </c>
      <c r="AO526" s="397">
        <f t="shared" si="133"/>
        <v>0</v>
      </c>
      <c r="AP526" s="397">
        <f t="shared" si="134"/>
        <v>0</v>
      </c>
      <c r="AQ526" s="397">
        <f t="shared" si="134"/>
        <v>0</v>
      </c>
      <c r="AR526" s="397">
        <f t="shared" si="134"/>
        <v>0</v>
      </c>
      <c r="AS526" s="397">
        <f t="shared" si="131"/>
        <v>0</v>
      </c>
      <c r="AT526" s="397">
        <f t="shared" si="131"/>
        <v>0</v>
      </c>
      <c r="AU526" s="397">
        <f t="shared" si="131"/>
        <v>5</v>
      </c>
      <c r="AV526" s="397">
        <f t="shared" si="131"/>
        <v>2</v>
      </c>
      <c r="AW526" s="314">
        <f t="shared" si="137"/>
        <v>1.2469999999999999</v>
      </c>
    </row>
    <row r="527" spans="2:49" x14ac:dyDescent="0.25">
      <c r="B527" s="42"/>
      <c r="C527" s="277" t="s">
        <v>760</v>
      </c>
      <c r="D527" s="23" t="str">
        <f>IFERROR(VLOOKUP($C527,'World Cup Players'!B:X,3,FALSE),0)</f>
        <v>us United States</v>
      </c>
      <c r="E527" s="30"/>
      <c r="F527" s="23">
        <f>IFERROR(VLOOKUP($C527,'World Cup Players'!B:X,9,FALSE),0)</f>
        <v>360</v>
      </c>
      <c r="G527" s="23">
        <f>IFERROR(VLOOKUP($C527,'World Cup Players'!B:X,11,FALSE),0)</f>
        <v>0</v>
      </c>
      <c r="H527" s="23">
        <f>IFERROR(VLOOKUP($C527,'World Cup Players'!B:X,12,FALSE),0)</f>
        <v>0</v>
      </c>
      <c r="I527" s="23">
        <f>IFERROR(VLOOKUP($C527,'GAME WINNING GOALS'!A:B,2,FALSE),0)</f>
        <v>0</v>
      </c>
      <c r="J527" s="23">
        <f>IFERROR(VLOOKUP($C527,'World Cup Players'!B:X,17,FALSE),0)</f>
        <v>0</v>
      </c>
      <c r="K527" s="23">
        <f>IFERROR(VLOOKUP($C527,'World Cup Players'!B:X,18,FALSE),0)</f>
        <v>0</v>
      </c>
      <c r="L527" s="44">
        <f>IFERROR(VLOOKUP($C527,'World Cup GK'!B:AE,16,FALSE),0)</f>
        <v>3</v>
      </c>
      <c r="M527" s="44">
        <f>IFERROR(VLOOKUP($C527,'World Cup GK'!B:AE,19,FALSE),0)</f>
        <v>2</v>
      </c>
      <c r="N527" s="44">
        <f>IFERROR(VLOOKUP($C527,'World Cup GK'!B:AE,14,FALSE),0)</f>
        <v>8</v>
      </c>
      <c r="O527" s="44">
        <f>IFERROR(VLOOKUP($C527,'World Cup GK'!B:AE,11,FALSE),0)</f>
        <v>5</v>
      </c>
      <c r="P527" s="43">
        <f t="shared" si="124"/>
        <v>8.3379999999999992</v>
      </c>
      <c r="S527" s="42"/>
      <c r="T527" s="277" t="s">
        <v>760</v>
      </c>
      <c r="U527" s="23" t="s">
        <v>885</v>
      </c>
      <c r="V527" s="30"/>
      <c r="W527" s="23">
        <v>360</v>
      </c>
      <c r="X527" s="23">
        <v>0</v>
      </c>
      <c r="Y527" s="23">
        <v>0</v>
      </c>
      <c r="Z527" s="23">
        <v>0</v>
      </c>
      <c r="AA527" s="23">
        <v>0</v>
      </c>
      <c r="AB527" s="23">
        <v>0</v>
      </c>
      <c r="AC527" s="44">
        <v>3</v>
      </c>
      <c r="AD527" s="44">
        <v>2</v>
      </c>
      <c r="AE527" s="44">
        <v>8</v>
      </c>
      <c r="AF527" s="44">
        <v>5</v>
      </c>
      <c r="AG527" s="43">
        <v>8.3379999999999992</v>
      </c>
      <c r="AI527" s="42"/>
      <c r="AJ527" s="277" t="s">
        <v>760</v>
      </c>
      <c r="AK527" s="23" t="s">
        <v>885</v>
      </c>
      <c r="AL527" s="30"/>
      <c r="AM527" s="397">
        <f t="shared" si="132"/>
        <v>0</v>
      </c>
      <c r="AN527" s="397">
        <f t="shared" si="133"/>
        <v>0</v>
      </c>
      <c r="AO527" s="397">
        <f t="shared" si="133"/>
        <v>0</v>
      </c>
      <c r="AP527" s="397">
        <f t="shared" si="134"/>
        <v>0</v>
      </c>
      <c r="AQ527" s="397">
        <f t="shared" si="134"/>
        <v>0</v>
      </c>
      <c r="AR527" s="397">
        <f t="shared" si="134"/>
        <v>0</v>
      </c>
      <c r="AS527" s="397">
        <f t="shared" si="131"/>
        <v>0</v>
      </c>
      <c r="AT527" s="397">
        <f t="shared" si="131"/>
        <v>0</v>
      </c>
      <c r="AU527" s="397">
        <f t="shared" si="131"/>
        <v>0</v>
      </c>
      <c r="AV527" s="397">
        <f t="shared" si="131"/>
        <v>0</v>
      </c>
      <c r="AW527" s="314">
        <f t="shared" si="135"/>
        <v>0</v>
      </c>
    </row>
    <row r="528" spans="2:49" x14ac:dyDescent="0.25">
      <c r="B528" s="42"/>
      <c r="C528" s="294" t="s">
        <v>764</v>
      </c>
      <c r="D528" s="23" t="str">
        <f>IFERROR(VLOOKUP($C528,'World Cup Players'!B:X,3,FALSE),0)</f>
        <v>ca Canada</v>
      </c>
      <c r="E528" s="30"/>
      <c r="F528" s="23">
        <f>IFERROR(VLOOKUP($C528,'World Cup Players'!B:X,9,FALSE),0)</f>
        <v>450</v>
      </c>
      <c r="G528" s="23">
        <f>IFERROR(VLOOKUP($C528,'World Cup Players'!B:X,11,FALSE),0)</f>
        <v>0</v>
      </c>
      <c r="H528" s="23">
        <f>IFERROR(VLOOKUP($C528,'World Cup Players'!B:X,12,FALSE),0)</f>
        <v>0</v>
      </c>
      <c r="I528" s="23">
        <f>IFERROR(VLOOKUP($C528,'GAME WINNING GOALS'!A:B,2,FALSE),0)</f>
        <v>0</v>
      </c>
      <c r="J528" s="23">
        <f>IFERROR(VLOOKUP($C528,'World Cup Players'!#REF!,16,FALSE),0)</f>
        <v>0</v>
      </c>
      <c r="K528" s="23">
        <f>IFERROR(VLOOKUP($C528,'World Cup Players'!#REF!,16,FALSE),0)</f>
        <v>0</v>
      </c>
      <c r="L528" s="44">
        <f>IFERROR(VLOOKUP($C528,'World Cup GK'!B:AE,16,FALSE),0)</f>
        <v>2</v>
      </c>
      <c r="M528" s="44">
        <f>IFERROR(VLOOKUP($C528,'World Cup GK'!B:AE,19,FALSE),0)</f>
        <v>2</v>
      </c>
      <c r="N528" s="44">
        <f>IFERROR(VLOOKUP($C528,'World Cup GK'!B:AE,14,FALSE),0)</f>
        <v>6</v>
      </c>
      <c r="O528" s="44">
        <f>IFERROR(VLOOKUP($C528,'World Cup GK'!B:AE,11,FALSE),0)</f>
        <v>6</v>
      </c>
      <c r="P528" s="43">
        <f t="shared" si="124"/>
        <v>7.4349999999999987</v>
      </c>
      <c r="S528" s="42"/>
      <c r="T528" s="294" t="s">
        <v>764</v>
      </c>
      <c r="U528" s="23" t="s">
        <v>887</v>
      </c>
      <c r="V528" s="30"/>
      <c r="W528" s="23">
        <v>450</v>
      </c>
      <c r="X528" s="23">
        <v>0</v>
      </c>
      <c r="Y528" s="23">
        <v>0</v>
      </c>
      <c r="Z528" s="23">
        <v>0</v>
      </c>
      <c r="AA528" s="23">
        <v>0</v>
      </c>
      <c r="AB528" s="23">
        <v>0</v>
      </c>
      <c r="AC528" s="44">
        <v>2</v>
      </c>
      <c r="AD528" s="44">
        <v>2</v>
      </c>
      <c r="AE528" s="44">
        <v>6</v>
      </c>
      <c r="AF528" s="44">
        <v>6</v>
      </c>
      <c r="AG528" s="43">
        <v>7.4349999999999987</v>
      </c>
      <c r="AI528" s="42"/>
      <c r="AJ528" s="294" t="s">
        <v>764</v>
      </c>
      <c r="AK528" s="23" t="s">
        <v>887</v>
      </c>
      <c r="AL528" s="30"/>
      <c r="AM528" s="397">
        <f t="shared" si="132"/>
        <v>0</v>
      </c>
      <c r="AN528" s="397">
        <f t="shared" si="133"/>
        <v>0</v>
      </c>
      <c r="AO528" s="397">
        <f t="shared" si="133"/>
        <v>0</v>
      </c>
      <c r="AP528" s="397">
        <f t="shared" si="134"/>
        <v>0</v>
      </c>
      <c r="AQ528" s="397">
        <f t="shared" si="134"/>
        <v>0</v>
      </c>
      <c r="AR528" s="397">
        <f t="shared" si="134"/>
        <v>0</v>
      </c>
      <c r="AS528" s="397">
        <f t="shared" si="131"/>
        <v>0</v>
      </c>
      <c r="AT528" s="397">
        <f t="shared" si="131"/>
        <v>0</v>
      </c>
      <c r="AU528" s="397">
        <f t="shared" si="131"/>
        <v>0</v>
      </c>
      <c r="AV528" s="397">
        <f t="shared" si="131"/>
        <v>0</v>
      </c>
      <c r="AW528" s="314">
        <f t="shared" si="135"/>
        <v>0</v>
      </c>
    </row>
    <row r="529" spans="2:49" x14ac:dyDescent="0.25">
      <c r="B529" s="42"/>
      <c r="C529" s="265" t="s">
        <v>303</v>
      </c>
      <c r="D529" s="23">
        <f>IFERROR(VLOOKUP($C529,'World Cup Players'!B:X,3,FALSE),0)</f>
        <v>0</v>
      </c>
      <c r="E529" s="30"/>
      <c r="L529" s="44"/>
      <c r="M529" s="44"/>
      <c r="N529" s="44"/>
      <c r="O529" s="44"/>
      <c r="S529" s="42"/>
      <c r="T529" s="265" t="s">
        <v>303</v>
      </c>
      <c r="U529" s="23">
        <v>0</v>
      </c>
      <c r="V529" s="30"/>
      <c r="W529" s="23">
        <v>0</v>
      </c>
      <c r="X529" s="23">
        <v>0</v>
      </c>
      <c r="Y529" s="23">
        <v>0</v>
      </c>
      <c r="Z529" s="23">
        <v>0</v>
      </c>
      <c r="AA529" s="23">
        <v>0</v>
      </c>
      <c r="AB529" s="23">
        <v>0</v>
      </c>
      <c r="AC529" s="44">
        <v>0</v>
      </c>
      <c r="AD529" s="44">
        <v>0</v>
      </c>
      <c r="AE529" s="44">
        <v>0</v>
      </c>
      <c r="AF529" s="44">
        <v>0</v>
      </c>
      <c r="AG529" s="43">
        <v>0</v>
      </c>
      <c r="AI529" s="42"/>
      <c r="AJ529" s="265" t="s">
        <v>303</v>
      </c>
      <c r="AK529" s="23">
        <v>0</v>
      </c>
      <c r="AL529" s="30"/>
      <c r="AM529" s="397">
        <f t="shared" si="132"/>
        <v>0</v>
      </c>
      <c r="AN529" s="397">
        <f t="shared" si="133"/>
        <v>0</v>
      </c>
      <c r="AO529" s="397">
        <f t="shared" si="133"/>
        <v>0</v>
      </c>
      <c r="AP529" s="397">
        <f t="shared" si="134"/>
        <v>0</v>
      </c>
      <c r="AQ529" s="397">
        <f t="shared" si="134"/>
        <v>0</v>
      </c>
      <c r="AR529" s="397">
        <f t="shared" si="134"/>
        <v>0</v>
      </c>
      <c r="AS529" s="397">
        <f t="shared" si="131"/>
        <v>0</v>
      </c>
      <c r="AT529" s="397">
        <f t="shared" si="131"/>
        <v>0</v>
      </c>
      <c r="AU529" s="397">
        <f t="shared" si="131"/>
        <v>0</v>
      </c>
      <c r="AV529" s="397">
        <f t="shared" si="131"/>
        <v>0</v>
      </c>
      <c r="AW529" s="314">
        <f t="shared" ref="AW529:AW534" si="138">P529-AG529</f>
        <v>0</v>
      </c>
    </row>
    <row r="530" spans="2:49" x14ac:dyDescent="0.25">
      <c r="B530" s="42"/>
      <c r="C530" s="265" t="s">
        <v>299</v>
      </c>
      <c r="D530" s="23">
        <f>IFERROR(VLOOKUP($C530,'World Cup Players'!B:X,3,FALSE),0)</f>
        <v>0</v>
      </c>
      <c r="E530" s="30"/>
      <c r="L530" s="44"/>
      <c r="M530" s="44"/>
      <c r="N530" s="44"/>
      <c r="O530" s="44"/>
      <c r="S530" s="42"/>
      <c r="T530" s="265" t="s">
        <v>299</v>
      </c>
      <c r="U530" s="23">
        <v>0</v>
      </c>
      <c r="V530" s="30"/>
      <c r="W530" s="23">
        <v>0</v>
      </c>
      <c r="X530" s="23">
        <v>0</v>
      </c>
      <c r="Y530" s="23">
        <v>0</v>
      </c>
      <c r="Z530" s="23">
        <v>0</v>
      </c>
      <c r="AA530" s="23">
        <v>0</v>
      </c>
      <c r="AB530" s="23">
        <v>0</v>
      </c>
      <c r="AC530" s="44">
        <v>0</v>
      </c>
      <c r="AD530" s="44">
        <v>0</v>
      </c>
      <c r="AE530" s="44">
        <v>0</v>
      </c>
      <c r="AF530" s="44">
        <v>0</v>
      </c>
      <c r="AG530" s="43">
        <v>0</v>
      </c>
      <c r="AI530" s="42"/>
      <c r="AJ530" s="265" t="s">
        <v>299</v>
      </c>
      <c r="AK530" s="23">
        <v>0</v>
      </c>
      <c r="AL530" s="30"/>
      <c r="AM530" s="397">
        <f t="shared" si="132"/>
        <v>0</v>
      </c>
      <c r="AN530" s="397">
        <f t="shared" si="133"/>
        <v>0</v>
      </c>
      <c r="AO530" s="397">
        <f t="shared" si="133"/>
        <v>0</v>
      </c>
      <c r="AP530" s="397">
        <f t="shared" si="134"/>
        <v>0</v>
      </c>
      <c r="AQ530" s="397">
        <f t="shared" si="134"/>
        <v>0</v>
      </c>
      <c r="AR530" s="397">
        <f t="shared" si="134"/>
        <v>0</v>
      </c>
      <c r="AS530" s="397">
        <f t="shared" si="131"/>
        <v>0</v>
      </c>
      <c r="AT530" s="397">
        <f t="shared" si="131"/>
        <v>0</v>
      </c>
      <c r="AU530" s="397">
        <f t="shared" si="131"/>
        <v>0</v>
      </c>
      <c r="AV530" s="397">
        <f t="shared" si="131"/>
        <v>0</v>
      </c>
      <c r="AW530" s="314">
        <f t="shared" si="138"/>
        <v>0</v>
      </c>
    </row>
    <row r="531" spans="2:49" x14ac:dyDescent="0.25">
      <c r="B531" s="42"/>
      <c r="C531" s="265" t="s">
        <v>298</v>
      </c>
      <c r="D531" s="23">
        <f>IFERROR(VLOOKUP($C531,'World Cup Players'!B:X,3,FALSE),0)</f>
        <v>0</v>
      </c>
      <c r="E531" s="30"/>
      <c r="L531" s="44"/>
      <c r="M531" s="44"/>
      <c r="N531" s="44"/>
      <c r="O531" s="44"/>
      <c r="S531" s="42"/>
      <c r="T531" s="265" t="s">
        <v>298</v>
      </c>
      <c r="U531" s="23">
        <v>0</v>
      </c>
      <c r="V531" s="30"/>
      <c r="W531" s="23">
        <v>0</v>
      </c>
      <c r="X531" s="23">
        <v>0</v>
      </c>
      <c r="Y531" s="23">
        <v>0</v>
      </c>
      <c r="Z531" s="23">
        <v>0</v>
      </c>
      <c r="AA531" s="23">
        <v>0</v>
      </c>
      <c r="AB531" s="23">
        <v>0</v>
      </c>
      <c r="AC531" s="44">
        <v>0</v>
      </c>
      <c r="AD531" s="44">
        <v>0</v>
      </c>
      <c r="AE531" s="44">
        <v>0</v>
      </c>
      <c r="AF531" s="44">
        <v>0</v>
      </c>
      <c r="AG531" s="43">
        <v>0</v>
      </c>
      <c r="AI531" s="42"/>
      <c r="AJ531" s="265" t="s">
        <v>298</v>
      </c>
      <c r="AK531" s="23">
        <v>0</v>
      </c>
      <c r="AL531" s="30"/>
      <c r="AM531" s="397">
        <f t="shared" si="132"/>
        <v>0</v>
      </c>
      <c r="AN531" s="397">
        <f t="shared" si="133"/>
        <v>0</v>
      </c>
      <c r="AO531" s="397">
        <f t="shared" si="133"/>
        <v>0</v>
      </c>
      <c r="AP531" s="397">
        <f t="shared" si="134"/>
        <v>0</v>
      </c>
      <c r="AQ531" s="397">
        <f t="shared" si="134"/>
        <v>0</v>
      </c>
      <c r="AR531" s="397">
        <f t="shared" si="134"/>
        <v>0</v>
      </c>
      <c r="AS531" s="397">
        <f t="shared" si="131"/>
        <v>0</v>
      </c>
      <c r="AT531" s="397">
        <f t="shared" si="131"/>
        <v>0</v>
      </c>
      <c r="AU531" s="397">
        <f t="shared" si="131"/>
        <v>0</v>
      </c>
      <c r="AV531" s="397">
        <f t="shared" si="131"/>
        <v>0</v>
      </c>
      <c r="AW531" s="314">
        <f t="shared" si="138"/>
        <v>0</v>
      </c>
    </row>
    <row r="532" spans="2:49" x14ac:dyDescent="0.25">
      <c r="B532" s="24" t="s">
        <v>800</v>
      </c>
      <c r="C532" s="293"/>
      <c r="D532" s="35">
        <f t="shared" ref="D532:E532" si="139">SUM(D533:D557)</f>
        <v>0</v>
      </c>
      <c r="E532" s="35">
        <f t="shared" si="139"/>
        <v>0</v>
      </c>
      <c r="F532" s="35">
        <f>SUM(F533:F562)</f>
        <v>10524</v>
      </c>
      <c r="G532" s="35">
        <f t="shared" ref="G532:K532" si="140">SUM(G533:G562)</f>
        <v>36</v>
      </c>
      <c r="H532" s="35">
        <f t="shared" si="140"/>
        <v>16</v>
      </c>
      <c r="I532" s="35">
        <f t="shared" si="140"/>
        <v>10</v>
      </c>
      <c r="J532" s="35">
        <f t="shared" si="140"/>
        <v>9</v>
      </c>
      <c r="K532" s="35">
        <f t="shared" si="140"/>
        <v>1</v>
      </c>
      <c r="L532" s="35">
        <f>SUM(L533:L561)</f>
        <v>14</v>
      </c>
      <c r="M532" s="35">
        <f>SUM(M533:M562)</f>
        <v>9</v>
      </c>
      <c r="N532" s="35">
        <f>SUM(N533:N562)</f>
        <v>52</v>
      </c>
      <c r="O532" s="35">
        <f>SUM(O533:O562)</f>
        <v>25</v>
      </c>
      <c r="P532" s="43">
        <f t="shared" si="124"/>
        <v>173.7492</v>
      </c>
      <c r="S532" s="24" t="s">
        <v>800</v>
      </c>
      <c r="T532" s="293"/>
      <c r="U532" s="35">
        <v>0</v>
      </c>
      <c r="V532" s="35">
        <v>0</v>
      </c>
      <c r="W532" s="35">
        <v>8391</v>
      </c>
      <c r="X532" s="35">
        <v>31</v>
      </c>
      <c r="Y532" s="35">
        <v>15</v>
      </c>
      <c r="Z532" s="35">
        <v>7</v>
      </c>
      <c r="AA532" s="35">
        <v>8</v>
      </c>
      <c r="AB532" s="35">
        <v>1</v>
      </c>
      <c r="AC532" s="35">
        <v>11</v>
      </c>
      <c r="AD532" s="35">
        <v>8</v>
      </c>
      <c r="AE532" s="35">
        <v>42</v>
      </c>
      <c r="AF532" s="35">
        <v>21</v>
      </c>
      <c r="AG532" s="43">
        <v>142.29530000000003</v>
      </c>
      <c r="AI532" s="24" t="s">
        <v>800</v>
      </c>
      <c r="AJ532" s="293"/>
      <c r="AK532" s="35">
        <v>0</v>
      </c>
      <c r="AL532" s="35">
        <v>0</v>
      </c>
      <c r="AM532" s="397">
        <f t="shared" si="132"/>
        <v>2133</v>
      </c>
      <c r="AN532" s="397">
        <f t="shared" si="133"/>
        <v>5</v>
      </c>
      <c r="AO532" s="397">
        <f t="shared" si="133"/>
        <v>1</v>
      </c>
      <c r="AP532" s="397">
        <f t="shared" si="134"/>
        <v>3</v>
      </c>
      <c r="AQ532" s="397">
        <f t="shared" si="134"/>
        <v>1</v>
      </c>
      <c r="AR532" s="397">
        <f t="shared" si="134"/>
        <v>0</v>
      </c>
      <c r="AS532" s="397">
        <f t="shared" si="131"/>
        <v>3</v>
      </c>
      <c r="AT532" s="397">
        <f t="shared" si="131"/>
        <v>1</v>
      </c>
      <c r="AU532" s="397">
        <f t="shared" si="131"/>
        <v>10</v>
      </c>
      <c r="AV532" s="397">
        <f t="shared" si="131"/>
        <v>4</v>
      </c>
      <c r="AW532" s="314">
        <f t="shared" si="138"/>
        <v>31.453899999999976</v>
      </c>
    </row>
    <row r="533" spans="2:49" x14ac:dyDescent="0.25">
      <c r="B533" s="256"/>
      <c r="C533" s="265" t="s">
        <v>425</v>
      </c>
      <c r="D533" s="23" t="str">
        <f>IFERROR(VLOOKUP($C533,'World Cup Players'!B:X,3,FALSE),0)</f>
        <v>fr France</v>
      </c>
      <c r="E533" s="30"/>
      <c r="F533" s="23">
        <f>IFERROR(VLOOKUP($C533,'World Cup Players'!B:X,9,FALSE),0)</f>
        <v>605</v>
      </c>
      <c r="G533" s="23">
        <f>IFERROR(VLOOKUP($C533,'World Cup Players'!B:X,11,FALSE),0)</f>
        <v>8</v>
      </c>
      <c r="H533" s="23">
        <f>IFERROR(VLOOKUP($C533,'World Cup Players'!B:X,12,FALSE),0)</f>
        <v>3</v>
      </c>
      <c r="I533" s="23">
        <f>IFERROR(VLOOKUP($C533,'GAME WINNING GOALS'!A:B,2,FALSE),0)</f>
        <v>4</v>
      </c>
      <c r="J533" s="23">
        <f>IFERROR(VLOOKUP($C533,'World Cup Players'!B:X,17,FALSE),0)</f>
        <v>1</v>
      </c>
      <c r="K533" s="23">
        <f>IFERROR(VLOOKUP($C533,'World Cup Players'!B:X,18,FALSE),0)</f>
        <v>0</v>
      </c>
      <c r="L533" s="44">
        <f>IFERROR(VLOOKUP($C533,'World Cup GK'!B:AE,16,FALSE),0)</f>
        <v>0</v>
      </c>
      <c r="M533" s="44">
        <f>IFERROR(VLOOKUP($C533,'World Cup GK'!B:AE,19,FALSE),0)</f>
        <v>0</v>
      </c>
      <c r="N533" s="44">
        <f>IFERROR(VLOOKUP($C533,'World Cup GK'!B:AE,14,FALSE),0)</f>
        <v>0</v>
      </c>
      <c r="O533" s="44">
        <f>IFERROR(VLOOKUP($C533,'World Cup GK'!B:AE,11,FALSE),0)</f>
        <v>0</v>
      </c>
      <c r="P533" s="43">
        <f t="shared" si="124"/>
        <v>19.7715</v>
      </c>
      <c r="S533" s="256"/>
      <c r="T533" s="265" t="s">
        <v>425</v>
      </c>
      <c r="U533" s="23" t="s">
        <v>1420</v>
      </c>
      <c r="V533" s="30"/>
      <c r="W533" s="23">
        <v>439</v>
      </c>
      <c r="X533" s="23">
        <v>7</v>
      </c>
      <c r="Y533" s="23">
        <v>2</v>
      </c>
      <c r="Z533" s="23">
        <v>3</v>
      </c>
      <c r="AA533" s="23">
        <v>0</v>
      </c>
      <c r="AB533" s="23">
        <v>0</v>
      </c>
      <c r="AC533" s="44">
        <v>0</v>
      </c>
      <c r="AD533" s="44">
        <v>0</v>
      </c>
      <c r="AE533" s="44">
        <v>0</v>
      </c>
      <c r="AF533" s="44">
        <v>0</v>
      </c>
      <c r="AG533" s="43">
        <v>15.643699999999999</v>
      </c>
      <c r="AI533" s="256"/>
      <c r="AJ533" s="265" t="s">
        <v>425</v>
      </c>
      <c r="AK533" s="23" t="s">
        <v>1420</v>
      </c>
      <c r="AL533" s="30"/>
      <c r="AM533" s="397">
        <f t="shared" si="132"/>
        <v>166</v>
      </c>
      <c r="AN533" s="397">
        <f t="shared" si="133"/>
        <v>1</v>
      </c>
      <c r="AO533" s="397">
        <f t="shared" si="133"/>
        <v>1</v>
      </c>
      <c r="AP533" s="397">
        <f t="shared" si="134"/>
        <v>1</v>
      </c>
      <c r="AQ533" s="397">
        <f t="shared" si="134"/>
        <v>1</v>
      </c>
      <c r="AR533" s="397">
        <f t="shared" si="134"/>
        <v>0</v>
      </c>
      <c r="AS533" s="397">
        <f t="shared" si="131"/>
        <v>0</v>
      </c>
      <c r="AT533" s="397">
        <f t="shared" si="131"/>
        <v>0</v>
      </c>
      <c r="AU533" s="397">
        <f t="shared" si="131"/>
        <v>0</v>
      </c>
      <c r="AV533" s="397">
        <f t="shared" si="131"/>
        <v>0</v>
      </c>
      <c r="AW533" s="314">
        <f t="shared" si="138"/>
        <v>4.1278000000000006</v>
      </c>
    </row>
    <row r="534" spans="2:49" x14ac:dyDescent="0.25">
      <c r="B534" s="42"/>
      <c r="C534" s="265" t="s">
        <v>443</v>
      </c>
      <c r="D534" s="23" t="str">
        <f>IFERROR(VLOOKUP($C534,'World Cup Players'!B:X,3,FALSE),0)</f>
        <v>fr France</v>
      </c>
      <c r="E534" s="30"/>
      <c r="F534" s="23">
        <f>IFERROR(VLOOKUP($C534,'World Cup Players'!B:X,9,FALSE),0)</f>
        <v>1</v>
      </c>
      <c r="G534" s="23">
        <f>IFERROR(VLOOKUP($C534,'World Cup Players'!B:X,11,FALSE),0)</f>
        <v>0</v>
      </c>
      <c r="H534" s="23">
        <f>IFERROR(VLOOKUP($C534,'World Cup Players'!B:X,12,FALSE),0)</f>
        <v>0</v>
      </c>
      <c r="I534" s="23">
        <f>IFERROR(VLOOKUP($C534,'GAME WINNING GOALS'!A:B,2,FALSE),0)</f>
        <v>0</v>
      </c>
      <c r="J534" s="23">
        <f>IFERROR(VLOOKUP($C534,'World Cup Players'!B:X,17,FALSE),0)</f>
        <v>0</v>
      </c>
      <c r="K534" s="23">
        <f>IFERROR(VLOOKUP($C534,'World Cup Players'!B:X,18,FALSE),0)</f>
        <v>0</v>
      </c>
      <c r="L534" s="44">
        <f>IFERROR(VLOOKUP($C534,'World Cup GK'!B:AE,16,FALSE),0)</f>
        <v>0</v>
      </c>
      <c r="M534" s="44">
        <f>IFERROR(VLOOKUP($C534,'World Cup GK'!B:AE,19,FALSE),0)</f>
        <v>0</v>
      </c>
      <c r="N534" s="44">
        <f>IFERROR(VLOOKUP($C534,'World Cup GK'!B:AE,14,FALSE),0)</f>
        <v>0</v>
      </c>
      <c r="O534" s="44">
        <f>IFERROR(VLOOKUP($C534,'World Cup GK'!B:AE,11,FALSE),0)</f>
        <v>0</v>
      </c>
      <c r="P534" s="43">
        <f t="shared" si="124"/>
        <v>8.3000000000000001E-3</v>
      </c>
      <c r="S534" s="42"/>
      <c r="T534" s="265" t="s">
        <v>443</v>
      </c>
      <c r="U534" s="23" t="s">
        <v>1420</v>
      </c>
      <c r="V534" s="30"/>
      <c r="W534" s="23">
        <v>1</v>
      </c>
      <c r="X534" s="23">
        <v>0</v>
      </c>
      <c r="Y534" s="23">
        <v>0</v>
      </c>
      <c r="Z534" s="23">
        <v>0</v>
      </c>
      <c r="AA534" s="23">
        <v>0</v>
      </c>
      <c r="AB534" s="23">
        <v>0</v>
      </c>
      <c r="AC534" s="44">
        <v>0</v>
      </c>
      <c r="AD534" s="44">
        <v>0</v>
      </c>
      <c r="AE534" s="44">
        <v>0</v>
      </c>
      <c r="AF534" s="44">
        <v>0</v>
      </c>
      <c r="AG534" s="43">
        <v>8.3000000000000001E-3</v>
      </c>
      <c r="AI534" s="42"/>
      <c r="AJ534" s="265" t="s">
        <v>443</v>
      </c>
      <c r="AK534" s="23" t="s">
        <v>1420</v>
      </c>
      <c r="AL534" s="30"/>
      <c r="AM534" s="397">
        <f t="shared" si="132"/>
        <v>0</v>
      </c>
      <c r="AN534" s="397">
        <f t="shared" si="133"/>
        <v>0</v>
      </c>
      <c r="AO534" s="397">
        <f t="shared" si="133"/>
        <v>0</v>
      </c>
      <c r="AP534" s="397">
        <f t="shared" si="134"/>
        <v>0</v>
      </c>
      <c r="AQ534" s="397">
        <f t="shared" si="134"/>
        <v>0</v>
      </c>
      <c r="AR534" s="397">
        <f t="shared" si="134"/>
        <v>0</v>
      </c>
      <c r="AS534" s="397">
        <f t="shared" si="131"/>
        <v>0</v>
      </c>
      <c r="AT534" s="397">
        <f t="shared" si="131"/>
        <v>0</v>
      </c>
      <c r="AU534" s="397">
        <f t="shared" si="131"/>
        <v>0</v>
      </c>
      <c r="AV534" s="397">
        <f t="shared" si="131"/>
        <v>0</v>
      </c>
      <c r="AW534" s="314">
        <f t="shared" si="138"/>
        <v>0</v>
      </c>
    </row>
    <row r="535" spans="2:49" x14ac:dyDescent="0.25">
      <c r="B535" s="42"/>
      <c r="C535" s="265" t="s">
        <v>613</v>
      </c>
      <c r="D535" s="23" t="str">
        <f>IFERROR(VLOOKUP($C535,'World Cup Players'!B:X,3,FALSE),0)</f>
        <v>de Germany</v>
      </c>
      <c r="E535" s="30"/>
      <c r="F535" s="23">
        <f>IFERROR(VLOOKUP($C535,'World Cup Players'!B:X,9,FALSE),0)</f>
        <v>361</v>
      </c>
      <c r="G535" s="23">
        <f>IFERROR(VLOOKUP($C535,'World Cup Players'!B:X,11,FALSE),0)</f>
        <v>0</v>
      </c>
      <c r="H535" s="23">
        <f>IFERROR(VLOOKUP($C535,'World Cup Players'!B:X,12,FALSE),0)</f>
        <v>3</v>
      </c>
      <c r="I535" s="23">
        <f>IFERROR(VLOOKUP($C535,'GAME WINNING GOALS'!A:B,2,FALSE),0)</f>
        <v>0</v>
      </c>
      <c r="J535" s="23">
        <f>IFERROR(VLOOKUP($C535,'World Cup Players'!B:X,17,FALSE),0)</f>
        <v>0</v>
      </c>
      <c r="K535" s="23">
        <f>IFERROR(VLOOKUP($C535,'World Cup Players'!B:X,18,FALSE),0)</f>
        <v>0</v>
      </c>
      <c r="L535" s="44">
        <f>IFERROR(VLOOKUP($C535,'World Cup GK'!B:AE,16,FALSE),0)</f>
        <v>0</v>
      </c>
      <c r="M535" s="44">
        <f>IFERROR(VLOOKUP($C535,'World Cup GK'!B:AE,19,FALSE),0)</f>
        <v>0</v>
      </c>
      <c r="N535" s="44">
        <f>IFERROR(VLOOKUP($C535,'World Cup GK'!B:AE,14,FALSE),0)</f>
        <v>0</v>
      </c>
      <c r="O535" s="44">
        <f>IFERROR(VLOOKUP($C535,'World Cup GK'!B:AE,11,FALSE),0)</f>
        <v>0</v>
      </c>
      <c r="P535" s="43">
        <f t="shared" ref="P535:P600" si="141">SUM((F535*0.0083)+G535+H535+I535+L535+M535+(N535*0.2))-((J535*0.25)+(K535*0.5))-(O535*0.25)</f>
        <v>5.9962999999999997</v>
      </c>
      <c r="S535" s="42"/>
      <c r="T535" s="265" t="s">
        <v>613</v>
      </c>
      <c r="U535" s="23" t="s">
        <v>634</v>
      </c>
      <c r="V535" s="30"/>
      <c r="W535" s="23">
        <v>361</v>
      </c>
      <c r="X535" s="23">
        <v>0</v>
      </c>
      <c r="Y535" s="23">
        <v>3</v>
      </c>
      <c r="Z535" s="23">
        <v>0</v>
      </c>
      <c r="AA535" s="23">
        <v>0</v>
      </c>
      <c r="AB535" s="23">
        <v>0</v>
      </c>
      <c r="AC535" s="44">
        <v>0</v>
      </c>
      <c r="AD535" s="44">
        <v>0</v>
      </c>
      <c r="AE535" s="44">
        <v>0</v>
      </c>
      <c r="AF535" s="44">
        <v>0</v>
      </c>
      <c r="AG535" s="43">
        <v>5.9962999999999997</v>
      </c>
      <c r="AI535" s="42"/>
      <c r="AJ535" s="265" t="s">
        <v>613</v>
      </c>
      <c r="AK535" s="23" t="s">
        <v>634</v>
      </c>
      <c r="AL535" s="30"/>
      <c r="AM535" s="397">
        <f t="shared" si="132"/>
        <v>0</v>
      </c>
      <c r="AN535" s="397">
        <f t="shared" si="133"/>
        <v>0</v>
      </c>
      <c r="AO535" s="397">
        <f t="shared" si="133"/>
        <v>0</v>
      </c>
      <c r="AP535" s="397">
        <f t="shared" si="134"/>
        <v>0</v>
      </c>
      <c r="AQ535" s="397">
        <f t="shared" si="134"/>
        <v>0</v>
      </c>
      <c r="AR535" s="397">
        <f t="shared" si="134"/>
        <v>0</v>
      </c>
      <c r="AS535" s="397">
        <f t="shared" si="131"/>
        <v>0</v>
      </c>
      <c r="AT535" s="397">
        <f t="shared" si="131"/>
        <v>0</v>
      </c>
      <c r="AU535" s="397">
        <f t="shared" si="131"/>
        <v>0</v>
      </c>
      <c r="AV535" s="397">
        <f t="shared" si="131"/>
        <v>0</v>
      </c>
      <c r="AW535" s="314">
        <f t="shared" si="135"/>
        <v>0</v>
      </c>
    </row>
    <row r="536" spans="2:49" x14ac:dyDescent="0.25">
      <c r="B536" s="42"/>
      <c r="C536" s="265" t="s">
        <v>405</v>
      </c>
      <c r="D536" s="23" t="str">
        <f>IFERROR(VLOOKUP($C536,'World Cup Players'!B:X,3,FALSE),0)</f>
        <v>fr France</v>
      </c>
      <c r="E536" s="30"/>
      <c r="F536" s="23">
        <f>IFERROR(VLOOKUP($C536,'World Cup Players'!B:X,9,FALSE),0)</f>
        <v>547</v>
      </c>
      <c r="G536" s="23">
        <f>IFERROR(VLOOKUP($C536,'World Cup Players'!B:X,11,FALSE),0)</f>
        <v>5</v>
      </c>
      <c r="H536" s="23">
        <f>IFERROR(VLOOKUP($C536,'World Cup Players'!B:X,12,FALSE),0)</f>
        <v>2</v>
      </c>
      <c r="I536" s="23">
        <f>IFERROR(VLOOKUP($C536,'GAME WINNING GOALS'!A:B,2,FALSE),0)</f>
        <v>1</v>
      </c>
      <c r="J536" s="23">
        <f>IFERROR(VLOOKUP($C536,'World Cup Players'!B:X,17,FALSE),0)</f>
        <v>0</v>
      </c>
      <c r="K536" s="23">
        <f>IFERROR(VLOOKUP($C536,'World Cup Players'!B:X,18,FALSE),0)</f>
        <v>0</v>
      </c>
      <c r="L536" s="44">
        <f>IFERROR(VLOOKUP($C536,'World Cup GK'!B:AE,16,FALSE),0)</f>
        <v>0</v>
      </c>
      <c r="M536" s="44">
        <f>IFERROR(VLOOKUP($C536,'World Cup GK'!B:AE,19,FALSE),0)</f>
        <v>0</v>
      </c>
      <c r="N536" s="44">
        <f>IFERROR(VLOOKUP($C536,'World Cup GK'!B:AE,14,FALSE),0)</f>
        <v>0</v>
      </c>
      <c r="O536" s="44">
        <f>IFERROR(VLOOKUP($C536,'World Cup GK'!B:AE,11,FALSE),0)</f>
        <v>0</v>
      </c>
      <c r="P536" s="43">
        <f t="shared" si="141"/>
        <v>12.540099999999999</v>
      </c>
      <c r="S536" s="42"/>
      <c r="T536" s="265" t="s">
        <v>405</v>
      </c>
      <c r="U536" s="23" t="s">
        <v>1420</v>
      </c>
      <c r="V536" s="30"/>
      <c r="W536" s="23">
        <v>367</v>
      </c>
      <c r="X536" s="23">
        <v>4</v>
      </c>
      <c r="Y536" s="23">
        <v>2</v>
      </c>
      <c r="Z536" s="23">
        <v>1</v>
      </c>
      <c r="AA536" s="23">
        <v>0</v>
      </c>
      <c r="AB536" s="23">
        <v>0</v>
      </c>
      <c r="AC536" s="44">
        <v>0</v>
      </c>
      <c r="AD536" s="44">
        <v>0</v>
      </c>
      <c r="AE536" s="44">
        <v>0</v>
      </c>
      <c r="AF536" s="44">
        <v>0</v>
      </c>
      <c r="AG536" s="43">
        <v>10.046099999999999</v>
      </c>
      <c r="AI536" s="42"/>
      <c r="AJ536" s="265" t="s">
        <v>405</v>
      </c>
      <c r="AK536" s="23" t="s">
        <v>1420</v>
      </c>
      <c r="AL536" s="30"/>
      <c r="AM536" s="397">
        <f t="shared" si="132"/>
        <v>180</v>
      </c>
      <c r="AN536" s="397">
        <f t="shared" si="133"/>
        <v>1</v>
      </c>
      <c r="AO536" s="397">
        <f t="shared" si="133"/>
        <v>0</v>
      </c>
      <c r="AP536" s="397">
        <f t="shared" si="134"/>
        <v>0</v>
      </c>
      <c r="AQ536" s="397">
        <f t="shared" si="134"/>
        <v>0</v>
      </c>
      <c r="AR536" s="397">
        <f t="shared" si="134"/>
        <v>0</v>
      </c>
      <c r="AS536" s="397">
        <f t="shared" si="131"/>
        <v>0</v>
      </c>
      <c r="AT536" s="397">
        <f t="shared" si="131"/>
        <v>0</v>
      </c>
      <c r="AU536" s="397">
        <f t="shared" si="131"/>
        <v>0</v>
      </c>
      <c r="AV536" s="397">
        <f t="shared" si="131"/>
        <v>0</v>
      </c>
      <c r="AW536" s="314">
        <f t="shared" ref="AW536:AW539" si="142">P536-AG536</f>
        <v>2.4939999999999998</v>
      </c>
    </row>
    <row r="537" spans="2:49" x14ac:dyDescent="0.25">
      <c r="B537" s="42"/>
      <c r="C537" s="265" t="s">
        <v>645</v>
      </c>
      <c r="D537" s="23" t="str">
        <f>IFERROR(VLOOKUP($C537,'World Cup Players'!B:X,3,FALSE),0)</f>
        <v>es Spain</v>
      </c>
      <c r="E537" s="30"/>
      <c r="F537" s="23">
        <f>IFERROR(VLOOKUP($C537,'World Cup Players'!B:X,9,FALSE),0)</f>
        <v>540</v>
      </c>
      <c r="G537" s="23">
        <f>IFERROR(VLOOKUP($C537,'World Cup Players'!B:X,11,FALSE),0)</f>
        <v>5</v>
      </c>
      <c r="H537" s="23">
        <f>IFERROR(VLOOKUP($C537,'World Cup Players'!B:X,12,FALSE),0)</f>
        <v>1</v>
      </c>
      <c r="I537" s="23">
        <f>IFERROR(VLOOKUP($C537,'GAME WINNING GOALS'!A:B,2,FALSE),0)</f>
        <v>2</v>
      </c>
      <c r="J537" s="23">
        <f>IFERROR(VLOOKUP($C537,'World Cup Players'!B:X,17,FALSE),0)</f>
        <v>0</v>
      </c>
      <c r="K537" s="23">
        <f>IFERROR(VLOOKUP($C537,'World Cup Players'!B:X,18,FALSE),0)</f>
        <v>0</v>
      </c>
      <c r="L537" s="44">
        <f>IFERROR(VLOOKUP($C537,'World Cup GK'!B:AE,16,FALSE),0)</f>
        <v>0</v>
      </c>
      <c r="M537" s="44">
        <f>IFERROR(VLOOKUP($C537,'World Cup GK'!B:AE,19,FALSE),0)</f>
        <v>0</v>
      </c>
      <c r="N537" s="44">
        <f>IFERROR(VLOOKUP($C537,'World Cup GK'!B:AE,14,FALSE),0)</f>
        <v>0</v>
      </c>
      <c r="O537" s="44">
        <f>IFERROR(VLOOKUP($C537,'World Cup GK'!B:AE,11,FALSE),0)</f>
        <v>0</v>
      </c>
      <c r="P537" s="43">
        <f t="shared" si="141"/>
        <v>12.481999999999999</v>
      </c>
      <c r="S537" s="42"/>
      <c r="T537" s="265" t="s">
        <v>645</v>
      </c>
      <c r="U537" s="23" t="s">
        <v>1275</v>
      </c>
      <c r="V537" s="30"/>
      <c r="W537" s="23">
        <v>389</v>
      </c>
      <c r="X537" s="23">
        <v>4</v>
      </c>
      <c r="Y537" s="23">
        <v>1</v>
      </c>
      <c r="Z537" s="23">
        <v>1</v>
      </c>
      <c r="AA537" s="23">
        <v>0</v>
      </c>
      <c r="AB537" s="23">
        <v>0</v>
      </c>
      <c r="AC537" s="44">
        <v>0</v>
      </c>
      <c r="AD537" s="44">
        <v>0</v>
      </c>
      <c r="AE537" s="44">
        <v>0</v>
      </c>
      <c r="AF537" s="44">
        <v>0</v>
      </c>
      <c r="AG537" s="43">
        <v>9.2286999999999999</v>
      </c>
      <c r="AI537" s="42"/>
      <c r="AJ537" s="265" t="s">
        <v>645</v>
      </c>
      <c r="AK537" s="23" t="s">
        <v>1275</v>
      </c>
      <c r="AL537" s="30"/>
      <c r="AM537" s="397">
        <f t="shared" si="132"/>
        <v>151</v>
      </c>
      <c r="AN537" s="397">
        <f t="shared" si="133"/>
        <v>1</v>
      </c>
      <c r="AO537" s="397">
        <f t="shared" si="133"/>
        <v>0</v>
      </c>
      <c r="AP537" s="397">
        <f t="shared" si="134"/>
        <v>1</v>
      </c>
      <c r="AQ537" s="397">
        <f t="shared" si="134"/>
        <v>0</v>
      </c>
      <c r="AR537" s="397">
        <f t="shared" si="134"/>
        <v>0</v>
      </c>
      <c r="AS537" s="397">
        <f t="shared" si="131"/>
        <v>0</v>
      </c>
      <c r="AT537" s="397">
        <f t="shared" si="131"/>
        <v>0</v>
      </c>
      <c r="AU537" s="397">
        <f t="shared" si="131"/>
        <v>0</v>
      </c>
      <c r="AV537" s="397">
        <f t="shared" si="131"/>
        <v>0</v>
      </c>
      <c r="AW537" s="314">
        <f t="shared" si="142"/>
        <v>3.2532999999999994</v>
      </c>
    </row>
    <row r="538" spans="2:49" x14ac:dyDescent="0.25">
      <c r="B538" s="42"/>
      <c r="C538" s="265" t="s">
        <v>467</v>
      </c>
      <c r="D538" s="23" t="str">
        <f>IFERROR(VLOOKUP($C538,'World Cup Players'!B:X,3,FALSE),0)</f>
        <v>es Spain</v>
      </c>
      <c r="E538" s="30"/>
      <c r="F538" s="23">
        <f>IFERROR(VLOOKUP($C538,'World Cup Players'!B:X,9,FALSE),0)</f>
        <v>626</v>
      </c>
      <c r="G538" s="23">
        <f>IFERROR(VLOOKUP($C538,'World Cup Players'!B:X,11,FALSE),0)</f>
        <v>0</v>
      </c>
      <c r="H538" s="23">
        <f>IFERROR(VLOOKUP($C538,'World Cup Players'!B:X,12,FALSE),0)</f>
        <v>0</v>
      </c>
      <c r="I538" s="23">
        <f>IFERROR(VLOOKUP($C538,'GAME WINNING GOALS'!A:B,2,FALSE),0)</f>
        <v>0</v>
      </c>
      <c r="J538" s="23">
        <f>IFERROR(VLOOKUP($C538,'World Cup Players'!B:X,17,FALSE),0)</f>
        <v>0</v>
      </c>
      <c r="K538" s="23">
        <f>IFERROR(VLOOKUP($C538,'World Cup Players'!B:X,18,FALSE),0)</f>
        <v>0</v>
      </c>
      <c r="L538" s="44">
        <f>IFERROR(VLOOKUP($C538,'World Cup GK'!B:AE,16,FALSE),0)</f>
        <v>0</v>
      </c>
      <c r="M538" s="44">
        <f>IFERROR(VLOOKUP($C538,'World Cup GK'!B:AE,19,FALSE),0)</f>
        <v>0</v>
      </c>
      <c r="N538" s="44">
        <f>IFERROR(VLOOKUP($C538,'World Cup GK'!B:AE,14,FALSE),0)</f>
        <v>0</v>
      </c>
      <c r="O538" s="44">
        <f>IFERROR(VLOOKUP($C538,'World Cup GK'!B:AE,11,FALSE),0)</f>
        <v>0</v>
      </c>
      <c r="P538" s="43">
        <f t="shared" si="141"/>
        <v>5.1958000000000002</v>
      </c>
      <c r="S538" s="42"/>
      <c r="T538" s="265" t="s">
        <v>467</v>
      </c>
      <c r="U538" s="23" t="s">
        <v>1275</v>
      </c>
      <c r="V538" s="30"/>
      <c r="W538" s="23">
        <v>446</v>
      </c>
      <c r="X538" s="23">
        <v>0</v>
      </c>
      <c r="Y538" s="23">
        <v>0</v>
      </c>
      <c r="Z538" s="23">
        <v>0</v>
      </c>
      <c r="AA538" s="23">
        <v>0</v>
      </c>
      <c r="AB538" s="23">
        <v>0</v>
      </c>
      <c r="AC538" s="44">
        <v>0</v>
      </c>
      <c r="AD538" s="44">
        <v>0</v>
      </c>
      <c r="AE538" s="44">
        <v>0</v>
      </c>
      <c r="AF538" s="44">
        <v>0</v>
      </c>
      <c r="AG538" s="43">
        <v>3.7018</v>
      </c>
      <c r="AI538" s="42"/>
      <c r="AJ538" s="265" t="s">
        <v>467</v>
      </c>
      <c r="AK538" s="23" t="s">
        <v>1275</v>
      </c>
      <c r="AL538" s="30"/>
      <c r="AM538" s="397">
        <f t="shared" si="132"/>
        <v>180</v>
      </c>
      <c r="AN538" s="397">
        <f t="shared" si="133"/>
        <v>0</v>
      </c>
      <c r="AO538" s="397">
        <f t="shared" si="133"/>
        <v>0</v>
      </c>
      <c r="AP538" s="397">
        <f t="shared" si="134"/>
        <v>0</v>
      </c>
      <c r="AQ538" s="397">
        <f t="shared" si="134"/>
        <v>0</v>
      </c>
      <c r="AR538" s="397">
        <f t="shared" si="134"/>
        <v>0</v>
      </c>
      <c r="AS538" s="397">
        <f t="shared" si="131"/>
        <v>0</v>
      </c>
      <c r="AT538" s="397">
        <f t="shared" si="131"/>
        <v>0</v>
      </c>
      <c r="AU538" s="397">
        <f t="shared" si="131"/>
        <v>0</v>
      </c>
      <c r="AV538" s="397">
        <f t="shared" si="131"/>
        <v>0</v>
      </c>
      <c r="AW538" s="314">
        <f t="shared" si="142"/>
        <v>1.4940000000000002</v>
      </c>
    </row>
    <row r="539" spans="2:49" x14ac:dyDescent="0.25">
      <c r="B539" s="42"/>
      <c r="C539" s="265" t="s">
        <v>442</v>
      </c>
      <c r="D539" s="23" t="str">
        <f>IFERROR(VLOOKUP($C539,'World Cup Players'!B:X,3,FALSE),0)</f>
        <v>fr France</v>
      </c>
      <c r="E539" s="30"/>
      <c r="F539" s="23">
        <f>IFERROR(VLOOKUP($C539,'World Cup Players'!B:X,9,FALSE),0)</f>
        <v>360</v>
      </c>
      <c r="G539" s="23">
        <f>IFERROR(VLOOKUP($C539,'World Cup Players'!B:X,11,FALSE),0)</f>
        <v>0</v>
      </c>
      <c r="H539" s="23">
        <f>IFERROR(VLOOKUP($C539,'World Cup Players'!B:X,12,FALSE),0)</f>
        <v>1</v>
      </c>
      <c r="I539" s="23">
        <f>IFERROR(VLOOKUP($C539,'GAME WINNING GOALS'!A:B,2,FALSE),0)</f>
        <v>0</v>
      </c>
      <c r="J539" s="23">
        <f>IFERROR(VLOOKUP($C539,'World Cup Players'!B:X,17,FALSE),0)</f>
        <v>1</v>
      </c>
      <c r="K539" s="23">
        <f>IFERROR(VLOOKUP($C539,'World Cup Players'!B:X,18,FALSE),0)</f>
        <v>0</v>
      </c>
      <c r="L539" s="44">
        <f>IFERROR(VLOOKUP($C539,'World Cup GK'!B:AE,16,FALSE),0)</f>
        <v>0</v>
      </c>
      <c r="M539" s="44">
        <f>IFERROR(VLOOKUP($C539,'World Cup GK'!B:AE,19,FALSE),0)</f>
        <v>0</v>
      </c>
      <c r="N539" s="44">
        <f>IFERROR(VLOOKUP($C539,'World Cup GK'!B:AE,14,FALSE),0)</f>
        <v>0</v>
      </c>
      <c r="O539" s="44">
        <f>IFERROR(VLOOKUP($C539,'World Cup GK'!B:AE,11,FALSE),0)</f>
        <v>0</v>
      </c>
      <c r="P539" s="43">
        <f t="shared" si="141"/>
        <v>3.738</v>
      </c>
      <c r="S539" s="42"/>
      <c r="T539" s="265" t="s">
        <v>442</v>
      </c>
      <c r="U539" s="23" t="s">
        <v>1420</v>
      </c>
      <c r="V539" s="30"/>
      <c r="W539" s="23">
        <v>270</v>
      </c>
      <c r="X539" s="23">
        <v>0</v>
      </c>
      <c r="Y539" s="23">
        <v>1</v>
      </c>
      <c r="Z539" s="23">
        <v>0</v>
      </c>
      <c r="AA539" s="23">
        <v>1</v>
      </c>
      <c r="AB539" s="23">
        <v>0</v>
      </c>
      <c r="AC539" s="44">
        <v>0</v>
      </c>
      <c r="AD539" s="44">
        <v>0</v>
      </c>
      <c r="AE539" s="44">
        <v>0</v>
      </c>
      <c r="AF539" s="44">
        <v>0</v>
      </c>
      <c r="AG539" s="43">
        <v>2.9910000000000001</v>
      </c>
      <c r="AI539" s="42"/>
      <c r="AJ539" s="265" t="s">
        <v>442</v>
      </c>
      <c r="AK539" s="23" t="s">
        <v>1420</v>
      </c>
      <c r="AL539" s="30"/>
      <c r="AM539" s="397">
        <f t="shared" si="132"/>
        <v>90</v>
      </c>
      <c r="AN539" s="397">
        <f t="shared" si="133"/>
        <v>0</v>
      </c>
      <c r="AO539" s="397">
        <f t="shared" si="133"/>
        <v>0</v>
      </c>
      <c r="AP539" s="397">
        <f t="shared" si="134"/>
        <v>0</v>
      </c>
      <c r="AQ539" s="397">
        <f t="shared" si="134"/>
        <v>0</v>
      </c>
      <c r="AR539" s="397">
        <f t="shared" si="134"/>
        <v>0</v>
      </c>
      <c r="AS539" s="397">
        <f t="shared" si="131"/>
        <v>0</v>
      </c>
      <c r="AT539" s="397">
        <f t="shared" si="131"/>
        <v>0</v>
      </c>
      <c r="AU539" s="397">
        <f t="shared" si="131"/>
        <v>0</v>
      </c>
      <c r="AV539" s="397">
        <f t="shared" si="131"/>
        <v>0</v>
      </c>
      <c r="AW539" s="314">
        <f t="shared" si="142"/>
        <v>0.74699999999999989</v>
      </c>
    </row>
    <row r="540" spans="2:49" x14ac:dyDescent="0.25">
      <c r="B540" s="42"/>
      <c r="C540" s="265" t="s">
        <v>535</v>
      </c>
      <c r="D540" s="23" t="str">
        <f>IFERROR(VLOOKUP($C540,'World Cup Players'!B:X,3,FALSE),0)</f>
        <v>de Germany</v>
      </c>
      <c r="E540" s="30"/>
      <c r="F540" s="23">
        <f>IFERROR(VLOOKUP($C540,'World Cup Players'!B:X,9,FALSE),0)</f>
        <v>326</v>
      </c>
      <c r="G540" s="23">
        <f>IFERROR(VLOOKUP($C540,'World Cup Players'!B:X,11,FALSE),0)</f>
        <v>1</v>
      </c>
      <c r="H540" s="23">
        <f>IFERROR(VLOOKUP($C540,'World Cup Players'!B:X,12,FALSE),0)</f>
        <v>0</v>
      </c>
      <c r="I540" s="23">
        <f>IFERROR(VLOOKUP($C540,'GAME WINNING GOALS'!A:B,2,FALSE),0)</f>
        <v>0</v>
      </c>
      <c r="J540" s="23">
        <f>IFERROR(VLOOKUP($C540,'World Cup Players'!B:X,17,FALSE),0)</f>
        <v>0</v>
      </c>
      <c r="K540" s="23">
        <f>IFERROR(VLOOKUP($C540,'World Cup Players'!B:X,18,FALSE),0)</f>
        <v>0</v>
      </c>
      <c r="L540" s="44">
        <f>IFERROR(VLOOKUP($C540,'World Cup GK'!B:AE,16,FALSE),0)</f>
        <v>0</v>
      </c>
      <c r="M540" s="44">
        <f>IFERROR(VLOOKUP($C540,'World Cup GK'!B:AE,19,FALSE),0)</f>
        <v>0</v>
      </c>
      <c r="N540" s="44">
        <f>IFERROR(VLOOKUP($C540,'World Cup GK'!B:AE,14,FALSE),0)</f>
        <v>0</v>
      </c>
      <c r="O540" s="44">
        <f>IFERROR(VLOOKUP($C540,'World Cup GK'!B:AE,11,FALSE),0)</f>
        <v>0</v>
      </c>
      <c r="P540" s="43">
        <f t="shared" si="141"/>
        <v>3.7058</v>
      </c>
      <c r="S540" s="42"/>
      <c r="T540" s="265" t="s">
        <v>535</v>
      </c>
      <c r="U540" s="23" t="s">
        <v>634</v>
      </c>
      <c r="V540" s="30"/>
      <c r="W540" s="23">
        <v>326</v>
      </c>
      <c r="X540" s="23">
        <v>1</v>
      </c>
      <c r="Y540" s="23">
        <v>0</v>
      </c>
      <c r="Z540" s="23">
        <v>0</v>
      </c>
      <c r="AA540" s="23">
        <v>0</v>
      </c>
      <c r="AB540" s="23">
        <v>0</v>
      </c>
      <c r="AC540" s="44">
        <v>0</v>
      </c>
      <c r="AD540" s="44">
        <v>0</v>
      </c>
      <c r="AE540" s="44">
        <v>0</v>
      </c>
      <c r="AF540" s="44">
        <v>0</v>
      </c>
      <c r="AG540" s="43">
        <v>3.7058</v>
      </c>
      <c r="AI540" s="42"/>
      <c r="AJ540" s="265" t="s">
        <v>535</v>
      </c>
      <c r="AK540" s="23" t="s">
        <v>634</v>
      </c>
      <c r="AL540" s="30"/>
      <c r="AM540" s="397">
        <f t="shared" si="132"/>
        <v>0</v>
      </c>
      <c r="AN540" s="397">
        <f t="shared" si="133"/>
        <v>0</v>
      </c>
      <c r="AO540" s="397">
        <f t="shared" si="133"/>
        <v>0</v>
      </c>
      <c r="AP540" s="397">
        <f t="shared" si="134"/>
        <v>0</v>
      </c>
      <c r="AQ540" s="397">
        <f t="shared" si="134"/>
        <v>0</v>
      </c>
      <c r="AR540" s="397">
        <f t="shared" si="134"/>
        <v>0</v>
      </c>
      <c r="AS540" s="397">
        <f t="shared" si="131"/>
        <v>0</v>
      </c>
      <c r="AT540" s="397">
        <f t="shared" si="131"/>
        <v>0</v>
      </c>
      <c r="AU540" s="397">
        <f t="shared" si="131"/>
        <v>0</v>
      </c>
      <c r="AV540" s="397">
        <f t="shared" si="131"/>
        <v>0</v>
      </c>
      <c r="AW540" s="314">
        <f t="shared" si="135"/>
        <v>0</v>
      </c>
    </row>
    <row r="541" spans="2:49" x14ac:dyDescent="0.25">
      <c r="B541" s="42"/>
      <c r="C541" s="265" t="s">
        <v>715</v>
      </c>
      <c r="D541" s="23" t="str">
        <f>IFERROR(VLOOKUP($C541,'World Cup Players'!B:X,3,FALSE),0)</f>
        <v>jp Japan</v>
      </c>
      <c r="E541" s="30"/>
      <c r="F541" s="23">
        <f>IFERROR(VLOOKUP($C541,'World Cup Players'!B:X,9,FALSE),0)</f>
        <v>321</v>
      </c>
      <c r="G541" s="23">
        <f>IFERROR(VLOOKUP($C541,'World Cup Players'!B:X,11,FALSE),0)</f>
        <v>2</v>
      </c>
      <c r="H541" s="23">
        <f>IFERROR(VLOOKUP($C541,'World Cup Players'!B:X,12,FALSE),0)</f>
        <v>1</v>
      </c>
      <c r="I541" s="23">
        <f>IFERROR(VLOOKUP($C541,'GAME WINNING GOALS'!A:B,2,FALSE),0)</f>
        <v>0</v>
      </c>
      <c r="J541" s="23">
        <f>IFERROR(VLOOKUP($C541,'World Cup Players'!B:X,17,FALSE),0)</f>
        <v>0</v>
      </c>
      <c r="K541" s="23">
        <f>IFERROR(VLOOKUP($C541,'World Cup Players'!B:X,18,FALSE),0)</f>
        <v>0</v>
      </c>
      <c r="L541" s="44">
        <f>IFERROR(VLOOKUP($C541,'World Cup GK'!B:AE,16,FALSE),0)</f>
        <v>0</v>
      </c>
      <c r="M541" s="44">
        <f>IFERROR(VLOOKUP($C541,'World Cup GK'!B:AE,19,FALSE),0)</f>
        <v>0</v>
      </c>
      <c r="N541" s="44">
        <f>IFERROR(VLOOKUP($C541,'World Cup GK'!B:AE,14,FALSE),0)</f>
        <v>0</v>
      </c>
      <c r="O541" s="44">
        <f>IFERROR(VLOOKUP($C541,'World Cup GK'!B:AE,11,FALSE),0)</f>
        <v>0</v>
      </c>
      <c r="P541" s="43">
        <f t="shared" si="141"/>
        <v>5.6642999999999999</v>
      </c>
      <c r="S541" s="42"/>
      <c r="T541" s="265" t="s">
        <v>715</v>
      </c>
      <c r="U541" s="23" t="s">
        <v>1110</v>
      </c>
      <c r="V541" s="30"/>
      <c r="W541" s="23">
        <v>321</v>
      </c>
      <c r="X541" s="23">
        <v>2</v>
      </c>
      <c r="Y541" s="23">
        <v>1</v>
      </c>
      <c r="Z541" s="23">
        <v>0</v>
      </c>
      <c r="AA541" s="23">
        <v>0</v>
      </c>
      <c r="AB541" s="23">
        <v>0</v>
      </c>
      <c r="AC541" s="44">
        <v>0</v>
      </c>
      <c r="AD541" s="44">
        <v>0</v>
      </c>
      <c r="AE541" s="44">
        <v>0</v>
      </c>
      <c r="AF541" s="44">
        <v>0</v>
      </c>
      <c r="AG541" s="43">
        <v>5.6642999999999999</v>
      </c>
      <c r="AI541" s="42"/>
      <c r="AJ541" s="265" t="s">
        <v>715</v>
      </c>
      <c r="AK541" s="23" t="s">
        <v>1110</v>
      </c>
      <c r="AL541" s="30"/>
      <c r="AM541" s="397">
        <f t="shared" si="132"/>
        <v>0</v>
      </c>
      <c r="AN541" s="397">
        <f t="shared" si="133"/>
        <v>0</v>
      </c>
      <c r="AO541" s="397">
        <f t="shared" si="133"/>
        <v>0</v>
      </c>
      <c r="AP541" s="397">
        <f t="shared" si="134"/>
        <v>0</v>
      </c>
      <c r="AQ541" s="397">
        <f t="shared" si="134"/>
        <v>0</v>
      </c>
      <c r="AR541" s="397">
        <f t="shared" si="134"/>
        <v>0</v>
      </c>
      <c r="AS541" s="397">
        <f t="shared" si="131"/>
        <v>0</v>
      </c>
      <c r="AT541" s="397">
        <f t="shared" si="131"/>
        <v>0</v>
      </c>
      <c r="AU541" s="397">
        <f t="shared" si="131"/>
        <v>0</v>
      </c>
      <c r="AV541" s="397">
        <f t="shared" si="131"/>
        <v>0</v>
      </c>
      <c r="AW541" s="314">
        <f t="shared" si="135"/>
        <v>0</v>
      </c>
    </row>
    <row r="542" spans="2:49" x14ac:dyDescent="0.25">
      <c r="B542" s="42"/>
      <c r="C542" s="265" t="s">
        <v>225</v>
      </c>
      <c r="D542" s="23" t="str">
        <f>IFERROR(VLOOKUP($C542,'World Cup Players'!B:X,3,FALSE),0)</f>
        <v>eng England</v>
      </c>
      <c r="E542" s="30"/>
      <c r="F542" s="23">
        <f>IFERROR(VLOOKUP($C542,'World Cup Players'!B:X,9,FALSE),0)</f>
        <v>602</v>
      </c>
      <c r="G542" s="23">
        <f>IFERROR(VLOOKUP($C542,'World Cup Players'!B:X,11,FALSE),0)</f>
        <v>6</v>
      </c>
      <c r="H542" s="23">
        <f>IFERROR(VLOOKUP($C542,'World Cup Players'!B:X,12,FALSE),0)</f>
        <v>1</v>
      </c>
      <c r="I542" s="23">
        <f>IFERROR(VLOOKUP($C542,'GAME WINNING GOALS'!A:B,2,FALSE),0)</f>
        <v>3</v>
      </c>
      <c r="J542" s="23">
        <f>IFERROR(VLOOKUP($C542,'World Cup Players'!B:X,17,FALSE),0)</f>
        <v>1</v>
      </c>
      <c r="K542" s="23">
        <f>IFERROR(VLOOKUP($C542,'World Cup Players'!B:X,18,FALSE),0)</f>
        <v>0</v>
      </c>
      <c r="L542" s="44">
        <f>IFERROR(VLOOKUP($C542,'World Cup GK'!B:AE,16,FALSE),0)</f>
        <v>0</v>
      </c>
      <c r="M542" s="44">
        <f>IFERROR(VLOOKUP($C542,'World Cup GK'!B:AE,19,FALSE),0)</f>
        <v>0</v>
      </c>
      <c r="N542" s="44">
        <f>IFERROR(VLOOKUP($C542,'World Cup GK'!B:AE,14,FALSE),0)</f>
        <v>0</v>
      </c>
      <c r="O542" s="44">
        <f>IFERROR(VLOOKUP($C542,'World Cup GK'!B:AE,11,FALSE),0)</f>
        <v>0</v>
      </c>
      <c r="P542" s="43">
        <f t="shared" si="141"/>
        <v>14.746600000000001</v>
      </c>
      <c r="S542" s="42"/>
      <c r="T542" s="265" t="s">
        <v>225</v>
      </c>
      <c r="U542" s="23" t="s">
        <v>1542</v>
      </c>
      <c r="V542" s="30"/>
      <c r="W542" s="23">
        <v>402</v>
      </c>
      <c r="X542" s="23">
        <v>4</v>
      </c>
      <c r="Y542" s="23">
        <v>1</v>
      </c>
      <c r="Z542" s="23">
        <v>2</v>
      </c>
      <c r="AA542" s="23">
        <v>1</v>
      </c>
      <c r="AB542" s="23">
        <v>0</v>
      </c>
      <c r="AC542" s="44">
        <v>0</v>
      </c>
      <c r="AD542" s="44">
        <v>0</v>
      </c>
      <c r="AE542" s="44">
        <v>0</v>
      </c>
      <c r="AF542" s="44">
        <v>0</v>
      </c>
      <c r="AG542" s="43">
        <v>10.086600000000001</v>
      </c>
      <c r="AI542" s="42"/>
      <c r="AJ542" s="265" t="s">
        <v>225</v>
      </c>
      <c r="AK542" s="23" t="s">
        <v>1542</v>
      </c>
      <c r="AL542" s="30"/>
      <c r="AM542" s="397">
        <f t="shared" si="132"/>
        <v>200</v>
      </c>
      <c r="AN542" s="397">
        <f t="shared" si="133"/>
        <v>2</v>
      </c>
      <c r="AO542" s="397">
        <f t="shared" si="133"/>
        <v>0</v>
      </c>
      <c r="AP542" s="397">
        <f t="shared" si="134"/>
        <v>1</v>
      </c>
      <c r="AQ542" s="397">
        <f t="shared" si="134"/>
        <v>0</v>
      </c>
      <c r="AR542" s="397">
        <f t="shared" si="134"/>
        <v>0</v>
      </c>
      <c r="AS542" s="397">
        <f t="shared" si="131"/>
        <v>0</v>
      </c>
      <c r="AT542" s="397">
        <f t="shared" si="131"/>
        <v>0</v>
      </c>
      <c r="AU542" s="397">
        <f t="shared" si="131"/>
        <v>0</v>
      </c>
      <c r="AV542" s="397">
        <f t="shared" si="131"/>
        <v>0</v>
      </c>
      <c r="AW542" s="314">
        <f t="shared" ref="AW542:AW545" si="143">P542-AG542</f>
        <v>4.66</v>
      </c>
    </row>
    <row r="543" spans="2:49" x14ac:dyDescent="0.25">
      <c r="B543" s="42"/>
      <c r="C543" s="265" t="s">
        <v>358</v>
      </c>
      <c r="D543" s="23" t="str">
        <f>IFERROR(VLOOKUP($C543,'World Cup Players'!B:X,3,FALSE),0)</f>
        <v>eng England</v>
      </c>
      <c r="E543" s="30"/>
      <c r="F543" s="23">
        <f>IFERROR(VLOOKUP($C543,'World Cup Players'!B:X,9,FALSE),0)</f>
        <v>467</v>
      </c>
      <c r="G543" s="23">
        <f>IFERROR(VLOOKUP($C543,'World Cup Players'!B:X,11,FALSE),0)</f>
        <v>0</v>
      </c>
      <c r="H543" s="23">
        <f>IFERROR(VLOOKUP($C543,'World Cup Players'!B:X,12,FALSE),0)</f>
        <v>1</v>
      </c>
      <c r="I543" s="23">
        <f>IFERROR(VLOOKUP($C543,'GAME WINNING GOALS'!A:B,2,FALSE),0)</f>
        <v>0</v>
      </c>
      <c r="J543" s="23">
        <f>IFERROR(VLOOKUP($C543,'World Cup Players'!B:X,17,FALSE),0)</f>
        <v>2</v>
      </c>
      <c r="K543" s="23">
        <f>IFERROR(VLOOKUP($C543,'World Cup Players'!B:X,18,FALSE),0)</f>
        <v>0</v>
      </c>
      <c r="L543" s="44">
        <f>IFERROR(VLOOKUP($C543,'World Cup GK'!B:AE,16,FALSE),0)</f>
        <v>0</v>
      </c>
      <c r="M543" s="44">
        <f>IFERROR(VLOOKUP($C543,'World Cup GK'!B:AE,19,FALSE),0)</f>
        <v>0</v>
      </c>
      <c r="N543" s="44">
        <f>IFERROR(VLOOKUP($C543,'World Cup GK'!B:AE,14,FALSE),0)</f>
        <v>0</v>
      </c>
      <c r="O543" s="44">
        <f>IFERROR(VLOOKUP($C543,'World Cup GK'!B:AE,11,FALSE),0)</f>
        <v>0</v>
      </c>
      <c r="P543" s="43">
        <f t="shared" si="141"/>
        <v>4.3761000000000001</v>
      </c>
      <c r="S543" s="42"/>
      <c r="T543" s="265" t="s">
        <v>358</v>
      </c>
      <c r="U543" s="23" t="s">
        <v>1542</v>
      </c>
      <c r="V543" s="30"/>
      <c r="W543" s="23">
        <v>340</v>
      </c>
      <c r="X543" s="23">
        <v>0</v>
      </c>
      <c r="Y543" s="23">
        <v>1</v>
      </c>
      <c r="Z543" s="23">
        <v>0</v>
      </c>
      <c r="AA543" s="23">
        <v>2</v>
      </c>
      <c r="AB543" s="23">
        <v>0</v>
      </c>
      <c r="AC543" s="44">
        <v>0</v>
      </c>
      <c r="AD543" s="44">
        <v>0</v>
      </c>
      <c r="AE543" s="44">
        <v>0</v>
      </c>
      <c r="AF543" s="44">
        <v>0</v>
      </c>
      <c r="AG543" s="43">
        <v>3.3220000000000001</v>
      </c>
      <c r="AI543" s="42"/>
      <c r="AJ543" s="265" t="s">
        <v>358</v>
      </c>
      <c r="AK543" s="23" t="s">
        <v>1542</v>
      </c>
      <c r="AL543" s="30"/>
      <c r="AM543" s="397">
        <f t="shared" si="132"/>
        <v>127</v>
      </c>
      <c r="AN543" s="397">
        <f t="shared" si="133"/>
        <v>0</v>
      </c>
      <c r="AO543" s="397">
        <f t="shared" si="133"/>
        <v>0</v>
      </c>
      <c r="AP543" s="397">
        <f t="shared" si="134"/>
        <v>0</v>
      </c>
      <c r="AQ543" s="397">
        <f t="shared" si="134"/>
        <v>0</v>
      </c>
      <c r="AR543" s="397">
        <f t="shared" si="134"/>
        <v>0</v>
      </c>
      <c r="AS543" s="397">
        <f t="shared" si="131"/>
        <v>0</v>
      </c>
      <c r="AT543" s="397">
        <f t="shared" si="131"/>
        <v>0</v>
      </c>
      <c r="AU543" s="397">
        <f t="shared" si="131"/>
        <v>0</v>
      </c>
      <c r="AV543" s="397">
        <f t="shared" si="131"/>
        <v>0</v>
      </c>
      <c r="AW543" s="314">
        <f t="shared" si="143"/>
        <v>1.0541</v>
      </c>
    </row>
    <row r="544" spans="2:49" x14ac:dyDescent="0.25">
      <c r="B544" s="42"/>
      <c r="C544" s="265" t="s">
        <v>38</v>
      </c>
      <c r="D544" s="23" t="str">
        <f>IFERROR(VLOOKUP($C544,'World Cup Players'!B:X,3,FALSE),0)</f>
        <v>eng England</v>
      </c>
      <c r="E544" s="30"/>
      <c r="F544" s="23">
        <f>IFERROR(VLOOKUP($C544,'World Cup Players'!B:X,9,FALSE),0)</f>
        <v>178</v>
      </c>
      <c r="G544" s="23">
        <f>IFERROR(VLOOKUP($C544,'World Cup Players'!B:X,11,FALSE),0)</f>
        <v>1</v>
      </c>
      <c r="H544" s="23">
        <f>IFERROR(VLOOKUP($C544,'World Cup Players'!B:X,12,FALSE),0)</f>
        <v>0</v>
      </c>
      <c r="I544" s="23">
        <f>IFERROR(VLOOKUP($C544,'GAME WINNING GOALS'!A:B,2,FALSE),0)</f>
        <v>0</v>
      </c>
      <c r="J544" s="23">
        <f>IFERROR(VLOOKUP($C544,'World Cup Players'!B:X,17,FALSE),0)</f>
        <v>0</v>
      </c>
      <c r="K544" s="23">
        <f>IFERROR(VLOOKUP($C544,'World Cup Players'!B:X,18,FALSE),0)</f>
        <v>0</v>
      </c>
      <c r="L544" s="44">
        <f>IFERROR(VLOOKUP($C544,'World Cup GK'!B:AE,16,FALSE),0)</f>
        <v>0</v>
      </c>
      <c r="M544" s="44">
        <f>IFERROR(VLOOKUP($C544,'World Cup GK'!B:AE,19,FALSE),0)</f>
        <v>0</v>
      </c>
      <c r="N544" s="44">
        <f>IFERROR(VLOOKUP($C544,'World Cup GK'!B:AE,14,FALSE),0)</f>
        <v>0</v>
      </c>
      <c r="O544" s="44">
        <f>IFERROR(VLOOKUP($C544,'World Cup GK'!B:AE,11,FALSE),0)</f>
        <v>0</v>
      </c>
      <c r="P544" s="43">
        <f t="shared" si="141"/>
        <v>2.4774000000000003</v>
      </c>
      <c r="S544" s="42"/>
      <c r="T544" s="265" t="s">
        <v>38</v>
      </c>
      <c r="U544" s="23" t="s">
        <v>1542</v>
      </c>
      <c r="V544" s="30"/>
      <c r="W544" s="23">
        <v>177</v>
      </c>
      <c r="X544" s="23">
        <v>1</v>
      </c>
      <c r="Y544" s="23">
        <v>0</v>
      </c>
      <c r="Z544" s="23">
        <v>0</v>
      </c>
      <c r="AA544" s="23">
        <v>0</v>
      </c>
      <c r="AB544" s="23">
        <v>0</v>
      </c>
      <c r="AC544" s="44">
        <v>0</v>
      </c>
      <c r="AD544" s="44">
        <v>0</v>
      </c>
      <c r="AE544" s="44">
        <v>0</v>
      </c>
      <c r="AF544" s="44">
        <v>0</v>
      </c>
      <c r="AG544" s="43">
        <v>2.4691000000000001</v>
      </c>
      <c r="AI544" s="42"/>
      <c r="AJ544" s="265" t="s">
        <v>38</v>
      </c>
      <c r="AK544" s="23" t="s">
        <v>1542</v>
      </c>
      <c r="AL544" s="30"/>
      <c r="AM544" s="397">
        <f t="shared" si="132"/>
        <v>1</v>
      </c>
      <c r="AN544" s="397">
        <f t="shared" si="133"/>
        <v>0</v>
      </c>
      <c r="AO544" s="397">
        <f t="shared" si="133"/>
        <v>0</v>
      </c>
      <c r="AP544" s="397">
        <f t="shared" si="134"/>
        <v>0</v>
      </c>
      <c r="AQ544" s="397">
        <f t="shared" si="134"/>
        <v>0</v>
      </c>
      <c r="AR544" s="397">
        <f t="shared" si="134"/>
        <v>0</v>
      </c>
      <c r="AS544" s="397">
        <f t="shared" si="131"/>
        <v>0</v>
      </c>
      <c r="AT544" s="397">
        <f t="shared" si="131"/>
        <v>0</v>
      </c>
      <c r="AU544" s="397">
        <f t="shared" si="131"/>
        <v>0</v>
      </c>
      <c r="AV544" s="397">
        <f t="shared" si="131"/>
        <v>0</v>
      </c>
      <c r="AW544" s="314">
        <f t="shared" si="143"/>
        <v>8.3000000000001961E-3</v>
      </c>
    </row>
    <row r="545" spans="2:49" x14ac:dyDescent="0.25">
      <c r="B545" s="42"/>
      <c r="C545" s="265" t="s">
        <v>235</v>
      </c>
      <c r="D545" s="23" t="str">
        <f>IFERROR(VLOOKUP($C545,'World Cup Players'!B:X,3,FALSE),0)</f>
        <v>ch Switzerland</v>
      </c>
      <c r="E545" s="30"/>
      <c r="F545" s="23">
        <f>IFERROR(VLOOKUP($C545,'World Cup Players'!B:X,9,FALSE),0)</f>
        <v>600</v>
      </c>
      <c r="G545" s="23">
        <f>IFERROR(VLOOKUP($C545,'World Cup Players'!B:X,11,FALSE),0)</f>
        <v>1</v>
      </c>
      <c r="H545" s="23">
        <f>IFERROR(VLOOKUP($C545,'World Cup Players'!B:X,12,FALSE),0)</f>
        <v>0</v>
      </c>
      <c r="I545" s="23">
        <f>IFERROR(VLOOKUP($C545,'GAME WINNING GOALS'!A:B,2,FALSE),0)</f>
        <v>0</v>
      </c>
      <c r="J545" s="23">
        <f>IFERROR(VLOOKUP($C545,'World Cup Players'!B:X,17,FALSE),0)</f>
        <v>2</v>
      </c>
      <c r="K545" s="23">
        <f>IFERROR(VLOOKUP($C545,'World Cup Players'!B:X,18,FALSE),0)</f>
        <v>0</v>
      </c>
      <c r="L545" s="44">
        <f>IFERROR(VLOOKUP($C545,'World Cup GK'!B:AE,16,FALSE),0)</f>
        <v>0</v>
      </c>
      <c r="M545" s="44">
        <f>IFERROR(VLOOKUP($C545,'World Cup GK'!B:AE,19,FALSE),0)</f>
        <v>0</v>
      </c>
      <c r="N545" s="44">
        <f>IFERROR(VLOOKUP($C545,'World Cup GK'!B:AE,14,FALSE),0)</f>
        <v>0</v>
      </c>
      <c r="O545" s="44">
        <f>IFERROR(VLOOKUP($C545,'World Cup GK'!B:AE,11,FALSE),0)</f>
        <v>0</v>
      </c>
      <c r="P545" s="43">
        <f t="shared" si="141"/>
        <v>5.48</v>
      </c>
      <c r="S545" s="42"/>
      <c r="T545" s="265" t="s">
        <v>235</v>
      </c>
      <c r="U545" s="23" t="s">
        <v>635</v>
      </c>
      <c r="V545" s="30"/>
      <c r="W545" s="23">
        <v>480</v>
      </c>
      <c r="X545" s="23">
        <v>1</v>
      </c>
      <c r="Y545" s="23">
        <v>0</v>
      </c>
      <c r="Z545" s="23">
        <v>0</v>
      </c>
      <c r="AA545" s="23">
        <v>2</v>
      </c>
      <c r="AB545" s="23">
        <v>0</v>
      </c>
      <c r="AC545" s="44">
        <v>0</v>
      </c>
      <c r="AD545" s="44">
        <v>0</v>
      </c>
      <c r="AE545" s="44">
        <v>0</v>
      </c>
      <c r="AF545" s="44">
        <v>0</v>
      </c>
      <c r="AG545" s="43">
        <v>4.484</v>
      </c>
      <c r="AI545" s="42"/>
      <c r="AJ545" s="265" t="s">
        <v>235</v>
      </c>
      <c r="AK545" s="23" t="s">
        <v>635</v>
      </c>
      <c r="AL545" s="30"/>
      <c r="AM545" s="397">
        <f t="shared" si="132"/>
        <v>120</v>
      </c>
      <c r="AN545" s="397">
        <f t="shared" si="133"/>
        <v>0</v>
      </c>
      <c r="AO545" s="397">
        <f t="shared" si="133"/>
        <v>0</v>
      </c>
      <c r="AP545" s="397">
        <f t="shared" si="134"/>
        <v>0</v>
      </c>
      <c r="AQ545" s="397">
        <f t="shared" si="134"/>
        <v>0</v>
      </c>
      <c r="AR545" s="397">
        <f t="shared" si="134"/>
        <v>0</v>
      </c>
      <c r="AS545" s="397">
        <f t="shared" si="131"/>
        <v>0</v>
      </c>
      <c r="AT545" s="397">
        <f t="shared" si="131"/>
        <v>0</v>
      </c>
      <c r="AU545" s="397">
        <f t="shared" si="131"/>
        <v>0</v>
      </c>
      <c r="AV545" s="397">
        <f t="shared" si="131"/>
        <v>0</v>
      </c>
      <c r="AW545" s="314">
        <f t="shared" si="143"/>
        <v>0.99600000000000044</v>
      </c>
    </row>
    <row r="546" spans="2:49" x14ac:dyDescent="0.25">
      <c r="B546" s="42"/>
      <c r="C546" s="265" t="s">
        <v>412</v>
      </c>
      <c r="D546" s="23" t="str">
        <f>IFERROR(VLOOKUP($C546,'World Cup Players'!B:X,3,FALSE),0)</f>
        <v>mx Mexico</v>
      </c>
      <c r="E546" s="30"/>
      <c r="F546" s="23">
        <f>IFERROR(VLOOKUP($C546,'World Cup Players'!B:X,9,FALSE),0)</f>
        <v>317</v>
      </c>
      <c r="G546" s="23">
        <f>IFERROR(VLOOKUP($C546,'World Cup Players'!B:X,11,FALSE),0)</f>
        <v>3</v>
      </c>
      <c r="H546" s="23">
        <f>IFERROR(VLOOKUP($C546,'World Cup Players'!B:X,12,FALSE),0)</f>
        <v>0</v>
      </c>
      <c r="I546" s="23">
        <f>IFERROR(VLOOKUP($C546,'GAME WINNING GOALS'!A:B,2,FALSE),0)</f>
        <v>0</v>
      </c>
      <c r="J546" s="23">
        <f>IFERROR(VLOOKUP($C546,'World Cup Players'!B:X,17,FALSE),0)</f>
        <v>0</v>
      </c>
      <c r="K546" s="23">
        <f>IFERROR(VLOOKUP($C546,'World Cup Players'!B:X,18,FALSE),0)</f>
        <v>0</v>
      </c>
      <c r="L546" s="44">
        <f>IFERROR(VLOOKUP($C546,'World Cup GK'!B:AE,16,FALSE),0)</f>
        <v>0</v>
      </c>
      <c r="M546" s="44">
        <f>IFERROR(VLOOKUP($C546,'World Cup GK'!B:AE,19,FALSE),0)</f>
        <v>0</v>
      </c>
      <c r="N546" s="44">
        <f>IFERROR(VLOOKUP($C546,'World Cup GK'!B:AE,14,FALSE),0)</f>
        <v>0</v>
      </c>
      <c r="O546" s="44">
        <f>IFERROR(VLOOKUP($C546,'World Cup GK'!B:AE,11,FALSE),0)</f>
        <v>0</v>
      </c>
      <c r="P546" s="43">
        <f t="shared" si="141"/>
        <v>5.6311</v>
      </c>
      <c r="S546" s="42"/>
      <c r="T546" s="265" t="s">
        <v>412</v>
      </c>
      <c r="U546" s="23" t="s">
        <v>810</v>
      </c>
      <c r="V546" s="30"/>
      <c r="W546" s="23">
        <v>317</v>
      </c>
      <c r="X546" s="23">
        <v>3</v>
      </c>
      <c r="Y546" s="23">
        <v>0</v>
      </c>
      <c r="Z546" s="23">
        <v>0</v>
      </c>
      <c r="AA546" s="23">
        <v>0</v>
      </c>
      <c r="AB546" s="23">
        <v>0</v>
      </c>
      <c r="AC546" s="44">
        <v>0</v>
      </c>
      <c r="AD546" s="44">
        <v>0</v>
      </c>
      <c r="AE546" s="44">
        <v>0</v>
      </c>
      <c r="AF546" s="44">
        <v>0</v>
      </c>
      <c r="AG546" s="43">
        <v>5.6311</v>
      </c>
      <c r="AI546" s="42"/>
      <c r="AJ546" s="265" t="s">
        <v>412</v>
      </c>
      <c r="AK546" s="23" t="s">
        <v>810</v>
      </c>
      <c r="AL546" s="30"/>
      <c r="AM546" s="397">
        <f t="shared" si="132"/>
        <v>0</v>
      </c>
      <c r="AN546" s="397">
        <f t="shared" si="133"/>
        <v>0</v>
      </c>
      <c r="AO546" s="397">
        <f t="shared" si="133"/>
        <v>0</v>
      </c>
      <c r="AP546" s="397">
        <f t="shared" si="134"/>
        <v>0</v>
      </c>
      <c r="AQ546" s="397">
        <f t="shared" si="134"/>
        <v>0</v>
      </c>
      <c r="AR546" s="397">
        <f t="shared" si="134"/>
        <v>0</v>
      </c>
      <c r="AS546" s="397">
        <f t="shared" si="131"/>
        <v>0</v>
      </c>
      <c r="AT546" s="397">
        <f t="shared" si="131"/>
        <v>0</v>
      </c>
      <c r="AU546" s="397">
        <f t="shared" si="131"/>
        <v>0</v>
      </c>
      <c r="AV546" s="397">
        <f t="shared" si="131"/>
        <v>0</v>
      </c>
      <c r="AW546" s="314">
        <f t="shared" si="135"/>
        <v>0</v>
      </c>
    </row>
    <row r="547" spans="2:49" x14ac:dyDescent="0.25">
      <c r="B547" s="42"/>
      <c r="C547" s="265" t="s">
        <v>381</v>
      </c>
      <c r="D547" s="23" t="str">
        <f>IFERROR(VLOOKUP($C547,'World Cup Players'!B:X,3,FALSE),0)</f>
        <v>sn Senegal</v>
      </c>
      <c r="E547" s="30"/>
      <c r="F547" s="23">
        <f>IFERROR(VLOOKUP($C547,'World Cup Players'!B:X,9,FALSE),0)</f>
        <v>234</v>
      </c>
      <c r="G547" s="23">
        <f>IFERROR(VLOOKUP($C547,'World Cup Players'!B:X,11,FALSE),0)</f>
        <v>0</v>
      </c>
      <c r="H547" s="23">
        <f>IFERROR(VLOOKUP($C547,'World Cup Players'!B:X,12,FALSE),0)</f>
        <v>1</v>
      </c>
      <c r="I547" s="23">
        <f>IFERROR(VLOOKUP($C547,'GAME WINNING GOALS'!A:B,2,FALSE),0)</f>
        <v>0</v>
      </c>
      <c r="J547" s="23">
        <f>IFERROR(VLOOKUP($C547,'World Cup Players'!B:X,17,FALSE),0)</f>
        <v>0</v>
      </c>
      <c r="K547" s="23">
        <f>IFERROR(VLOOKUP($C547,'World Cup Players'!B:X,18,FALSE),0)</f>
        <v>0</v>
      </c>
      <c r="L547" s="44">
        <f>IFERROR(VLOOKUP($C547,'World Cup GK'!B:AE,16,FALSE),0)</f>
        <v>0</v>
      </c>
      <c r="M547" s="44">
        <f>IFERROR(VLOOKUP($C547,'World Cup GK'!B:AE,19,FALSE),0)</f>
        <v>0</v>
      </c>
      <c r="N547" s="44">
        <f>IFERROR(VLOOKUP($C547,'World Cup GK'!B:AE,14,FALSE),0)</f>
        <v>0</v>
      </c>
      <c r="O547" s="44">
        <f>IFERROR(VLOOKUP($C547,'World Cup GK'!B:AE,11,FALSE),0)</f>
        <v>0</v>
      </c>
      <c r="P547" s="43">
        <f t="shared" si="141"/>
        <v>2.9421999999999997</v>
      </c>
      <c r="S547" s="42"/>
      <c r="T547" s="265" t="s">
        <v>381</v>
      </c>
      <c r="U547" s="23" t="s">
        <v>1438</v>
      </c>
      <c r="V547" s="30"/>
      <c r="W547" s="23">
        <v>234</v>
      </c>
      <c r="X547" s="23">
        <v>0</v>
      </c>
      <c r="Y547" s="23">
        <v>1</v>
      </c>
      <c r="Z547" s="23">
        <v>0</v>
      </c>
      <c r="AA547" s="23">
        <v>0</v>
      </c>
      <c r="AB547" s="23">
        <v>0</v>
      </c>
      <c r="AC547" s="44">
        <v>0</v>
      </c>
      <c r="AD547" s="44">
        <v>0</v>
      </c>
      <c r="AE547" s="44">
        <v>0</v>
      </c>
      <c r="AF547" s="44">
        <v>0</v>
      </c>
      <c r="AG547" s="43">
        <v>2.9421999999999997</v>
      </c>
      <c r="AI547" s="42"/>
      <c r="AJ547" s="265" t="s">
        <v>381</v>
      </c>
      <c r="AK547" s="23" t="s">
        <v>1438</v>
      </c>
      <c r="AL547" s="30"/>
      <c r="AM547" s="397">
        <f t="shared" si="132"/>
        <v>0</v>
      </c>
      <c r="AN547" s="397">
        <f t="shared" si="133"/>
        <v>0</v>
      </c>
      <c r="AO547" s="397">
        <f t="shared" si="133"/>
        <v>0</v>
      </c>
      <c r="AP547" s="397">
        <f t="shared" si="134"/>
        <v>0</v>
      </c>
      <c r="AQ547" s="397">
        <f t="shared" si="134"/>
        <v>0</v>
      </c>
      <c r="AR547" s="397">
        <f t="shared" si="134"/>
        <v>0</v>
      </c>
      <c r="AS547" s="397">
        <f t="shared" si="131"/>
        <v>0</v>
      </c>
      <c r="AT547" s="397">
        <f t="shared" si="131"/>
        <v>0</v>
      </c>
      <c r="AU547" s="397">
        <f t="shared" si="131"/>
        <v>0</v>
      </c>
      <c r="AV547" s="397">
        <f t="shared" si="131"/>
        <v>0</v>
      </c>
      <c r="AW547" s="314">
        <f t="shared" si="135"/>
        <v>0</v>
      </c>
    </row>
    <row r="548" spans="2:49" x14ac:dyDescent="0.25">
      <c r="B548" s="42"/>
      <c r="C548" s="265" t="s">
        <v>747</v>
      </c>
      <c r="D548" s="23" t="str">
        <f>IFERROR(VLOOKUP($C548,'World Cup Players'!B:X,3,FALSE),0)</f>
        <v>cd Congo DR</v>
      </c>
      <c r="E548" s="30"/>
      <c r="F548" s="23">
        <f>IFERROR(VLOOKUP($C548,'World Cup Players'!B:X,9,FALSE),0)</f>
        <v>360</v>
      </c>
      <c r="G548" s="23">
        <f>IFERROR(VLOOKUP($C548,'World Cup Players'!B:X,11,FALSE),0)</f>
        <v>3</v>
      </c>
      <c r="H548" s="23">
        <f>IFERROR(VLOOKUP($C548,'World Cup Players'!B:X,12,FALSE),0)</f>
        <v>0</v>
      </c>
      <c r="I548" s="23">
        <f>IFERROR(VLOOKUP($C548,'GAME WINNING GOALS'!A:B,2,FALSE),0)</f>
        <v>0</v>
      </c>
      <c r="J548" s="23">
        <f>IFERROR(VLOOKUP($C548,'World Cup Players'!B:X,17,FALSE),0)</f>
        <v>0</v>
      </c>
      <c r="K548" s="23">
        <f>IFERROR(VLOOKUP($C548,'World Cup Players'!B:X,18,FALSE),0)</f>
        <v>0</v>
      </c>
      <c r="L548" s="44">
        <f>IFERROR(VLOOKUP($C548,'World Cup GK'!B:AE,16,FALSE),0)</f>
        <v>0</v>
      </c>
      <c r="M548" s="44">
        <f>IFERROR(VLOOKUP($C548,'World Cup GK'!B:AE,19,FALSE),0)</f>
        <v>0</v>
      </c>
      <c r="N548" s="44">
        <f>IFERROR(VLOOKUP($C548,'World Cup GK'!B:AE,14,FALSE),0)</f>
        <v>0</v>
      </c>
      <c r="O548" s="44">
        <f>IFERROR(VLOOKUP($C548,'World Cup GK'!B:AE,11,FALSE),0)</f>
        <v>0</v>
      </c>
      <c r="P548" s="43">
        <f t="shared" si="141"/>
        <v>5.9879999999999995</v>
      </c>
      <c r="S548" s="42"/>
      <c r="T548" s="265" t="s">
        <v>747</v>
      </c>
      <c r="U548" s="23" t="s">
        <v>1553</v>
      </c>
      <c r="V548" s="30"/>
      <c r="W548" s="23">
        <v>360</v>
      </c>
      <c r="X548" s="23">
        <v>3</v>
      </c>
      <c r="Y548" s="23">
        <v>0</v>
      </c>
      <c r="Z548" s="23">
        <v>0</v>
      </c>
      <c r="AA548" s="23">
        <v>0</v>
      </c>
      <c r="AB548" s="23">
        <v>0</v>
      </c>
      <c r="AC548" s="44">
        <v>0</v>
      </c>
      <c r="AD548" s="44">
        <v>0</v>
      </c>
      <c r="AE548" s="44">
        <v>0</v>
      </c>
      <c r="AF548" s="44">
        <v>0</v>
      </c>
      <c r="AG548" s="43">
        <v>5.9879999999999995</v>
      </c>
      <c r="AI548" s="42"/>
      <c r="AJ548" s="265" t="s">
        <v>747</v>
      </c>
      <c r="AK548" s="23" t="s">
        <v>1553</v>
      </c>
      <c r="AL548" s="30"/>
      <c r="AM548" s="397">
        <f t="shared" si="132"/>
        <v>0</v>
      </c>
      <c r="AN548" s="397">
        <f t="shared" si="133"/>
        <v>0</v>
      </c>
      <c r="AO548" s="397">
        <f t="shared" si="133"/>
        <v>0</v>
      </c>
      <c r="AP548" s="397">
        <f t="shared" si="134"/>
        <v>0</v>
      </c>
      <c r="AQ548" s="397">
        <f t="shared" si="134"/>
        <v>0</v>
      </c>
      <c r="AR548" s="397">
        <f t="shared" si="134"/>
        <v>0</v>
      </c>
      <c r="AS548" s="397">
        <f t="shared" si="131"/>
        <v>0</v>
      </c>
      <c r="AT548" s="397">
        <f t="shared" si="131"/>
        <v>0</v>
      </c>
      <c r="AU548" s="397">
        <f t="shared" si="131"/>
        <v>0</v>
      </c>
      <c r="AV548" s="397">
        <f t="shared" si="131"/>
        <v>0</v>
      </c>
      <c r="AW548" s="314">
        <f t="shared" si="135"/>
        <v>0</v>
      </c>
    </row>
    <row r="549" spans="2:49" x14ac:dyDescent="0.25">
      <c r="B549" s="42"/>
      <c r="C549" s="265" t="s">
        <v>740</v>
      </c>
      <c r="D549" s="23" t="str">
        <f>IFERROR(VLOOKUP($C549,'World Cup Players'!B:X,3,FALSE),0)</f>
        <v>za South Africa</v>
      </c>
      <c r="E549" s="30"/>
      <c r="F549" s="23">
        <f>IFERROR(VLOOKUP($C549,'World Cup Players'!B:X,9,FALSE),0)</f>
        <v>23</v>
      </c>
      <c r="G549" s="23">
        <f>IFERROR(VLOOKUP($C549,'World Cup Players'!B:X,11,FALSE),0)</f>
        <v>0</v>
      </c>
      <c r="H549" s="23">
        <f>IFERROR(VLOOKUP($C549,'World Cup Players'!B:X,12,FALSE),0)</f>
        <v>0</v>
      </c>
      <c r="I549" s="23">
        <f>IFERROR(VLOOKUP($C549,'GAME WINNING GOALS'!A:B,2,FALSE),0)</f>
        <v>0</v>
      </c>
      <c r="J549" s="23">
        <f>IFERROR(VLOOKUP($C549,'World Cup Players'!B:X,17,FALSE),0)</f>
        <v>0</v>
      </c>
      <c r="K549" s="23">
        <f>IFERROR(VLOOKUP($C549,'World Cup Players'!B:X,18,FALSE),0)</f>
        <v>1</v>
      </c>
      <c r="L549" s="44">
        <f>IFERROR(VLOOKUP($C549,'World Cup GK'!B:AE,16,FALSE),0)</f>
        <v>0</v>
      </c>
      <c r="M549" s="44">
        <f>IFERROR(VLOOKUP($C549,'World Cup GK'!B:AE,19,FALSE),0)</f>
        <v>0</v>
      </c>
      <c r="N549" s="44">
        <f>IFERROR(VLOOKUP($C549,'World Cup GK'!B:AE,14,FALSE),0)</f>
        <v>0</v>
      </c>
      <c r="O549" s="44">
        <f>IFERROR(VLOOKUP($C549,'World Cup GK'!B:AE,11,FALSE),0)</f>
        <v>0</v>
      </c>
      <c r="P549" s="43">
        <f t="shared" si="141"/>
        <v>-0.30909999999999999</v>
      </c>
      <c r="S549" s="42"/>
      <c r="T549" s="265" t="s">
        <v>740</v>
      </c>
      <c r="U549" s="23" t="s">
        <v>808</v>
      </c>
      <c r="V549" s="30"/>
      <c r="W549" s="23">
        <v>23</v>
      </c>
      <c r="X549" s="23">
        <v>0</v>
      </c>
      <c r="Y549" s="23">
        <v>0</v>
      </c>
      <c r="Z549" s="23">
        <v>0</v>
      </c>
      <c r="AA549" s="23">
        <v>0</v>
      </c>
      <c r="AB549" s="23">
        <v>1</v>
      </c>
      <c r="AC549" s="44">
        <v>0</v>
      </c>
      <c r="AD549" s="44">
        <v>0</v>
      </c>
      <c r="AE549" s="44">
        <v>0</v>
      </c>
      <c r="AF549" s="44">
        <v>0</v>
      </c>
      <c r="AG549" s="43">
        <v>-0.30909999999999999</v>
      </c>
      <c r="AI549" s="42"/>
      <c r="AJ549" s="265" t="s">
        <v>740</v>
      </c>
      <c r="AK549" s="23" t="s">
        <v>808</v>
      </c>
      <c r="AL549" s="30"/>
      <c r="AM549" s="397">
        <f t="shared" si="132"/>
        <v>0</v>
      </c>
      <c r="AN549" s="397">
        <f t="shared" si="133"/>
        <v>0</v>
      </c>
      <c r="AO549" s="397">
        <f t="shared" si="133"/>
        <v>0</v>
      </c>
      <c r="AP549" s="397">
        <f t="shared" si="134"/>
        <v>0</v>
      </c>
      <c r="AQ549" s="397">
        <f t="shared" si="134"/>
        <v>0</v>
      </c>
      <c r="AR549" s="397">
        <f t="shared" si="134"/>
        <v>0</v>
      </c>
      <c r="AS549" s="397">
        <f t="shared" si="131"/>
        <v>0</v>
      </c>
      <c r="AT549" s="397">
        <f t="shared" si="131"/>
        <v>0</v>
      </c>
      <c r="AU549" s="397">
        <f t="shared" si="131"/>
        <v>0</v>
      </c>
      <c r="AV549" s="397">
        <f t="shared" si="131"/>
        <v>0</v>
      </c>
      <c r="AW549" s="314">
        <f t="shared" si="135"/>
        <v>0</v>
      </c>
    </row>
    <row r="550" spans="2:49" x14ac:dyDescent="0.25">
      <c r="B550" s="42"/>
      <c r="C550" s="265" t="s">
        <v>593</v>
      </c>
      <c r="D550" s="23" t="str">
        <f>IFERROR(VLOOKUP($C550,'World Cup Players'!B:X,3,FALSE),0)</f>
        <v>tr Türkiye</v>
      </c>
      <c r="E550" s="30"/>
      <c r="F550" s="23">
        <f>IFERROR(VLOOKUP($C550,'World Cup Players'!B:X,9,FALSE),0)</f>
        <v>180</v>
      </c>
      <c r="G550" s="23">
        <f>IFERROR(VLOOKUP($C550,'World Cup Players'!B:X,11,FALSE),0)</f>
        <v>0</v>
      </c>
      <c r="H550" s="23">
        <f>IFERROR(VLOOKUP($C550,'World Cup Players'!B:X,12,FALSE),0)</f>
        <v>0</v>
      </c>
      <c r="I550" s="23">
        <f>IFERROR(VLOOKUP($C550,'GAME WINNING GOALS'!A:B,2,FALSE),0)</f>
        <v>0</v>
      </c>
      <c r="J550" s="23">
        <f>IFERROR(VLOOKUP($C550,'World Cup Players'!B:X,17,FALSE),0)</f>
        <v>0</v>
      </c>
      <c r="K550" s="23">
        <f>IFERROR(VLOOKUP($C550,'World Cup Players'!B:X,18,FALSE),0)</f>
        <v>0</v>
      </c>
      <c r="L550" s="44">
        <f>IFERROR(VLOOKUP($C550,'World Cup GK'!B:AE,16,FALSE),0)</f>
        <v>0</v>
      </c>
      <c r="M550" s="44">
        <f>IFERROR(VLOOKUP($C550,'World Cup GK'!B:AE,19,FALSE),0)</f>
        <v>0</v>
      </c>
      <c r="N550" s="44">
        <f>IFERROR(VLOOKUP($C550,'World Cup GK'!B:AE,14,FALSE),0)</f>
        <v>0</v>
      </c>
      <c r="O550" s="44">
        <f>IFERROR(VLOOKUP($C550,'World Cup GK'!B:AE,11,FALSE),0)</f>
        <v>0</v>
      </c>
      <c r="P550" s="43">
        <f t="shared" si="141"/>
        <v>1.494</v>
      </c>
      <c r="S550" s="42"/>
      <c r="T550" s="265" t="s">
        <v>593</v>
      </c>
      <c r="U550" s="23" t="s">
        <v>654</v>
      </c>
      <c r="V550" s="30"/>
      <c r="W550" s="23">
        <v>180</v>
      </c>
      <c r="X550" s="23">
        <v>0</v>
      </c>
      <c r="Y550" s="23">
        <v>0</v>
      </c>
      <c r="Z550" s="23">
        <v>0</v>
      </c>
      <c r="AA550" s="23">
        <v>0</v>
      </c>
      <c r="AB550" s="23">
        <v>0</v>
      </c>
      <c r="AC550" s="44">
        <v>0</v>
      </c>
      <c r="AD550" s="44">
        <v>0</v>
      </c>
      <c r="AE550" s="44">
        <v>0</v>
      </c>
      <c r="AF550" s="44">
        <v>0</v>
      </c>
      <c r="AG550" s="43">
        <v>1.494</v>
      </c>
      <c r="AI550" s="42"/>
      <c r="AJ550" s="265" t="s">
        <v>593</v>
      </c>
      <c r="AK550" s="23" t="s">
        <v>654</v>
      </c>
      <c r="AL550" s="30"/>
      <c r="AM550" s="397">
        <f t="shared" si="132"/>
        <v>0</v>
      </c>
      <c r="AN550" s="397">
        <f t="shared" si="133"/>
        <v>0</v>
      </c>
      <c r="AO550" s="397">
        <f t="shared" si="133"/>
        <v>0</v>
      </c>
      <c r="AP550" s="397">
        <f t="shared" si="134"/>
        <v>0</v>
      </c>
      <c r="AQ550" s="397">
        <f t="shared" si="134"/>
        <v>0</v>
      </c>
      <c r="AR550" s="397">
        <f t="shared" si="134"/>
        <v>0</v>
      </c>
      <c r="AS550" s="397">
        <f t="shared" si="131"/>
        <v>0</v>
      </c>
      <c r="AT550" s="397">
        <f t="shared" si="131"/>
        <v>0</v>
      </c>
      <c r="AU550" s="397">
        <f t="shared" si="131"/>
        <v>0</v>
      </c>
      <c r="AV550" s="397">
        <f t="shared" si="131"/>
        <v>0</v>
      </c>
      <c r="AW550" s="314">
        <f t="shared" si="135"/>
        <v>0</v>
      </c>
    </row>
    <row r="551" spans="2:49" x14ac:dyDescent="0.25">
      <c r="B551" s="42"/>
      <c r="C551" s="265" t="s">
        <v>410</v>
      </c>
      <c r="D551" s="23" t="str">
        <f>IFERROR(VLOOKUP($C551,'World Cup Players'!B:X,3,FALSE),0)</f>
        <v>fr France</v>
      </c>
      <c r="E551" s="30"/>
      <c r="F551" s="23">
        <f>IFERROR(VLOOKUP($C551,'World Cup Players'!B:X,9,FALSE),0)</f>
        <v>212</v>
      </c>
      <c r="G551" s="23">
        <f>IFERROR(VLOOKUP($C551,'World Cup Players'!B:X,11,FALSE),0)</f>
        <v>0</v>
      </c>
      <c r="H551" s="23">
        <f>IFERROR(VLOOKUP($C551,'World Cup Players'!B:X,12,FALSE),0)</f>
        <v>0</v>
      </c>
      <c r="I551" s="23">
        <f>IFERROR(VLOOKUP($C551,'GAME WINNING GOALS'!A:B,2,FALSE),0)</f>
        <v>0</v>
      </c>
      <c r="J551" s="23">
        <f>IFERROR(VLOOKUP($C551,'World Cup Players'!B:X,17,FALSE),0)</f>
        <v>0</v>
      </c>
      <c r="K551" s="23">
        <f>IFERROR(VLOOKUP($C551,'World Cup Players'!B:X,18,FALSE),0)</f>
        <v>0</v>
      </c>
      <c r="L551" s="44">
        <f>IFERROR(VLOOKUP($C551,'World Cup GK'!B:AE,16,FALSE),0)</f>
        <v>0</v>
      </c>
      <c r="M551" s="44">
        <f>IFERROR(VLOOKUP($C551,'World Cup GK'!B:AE,19,FALSE),0)</f>
        <v>0</v>
      </c>
      <c r="N551" s="44">
        <f>IFERROR(VLOOKUP($C551,'World Cup GK'!B:AE,14,FALSE),0)</f>
        <v>0</v>
      </c>
      <c r="O551" s="44">
        <f>IFERROR(VLOOKUP($C551,'World Cup GK'!B:AE,11,FALSE),0)</f>
        <v>0</v>
      </c>
      <c r="P551" s="43">
        <f t="shared" si="141"/>
        <v>1.7596000000000001</v>
      </c>
      <c r="S551" s="42"/>
      <c r="T551" s="265" t="s">
        <v>410</v>
      </c>
      <c r="U551" s="23" t="s">
        <v>1420</v>
      </c>
      <c r="V551" s="30"/>
      <c r="W551" s="23">
        <v>193</v>
      </c>
      <c r="X551" s="23">
        <v>0</v>
      </c>
      <c r="Y551" s="23">
        <v>0</v>
      </c>
      <c r="Z551" s="23">
        <v>0</v>
      </c>
      <c r="AA551" s="23">
        <v>0</v>
      </c>
      <c r="AB551" s="23">
        <v>0</v>
      </c>
      <c r="AC551" s="44">
        <v>0</v>
      </c>
      <c r="AD551" s="44">
        <v>0</v>
      </c>
      <c r="AE551" s="44">
        <v>0</v>
      </c>
      <c r="AF551" s="44">
        <v>0</v>
      </c>
      <c r="AG551" s="43">
        <v>1.6019000000000001</v>
      </c>
      <c r="AI551" s="42"/>
      <c r="AJ551" s="265" t="s">
        <v>410</v>
      </c>
      <c r="AK551" s="23" t="s">
        <v>1420</v>
      </c>
      <c r="AL551" s="30"/>
      <c r="AM551" s="397">
        <f t="shared" si="132"/>
        <v>19</v>
      </c>
      <c r="AN551" s="397">
        <f t="shared" si="133"/>
        <v>0</v>
      </c>
      <c r="AO551" s="397">
        <f t="shared" si="133"/>
        <v>0</v>
      </c>
      <c r="AP551" s="397">
        <f t="shared" si="134"/>
        <v>0</v>
      </c>
      <c r="AQ551" s="397">
        <f t="shared" si="134"/>
        <v>0</v>
      </c>
      <c r="AR551" s="397">
        <f t="shared" si="134"/>
        <v>0</v>
      </c>
      <c r="AS551" s="397">
        <f t="shared" si="131"/>
        <v>0</v>
      </c>
      <c r="AT551" s="397">
        <f t="shared" si="131"/>
        <v>0</v>
      </c>
      <c r="AU551" s="397">
        <f t="shared" si="131"/>
        <v>0</v>
      </c>
      <c r="AV551" s="397">
        <f t="shared" si="131"/>
        <v>0</v>
      </c>
      <c r="AW551" s="314">
        <f t="shared" ref="AW551:AW556" si="144">P551-AG551</f>
        <v>0.15769999999999995</v>
      </c>
    </row>
    <row r="552" spans="2:49" x14ac:dyDescent="0.25">
      <c r="B552" s="42"/>
      <c r="C552" s="265" t="s">
        <v>233</v>
      </c>
      <c r="D552" s="23" t="str">
        <f>IFERROR(VLOOKUP($C552,'World Cup Players'!B:X,3,FALSE),0)</f>
        <v>ma Morocco</v>
      </c>
      <c r="E552" s="30"/>
      <c r="F552" s="23">
        <f>IFERROR(VLOOKUP($C552,'World Cup Players'!B:X,9,FALSE),0)</f>
        <v>570</v>
      </c>
      <c r="G552" s="23">
        <f>IFERROR(VLOOKUP($C552,'World Cup Players'!B:X,11,FALSE),0)</f>
        <v>1</v>
      </c>
      <c r="H552" s="23">
        <f>IFERROR(VLOOKUP($C552,'World Cup Players'!B:X,12,FALSE),0)</f>
        <v>2</v>
      </c>
      <c r="I552" s="23">
        <f>IFERROR(VLOOKUP($C552,'GAME WINNING GOALS'!A:B,2,FALSE),0)</f>
        <v>0</v>
      </c>
      <c r="J552" s="23">
        <f>IFERROR(VLOOKUP($C552,'World Cup Players'!B:X,17,FALSE),0)</f>
        <v>1</v>
      </c>
      <c r="K552" s="23">
        <f>IFERROR(VLOOKUP($C552,'World Cup Players'!B:X,18,FALSE),0)</f>
        <v>0</v>
      </c>
      <c r="L552" s="44">
        <f>IFERROR(VLOOKUP($C552,'World Cup GK'!B:AE,16,FALSE),0)</f>
        <v>0</v>
      </c>
      <c r="M552" s="44">
        <f>IFERROR(VLOOKUP($C552,'World Cup GK'!B:AE,19,FALSE),0)</f>
        <v>0</v>
      </c>
      <c r="N552" s="44">
        <f>IFERROR(VLOOKUP($C552,'World Cup GK'!B:AE,14,FALSE),0)</f>
        <v>0</v>
      </c>
      <c r="O552" s="44">
        <f>IFERROR(VLOOKUP($C552,'World Cup GK'!B:AE,11,FALSE),0)</f>
        <v>0</v>
      </c>
      <c r="P552" s="43">
        <f t="shared" si="141"/>
        <v>7.4809999999999999</v>
      </c>
      <c r="S552" s="42"/>
      <c r="T552" s="265" t="s">
        <v>233</v>
      </c>
      <c r="U552" s="23" t="s">
        <v>992</v>
      </c>
      <c r="V552" s="30"/>
      <c r="W552" s="23">
        <v>480</v>
      </c>
      <c r="X552" s="23">
        <v>1</v>
      </c>
      <c r="Y552" s="23">
        <v>2</v>
      </c>
      <c r="Z552" s="23">
        <v>0</v>
      </c>
      <c r="AA552" s="23">
        <v>1</v>
      </c>
      <c r="AB552" s="23">
        <v>0</v>
      </c>
      <c r="AC552" s="44">
        <v>0</v>
      </c>
      <c r="AD552" s="44">
        <v>0</v>
      </c>
      <c r="AE552" s="44">
        <v>0</v>
      </c>
      <c r="AF552" s="44">
        <v>0</v>
      </c>
      <c r="AG552" s="43">
        <v>6.734</v>
      </c>
      <c r="AI552" s="42"/>
      <c r="AJ552" s="265" t="s">
        <v>233</v>
      </c>
      <c r="AK552" s="23" t="s">
        <v>992</v>
      </c>
      <c r="AL552" s="30"/>
      <c r="AM552" s="397">
        <f t="shared" si="132"/>
        <v>90</v>
      </c>
      <c r="AN552" s="397">
        <f t="shared" si="133"/>
        <v>0</v>
      </c>
      <c r="AO552" s="397">
        <f t="shared" si="133"/>
        <v>0</v>
      </c>
      <c r="AP552" s="397">
        <f t="shared" si="134"/>
        <v>0</v>
      </c>
      <c r="AQ552" s="397">
        <f t="shared" si="134"/>
        <v>0</v>
      </c>
      <c r="AR552" s="397">
        <f t="shared" si="134"/>
        <v>0</v>
      </c>
      <c r="AS552" s="397">
        <f t="shared" si="131"/>
        <v>0</v>
      </c>
      <c r="AT552" s="397">
        <f t="shared" si="131"/>
        <v>0</v>
      </c>
      <c r="AU552" s="397">
        <f t="shared" si="131"/>
        <v>0</v>
      </c>
      <c r="AV552" s="397">
        <f t="shared" si="131"/>
        <v>0</v>
      </c>
      <c r="AW552" s="314">
        <f t="shared" si="144"/>
        <v>0.74699999999999989</v>
      </c>
    </row>
    <row r="553" spans="2:49" x14ac:dyDescent="0.25">
      <c r="B553" s="42"/>
      <c r="C553" s="265" t="s">
        <v>112</v>
      </c>
      <c r="D553" s="23" t="str">
        <f>IFERROR(VLOOKUP($C553,'World Cup Players'!B:X,3,FALSE),0)</f>
        <v>eng England</v>
      </c>
      <c r="E553" s="30"/>
      <c r="F553" s="23">
        <f>IFERROR(VLOOKUP($C553,'World Cup Players'!B:X,9,FALSE),0)</f>
        <v>330</v>
      </c>
      <c r="G553" s="23">
        <f>IFERROR(VLOOKUP($C553,'World Cup Players'!B:X,11,FALSE),0)</f>
        <v>0</v>
      </c>
      <c r="H553" s="23">
        <f>IFERROR(VLOOKUP($C553,'World Cup Players'!B:X,12,FALSE),0)</f>
        <v>0</v>
      </c>
      <c r="I553" s="41">
        <f>IFERROR(VLOOKUP($C553,'GAME WINNING GOALS'!A:B,2,FALSE),0)</f>
        <v>0</v>
      </c>
      <c r="J553" s="23">
        <f>IFERROR(VLOOKUP($C553,'World Cup Players'!B:X,17,FALSE),0)</f>
        <v>0</v>
      </c>
      <c r="K553" s="23">
        <f>IFERROR(VLOOKUP($C553,'World Cup Players'!B:X,18,FALSE),0)</f>
        <v>0</v>
      </c>
      <c r="L553" s="44">
        <f>IFERROR(VLOOKUP($C553,'World Cup GK'!B:AE,16,FALSE),0)</f>
        <v>0</v>
      </c>
      <c r="M553" s="44">
        <f>IFERROR(VLOOKUP($C553,'World Cup GK'!B:AE,19,FALSE),0)</f>
        <v>0</v>
      </c>
      <c r="N553" s="44">
        <f>IFERROR(VLOOKUP($C553,'World Cup GK'!B:AE,14,FALSE),0)</f>
        <v>0</v>
      </c>
      <c r="O553" s="44">
        <f>IFERROR(VLOOKUP($C553,'World Cup GK'!B:AE,11,FALSE),0)</f>
        <v>0</v>
      </c>
      <c r="P553" s="43">
        <f t="shared" si="141"/>
        <v>2.7389999999999999</v>
      </c>
      <c r="S553" s="42"/>
      <c r="T553" s="265" t="s">
        <v>112</v>
      </c>
      <c r="U553" s="23" t="s">
        <v>1542</v>
      </c>
      <c r="V553" s="30"/>
      <c r="W553" s="23">
        <v>121</v>
      </c>
      <c r="X553" s="23">
        <v>0</v>
      </c>
      <c r="Y553" s="23">
        <v>0</v>
      </c>
      <c r="Z553" s="41">
        <v>0</v>
      </c>
      <c r="AA553" s="23">
        <v>0</v>
      </c>
      <c r="AB553" s="23">
        <v>0</v>
      </c>
      <c r="AC553" s="44">
        <v>0</v>
      </c>
      <c r="AD553" s="44">
        <v>0</v>
      </c>
      <c r="AE553" s="44">
        <v>0</v>
      </c>
      <c r="AF553" s="44">
        <v>0</v>
      </c>
      <c r="AG553" s="43">
        <v>1.0043</v>
      </c>
      <c r="AI553" s="42"/>
      <c r="AJ553" s="265" t="s">
        <v>112</v>
      </c>
      <c r="AK553" s="23" t="s">
        <v>1542</v>
      </c>
      <c r="AL553" s="30"/>
      <c r="AM553" s="397">
        <f t="shared" si="132"/>
        <v>209</v>
      </c>
      <c r="AN553" s="397">
        <f t="shared" si="133"/>
        <v>0</v>
      </c>
      <c r="AO553" s="397">
        <f t="shared" si="133"/>
        <v>0</v>
      </c>
      <c r="AP553" s="397">
        <f t="shared" si="134"/>
        <v>0</v>
      </c>
      <c r="AQ553" s="397">
        <f t="shared" si="134"/>
        <v>0</v>
      </c>
      <c r="AR553" s="397">
        <f t="shared" si="134"/>
        <v>0</v>
      </c>
      <c r="AS553" s="397">
        <f t="shared" si="131"/>
        <v>0</v>
      </c>
      <c r="AT553" s="397">
        <f t="shared" si="131"/>
        <v>0</v>
      </c>
      <c r="AU553" s="397">
        <f t="shared" si="131"/>
        <v>0</v>
      </c>
      <c r="AV553" s="397">
        <f t="shared" si="131"/>
        <v>0</v>
      </c>
      <c r="AW553" s="314">
        <f t="shared" si="144"/>
        <v>1.7346999999999999</v>
      </c>
    </row>
    <row r="554" spans="2:49" x14ac:dyDescent="0.25">
      <c r="B554" s="42"/>
      <c r="C554" s="265" t="s">
        <v>648</v>
      </c>
      <c r="D554" s="23" t="str">
        <f>IFERROR(VLOOKUP($C554,'World Cup Players'!B:X,3,FALSE),0)</f>
        <v>eng England</v>
      </c>
      <c r="E554" s="30"/>
      <c r="F554" s="23">
        <f>IFERROR(VLOOKUP($C554,'World Cup Players'!B:X,9,FALSE),0)</f>
        <v>574</v>
      </c>
      <c r="G554" s="23">
        <f>IFERROR(VLOOKUP($C554,'World Cup Players'!B:X,11,FALSE),0)</f>
        <v>0</v>
      </c>
      <c r="H554" s="23">
        <f>IFERROR(VLOOKUP($C554,'World Cup Players'!B:X,12,FALSE),0)</f>
        <v>0</v>
      </c>
      <c r="I554" s="41">
        <f>IFERROR(VLOOKUP($C554,'GAME WINNING GOALS'!A:B,2,FALSE),0)</f>
        <v>0</v>
      </c>
      <c r="J554" s="23">
        <f>IFERROR(VLOOKUP($C554,'World Cup Players'!B:X,17,FALSE),0)</f>
        <v>1</v>
      </c>
      <c r="K554" s="23">
        <f>IFERROR(VLOOKUP($C554,'World Cup Players'!B:X,18,FALSE),0)</f>
        <v>0</v>
      </c>
      <c r="L554" s="44">
        <f>IFERROR(VLOOKUP($C554,'World Cup GK'!B:AE,16,FALSE),0)</f>
        <v>0</v>
      </c>
      <c r="M554" s="44">
        <f>IFERROR(VLOOKUP($C554,'World Cup GK'!B:AE,19,FALSE),0)</f>
        <v>0</v>
      </c>
      <c r="N554" s="44">
        <f>IFERROR(VLOOKUP($C554,'World Cup GK'!B:AE,14,FALSE),0)</f>
        <v>0</v>
      </c>
      <c r="O554" s="44">
        <f>IFERROR(VLOOKUP($C554,'World Cup GK'!B:AE,11,FALSE),0)</f>
        <v>0</v>
      </c>
      <c r="P554" s="43">
        <f t="shared" si="141"/>
        <v>4.5141999999999998</v>
      </c>
      <c r="S554" s="42"/>
      <c r="T554" s="265" t="s">
        <v>648</v>
      </c>
      <c r="U554" s="23" t="s">
        <v>1542</v>
      </c>
      <c r="V554" s="30"/>
      <c r="W554" s="23">
        <v>364</v>
      </c>
      <c r="X554" s="23">
        <v>0</v>
      </c>
      <c r="Y554" s="23">
        <v>0</v>
      </c>
      <c r="Z554" s="41">
        <v>0</v>
      </c>
      <c r="AA554" s="23">
        <v>1</v>
      </c>
      <c r="AB554" s="23">
        <v>0</v>
      </c>
      <c r="AC554" s="44">
        <v>0</v>
      </c>
      <c r="AD554" s="44">
        <v>0</v>
      </c>
      <c r="AE554" s="44">
        <v>0</v>
      </c>
      <c r="AF554" s="44">
        <v>0</v>
      </c>
      <c r="AG554" s="43">
        <v>2.7711999999999999</v>
      </c>
      <c r="AI554" s="42"/>
      <c r="AJ554" s="265" t="s">
        <v>648</v>
      </c>
      <c r="AK554" s="23" t="s">
        <v>1542</v>
      </c>
      <c r="AL554" s="30"/>
      <c r="AM554" s="397">
        <f t="shared" si="132"/>
        <v>210</v>
      </c>
      <c r="AN554" s="397">
        <f t="shared" si="133"/>
        <v>0</v>
      </c>
      <c r="AO554" s="397">
        <f t="shared" si="133"/>
        <v>0</v>
      </c>
      <c r="AP554" s="397">
        <f t="shared" si="134"/>
        <v>0</v>
      </c>
      <c r="AQ554" s="397">
        <f t="shared" si="134"/>
        <v>0</v>
      </c>
      <c r="AR554" s="397">
        <f t="shared" si="134"/>
        <v>0</v>
      </c>
      <c r="AS554" s="397">
        <f t="shared" si="131"/>
        <v>0</v>
      </c>
      <c r="AT554" s="397">
        <f t="shared" si="131"/>
        <v>0</v>
      </c>
      <c r="AU554" s="397">
        <f t="shared" si="131"/>
        <v>0</v>
      </c>
      <c r="AV554" s="397">
        <f t="shared" si="131"/>
        <v>0</v>
      </c>
      <c r="AW554" s="314">
        <f t="shared" si="144"/>
        <v>1.7429999999999999</v>
      </c>
    </row>
    <row r="555" spans="2:49" x14ac:dyDescent="0.25">
      <c r="B555" s="42"/>
      <c r="C555" s="265" t="s">
        <v>469</v>
      </c>
      <c r="D555" s="23" t="str">
        <f>IFERROR(VLOOKUP($C555,'World Cup Players'!B:X,3,FALSE),0)</f>
        <v>es Spain</v>
      </c>
      <c r="E555" s="30"/>
      <c r="F555" s="23">
        <f>IFERROR(VLOOKUP($C555,'World Cup Players'!B:X,9,FALSE),0)</f>
        <v>630</v>
      </c>
      <c r="G555" s="23">
        <f>IFERROR(VLOOKUP($C555,'World Cup Players'!B:X,11,FALSE),0)</f>
        <v>0</v>
      </c>
      <c r="H555" s="23">
        <f>IFERROR(VLOOKUP($C555,'World Cup Players'!B:X,12,FALSE),0)</f>
        <v>0</v>
      </c>
      <c r="I555" s="41">
        <f>IFERROR(VLOOKUP($C555,'GAME WINNING GOALS'!A:B,2,FALSE),0)</f>
        <v>0</v>
      </c>
      <c r="J555" s="23">
        <f>IFERROR(VLOOKUP($C555,'World Cup Players'!B:X,17,FALSE),0)</f>
        <v>0</v>
      </c>
      <c r="K555" s="23">
        <f>IFERROR(VLOOKUP($C555,'World Cup Players'!B:X,18,FALSE),0)</f>
        <v>0</v>
      </c>
      <c r="L555" s="44">
        <f>IFERROR(VLOOKUP($C555,'World Cup GK'!B:AE,16,FALSE),0)</f>
        <v>6</v>
      </c>
      <c r="M555" s="44">
        <f>IFERROR(VLOOKUP($C555,'World Cup GK'!B:AE,19,FALSE),0)</f>
        <v>6</v>
      </c>
      <c r="N555" s="44">
        <f>IFERROR(VLOOKUP($C555,'World Cup GK'!B:AE,14,FALSE),0)</f>
        <v>9</v>
      </c>
      <c r="O555" s="44">
        <f>IFERROR(VLOOKUP($C555,'World Cup GK'!B:AE,11,FALSE),0)</f>
        <v>1</v>
      </c>
      <c r="P555" s="43">
        <f t="shared" si="141"/>
        <v>18.779</v>
      </c>
      <c r="S555" s="42"/>
      <c r="T555" s="265" t="s">
        <v>469</v>
      </c>
      <c r="U555" s="23" t="s">
        <v>1275</v>
      </c>
      <c r="V555" s="30"/>
      <c r="W555" s="23">
        <v>450</v>
      </c>
      <c r="X555" s="23">
        <v>0</v>
      </c>
      <c r="Y555" s="23">
        <v>0</v>
      </c>
      <c r="Z555" s="41">
        <v>0</v>
      </c>
      <c r="AA555" s="23">
        <v>0</v>
      </c>
      <c r="AB555" s="23">
        <v>0</v>
      </c>
      <c r="AC555" s="44">
        <v>4</v>
      </c>
      <c r="AD555" s="44">
        <v>5</v>
      </c>
      <c r="AE555" s="44">
        <v>5</v>
      </c>
      <c r="AF555" s="44">
        <v>0</v>
      </c>
      <c r="AG555" s="43">
        <v>13.734999999999999</v>
      </c>
      <c r="AI555" s="42"/>
      <c r="AJ555" s="265" t="s">
        <v>469</v>
      </c>
      <c r="AK555" s="23" t="s">
        <v>1275</v>
      </c>
      <c r="AL555" s="30"/>
      <c r="AM555" s="397">
        <f t="shared" si="132"/>
        <v>180</v>
      </c>
      <c r="AN555" s="397">
        <f t="shared" si="133"/>
        <v>0</v>
      </c>
      <c r="AO555" s="397">
        <f t="shared" si="133"/>
        <v>0</v>
      </c>
      <c r="AP555" s="397">
        <f t="shared" si="134"/>
        <v>0</v>
      </c>
      <c r="AQ555" s="397">
        <f t="shared" si="134"/>
        <v>0</v>
      </c>
      <c r="AR555" s="397">
        <f t="shared" si="134"/>
        <v>0</v>
      </c>
      <c r="AS555" s="397">
        <f t="shared" si="131"/>
        <v>2</v>
      </c>
      <c r="AT555" s="397">
        <f t="shared" si="131"/>
        <v>1</v>
      </c>
      <c r="AU555" s="397">
        <f t="shared" si="131"/>
        <v>4</v>
      </c>
      <c r="AV555" s="397">
        <f t="shared" si="131"/>
        <v>1</v>
      </c>
      <c r="AW555" s="314">
        <f t="shared" si="144"/>
        <v>5.0440000000000005</v>
      </c>
    </row>
    <row r="556" spans="2:49" x14ac:dyDescent="0.25">
      <c r="B556" s="42"/>
      <c r="C556" s="265" t="s">
        <v>45</v>
      </c>
      <c r="D556" s="23" t="str">
        <f>IFERROR(VLOOKUP($C556,'World Cup Players'!B:X,3,FALSE),0)</f>
        <v>eng England</v>
      </c>
      <c r="E556" s="30"/>
      <c r="F556" s="23">
        <f>IFERROR(VLOOKUP($C556,'World Cup Players'!B:X,9,FALSE),0)</f>
        <v>660</v>
      </c>
      <c r="G556" s="23">
        <f>IFERROR(VLOOKUP($C556,'World Cup Players'!B:X,11,FALSE),0)</f>
        <v>0</v>
      </c>
      <c r="H556" s="23">
        <f>IFERROR(VLOOKUP($C556,'World Cup Players'!B:X,12,FALSE),0)</f>
        <v>0</v>
      </c>
      <c r="I556" s="41">
        <f>IFERROR(VLOOKUP($C556,'GAME WINNING GOALS'!A:B,2,FALSE),0)</f>
        <v>0</v>
      </c>
      <c r="J556" s="23">
        <f>IFERROR(VLOOKUP($C556,'World Cup Players'!B:X,17,FALSE),0)</f>
        <v>0</v>
      </c>
      <c r="K556" s="23">
        <f>IFERROR(VLOOKUP($C556,'World Cup Players'!B:X,18,FALSE),0)</f>
        <v>0</v>
      </c>
      <c r="L556" s="44">
        <f>IFERROR(VLOOKUP($C556,'World Cup GK'!B:AE,16,FALSE),0)</f>
        <v>5</v>
      </c>
      <c r="M556" s="44">
        <f>IFERROR(VLOOKUP($C556,'World Cup GK'!B:AE,19,FALSE),0)</f>
        <v>2</v>
      </c>
      <c r="N556" s="44">
        <f>IFERROR(VLOOKUP($C556,'World Cup GK'!B:AE,14,FALSE),0)</f>
        <v>15</v>
      </c>
      <c r="O556" s="44">
        <f>IFERROR(VLOOKUP($C556,'World Cup GK'!B:AE,11,FALSE),0)</f>
        <v>8</v>
      </c>
      <c r="P556" s="43">
        <f t="shared" si="141"/>
        <v>13.478</v>
      </c>
      <c r="S556" s="42"/>
      <c r="T556" s="265" t="s">
        <v>45</v>
      </c>
      <c r="U556" s="23" t="s">
        <v>1542</v>
      </c>
      <c r="V556" s="30"/>
      <c r="W556" s="23">
        <v>450</v>
      </c>
      <c r="X556" s="23">
        <v>0</v>
      </c>
      <c r="Y556" s="23">
        <v>0</v>
      </c>
      <c r="Z556" s="41">
        <v>0</v>
      </c>
      <c r="AA556" s="23">
        <v>0</v>
      </c>
      <c r="AB556" s="23">
        <v>0</v>
      </c>
      <c r="AC556" s="44">
        <v>4</v>
      </c>
      <c r="AD556" s="44">
        <v>2</v>
      </c>
      <c r="AE556" s="44">
        <v>9</v>
      </c>
      <c r="AF556" s="44">
        <v>5</v>
      </c>
      <c r="AG556" s="43">
        <v>10.285</v>
      </c>
      <c r="AI556" s="42"/>
      <c r="AJ556" s="265" t="s">
        <v>45</v>
      </c>
      <c r="AK556" s="23" t="s">
        <v>1542</v>
      </c>
      <c r="AL556" s="30"/>
      <c r="AM556" s="397">
        <f t="shared" si="132"/>
        <v>210</v>
      </c>
      <c r="AN556" s="397">
        <f t="shared" si="133"/>
        <v>0</v>
      </c>
      <c r="AO556" s="397">
        <f t="shared" si="133"/>
        <v>0</v>
      </c>
      <c r="AP556" s="397">
        <f t="shared" si="134"/>
        <v>0</v>
      </c>
      <c r="AQ556" s="397">
        <f t="shared" si="134"/>
        <v>0</v>
      </c>
      <c r="AR556" s="397">
        <f t="shared" si="134"/>
        <v>0</v>
      </c>
      <c r="AS556" s="397">
        <f t="shared" si="131"/>
        <v>1</v>
      </c>
      <c r="AT556" s="397">
        <f t="shared" si="131"/>
        <v>0</v>
      </c>
      <c r="AU556" s="397">
        <f t="shared" si="131"/>
        <v>6</v>
      </c>
      <c r="AV556" s="397">
        <f t="shared" si="131"/>
        <v>3</v>
      </c>
      <c r="AW556" s="314">
        <f t="shared" si="144"/>
        <v>3.1929999999999996</v>
      </c>
    </row>
    <row r="557" spans="2:49" x14ac:dyDescent="0.25">
      <c r="B557" s="42"/>
      <c r="C557" s="265" t="s">
        <v>761</v>
      </c>
      <c r="D557" s="23" t="str">
        <f>IFERROR(VLOOKUP($C557,'World Cup Players'!B:X,3,FALSE),0)</f>
        <v>jp Japan</v>
      </c>
      <c r="E557" s="30"/>
      <c r="F557" s="23">
        <f>IFERROR(VLOOKUP($C557,'World Cup Players'!B:X,9,FALSE),0)</f>
        <v>360</v>
      </c>
      <c r="G557" s="23">
        <f>IFERROR(VLOOKUP($C557,'World Cup Players'!B:X,11,FALSE),0)</f>
        <v>0</v>
      </c>
      <c r="H557" s="23">
        <f>IFERROR(VLOOKUP($C557,'World Cup Players'!B:X,12,FALSE),0)</f>
        <v>0</v>
      </c>
      <c r="I557" s="23">
        <f>IFERROR(VLOOKUP($C557,'GAME WINNING GOALS'!A:B,2,FALSE),0)</f>
        <v>0</v>
      </c>
      <c r="J557" s="23">
        <f>IFERROR(VLOOKUP($C557,'World Cup Players'!B:X,17,FALSE),0)</f>
        <v>0</v>
      </c>
      <c r="K557" s="23">
        <f>IFERROR(VLOOKUP($C557,'World Cup Players'!B:X,18,FALSE),0)</f>
        <v>0</v>
      </c>
      <c r="L557" s="44">
        <f>IFERROR(VLOOKUP($C557,'World Cup GK'!B:AE,16,FALSE),0)</f>
        <v>1</v>
      </c>
      <c r="M557" s="44">
        <f>IFERROR(VLOOKUP($C557,'World Cup GK'!B:AE,19,FALSE),0)</f>
        <v>1</v>
      </c>
      <c r="N557" s="44">
        <f>IFERROR(VLOOKUP($C557,'World Cup GK'!B:AE,14,FALSE),0)</f>
        <v>12</v>
      </c>
      <c r="O557" s="44">
        <f>IFERROR(VLOOKUP($C557,'World Cup GK'!B:AE,11,FALSE),0)</f>
        <v>5</v>
      </c>
      <c r="P557" s="43">
        <f t="shared" si="141"/>
        <v>6.1379999999999999</v>
      </c>
      <c r="S557" s="42"/>
      <c r="T557" s="265" t="s">
        <v>761</v>
      </c>
      <c r="U557" s="23" t="s">
        <v>1110</v>
      </c>
      <c r="V557" s="30"/>
      <c r="W557" s="23">
        <v>360</v>
      </c>
      <c r="X557" s="23">
        <v>0</v>
      </c>
      <c r="Y557" s="23">
        <v>0</v>
      </c>
      <c r="Z557" s="23">
        <v>0</v>
      </c>
      <c r="AA557" s="23">
        <v>0</v>
      </c>
      <c r="AB557" s="23">
        <v>0</v>
      </c>
      <c r="AC557" s="44">
        <v>1</v>
      </c>
      <c r="AD557" s="44">
        <v>1</v>
      </c>
      <c r="AE557" s="44">
        <v>12</v>
      </c>
      <c r="AF557" s="44">
        <v>5</v>
      </c>
      <c r="AG557" s="43">
        <v>6.1379999999999999</v>
      </c>
      <c r="AI557" s="42"/>
      <c r="AJ557" s="265" t="s">
        <v>761</v>
      </c>
      <c r="AK557" s="23" t="s">
        <v>1110</v>
      </c>
      <c r="AL557" s="30"/>
      <c r="AM557" s="397">
        <f t="shared" si="132"/>
        <v>0</v>
      </c>
      <c r="AN557" s="397">
        <f t="shared" si="133"/>
        <v>0</v>
      </c>
      <c r="AO557" s="397">
        <f t="shared" si="133"/>
        <v>0</v>
      </c>
      <c r="AP557" s="397">
        <f t="shared" si="134"/>
        <v>0</v>
      </c>
      <c r="AQ557" s="397">
        <f t="shared" si="134"/>
        <v>0</v>
      </c>
      <c r="AR557" s="397">
        <f t="shared" si="134"/>
        <v>0</v>
      </c>
      <c r="AS557" s="397">
        <f t="shared" si="131"/>
        <v>0</v>
      </c>
      <c r="AT557" s="397">
        <f t="shared" si="131"/>
        <v>0</v>
      </c>
      <c r="AU557" s="397">
        <f t="shared" si="131"/>
        <v>0</v>
      </c>
      <c r="AV557" s="397">
        <f t="shared" si="131"/>
        <v>0</v>
      </c>
      <c r="AW557" s="314">
        <f t="shared" si="135"/>
        <v>0</v>
      </c>
    </row>
    <row r="558" spans="2:49" x14ac:dyDescent="0.25">
      <c r="B558" s="42"/>
      <c r="C558" s="265" t="s">
        <v>788</v>
      </c>
      <c r="D558" s="23" t="str">
        <f>IFERROR(VLOOKUP($C558,'World Cup Players'!B:X,3,FALSE),0)</f>
        <v>tr Türkiye</v>
      </c>
      <c r="E558" s="30"/>
      <c r="F558" s="23">
        <f>IFERROR(VLOOKUP($C558,'World Cup Players'!B:X,9,FALSE),0)</f>
        <v>270</v>
      </c>
      <c r="G558" s="23">
        <f>IFERROR(VLOOKUP($C558,'World Cup Players'!B:X,11,FALSE),0)</f>
        <v>0</v>
      </c>
      <c r="H558" s="23">
        <f>IFERROR(VLOOKUP($C558,'World Cup Players'!B:X,12,FALSE),0)</f>
        <v>0</v>
      </c>
      <c r="I558" s="23">
        <f>IFERROR(VLOOKUP($C558,'GAME WINNING GOALS'!A:B,2,FALSE),0)</f>
        <v>0</v>
      </c>
      <c r="J558" s="23">
        <f>IFERROR(VLOOKUP($C558,'World Cup Players'!B:X,17,FALSE),0)</f>
        <v>0</v>
      </c>
      <c r="K558" s="23">
        <f>IFERROR(VLOOKUP($C558,'World Cup Players'!B:X,18,FALSE),0)</f>
        <v>0</v>
      </c>
      <c r="L558" s="44">
        <f>IFERROR(VLOOKUP($C558,'World Cup GK'!B:AE,16,FALSE),0)</f>
        <v>1</v>
      </c>
      <c r="M558" s="44">
        <f>IFERROR(VLOOKUP($C558,'World Cup GK'!B:AE,19,FALSE),0)</f>
        <v>0</v>
      </c>
      <c r="N558" s="44">
        <f>IFERROR(VLOOKUP($C558,'World Cup GK'!B:AE,14,FALSE),0)</f>
        <v>8</v>
      </c>
      <c r="O558" s="44">
        <f>IFERROR(VLOOKUP($C558,'World Cup GK'!B:AE,11,FALSE),0)</f>
        <v>5</v>
      </c>
      <c r="P558" s="43">
        <f t="shared" si="141"/>
        <v>3.5910000000000002</v>
      </c>
      <c r="S558" s="42"/>
      <c r="T558" s="265" t="s">
        <v>788</v>
      </c>
      <c r="U558" s="23" t="s">
        <v>654</v>
      </c>
      <c r="V558" s="30"/>
      <c r="W558" s="23">
        <v>270</v>
      </c>
      <c r="X558" s="23">
        <v>0</v>
      </c>
      <c r="Y558" s="23">
        <v>0</v>
      </c>
      <c r="Z558" s="23">
        <v>0</v>
      </c>
      <c r="AA558" s="23">
        <v>0</v>
      </c>
      <c r="AB558" s="23">
        <v>0</v>
      </c>
      <c r="AC558" s="44">
        <v>1</v>
      </c>
      <c r="AD558" s="44">
        <v>0</v>
      </c>
      <c r="AE558" s="44">
        <v>8</v>
      </c>
      <c r="AF558" s="44">
        <v>5</v>
      </c>
      <c r="AG558" s="43">
        <v>3.5910000000000002</v>
      </c>
      <c r="AI558" s="42"/>
      <c r="AJ558" s="265" t="s">
        <v>788</v>
      </c>
      <c r="AK558" s="23" t="s">
        <v>654</v>
      </c>
      <c r="AL558" s="30"/>
      <c r="AM558" s="397">
        <f t="shared" si="132"/>
        <v>0</v>
      </c>
      <c r="AN558" s="397">
        <f t="shared" si="133"/>
        <v>0</v>
      </c>
      <c r="AO558" s="397">
        <f t="shared" si="133"/>
        <v>0</v>
      </c>
      <c r="AP558" s="397">
        <f t="shared" si="134"/>
        <v>0</v>
      </c>
      <c r="AQ558" s="397">
        <f t="shared" si="134"/>
        <v>0</v>
      </c>
      <c r="AR558" s="397">
        <f t="shared" si="134"/>
        <v>0</v>
      </c>
      <c r="AS558" s="397">
        <f t="shared" si="131"/>
        <v>0</v>
      </c>
      <c r="AT558" s="397">
        <f t="shared" si="131"/>
        <v>0</v>
      </c>
      <c r="AU558" s="397">
        <f t="shared" si="131"/>
        <v>0</v>
      </c>
      <c r="AV558" s="397">
        <f t="shared" si="131"/>
        <v>0</v>
      </c>
      <c r="AW558" s="314">
        <f t="shared" si="135"/>
        <v>0</v>
      </c>
    </row>
    <row r="559" spans="2:49" x14ac:dyDescent="0.25">
      <c r="B559" s="42"/>
      <c r="C559" s="265" t="s">
        <v>1527</v>
      </c>
      <c r="D559" s="23" t="str">
        <f>IFERROR(VLOOKUP($C559,'World Cup Players'!B:X,3,FALSE),0)</f>
        <v>dz Algeria</v>
      </c>
      <c r="E559" s="30"/>
      <c r="F559" s="23">
        <f>IFERROR(VLOOKUP($C559,'World Cup Players'!B:X,9,FALSE),0)</f>
        <v>270</v>
      </c>
      <c r="G559" s="23">
        <f>IFERROR(VLOOKUP($C559,'World Cup Players'!B:X,11,FALSE),0)</f>
        <v>0</v>
      </c>
      <c r="H559" s="23">
        <f>IFERROR(VLOOKUP($C559,'World Cup Players'!#REF!,11,FALSE),0)</f>
        <v>0</v>
      </c>
      <c r="I559" s="23">
        <f>IFERROR(VLOOKUP($C559,'GAME WINNING GOALS'!A:B,2,FALSE),0)</f>
        <v>0</v>
      </c>
      <c r="J559" s="23">
        <f>IFERROR(VLOOKUP($C559,'World Cup Players'!#REF!,16,FALSE),0)</f>
        <v>0</v>
      </c>
      <c r="K559" s="23">
        <f>IFERROR(VLOOKUP($C559,'World Cup Players'!#REF!,16,FALSE),0)</f>
        <v>0</v>
      </c>
      <c r="L559" s="44">
        <f>IFERROR(VLOOKUP($C559,'World Cup GK'!B:AE,16,FALSE),0)</f>
        <v>1</v>
      </c>
      <c r="M559" s="44">
        <f>IFERROR(VLOOKUP($C559,'World Cup GK'!B:AE,19,FALSE),0)</f>
        <v>0</v>
      </c>
      <c r="N559" s="44">
        <f>IFERROR(VLOOKUP($C559,'World Cup GK'!B:AE,14,FALSE),0)</f>
        <v>8</v>
      </c>
      <c r="O559" s="44">
        <f>IFERROR(VLOOKUP($C559,'World Cup GK'!B:AE,11,FALSE),0)</f>
        <v>6</v>
      </c>
      <c r="P559" s="43">
        <f t="shared" si="141"/>
        <v>3.3410000000000002</v>
      </c>
      <c r="S559" s="42"/>
      <c r="T559" s="265" t="s">
        <v>1527</v>
      </c>
      <c r="U559" s="23" t="s">
        <v>1395</v>
      </c>
      <c r="V559" s="30"/>
      <c r="W559" s="23">
        <v>270</v>
      </c>
      <c r="X559" s="23">
        <v>0</v>
      </c>
      <c r="Y559" s="23">
        <v>0</v>
      </c>
      <c r="Z559" s="23">
        <v>0</v>
      </c>
      <c r="AA559" s="23">
        <v>0</v>
      </c>
      <c r="AB559" s="23">
        <v>0</v>
      </c>
      <c r="AC559" s="44">
        <v>1</v>
      </c>
      <c r="AD559" s="44">
        <v>0</v>
      </c>
      <c r="AE559" s="44">
        <v>8</v>
      </c>
      <c r="AF559" s="44">
        <v>6</v>
      </c>
      <c r="AG559" s="43">
        <v>3.3410000000000002</v>
      </c>
      <c r="AI559" s="42"/>
      <c r="AJ559" s="265" t="s">
        <v>1527</v>
      </c>
      <c r="AK559" s="23" t="s">
        <v>1395</v>
      </c>
      <c r="AL559" s="30"/>
      <c r="AM559" s="397">
        <f t="shared" si="132"/>
        <v>0</v>
      </c>
      <c r="AN559" s="397">
        <f t="shared" si="133"/>
        <v>0</v>
      </c>
      <c r="AO559" s="397">
        <f t="shared" si="133"/>
        <v>0</v>
      </c>
      <c r="AP559" s="397">
        <f t="shared" si="134"/>
        <v>0</v>
      </c>
      <c r="AQ559" s="397">
        <f t="shared" si="134"/>
        <v>0</v>
      </c>
      <c r="AR559" s="397">
        <f t="shared" si="134"/>
        <v>0</v>
      </c>
      <c r="AS559" s="397">
        <f t="shared" si="131"/>
        <v>0</v>
      </c>
      <c r="AT559" s="397">
        <f t="shared" si="131"/>
        <v>0</v>
      </c>
      <c r="AU559" s="397">
        <f t="shared" si="131"/>
        <v>0</v>
      </c>
      <c r="AV559" s="397">
        <f t="shared" si="131"/>
        <v>0</v>
      </c>
      <c r="AW559" s="314">
        <f t="shared" si="135"/>
        <v>0</v>
      </c>
    </row>
    <row r="560" spans="2:49" x14ac:dyDescent="0.25">
      <c r="B560" s="42"/>
      <c r="C560" s="265" t="s">
        <v>155</v>
      </c>
      <c r="D560" s="23">
        <f>IFERROR(VLOOKUP($C560,'World Cup Players'!B:X,3,FALSE),0)</f>
        <v>0</v>
      </c>
      <c r="E560" s="30"/>
      <c r="L560" s="44"/>
      <c r="M560" s="44"/>
      <c r="N560" s="44"/>
      <c r="O560" s="44"/>
      <c r="S560" s="42"/>
      <c r="T560" s="265" t="s">
        <v>155</v>
      </c>
      <c r="U560" s="23">
        <v>0</v>
      </c>
      <c r="V560" s="30"/>
      <c r="W560" s="23">
        <v>0</v>
      </c>
      <c r="X560" s="23">
        <v>0</v>
      </c>
      <c r="Y560" s="23">
        <v>0</v>
      </c>
      <c r="Z560" s="23">
        <v>0</v>
      </c>
      <c r="AA560" s="23">
        <v>0</v>
      </c>
      <c r="AB560" s="23">
        <v>0</v>
      </c>
      <c r="AC560" s="44">
        <v>0</v>
      </c>
      <c r="AD560" s="44">
        <v>0</v>
      </c>
      <c r="AE560" s="44">
        <v>0</v>
      </c>
      <c r="AF560" s="44">
        <v>0</v>
      </c>
      <c r="AG560" s="43">
        <v>0</v>
      </c>
      <c r="AI560" s="42"/>
      <c r="AJ560" s="265" t="s">
        <v>155</v>
      </c>
      <c r="AK560" s="23">
        <v>0</v>
      </c>
      <c r="AL560" s="30"/>
      <c r="AM560" s="397">
        <f t="shared" si="132"/>
        <v>0</v>
      </c>
      <c r="AN560" s="397">
        <f t="shared" si="133"/>
        <v>0</v>
      </c>
      <c r="AO560" s="397">
        <f t="shared" si="133"/>
        <v>0</v>
      </c>
      <c r="AP560" s="397">
        <f t="shared" si="134"/>
        <v>0</v>
      </c>
      <c r="AQ560" s="397">
        <f t="shared" si="134"/>
        <v>0</v>
      </c>
      <c r="AR560" s="397">
        <f t="shared" si="134"/>
        <v>0</v>
      </c>
      <c r="AS560" s="397">
        <f t="shared" si="131"/>
        <v>0</v>
      </c>
      <c r="AT560" s="397">
        <f t="shared" si="131"/>
        <v>0</v>
      </c>
      <c r="AU560" s="397">
        <f t="shared" si="131"/>
        <v>0</v>
      </c>
      <c r="AV560" s="397">
        <f t="shared" si="131"/>
        <v>0</v>
      </c>
      <c r="AW560" s="314">
        <f t="shared" ref="AW560:AW566" si="145">P560-AG560</f>
        <v>0</v>
      </c>
    </row>
    <row r="561" spans="2:49" x14ac:dyDescent="0.25">
      <c r="B561" s="42"/>
      <c r="C561" s="265" t="s">
        <v>314</v>
      </c>
      <c r="D561" s="23">
        <f>IFERROR(VLOOKUP($C561,'World Cup Players'!B:X,3,FALSE),0)</f>
        <v>0</v>
      </c>
      <c r="E561" s="30"/>
      <c r="L561" s="44"/>
      <c r="M561" s="44"/>
      <c r="N561" s="44"/>
      <c r="O561" s="44"/>
      <c r="S561" s="42"/>
      <c r="T561" s="265" t="s">
        <v>314</v>
      </c>
      <c r="U561" s="23">
        <v>0</v>
      </c>
      <c r="V561" s="30"/>
      <c r="W561" s="23">
        <v>0</v>
      </c>
      <c r="X561" s="23">
        <v>0</v>
      </c>
      <c r="Y561" s="23">
        <v>0</v>
      </c>
      <c r="Z561" s="23">
        <v>0</v>
      </c>
      <c r="AA561" s="23">
        <v>0</v>
      </c>
      <c r="AB561" s="23">
        <v>0</v>
      </c>
      <c r="AC561" s="44">
        <v>0</v>
      </c>
      <c r="AD561" s="44">
        <v>0</v>
      </c>
      <c r="AE561" s="44">
        <v>0</v>
      </c>
      <c r="AF561" s="44">
        <v>0</v>
      </c>
      <c r="AG561" s="43">
        <v>0</v>
      </c>
      <c r="AI561" s="42"/>
      <c r="AJ561" s="265" t="s">
        <v>314</v>
      </c>
      <c r="AK561" s="23">
        <v>0</v>
      </c>
      <c r="AL561" s="30"/>
      <c r="AM561" s="397">
        <f t="shared" si="132"/>
        <v>0</v>
      </c>
      <c r="AN561" s="397">
        <f t="shared" si="133"/>
        <v>0</v>
      </c>
      <c r="AO561" s="397">
        <f t="shared" si="133"/>
        <v>0</v>
      </c>
      <c r="AP561" s="397">
        <f t="shared" si="134"/>
        <v>0</v>
      </c>
      <c r="AQ561" s="397">
        <f t="shared" si="134"/>
        <v>0</v>
      </c>
      <c r="AR561" s="397">
        <f t="shared" si="134"/>
        <v>0</v>
      </c>
      <c r="AS561" s="397">
        <f t="shared" si="131"/>
        <v>0</v>
      </c>
      <c r="AT561" s="397">
        <f t="shared" si="131"/>
        <v>0</v>
      </c>
      <c r="AU561" s="397">
        <f t="shared" si="131"/>
        <v>0</v>
      </c>
      <c r="AV561" s="397">
        <f t="shared" si="131"/>
        <v>0</v>
      </c>
      <c r="AW561" s="314">
        <f t="shared" si="145"/>
        <v>0</v>
      </c>
    </row>
    <row r="562" spans="2:49" x14ac:dyDescent="0.25">
      <c r="B562" s="42"/>
      <c r="C562" s="265" t="s">
        <v>158</v>
      </c>
      <c r="D562" s="23">
        <f>IFERROR(VLOOKUP($C562,'World Cup Players'!B:X,3,FALSE),0)</f>
        <v>0</v>
      </c>
      <c r="E562" s="30"/>
      <c r="L562" s="44"/>
      <c r="M562" s="44"/>
      <c r="N562" s="44"/>
      <c r="O562" s="44"/>
      <c r="S562" s="42"/>
      <c r="T562" s="265" t="s">
        <v>158</v>
      </c>
      <c r="U562" s="23">
        <v>0</v>
      </c>
      <c r="V562" s="30"/>
      <c r="W562" s="23">
        <v>0</v>
      </c>
      <c r="X562" s="23">
        <v>0</v>
      </c>
      <c r="Y562" s="23">
        <v>0</v>
      </c>
      <c r="Z562" s="23">
        <v>0</v>
      </c>
      <c r="AA562" s="23">
        <v>0</v>
      </c>
      <c r="AB562" s="23">
        <v>0</v>
      </c>
      <c r="AC562" s="44">
        <v>0</v>
      </c>
      <c r="AD562" s="44">
        <v>0</v>
      </c>
      <c r="AE562" s="44">
        <v>0</v>
      </c>
      <c r="AF562" s="44">
        <v>0</v>
      </c>
      <c r="AG562" s="43">
        <v>0</v>
      </c>
      <c r="AI562" s="42"/>
      <c r="AJ562" s="265" t="s">
        <v>158</v>
      </c>
      <c r="AK562" s="23">
        <v>0</v>
      </c>
      <c r="AL562" s="30"/>
      <c r="AM562" s="397">
        <f t="shared" si="132"/>
        <v>0</v>
      </c>
      <c r="AN562" s="397">
        <f t="shared" si="133"/>
        <v>0</v>
      </c>
      <c r="AO562" s="397">
        <f t="shared" si="133"/>
        <v>0</v>
      </c>
      <c r="AP562" s="397">
        <f t="shared" si="134"/>
        <v>0</v>
      </c>
      <c r="AQ562" s="397">
        <f t="shared" si="134"/>
        <v>0</v>
      </c>
      <c r="AR562" s="397">
        <f t="shared" si="134"/>
        <v>0</v>
      </c>
      <c r="AS562" s="397">
        <f t="shared" si="131"/>
        <v>0</v>
      </c>
      <c r="AT562" s="397">
        <f t="shared" si="131"/>
        <v>0</v>
      </c>
      <c r="AU562" s="397">
        <f t="shared" si="131"/>
        <v>0</v>
      </c>
      <c r="AV562" s="397">
        <f t="shared" si="131"/>
        <v>0</v>
      </c>
      <c r="AW562" s="314">
        <f t="shared" si="145"/>
        <v>0</v>
      </c>
    </row>
    <row r="563" spans="2:49" x14ac:dyDescent="0.25">
      <c r="B563" s="40" t="str">
        <f>Master!K247</f>
        <v>Victoria Pickles</v>
      </c>
      <c r="C563" s="293"/>
      <c r="D563" s="35">
        <f t="shared" ref="D563:I563" si="146">SUM(D564:D588)</f>
        <v>0</v>
      </c>
      <c r="E563" s="35">
        <f t="shared" si="146"/>
        <v>0</v>
      </c>
      <c r="F563" s="35">
        <f t="shared" si="146"/>
        <v>10238</v>
      </c>
      <c r="G563" s="35">
        <f>SUM(G564:G588)</f>
        <v>43</v>
      </c>
      <c r="H563" s="35">
        <f t="shared" si="146"/>
        <v>19</v>
      </c>
      <c r="I563" s="35">
        <f t="shared" si="146"/>
        <v>16</v>
      </c>
      <c r="J563" s="35">
        <f t="shared" ref="J563:K563" si="147">SUM(J564:J588)</f>
        <v>6</v>
      </c>
      <c r="K563" s="35">
        <f t="shared" si="147"/>
        <v>1</v>
      </c>
      <c r="L563" s="35">
        <f>SUM(L564:L593)</f>
        <v>20</v>
      </c>
      <c r="M563" s="35">
        <f>SUM(M564:M593)</f>
        <v>10</v>
      </c>
      <c r="N563" s="35">
        <f>SUM(N564:N593)</f>
        <v>52</v>
      </c>
      <c r="O563" s="35">
        <f>SUM(O564:O593)</f>
        <v>32</v>
      </c>
      <c r="P563" s="43">
        <f t="shared" si="141"/>
        <v>193.37540000000001</v>
      </c>
      <c r="S563" s="40" t="s">
        <v>323</v>
      </c>
      <c r="T563" s="293"/>
      <c r="U563" s="35">
        <v>0</v>
      </c>
      <c r="V563" s="35">
        <v>0</v>
      </c>
      <c r="W563" s="35">
        <v>8731</v>
      </c>
      <c r="X563" s="35">
        <v>41</v>
      </c>
      <c r="Y563" s="35">
        <v>16</v>
      </c>
      <c r="Z563" s="35">
        <v>15</v>
      </c>
      <c r="AA563" s="35">
        <v>6</v>
      </c>
      <c r="AB563" s="35">
        <v>1</v>
      </c>
      <c r="AC563" s="35">
        <v>17</v>
      </c>
      <c r="AD563" s="35">
        <v>10</v>
      </c>
      <c r="AE563" s="35">
        <v>36</v>
      </c>
      <c r="AF563" s="35">
        <v>25</v>
      </c>
      <c r="AG563" s="43">
        <v>170.41729999999998</v>
      </c>
      <c r="AI563" s="40" t="s">
        <v>323</v>
      </c>
      <c r="AJ563" s="293"/>
      <c r="AK563" s="35">
        <v>0</v>
      </c>
      <c r="AL563" s="35">
        <v>0</v>
      </c>
      <c r="AM563" s="397">
        <f t="shared" si="132"/>
        <v>1507</v>
      </c>
      <c r="AN563" s="397">
        <f t="shared" si="133"/>
        <v>2</v>
      </c>
      <c r="AO563" s="397">
        <f t="shared" si="133"/>
        <v>3</v>
      </c>
      <c r="AP563" s="397">
        <f t="shared" si="134"/>
        <v>1</v>
      </c>
      <c r="AQ563" s="397">
        <f t="shared" si="134"/>
        <v>0</v>
      </c>
      <c r="AR563" s="397">
        <f t="shared" si="134"/>
        <v>0</v>
      </c>
      <c r="AS563" s="397">
        <f t="shared" si="131"/>
        <v>3</v>
      </c>
      <c r="AT563" s="397">
        <f t="shared" si="131"/>
        <v>0</v>
      </c>
      <c r="AU563" s="397">
        <f t="shared" si="131"/>
        <v>16</v>
      </c>
      <c r="AV563" s="397">
        <f t="shared" si="131"/>
        <v>7</v>
      </c>
      <c r="AW563" s="314">
        <f t="shared" si="145"/>
        <v>22.95810000000003</v>
      </c>
    </row>
    <row r="564" spans="2:49" x14ac:dyDescent="0.25">
      <c r="B564" s="24"/>
      <c r="C564" s="265" t="s">
        <v>211</v>
      </c>
      <c r="D564" s="23" t="str">
        <f>IFERROR(VLOOKUP($C564,'World Cup Players'!B:X,3,FALSE),0)</f>
        <v>ar Argentina</v>
      </c>
      <c r="E564" s="30"/>
      <c r="F564" s="23">
        <f>IFERROR(VLOOKUP($C564,'World Cup Players'!B:X,9,FALSE),0)</f>
        <v>620</v>
      </c>
      <c r="G564" s="23">
        <f>IFERROR(VLOOKUP($C564,'World Cup Players'!B:X,11,FALSE),0)</f>
        <v>8</v>
      </c>
      <c r="H564" s="23">
        <f>IFERROR(VLOOKUP($C564,'World Cup Players'!B:X,12,FALSE),0)</f>
        <v>4</v>
      </c>
      <c r="I564" s="23">
        <f>IFERROR(VLOOKUP($C564,'GAME WINNING GOALS'!A:B,2,FALSE),0)</f>
        <v>2</v>
      </c>
      <c r="J564" s="23">
        <f>IFERROR(VLOOKUP($C564,'World Cup Players'!B:X,17,FALSE),0)</f>
        <v>0</v>
      </c>
      <c r="K564" s="23">
        <f>IFERROR(VLOOKUP($C564,'World Cup Players'!B:X,18,FALSE),0)</f>
        <v>0</v>
      </c>
      <c r="L564" s="44">
        <f>IFERROR(VLOOKUP($C564,'World Cup GK'!B:AE,16,FALSE),0)</f>
        <v>0</v>
      </c>
      <c r="M564" s="44">
        <f>IFERROR(VLOOKUP($C564,'World Cup GK'!B:AE,19,FALSE),0)</f>
        <v>0</v>
      </c>
      <c r="N564" s="44">
        <f>IFERROR(VLOOKUP($C564,'World Cup GK'!B:AE,14,FALSE),0)</f>
        <v>0</v>
      </c>
      <c r="O564" s="44">
        <f>IFERROR(VLOOKUP($C564,'World Cup GK'!B:AE,11,FALSE),0)</f>
        <v>0</v>
      </c>
      <c r="P564" s="43">
        <f t="shared" si="141"/>
        <v>19.146000000000001</v>
      </c>
      <c r="S564" s="24"/>
      <c r="T564" s="265" t="s">
        <v>211</v>
      </c>
      <c r="U564" s="23" t="s">
        <v>1404</v>
      </c>
      <c r="V564" s="30"/>
      <c r="W564" s="23">
        <v>410</v>
      </c>
      <c r="X564" s="23">
        <v>8</v>
      </c>
      <c r="Y564" s="23">
        <v>1</v>
      </c>
      <c r="Z564" s="23">
        <v>2</v>
      </c>
      <c r="AA564" s="23">
        <v>0</v>
      </c>
      <c r="AB564" s="23">
        <v>0</v>
      </c>
      <c r="AC564" s="44">
        <v>0</v>
      </c>
      <c r="AD564" s="44">
        <v>0</v>
      </c>
      <c r="AE564" s="44">
        <v>0</v>
      </c>
      <c r="AF564" s="44">
        <v>0</v>
      </c>
      <c r="AG564" s="43">
        <v>14.403</v>
      </c>
      <c r="AI564" s="24"/>
      <c r="AJ564" s="265" t="s">
        <v>211</v>
      </c>
      <c r="AK564" s="23" t="s">
        <v>1404</v>
      </c>
      <c r="AL564" s="30"/>
      <c r="AM564" s="397">
        <f t="shared" si="132"/>
        <v>210</v>
      </c>
      <c r="AN564" s="397">
        <f t="shared" si="133"/>
        <v>0</v>
      </c>
      <c r="AO564" s="397">
        <f t="shared" si="133"/>
        <v>3</v>
      </c>
      <c r="AP564" s="397">
        <f t="shared" si="134"/>
        <v>0</v>
      </c>
      <c r="AQ564" s="397">
        <f t="shared" si="134"/>
        <v>0</v>
      </c>
      <c r="AR564" s="397">
        <f t="shared" si="134"/>
        <v>0</v>
      </c>
      <c r="AS564" s="397">
        <f t="shared" si="131"/>
        <v>0</v>
      </c>
      <c r="AT564" s="397">
        <f t="shared" si="131"/>
        <v>0</v>
      </c>
      <c r="AU564" s="397">
        <f t="shared" si="131"/>
        <v>0</v>
      </c>
      <c r="AV564" s="397">
        <f t="shared" si="131"/>
        <v>0</v>
      </c>
      <c r="AW564" s="314">
        <f t="shared" si="145"/>
        <v>4.7430000000000003</v>
      </c>
    </row>
    <row r="565" spans="2:49" x14ac:dyDescent="0.25">
      <c r="B565" s="24"/>
      <c r="C565" s="265" t="s">
        <v>5</v>
      </c>
      <c r="D565" s="23" t="str">
        <f>IFERROR(VLOOKUP($C565,'World Cup Players'!B:X,3,FALSE),0)</f>
        <v>eng England</v>
      </c>
      <c r="E565" s="30"/>
      <c r="F565" s="23">
        <f>IFERROR(VLOOKUP($C565,'World Cup Players'!B:X,9,FALSE),0)</f>
        <v>652</v>
      </c>
      <c r="G565" s="23">
        <f>IFERROR(VLOOKUP($C565,'World Cup Players'!B:X,11,FALSE),0)</f>
        <v>6</v>
      </c>
      <c r="H565" s="23">
        <f>IFERROR(VLOOKUP($C565,'World Cup Players'!B:X,12,FALSE),0)</f>
        <v>1</v>
      </c>
      <c r="I565" s="23">
        <f>IFERROR(VLOOKUP($C565,'GAME WINNING GOALS'!A:B,2,FALSE),0)</f>
        <v>2</v>
      </c>
      <c r="J565" s="23">
        <f>IFERROR(VLOOKUP($C565,'World Cup Players'!B:X,17,FALSE),0)</f>
        <v>0</v>
      </c>
      <c r="K565" s="23">
        <f>IFERROR(VLOOKUP($C565,'World Cup Players'!B:X,18,FALSE),0)</f>
        <v>0</v>
      </c>
      <c r="L565" s="44">
        <f>IFERROR(VLOOKUP($C565,'World Cup GK'!B:AE,16,FALSE),0)</f>
        <v>0</v>
      </c>
      <c r="M565" s="44">
        <f>IFERROR(VLOOKUP($C565,'World Cup GK'!B:AE,19,FALSE),0)</f>
        <v>0</v>
      </c>
      <c r="N565" s="44">
        <f>IFERROR(VLOOKUP($C565,'World Cup GK'!B:AE,14,FALSE),0)</f>
        <v>0</v>
      </c>
      <c r="O565" s="44">
        <f>IFERROR(VLOOKUP($C565,'World Cup GK'!B:AE,11,FALSE),0)</f>
        <v>0</v>
      </c>
      <c r="P565" s="43">
        <f t="shared" si="141"/>
        <v>14.4116</v>
      </c>
      <c r="S565" s="24"/>
      <c r="T565" s="265" t="s">
        <v>5</v>
      </c>
      <c r="U565" s="23" t="s">
        <v>1542</v>
      </c>
      <c r="V565" s="30"/>
      <c r="W565" s="23">
        <v>442</v>
      </c>
      <c r="X565" s="23">
        <v>6</v>
      </c>
      <c r="Y565" s="23">
        <v>1</v>
      </c>
      <c r="Z565" s="23">
        <v>2</v>
      </c>
      <c r="AA565" s="23">
        <v>0</v>
      </c>
      <c r="AB565" s="23">
        <v>0</v>
      </c>
      <c r="AC565" s="44">
        <v>0</v>
      </c>
      <c r="AD565" s="44">
        <v>0</v>
      </c>
      <c r="AE565" s="44">
        <v>0</v>
      </c>
      <c r="AF565" s="44">
        <v>0</v>
      </c>
      <c r="AG565" s="43">
        <v>12.6686</v>
      </c>
      <c r="AI565" s="24"/>
      <c r="AJ565" s="265" t="s">
        <v>5</v>
      </c>
      <c r="AK565" s="23" t="s">
        <v>1542</v>
      </c>
      <c r="AL565" s="30"/>
      <c r="AM565" s="397">
        <f t="shared" si="132"/>
        <v>210</v>
      </c>
      <c r="AN565" s="397">
        <f t="shared" si="133"/>
        <v>0</v>
      </c>
      <c r="AO565" s="397">
        <f t="shared" si="133"/>
        <v>0</v>
      </c>
      <c r="AP565" s="397">
        <f t="shared" si="134"/>
        <v>0</v>
      </c>
      <c r="AQ565" s="397">
        <f t="shared" si="134"/>
        <v>0</v>
      </c>
      <c r="AR565" s="397">
        <f t="shared" si="134"/>
        <v>0</v>
      </c>
      <c r="AS565" s="397">
        <f t="shared" si="131"/>
        <v>0</v>
      </c>
      <c r="AT565" s="397">
        <f t="shared" si="131"/>
        <v>0</v>
      </c>
      <c r="AU565" s="397">
        <f t="shared" si="131"/>
        <v>0</v>
      </c>
      <c r="AV565" s="397">
        <f t="shared" si="131"/>
        <v>0</v>
      </c>
      <c r="AW565" s="314">
        <f t="shared" si="145"/>
        <v>1.7430000000000003</v>
      </c>
    </row>
    <row r="566" spans="2:49" x14ac:dyDescent="0.25">
      <c r="B566" s="24"/>
      <c r="C566" s="265" t="s">
        <v>689</v>
      </c>
      <c r="D566" s="23" t="str">
        <f>IFERROR(VLOOKUP($C566,'World Cup Players'!B:X,3,FALSE),0)</f>
        <v>no Norway</v>
      </c>
      <c r="E566" s="30"/>
      <c r="F566" s="23">
        <f>IFERROR(VLOOKUP($C566,'World Cup Players'!B:X,9,FALSE),0)</f>
        <v>465</v>
      </c>
      <c r="G566" s="23">
        <f>IFERROR(VLOOKUP($C566,'World Cup Players'!B:X,11,FALSE),0)</f>
        <v>7</v>
      </c>
      <c r="H566" s="23">
        <f>IFERROR(VLOOKUP($C566,'World Cup Players'!B:X,12,FALSE),0)</f>
        <v>0</v>
      </c>
      <c r="I566" s="23">
        <f>IFERROR(VLOOKUP($C566,'GAME WINNING GOALS'!A:B,2,FALSE),0)</f>
        <v>4</v>
      </c>
      <c r="J566" s="23">
        <f>IFERROR(VLOOKUP($C566,'World Cup Players'!B:X,17,FALSE),0)</f>
        <v>0</v>
      </c>
      <c r="K566" s="23">
        <f>IFERROR(VLOOKUP($C566,'World Cup Players'!B:X,18,FALSE),0)</f>
        <v>0</v>
      </c>
      <c r="L566" s="44">
        <f>IFERROR(VLOOKUP($C566,'World Cup GK'!B:AE,16,FALSE),0)</f>
        <v>0</v>
      </c>
      <c r="M566" s="44">
        <f>IFERROR(VLOOKUP($C566,'World Cup GK'!B:AE,19,FALSE),0)</f>
        <v>0</v>
      </c>
      <c r="N566" s="44">
        <f>IFERROR(VLOOKUP($C566,'World Cup GK'!B:AE,14,FALSE),0)</f>
        <v>0</v>
      </c>
      <c r="O566" s="44">
        <f>IFERROR(VLOOKUP($C566,'World Cup GK'!B:AE,11,FALSE),0)</f>
        <v>0</v>
      </c>
      <c r="P566" s="43">
        <f t="shared" si="141"/>
        <v>14.859500000000001</v>
      </c>
      <c r="S566" s="24"/>
      <c r="T566" s="265" t="s">
        <v>689</v>
      </c>
      <c r="U566" s="23" t="s">
        <v>1397</v>
      </c>
      <c r="V566" s="30"/>
      <c r="W566" s="23">
        <v>360</v>
      </c>
      <c r="X566" s="23">
        <v>7</v>
      </c>
      <c r="Y566" s="23">
        <v>0</v>
      </c>
      <c r="Z566" s="23">
        <v>4</v>
      </c>
      <c r="AA566" s="23">
        <v>0</v>
      </c>
      <c r="AB566" s="23">
        <v>0</v>
      </c>
      <c r="AC566" s="44">
        <v>0</v>
      </c>
      <c r="AD566" s="44">
        <v>0</v>
      </c>
      <c r="AE566" s="44">
        <v>0</v>
      </c>
      <c r="AF566" s="44">
        <v>0</v>
      </c>
      <c r="AG566" s="43">
        <v>13.988</v>
      </c>
      <c r="AI566" s="24"/>
      <c r="AJ566" s="265" t="s">
        <v>689</v>
      </c>
      <c r="AK566" s="23" t="s">
        <v>1397</v>
      </c>
      <c r="AL566" s="30"/>
      <c r="AM566" s="397">
        <f t="shared" si="132"/>
        <v>105</v>
      </c>
      <c r="AN566" s="397">
        <f t="shared" si="133"/>
        <v>0</v>
      </c>
      <c r="AO566" s="397">
        <f t="shared" si="133"/>
        <v>0</v>
      </c>
      <c r="AP566" s="397">
        <f t="shared" si="134"/>
        <v>0</v>
      </c>
      <c r="AQ566" s="397">
        <f t="shared" si="134"/>
        <v>0</v>
      </c>
      <c r="AR566" s="397">
        <f t="shared" si="134"/>
        <v>0</v>
      </c>
      <c r="AS566" s="397">
        <f t="shared" si="131"/>
        <v>0</v>
      </c>
      <c r="AT566" s="397">
        <f t="shared" si="131"/>
        <v>0</v>
      </c>
      <c r="AU566" s="397">
        <f t="shared" si="131"/>
        <v>0</v>
      </c>
      <c r="AV566" s="397">
        <f t="shared" si="131"/>
        <v>0</v>
      </c>
      <c r="AW566" s="314">
        <f t="shared" si="145"/>
        <v>0.87150000000000105</v>
      </c>
    </row>
    <row r="567" spans="2:49" x14ac:dyDescent="0.25">
      <c r="B567" s="24"/>
      <c r="C567" s="265" t="s">
        <v>249</v>
      </c>
      <c r="D567" s="23" t="str">
        <f>IFERROR(VLOOKUP($C567,'World Cup Players'!B:X,3,FALSE),0)</f>
        <v>br Brazil</v>
      </c>
      <c r="E567" s="30"/>
      <c r="F567" s="23">
        <f>IFERROR(VLOOKUP($C567,'World Cup Players'!B:X,9,FALSE),0)</f>
        <v>129</v>
      </c>
      <c r="G567" s="23">
        <f>IFERROR(VLOOKUP($C567,'World Cup Players'!B:X,11,FALSE),0)</f>
        <v>0</v>
      </c>
      <c r="H567" s="23">
        <f>IFERROR(VLOOKUP($C567,'World Cup Players'!B:X,12,FALSE),0)</f>
        <v>0</v>
      </c>
      <c r="I567" s="23">
        <f>IFERROR(VLOOKUP($C567,'GAME WINNING GOALS'!A:B,2,FALSE),0)</f>
        <v>0</v>
      </c>
      <c r="J567" s="23">
        <f>IFERROR(VLOOKUP($C567,'World Cup Players'!B:X,17,FALSE),0)</f>
        <v>0</v>
      </c>
      <c r="K567" s="23">
        <f>IFERROR(VLOOKUP($C567,'World Cup Players'!B:X,18,FALSE),0)</f>
        <v>0</v>
      </c>
      <c r="L567" s="44">
        <f>IFERROR(VLOOKUP($C567,'World Cup GK'!B:AE,16,FALSE),0)</f>
        <v>0</v>
      </c>
      <c r="M567" s="44">
        <f>IFERROR(VLOOKUP($C567,'World Cup GK'!B:AE,19,FALSE),0)</f>
        <v>0</v>
      </c>
      <c r="N567" s="44">
        <f>IFERROR(VLOOKUP($C567,'World Cup GK'!B:AE,14,FALSE),0)</f>
        <v>0</v>
      </c>
      <c r="O567" s="44">
        <f>IFERROR(VLOOKUP($C567,'World Cup GK'!B:AE,11,FALSE),0)</f>
        <v>0</v>
      </c>
      <c r="P567" s="43">
        <f t="shared" si="141"/>
        <v>1.0707</v>
      </c>
      <c r="S567" s="24"/>
      <c r="T567" s="265" t="s">
        <v>249</v>
      </c>
      <c r="U567" s="23" t="s">
        <v>989</v>
      </c>
      <c r="V567" s="30"/>
      <c r="W567" s="23">
        <v>129</v>
      </c>
      <c r="X567" s="23">
        <v>0</v>
      </c>
      <c r="Y567" s="23">
        <v>0</v>
      </c>
      <c r="Z567" s="23">
        <v>0</v>
      </c>
      <c r="AA567" s="23">
        <v>0</v>
      </c>
      <c r="AB567" s="23">
        <v>0</v>
      </c>
      <c r="AC567" s="44">
        <v>0</v>
      </c>
      <c r="AD567" s="44">
        <v>0</v>
      </c>
      <c r="AE567" s="44">
        <v>0</v>
      </c>
      <c r="AF567" s="44">
        <v>0</v>
      </c>
      <c r="AG567" s="43">
        <v>1.0707</v>
      </c>
      <c r="AI567" s="24"/>
      <c r="AJ567" s="265" t="s">
        <v>249</v>
      </c>
      <c r="AK567" s="23" t="s">
        <v>989</v>
      </c>
      <c r="AL567" s="30"/>
      <c r="AM567" s="397">
        <f t="shared" si="132"/>
        <v>0</v>
      </c>
      <c r="AN567" s="397">
        <f t="shared" si="133"/>
        <v>0</v>
      </c>
      <c r="AO567" s="397">
        <f t="shared" si="133"/>
        <v>0</v>
      </c>
      <c r="AP567" s="397">
        <f t="shared" si="134"/>
        <v>0</v>
      </c>
      <c r="AQ567" s="397">
        <f t="shared" si="134"/>
        <v>0</v>
      </c>
      <c r="AR567" s="397">
        <f t="shared" si="134"/>
        <v>0</v>
      </c>
      <c r="AS567" s="397">
        <f t="shared" si="131"/>
        <v>0</v>
      </c>
      <c r="AT567" s="397">
        <f t="shared" si="131"/>
        <v>0</v>
      </c>
      <c r="AU567" s="397">
        <f t="shared" si="131"/>
        <v>0</v>
      </c>
      <c r="AV567" s="397">
        <f t="shared" si="131"/>
        <v>0</v>
      </c>
      <c r="AW567" s="314">
        <f t="shared" si="135"/>
        <v>0</v>
      </c>
    </row>
    <row r="568" spans="2:49" x14ac:dyDescent="0.25">
      <c r="B568" s="24"/>
      <c r="C568" s="265" t="s">
        <v>697</v>
      </c>
      <c r="D568" s="23" t="str">
        <f>IFERROR(VLOOKUP($C568,'World Cup Players'!B:X,3,FALSE),0)</f>
        <v>co Colombia</v>
      </c>
      <c r="E568" s="30"/>
      <c r="F568" s="23">
        <f>IFERROR(VLOOKUP($C568,'World Cup Players'!B:X,9,FALSE),0)</f>
        <v>478</v>
      </c>
      <c r="G568" s="23">
        <f>IFERROR(VLOOKUP($C568,'World Cup Players'!B:X,11,FALSE),0)</f>
        <v>1</v>
      </c>
      <c r="H568" s="23">
        <f>IFERROR(VLOOKUP($C568,'World Cup Players'!B:X,12,FALSE),0)</f>
        <v>1</v>
      </c>
      <c r="I568" s="23">
        <f>IFERROR(VLOOKUP($C568,'GAME WINNING GOALS'!A:B,2,FALSE),0)</f>
        <v>1</v>
      </c>
      <c r="J568" s="23">
        <f>IFERROR(VLOOKUP($C568,'World Cup Players'!B:X,17,FALSE),0)</f>
        <v>0</v>
      </c>
      <c r="K568" s="23">
        <f>IFERROR(VLOOKUP($C568,'World Cup Players'!B:X,18,FALSE),0)</f>
        <v>0</v>
      </c>
      <c r="L568" s="44">
        <f>IFERROR(VLOOKUP($C568,'World Cup GK'!B:AE,16,FALSE),0)</f>
        <v>0</v>
      </c>
      <c r="M568" s="44">
        <f>IFERROR(VLOOKUP($C568,'World Cup GK'!B:AE,19,FALSE),0)</f>
        <v>0</v>
      </c>
      <c r="N568" s="44">
        <f>IFERROR(VLOOKUP($C568,'World Cup GK'!B:AE,14,FALSE),0)</f>
        <v>0</v>
      </c>
      <c r="O568" s="44">
        <f>IFERROR(VLOOKUP($C568,'World Cup GK'!B:AE,11,FALSE),0)</f>
        <v>0</v>
      </c>
      <c r="P568" s="43">
        <f t="shared" si="141"/>
        <v>6.9673999999999996</v>
      </c>
      <c r="S568" s="24"/>
      <c r="T568" s="265" t="s">
        <v>697</v>
      </c>
      <c r="U568" s="23" t="s">
        <v>1547</v>
      </c>
      <c r="V568" s="30"/>
      <c r="W568" s="23">
        <v>478</v>
      </c>
      <c r="X568" s="23">
        <v>1</v>
      </c>
      <c r="Y568" s="23">
        <v>1</v>
      </c>
      <c r="Z568" s="23">
        <v>1</v>
      </c>
      <c r="AA568" s="23">
        <v>0</v>
      </c>
      <c r="AB568" s="23">
        <v>0</v>
      </c>
      <c r="AC568" s="44">
        <v>0</v>
      </c>
      <c r="AD568" s="44">
        <v>0</v>
      </c>
      <c r="AE568" s="44">
        <v>0</v>
      </c>
      <c r="AF568" s="44">
        <v>0</v>
      </c>
      <c r="AG568" s="43">
        <v>6.9673999999999996</v>
      </c>
      <c r="AI568" s="24"/>
      <c r="AJ568" s="265" t="s">
        <v>697</v>
      </c>
      <c r="AK568" s="23" t="s">
        <v>1547</v>
      </c>
      <c r="AL568" s="30"/>
      <c r="AM568" s="397">
        <f t="shared" si="132"/>
        <v>0</v>
      </c>
      <c r="AN568" s="397">
        <f t="shared" si="133"/>
        <v>0</v>
      </c>
      <c r="AO568" s="397">
        <f t="shared" si="133"/>
        <v>0</v>
      </c>
      <c r="AP568" s="397">
        <f t="shared" si="134"/>
        <v>0</v>
      </c>
      <c r="AQ568" s="397">
        <f t="shared" si="134"/>
        <v>0</v>
      </c>
      <c r="AR568" s="397">
        <f t="shared" si="134"/>
        <v>0</v>
      </c>
      <c r="AS568" s="397">
        <f t="shared" si="131"/>
        <v>0</v>
      </c>
      <c r="AT568" s="397">
        <f t="shared" si="131"/>
        <v>0</v>
      </c>
      <c r="AU568" s="397">
        <f t="shared" si="131"/>
        <v>0</v>
      </c>
      <c r="AV568" s="397">
        <f t="shared" si="131"/>
        <v>0</v>
      </c>
      <c r="AW568" s="314">
        <f t="shared" si="135"/>
        <v>0</v>
      </c>
    </row>
    <row r="569" spans="2:49" x14ac:dyDescent="0.25">
      <c r="B569" s="24"/>
      <c r="C569" s="265" t="s">
        <v>693</v>
      </c>
      <c r="D569" s="23" t="str">
        <f>IFERROR(VLOOKUP($C569,'World Cup Players'!B:X,3,FALSE),0)</f>
        <v>ma Morocco</v>
      </c>
      <c r="E569" s="30"/>
      <c r="F569" s="23">
        <f>IFERROR(VLOOKUP($C569,'World Cup Players'!B:X,9,FALSE),0)</f>
        <v>381</v>
      </c>
      <c r="G569" s="23">
        <f>IFERROR(VLOOKUP($C569,'World Cup Players'!B:X,11,FALSE),0)</f>
        <v>3</v>
      </c>
      <c r="H569" s="23">
        <f>IFERROR(VLOOKUP($C569,'World Cup Players'!B:X,12,FALSE),0)</f>
        <v>0</v>
      </c>
      <c r="I569" s="23">
        <f>IFERROR(VLOOKUP($C569,'GAME WINNING GOALS'!A:B,2,FALSE),0)</f>
        <v>1</v>
      </c>
      <c r="J569" s="23">
        <f>IFERROR(VLOOKUP($C569,'World Cup Players'!B:X,17,FALSE),0)</f>
        <v>0</v>
      </c>
      <c r="K569" s="23">
        <f>IFERROR(VLOOKUP($C569,'World Cup Players'!B:X,18,FALSE),0)</f>
        <v>0</v>
      </c>
      <c r="L569" s="44">
        <f>IFERROR(VLOOKUP($C569,'World Cup GK'!B:AE,16,FALSE),0)</f>
        <v>0</v>
      </c>
      <c r="M569" s="44">
        <f>IFERROR(VLOOKUP($C569,'World Cup GK'!B:AE,19,FALSE),0)</f>
        <v>0</v>
      </c>
      <c r="N569" s="44">
        <f>IFERROR(VLOOKUP($C569,'World Cup GK'!B:AE,14,FALSE),0)</f>
        <v>0</v>
      </c>
      <c r="O569" s="44">
        <f>IFERROR(VLOOKUP($C569,'World Cup GK'!B:AE,11,FALSE),0)</f>
        <v>0</v>
      </c>
      <c r="P569" s="43">
        <f t="shared" si="141"/>
        <v>7.1623000000000001</v>
      </c>
      <c r="S569" s="24"/>
      <c r="T569" s="265" t="s">
        <v>693</v>
      </c>
      <c r="U569" s="23" t="s">
        <v>992</v>
      </c>
      <c r="V569" s="30"/>
      <c r="W569" s="23">
        <v>381</v>
      </c>
      <c r="X569" s="23">
        <v>3</v>
      </c>
      <c r="Y569" s="23">
        <v>0</v>
      </c>
      <c r="Z569" s="23">
        <v>1</v>
      </c>
      <c r="AA569" s="23">
        <v>0</v>
      </c>
      <c r="AB569" s="23">
        <v>0</v>
      </c>
      <c r="AC569" s="44">
        <v>0</v>
      </c>
      <c r="AD569" s="44">
        <v>0</v>
      </c>
      <c r="AE569" s="44">
        <v>0</v>
      </c>
      <c r="AF569" s="44">
        <v>0</v>
      </c>
      <c r="AG569" s="43">
        <v>7.1623000000000001</v>
      </c>
      <c r="AI569" s="24"/>
      <c r="AJ569" s="265" t="s">
        <v>693</v>
      </c>
      <c r="AK569" s="23" t="s">
        <v>992</v>
      </c>
      <c r="AL569" s="30"/>
      <c r="AM569" s="397">
        <f t="shared" si="132"/>
        <v>0</v>
      </c>
      <c r="AN569" s="397">
        <f t="shared" si="133"/>
        <v>0</v>
      </c>
      <c r="AO569" s="397">
        <f t="shared" si="133"/>
        <v>0</v>
      </c>
      <c r="AP569" s="397">
        <f t="shared" si="134"/>
        <v>0</v>
      </c>
      <c r="AQ569" s="397">
        <f t="shared" si="134"/>
        <v>0</v>
      </c>
      <c r="AR569" s="397">
        <f t="shared" si="134"/>
        <v>0</v>
      </c>
      <c r="AS569" s="397">
        <f t="shared" si="131"/>
        <v>0</v>
      </c>
      <c r="AT569" s="397">
        <f t="shared" si="131"/>
        <v>0</v>
      </c>
      <c r="AU569" s="397">
        <f t="shared" si="131"/>
        <v>0</v>
      </c>
      <c r="AV569" s="397">
        <f t="shared" si="131"/>
        <v>0</v>
      </c>
      <c r="AW569" s="314">
        <f t="shared" ref="AW569:AW570" si="148">P569-AG569</f>
        <v>0</v>
      </c>
    </row>
    <row r="570" spans="2:49" x14ac:dyDescent="0.25">
      <c r="B570" s="24"/>
      <c r="C570" s="265" t="s">
        <v>709</v>
      </c>
      <c r="D570" s="23" t="str">
        <f>IFERROR(VLOOKUP($C570,'World Cup Players'!B:X,3,FALSE),0)</f>
        <v>ma Morocco</v>
      </c>
      <c r="E570" s="30"/>
      <c r="F570" s="23">
        <f>IFERROR(VLOOKUP($C570,'World Cup Players'!B:X,9,FALSE),0)</f>
        <v>457</v>
      </c>
      <c r="G570" s="23">
        <f>IFERROR(VLOOKUP($C570,'World Cup Players'!B:X,11,FALSE),0)</f>
        <v>0</v>
      </c>
      <c r="H570" s="23">
        <f>IFERROR(VLOOKUP($C570,'World Cup Players'!B:X,12,FALSE),0)</f>
        <v>4</v>
      </c>
      <c r="I570" s="23">
        <f>IFERROR(VLOOKUP($C570,'GAME WINNING GOALS'!A:B,2,FALSE),0)</f>
        <v>0</v>
      </c>
      <c r="J570" s="23">
        <f>IFERROR(VLOOKUP($C570,'World Cup Players'!B:X,17,FALSE),0)</f>
        <v>0</v>
      </c>
      <c r="K570" s="23">
        <f>IFERROR(VLOOKUP($C570,'World Cup Players'!B:X,18,FALSE),0)</f>
        <v>0</v>
      </c>
      <c r="L570" s="44">
        <f>IFERROR(VLOOKUP($C570,'World Cup GK'!B:AE,16,FALSE),0)</f>
        <v>0</v>
      </c>
      <c r="M570" s="44">
        <f>IFERROR(VLOOKUP($C570,'World Cup GK'!B:AE,19,FALSE),0)</f>
        <v>0</v>
      </c>
      <c r="N570" s="44">
        <f>IFERROR(VLOOKUP($C570,'World Cup GK'!B:AE,14,FALSE),0)</f>
        <v>0</v>
      </c>
      <c r="O570" s="44">
        <f>IFERROR(VLOOKUP($C570,'World Cup GK'!B:AE,11,FALSE),0)</f>
        <v>0</v>
      </c>
      <c r="P570" s="43">
        <f t="shared" si="141"/>
        <v>7.7930999999999999</v>
      </c>
      <c r="S570" s="24"/>
      <c r="T570" s="265" t="s">
        <v>709</v>
      </c>
      <c r="U570" s="23" t="s">
        <v>992</v>
      </c>
      <c r="V570" s="30"/>
      <c r="W570" s="23">
        <v>384</v>
      </c>
      <c r="X570" s="23">
        <v>0</v>
      </c>
      <c r="Y570" s="23">
        <v>4</v>
      </c>
      <c r="Z570" s="23">
        <v>0</v>
      </c>
      <c r="AA570" s="23">
        <v>0</v>
      </c>
      <c r="AB570" s="23">
        <v>0</v>
      </c>
      <c r="AC570" s="44">
        <v>0</v>
      </c>
      <c r="AD570" s="44">
        <v>0</v>
      </c>
      <c r="AE570" s="44">
        <v>0</v>
      </c>
      <c r="AF570" s="44">
        <v>0</v>
      </c>
      <c r="AG570" s="43">
        <v>7.1871999999999998</v>
      </c>
      <c r="AI570" s="24"/>
      <c r="AJ570" s="265" t="s">
        <v>709</v>
      </c>
      <c r="AK570" s="23" t="s">
        <v>992</v>
      </c>
      <c r="AL570" s="30"/>
      <c r="AM570" s="397">
        <f t="shared" si="132"/>
        <v>73</v>
      </c>
      <c r="AN570" s="397">
        <f t="shared" si="133"/>
        <v>0</v>
      </c>
      <c r="AO570" s="397">
        <f t="shared" si="133"/>
        <v>0</v>
      </c>
      <c r="AP570" s="397">
        <f t="shared" si="134"/>
        <v>0</v>
      </c>
      <c r="AQ570" s="397">
        <f t="shared" si="134"/>
        <v>0</v>
      </c>
      <c r="AR570" s="397">
        <f t="shared" si="134"/>
        <v>0</v>
      </c>
      <c r="AS570" s="397">
        <f t="shared" si="131"/>
        <v>0</v>
      </c>
      <c r="AT570" s="397">
        <f t="shared" si="131"/>
        <v>0</v>
      </c>
      <c r="AU570" s="397">
        <f t="shared" si="131"/>
        <v>0</v>
      </c>
      <c r="AV570" s="397">
        <f t="shared" si="131"/>
        <v>0</v>
      </c>
      <c r="AW570" s="314">
        <f t="shared" si="148"/>
        <v>0.60590000000000011</v>
      </c>
    </row>
    <row r="571" spans="2:49" x14ac:dyDescent="0.25">
      <c r="B571" s="24"/>
      <c r="C571" s="265" t="s">
        <v>254</v>
      </c>
      <c r="D571" s="23" t="str">
        <f>IFERROR(VLOOKUP($C571,'World Cup Players'!B:X,3,FALSE),0)</f>
        <v>ca Canada</v>
      </c>
      <c r="E571" s="30"/>
      <c r="F571" s="23">
        <f>IFERROR(VLOOKUP($C571,'World Cup Players'!B:X,9,FALSE),0)</f>
        <v>420</v>
      </c>
      <c r="G571" s="23">
        <f>IFERROR(VLOOKUP($C571,'World Cup Players'!B:X,11,FALSE),0)</f>
        <v>3</v>
      </c>
      <c r="H571" s="23">
        <f>IFERROR(VLOOKUP($C571,'World Cup Players'!B:X,12,FALSE),0)</f>
        <v>0</v>
      </c>
      <c r="I571" s="23">
        <f>IFERROR(VLOOKUP($C571,'GAME WINNING GOALS'!A:B,2,FALSE),0)</f>
        <v>0</v>
      </c>
      <c r="J571" s="23">
        <f>IFERROR(VLOOKUP($C571,'World Cup Players'!B:X,17,FALSE),0)</f>
        <v>1</v>
      </c>
      <c r="K571" s="23">
        <f>IFERROR(VLOOKUP($C571,'World Cup Players'!B:X,18,FALSE),0)</f>
        <v>0</v>
      </c>
      <c r="L571" s="44">
        <f>IFERROR(VLOOKUP($C571,'World Cup GK'!B:AE,16,FALSE),0)</f>
        <v>0</v>
      </c>
      <c r="M571" s="44">
        <f>IFERROR(VLOOKUP($C571,'World Cup GK'!B:AE,19,FALSE),0)</f>
        <v>0</v>
      </c>
      <c r="N571" s="44">
        <f>IFERROR(VLOOKUP($C571,'World Cup GK'!B:AE,14,FALSE),0)</f>
        <v>0</v>
      </c>
      <c r="O571" s="44">
        <f>IFERROR(VLOOKUP($C571,'World Cup GK'!B:AE,11,FALSE),0)</f>
        <v>0</v>
      </c>
      <c r="P571" s="43">
        <f t="shared" si="141"/>
        <v>6.2360000000000007</v>
      </c>
      <c r="S571" s="24"/>
      <c r="T571" s="265" t="s">
        <v>254</v>
      </c>
      <c r="U571" s="23" t="s">
        <v>887</v>
      </c>
      <c r="V571" s="30"/>
      <c r="W571" s="23">
        <v>420</v>
      </c>
      <c r="X571" s="23">
        <v>3</v>
      </c>
      <c r="Y571" s="23">
        <v>0</v>
      </c>
      <c r="Z571" s="23">
        <v>0</v>
      </c>
      <c r="AA571" s="23">
        <v>1</v>
      </c>
      <c r="AB571" s="23">
        <v>0</v>
      </c>
      <c r="AC571" s="44">
        <v>0</v>
      </c>
      <c r="AD571" s="44">
        <v>0</v>
      </c>
      <c r="AE571" s="44">
        <v>0</v>
      </c>
      <c r="AF571" s="44">
        <v>0</v>
      </c>
      <c r="AG571" s="43">
        <v>6.2360000000000007</v>
      </c>
      <c r="AI571" s="24"/>
      <c r="AJ571" s="265" t="s">
        <v>254</v>
      </c>
      <c r="AK571" s="23" t="s">
        <v>887</v>
      </c>
      <c r="AL571" s="30"/>
      <c r="AM571" s="397">
        <f t="shared" si="132"/>
        <v>0</v>
      </c>
      <c r="AN571" s="397">
        <f t="shared" si="133"/>
        <v>0</v>
      </c>
      <c r="AO571" s="397">
        <f t="shared" si="133"/>
        <v>0</v>
      </c>
      <c r="AP571" s="397">
        <f t="shared" si="134"/>
        <v>0</v>
      </c>
      <c r="AQ571" s="397">
        <f t="shared" si="134"/>
        <v>0</v>
      </c>
      <c r="AR571" s="397">
        <f t="shared" si="134"/>
        <v>0</v>
      </c>
      <c r="AS571" s="397">
        <f t="shared" si="131"/>
        <v>0</v>
      </c>
      <c r="AT571" s="397">
        <f t="shared" si="131"/>
        <v>0</v>
      </c>
      <c r="AU571" s="397">
        <f t="shared" si="131"/>
        <v>0</v>
      </c>
      <c r="AV571" s="397">
        <f t="shared" si="131"/>
        <v>0</v>
      </c>
      <c r="AW571" s="314">
        <f t="shared" si="135"/>
        <v>0</v>
      </c>
    </row>
    <row r="572" spans="2:49" x14ac:dyDescent="0.25">
      <c r="B572" s="24"/>
      <c r="C572" s="265" t="s">
        <v>707</v>
      </c>
      <c r="D572" s="23" t="str">
        <f>IFERROR(VLOOKUP($C572,'World Cup Players'!B:X,3,FALSE),0)</f>
        <v>eg Egypt</v>
      </c>
      <c r="E572" s="30"/>
      <c r="F572" s="23">
        <f>IFERROR(VLOOKUP($C572,'World Cup Players'!B:X,9,FALSE),0)</f>
        <v>425</v>
      </c>
      <c r="G572" s="23">
        <f>IFERROR(VLOOKUP($C572,'World Cup Players'!B:X,11,FALSE),0)</f>
        <v>1</v>
      </c>
      <c r="H572" s="23">
        <f>IFERROR(VLOOKUP($C572,'World Cup Players'!B:X,12,FALSE),0)</f>
        <v>2</v>
      </c>
      <c r="I572" s="23">
        <f>IFERROR(VLOOKUP($C572,'GAME WINNING GOALS'!A:B,2,FALSE),0)</f>
        <v>1</v>
      </c>
      <c r="J572" s="23">
        <f>IFERROR(VLOOKUP($C572,'World Cup Players'!B:X,17,FALSE),0)</f>
        <v>0</v>
      </c>
      <c r="K572" s="23">
        <f>IFERROR(VLOOKUP($C572,'World Cup Players'!B:X,18,FALSE),0)</f>
        <v>0</v>
      </c>
      <c r="L572" s="44">
        <f>IFERROR(VLOOKUP($C572,'World Cup GK'!B:AE,16,FALSE),0)</f>
        <v>0</v>
      </c>
      <c r="M572" s="44">
        <f>IFERROR(VLOOKUP($C572,'World Cup GK'!B:AE,19,FALSE),0)</f>
        <v>0</v>
      </c>
      <c r="N572" s="44">
        <f>IFERROR(VLOOKUP($C572,'World Cup GK'!B:AE,14,FALSE),0)</f>
        <v>0</v>
      </c>
      <c r="O572" s="44">
        <f>IFERROR(VLOOKUP($C572,'World Cup GK'!B:AE,11,FALSE),0)</f>
        <v>0</v>
      </c>
      <c r="P572" s="43">
        <f t="shared" si="141"/>
        <v>7.5274999999999999</v>
      </c>
      <c r="S572" s="24"/>
      <c r="T572" s="265" t="s">
        <v>707</v>
      </c>
      <c r="U572" s="23" t="s">
        <v>1236</v>
      </c>
      <c r="V572" s="30"/>
      <c r="W572" s="23">
        <v>425</v>
      </c>
      <c r="X572" s="23">
        <v>1</v>
      </c>
      <c r="Y572" s="23">
        <v>2</v>
      </c>
      <c r="Z572" s="23">
        <v>1</v>
      </c>
      <c r="AA572" s="23">
        <v>0</v>
      </c>
      <c r="AB572" s="23">
        <v>0</v>
      </c>
      <c r="AC572" s="44">
        <v>0</v>
      </c>
      <c r="AD572" s="44">
        <v>0</v>
      </c>
      <c r="AE572" s="44">
        <v>0</v>
      </c>
      <c r="AF572" s="44">
        <v>0</v>
      </c>
      <c r="AG572" s="43">
        <v>7.5274999999999999</v>
      </c>
      <c r="AI572" s="24"/>
      <c r="AJ572" s="265" t="s">
        <v>707</v>
      </c>
      <c r="AK572" s="23" t="s">
        <v>1236</v>
      </c>
      <c r="AL572" s="30"/>
      <c r="AM572" s="397">
        <f t="shared" si="132"/>
        <v>0</v>
      </c>
      <c r="AN572" s="397">
        <f t="shared" si="133"/>
        <v>0</v>
      </c>
      <c r="AO572" s="397">
        <f t="shared" si="133"/>
        <v>0</v>
      </c>
      <c r="AP572" s="397">
        <f t="shared" si="134"/>
        <v>0</v>
      </c>
      <c r="AQ572" s="397">
        <f t="shared" si="134"/>
        <v>0</v>
      </c>
      <c r="AR572" s="397">
        <f t="shared" si="134"/>
        <v>0</v>
      </c>
      <c r="AS572" s="397">
        <f t="shared" si="131"/>
        <v>0</v>
      </c>
      <c r="AT572" s="397">
        <f t="shared" si="131"/>
        <v>0</v>
      </c>
      <c r="AU572" s="397">
        <f t="shared" si="131"/>
        <v>0</v>
      </c>
      <c r="AV572" s="397">
        <f t="shared" si="131"/>
        <v>0</v>
      </c>
      <c r="AW572" s="314">
        <f t="shared" si="135"/>
        <v>0</v>
      </c>
    </row>
    <row r="573" spans="2:49" x14ac:dyDescent="0.25">
      <c r="B573" s="24"/>
      <c r="C573" s="265" t="s">
        <v>225</v>
      </c>
      <c r="D573" s="23" t="str">
        <f>IFERROR(VLOOKUP($C573,'World Cup Players'!B:X,3,FALSE),0)</f>
        <v>eng England</v>
      </c>
      <c r="E573" s="30"/>
      <c r="F573" s="23">
        <f>IFERROR(VLOOKUP($C573,'World Cup Players'!B:X,9,FALSE),0)</f>
        <v>602</v>
      </c>
      <c r="G573" s="23">
        <f>IFERROR(VLOOKUP($C573,'World Cup Players'!B:X,11,FALSE),0)</f>
        <v>6</v>
      </c>
      <c r="H573" s="23">
        <f>IFERROR(VLOOKUP($C573,'World Cup Players'!B:X,12,FALSE),0)</f>
        <v>1</v>
      </c>
      <c r="I573" s="23">
        <f>IFERROR(VLOOKUP($C573,'GAME WINNING GOALS'!A:B,2,FALSE),0)</f>
        <v>3</v>
      </c>
      <c r="J573" s="23">
        <f>IFERROR(VLOOKUP($C573,'World Cup Players'!B:X,17,FALSE),0)</f>
        <v>1</v>
      </c>
      <c r="K573" s="23">
        <f>IFERROR(VLOOKUP($C573,'World Cup Players'!B:X,18,FALSE),0)</f>
        <v>0</v>
      </c>
      <c r="L573" s="44">
        <f>IFERROR(VLOOKUP($C573,'World Cup GK'!B:AE,16,FALSE),0)</f>
        <v>0</v>
      </c>
      <c r="M573" s="44">
        <f>IFERROR(VLOOKUP($C573,'World Cup GK'!B:AE,19,FALSE),0)</f>
        <v>0</v>
      </c>
      <c r="N573" s="44">
        <f>IFERROR(VLOOKUP($C573,'World Cup GK'!B:AE,14,FALSE),0)</f>
        <v>0</v>
      </c>
      <c r="O573" s="44">
        <f>IFERROR(VLOOKUP($C573,'World Cup GK'!B:AE,11,FALSE),0)</f>
        <v>0</v>
      </c>
      <c r="P573" s="43">
        <f t="shared" si="141"/>
        <v>14.746600000000001</v>
      </c>
      <c r="S573" s="24"/>
      <c r="T573" s="265" t="s">
        <v>225</v>
      </c>
      <c r="U573" s="23" t="s">
        <v>1542</v>
      </c>
      <c r="V573" s="30"/>
      <c r="W573" s="23">
        <v>402</v>
      </c>
      <c r="X573" s="23">
        <v>4</v>
      </c>
      <c r="Y573" s="23">
        <v>1</v>
      </c>
      <c r="Z573" s="23">
        <v>2</v>
      </c>
      <c r="AA573" s="23">
        <v>1</v>
      </c>
      <c r="AB573" s="23">
        <v>0</v>
      </c>
      <c r="AC573" s="44">
        <v>0</v>
      </c>
      <c r="AD573" s="44">
        <v>0</v>
      </c>
      <c r="AE573" s="44">
        <v>0</v>
      </c>
      <c r="AF573" s="44">
        <v>0</v>
      </c>
      <c r="AG573" s="43">
        <v>10.086600000000001</v>
      </c>
      <c r="AI573" s="24"/>
      <c r="AJ573" s="265" t="s">
        <v>225</v>
      </c>
      <c r="AK573" s="23" t="s">
        <v>1542</v>
      </c>
      <c r="AL573" s="30"/>
      <c r="AM573" s="397">
        <f t="shared" si="132"/>
        <v>200</v>
      </c>
      <c r="AN573" s="397">
        <f t="shared" si="133"/>
        <v>2</v>
      </c>
      <c r="AO573" s="397">
        <f t="shared" si="133"/>
        <v>0</v>
      </c>
      <c r="AP573" s="397">
        <f t="shared" si="134"/>
        <v>1</v>
      </c>
      <c r="AQ573" s="397">
        <f t="shared" si="134"/>
        <v>0</v>
      </c>
      <c r="AR573" s="397">
        <f t="shared" si="134"/>
        <v>0</v>
      </c>
      <c r="AS573" s="397">
        <f t="shared" si="131"/>
        <v>0</v>
      </c>
      <c r="AT573" s="397">
        <f t="shared" si="131"/>
        <v>0</v>
      </c>
      <c r="AU573" s="397">
        <f t="shared" si="131"/>
        <v>0</v>
      </c>
      <c r="AV573" s="397">
        <f t="shared" si="131"/>
        <v>0</v>
      </c>
      <c r="AW573" s="314">
        <f t="shared" ref="AW573:AW574" si="149">P573-AG573</f>
        <v>4.66</v>
      </c>
    </row>
    <row r="574" spans="2:49" x14ac:dyDescent="0.25">
      <c r="B574" s="24"/>
      <c r="C574" s="265" t="s">
        <v>358</v>
      </c>
      <c r="D574" s="23" t="str">
        <f>IFERROR(VLOOKUP($C574,'World Cup Players'!B:X,3,FALSE),0)</f>
        <v>eng England</v>
      </c>
      <c r="E574" s="30"/>
      <c r="F574" s="23">
        <f>IFERROR(VLOOKUP($C574,'World Cup Players'!B:X,9,FALSE),0)</f>
        <v>467</v>
      </c>
      <c r="G574" s="23">
        <f>IFERROR(VLOOKUP($C574,'World Cup Players'!B:X,11,FALSE),0)</f>
        <v>0</v>
      </c>
      <c r="H574" s="23">
        <f>IFERROR(VLOOKUP($C574,'World Cup Players'!B:X,12,FALSE),0)</f>
        <v>1</v>
      </c>
      <c r="I574" s="23">
        <f>IFERROR(VLOOKUP($C574,'GAME WINNING GOALS'!A:B,2,FALSE),0)</f>
        <v>0</v>
      </c>
      <c r="J574" s="23">
        <f>IFERROR(VLOOKUP($C574,'World Cup Players'!B:X,17,FALSE),0)</f>
        <v>2</v>
      </c>
      <c r="K574" s="23">
        <f>IFERROR(VLOOKUP($C574,'World Cup Players'!B:X,18,FALSE),0)</f>
        <v>0</v>
      </c>
      <c r="L574" s="44">
        <f>IFERROR(VLOOKUP($C574,'World Cup GK'!B:AE,16,FALSE),0)</f>
        <v>0</v>
      </c>
      <c r="M574" s="44">
        <f>IFERROR(VLOOKUP($C574,'World Cup GK'!B:AE,19,FALSE),0)</f>
        <v>0</v>
      </c>
      <c r="N574" s="44">
        <f>IFERROR(VLOOKUP($C574,'World Cup GK'!B:AE,14,FALSE),0)</f>
        <v>0</v>
      </c>
      <c r="O574" s="44">
        <f>IFERROR(VLOOKUP($C574,'World Cup GK'!B:AE,11,FALSE),0)</f>
        <v>0</v>
      </c>
      <c r="P574" s="43">
        <f t="shared" si="141"/>
        <v>4.3761000000000001</v>
      </c>
      <c r="S574" s="24"/>
      <c r="T574" s="265" t="s">
        <v>358</v>
      </c>
      <c r="U574" s="23" t="s">
        <v>1542</v>
      </c>
      <c r="V574" s="30"/>
      <c r="W574" s="23">
        <v>340</v>
      </c>
      <c r="X574" s="23">
        <v>0</v>
      </c>
      <c r="Y574" s="23">
        <v>1</v>
      </c>
      <c r="Z574" s="23">
        <v>0</v>
      </c>
      <c r="AA574" s="23">
        <v>2</v>
      </c>
      <c r="AB574" s="23">
        <v>0</v>
      </c>
      <c r="AC574" s="44">
        <v>0</v>
      </c>
      <c r="AD574" s="44">
        <v>0</v>
      </c>
      <c r="AE574" s="44">
        <v>0</v>
      </c>
      <c r="AF574" s="44">
        <v>0</v>
      </c>
      <c r="AG574" s="43">
        <v>3.3220000000000001</v>
      </c>
      <c r="AI574" s="24"/>
      <c r="AJ574" s="265" t="s">
        <v>358</v>
      </c>
      <c r="AK574" s="23" t="s">
        <v>1542</v>
      </c>
      <c r="AL574" s="30"/>
      <c r="AM574" s="397">
        <f t="shared" si="132"/>
        <v>127</v>
      </c>
      <c r="AN574" s="397">
        <f t="shared" si="133"/>
        <v>0</v>
      </c>
      <c r="AO574" s="397">
        <f t="shared" si="133"/>
        <v>0</v>
      </c>
      <c r="AP574" s="397">
        <f t="shared" si="134"/>
        <v>0</v>
      </c>
      <c r="AQ574" s="397">
        <f t="shared" si="134"/>
        <v>0</v>
      </c>
      <c r="AR574" s="397">
        <f t="shared" si="134"/>
        <v>0</v>
      </c>
      <c r="AS574" s="397">
        <f t="shared" si="131"/>
        <v>0</v>
      </c>
      <c r="AT574" s="397">
        <f t="shared" si="131"/>
        <v>0</v>
      </c>
      <c r="AU574" s="397">
        <f t="shared" si="131"/>
        <v>0</v>
      </c>
      <c r="AV574" s="397">
        <f t="shared" si="131"/>
        <v>0</v>
      </c>
      <c r="AW574" s="314">
        <f t="shared" si="149"/>
        <v>1.0541</v>
      </c>
    </row>
    <row r="575" spans="2:49" x14ac:dyDescent="0.25">
      <c r="B575" s="24"/>
      <c r="C575" s="195" t="s">
        <v>721</v>
      </c>
      <c r="D575" s="23" t="str">
        <f>IFERROR(VLOOKUP($C575,'World Cup Players'!B:X,3,FALSE),0)</f>
        <v>us United States</v>
      </c>
      <c r="E575" s="30"/>
      <c r="F575" s="23">
        <f>IFERROR(VLOOKUP($C575,'World Cup Players'!B:X,9,FALSE),0)</f>
        <v>312</v>
      </c>
      <c r="G575" s="23">
        <f>IFERROR(VLOOKUP($C575,'World Cup Players'!B:X,11,FALSE),0)</f>
        <v>3</v>
      </c>
      <c r="H575" s="23">
        <f>IFERROR(VLOOKUP($C575,'World Cup Players'!B:X,12,FALSE),0)</f>
        <v>0</v>
      </c>
      <c r="I575" s="23">
        <f>IFERROR(VLOOKUP($C575,'GAME WINNING GOALS'!A:B,2,FALSE),0)</f>
        <v>1</v>
      </c>
      <c r="J575" s="23">
        <f>IFERROR(VLOOKUP($C575,'World Cup Players'!B:X,17,FALSE),0)</f>
        <v>1</v>
      </c>
      <c r="K575" s="23">
        <f>IFERROR(VLOOKUP($C575,'World Cup Players'!B:X,18,FALSE),0)</f>
        <v>1</v>
      </c>
      <c r="L575" s="44">
        <f>IFERROR(VLOOKUP($C575,'World Cup GK'!B:AE,16,FALSE),0)</f>
        <v>0</v>
      </c>
      <c r="M575" s="44">
        <f>IFERROR(VLOOKUP($C575,'World Cup GK'!B:AE,19,FALSE),0)</f>
        <v>0</v>
      </c>
      <c r="N575" s="44">
        <f>IFERROR(VLOOKUP($C575,'World Cup GK'!B:AE,14,FALSE),0)</f>
        <v>0</v>
      </c>
      <c r="O575" s="44">
        <f>IFERROR(VLOOKUP($C575,'World Cup GK'!B:AE,11,FALSE),0)</f>
        <v>0</v>
      </c>
      <c r="P575" s="43">
        <f t="shared" si="141"/>
        <v>5.8395999999999999</v>
      </c>
      <c r="S575" s="24"/>
      <c r="T575" s="195" t="s">
        <v>721</v>
      </c>
      <c r="U575" s="23" t="s">
        <v>885</v>
      </c>
      <c r="V575" s="30"/>
      <c r="W575" s="23">
        <v>312</v>
      </c>
      <c r="X575" s="23">
        <v>3</v>
      </c>
      <c r="Y575" s="23">
        <v>0</v>
      </c>
      <c r="Z575" s="23">
        <v>1</v>
      </c>
      <c r="AA575" s="23">
        <v>1</v>
      </c>
      <c r="AB575" s="23">
        <v>1</v>
      </c>
      <c r="AC575" s="44">
        <v>0</v>
      </c>
      <c r="AD575" s="44">
        <v>0</v>
      </c>
      <c r="AE575" s="44">
        <v>0</v>
      </c>
      <c r="AF575" s="44">
        <v>0</v>
      </c>
      <c r="AG575" s="43">
        <v>5.8395999999999999</v>
      </c>
      <c r="AI575" s="24"/>
      <c r="AJ575" s="195" t="s">
        <v>721</v>
      </c>
      <c r="AK575" s="23" t="s">
        <v>885</v>
      </c>
      <c r="AL575" s="30"/>
      <c r="AM575" s="397">
        <f t="shared" si="132"/>
        <v>0</v>
      </c>
      <c r="AN575" s="397">
        <f t="shared" si="133"/>
        <v>0</v>
      </c>
      <c r="AO575" s="397">
        <f t="shared" si="133"/>
        <v>0</v>
      </c>
      <c r="AP575" s="397">
        <f t="shared" si="134"/>
        <v>0</v>
      </c>
      <c r="AQ575" s="397">
        <f t="shared" si="134"/>
        <v>0</v>
      </c>
      <c r="AR575" s="397">
        <f t="shared" si="134"/>
        <v>0</v>
      </c>
      <c r="AS575" s="397">
        <f t="shared" si="131"/>
        <v>0</v>
      </c>
      <c r="AT575" s="397">
        <f t="shared" si="131"/>
        <v>0</v>
      </c>
      <c r="AU575" s="397">
        <f t="shared" si="131"/>
        <v>0</v>
      </c>
      <c r="AV575" s="397">
        <f t="shared" si="131"/>
        <v>0</v>
      </c>
      <c r="AW575" s="314">
        <f t="shared" si="135"/>
        <v>0</v>
      </c>
    </row>
    <row r="576" spans="2:49" x14ac:dyDescent="0.25">
      <c r="B576" s="24"/>
      <c r="C576" s="265" t="s">
        <v>780</v>
      </c>
      <c r="D576" s="23" t="str">
        <f>IFERROR(VLOOKUP($C576,'World Cup Players'!B:X,3,FALSE),0)</f>
        <v>sn Senegal</v>
      </c>
      <c r="E576" s="30"/>
      <c r="F576" s="23">
        <f>IFERROR(VLOOKUP($C576,'World Cup Players'!B:X,9,FALSE),0)</f>
        <v>362</v>
      </c>
      <c r="G576" s="23">
        <f>IFERROR(VLOOKUP($C576,'World Cup Players'!B:X,11,FALSE),0)</f>
        <v>0</v>
      </c>
      <c r="H576" s="23">
        <f>IFERROR(VLOOKUP($C576,'World Cup Players'!B:X,12,FALSE),0)</f>
        <v>1</v>
      </c>
      <c r="I576" s="23">
        <f>IFERROR(VLOOKUP($C576,'GAME WINNING GOALS'!A:B,2,FALSE),0)</f>
        <v>0</v>
      </c>
      <c r="J576" s="23">
        <f>IFERROR(VLOOKUP($C576,'World Cup Players'!B:X,17,FALSE),0)</f>
        <v>0</v>
      </c>
      <c r="K576" s="23">
        <f>IFERROR(VLOOKUP($C576,'World Cup Players'!B:X,18,FALSE),0)</f>
        <v>0</v>
      </c>
      <c r="L576" s="44">
        <f>IFERROR(VLOOKUP($C576,'World Cup GK'!B:AE,16,FALSE),0)</f>
        <v>0</v>
      </c>
      <c r="M576" s="44">
        <f>IFERROR(VLOOKUP($C576,'World Cup GK'!B:AE,19,FALSE),0)</f>
        <v>0</v>
      </c>
      <c r="N576" s="44">
        <f>IFERROR(VLOOKUP($C576,'World Cup GK'!B:AE,14,FALSE),0)</f>
        <v>0</v>
      </c>
      <c r="O576" s="44">
        <f>IFERROR(VLOOKUP($C576,'World Cup GK'!B:AE,11,FALSE),0)</f>
        <v>0</v>
      </c>
      <c r="P576" s="43">
        <f t="shared" si="141"/>
        <v>4.0045999999999999</v>
      </c>
      <c r="S576" s="24"/>
      <c r="T576" s="265" t="s">
        <v>780</v>
      </c>
      <c r="U576" s="23" t="s">
        <v>1438</v>
      </c>
      <c r="V576" s="30"/>
      <c r="W576" s="23">
        <v>362</v>
      </c>
      <c r="X576" s="23">
        <v>0</v>
      </c>
      <c r="Y576" s="23">
        <v>1</v>
      </c>
      <c r="Z576" s="23">
        <v>0</v>
      </c>
      <c r="AA576" s="23">
        <v>0</v>
      </c>
      <c r="AB576" s="23">
        <v>0</v>
      </c>
      <c r="AC576" s="44">
        <v>0</v>
      </c>
      <c r="AD576" s="44">
        <v>0</v>
      </c>
      <c r="AE576" s="44">
        <v>0</v>
      </c>
      <c r="AF576" s="44">
        <v>0</v>
      </c>
      <c r="AG576" s="43">
        <v>4.0045999999999999</v>
      </c>
      <c r="AI576" s="24"/>
      <c r="AJ576" s="265" t="s">
        <v>780</v>
      </c>
      <c r="AK576" s="23" t="s">
        <v>1438</v>
      </c>
      <c r="AL576" s="30"/>
      <c r="AM576" s="397">
        <f t="shared" si="132"/>
        <v>0</v>
      </c>
      <c r="AN576" s="397">
        <f t="shared" si="133"/>
        <v>0</v>
      </c>
      <c r="AO576" s="397">
        <f t="shared" si="133"/>
        <v>0</v>
      </c>
      <c r="AP576" s="397">
        <f t="shared" si="134"/>
        <v>0</v>
      </c>
      <c r="AQ576" s="397">
        <f t="shared" si="134"/>
        <v>0</v>
      </c>
      <c r="AR576" s="397">
        <f t="shared" si="134"/>
        <v>0</v>
      </c>
      <c r="AS576" s="397">
        <f t="shared" si="131"/>
        <v>0</v>
      </c>
      <c r="AT576" s="397">
        <f t="shared" si="131"/>
        <v>0</v>
      </c>
      <c r="AU576" s="397">
        <f t="shared" si="131"/>
        <v>0</v>
      </c>
      <c r="AV576" s="397">
        <f t="shared" si="131"/>
        <v>0</v>
      </c>
      <c r="AW576" s="314">
        <f t="shared" si="135"/>
        <v>0</v>
      </c>
    </row>
    <row r="577" spans="2:49" x14ac:dyDescent="0.25">
      <c r="B577" s="24"/>
      <c r="C577" s="278" t="s">
        <v>219</v>
      </c>
      <c r="D577" s="23" t="str">
        <f>IFERROR(VLOOKUP($C577,'World Cup Players'!B:X,3,FALSE),0)</f>
        <v>us United States</v>
      </c>
      <c r="E577" s="30"/>
      <c r="F577" s="23">
        <f>IFERROR(VLOOKUP($C577,'World Cup Players'!B:X,9,FALSE),0)</f>
        <v>223</v>
      </c>
      <c r="G577" s="23">
        <f>IFERROR(VLOOKUP($C577,'World Cup Players'!B:X,11,FALSE),0)</f>
        <v>0</v>
      </c>
      <c r="H577" s="23">
        <f>IFERROR(VLOOKUP($C577,'World Cup Players'!B:X,12,FALSE),0)</f>
        <v>1</v>
      </c>
      <c r="I577" s="23">
        <f>IFERROR(VLOOKUP($C577,'GAME WINNING GOALS'!A:B,2,FALSE),0)</f>
        <v>0</v>
      </c>
      <c r="J577" s="23">
        <f>IFERROR(VLOOKUP($C577,'World Cup Players'!B:X,17,FALSE),0)</f>
        <v>0</v>
      </c>
      <c r="K577" s="23">
        <f>IFERROR(VLOOKUP($C577,'World Cup Players'!B:X,18,FALSE),0)</f>
        <v>0</v>
      </c>
      <c r="L577" s="44">
        <f>IFERROR(VLOOKUP($C577,'World Cup GK'!B:AE,16,FALSE),0)</f>
        <v>0</v>
      </c>
      <c r="M577" s="44">
        <f>IFERROR(VLOOKUP($C577,'World Cup GK'!B:AE,19,FALSE),0)</f>
        <v>0</v>
      </c>
      <c r="N577" s="44">
        <f>IFERROR(VLOOKUP($C577,'World Cup GK'!B:AE,14,FALSE),0)</f>
        <v>0</v>
      </c>
      <c r="O577" s="44">
        <f>IFERROR(VLOOKUP($C577,'World Cup GK'!B:AE,11,FALSE),0)</f>
        <v>0</v>
      </c>
      <c r="P577" s="43">
        <f t="shared" si="141"/>
        <v>2.8509000000000002</v>
      </c>
      <c r="S577" s="24"/>
      <c r="T577" s="278" t="s">
        <v>219</v>
      </c>
      <c r="U577" s="23" t="s">
        <v>885</v>
      </c>
      <c r="V577" s="30"/>
      <c r="W577" s="23">
        <v>223</v>
      </c>
      <c r="X577" s="23">
        <v>0</v>
      </c>
      <c r="Y577" s="23">
        <v>1</v>
      </c>
      <c r="Z577" s="23">
        <v>0</v>
      </c>
      <c r="AA577" s="23">
        <v>0</v>
      </c>
      <c r="AB577" s="23">
        <v>0</v>
      </c>
      <c r="AC577" s="44">
        <v>0</v>
      </c>
      <c r="AD577" s="44">
        <v>0</v>
      </c>
      <c r="AE577" s="44">
        <v>0</v>
      </c>
      <c r="AF577" s="44">
        <v>0</v>
      </c>
      <c r="AG577" s="43">
        <v>2.8509000000000002</v>
      </c>
      <c r="AI577" s="24"/>
      <c r="AJ577" s="278" t="s">
        <v>219</v>
      </c>
      <c r="AK577" s="23" t="s">
        <v>885</v>
      </c>
      <c r="AL577" s="30"/>
      <c r="AM577" s="397">
        <f t="shared" si="132"/>
        <v>0</v>
      </c>
      <c r="AN577" s="397">
        <f t="shared" si="133"/>
        <v>0</v>
      </c>
      <c r="AO577" s="397">
        <f t="shared" si="133"/>
        <v>0</v>
      </c>
      <c r="AP577" s="397">
        <f t="shared" si="134"/>
        <v>0</v>
      </c>
      <c r="AQ577" s="397">
        <f t="shared" si="134"/>
        <v>0</v>
      </c>
      <c r="AR577" s="397">
        <f t="shared" si="134"/>
        <v>0</v>
      </c>
      <c r="AS577" s="397">
        <f t="shared" si="131"/>
        <v>0</v>
      </c>
      <c r="AT577" s="397">
        <f t="shared" si="131"/>
        <v>0</v>
      </c>
      <c r="AU577" s="397">
        <f t="shared" si="131"/>
        <v>0</v>
      </c>
      <c r="AV577" s="397">
        <f t="shared" si="131"/>
        <v>0</v>
      </c>
      <c r="AW577" s="314">
        <f t="shared" si="135"/>
        <v>0</v>
      </c>
    </row>
    <row r="578" spans="2:49" x14ac:dyDescent="0.25">
      <c r="B578" s="24"/>
      <c r="C578" s="269" t="s">
        <v>733</v>
      </c>
      <c r="D578" s="23" t="str">
        <f>IFERROR(VLOOKUP($C578,'World Cup Players'!B:X,3,FALSE),0)</f>
        <v>dz Algeria</v>
      </c>
      <c r="E578" s="30"/>
      <c r="F578" s="23">
        <f>IFERROR(VLOOKUP($C578,'World Cup Players'!B:X,9,FALSE),0)</f>
        <v>251</v>
      </c>
      <c r="G578" s="23">
        <f>IFERROR(VLOOKUP($C578,'World Cup Players'!B:X,11,FALSE),0)</f>
        <v>1</v>
      </c>
      <c r="H578" s="23">
        <f>IFERROR(VLOOKUP($C578,'World Cup Players'!B:X,12,FALSE),0)</f>
        <v>0</v>
      </c>
      <c r="I578" s="23">
        <f>IFERROR(VLOOKUP($C578,'GAME WINNING GOALS'!A:B,2,FALSE),0)</f>
        <v>1</v>
      </c>
      <c r="J578" s="23">
        <f>IFERROR(VLOOKUP($C578,'World Cup Players'!B:X,17,FALSE),0)</f>
        <v>0</v>
      </c>
      <c r="K578" s="23">
        <f>IFERROR(VLOOKUP($C578,'World Cup Players'!B:X,18,FALSE),0)</f>
        <v>0</v>
      </c>
      <c r="L578" s="44">
        <f>IFERROR(VLOOKUP($C578,'World Cup GK'!B:AE,16,FALSE),0)</f>
        <v>0</v>
      </c>
      <c r="M578" s="44">
        <f>IFERROR(VLOOKUP($C578,'World Cup GK'!B:AE,19,FALSE),0)</f>
        <v>0</v>
      </c>
      <c r="N578" s="44">
        <f>IFERROR(VLOOKUP($C578,'World Cup GK'!B:AE,14,FALSE),0)</f>
        <v>0</v>
      </c>
      <c r="O578" s="44">
        <f>IFERROR(VLOOKUP($C578,'World Cup GK'!B:AE,11,FALSE),0)</f>
        <v>0</v>
      </c>
      <c r="P578" s="43">
        <f t="shared" si="141"/>
        <v>4.0832999999999995</v>
      </c>
      <c r="S578" s="24"/>
      <c r="T578" s="269" t="s">
        <v>733</v>
      </c>
      <c r="U578" s="23" t="s">
        <v>1395</v>
      </c>
      <c r="V578" s="30"/>
      <c r="W578" s="23">
        <v>251</v>
      </c>
      <c r="X578" s="23">
        <v>1</v>
      </c>
      <c r="Y578" s="23">
        <v>0</v>
      </c>
      <c r="Z578" s="23">
        <v>1</v>
      </c>
      <c r="AA578" s="23">
        <v>0</v>
      </c>
      <c r="AB578" s="23">
        <v>0</v>
      </c>
      <c r="AC578" s="44">
        <v>0</v>
      </c>
      <c r="AD578" s="44">
        <v>0</v>
      </c>
      <c r="AE578" s="44">
        <v>0</v>
      </c>
      <c r="AF578" s="44">
        <v>0</v>
      </c>
      <c r="AG578" s="43">
        <v>4.0832999999999995</v>
      </c>
      <c r="AI578" s="24"/>
      <c r="AJ578" s="269" t="s">
        <v>733</v>
      </c>
      <c r="AK578" s="23" t="s">
        <v>1395</v>
      </c>
      <c r="AL578" s="30"/>
      <c r="AM578" s="397">
        <f t="shared" si="132"/>
        <v>0</v>
      </c>
      <c r="AN578" s="397">
        <f t="shared" si="133"/>
        <v>0</v>
      </c>
      <c r="AO578" s="397">
        <f t="shared" si="133"/>
        <v>0</v>
      </c>
      <c r="AP578" s="397">
        <f t="shared" si="134"/>
        <v>0</v>
      </c>
      <c r="AQ578" s="397">
        <f t="shared" si="134"/>
        <v>0</v>
      </c>
      <c r="AR578" s="397">
        <f t="shared" si="134"/>
        <v>0</v>
      </c>
      <c r="AS578" s="397">
        <f t="shared" si="131"/>
        <v>0</v>
      </c>
      <c r="AT578" s="397">
        <f t="shared" si="131"/>
        <v>0</v>
      </c>
      <c r="AU578" s="397">
        <f t="shared" si="131"/>
        <v>0</v>
      </c>
      <c r="AV578" s="397">
        <f t="shared" si="131"/>
        <v>0</v>
      </c>
      <c r="AW578" s="314">
        <f t="shared" si="135"/>
        <v>0</v>
      </c>
    </row>
    <row r="579" spans="2:49" x14ac:dyDescent="0.25">
      <c r="B579" s="24"/>
      <c r="C579" s="267" t="s">
        <v>747</v>
      </c>
      <c r="D579" s="23" t="str">
        <f>IFERROR(VLOOKUP($C579,'World Cup Players'!B:X,3,FALSE),0)</f>
        <v>cd Congo DR</v>
      </c>
      <c r="E579" s="30"/>
      <c r="F579" s="23">
        <f>IFERROR(VLOOKUP($C579,'World Cup Players'!B:X,9,FALSE),0)</f>
        <v>360</v>
      </c>
      <c r="G579" s="23">
        <f>IFERROR(VLOOKUP($C579,'World Cup Players'!B:X,11,FALSE),0)</f>
        <v>3</v>
      </c>
      <c r="H579" s="23">
        <f>IFERROR(VLOOKUP($C579,'World Cup Players'!B:X,12,FALSE),0)</f>
        <v>0</v>
      </c>
      <c r="I579" s="23">
        <f>IFERROR(VLOOKUP($C579,'GAME WINNING GOALS'!A:B,2,FALSE),0)</f>
        <v>0</v>
      </c>
      <c r="J579" s="23">
        <f>IFERROR(VLOOKUP($C579,'World Cup Players'!B:X,17,FALSE),0)</f>
        <v>0</v>
      </c>
      <c r="K579" s="23">
        <f>IFERROR(VLOOKUP($C579,'World Cup Players'!B:X,18,FALSE),0)</f>
        <v>0</v>
      </c>
      <c r="L579" s="44">
        <f>IFERROR(VLOOKUP($C579,'World Cup GK'!B:AE,16,FALSE),0)</f>
        <v>0</v>
      </c>
      <c r="M579" s="44">
        <f>IFERROR(VLOOKUP($C579,'World Cup GK'!B:AE,19,FALSE),0)</f>
        <v>0</v>
      </c>
      <c r="N579" s="44">
        <f>IFERROR(VLOOKUP($C579,'World Cup GK'!B:AE,14,FALSE),0)</f>
        <v>0</v>
      </c>
      <c r="O579" s="44">
        <f>IFERROR(VLOOKUP($C579,'World Cup GK'!B:AE,11,FALSE),0)</f>
        <v>0</v>
      </c>
      <c r="P579" s="43">
        <f t="shared" si="141"/>
        <v>5.9879999999999995</v>
      </c>
      <c r="S579" s="24"/>
      <c r="T579" s="267" t="s">
        <v>747</v>
      </c>
      <c r="U579" s="23" t="s">
        <v>1553</v>
      </c>
      <c r="V579" s="30"/>
      <c r="W579" s="23">
        <v>360</v>
      </c>
      <c r="X579" s="23">
        <v>3</v>
      </c>
      <c r="Y579" s="23">
        <v>0</v>
      </c>
      <c r="Z579" s="23">
        <v>0</v>
      </c>
      <c r="AA579" s="23">
        <v>0</v>
      </c>
      <c r="AB579" s="23">
        <v>0</v>
      </c>
      <c r="AC579" s="44">
        <v>0</v>
      </c>
      <c r="AD579" s="44">
        <v>0</v>
      </c>
      <c r="AE579" s="44">
        <v>0</v>
      </c>
      <c r="AF579" s="44">
        <v>0</v>
      </c>
      <c r="AG579" s="43">
        <v>5.9879999999999995</v>
      </c>
      <c r="AI579" s="24"/>
      <c r="AJ579" s="267" t="s">
        <v>747</v>
      </c>
      <c r="AK579" s="23" t="s">
        <v>1553</v>
      </c>
      <c r="AL579" s="30"/>
      <c r="AM579" s="397">
        <f t="shared" si="132"/>
        <v>0</v>
      </c>
      <c r="AN579" s="397">
        <f t="shared" si="133"/>
        <v>0</v>
      </c>
      <c r="AO579" s="397">
        <f t="shared" si="133"/>
        <v>0</v>
      </c>
      <c r="AP579" s="397">
        <f t="shared" si="134"/>
        <v>0</v>
      </c>
      <c r="AQ579" s="397">
        <f t="shared" si="134"/>
        <v>0</v>
      </c>
      <c r="AR579" s="397">
        <f t="shared" si="134"/>
        <v>0</v>
      </c>
      <c r="AS579" s="397">
        <f t="shared" si="131"/>
        <v>0</v>
      </c>
      <c r="AT579" s="397">
        <f t="shared" si="131"/>
        <v>0</v>
      </c>
      <c r="AU579" s="397">
        <f t="shared" si="131"/>
        <v>0</v>
      </c>
      <c r="AV579" s="397">
        <f t="shared" si="131"/>
        <v>0</v>
      </c>
      <c r="AW579" s="314">
        <f t="shared" si="135"/>
        <v>0</v>
      </c>
    </row>
    <row r="580" spans="2:49" x14ac:dyDescent="0.25">
      <c r="B580" s="24"/>
      <c r="C580" s="265" t="s">
        <v>646</v>
      </c>
      <c r="D580" s="23" t="str">
        <f>IFERROR(VLOOKUP($C580,'World Cup Players'!B:X,3,FALSE),0)</f>
        <v>sct Scotland</v>
      </c>
      <c r="E580" s="30"/>
      <c r="F580" s="23">
        <f>IFERROR(VLOOKUP($C580,'World Cup Players'!B:X,9,FALSE),0)</f>
        <v>171</v>
      </c>
      <c r="G580" s="23">
        <f>IFERROR(VLOOKUP($C580,'World Cup Players'!B:X,11,FALSE),0)</f>
        <v>0</v>
      </c>
      <c r="H580" s="23">
        <f>IFERROR(VLOOKUP($C580,'World Cup Players'!B:X,12,FALSE),0)</f>
        <v>0</v>
      </c>
      <c r="I580" s="23">
        <f>IFERROR(VLOOKUP($C580,'GAME WINNING GOALS'!A:B,2,FALSE),0)</f>
        <v>0</v>
      </c>
      <c r="J580" s="23">
        <f>IFERROR(VLOOKUP($C580,'World Cup Players'!B:X,17,FALSE),0)</f>
        <v>0</v>
      </c>
      <c r="K580" s="23">
        <f>IFERROR(VLOOKUP($C580,'World Cup Players'!B:X,18,FALSE),0)</f>
        <v>0</v>
      </c>
      <c r="L580" s="44">
        <f>IFERROR(VLOOKUP($C580,'World Cup GK'!B:AE,16,FALSE),0)</f>
        <v>0</v>
      </c>
      <c r="M580" s="44">
        <f>IFERROR(VLOOKUP($C580,'World Cup GK'!B:AE,19,FALSE),0)</f>
        <v>0</v>
      </c>
      <c r="N580" s="44">
        <f>IFERROR(VLOOKUP($C580,'World Cup GK'!B:AE,14,FALSE),0)</f>
        <v>0</v>
      </c>
      <c r="O580" s="44">
        <f>IFERROR(VLOOKUP($C580,'World Cup GK'!B:AE,11,FALSE),0)</f>
        <v>0</v>
      </c>
      <c r="P580" s="43">
        <f t="shared" si="141"/>
        <v>1.4193</v>
      </c>
      <c r="S580" s="24"/>
      <c r="T580" s="265" t="s">
        <v>646</v>
      </c>
      <c r="U580" s="23" t="s">
        <v>633</v>
      </c>
      <c r="V580" s="30"/>
      <c r="W580" s="23">
        <v>171</v>
      </c>
      <c r="X580" s="23">
        <v>0</v>
      </c>
      <c r="Y580" s="23">
        <v>0</v>
      </c>
      <c r="Z580" s="23">
        <v>0</v>
      </c>
      <c r="AA580" s="23">
        <v>0</v>
      </c>
      <c r="AB580" s="23">
        <v>0</v>
      </c>
      <c r="AC580" s="44">
        <v>0</v>
      </c>
      <c r="AD580" s="44">
        <v>0</v>
      </c>
      <c r="AE580" s="44">
        <v>0</v>
      </c>
      <c r="AF580" s="44">
        <v>0</v>
      </c>
      <c r="AG580" s="43">
        <v>1.4193</v>
      </c>
      <c r="AI580" s="24"/>
      <c r="AJ580" s="265" t="s">
        <v>646</v>
      </c>
      <c r="AK580" s="23" t="s">
        <v>633</v>
      </c>
      <c r="AL580" s="30"/>
      <c r="AM580" s="397">
        <f t="shared" si="132"/>
        <v>0</v>
      </c>
      <c r="AN580" s="397">
        <f t="shared" si="133"/>
        <v>0</v>
      </c>
      <c r="AO580" s="397">
        <f t="shared" si="133"/>
        <v>0</v>
      </c>
      <c r="AP580" s="397">
        <f t="shared" si="134"/>
        <v>0</v>
      </c>
      <c r="AQ580" s="397">
        <f t="shared" si="134"/>
        <v>0</v>
      </c>
      <c r="AR580" s="397">
        <f t="shared" si="134"/>
        <v>0</v>
      </c>
      <c r="AS580" s="397">
        <f t="shared" si="131"/>
        <v>0</v>
      </c>
      <c r="AT580" s="397">
        <f t="shared" si="131"/>
        <v>0</v>
      </c>
      <c r="AU580" s="397">
        <f t="shared" si="131"/>
        <v>0</v>
      </c>
      <c r="AV580" s="397">
        <f t="shared" si="131"/>
        <v>0</v>
      </c>
      <c r="AW580" s="314">
        <f t="shared" si="135"/>
        <v>0</v>
      </c>
    </row>
    <row r="581" spans="2:49" x14ac:dyDescent="0.25">
      <c r="B581" s="24"/>
      <c r="C581" s="265" t="s">
        <v>216</v>
      </c>
      <c r="D581" s="23" t="str">
        <f>IFERROR(VLOOKUP($C581,'World Cup Players'!B:X,3,FALSE),0)</f>
        <v>es Spain</v>
      </c>
      <c r="E581" s="30"/>
      <c r="F581" s="23">
        <f>IFERROR(VLOOKUP($C581,'World Cup Players'!B:X,9,FALSE),0)</f>
        <v>229</v>
      </c>
      <c r="G581" s="23">
        <f>IFERROR(VLOOKUP($C581,'World Cup Players'!B:X,11,FALSE),0)</f>
        <v>0</v>
      </c>
      <c r="H581" s="23">
        <f>IFERROR(VLOOKUP($C581,'World Cup Players'!B:X,12,FALSE),0)</f>
        <v>1</v>
      </c>
      <c r="I581" s="23">
        <f>IFERROR(VLOOKUP($C581,'GAME WINNING GOALS'!A:B,2,FALSE),0)</f>
        <v>0</v>
      </c>
      <c r="J581" s="23">
        <f>IFERROR(VLOOKUP($C581,'World Cup Players'!B:X,17,FALSE),0)</f>
        <v>1</v>
      </c>
      <c r="K581" s="23">
        <f>IFERROR(VLOOKUP($C581,'World Cup Players'!B:X,18,FALSE),0)</f>
        <v>0</v>
      </c>
      <c r="L581" s="44">
        <f>IFERROR(VLOOKUP($C581,'World Cup GK'!B:AE,16,FALSE),0)</f>
        <v>0</v>
      </c>
      <c r="M581" s="44">
        <f>IFERROR(VLOOKUP($C581,'World Cup GK'!B:AE,19,FALSE),0)</f>
        <v>0</v>
      </c>
      <c r="N581" s="44">
        <f>IFERROR(VLOOKUP($C581,'World Cup GK'!B:AE,14,FALSE),0)</f>
        <v>0</v>
      </c>
      <c r="O581" s="44">
        <f>IFERROR(VLOOKUP($C581,'World Cup GK'!B:AE,11,FALSE),0)</f>
        <v>0</v>
      </c>
      <c r="P581" s="43">
        <f t="shared" si="141"/>
        <v>2.6507000000000001</v>
      </c>
      <c r="S581" s="24"/>
      <c r="T581" s="265" t="s">
        <v>216</v>
      </c>
      <c r="U581" s="23" t="s">
        <v>1275</v>
      </c>
      <c r="V581" s="30"/>
      <c r="W581" s="23">
        <v>176</v>
      </c>
      <c r="X581" s="23">
        <v>0</v>
      </c>
      <c r="Y581" s="23">
        <v>1</v>
      </c>
      <c r="Z581" s="23">
        <v>0</v>
      </c>
      <c r="AA581" s="23">
        <v>1</v>
      </c>
      <c r="AB581" s="23">
        <v>0</v>
      </c>
      <c r="AC581" s="44">
        <v>0</v>
      </c>
      <c r="AD581" s="44">
        <v>0</v>
      </c>
      <c r="AE581" s="44">
        <v>0</v>
      </c>
      <c r="AF581" s="44">
        <v>0</v>
      </c>
      <c r="AG581" s="43">
        <v>2.2107999999999999</v>
      </c>
      <c r="AI581" s="24"/>
      <c r="AJ581" s="265" t="s">
        <v>216</v>
      </c>
      <c r="AK581" s="23" t="s">
        <v>1275</v>
      </c>
      <c r="AL581" s="30"/>
      <c r="AM581" s="397">
        <f t="shared" si="132"/>
        <v>53</v>
      </c>
      <c r="AN581" s="397">
        <f t="shared" si="133"/>
        <v>0</v>
      </c>
      <c r="AO581" s="397">
        <f t="shared" si="133"/>
        <v>0</v>
      </c>
      <c r="AP581" s="397">
        <f t="shared" si="134"/>
        <v>0</v>
      </c>
      <c r="AQ581" s="397">
        <f t="shared" si="134"/>
        <v>0</v>
      </c>
      <c r="AR581" s="397">
        <f t="shared" si="134"/>
        <v>0</v>
      </c>
      <c r="AS581" s="397">
        <f t="shared" si="134"/>
        <v>0</v>
      </c>
      <c r="AT581" s="397">
        <f t="shared" si="134"/>
        <v>0</v>
      </c>
      <c r="AU581" s="397">
        <f t="shared" si="134"/>
        <v>0</v>
      </c>
      <c r="AV581" s="397">
        <f t="shared" si="134"/>
        <v>0</v>
      </c>
      <c r="AW581" s="314">
        <f t="shared" ref="AW581:AW582" si="150">P581-AG581</f>
        <v>0.43990000000000018</v>
      </c>
    </row>
    <row r="582" spans="2:49" x14ac:dyDescent="0.25">
      <c r="B582" s="24"/>
      <c r="C582" s="278" t="s">
        <v>410</v>
      </c>
      <c r="D582" s="23" t="str">
        <f>IFERROR(VLOOKUP($C582,'World Cup Players'!B:X,3,FALSE),0)</f>
        <v>fr France</v>
      </c>
      <c r="E582" s="30"/>
      <c r="F582" s="23">
        <f>IFERROR(VLOOKUP($C582,'World Cup Players'!B:X,9,FALSE),0)</f>
        <v>212</v>
      </c>
      <c r="G582" s="23">
        <f>IFERROR(VLOOKUP($C582,'World Cup Players'!B:X,11,FALSE),0)</f>
        <v>0</v>
      </c>
      <c r="H582" s="23">
        <f>IFERROR(VLOOKUP($C582,'World Cup Players'!B:X,12,FALSE),0)</f>
        <v>0</v>
      </c>
      <c r="I582" s="23">
        <f>IFERROR(VLOOKUP($C582,'GAME WINNING GOALS'!A:B,2,FALSE),0)</f>
        <v>0</v>
      </c>
      <c r="J582" s="23">
        <f>IFERROR(VLOOKUP($C582,'World Cup Players'!B:X,17,FALSE),0)</f>
        <v>0</v>
      </c>
      <c r="K582" s="23">
        <f>IFERROR(VLOOKUP($C582,'World Cup Players'!B:X,18,FALSE),0)</f>
        <v>0</v>
      </c>
      <c r="L582" s="44">
        <f>IFERROR(VLOOKUP($C582,'World Cup GK'!B:AE,16,FALSE),0)</f>
        <v>0</v>
      </c>
      <c r="M582" s="44">
        <f>IFERROR(VLOOKUP($C582,'World Cup GK'!B:AE,19,FALSE),0)</f>
        <v>0</v>
      </c>
      <c r="N582" s="44">
        <f>IFERROR(VLOOKUP($C582,'World Cup GK'!B:AE,14,FALSE),0)</f>
        <v>0</v>
      </c>
      <c r="O582" s="44">
        <f>IFERROR(VLOOKUP($C582,'World Cup GK'!B:AE,11,FALSE),0)</f>
        <v>0</v>
      </c>
      <c r="P582" s="43">
        <f t="shared" si="141"/>
        <v>1.7596000000000001</v>
      </c>
      <c r="S582" s="24"/>
      <c r="T582" s="278" t="s">
        <v>410</v>
      </c>
      <c r="U582" s="23" t="s">
        <v>1420</v>
      </c>
      <c r="V582" s="30"/>
      <c r="W582" s="23">
        <v>193</v>
      </c>
      <c r="X582" s="23">
        <v>0</v>
      </c>
      <c r="Y582" s="23">
        <v>0</v>
      </c>
      <c r="Z582" s="23">
        <v>0</v>
      </c>
      <c r="AA582" s="23">
        <v>0</v>
      </c>
      <c r="AB582" s="23">
        <v>0</v>
      </c>
      <c r="AC582" s="44">
        <v>0</v>
      </c>
      <c r="AD582" s="44">
        <v>0</v>
      </c>
      <c r="AE582" s="44">
        <v>0</v>
      </c>
      <c r="AF582" s="44">
        <v>0</v>
      </c>
      <c r="AG582" s="43">
        <v>1.6019000000000001</v>
      </c>
      <c r="AI582" s="24"/>
      <c r="AJ582" s="278" t="s">
        <v>410</v>
      </c>
      <c r="AK582" s="23" t="s">
        <v>1420</v>
      </c>
      <c r="AL582" s="30"/>
      <c r="AM582" s="397">
        <f t="shared" ref="AM582:AM645" si="151">F582-W582</f>
        <v>19</v>
      </c>
      <c r="AN582" s="397">
        <f t="shared" ref="AN582:AO645" si="152">G582-X582</f>
        <v>0</v>
      </c>
      <c r="AO582" s="397">
        <f t="shared" si="152"/>
        <v>0</v>
      </c>
      <c r="AP582" s="397">
        <f t="shared" ref="AP582:AS645" si="153">I582-Z582</f>
        <v>0</v>
      </c>
      <c r="AQ582" s="397">
        <f t="shared" si="153"/>
        <v>0</v>
      </c>
      <c r="AR582" s="397">
        <f t="shared" si="153"/>
        <v>0</v>
      </c>
      <c r="AS582" s="397">
        <f t="shared" si="153"/>
        <v>0</v>
      </c>
      <c r="AT582" s="397">
        <f t="shared" ref="AT582:AV645" si="154">M582-AD582</f>
        <v>0</v>
      </c>
      <c r="AU582" s="397">
        <f t="shared" si="154"/>
        <v>0</v>
      </c>
      <c r="AV582" s="397">
        <f t="shared" si="154"/>
        <v>0</v>
      </c>
      <c r="AW582" s="314">
        <f t="shared" si="150"/>
        <v>0.15769999999999995</v>
      </c>
    </row>
    <row r="583" spans="2:49" x14ac:dyDescent="0.25">
      <c r="B583" s="24"/>
      <c r="C583" s="265" t="s">
        <v>217</v>
      </c>
      <c r="D583" s="23" t="str">
        <f>IFERROR(VLOOKUP($C583,'World Cup Players'!B:X,3,FALSE),0)</f>
        <v>nl Netherlands</v>
      </c>
      <c r="E583" s="30"/>
      <c r="F583" s="23">
        <f>IFERROR(VLOOKUP($C583,'World Cup Players'!B:X,9,FALSE),0)</f>
        <v>390</v>
      </c>
      <c r="G583" s="23">
        <f>IFERROR(VLOOKUP($C583,'World Cup Players'!B:X,11,FALSE),0)</f>
        <v>1</v>
      </c>
      <c r="H583" s="23">
        <f>IFERROR(VLOOKUP($C583,'World Cup Players'!B:X,12,FALSE),0)</f>
        <v>1</v>
      </c>
      <c r="I583" s="23">
        <f>IFERROR(VLOOKUP($C583,'GAME WINNING GOALS'!A:B,2,FALSE),0)</f>
        <v>0</v>
      </c>
      <c r="J583" s="23">
        <f>IFERROR(VLOOKUP($C583,'World Cup Players'!B:X,17,FALSE),0)</f>
        <v>0</v>
      </c>
      <c r="K583" s="23">
        <f>IFERROR(VLOOKUP($C583,'World Cup Players'!B:X,18,FALSE),0)</f>
        <v>0</v>
      </c>
      <c r="L583" s="44">
        <f>IFERROR(VLOOKUP($C583,'World Cup GK'!B:AE,16,FALSE),0)</f>
        <v>0</v>
      </c>
      <c r="M583" s="44">
        <f>IFERROR(VLOOKUP($C583,'World Cup GK'!B:AE,19,FALSE),0)</f>
        <v>0</v>
      </c>
      <c r="N583" s="44">
        <f>IFERROR(VLOOKUP($C583,'World Cup GK'!B:AE,14,FALSE),0)</f>
        <v>0</v>
      </c>
      <c r="O583" s="44">
        <f>IFERROR(VLOOKUP($C583,'World Cup GK'!B:AE,11,FALSE),0)</f>
        <v>0</v>
      </c>
      <c r="P583" s="43">
        <f t="shared" si="141"/>
        <v>5.2370000000000001</v>
      </c>
      <c r="S583" s="24"/>
      <c r="T583" s="265" t="s">
        <v>217</v>
      </c>
      <c r="U583" s="23" t="s">
        <v>647</v>
      </c>
      <c r="V583" s="30"/>
      <c r="W583" s="23">
        <v>390</v>
      </c>
      <c r="X583" s="23">
        <v>1</v>
      </c>
      <c r="Y583" s="23">
        <v>1</v>
      </c>
      <c r="Z583" s="23">
        <v>0</v>
      </c>
      <c r="AA583" s="23">
        <v>0</v>
      </c>
      <c r="AB583" s="23">
        <v>0</v>
      </c>
      <c r="AC583" s="44">
        <v>0</v>
      </c>
      <c r="AD583" s="44">
        <v>0</v>
      </c>
      <c r="AE583" s="44">
        <v>0</v>
      </c>
      <c r="AF583" s="44">
        <v>0</v>
      </c>
      <c r="AG583" s="43">
        <v>5.2370000000000001</v>
      </c>
      <c r="AI583" s="24"/>
      <c r="AJ583" s="265" t="s">
        <v>217</v>
      </c>
      <c r="AK583" s="23" t="s">
        <v>647</v>
      </c>
      <c r="AL583" s="30"/>
      <c r="AM583" s="397">
        <f t="shared" si="151"/>
        <v>0</v>
      </c>
      <c r="AN583" s="397">
        <f t="shared" si="152"/>
        <v>0</v>
      </c>
      <c r="AO583" s="397">
        <f t="shared" si="152"/>
        <v>0</v>
      </c>
      <c r="AP583" s="397">
        <f t="shared" si="153"/>
        <v>0</v>
      </c>
      <c r="AQ583" s="397">
        <f t="shared" si="153"/>
        <v>0</v>
      </c>
      <c r="AR583" s="397">
        <f t="shared" si="153"/>
        <v>0</v>
      </c>
      <c r="AS583" s="397">
        <f t="shared" si="153"/>
        <v>0</v>
      </c>
      <c r="AT583" s="397">
        <f t="shared" si="154"/>
        <v>0</v>
      </c>
      <c r="AU583" s="397">
        <f t="shared" si="154"/>
        <v>0</v>
      </c>
      <c r="AV583" s="397">
        <f t="shared" si="154"/>
        <v>0</v>
      </c>
      <c r="AW583" s="314">
        <f t="shared" ref="AW583:AW643" si="155">AG583-P583</f>
        <v>0</v>
      </c>
    </row>
    <row r="584" spans="2:49" x14ac:dyDescent="0.25">
      <c r="B584" s="24"/>
      <c r="C584" s="265" t="s">
        <v>101</v>
      </c>
      <c r="D584" s="23" t="str">
        <f>IFERROR(VLOOKUP($C584,'World Cup Players'!B:X,3,FALSE),0)</f>
        <v>de Germany</v>
      </c>
      <c r="E584" s="30"/>
      <c r="F584" s="23">
        <f>IFERROR(VLOOKUP($C584,'World Cup Players'!B:X,9,FALSE),0)</f>
        <v>262</v>
      </c>
      <c r="G584" s="23">
        <f>IFERROR(VLOOKUP($C584,'World Cup Players'!B:X,11,FALSE),0)</f>
        <v>0</v>
      </c>
      <c r="H584" s="23">
        <f>IFERROR(VLOOKUP($C584,'World Cup Players'!B:X,12,FALSE),0)</f>
        <v>0</v>
      </c>
      <c r="I584" s="41">
        <f>IFERROR(VLOOKUP($C584,'GAME WINNING GOALS'!A:B,2,FALSE),0)</f>
        <v>0</v>
      </c>
      <c r="J584" s="23">
        <f>IFERROR(VLOOKUP($C584,'World Cup Players'!B:X,17,FALSE),0)</f>
        <v>0</v>
      </c>
      <c r="K584" s="23">
        <f>IFERROR(VLOOKUP($C584,'World Cup Players'!B:X,18,FALSE),0)</f>
        <v>0</v>
      </c>
      <c r="L584" s="44">
        <f>IFERROR(VLOOKUP($C584,'World Cup GK'!B:AE,16,FALSE),0)</f>
        <v>0</v>
      </c>
      <c r="M584" s="44">
        <f>IFERROR(VLOOKUP($C584,'World Cup GK'!B:AE,19,FALSE),0)</f>
        <v>0</v>
      </c>
      <c r="N584" s="44">
        <f>IFERROR(VLOOKUP($C584,'World Cup GK'!B:AE,14,FALSE),0)</f>
        <v>0</v>
      </c>
      <c r="O584" s="44">
        <f>IFERROR(VLOOKUP($C584,'World Cup GK'!B:AE,11,FALSE),0)</f>
        <v>0</v>
      </c>
      <c r="P584" s="43">
        <f t="shared" si="141"/>
        <v>2.1745999999999999</v>
      </c>
      <c r="S584" s="24"/>
      <c r="T584" s="265" t="s">
        <v>101</v>
      </c>
      <c r="U584" s="23" t="s">
        <v>634</v>
      </c>
      <c r="V584" s="30"/>
      <c r="W584" s="23">
        <v>262</v>
      </c>
      <c r="X584" s="23">
        <v>0</v>
      </c>
      <c r="Y584" s="23">
        <v>0</v>
      </c>
      <c r="Z584" s="41">
        <v>0</v>
      </c>
      <c r="AA584" s="23">
        <v>0</v>
      </c>
      <c r="AB584" s="23">
        <v>0</v>
      </c>
      <c r="AC584" s="44">
        <v>0</v>
      </c>
      <c r="AD584" s="44">
        <v>0</v>
      </c>
      <c r="AE584" s="44">
        <v>0</v>
      </c>
      <c r="AF584" s="44">
        <v>0</v>
      </c>
      <c r="AG584" s="43">
        <v>2.1745999999999999</v>
      </c>
      <c r="AI584" s="24"/>
      <c r="AJ584" s="265" t="s">
        <v>101</v>
      </c>
      <c r="AK584" s="23" t="s">
        <v>634</v>
      </c>
      <c r="AL584" s="30"/>
      <c r="AM584" s="397">
        <f t="shared" si="151"/>
        <v>0</v>
      </c>
      <c r="AN584" s="397">
        <f t="shared" si="152"/>
        <v>0</v>
      </c>
      <c r="AO584" s="397">
        <f t="shared" si="152"/>
        <v>0</v>
      </c>
      <c r="AP584" s="397">
        <f t="shared" si="153"/>
        <v>0</v>
      </c>
      <c r="AQ584" s="397">
        <f t="shared" si="153"/>
        <v>0</v>
      </c>
      <c r="AR584" s="397">
        <f t="shared" si="153"/>
        <v>0</v>
      </c>
      <c r="AS584" s="397">
        <f t="shared" si="153"/>
        <v>0</v>
      </c>
      <c r="AT584" s="397">
        <f t="shared" si="154"/>
        <v>0</v>
      </c>
      <c r="AU584" s="397">
        <f t="shared" si="154"/>
        <v>0</v>
      </c>
      <c r="AV584" s="397">
        <f t="shared" si="154"/>
        <v>0</v>
      </c>
      <c r="AW584" s="314">
        <f t="shared" si="155"/>
        <v>0</v>
      </c>
    </row>
    <row r="585" spans="2:49" ht="16.5" thickBot="1" x14ac:dyDescent="0.3">
      <c r="B585" s="24"/>
      <c r="C585" s="265" t="s">
        <v>758</v>
      </c>
      <c r="D585" s="23" t="str">
        <f>IFERROR(VLOOKUP($C585,'World Cup Players'!B:X,3,FALSE),0)</f>
        <v>br Brazil</v>
      </c>
      <c r="E585" s="30"/>
      <c r="F585" s="23">
        <f>IFERROR(VLOOKUP($C585,'World Cup Players'!B:X,9,FALSE),0)</f>
        <v>450</v>
      </c>
      <c r="G585" s="23">
        <f>IFERROR(VLOOKUP($C585,'World Cup Players'!B:X,11,FALSE),0)</f>
        <v>0</v>
      </c>
      <c r="H585" s="23">
        <f>IFERROR(VLOOKUP($C585,'World Cup Players'!B:X,12,FALSE),0)</f>
        <v>1</v>
      </c>
      <c r="I585" s="41">
        <f>IFERROR(VLOOKUP($C585,'GAME WINNING GOALS'!A:B,2,FALSE),0)</f>
        <v>0</v>
      </c>
      <c r="J585" s="23">
        <f>IFERROR(VLOOKUP($C585,'World Cup Players'!B:X,17,FALSE),0)</f>
        <v>0</v>
      </c>
      <c r="K585" s="23">
        <f>IFERROR(VLOOKUP($C585,'World Cup Players'!B:X,18,FALSE),0)</f>
        <v>0</v>
      </c>
      <c r="L585" s="44">
        <f>IFERROR(VLOOKUP($C585,'World Cup GK'!B:AE,16,FALSE),0)</f>
        <v>0</v>
      </c>
      <c r="M585" s="44">
        <f>IFERROR(VLOOKUP($C585,'World Cup GK'!B:AE,19,FALSE),0)</f>
        <v>0</v>
      </c>
      <c r="N585" s="44">
        <f>IFERROR(VLOOKUP($C585,'World Cup GK'!B:AE,14,FALSE),0)</f>
        <v>0</v>
      </c>
      <c r="O585" s="44">
        <f>IFERROR(VLOOKUP($C585,'World Cup GK'!B:AE,11,FALSE),0)</f>
        <v>0</v>
      </c>
      <c r="P585" s="43">
        <f t="shared" si="141"/>
        <v>4.7349999999999994</v>
      </c>
      <c r="S585" s="24"/>
      <c r="T585" s="265" t="s">
        <v>758</v>
      </c>
      <c r="U585" s="23" t="s">
        <v>989</v>
      </c>
      <c r="V585" s="30"/>
      <c r="W585" s="23">
        <v>450</v>
      </c>
      <c r="X585" s="23">
        <v>0</v>
      </c>
      <c r="Y585" s="23">
        <v>1</v>
      </c>
      <c r="Z585" s="41">
        <v>0</v>
      </c>
      <c r="AA585" s="23">
        <v>0</v>
      </c>
      <c r="AB585" s="23">
        <v>0</v>
      </c>
      <c r="AC585" s="44">
        <v>0</v>
      </c>
      <c r="AD585" s="44">
        <v>0</v>
      </c>
      <c r="AE585" s="44">
        <v>0</v>
      </c>
      <c r="AF585" s="44">
        <v>0</v>
      </c>
      <c r="AG585" s="43">
        <v>4.7349999999999994</v>
      </c>
      <c r="AI585" s="24"/>
      <c r="AJ585" s="265" t="s">
        <v>758</v>
      </c>
      <c r="AK585" s="23" t="s">
        <v>989</v>
      </c>
      <c r="AL585" s="30"/>
      <c r="AM585" s="397">
        <f t="shared" si="151"/>
        <v>0</v>
      </c>
      <c r="AN585" s="397">
        <f t="shared" si="152"/>
        <v>0</v>
      </c>
      <c r="AO585" s="397">
        <f t="shared" si="152"/>
        <v>0</v>
      </c>
      <c r="AP585" s="397">
        <f t="shared" si="153"/>
        <v>0</v>
      </c>
      <c r="AQ585" s="397">
        <f t="shared" si="153"/>
        <v>0</v>
      </c>
      <c r="AR585" s="397">
        <f t="shared" si="153"/>
        <v>0</v>
      </c>
      <c r="AS585" s="397">
        <f t="shared" si="153"/>
        <v>0</v>
      </c>
      <c r="AT585" s="397">
        <f t="shared" si="154"/>
        <v>0</v>
      </c>
      <c r="AU585" s="397">
        <f t="shared" si="154"/>
        <v>0</v>
      </c>
      <c r="AV585" s="397">
        <f t="shared" si="154"/>
        <v>0</v>
      </c>
      <c r="AW585" s="314">
        <f t="shared" si="155"/>
        <v>0</v>
      </c>
    </row>
    <row r="586" spans="2:49" x14ac:dyDescent="0.25">
      <c r="B586" s="24"/>
      <c r="C586" s="277" t="s">
        <v>421</v>
      </c>
      <c r="D586" s="23" t="str">
        <f>IFERROR(VLOOKUP($C586,'World Cup Players'!B:X,3,FALSE),0)</f>
        <v>ar Argentina</v>
      </c>
      <c r="E586" s="30"/>
      <c r="F586" s="23">
        <f>IFERROR(VLOOKUP($C586,'World Cup Players'!B:X,9,FALSE),0)</f>
        <v>690</v>
      </c>
      <c r="G586" s="23">
        <f>IFERROR(VLOOKUP($C586,'World Cup Players'!B:X,11,FALSE),0)</f>
        <v>0</v>
      </c>
      <c r="H586" s="23">
        <f>IFERROR(VLOOKUP($C586,'World Cup Players'!B:X,12,FALSE),0)</f>
        <v>0</v>
      </c>
      <c r="I586" s="41">
        <f>IFERROR(VLOOKUP($C586,'GAME WINNING GOALS'!A:B,2,FALSE),0)</f>
        <v>0</v>
      </c>
      <c r="J586" s="23">
        <f>IFERROR(VLOOKUP($C586,'World Cup Players'!B:X,17,FALSE),0)</f>
        <v>0</v>
      </c>
      <c r="K586" s="23">
        <f>IFERROR(VLOOKUP($C586,'World Cup Players'!B:X,18,FALSE),0)</f>
        <v>0</v>
      </c>
      <c r="L586" s="44">
        <f>IFERROR(VLOOKUP($C586,'World Cup GK'!B:AE,16,FALSE),0)</f>
        <v>7</v>
      </c>
      <c r="M586" s="44">
        <f>IFERROR(VLOOKUP($C586,'World Cup GK'!B:AE,19,FALSE),0)</f>
        <v>2</v>
      </c>
      <c r="N586" s="44">
        <f>IFERROR(VLOOKUP($C586,'World Cup GK'!B:AE,14,FALSE),0)</f>
        <v>9</v>
      </c>
      <c r="O586" s="44">
        <f>IFERROR(VLOOKUP($C586,'World Cup GK'!B:AE,11,FALSE),0)</f>
        <v>7</v>
      </c>
      <c r="P586" s="43">
        <f t="shared" si="141"/>
        <v>14.777000000000001</v>
      </c>
      <c r="S586" s="24"/>
      <c r="T586" s="277" t="s">
        <v>421</v>
      </c>
      <c r="U586" s="23" t="s">
        <v>1404</v>
      </c>
      <c r="V586" s="30"/>
      <c r="W586" s="23">
        <v>480</v>
      </c>
      <c r="X586" s="23">
        <v>0</v>
      </c>
      <c r="Y586" s="23">
        <v>0</v>
      </c>
      <c r="Z586" s="41">
        <v>0</v>
      </c>
      <c r="AA586" s="23">
        <v>0</v>
      </c>
      <c r="AB586" s="23">
        <v>0</v>
      </c>
      <c r="AC586" s="44">
        <v>5</v>
      </c>
      <c r="AD586" s="44">
        <v>2</v>
      </c>
      <c r="AE586" s="44">
        <v>4</v>
      </c>
      <c r="AF586" s="44">
        <v>5</v>
      </c>
      <c r="AG586" s="43">
        <v>10.534000000000001</v>
      </c>
      <c r="AI586" s="24"/>
      <c r="AJ586" s="277" t="s">
        <v>421</v>
      </c>
      <c r="AK586" s="23" t="s">
        <v>1404</v>
      </c>
      <c r="AL586" s="30"/>
      <c r="AM586" s="397">
        <f t="shared" si="151"/>
        <v>210</v>
      </c>
      <c r="AN586" s="397">
        <f t="shared" si="152"/>
        <v>0</v>
      </c>
      <c r="AO586" s="397">
        <f t="shared" si="152"/>
        <v>0</v>
      </c>
      <c r="AP586" s="397">
        <f t="shared" si="153"/>
        <v>0</v>
      </c>
      <c r="AQ586" s="397">
        <f t="shared" si="153"/>
        <v>0</v>
      </c>
      <c r="AR586" s="397">
        <f t="shared" si="153"/>
        <v>0</v>
      </c>
      <c r="AS586" s="397">
        <f t="shared" si="153"/>
        <v>2</v>
      </c>
      <c r="AT586" s="397">
        <f t="shared" si="154"/>
        <v>0</v>
      </c>
      <c r="AU586" s="397">
        <f t="shared" si="154"/>
        <v>5</v>
      </c>
      <c r="AV586" s="397">
        <f t="shared" si="154"/>
        <v>2</v>
      </c>
      <c r="AW586" s="314">
        <f t="shared" ref="AW586:AW588" si="156">P586-AG586</f>
        <v>4.2430000000000003</v>
      </c>
    </row>
    <row r="587" spans="2:49" x14ac:dyDescent="0.25">
      <c r="B587" s="24"/>
      <c r="C587" s="266" t="s">
        <v>45</v>
      </c>
      <c r="D587" s="23" t="str">
        <f>IFERROR(VLOOKUP($C587,'World Cup Players'!B:X,3,FALSE),0)</f>
        <v>eng England</v>
      </c>
      <c r="E587" s="30"/>
      <c r="F587" s="23">
        <f>IFERROR(VLOOKUP($C587,'World Cup Players'!B:X,9,FALSE),0)</f>
        <v>660</v>
      </c>
      <c r="G587" s="23">
        <f>IFERROR(VLOOKUP($C587,'World Cup Players'!B:X,11,FALSE),0)</f>
        <v>0</v>
      </c>
      <c r="H587" s="23">
        <f>IFERROR(VLOOKUP($C587,'World Cup Players'!B:X,12,FALSE),0)</f>
        <v>0</v>
      </c>
      <c r="I587" s="41">
        <f>IFERROR(VLOOKUP($C587,'GAME WINNING GOALS'!A:B,2,FALSE),0)</f>
        <v>0</v>
      </c>
      <c r="J587" s="23">
        <f>IFERROR(VLOOKUP($C587,'World Cup Players'!B:X,17,FALSE),0)</f>
        <v>0</v>
      </c>
      <c r="K587" s="23">
        <f>IFERROR(VLOOKUP($C587,'World Cup Players'!B:X,18,FALSE),0)</f>
        <v>0</v>
      </c>
      <c r="L587" s="44">
        <f>IFERROR(VLOOKUP($C587,'World Cup GK'!B:AE,16,FALSE),0)</f>
        <v>5</v>
      </c>
      <c r="M587" s="44">
        <f>IFERROR(VLOOKUP($C587,'World Cup GK'!B:AE,19,FALSE),0)</f>
        <v>2</v>
      </c>
      <c r="N587" s="44">
        <f>IFERROR(VLOOKUP($C587,'World Cup GK'!B:AE,14,FALSE),0)</f>
        <v>15</v>
      </c>
      <c r="O587" s="44">
        <f>IFERROR(VLOOKUP($C587,'World Cup GK'!B:AE,11,FALSE),0)</f>
        <v>8</v>
      </c>
      <c r="P587" s="43">
        <f t="shared" si="141"/>
        <v>13.478</v>
      </c>
      <c r="S587" s="24"/>
      <c r="T587" s="266" t="s">
        <v>45</v>
      </c>
      <c r="U587" s="23" t="s">
        <v>1542</v>
      </c>
      <c r="V587" s="30"/>
      <c r="W587" s="23">
        <v>450</v>
      </c>
      <c r="X587" s="23">
        <v>0</v>
      </c>
      <c r="Y587" s="23">
        <v>0</v>
      </c>
      <c r="Z587" s="41">
        <v>0</v>
      </c>
      <c r="AA587" s="23">
        <v>0</v>
      </c>
      <c r="AB587" s="23">
        <v>0</v>
      </c>
      <c r="AC587" s="44">
        <v>4</v>
      </c>
      <c r="AD587" s="44">
        <v>2</v>
      </c>
      <c r="AE587" s="44">
        <v>9</v>
      </c>
      <c r="AF587" s="44">
        <v>5</v>
      </c>
      <c r="AG587" s="43">
        <v>10.285</v>
      </c>
      <c r="AI587" s="24"/>
      <c r="AJ587" s="266" t="s">
        <v>45</v>
      </c>
      <c r="AK587" s="23" t="s">
        <v>1542</v>
      </c>
      <c r="AL587" s="30"/>
      <c r="AM587" s="397">
        <f t="shared" si="151"/>
        <v>210</v>
      </c>
      <c r="AN587" s="397">
        <f t="shared" si="152"/>
        <v>0</v>
      </c>
      <c r="AO587" s="397">
        <f t="shared" si="152"/>
        <v>0</v>
      </c>
      <c r="AP587" s="397">
        <f t="shared" si="153"/>
        <v>0</v>
      </c>
      <c r="AQ587" s="397">
        <f t="shared" si="153"/>
        <v>0</v>
      </c>
      <c r="AR587" s="397">
        <f t="shared" si="153"/>
        <v>0</v>
      </c>
      <c r="AS587" s="397">
        <f t="shared" si="153"/>
        <v>1</v>
      </c>
      <c r="AT587" s="397">
        <f t="shared" si="154"/>
        <v>0</v>
      </c>
      <c r="AU587" s="397">
        <f t="shared" si="154"/>
        <v>6</v>
      </c>
      <c r="AV587" s="397">
        <f t="shared" si="154"/>
        <v>3</v>
      </c>
      <c r="AW587" s="314">
        <f t="shared" si="156"/>
        <v>3.1929999999999996</v>
      </c>
    </row>
    <row r="588" spans="2:49" ht="16.5" thickBot="1" x14ac:dyDescent="0.3">
      <c r="B588" s="24"/>
      <c r="C588" s="266" t="s">
        <v>400</v>
      </c>
      <c r="D588" s="23" t="str">
        <f>IFERROR(VLOOKUP($C588,'World Cup Players'!B:X,3,FALSE),0)</f>
        <v>ma Morocco</v>
      </c>
      <c r="E588" s="30"/>
      <c r="F588" s="23">
        <f>IFERROR(VLOOKUP($C588,'World Cup Players'!B:X,9,FALSE),0)</f>
        <v>570</v>
      </c>
      <c r="G588" s="23">
        <f>IFERROR(VLOOKUP($C588,'World Cup Players'!B:X,11,FALSE),0)</f>
        <v>0</v>
      </c>
      <c r="H588" s="23">
        <f>IFERROR(VLOOKUP($C588,'World Cup Players'!B:X,12,FALSE),0)</f>
        <v>0</v>
      </c>
      <c r="I588" s="23">
        <f>IFERROR(VLOOKUP($C588,'GAME WINNING GOALS'!A:B,2,FALSE),0)</f>
        <v>0</v>
      </c>
      <c r="J588" s="23">
        <f>IFERROR(VLOOKUP($C588,'World Cup Players'!B:X,17,FALSE),0)</f>
        <v>0</v>
      </c>
      <c r="K588" s="23">
        <f>IFERROR(VLOOKUP($C588,'World Cup Players'!B:X,18,FALSE),0)</f>
        <v>0</v>
      </c>
      <c r="L588" s="44">
        <f>IFERROR(VLOOKUP($C588,'World Cup GK'!B:AE,16,FALSE),0)</f>
        <v>3</v>
      </c>
      <c r="M588" s="44">
        <f>IFERROR(VLOOKUP($C588,'World Cup GK'!B:AE,19,FALSE),0)</f>
        <v>2</v>
      </c>
      <c r="N588" s="44">
        <f>IFERROR(VLOOKUP($C588,'World Cup GK'!B:AE,14,FALSE),0)</f>
        <v>14</v>
      </c>
      <c r="O588" s="44">
        <f>IFERROR(VLOOKUP($C588,'World Cup GK'!B:AE,11,FALSE),0)</f>
        <v>6</v>
      </c>
      <c r="P588" s="43">
        <f t="shared" si="141"/>
        <v>11.031000000000001</v>
      </c>
      <c r="S588" s="24"/>
      <c r="T588" s="266" t="s">
        <v>400</v>
      </c>
      <c r="U588" s="23" t="s">
        <v>992</v>
      </c>
      <c r="V588" s="30"/>
      <c r="W588" s="23">
        <v>480</v>
      </c>
      <c r="X588" s="23">
        <v>0</v>
      </c>
      <c r="Y588" s="23">
        <v>0</v>
      </c>
      <c r="Z588" s="23">
        <v>0</v>
      </c>
      <c r="AA588" s="23">
        <v>0</v>
      </c>
      <c r="AB588" s="23">
        <v>0</v>
      </c>
      <c r="AC588" s="44">
        <v>3</v>
      </c>
      <c r="AD588" s="44">
        <v>2</v>
      </c>
      <c r="AE588" s="44">
        <v>9</v>
      </c>
      <c r="AF588" s="44">
        <v>4</v>
      </c>
      <c r="AG588" s="43">
        <v>9.7840000000000007</v>
      </c>
      <c r="AI588" s="24"/>
      <c r="AJ588" s="266" t="s">
        <v>400</v>
      </c>
      <c r="AK588" s="23" t="s">
        <v>992</v>
      </c>
      <c r="AL588" s="30"/>
      <c r="AM588" s="397">
        <f t="shared" si="151"/>
        <v>90</v>
      </c>
      <c r="AN588" s="397">
        <f t="shared" si="152"/>
        <v>0</v>
      </c>
      <c r="AO588" s="397">
        <f t="shared" si="152"/>
        <v>0</v>
      </c>
      <c r="AP588" s="397">
        <f t="shared" si="153"/>
        <v>0</v>
      </c>
      <c r="AQ588" s="397">
        <f t="shared" si="153"/>
        <v>0</v>
      </c>
      <c r="AR588" s="397">
        <f t="shared" si="153"/>
        <v>0</v>
      </c>
      <c r="AS588" s="397">
        <f t="shared" si="153"/>
        <v>0</v>
      </c>
      <c r="AT588" s="397">
        <f t="shared" si="154"/>
        <v>0</v>
      </c>
      <c r="AU588" s="397">
        <f t="shared" si="154"/>
        <v>5</v>
      </c>
      <c r="AV588" s="397">
        <f t="shared" si="154"/>
        <v>2</v>
      </c>
      <c r="AW588" s="314">
        <f t="shared" si="156"/>
        <v>1.2469999999999999</v>
      </c>
    </row>
    <row r="589" spans="2:49" x14ac:dyDescent="0.25">
      <c r="B589" s="24"/>
      <c r="C589" s="277" t="s">
        <v>760</v>
      </c>
      <c r="D589" s="23" t="str">
        <f>IFERROR(VLOOKUP($C589,'World Cup Players'!B:X,3,FALSE),0)</f>
        <v>us United States</v>
      </c>
      <c r="E589" s="30"/>
      <c r="F589" s="23">
        <f>IFERROR(VLOOKUP($C589,'World Cup Players'!B:X,9,FALSE),0)</f>
        <v>360</v>
      </c>
      <c r="G589" s="23">
        <f>IFERROR(VLOOKUP($C589,'World Cup Players'!B:X,11,FALSE),0)</f>
        <v>0</v>
      </c>
      <c r="H589" s="23">
        <f>IFERROR(VLOOKUP($C589,'World Cup Players'!B:X,12,FALSE),0)</f>
        <v>0</v>
      </c>
      <c r="I589" s="23">
        <f>IFERROR(VLOOKUP($C589,'GAME WINNING GOALS'!A:B,2,FALSE),0)</f>
        <v>0</v>
      </c>
      <c r="J589" s="23">
        <f>IFERROR(VLOOKUP($C589,'World Cup Players'!B:X,17,FALSE),0)</f>
        <v>0</v>
      </c>
      <c r="K589" s="23">
        <f>IFERROR(VLOOKUP($C589,'World Cup Players'!B:X,18,FALSE),0)</f>
        <v>0</v>
      </c>
      <c r="L589" s="44">
        <f>IFERROR(VLOOKUP($C589,'World Cup GK'!B:AE,16,FALSE),0)</f>
        <v>3</v>
      </c>
      <c r="M589" s="44">
        <f>IFERROR(VLOOKUP($C589,'World Cup GK'!B:AE,19,FALSE),0)</f>
        <v>2</v>
      </c>
      <c r="N589" s="44">
        <f>IFERROR(VLOOKUP($C589,'World Cup GK'!B:AE,14,FALSE),0)</f>
        <v>8</v>
      </c>
      <c r="O589" s="44">
        <f>IFERROR(VLOOKUP($C589,'World Cup GK'!B:AE,11,FALSE),0)</f>
        <v>5</v>
      </c>
      <c r="P589" s="43">
        <f t="shared" si="141"/>
        <v>8.3379999999999992</v>
      </c>
      <c r="S589" s="24"/>
      <c r="T589" s="277" t="s">
        <v>760</v>
      </c>
      <c r="U589" s="23" t="s">
        <v>885</v>
      </c>
      <c r="V589" s="30"/>
      <c r="W589" s="23">
        <v>360</v>
      </c>
      <c r="X589" s="23">
        <v>0</v>
      </c>
      <c r="Y589" s="23">
        <v>0</v>
      </c>
      <c r="Z589" s="23">
        <v>0</v>
      </c>
      <c r="AA589" s="23">
        <v>0</v>
      </c>
      <c r="AB589" s="23">
        <v>0</v>
      </c>
      <c r="AC589" s="44">
        <v>3</v>
      </c>
      <c r="AD589" s="44">
        <v>2</v>
      </c>
      <c r="AE589" s="44">
        <v>8</v>
      </c>
      <c r="AF589" s="44">
        <v>5</v>
      </c>
      <c r="AG589" s="43">
        <v>8.3379999999999992</v>
      </c>
      <c r="AI589" s="24"/>
      <c r="AJ589" s="277" t="s">
        <v>760</v>
      </c>
      <c r="AK589" s="23" t="s">
        <v>885</v>
      </c>
      <c r="AL589" s="30"/>
      <c r="AM589" s="397">
        <f t="shared" si="151"/>
        <v>0</v>
      </c>
      <c r="AN589" s="397">
        <f t="shared" si="152"/>
        <v>0</v>
      </c>
      <c r="AO589" s="397">
        <f t="shared" si="152"/>
        <v>0</v>
      </c>
      <c r="AP589" s="397">
        <f t="shared" si="153"/>
        <v>0</v>
      </c>
      <c r="AQ589" s="397">
        <f t="shared" si="153"/>
        <v>0</v>
      </c>
      <c r="AR589" s="397">
        <f t="shared" si="153"/>
        <v>0</v>
      </c>
      <c r="AS589" s="397">
        <f t="shared" si="153"/>
        <v>0</v>
      </c>
      <c r="AT589" s="397">
        <f t="shared" si="154"/>
        <v>0</v>
      </c>
      <c r="AU589" s="397">
        <f t="shared" si="154"/>
        <v>0</v>
      </c>
      <c r="AV589" s="397">
        <f t="shared" si="154"/>
        <v>0</v>
      </c>
      <c r="AW589" s="314">
        <f t="shared" si="155"/>
        <v>0</v>
      </c>
    </row>
    <row r="590" spans="2:49" x14ac:dyDescent="0.25">
      <c r="B590" s="24"/>
      <c r="C590" s="294" t="s">
        <v>764</v>
      </c>
      <c r="D590" s="23" t="str">
        <f>IFERROR(VLOOKUP($C590,'World Cup Players'!B:X,3,FALSE),0)</f>
        <v>ca Canada</v>
      </c>
      <c r="E590" s="30"/>
      <c r="F590" s="23">
        <f>IFERROR(VLOOKUP($C590,'World Cup Players'!B:X,9,FALSE),0)</f>
        <v>450</v>
      </c>
      <c r="G590" s="23">
        <f>IFERROR(VLOOKUP($C590,'World Cup Players'!B:X,11,FALSE),0)</f>
        <v>0</v>
      </c>
      <c r="H590" s="23">
        <f>IFERROR(VLOOKUP($C590,'World Cup Players'!#REF!,11,FALSE),0)</f>
        <v>0</v>
      </c>
      <c r="I590" s="23">
        <f>IFERROR(VLOOKUP($C590,'GAME WINNING GOALS'!A:B,2,FALSE),0)</f>
        <v>0</v>
      </c>
      <c r="J590" s="23">
        <f>IFERROR(VLOOKUP($C590,'World Cup Players'!#REF!,16,FALSE),0)</f>
        <v>0</v>
      </c>
      <c r="K590" s="23">
        <f>IFERROR(VLOOKUP($C590,'World Cup Players'!#REF!,16,FALSE),0)</f>
        <v>0</v>
      </c>
      <c r="L590" s="44">
        <f>IFERROR(VLOOKUP($C590,'World Cup GK'!B:AE,16,FALSE),0)</f>
        <v>2</v>
      </c>
      <c r="M590" s="44">
        <f>IFERROR(VLOOKUP($C590,'World Cup GK'!B:AE,19,FALSE),0)</f>
        <v>2</v>
      </c>
      <c r="N590" s="44">
        <f>IFERROR(VLOOKUP($C590,'World Cup GK'!B:AE,14,FALSE),0)</f>
        <v>6</v>
      </c>
      <c r="O590" s="44">
        <f>IFERROR(VLOOKUP($C590,'World Cup GK'!B:AE,11,FALSE),0)</f>
        <v>6</v>
      </c>
      <c r="P590" s="43">
        <f t="shared" si="141"/>
        <v>7.4349999999999987</v>
      </c>
      <c r="S590" s="24"/>
      <c r="T590" s="294" t="s">
        <v>764</v>
      </c>
      <c r="U590" s="23" t="s">
        <v>887</v>
      </c>
      <c r="V590" s="30"/>
      <c r="W590" s="23">
        <v>450</v>
      </c>
      <c r="X590" s="23">
        <v>0</v>
      </c>
      <c r="Y590" s="23">
        <v>0</v>
      </c>
      <c r="Z590" s="23">
        <v>0</v>
      </c>
      <c r="AA590" s="23">
        <v>0</v>
      </c>
      <c r="AB590" s="23">
        <v>0</v>
      </c>
      <c r="AC590" s="44">
        <v>2</v>
      </c>
      <c r="AD590" s="44">
        <v>2</v>
      </c>
      <c r="AE590" s="44">
        <v>6</v>
      </c>
      <c r="AF590" s="44">
        <v>6</v>
      </c>
      <c r="AG590" s="43">
        <v>7.4349999999999987</v>
      </c>
      <c r="AI590" s="24"/>
      <c r="AJ590" s="294" t="s">
        <v>764</v>
      </c>
      <c r="AK590" s="23" t="s">
        <v>887</v>
      </c>
      <c r="AL590" s="30"/>
      <c r="AM590" s="397">
        <f t="shared" si="151"/>
        <v>0</v>
      </c>
      <c r="AN590" s="397">
        <f t="shared" si="152"/>
        <v>0</v>
      </c>
      <c r="AO590" s="397">
        <f t="shared" si="152"/>
        <v>0</v>
      </c>
      <c r="AP590" s="397">
        <f t="shared" si="153"/>
        <v>0</v>
      </c>
      <c r="AQ590" s="397">
        <f t="shared" si="153"/>
        <v>0</v>
      </c>
      <c r="AR590" s="397">
        <f t="shared" si="153"/>
        <v>0</v>
      </c>
      <c r="AS590" s="397">
        <f t="shared" si="153"/>
        <v>0</v>
      </c>
      <c r="AT590" s="397">
        <f t="shared" si="154"/>
        <v>0</v>
      </c>
      <c r="AU590" s="397">
        <f t="shared" si="154"/>
        <v>0</v>
      </c>
      <c r="AV590" s="397">
        <f t="shared" si="154"/>
        <v>0</v>
      </c>
      <c r="AW590" s="314">
        <f t="shared" si="155"/>
        <v>0</v>
      </c>
    </row>
    <row r="591" spans="2:49" x14ac:dyDescent="0.25">
      <c r="B591" s="24"/>
      <c r="C591" s="265" t="s">
        <v>803</v>
      </c>
      <c r="D591" s="23">
        <f>IFERROR(VLOOKUP($C591,'World Cup Players'!B:X,3,FALSE),0)</f>
        <v>0</v>
      </c>
      <c r="E591" s="30"/>
      <c r="L591" s="44"/>
      <c r="M591" s="44"/>
      <c r="N591" s="44"/>
      <c r="O591" s="44"/>
      <c r="S591" s="24"/>
      <c r="T591" s="265" t="s">
        <v>803</v>
      </c>
      <c r="U591" s="23">
        <v>0</v>
      </c>
      <c r="V591" s="30"/>
      <c r="W591" s="23">
        <v>0</v>
      </c>
      <c r="X591" s="23">
        <v>0</v>
      </c>
      <c r="Y591" s="23">
        <v>0</v>
      </c>
      <c r="Z591" s="23">
        <v>0</v>
      </c>
      <c r="AA591" s="23">
        <v>0</v>
      </c>
      <c r="AB591" s="23">
        <v>0</v>
      </c>
      <c r="AC591" s="44">
        <v>0</v>
      </c>
      <c r="AD591" s="44">
        <v>0</v>
      </c>
      <c r="AE591" s="44">
        <v>0</v>
      </c>
      <c r="AF591" s="44">
        <v>0</v>
      </c>
      <c r="AG591" s="43">
        <v>0</v>
      </c>
      <c r="AI591" s="24"/>
      <c r="AJ591" s="265" t="s">
        <v>803</v>
      </c>
      <c r="AK591" s="23">
        <v>0</v>
      </c>
      <c r="AL591" s="30"/>
      <c r="AM591" s="397">
        <f t="shared" si="151"/>
        <v>0</v>
      </c>
      <c r="AN591" s="397">
        <f t="shared" si="152"/>
        <v>0</v>
      </c>
      <c r="AO591" s="397">
        <f t="shared" si="152"/>
        <v>0</v>
      </c>
      <c r="AP591" s="397">
        <f t="shared" si="153"/>
        <v>0</v>
      </c>
      <c r="AQ591" s="397">
        <f t="shared" si="153"/>
        <v>0</v>
      </c>
      <c r="AR591" s="397">
        <f t="shared" si="153"/>
        <v>0</v>
      </c>
      <c r="AS591" s="397">
        <f t="shared" si="153"/>
        <v>0</v>
      </c>
      <c r="AT591" s="397">
        <f t="shared" si="154"/>
        <v>0</v>
      </c>
      <c r="AU591" s="397">
        <f t="shared" si="154"/>
        <v>0</v>
      </c>
      <c r="AV591" s="397">
        <f t="shared" si="154"/>
        <v>0</v>
      </c>
      <c r="AW591" s="314">
        <f t="shared" ref="AW591:AW595" si="157">P591-AG591</f>
        <v>0</v>
      </c>
    </row>
    <row r="592" spans="2:49" x14ac:dyDescent="0.25">
      <c r="B592" s="24"/>
      <c r="C592" s="265" t="s">
        <v>307</v>
      </c>
      <c r="D592" s="23">
        <f>IFERROR(VLOOKUP($C592,'World Cup Players'!B:X,3,FALSE),0)</f>
        <v>0</v>
      </c>
      <c r="E592" s="30"/>
      <c r="L592" s="44"/>
      <c r="M592" s="44"/>
      <c r="N592" s="44"/>
      <c r="O592" s="44"/>
      <c r="S592" s="24"/>
      <c r="T592" s="265" t="s">
        <v>307</v>
      </c>
      <c r="U592" s="23">
        <v>0</v>
      </c>
      <c r="V592" s="30"/>
      <c r="W592" s="23">
        <v>0</v>
      </c>
      <c r="X592" s="23">
        <v>0</v>
      </c>
      <c r="Y592" s="23">
        <v>0</v>
      </c>
      <c r="Z592" s="23">
        <v>0</v>
      </c>
      <c r="AA592" s="23">
        <v>0</v>
      </c>
      <c r="AB592" s="23">
        <v>0</v>
      </c>
      <c r="AC592" s="44">
        <v>0</v>
      </c>
      <c r="AD592" s="44">
        <v>0</v>
      </c>
      <c r="AE592" s="44">
        <v>0</v>
      </c>
      <c r="AF592" s="44">
        <v>0</v>
      </c>
      <c r="AG592" s="43">
        <v>0</v>
      </c>
      <c r="AI592" s="24"/>
      <c r="AJ592" s="265" t="s">
        <v>307</v>
      </c>
      <c r="AK592" s="23">
        <v>0</v>
      </c>
      <c r="AL592" s="30"/>
      <c r="AM592" s="397">
        <f t="shared" si="151"/>
        <v>0</v>
      </c>
      <c r="AN592" s="397">
        <f t="shared" si="152"/>
        <v>0</v>
      </c>
      <c r="AO592" s="397">
        <f t="shared" si="152"/>
        <v>0</v>
      </c>
      <c r="AP592" s="397">
        <f t="shared" si="153"/>
        <v>0</v>
      </c>
      <c r="AQ592" s="397">
        <f t="shared" si="153"/>
        <v>0</v>
      </c>
      <c r="AR592" s="397">
        <f t="shared" si="153"/>
        <v>0</v>
      </c>
      <c r="AS592" s="397">
        <f t="shared" si="153"/>
        <v>0</v>
      </c>
      <c r="AT592" s="397">
        <f t="shared" si="154"/>
        <v>0</v>
      </c>
      <c r="AU592" s="397">
        <f t="shared" si="154"/>
        <v>0</v>
      </c>
      <c r="AV592" s="397">
        <f t="shared" si="154"/>
        <v>0</v>
      </c>
      <c r="AW592" s="314">
        <f t="shared" si="157"/>
        <v>0</v>
      </c>
    </row>
    <row r="593" spans="2:49" x14ac:dyDescent="0.25">
      <c r="B593" s="24"/>
      <c r="C593" s="265" t="s">
        <v>299</v>
      </c>
      <c r="D593" s="23">
        <f>IFERROR(VLOOKUP($C593,'World Cup Players'!B:X,3,FALSE),0)</f>
        <v>0</v>
      </c>
      <c r="E593" s="30"/>
      <c r="L593" s="44"/>
      <c r="M593" s="44"/>
      <c r="N593" s="44"/>
      <c r="O593" s="44"/>
      <c r="S593" s="24"/>
      <c r="T593" s="265" t="s">
        <v>299</v>
      </c>
      <c r="U593" s="23">
        <v>0</v>
      </c>
      <c r="V593" s="30"/>
      <c r="W593" s="23">
        <v>0</v>
      </c>
      <c r="X593" s="23">
        <v>0</v>
      </c>
      <c r="Y593" s="23">
        <v>0</v>
      </c>
      <c r="Z593" s="23">
        <v>0</v>
      </c>
      <c r="AA593" s="23">
        <v>0</v>
      </c>
      <c r="AB593" s="23">
        <v>0</v>
      </c>
      <c r="AC593" s="44">
        <v>0</v>
      </c>
      <c r="AD593" s="44">
        <v>0</v>
      </c>
      <c r="AE593" s="44">
        <v>0</v>
      </c>
      <c r="AF593" s="44">
        <v>0</v>
      </c>
      <c r="AG593" s="43">
        <v>0</v>
      </c>
      <c r="AI593" s="24"/>
      <c r="AJ593" s="265" t="s">
        <v>299</v>
      </c>
      <c r="AK593" s="23">
        <v>0</v>
      </c>
      <c r="AL593" s="30"/>
      <c r="AM593" s="397">
        <f t="shared" si="151"/>
        <v>0</v>
      </c>
      <c r="AN593" s="397">
        <f t="shared" si="152"/>
        <v>0</v>
      </c>
      <c r="AO593" s="397">
        <f t="shared" si="152"/>
        <v>0</v>
      </c>
      <c r="AP593" s="397">
        <f t="shared" si="153"/>
        <v>0</v>
      </c>
      <c r="AQ593" s="397">
        <f t="shared" si="153"/>
        <v>0</v>
      </c>
      <c r="AR593" s="397">
        <f t="shared" si="153"/>
        <v>0</v>
      </c>
      <c r="AS593" s="397">
        <f t="shared" si="153"/>
        <v>0</v>
      </c>
      <c r="AT593" s="397">
        <f t="shared" si="154"/>
        <v>0</v>
      </c>
      <c r="AU593" s="397">
        <f t="shared" si="154"/>
        <v>0</v>
      </c>
      <c r="AV593" s="397">
        <f t="shared" si="154"/>
        <v>0</v>
      </c>
      <c r="AW593" s="314">
        <f t="shared" si="157"/>
        <v>0</v>
      </c>
    </row>
    <row r="594" spans="2:49" x14ac:dyDescent="0.25">
      <c r="B594" s="40" t="s">
        <v>783</v>
      </c>
      <c r="C594" s="263">
        <f t="shared" ref="C594:F594" si="158">SUM(C595:C619)</f>
        <v>0</v>
      </c>
      <c r="D594" s="35">
        <f t="shared" si="158"/>
        <v>0</v>
      </c>
      <c r="E594" s="35">
        <f t="shared" si="158"/>
        <v>0</v>
      </c>
      <c r="F594" s="35">
        <f t="shared" si="158"/>
        <v>9396</v>
      </c>
      <c r="G594" s="35">
        <f>SUM(G595:G622)</f>
        <v>29</v>
      </c>
      <c r="H594" s="35">
        <f>SUM(H595:H619)</f>
        <v>21</v>
      </c>
      <c r="I594" s="35">
        <f t="shared" ref="I594:K594" si="159">SUM(I595:I619)</f>
        <v>8</v>
      </c>
      <c r="J594" s="35">
        <f t="shared" si="159"/>
        <v>8</v>
      </c>
      <c r="K594" s="35">
        <f t="shared" si="159"/>
        <v>1</v>
      </c>
      <c r="L594" s="35">
        <f>SUM(L595:L624)</f>
        <v>15</v>
      </c>
      <c r="M594" s="35">
        <f>SUM(M595:M624)</f>
        <v>7</v>
      </c>
      <c r="N594" s="35">
        <f>SUM(N595:N624)</f>
        <v>40</v>
      </c>
      <c r="O594" s="35">
        <f>SUM(O595:O624)</f>
        <v>28</v>
      </c>
      <c r="P594" s="43">
        <f t="shared" si="141"/>
        <v>156.48680000000002</v>
      </c>
      <c r="S594" s="40" t="s">
        <v>783</v>
      </c>
      <c r="T594" s="263">
        <v>0</v>
      </c>
      <c r="U594" s="35">
        <v>0</v>
      </c>
      <c r="V594" s="35">
        <v>0</v>
      </c>
      <c r="W594" s="35">
        <v>8066</v>
      </c>
      <c r="X594" s="35">
        <v>24</v>
      </c>
      <c r="Y594" s="35">
        <v>18</v>
      </c>
      <c r="Z594" s="35">
        <v>6</v>
      </c>
      <c r="AA594" s="35">
        <v>6</v>
      </c>
      <c r="AB594" s="35">
        <v>1</v>
      </c>
      <c r="AC594" s="35">
        <v>13</v>
      </c>
      <c r="AD594" s="35">
        <v>7</v>
      </c>
      <c r="AE594" s="35">
        <v>35</v>
      </c>
      <c r="AF594" s="35">
        <v>26</v>
      </c>
      <c r="AG594" s="43">
        <v>133.4478</v>
      </c>
      <c r="AI594" s="40" t="s">
        <v>783</v>
      </c>
      <c r="AJ594" s="263">
        <v>0</v>
      </c>
      <c r="AK594" s="35">
        <v>0</v>
      </c>
      <c r="AL594" s="35">
        <v>0</v>
      </c>
      <c r="AM594" s="397">
        <f t="shared" si="151"/>
        <v>1330</v>
      </c>
      <c r="AN594" s="397">
        <f t="shared" si="152"/>
        <v>5</v>
      </c>
      <c r="AO594" s="397">
        <f t="shared" si="152"/>
        <v>3</v>
      </c>
      <c r="AP594" s="397">
        <f t="shared" si="153"/>
        <v>2</v>
      </c>
      <c r="AQ594" s="397">
        <f t="shared" si="153"/>
        <v>2</v>
      </c>
      <c r="AR594" s="397">
        <f t="shared" si="153"/>
        <v>0</v>
      </c>
      <c r="AS594" s="397">
        <f t="shared" si="153"/>
        <v>2</v>
      </c>
      <c r="AT594" s="397">
        <f t="shared" si="154"/>
        <v>0</v>
      </c>
      <c r="AU594" s="397">
        <f t="shared" si="154"/>
        <v>5</v>
      </c>
      <c r="AV594" s="397">
        <f t="shared" si="154"/>
        <v>2</v>
      </c>
      <c r="AW594" s="314">
        <f t="shared" si="157"/>
        <v>23.039000000000016</v>
      </c>
    </row>
    <row r="595" spans="2:49" x14ac:dyDescent="0.25">
      <c r="B595" s="24"/>
      <c r="C595" s="265" t="s">
        <v>211</v>
      </c>
      <c r="D595" s="23" t="str">
        <f>IFERROR(VLOOKUP($C595,'World Cup Players'!B:X,3,FALSE),0)</f>
        <v>ar Argentina</v>
      </c>
      <c r="E595" s="30"/>
      <c r="F595" s="23">
        <f>IFERROR(VLOOKUP($C595,'World Cup Players'!B:X,9,FALSE),0)</f>
        <v>620</v>
      </c>
      <c r="G595" s="23">
        <f>IFERROR(VLOOKUP($C595,'World Cup Players'!B:X,11,FALSE),0)</f>
        <v>8</v>
      </c>
      <c r="H595" s="23">
        <f>IFERROR(VLOOKUP($C595,'World Cup Players'!B:X,12,FALSE),0)</f>
        <v>4</v>
      </c>
      <c r="I595" s="23">
        <f>IFERROR(VLOOKUP($C595,'GAME WINNING GOALS'!A:B,2,FALSE),0)</f>
        <v>2</v>
      </c>
      <c r="J595" s="23">
        <f>IFERROR(VLOOKUP($C595,'World Cup Players'!B:X,17,FALSE),0)</f>
        <v>0</v>
      </c>
      <c r="K595" s="23">
        <f>IFERROR(VLOOKUP($C595,'World Cup Players'!B:X,18,FALSE),0)</f>
        <v>0</v>
      </c>
      <c r="L595" s="44">
        <f>IFERROR(VLOOKUP($C595,'World Cup GK'!B:AE,16,FALSE),0)</f>
        <v>0</v>
      </c>
      <c r="M595" s="44">
        <f>IFERROR(VLOOKUP($C595,'World Cup GK'!B:AE,19,FALSE),0)</f>
        <v>0</v>
      </c>
      <c r="N595" s="44">
        <f>IFERROR(VLOOKUP($C595,'World Cup GK'!B:AE,14,FALSE),0)</f>
        <v>0</v>
      </c>
      <c r="O595" s="44">
        <f>IFERROR(VLOOKUP($C595,'World Cup GK'!B:AE,11,FALSE),0)</f>
        <v>0</v>
      </c>
      <c r="P595" s="43">
        <f t="shared" si="141"/>
        <v>19.146000000000001</v>
      </c>
      <c r="S595" s="24"/>
      <c r="T595" s="265" t="s">
        <v>211</v>
      </c>
      <c r="U595" s="23" t="s">
        <v>1404</v>
      </c>
      <c r="V595" s="30"/>
      <c r="W595" s="23">
        <v>410</v>
      </c>
      <c r="X595" s="23">
        <v>8</v>
      </c>
      <c r="Y595" s="23">
        <v>1</v>
      </c>
      <c r="Z595" s="23">
        <v>2</v>
      </c>
      <c r="AA595" s="23">
        <v>0</v>
      </c>
      <c r="AB595" s="23">
        <v>0</v>
      </c>
      <c r="AC595" s="44">
        <v>0</v>
      </c>
      <c r="AD595" s="44">
        <v>0</v>
      </c>
      <c r="AE595" s="44">
        <v>0</v>
      </c>
      <c r="AF595" s="44">
        <v>0</v>
      </c>
      <c r="AG595" s="43">
        <v>14.403</v>
      </c>
      <c r="AI595" s="24"/>
      <c r="AJ595" s="265" t="s">
        <v>211</v>
      </c>
      <c r="AK595" s="23" t="s">
        <v>1404</v>
      </c>
      <c r="AL595" s="30"/>
      <c r="AM595" s="397">
        <f t="shared" si="151"/>
        <v>210</v>
      </c>
      <c r="AN595" s="397">
        <f t="shared" si="152"/>
        <v>0</v>
      </c>
      <c r="AO595" s="397">
        <f t="shared" si="152"/>
        <v>3</v>
      </c>
      <c r="AP595" s="397">
        <f t="shared" si="153"/>
        <v>0</v>
      </c>
      <c r="AQ595" s="397">
        <f t="shared" si="153"/>
        <v>0</v>
      </c>
      <c r="AR595" s="397">
        <f t="shared" si="153"/>
        <v>0</v>
      </c>
      <c r="AS595" s="397">
        <f t="shared" si="153"/>
        <v>0</v>
      </c>
      <c r="AT595" s="397">
        <f t="shared" si="154"/>
        <v>0</v>
      </c>
      <c r="AU595" s="397">
        <f t="shared" si="154"/>
        <v>0</v>
      </c>
      <c r="AV595" s="397">
        <f t="shared" si="154"/>
        <v>0</v>
      </c>
      <c r="AW595" s="314">
        <f t="shared" si="157"/>
        <v>4.7430000000000003</v>
      </c>
    </row>
    <row r="596" spans="2:49" x14ac:dyDescent="0.25">
      <c r="B596" s="24"/>
      <c r="C596" s="265" t="s">
        <v>44</v>
      </c>
      <c r="D596" s="23" t="str">
        <f>IFERROR(VLOOKUP($C596,'World Cup Players'!B:X,3,FALSE),0)</f>
        <v>de Germany</v>
      </c>
      <c r="E596" s="30"/>
      <c r="F596" s="23">
        <f>IFERROR(VLOOKUP($C596,'World Cup Players'!B:X,9,FALSE),0)</f>
        <v>353</v>
      </c>
      <c r="G596" s="23">
        <f>IFERROR(VLOOKUP($C596,'World Cup Players'!B:X,11,FALSE),0)</f>
        <v>3</v>
      </c>
      <c r="H596" s="23">
        <f>IFERROR(VLOOKUP($C596,'World Cup Players'!B:X,12,FALSE),0)</f>
        <v>0</v>
      </c>
      <c r="I596" s="23">
        <f>IFERROR(VLOOKUP($C596,'GAME WINNING GOALS'!A:B,2,FALSE),0)</f>
        <v>0</v>
      </c>
      <c r="J596" s="23">
        <f>IFERROR(VLOOKUP($C596,'World Cup Players'!B:X,17,FALSE),0)</f>
        <v>1</v>
      </c>
      <c r="K596" s="23">
        <f>IFERROR(VLOOKUP($C596,'World Cup Players'!B:X,18,FALSE),0)</f>
        <v>0</v>
      </c>
      <c r="L596" s="44">
        <f>IFERROR(VLOOKUP($C596,'World Cup GK'!B:AE,16,FALSE),0)</f>
        <v>0</v>
      </c>
      <c r="M596" s="44">
        <f>IFERROR(VLOOKUP($C596,'World Cup GK'!B:AE,19,FALSE),0)</f>
        <v>0</v>
      </c>
      <c r="N596" s="44">
        <f>IFERROR(VLOOKUP($C596,'World Cup GK'!B:AE,14,FALSE),0)</f>
        <v>0</v>
      </c>
      <c r="O596" s="44">
        <f>IFERROR(VLOOKUP($C596,'World Cup GK'!B:AE,11,FALSE),0)</f>
        <v>0</v>
      </c>
      <c r="P596" s="43">
        <f t="shared" si="141"/>
        <v>5.6798999999999999</v>
      </c>
      <c r="S596" s="24"/>
      <c r="T596" s="265" t="s">
        <v>44</v>
      </c>
      <c r="U596" s="23" t="s">
        <v>634</v>
      </c>
      <c r="V596" s="30"/>
      <c r="W596" s="23">
        <v>353</v>
      </c>
      <c r="X596" s="23">
        <v>3</v>
      </c>
      <c r="Y596" s="23">
        <v>0</v>
      </c>
      <c r="Z596" s="23">
        <v>0</v>
      </c>
      <c r="AA596" s="23">
        <v>1</v>
      </c>
      <c r="AB596" s="23">
        <v>0</v>
      </c>
      <c r="AC596" s="44">
        <v>0</v>
      </c>
      <c r="AD596" s="44">
        <v>0</v>
      </c>
      <c r="AE596" s="44">
        <v>0</v>
      </c>
      <c r="AF596" s="44">
        <v>0</v>
      </c>
      <c r="AG596" s="43">
        <v>5.6798999999999999</v>
      </c>
      <c r="AI596" s="24"/>
      <c r="AJ596" s="265" t="s">
        <v>44</v>
      </c>
      <c r="AK596" s="23" t="s">
        <v>634</v>
      </c>
      <c r="AL596" s="30"/>
      <c r="AM596" s="397">
        <f t="shared" si="151"/>
        <v>0</v>
      </c>
      <c r="AN596" s="397">
        <f t="shared" si="152"/>
        <v>0</v>
      </c>
      <c r="AO596" s="397">
        <f t="shared" si="152"/>
        <v>0</v>
      </c>
      <c r="AP596" s="397">
        <f t="shared" si="153"/>
        <v>0</v>
      </c>
      <c r="AQ596" s="397">
        <f t="shared" si="153"/>
        <v>0</v>
      </c>
      <c r="AR596" s="397">
        <f t="shared" si="153"/>
        <v>0</v>
      </c>
      <c r="AS596" s="397">
        <f t="shared" si="153"/>
        <v>0</v>
      </c>
      <c r="AT596" s="397">
        <f t="shared" si="154"/>
        <v>0</v>
      </c>
      <c r="AU596" s="397">
        <f t="shared" si="154"/>
        <v>0</v>
      </c>
      <c r="AV596" s="397">
        <f t="shared" si="154"/>
        <v>0</v>
      </c>
      <c r="AW596" s="314">
        <f t="shared" si="155"/>
        <v>0</v>
      </c>
    </row>
    <row r="597" spans="2:49" x14ac:dyDescent="0.25">
      <c r="B597" s="24"/>
      <c r="C597" s="265" t="s">
        <v>613</v>
      </c>
      <c r="D597" s="23" t="str">
        <f>IFERROR(VLOOKUP($C597,'World Cup Players'!B:X,3,FALSE),0)</f>
        <v>de Germany</v>
      </c>
      <c r="E597" s="30"/>
      <c r="F597" s="23">
        <f>IFERROR(VLOOKUP($C597,'World Cup Players'!B:X,9,FALSE),0)</f>
        <v>361</v>
      </c>
      <c r="G597" s="23">
        <f>IFERROR(VLOOKUP($C597,'World Cup Players'!B:X,11,FALSE),0)</f>
        <v>0</v>
      </c>
      <c r="H597" s="23">
        <f>IFERROR(VLOOKUP($C597,'World Cup Players'!B:X,12,FALSE),0)</f>
        <v>3</v>
      </c>
      <c r="I597" s="23">
        <f>IFERROR(VLOOKUP($C597,'GAME WINNING GOALS'!A:B,2,FALSE),0)</f>
        <v>0</v>
      </c>
      <c r="J597" s="23">
        <f>IFERROR(VLOOKUP($C597,'World Cup Players'!B:X,17,FALSE),0)</f>
        <v>0</v>
      </c>
      <c r="K597" s="23">
        <f>IFERROR(VLOOKUP($C597,'World Cup Players'!B:X,18,FALSE),0)</f>
        <v>0</v>
      </c>
      <c r="L597" s="44">
        <f>IFERROR(VLOOKUP($C597,'World Cup GK'!B:AE,16,FALSE),0)</f>
        <v>0</v>
      </c>
      <c r="M597" s="44">
        <f>IFERROR(VLOOKUP($C597,'World Cup GK'!B:AE,19,FALSE),0)</f>
        <v>0</v>
      </c>
      <c r="N597" s="44">
        <f>IFERROR(VLOOKUP($C597,'World Cup GK'!B:AE,14,FALSE),0)</f>
        <v>0</v>
      </c>
      <c r="O597" s="44">
        <f>IFERROR(VLOOKUP($C597,'World Cup GK'!B:AE,11,FALSE),0)</f>
        <v>0</v>
      </c>
      <c r="P597" s="43">
        <f t="shared" si="141"/>
        <v>5.9962999999999997</v>
      </c>
      <c r="S597" s="24"/>
      <c r="T597" s="265" t="s">
        <v>613</v>
      </c>
      <c r="U597" s="23" t="s">
        <v>634</v>
      </c>
      <c r="V597" s="30"/>
      <c r="W597" s="23">
        <v>361</v>
      </c>
      <c r="X597" s="23">
        <v>0</v>
      </c>
      <c r="Y597" s="23">
        <v>3</v>
      </c>
      <c r="Z597" s="23">
        <v>0</v>
      </c>
      <c r="AA597" s="23">
        <v>0</v>
      </c>
      <c r="AB597" s="23">
        <v>0</v>
      </c>
      <c r="AC597" s="44">
        <v>0</v>
      </c>
      <c r="AD597" s="44">
        <v>0</v>
      </c>
      <c r="AE597" s="44">
        <v>0</v>
      </c>
      <c r="AF597" s="44">
        <v>0</v>
      </c>
      <c r="AG597" s="43">
        <v>5.9962999999999997</v>
      </c>
      <c r="AI597" s="24"/>
      <c r="AJ597" s="265" t="s">
        <v>613</v>
      </c>
      <c r="AK597" s="23" t="s">
        <v>634</v>
      </c>
      <c r="AL597" s="30"/>
      <c r="AM597" s="397">
        <f t="shared" si="151"/>
        <v>0</v>
      </c>
      <c r="AN597" s="397">
        <f t="shared" si="152"/>
        <v>0</v>
      </c>
      <c r="AO597" s="397">
        <f t="shared" si="152"/>
        <v>0</v>
      </c>
      <c r="AP597" s="397">
        <f t="shared" si="153"/>
        <v>0</v>
      </c>
      <c r="AQ597" s="397">
        <f t="shared" si="153"/>
        <v>0</v>
      </c>
      <c r="AR597" s="397">
        <f t="shared" si="153"/>
        <v>0</v>
      </c>
      <c r="AS597" s="397">
        <f t="shared" si="153"/>
        <v>0</v>
      </c>
      <c r="AT597" s="397">
        <f t="shared" si="154"/>
        <v>0</v>
      </c>
      <c r="AU597" s="397">
        <f t="shared" si="154"/>
        <v>0</v>
      </c>
      <c r="AV597" s="397">
        <f t="shared" si="154"/>
        <v>0</v>
      </c>
      <c r="AW597" s="314">
        <f t="shared" si="155"/>
        <v>0</v>
      </c>
    </row>
    <row r="598" spans="2:49" x14ac:dyDescent="0.25">
      <c r="B598" s="24"/>
      <c r="C598" s="265" t="s">
        <v>405</v>
      </c>
      <c r="D598" s="23" t="str">
        <f>IFERROR(VLOOKUP($C598,'World Cup Players'!B:X,3,FALSE),0)</f>
        <v>fr France</v>
      </c>
      <c r="E598" s="30"/>
      <c r="F598" s="23">
        <f>IFERROR(VLOOKUP($C598,'World Cup Players'!B:X,9,FALSE),0)</f>
        <v>547</v>
      </c>
      <c r="G598" s="23">
        <f>IFERROR(VLOOKUP($C598,'World Cup Players'!B:X,11,FALSE),0)</f>
        <v>5</v>
      </c>
      <c r="H598" s="23">
        <f>IFERROR(VLOOKUP($C598,'World Cup Players'!B:X,12,FALSE),0)</f>
        <v>2</v>
      </c>
      <c r="I598" s="23">
        <f>IFERROR(VLOOKUP($C598,'GAME WINNING GOALS'!A:B,2,FALSE),0)</f>
        <v>1</v>
      </c>
      <c r="J598" s="23">
        <f>IFERROR(VLOOKUP($C598,'World Cup Players'!B:X,17,FALSE),0)</f>
        <v>0</v>
      </c>
      <c r="K598" s="23">
        <f>IFERROR(VLOOKUP($C598,'World Cup Players'!B:X,18,FALSE),0)</f>
        <v>0</v>
      </c>
      <c r="L598" s="44">
        <f>IFERROR(VLOOKUP($C598,'World Cup GK'!B:AE,16,FALSE),0)</f>
        <v>0</v>
      </c>
      <c r="M598" s="44">
        <f>IFERROR(VLOOKUP($C598,'World Cup GK'!B:AE,19,FALSE),0)</f>
        <v>0</v>
      </c>
      <c r="N598" s="44">
        <f>IFERROR(VLOOKUP($C598,'World Cup GK'!B:AE,14,FALSE),0)</f>
        <v>0</v>
      </c>
      <c r="O598" s="44">
        <f>IFERROR(VLOOKUP($C598,'World Cup GK'!B:AE,11,FALSE),0)</f>
        <v>0</v>
      </c>
      <c r="P598" s="43">
        <f t="shared" si="141"/>
        <v>12.540099999999999</v>
      </c>
      <c r="S598" s="24"/>
      <c r="T598" s="265" t="s">
        <v>405</v>
      </c>
      <c r="U598" s="23" t="s">
        <v>1420</v>
      </c>
      <c r="V598" s="30"/>
      <c r="W598" s="23">
        <v>367</v>
      </c>
      <c r="X598" s="23">
        <v>4</v>
      </c>
      <c r="Y598" s="23">
        <v>2</v>
      </c>
      <c r="Z598" s="23">
        <v>1</v>
      </c>
      <c r="AA598" s="23">
        <v>0</v>
      </c>
      <c r="AB598" s="23">
        <v>0</v>
      </c>
      <c r="AC598" s="44">
        <v>0</v>
      </c>
      <c r="AD598" s="44">
        <v>0</v>
      </c>
      <c r="AE598" s="44">
        <v>0</v>
      </c>
      <c r="AF598" s="44">
        <v>0</v>
      </c>
      <c r="AG598" s="43">
        <v>10.046099999999999</v>
      </c>
      <c r="AI598" s="24"/>
      <c r="AJ598" s="265" t="s">
        <v>405</v>
      </c>
      <c r="AK598" s="23" t="s">
        <v>1420</v>
      </c>
      <c r="AL598" s="30"/>
      <c r="AM598" s="397">
        <f t="shared" si="151"/>
        <v>180</v>
      </c>
      <c r="AN598" s="397">
        <f t="shared" si="152"/>
        <v>1</v>
      </c>
      <c r="AO598" s="397">
        <f t="shared" si="152"/>
        <v>0</v>
      </c>
      <c r="AP598" s="397">
        <f t="shared" si="153"/>
        <v>0</v>
      </c>
      <c r="AQ598" s="397">
        <f t="shared" si="153"/>
        <v>0</v>
      </c>
      <c r="AR598" s="397">
        <f t="shared" si="153"/>
        <v>0</v>
      </c>
      <c r="AS598" s="397">
        <f t="shared" si="153"/>
        <v>0</v>
      </c>
      <c r="AT598" s="397">
        <f t="shared" si="154"/>
        <v>0</v>
      </c>
      <c r="AU598" s="397">
        <f t="shared" si="154"/>
        <v>0</v>
      </c>
      <c r="AV598" s="397">
        <f t="shared" si="154"/>
        <v>0</v>
      </c>
      <c r="AW598" s="314">
        <f t="shared" ref="AW598:AW600" si="160">P598-AG598</f>
        <v>2.4939999999999998</v>
      </c>
    </row>
    <row r="599" spans="2:49" x14ac:dyDescent="0.25">
      <c r="B599" s="24"/>
      <c r="C599" s="265" t="s">
        <v>645</v>
      </c>
      <c r="D599" s="23" t="str">
        <f>IFERROR(VLOOKUP($C599,'World Cup Players'!B:X,3,FALSE),0)</f>
        <v>es Spain</v>
      </c>
      <c r="E599" s="30"/>
      <c r="F599" s="23">
        <f>IFERROR(VLOOKUP($C599,'World Cup Players'!B:X,9,FALSE),0)</f>
        <v>540</v>
      </c>
      <c r="G599" s="23">
        <f>IFERROR(VLOOKUP($C599,'World Cup Players'!B:X,11,FALSE),0)</f>
        <v>5</v>
      </c>
      <c r="H599" s="23">
        <f>IFERROR(VLOOKUP($C599,'World Cup Players'!B:X,12,FALSE),0)</f>
        <v>1</v>
      </c>
      <c r="I599" s="23">
        <f>IFERROR(VLOOKUP($C599,'GAME WINNING GOALS'!A:B,2,FALSE),0)</f>
        <v>2</v>
      </c>
      <c r="J599" s="23">
        <f>IFERROR(VLOOKUP($C599,'World Cup Players'!B:X,17,FALSE),0)</f>
        <v>0</v>
      </c>
      <c r="K599" s="23">
        <f>IFERROR(VLOOKUP($C599,'World Cup Players'!B:X,18,FALSE),0)</f>
        <v>0</v>
      </c>
      <c r="L599" s="44">
        <f>IFERROR(VLOOKUP($C599,'World Cup GK'!B:AE,16,FALSE),0)</f>
        <v>0</v>
      </c>
      <c r="M599" s="44">
        <f>IFERROR(VLOOKUP($C599,'World Cup GK'!B:AE,19,FALSE),0)</f>
        <v>0</v>
      </c>
      <c r="N599" s="44">
        <f>IFERROR(VLOOKUP($C599,'World Cup GK'!B:AE,14,FALSE),0)</f>
        <v>0</v>
      </c>
      <c r="O599" s="44">
        <f>IFERROR(VLOOKUP($C599,'World Cup GK'!B:AE,11,FALSE),0)</f>
        <v>0</v>
      </c>
      <c r="P599" s="43">
        <f t="shared" si="141"/>
        <v>12.481999999999999</v>
      </c>
      <c r="S599" s="24"/>
      <c r="T599" s="265" t="s">
        <v>645</v>
      </c>
      <c r="U599" s="23" t="s">
        <v>1275</v>
      </c>
      <c r="V599" s="30"/>
      <c r="W599" s="23">
        <v>389</v>
      </c>
      <c r="X599" s="23">
        <v>4</v>
      </c>
      <c r="Y599" s="23">
        <v>1</v>
      </c>
      <c r="Z599" s="23">
        <v>1</v>
      </c>
      <c r="AA599" s="23">
        <v>0</v>
      </c>
      <c r="AB599" s="23">
        <v>0</v>
      </c>
      <c r="AC599" s="44">
        <v>0</v>
      </c>
      <c r="AD599" s="44">
        <v>0</v>
      </c>
      <c r="AE599" s="44">
        <v>0</v>
      </c>
      <c r="AF599" s="44">
        <v>0</v>
      </c>
      <c r="AG599" s="43">
        <v>9.2286999999999999</v>
      </c>
      <c r="AI599" s="24"/>
      <c r="AJ599" s="265" t="s">
        <v>645</v>
      </c>
      <c r="AK599" s="23" t="s">
        <v>1275</v>
      </c>
      <c r="AL599" s="30"/>
      <c r="AM599" s="397">
        <f t="shared" si="151"/>
        <v>151</v>
      </c>
      <c r="AN599" s="397">
        <f t="shared" si="152"/>
        <v>1</v>
      </c>
      <c r="AO599" s="397">
        <f t="shared" si="152"/>
        <v>0</v>
      </c>
      <c r="AP599" s="397">
        <f t="shared" si="153"/>
        <v>1</v>
      </c>
      <c r="AQ599" s="397">
        <f t="shared" si="153"/>
        <v>0</v>
      </c>
      <c r="AR599" s="397">
        <f t="shared" si="153"/>
        <v>0</v>
      </c>
      <c r="AS599" s="397">
        <f t="shared" si="153"/>
        <v>0</v>
      </c>
      <c r="AT599" s="397">
        <f t="shared" si="154"/>
        <v>0</v>
      </c>
      <c r="AU599" s="397">
        <f t="shared" si="154"/>
        <v>0</v>
      </c>
      <c r="AV599" s="397">
        <f t="shared" si="154"/>
        <v>0</v>
      </c>
      <c r="AW599" s="314">
        <f t="shared" si="160"/>
        <v>3.2532999999999994</v>
      </c>
    </row>
    <row r="600" spans="2:49" x14ac:dyDescent="0.25">
      <c r="B600" s="24"/>
      <c r="C600" s="265" t="s">
        <v>467</v>
      </c>
      <c r="D600" s="23" t="str">
        <f>IFERROR(VLOOKUP($C600,'World Cup Players'!B:X,3,FALSE),0)</f>
        <v>es Spain</v>
      </c>
      <c r="E600" s="30"/>
      <c r="F600" s="23">
        <f>IFERROR(VLOOKUP($C600,'World Cup Players'!B:X,9,FALSE),0)</f>
        <v>626</v>
      </c>
      <c r="G600" s="23">
        <f>IFERROR(VLOOKUP($C600,'World Cup Players'!B:X,11,FALSE),0)</f>
        <v>0</v>
      </c>
      <c r="H600" s="23">
        <f>IFERROR(VLOOKUP($C600,'World Cup Players'!B:X,12,FALSE),0)</f>
        <v>0</v>
      </c>
      <c r="I600" s="23">
        <f>IFERROR(VLOOKUP($C600,'GAME WINNING GOALS'!A:B,2,FALSE),0)</f>
        <v>0</v>
      </c>
      <c r="J600" s="23">
        <f>IFERROR(VLOOKUP($C600,'World Cup Players'!B:X,17,FALSE),0)</f>
        <v>0</v>
      </c>
      <c r="K600" s="23">
        <f>IFERROR(VLOOKUP($C600,'World Cup Players'!B:X,18,FALSE),0)</f>
        <v>0</v>
      </c>
      <c r="L600" s="44">
        <f>IFERROR(VLOOKUP($C600,'World Cup GK'!B:AE,16,FALSE),0)</f>
        <v>0</v>
      </c>
      <c r="M600" s="44">
        <f>IFERROR(VLOOKUP($C600,'World Cup GK'!B:AE,19,FALSE),0)</f>
        <v>0</v>
      </c>
      <c r="N600" s="44">
        <f>IFERROR(VLOOKUP($C600,'World Cup GK'!B:AE,14,FALSE),0)</f>
        <v>0</v>
      </c>
      <c r="O600" s="44">
        <f>IFERROR(VLOOKUP($C600,'World Cup GK'!B:AE,11,FALSE),0)</f>
        <v>0</v>
      </c>
      <c r="P600" s="43">
        <f t="shared" si="141"/>
        <v>5.1958000000000002</v>
      </c>
      <c r="S600" s="24"/>
      <c r="T600" s="265" t="s">
        <v>467</v>
      </c>
      <c r="U600" s="23" t="s">
        <v>1275</v>
      </c>
      <c r="V600" s="30"/>
      <c r="W600" s="23">
        <v>446</v>
      </c>
      <c r="X600" s="23">
        <v>0</v>
      </c>
      <c r="Y600" s="23">
        <v>0</v>
      </c>
      <c r="Z600" s="23">
        <v>0</v>
      </c>
      <c r="AA600" s="23">
        <v>0</v>
      </c>
      <c r="AB600" s="23">
        <v>0</v>
      </c>
      <c r="AC600" s="44">
        <v>0</v>
      </c>
      <c r="AD600" s="44">
        <v>0</v>
      </c>
      <c r="AE600" s="44">
        <v>0</v>
      </c>
      <c r="AF600" s="44">
        <v>0</v>
      </c>
      <c r="AG600" s="43">
        <v>3.7018</v>
      </c>
      <c r="AI600" s="24"/>
      <c r="AJ600" s="265" t="s">
        <v>467</v>
      </c>
      <c r="AK600" s="23" t="s">
        <v>1275</v>
      </c>
      <c r="AL600" s="30"/>
      <c r="AM600" s="397">
        <f t="shared" si="151"/>
        <v>180</v>
      </c>
      <c r="AN600" s="397">
        <f t="shared" si="152"/>
        <v>0</v>
      </c>
      <c r="AO600" s="397">
        <f t="shared" si="152"/>
        <v>0</v>
      </c>
      <c r="AP600" s="397">
        <f t="shared" si="153"/>
        <v>0</v>
      </c>
      <c r="AQ600" s="397">
        <f t="shared" si="153"/>
        <v>0</v>
      </c>
      <c r="AR600" s="397">
        <f t="shared" si="153"/>
        <v>0</v>
      </c>
      <c r="AS600" s="397">
        <f t="shared" si="153"/>
        <v>0</v>
      </c>
      <c r="AT600" s="397">
        <f t="shared" si="154"/>
        <v>0</v>
      </c>
      <c r="AU600" s="397">
        <f t="shared" si="154"/>
        <v>0</v>
      </c>
      <c r="AV600" s="397">
        <f t="shared" si="154"/>
        <v>0</v>
      </c>
      <c r="AW600" s="314">
        <f t="shared" si="160"/>
        <v>1.4940000000000002</v>
      </c>
    </row>
    <row r="601" spans="2:49" x14ac:dyDescent="0.25">
      <c r="B601" s="24"/>
      <c r="C601" s="265" t="s">
        <v>1196</v>
      </c>
      <c r="D601" s="23" t="str">
        <f>IFERROR(VLOOKUP($C601,'World Cup Players'!B:X,3,FALSE),0)</f>
        <v>de Germany</v>
      </c>
      <c r="E601" s="30"/>
      <c r="F601" s="23">
        <f>IFERROR(VLOOKUP($C601,'World Cup Players'!B:X,9,FALSE),0)</f>
        <v>272</v>
      </c>
      <c r="G601" s="23">
        <f>IFERROR(VLOOKUP($C601,'World Cup Players'!B:X,11,FALSE),0)</f>
        <v>0</v>
      </c>
      <c r="H601" s="23">
        <f>IFERROR(VLOOKUP($C601,'World Cup Players'!B:X,12,FALSE),0)</f>
        <v>0</v>
      </c>
      <c r="I601" s="23">
        <f>IFERROR(VLOOKUP($C601,'GAME WINNING GOALS'!A:B,2,FALSE),0)</f>
        <v>0</v>
      </c>
      <c r="J601" s="23">
        <f>IFERROR(VLOOKUP($C601,'World Cup Players'!B:X,17,FALSE),0)</f>
        <v>1</v>
      </c>
      <c r="K601" s="23">
        <f>IFERROR(VLOOKUP($C601,'World Cup Players'!B:X,18,FALSE),0)</f>
        <v>0</v>
      </c>
      <c r="L601" s="44">
        <f>IFERROR(VLOOKUP($C601,'World Cup GK'!B:AE,16,FALSE),0)</f>
        <v>0</v>
      </c>
      <c r="M601" s="44">
        <f>IFERROR(VLOOKUP($C601,'World Cup GK'!B:AE,19,FALSE),0)</f>
        <v>0</v>
      </c>
      <c r="N601" s="44">
        <f>IFERROR(VLOOKUP($C601,'World Cup GK'!B:AE,14,FALSE),0)</f>
        <v>0</v>
      </c>
      <c r="O601" s="44">
        <f>IFERROR(VLOOKUP($C601,'World Cup GK'!B:AE,11,FALSE),0)</f>
        <v>0</v>
      </c>
      <c r="P601" s="43">
        <f t="shared" ref="P601:P666" si="161">SUM((F601*0.0083)+G601+H601+I601+L601+M601+(N601*0.2))-((J601*0.25)+(K601*0.5))-(O601*0.25)</f>
        <v>2.0076000000000001</v>
      </c>
      <c r="S601" s="24"/>
      <c r="T601" s="265" t="s">
        <v>1196</v>
      </c>
      <c r="U601" s="23" t="s">
        <v>634</v>
      </c>
      <c r="V601" s="30"/>
      <c r="W601" s="23">
        <v>272</v>
      </c>
      <c r="X601" s="23">
        <v>0</v>
      </c>
      <c r="Y601" s="23">
        <v>0</v>
      </c>
      <c r="Z601" s="23">
        <v>0</v>
      </c>
      <c r="AA601" s="23">
        <v>1</v>
      </c>
      <c r="AB601" s="23">
        <v>0</v>
      </c>
      <c r="AC601" s="44">
        <v>0</v>
      </c>
      <c r="AD601" s="44">
        <v>0</v>
      </c>
      <c r="AE601" s="44">
        <v>0</v>
      </c>
      <c r="AF601" s="44">
        <v>0</v>
      </c>
      <c r="AG601" s="43">
        <v>2.0076000000000001</v>
      </c>
      <c r="AI601" s="24"/>
      <c r="AJ601" s="265" t="s">
        <v>1196</v>
      </c>
      <c r="AK601" s="23" t="s">
        <v>634</v>
      </c>
      <c r="AL601" s="30"/>
      <c r="AM601" s="397">
        <f t="shared" si="151"/>
        <v>0</v>
      </c>
      <c r="AN601" s="397">
        <f t="shared" si="152"/>
        <v>0</v>
      </c>
      <c r="AO601" s="397">
        <f t="shared" si="152"/>
        <v>0</v>
      </c>
      <c r="AP601" s="397">
        <f t="shared" si="153"/>
        <v>0</v>
      </c>
      <c r="AQ601" s="397">
        <f t="shared" si="153"/>
        <v>0</v>
      </c>
      <c r="AR601" s="397">
        <f t="shared" si="153"/>
        <v>0</v>
      </c>
      <c r="AS601" s="397">
        <f t="shared" si="153"/>
        <v>0</v>
      </c>
      <c r="AT601" s="397">
        <f t="shared" si="154"/>
        <v>0</v>
      </c>
      <c r="AU601" s="397">
        <f t="shared" si="154"/>
        <v>0</v>
      </c>
      <c r="AV601" s="397">
        <f t="shared" si="154"/>
        <v>0</v>
      </c>
      <c r="AW601" s="314">
        <f t="shared" si="155"/>
        <v>0</v>
      </c>
    </row>
    <row r="602" spans="2:49" x14ac:dyDescent="0.25">
      <c r="B602" s="24"/>
      <c r="C602" s="265" t="s">
        <v>535</v>
      </c>
      <c r="D602" s="23" t="str">
        <f>IFERROR(VLOOKUP($C602,'World Cup Players'!B:X,3,FALSE),0)</f>
        <v>de Germany</v>
      </c>
      <c r="E602" s="30"/>
      <c r="F602" s="23">
        <f>IFERROR(VLOOKUP($C602,'World Cup Players'!B:X,9,FALSE),0)</f>
        <v>326</v>
      </c>
      <c r="G602" s="23">
        <f>IFERROR(VLOOKUP($C602,'World Cup Players'!B:X,11,FALSE),0)</f>
        <v>1</v>
      </c>
      <c r="H602" s="23">
        <f>IFERROR(VLOOKUP($C602,'World Cup Players'!B:X,12,FALSE),0)</f>
        <v>0</v>
      </c>
      <c r="I602" s="23">
        <f>IFERROR(VLOOKUP($C602,'GAME WINNING GOALS'!A:B,2,FALSE),0)</f>
        <v>0</v>
      </c>
      <c r="J602" s="23">
        <f>IFERROR(VLOOKUP($C602,'World Cup Players'!B:X,17,FALSE),0)</f>
        <v>0</v>
      </c>
      <c r="K602" s="23">
        <f>IFERROR(VLOOKUP($C602,'World Cup Players'!B:X,18,FALSE),0)</f>
        <v>0</v>
      </c>
      <c r="L602" s="44">
        <f>IFERROR(VLOOKUP($C602,'World Cup GK'!B:AE,16,FALSE),0)</f>
        <v>0</v>
      </c>
      <c r="M602" s="44">
        <f>IFERROR(VLOOKUP($C602,'World Cup GK'!B:AE,19,FALSE),0)</f>
        <v>0</v>
      </c>
      <c r="N602" s="44">
        <f>IFERROR(VLOOKUP($C602,'World Cup GK'!B:AE,14,FALSE),0)</f>
        <v>0</v>
      </c>
      <c r="O602" s="44">
        <f>IFERROR(VLOOKUP($C602,'World Cup GK'!B:AE,11,FALSE),0)</f>
        <v>0</v>
      </c>
      <c r="P602" s="43">
        <f t="shared" si="161"/>
        <v>3.7058</v>
      </c>
      <c r="S602" s="24"/>
      <c r="T602" s="265" t="s">
        <v>535</v>
      </c>
      <c r="U602" s="23" t="s">
        <v>634</v>
      </c>
      <c r="V602" s="30"/>
      <c r="W602" s="23">
        <v>326</v>
      </c>
      <c r="X602" s="23">
        <v>1</v>
      </c>
      <c r="Y602" s="23">
        <v>0</v>
      </c>
      <c r="Z602" s="23">
        <v>0</v>
      </c>
      <c r="AA602" s="23">
        <v>0</v>
      </c>
      <c r="AB602" s="23">
        <v>0</v>
      </c>
      <c r="AC602" s="44">
        <v>0</v>
      </c>
      <c r="AD602" s="44">
        <v>0</v>
      </c>
      <c r="AE602" s="44">
        <v>0</v>
      </c>
      <c r="AF602" s="44">
        <v>0</v>
      </c>
      <c r="AG602" s="43">
        <v>3.7058</v>
      </c>
      <c r="AI602" s="24"/>
      <c r="AJ602" s="265" t="s">
        <v>535</v>
      </c>
      <c r="AK602" s="23" t="s">
        <v>634</v>
      </c>
      <c r="AL602" s="30"/>
      <c r="AM602" s="397">
        <f t="shared" si="151"/>
        <v>0</v>
      </c>
      <c r="AN602" s="397">
        <f t="shared" si="152"/>
        <v>0</v>
      </c>
      <c r="AO602" s="397">
        <f t="shared" si="152"/>
        <v>0</v>
      </c>
      <c r="AP602" s="397">
        <f t="shared" si="153"/>
        <v>0</v>
      </c>
      <c r="AQ602" s="397">
        <f t="shared" si="153"/>
        <v>0</v>
      </c>
      <c r="AR602" s="397">
        <f t="shared" si="153"/>
        <v>0</v>
      </c>
      <c r="AS602" s="397">
        <f t="shared" si="153"/>
        <v>0</v>
      </c>
      <c r="AT602" s="397">
        <f t="shared" si="154"/>
        <v>0</v>
      </c>
      <c r="AU602" s="397">
        <f t="shared" si="154"/>
        <v>0</v>
      </c>
      <c r="AV602" s="397">
        <f t="shared" si="154"/>
        <v>0</v>
      </c>
      <c r="AW602" s="314">
        <f t="shared" si="155"/>
        <v>0</v>
      </c>
    </row>
    <row r="603" spans="2:49" x14ac:dyDescent="0.25">
      <c r="B603" s="24"/>
      <c r="C603" s="265" t="s">
        <v>237</v>
      </c>
      <c r="D603" s="23" t="str">
        <f>IFERROR(VLOOKUP($C603,'World Cup Players'!B:X,3,FALSE),0)</f>
        <v>br Brazil</v>
      </c>
      <c r="E603" s="30"/>
      <c r="F603" s="23">
        <f>IFERROR(VLOOKUP($C603,'World Cup Players'!B:X,9,FALSE),0)</f>
        <v>379</v>
      </c>
      <c r="G603" s="23">
        <f>IFERROR(VLOOKUP($C603,'World Cup Players'!B:X,11,FALSE),0)</f>
        <v>1</v>
      </c>
      <c r="H603" s="23">
        <f>IFERROR(VLOOKUP($C603,'World Cup Players'!B:X,12,FALSE),0)</f>
        <v>0</v>
      </c>
      <c r="I603" s="23">
        <f>IFERROR(VLOOKUP($C603,'GAME WINNING GOALS'!A:B,2,FALSE),0)</f>
        <v>0</v>
      </c>
      <c r="J603" s="23">
        <f>IFERROR(VLOOKUP($C603,'World Cup Players'!B:X,17,FALSE),0)</f>
        <v>2</v>
      </c>
      <c r="K603" s="23">
        <f>IFERROR(VLOOKUP($C603,'World Cup Players'!B:X,18,FALSE),0)</f>
        <v>0</v>
      </c>
      <c r="L603" s="44">
        <f>IFERROR(VLOOKUP($C603,'World Cup GK'!B:AE,16,FALSE),0)</f>
        <v>0</v>
      </c>
      <c r="M603" s="44">
        <f>IFERROR(VLOOKUP($C603,'World Cup GK'!B:AE,19,FALSE),0)</f>
        <v>0</v>
      </c>
      <c r="N603" s="44">
        <f>IFERROR(VLOOKUP($C603,'World Cup GK'!B:AE,14,FALSE),0)</f>
        <v>0</v>
      </c>
      <c r="O603" s="44">
        <f>IFERROR(VLOOKUP($C603,'World Cup GK'!B:AE,11,FALSE),0)</f>
        <v>0</v>
      </c>
      <c r="P603" s="43">
        <f t="shared" si="161"/>
        <v>3.6456999999999997</v>
      </c>
      <c r="S603" s="24"/>
      <c r="T603" s="265" t="s">
        <v>237</v>
      </c>
      <c r="U603" s="23" t="s">
        <v>989</v>
      </c>
      <c r="V603" s="30"/>
      <c r="W603" s="23">
        <v>379</v>
      </c>
      <c r="X603" s="23">
        <v>1</v>
      </c>
      <c r="Y603" s="23">
        <v>0</v>
      </c>
      <c r="Z603" s="23">
        <v>0</v>
      </c>
      <c r="AA603" s="23">
        <v>2</v>
      </c>
      <c r="AB603" s="23">
        <v>0</v>
      </c>
      <c r="AC603" s="44">
        <v>0</v>
      </c>
      <c r="AD603" s="44">
        <v>0</v>
      </c>
      <c r="AE603" s="44">
        <v>0</v>
      </c>
      <c r="AF603" s="44">
        <v>0</v>
      </c>
      <c r="AG603" s="43">
        <v>3.6456999999999997</v>
      </c>
      <c r="AI603" s="24"/>
      <c r="AJ603" s="265" t="s">
        <v>237</v>
      </c>
      <c r="AK603" s="23" t="s">
        <v>989</v>
      </c>
      <c r="AL603" s="30"/>
      <c r="AM603" s="397">
        <f t="shared" si="151"/>
        <v>0</v>
      </c>
      <c r="AN603" s="397">
        <f t="shared" si="152"/>
        <v>0</v>
      </c>
      <c r="AO603" s="397">
        <f t="shared" si="152"/>
        <v>0</v>
      </c>
      <c r="AP603" s="397">
        <f t="shared" si="153"/>
        <v>0</v>
      </c>
      <c r="AQ603" s="397">
        <f t="shared" si="153"/>
        <v>0</v>
      </c>
      <c r="AR603" s="397">
        <f t="shared" si="153"/>
        <v>0</v>
      </c>
      <c r="AS603" s="397">
        <f t="shared" si="153"/>
        <v>0</v>
      </c>
      <c r="AT603" s="397">
        <f t="shared" si="154"/>
        <v>0</v>
      </c>
      <c r="AU603" s="397">
        <f t="shared" si="154"/>
        <v>0</v>
      </c>
      <c r="AV603" s="397">
        <f t="shared" si="154"/>
        <v>0</v>
      </c>
      <c r="AW603" s="314">
        <f t="shared" si="155"/>
        <v>0</v>
      </c>
    </row>
    <row r="604" spans="2:49" x14ac:dyDescent="0.25">
      <c r="B604" s="24"/>
      <c r="C604" s="265" t="s">
        <v>407</v>
      </c>
      <c r="D604" s="23" t="str">
        <f>IFERROR(VLOOKUP($C604,'World Cup Players'!B:X,3,FALSE),0)</f>
        <v>ar Argentina</v>
      </c>
      <c r="E604" s="30"/>
      <c r="F604" s="23">
        <f>IFERROR(VLOOKUP($C604,'World Cup Players'!B:X,9,FALSE),0)</f>
        <v>570</v>
      </c>
      <c r="G604" s="23">
        <f>IFERROR(VLOOKUP($C604,'World Cup Players'!B:X,11,FALSE),0)</f>
        <v>2</v>
      </c>
      <c r="H604" s="23">
        <f>IFERROR(VLOOKUP($C604,'World Cup Players'!B:X,12,FALSE),0)</f>
        <v>0</v>
      </c>
      <c r="I604" s="23">
        <f>IFERROR(VLOOKUP($C604,'GAME WINNING GOALS'!A:B,2,FALSE),0)</f>
        <v>1</v>
      </c>
      <c r="J604" s="23">
        <f>IFERROR(VLOOKUP($C604,'World Cup Players'!B:X,17,FALSE),0)</f>
        <v>0</v>
      </c>
      <c r="K604" s="23">
        <f>IFERROR(VLOOKUP($C604,'World Cup Players'!B:X,18,FALSE),0)</f>
        <v>0</v>
      </c>
      <c r="L604" s="44">
        <f>IFERROR(VLOOKUP($C604,'World Cup GK'!B:AE,16,FALSE),0)</f>
        <v>0</v>
      </c>
      <c r="M604" s="44">
        <f>IFERROR(VLOOKUP($C604,'World Cup GK'!B:AE,19,FALSE),0)</f>
        <v>0</v>
      </c>
      <c r="N604" s="44">
        <f>IFERROR(VLOOKUP($C604,'World Cup GK'!B:AE,14,FALSE),0)</f>
        <v>0</v>
      </c>
      <c r="O604" s="44">
        <f>IFERROR(VLOOKUP($C604,'World Cup GK'!B:AE,11,FALSE),0)</f>
        <v>0</v>
      </c>
      <c r="P604" s="43">
        <f t="shared" si="161"/>
        <v>7.7309999999999999</v>
      </c>
      <c r="S604" s="24"/>
      <c r="T604" s="265" t="s">
        <v>407</v>
      </c>
      <c r="U604" s="23" t="s">
        <v>1404</v>
      </c>
      <c r="V604" s="30"/>
      <c r="W604" s="23">
        <v>390</v>
      </c>
      <c r="X604" s="23">
        <v>1</v>
      </c>
      <c r="Y604" s="23">
        <v>0</v>
      </c>
      <c r="Z604" s="23">
        <v>1</v>
      </c>
      <c r="AA604" s="23">
        <v>0</v>
      </c>
      <c r="AB604" s="23">
        <v>0</v>
      </c>
      <c r="AC604" s="44">
        <v>0</v>
      </c>
      <c r="AD604" s="44">
        <v>0</v>
      </c>
      <c r="AE604" s="44">
        <v>0</v>
      </c>
      <c r="AF604" s="44">
        <v>0</v>
      </c>
      <c r="AG604" s="43">
        <v>5.2370000000000001</v>
      </c>
      <c r="AI604" s="24"/>
      <c r="AJ604" s="265" t="s">
        <v>407</v>
      </c>
      <c r="AK604" s="23" t="s">
        <v>1404</v>
      </c>
      <c r="AL604" s="30"/>
      <c r="AM604" s="397">
        <f t="shared" si="151"/>
        <v>180</v>
      </c>
      <c r="AN604" s="397">
        <f t="shared" si="152"/>
        <v>1</v>
      </c>
      <c r="AO604" s="397">
        <f t="shared" si="152"/>
        <v>0</v>
      </c>
      <c r="AP604" s="397">
        <f t="shared" si="153"/>
        <v>0</v>
      </c>
      <c r="AQ604" s="397">
        <f t="shared" si="153"/>
        <v>0</v>
      </c>
      <c r="AR604" s="397">
        <f t="shared" si="153"/>
        <v>0</v>
      </c>
      <c r="AS604" s="397">
        <f t="shared" si="153"/>
        <v>0</v>
      </c>
      <c r="AT604" s="397">
        <f t="shared" si="154"/>
        <v>0</v>
      </c>
      <c r="AU604" s="397">
        <f t="shared" si="154"/>
        <v>0</v>
      </c>
      <c r="AV604" s="397">
        <f t="shared" si="154"/>
        <v>0</v>
      </c>
      <c r="AW604" s="314">
        <f t="shared" ref="AW604:AW606" si="162">P604-AG604</f>
        <v>2.4939999999999998</v>
      </c>
    </row>
    <row r="605" spans="2:49" x14ac:dyDescent="0.25">
      <c r="B605" s="24"/>
      <c r="C605" s="265" t="s">
        <v>422</v>
      </c>
      <c r="D605" s="23" t="str">
        <f>IFERROR(VLOOKUP($C605,'World Cup Players'!B:X,3,FALSE),0)</f>
        <v>ar Argentina</v>
      </c>
      <c r="E605" s="30"/>
      <c r="F605" s="23">
        <f>IFERROR(VLOOKUP($C605,'World Cup Players'!B:X,9,FALSE),0)</f>
        <v>310</v>
      </c>
      <c r="G605" s="23">
        <f>IFERROR(VLOOKUP($C605,'World Cup Players'!B:X,11,FALSE),0)</f>
        <v>3</v>
      </c>
      <c r="H605" s="23">
        <f>IFERROR(VLOOKUP($C605,'World Cup Players'!B:X,12,FALSE),0)</f>
        <v>1</v>
      </c>
      <c r="I605" s="23">
        <f>IFERROR(VLOOKUP($C605,'GAME WINNING GOALS'!A:B,2,FALSE),0)</f>
        <v>2</v>
      </c>
      <c r="J605" s="23">
        <f>IFERROR(VLOOKUP($C605,'World Cup Players'!B:X,17,FALSE),0)</f>
        <v>1</v>
      </c>
      <c r="K605" s="23">
        <f>IFERROR(VLOOKUP($C605,'World Cup Players'!B:X,18,FALSE),0)</f>
        <v>0</v>
      </c>
      <c r="L605" s="44">
        <f>IFERROR(VLOOKUP($C605,'World Cup GK'!B:AE,16,FALSE),0)</f>
        <v>0</v>
      </c>
      <c r="M605" s="44">
        <f>IFERROR(VLOOKUP($C605,'World Cup GK'!B:AE,19,FALSE),0)</f>
        <v>0</v>
      </c>
      <c r="N605" s="44">
        <f>IFERROR(VLOOKUP($C605,'World Cup GK'!B:AE,14,FALSE),0)</f>
        <v>0</v>
      </c>
      <c r="O605" s="44">
        <f>IFERROR(VLOOKUP($C605,'World Cup GK'!B:AE,11,FALSE),0)</f>
        <v>0</v>
      </c>
      <c r="P605" s="43">
        <f t="shared" si="161"/>
        <v>8.3230000000000004</v>
      </c>
      <c r="S605" s="24"/>
      <c r="T605" s="265" t="s">
        <v>422</v>
      </c>
      <c r="U605" s="23" t="s">
        <v>1404</v>
      </c>
      <c r="V605" s="30"/>
      <c r="W605" s="23">
        <v>264</v>
      </c>
      <c r="X605" s="23">
        <v>1</v>
      </c>
      <c r="Y605" s="23">
        <v>1</v>
      </c>
      <c r="Z605" s="23">
        <v>1</v>
      </c>
      <c r="AA605" s="23">
        <v>0</v>
      </c>
      <c r="AB605" s="23">
        <v>0</v>
      </c>
      <c r="AC605" s="44">
        <v>0</v>
      </c>
      <c r="AD605" s="44">
        <v>0</v>
      </c>
      <c r="AE605" s="44">
        <v>0</v>
      </c>
      <c r="AF605" s="44">
        <v>0</v>
      </c>
      <c r="AG605" s="43">
        <v>5.1912000000000003</v>
      </c>
      <c r="AI605" s="24"/>
      <c r="AJ605" s="265" t="s">
        <v>422</v>
      </c>
      <c r="AK605" s="23" t="s">
        <v>1404</v>
      </c>
      <c r="AL605" s="30"/>
      <c r="AM605" s="397">
        <f t="shared" si="151"/>
        <v>46</v>
      </c>
      <c r="AN605" s="397">
        <f t="shared" si="152"/>
        <v>2</v>
      </c>
      <c r="AO605" s="397">
        <f t="shared" si="152"/>
        <v>0</v>
      </c>
      <c r="AP605" s="397">
        <f t="shared" si="153"/>
        <v>1</v>
      </c>
      <c r="AQ605" s="397">
        <f t="shared" si="153"/>
        <v>1</v>
      </c>
      <c r="AR605" s="397">
        <f t="shared" si="153"/>
        <v>0</v>
      </c>
      <c r="AS605" s="397">
        <f t="shared" si="153"/>
        <v>0</v>
      </c>
      <c r="AT605" s="397">
        <f t="shared" si="154"/>
        <v>0</v>
      </c>
      <c r="AU605" s="397">
        <f t="shared" si="154"/>
        <v>0</v>
      </c>
      <c r="AV605" s="397">
        <f t="shared" si="154"/>
        <v>0</v>
      </c>
      <c r="AW605" s="314">
        <f t="shared" si="162"/>
        <v>3.1318000000000001</v>
      </c>
    </row>
    <row r="606" spans="2:49" x14ac:dyDescent="0.25">
      <c r="B606" s="24"/>
      <c r="C606" s="265" t="s">
        <v>725</v>
      </c>
      <c r="D606" s="23" t="str">
        <f>IFERROR(VLOOKUP($C606,'World Cup Players'!B:X,3,FALSE),0)</f>
        <v>ar Argentina</v>
      </c>
      <c r="E606" s="30"/>
      <c r="F606" s="23">
        <f>IFERROR(VLOOKUP($C606,'World Cup Players'!B:X,9,FALSE),0)</f>
        <v>241</v>
      </c>
      <c r="G606" s="23">
        <f>IFERROR(VLOOKUP($C606,'World Cup Players'!B:X,11,FALSE),0)</f>
        <v>0</v>
      </c>
      <c r="H606" s="23">
        <f>IFERROR(VLOOKUP($C606,'World Cup Players'!B:X,12,FALSE),0)</f>
        <v>0</v>
      </c>
      <c r="I606" s="23">
        <f>IFERROR(VLOOKUP($C606,'GAME WINNING GOALS'!A:B,2,FALSE),0)</f>
        <v>0</v>
      </c>
      <c r="J606" s="23">
        <f>IFERROR(VLOOKUP($C606,'World Cup Players'!B:X,17,FALSE),0)</f>
        <v>1</v>
      </c>
      <c r="K606" s="23">
        <f>IFERROR(VLOOKUP($C606,'World Cup Players'!B:X,18,FALSE),0)</f>
        <v>0</v>
      </c>
      <c r="L606" s="44">
        <f>IFERROR(VLOOKUP($C606,'World Cup GK'!B:AE,16,FALSE),0)</f>
        <v>0</v>
      </c>
      <c r="M606" s="44">
        <f>IFERROR(VLOOKUP($C606,'World Cup GK'!B:AE,19,FALSE),0)</f>
        <v>0</v>
      </c>
      <c r="N606" s="44">
        <f>IFERROR(VLOOKUP($C606,'World Cup GK'!B:AE,14,FALSE),0)</f>
        <v>0</v>
      </c>
      <c r="O606" s="44">
        <f>IFERROR(VLOOKUP($C606,'World Cup GK'!B:AE,11,FALSE),0)</f>
        <v>0</v>
      </c>
      <c r="P606" s="43">
        <f t="shared" si="161"/>
        <v>1.7503000000000002</v>
      </c>
      <c r="S606" s="24"/>
      <c r="T606" s="265" t="s">
        <v>725</v>
      </c>
      <c r="U606" s="23" t="s">
        <v>1404</v>
      </c>
      <c r="V606" s="30"/>
      <c r="W606" s="23">
        <v>211</v>
      </c>
      <c r="X606" s="23">
        <v>0</v>
      </c>
      <c r="Y606" s="23">
        <v>0</v>
      </c>
      <c r="Z606" s="23">
        <v>0</v>
      </c>
      <c r="AA606" s="23">
        <v>0</v>
      </c>
      <c r="AB606" s="23">
        <v>0</v>
      </c>
      <c r="AC606" s="44">
        <v>0</v>
      </c>
      <c r="AD606" s="44">
        <v>0</v>
      </c>
      <c r="AE606" s="44">
        <v>0</v>
      </c>
      <c r="AF606" s="44">
        <v>0</v>
      </c>
      <c r="AG606" s="43">
        <v>1.7513000000000001</v>
      </c>
      <c r="AI606" s="24"/>
      <c r="AJ606" s="265" t="s">
        <v>725</v>
      </c>
      <c r="AK606" s="23" t="s">
        <v>1404</v>
      </c>
      <c r="AL606" s="30"/>
      <c r="AM606" s="397">
        <f t="shared" si="151"/>
        <v>30</v>
      </c>
      <c r="AN606" s="397">
        <f t="shared" si="152"/>
        <v>0</v>
      </c>
      <c r="AO606" s="397">
        <f t="shared" si="152"/>
        <v>0</v>
      </c>
      <c r="AP606" s="397">
        <f t="shared" si="153"/>
        <v>0</v>
      </c>
      <c r="AQ606" s="397">
        <f t="shared" si="153"/>
        <v>1</v>
      </c>
      <c r="AR606" s="397">
        <f t="shared" si="153"/>
        <v>0</v>
      </c>
      <c r="AS606" s="397">
        <f t="shared" si="153"/>
        <v>0</v>
      </c>
      <c r="AT606" s="397">
        <f t="shared" si="154"/>
        <v>0</v>
      </c>
      <c r="AU606" s="397">
        <f t="shared" si="154"/>
        <v>0</v>
      </c>
      <c r="AV606" s="397">
        <f t="shared" si="154"/>
        <v>0</v>
      </c>
      <c r="AW606" s="314">
        <f t="shared" si="162"/>
        <v>-9.9999999999988987E-4</v>
      </c>
    </row>
    <row r="607" spans="2:49" x14ac:dyDescent="0.25">
      <c r="B607" s="24"/>
      <c r="C607" s="265" t="s">
        <v>780</v>
      </c>
      <c r="D607" s="23" t="str">
        <f>IFERROR(VLOOKUP($C607,'World Cup Players'!B:X,3,FALSE),0)</f>
        <v>sn Senegal</v>
      </c>
      <c r="E607" s="30"/>
      <c r="F607" s="23">
        <f>IFERROR(VLOOKUP($C607,'World Cup Players'!B:X,9,FALSE),0)</f>
        <v>362</v>
      </c>
      <c r="G607" s="23">
        <f>IFERROR(VLOOKUP($C607,'World Cup Players'!B:X,11,FALSE),0)</f>
        <v>0</v>
      </c>
      <c r="H607" s="23">
        <f>IFERROR(VLOOKUP($C607,'World Cup Players'!B:X,12,FALSE),0)</f>
        <v>1</v>
      </c>
      <c r="I607" s="23">
        <f>IFERROR(VLOOKUP($C607,'GAME WINNING GOALS'!A:B,2,FALSE),0)</f>
        <v>0</v>
      </c>
      <c r="J607" s="23">
        <f>IFERROR(VLOOKUP($C607,'World Cup Players'!B:X,17,FALSE),0)</f>
        <v>0</v>
      </c>
      <c r="K607" s="23">
        <f>IFERROR(VLOOKUP($C607,'World Cup Players'!B:X,18,FALSE),0)</f>
        <v>0</v>
      </c>
      <c r="L607" s="44">
        <f>IFERROR(VLOOKUP($C607,'World Cup GK'!B:AE,16,FALSE),0)</f>
        <v>0</v>
      </c>
      <c r="M607" s="44">
        <f>IFERROR(VLOOKUP($C607,'World Cup GK'!B:AE,19,FALSE),0)</f>
        <v>0</v>
      </c>
      <c r="N607" s="44">
        <f>IFERROR(VLOOKUP($C607,'World Cup GK'!B:AE,14,FALSE),0)</f>
        <v>0</v>
      </c>
      <c r="O607" s="44">
        <f>IFERROR(VLOOKUP($C607,'World Cup GK'!B:AE,11,FALSE),0)</f>
        <v>0</v>
      </c>
      <c r="P607" s="43">
        <f t="shared" si="161"/>
        <v>4.0045999999999999</v>
      </c>
      <c r="S607" s="24"/>
      <c r="T607" s="265" t="s">
        <v>780</v>
      </c>
      <c r="U607" s="23" t="s">
        <v>1438</v>
      </c>
      <c r="V607" s="30"/>
      <c r="W607" s="23">
        <v>362</v>
      </c>
      <c r="X607" s="23">
        <v>0</v>
      </c>
      <c r="Y607" s="23">
        <v>1</v>
      </c>
      <c r="Z607" s="23">
        <v>0</v>
      </c>
      <c r="AA607" s="23">
        <v>0</v>
      </c>
      <c r="AB607" s="23">
        <v>0</v>
      </c>
      <c r="AC607" s="44">
        <v>0</v>
      </c>
      <c r="AD607" s="44">
        <v>0</v>
      </c>
      <c r="AE607" s="44">
        <v>0</v>
      </c>
      <c r="AF607" s="44">
        <v>0</v>
      </c>
      <c r="AG607" s="43">
        <v>4.0045999999999999</v>
      </c>
      <c r="AI607" s="24"/>
      <c r="AJ607" s="265" t="s">
        <v>780</v>
      </c>
      <c r="AK607" s="23" t="s">
        <v>1438</v>
      </c>
      <c r="AL607" s="30"/>
      <c r="AM607" s="397">
        <f t="shared" si="151"/>
        <v>0</v>
      </c>
      <c r="AN607" s="397">
        <f t="shared" si="152"/>
        <v>0</v>
      </c>
      <c r="AO607" s="397">
        <f t="shared" si="152"/>
        <v>0</v>
      </c>
      <c r="AP607" s="397">
        <f t="shared" si="153"/>
        <v>0</v>
      </c>
      <c r="AQ607" s="397">
        <f t="shared" si="153"/>
        <v>0</v>
      </c>
      <c r="AR607" s="397">
        <f t="shared" si="153"/>
        <v>0</v>
      </c>
      <c r="AS607" s="397">
        <f t="shared" si="153"/>
        <v>0</v>
      </c>
      <c r="AT607" s="397">
        <f t="shared" si="154"/>
        <v>0</v>
      </c>
      <c r="AU607" s="397">
        <f t="shared" si="154"/>
        <v>0</v>
      </c>
      <c r="AV607" s="397">
        <f t="shared" si="154"/>
        <v>0</v>
      </c>
      <c r="AW607" s="314">
        <f t="shared" si="155"/>
        <v>0</v>
      </c>
    </row>
    <row r="608" spans="2:49" x14ac:dyDescent="0.25">
      <c r="B608" s="24"/>
      <c r="C608" s="278" t="s">
        <v>219</v>
      </c>
      <c r="D608" s="23" t="str">
        <f>IFERROR(VLOOKUP($C608,'World Cup Players'!B:X,3,FALSE),0)</f>
        <v>us United States</v>
      </c>
      <c r="E608" s="30"/>
      <c r="F608" s="23">
        <f>IFERROR(VLOOKUP($C608,'World Cup Players'!B:X,9,FALSE),0)</f>
        <v>223</v>
      </c>
      <c r="G608" s="23">
        <f>IFERROR(VLOOKUP($C608,'World Cup Players'!B:X,11,FALSE),0)</f>
        <v>0</v>
      </c>
      <c r="H608" s="23">
        <f>IFERROR(VLOOKUP($C608,'World Cup Players'!B:X,12,FALSE),0)</f>
        <v>1</v>
      </c>
      <c r="I608" s="23">
        <f>IFERROR(VLOOKUP($C608,'GAME WINNING GOALS'!A:B,2,FALSE),0)</f>
        <v>0</v>
      </c>
      <c r="J608" s="23">
        <f>IFERROR(VLOOKUP($C608,'World Cup Players'!B:X,17,FALSE),0)</f>
        <v>0</v>
      </c>
      <c r="K608" s="23">
        <f>IFERROR(VLOOKUP($C608,'World Cup Players'!B:X,18,FALSE),0)</f>
        <v>0</v>
      </c>
      <c r="L608" s="44">
        <f>IFERROR(VLOOKUP($C608,'World Cup GK'!B:AE,16,FALSE),0)</f>
        <v>0</v>
      </c>
      <c r="M608" s="44">
        <f>IFERROR(VLOOKUP($C608,'World Cup GK'!B:AE,19,FALSE),0)</f>
        <v>0</v>
      </c>
      <c r="N608" s="44">
        <f>IFERROR(VLOOKUP($C608,'World Cup GK'!B:AE,14,FALSE),0)</f>
        <v>0</v>
      </c>
      <c r="O608" s="44">
        <f>IFERROR(VLOOKUP($C608,'World Cup GK'!B:AE,11,FALSE),0)</f>
        <v>0</v>
      </c>
      <c r="P608" s="43">
        <f t="shared" si="161"/>
        <v>2.8509000000000002</v>
      </c>
      <c r="S608" s="24"/>
      <c r="T608" s="278" t="s">
        <v>219</v>
      </c>
      <c r="U608" s="23" t="s">
        <v>885</v>
      </c>
      <c r="V608" s="30"/>
      <c r="W608" s="23">
        <v>223</v>
      </c>
      <c r="X608" s="23">
        <v>0</v>
      </c>
      <c r="Y608" s="23">
        <v>1</v>
      </c>
      <c r="Z608" s="23">
        <v>0</v>
      </c>
      <c r="AA608" s="23">
        <v>0</v>
      </c>
      <c r="AB608" s="23">
        <v>0</v>
      </c>
      <c r="AC608" s="44">
        <v>0</v>
      </c>
      <c r="AD608" s="44">
        <v>0</v>
      </c>
      <c r="AE608" s="44">
        <v>0</v>
      </c>
      <c r="AF608" s="44">
        <v>0</v>
      </c>
      <c r="AG608" s="43">
        <v>2.8509000000000002</v>
      </c>
      <c r="AI608" s="24"/>
      <c r="AJ608" s="278" t="s">
        <v>219</v>
      </c>
      <c r="AK608" s="23" t="s">
        <v>885</v>
      </c>
      <c r="AL608" s="30"/>
      <c r="AM608" s="397">
        <f t="shared" si="151"/>
        <v>0</v>
      </c>
      <c r="AN608" s="397">
        <f t="shared" si="152"/>
        <v>0</v>
      </c>
      <c r="AO608" s="397">
        <f t="shared" si="152"/>
        <v>0</v>
      </c>
      <c r="AP608" s="397">
        <f t="shared" si="153"/>
        <v>0</v>
      </c>
      <c r="AQ608" s="397">
        <f t="shared" si="153"/>
        <v>0</v>
      </c>
      <c r="AR608" s="397">
        <f t="shared" si="153"/>
        <v>0</v>
      </c>
      <c r="AS608" s="397">
        <f t="shared" si="153"/>
        <v>0</v>
      </c>
      <c r="AT608" s="397">
        <f t="shared" si="154"/>
        <v>0</v>
      </c>
      <c r="AU608" s="397">
        <f t="shared" si="154"/>
        <v>0</v>
      </c>
      <c r="AV608" s="397">
        <f t="shared" si="154"/>
        <v>0</v>
      </c>
      <c r="AW608" s="314">
        <f t="shared" si="155"/>
        <v>0</v>
      </c>
    </row>
    <row r="609" spans="2:49" x14ac:dyDescent="0.25">
      <c r="B609" s="24"/>
      <c r="C609" s="265" t="s">
        <v>1498</v>
      </c>
      <c r="D609" s="23" t="str">
        <f>IFERROR(VLOOKUP($C609,'World Cup Players'!B:X,3,FALSE),0)</f>
        <v>ar Argentina</v>
      </c>
      <c r="E609" s="30"/>
      <c r="F609" s="23">
        <f>IFERROR(VLOOKUP($C609,'World Cup Players'!B:X,9,FALSE),0)</f>
        <v>71</v>
      </c>
      <c r="G609" s="23">
        <f>IFERROR(VLOOKUP($C609,'World Cup Players'!B:X,11,FALSE),0)</f>
        <v>0</v>
      </c>
      <c r="H609" s="23">
        <f>IFERROR(VLOOKUP($C609,'World Cup Players'!B:X,12,FALSE),0)</f>
        <v>0</v>
      </c>
      <c r="I609" s="23">
        <f>IFERROR(VLOOKUP($C609,'GAME WINNING GOALS'!A:B,2,FALSE),0)</f>
        <v>0</v>
      </c>
      <c r="J609" s="23">
        <f>IFERROR(VLOOKUP($C609,'World Cup Players'!B:X,17,FALSE),0)</f>
        <v>0</v>
      </c>
      <c r="K609" s="23">
        <f>IFERROR(VLOOKUP($C609,'World Cup Players'!B:X,18,FALSE),0)</f>
        <v>0</v>
      </c>
      <c r="L609" s="44">
        <f>IFERROR(VLOOKUP($C609,'World Cup GK'!B:AE,16,FALSE),0)</f>
        <v>0</v>
      </c>
      <c r="M609" s="44">
        <f>IFERROR(VLOOKUP($C609,'World Cup GK'!B:AE,19,FALSE),0)</f>
        <v>0</v>
      </c>
      <c r="N609" s="44">
        <f>IFERROR(VLOOKUP($C609,'World Cup GK'!B:AE,14,FALSE),0)</f>
        <v>0</v>
      </c>
      <c r="O609" s="44">
        <f>IFERROR(VLOOKUP($C609,'World Cup GK'!B:AE,11,FALSE),0)</f>
        <v>0</v>
      </c>
      <c r="P609" s="43">
        <f t="shared" si="161"/>
        <v>0.58930000000000005</v>
      </c>
      <c r="S609" s="24"/>
      <c r="T609" s="265" t="s">
        <v>1498</v>
      </c>
      <c r="U609" s="23" t="s">
        <v>1404</v>
      </c>
      <c r="V609" s="30"/>
      <c r="W609" s="23">
        <v>71</v>
      </c>
      <c r="X609" s="23">
        <v>0</v>
      </c>
      <c r="Y609" s="23">
        <v>0</v>
      </c>
      <c r="Z609" s="23">
        <v>0</v>
      </c>
      <c r="AA609" s="23">
        <v>0</v>
      </c>
      <c r="AB609" s="23">
        <v>0</v>
      </c>
      <c r="AC609" s="44">
        <v>0</v>
      </c>
      <c r="AD609" s="44">
        <v>0</v>
      </c>
      <c r="AE609" s="44">
        <v>0</v>
      </c>
      <c r="AF609" s="44">
        <v>0</v>
      </c>
      <c r="AG609" s="43">
        <v>0.58930000000000005</v>
      </c>
      <c r="AI609" s="24"/>
      <c r="AJ609" s="265" t="s">
        <v>1498</v>
      </c>
      <c r="AK609" s="23" t="s">
        <v>1404</v>
      </c>
      <c r="AL609" s="30"/>
      <c r="AM609" s="397">
        <f t="shared" si="151"/>
        <v>0</v>
      </c>
      <c r="AN609" s="397">
        <f t="shared" si="152"/>
        <v>0</v>
      </c>
      <c r="AO609" s="397">
        <f t="shared" si="152"/>
        <v>0</v>
      </c>
      <c r="AP609" s="397">
        <f t="shared" si="153"/>
        <v>0</v>
      </c>
      <c r="AQ609" s="397">
        <f t="shared" si="153"/>
        <v>0</v>
      </c>
      <c r="AR609" s="397">
        <f t="shared" si="153"/>
        <v>0</v>
      </c>
      <c r="AS609" s="397">
        <f t="shared" si="153"/>
        <v>0</v>
      </c>
      <c r="AT609" s="397">
        <f t="shared" si="154"/>
        <v>0</v>
      </c>
      <c r="AU609" s="397">
        <f t="shared" si="154"/>
        <v>0</v>
      </c>
      <c r="AV609" s="397">
        <f t="shared" si="154"/>
        <v>0</v>
      </c>
      <c r="AW609" s="314">
        <f>P609-AG609</f>
        <v>0</v>
      </c>
    </row>
    <row r="610" spans="2:49" x14ac:dyDescent="0.25">
      <c r="B610" s="24"/>
      <c r="C610" s="265" t="s">
        <v>745</v>
      </c>
      <c r="D610" s="23" t="str">
        <f>IFERROR(VLOOKUP($C610,'World Cup Players'!B:X,3,FALSE),0)</f>
        <v>nz New Zealand</v>
      </c>
      <c r="E610" s="30"/>
      <c r="F610" s="23">
        <f>IFERROR(VLOOKUP($C610,'World Cup Players'!B:X,9,FALSE),0)</f>
        <v>270</v>
      </c>
      <c r="G610" s="23">
        <f>IFERROR(VLOOKUP($C610,'World Cup Players'!B:X,11,FALSE),0)</f>
        <v>0</v>
      </c>
      <c r="H610" s="23">
        <f>IFERROR(VLOOKUP($C610,'World Cup Players'!B:X,12,FALSE),0)</f>
        <v>2</v>
      </c>
      <c r="I610" s="23">
        <f>IFERROR(VLOOKUP($C610,'GAME WINNING GOALS'!A:B,2,FALSE),0)</f>
        <v>0</v>
      </c>
      <c r="J610" s="23">
        <f>IFERROR(VLOOKUP($C610,'World Cup Players'!B:X,17,FALSE),0)</f>
        <v>0</v>
      </c>
      <c r="K610" s="23">
        <f>IFERROR(VLOOKUP($C610,'World Cup Players'!B:X,18,FALSE),0)</f>
        <v>0</v>
      </c>
      <c r="L610" s="44">
        <f>IFERROR(VLOOKUP($C610,'World Cup GK'!B:AE,16,FALSE),0)</f>
        <v>0</v>
      </c>
      <c r="M610" s="44">
        <f>IFERROR(VLOOKUP($C610,'World Cup GK'!B:AE,19,FALSE),0)</f>
        <v>0</v>
      </c>
      <c r="N610" s="44">
        <f>IFERROR(VLOOKUP($C610,'World Cup GK'!B:AE,14,FALSE),0)</f>
        <v>0</v>
      </c>
      <c r="O610" s="44">
        <f>IFERROR(VLOOKUP($C610,'World Cup GK'!B:AE,11,FALSE),0)</f>
        <v>0</v>
      </c>
      <c r="P610" s="43">
        <f t="shared" si="161"/>
        <v>4.2409999999999997</v>
      </c>
      <c r="S610" s="24"/>
      <c r="T610" s="265" t="s">
        <v>745</v>
      </c>
      <c r="U610" s="23" t="s">
        <v>1256</v>
      </c>
      <c r="V610" s="30"/>
      <c r="W610" s="23">
        <v>270</v>
      </c>
      <c r="X610" s="23">
        <v>0</v>
      </c>
      <c r="Y610" s="23">
        <v>2</v>
      </c>
      <c r="Z610" s="23">
        <v>0</v>
      </c>
      <c r="AA610" s="23">
        <v>0</v>
      </c>
      <c r="AB610" s="23">
        <v>0</v>
      </c>
      <c r="AC610" s="44">
        <v>0</v>
      </c>
      <c r="AD610" s="44">
        <v>0</v>
      </c>
      <c r="AE610" s="44">
        <v>0</v>
      </c>
      <c r="AF610" s="44">
        <v>0</v>
      </c>
      <c r="AG610" s="43">
        <v>4.2409999999999997</v>
      </c>
      <c r="AI610" s="24"/>
      <c r="AJ610" s="265" t="s">
        <v>745</v>
      </c>
      <c r="AK610" s="23" t="s">
        <v>1256</v>
      </c>
      <c r="AL610" s="30"/>
      <c r="AM610" s="397">
        <f t="shared" si="151"/>
        <v>0</v>
      </c>
      <c r="AN610" s="397">
        <f t="shared" si="152"/>
        <v>0</v>
      </c>
      <c r="AO610" s="397">
        <f t="shared" si="152"/>
        <v>0</v>
      </c>
      <c r="AP610" s="397">
        <f t="shared" si="153"/>
        <v>0</v>
      </c>
      <c r="AQ610" s="397">
        <f t="shared" si="153"/>
        <v>0</v>
      </c>
      <c r="AR610" s="397">
        <f t="shared" si="153"/>
        <v>0</v>
      </c>
      <c r="AS610" s="397">
        <f t="shared" si="153"/>
        <v>0</v>
      </c>
      <c r="AT610" s="397">
        <f t="shared" si="154"/>
        <v>0</v>
      </c>
      <c r="AU610" s="397">
        <f t="shared" si="154"/>
        <v>0</v>
      </c>
      <c r="AV610" s="397">
        <f t="shared" si="154"/>
        <v>0</v>
      </c>
      <c r="AW610" s="314">
        <f t="shared" si="155"/>
        <v>0</v>
      </c>
    </row>
    <row r="611" spans="2:49" x14ac:dyDescent="0.25">
      <c r="B611" s="24"/>
      <c r="C611" s="265" t="s">
        <v>740</v>
      </c>
      <c r="D611" s="23" t="str">
        <f>IFERROR(VLOOKUP($C611,'World Cup Players'!B:X,3,FALSE),0)</f>
        <v>za South Africa</v>
      </c>
      <c r="E611" s="30"/>
      <c r="F611" s="23">
        <f>IFERROR(VLOOKUP($C611,'World Cup Players'!B:X,9,FALSE),0)</f>
        <v>23</v>
      </c>
      <c r="G611" s="23">
        <f>IFERROR(VLOOKUP($C611,'World Cup Players'!B:X,11,FALSE),0)</f>
        <v>0</v>
      </c>
      <c r="H611" s="23">
        <f>IFERROR(VLOOKUP($C611,'World Cup Players'!B:X,12,FALSE),0)</f>
        <v>0</v>
      </c>
      <c r="I611" s="23">
        <f>IFERROR(VLOOKUP($C611,'GAME WINNING GOALS'!A:B,2,FALSE),0)</f>
        <v>0</v>
      </c>
      <c r="J611" s="23">
        <f>IFERROR(VLOOKUP($C611,'World Cup Players'!B:X,17,FALSE),0)</f>
        <v>0</v>
      </c>
      <c r="K611" s="23">
        <f>IFERROR(VLOOKUP($C611,'World Cup Players'!B:X,18,FALSE),0)</f>
        <v>1</v>
      </c>
      <c r="L611" s="44">
        <f>IFERROR(VLOOKUP($C611,'World Cup GK'!B:AE,16,FALSE),0)</f>
        <v>0</v>
      </c>
      <c r="M611" s="44">
        <f>IFERROR(VLOOKUP($C611,'World Cup GK'!B:AE,19,FALSE),0)</f>
        <v>0</v>
      </c>
      <c r="N611" s="44">
        <f>IFERROR(VLOOKUP($C611,'World Cup GK'!B:AE,14,FALSE),0)</f>
        <v>0</v>
      </c>
      <c r="O611" s="44">
        <f>IFERROR(VLOOKUP($C611,'World Cup GK'!B:AE,11,FALSE),0)</f>
        <v>0</v>
      </c>
      <c r="P611" s="43">
        <f t="shared" si="161"/>
        <v>-0.30909999999999999</v>
      </c>
      <c r="S611" s="24"/>
      <c r="T611" s="265" t="s">
        <v>740</v>
      </c>
      <c r="U611" s="23" t="s">
        <v>808</v>
      </c>
      <c r="V611" s="30"/>
      <c r="W611" s="23">
        <v>23</v>
      </c>
      <c r="X611" s="23">
        <v>0</v>
      </c>
      <c r="Y611" s="23">
        <v>0</v>
      </c>
      <c r="Z611" s="23">
        <v>0</v>
      </c>
      <c r="AA611" s="23">
        <v>0</v>
      </c>
      <c r="AB611" s="23">
        <v>1</v>
      </c>
      <c r="AC611" s="44">
        <v>0</v>
      </c>
      <c r="AD611" s="44">
        <v>0</v>
      </c>
      <c r="AE611" s="44">
        <v>0</v>
      </c>
      <c r="AF611" s="44">
        <v>0</v>
      </c>
      <c r="AG611" s="43">
        <v>-0.30909999999999999</v>
      </c>
      <c r="AI611" s="24"/>
      <c r="AJ611" s="265" t="s">
        <v>740</v>
      </c>
      <c r="AK611" s="23" t="s">
        <v>808</v>
      </c>
      <c r="AL611" s="30"/>
      <c r="AM611" s="397">
        <f t="shared" si="151"/>
        <v>0</v>
      </c>
      <c r="AN611" s="397">
        <f t="shared" si="152"/>
        <v>0</v>
      </c>
      <c r="AO611" s="397">
        <f t="shared" si="152"/>
        <v>0</v>
      </c>
      <c r="AP611" s="397">
        <f t="shared" si="153"/>
        <v>0</v>
      </c>
      <c r="AQ611" s="397">
        <f t="shared" si="153"/>
        <v>0</v>
      </c>
      <c r="AR611" s="397">
        <f t="shared" si="153"/>
        <v>0</v>
      </c>
      <c r="AS611" s="397">
        <f t="shared" si="153"/>
        <v>0</v>
      </c>
      <c r="AT611" s="397">
        <f t="shared" si="154"/>
        <v>0</v>
      </c>
      <c r="AU611" s="397">
        <f t="shared" si="154"/>
        <v>0</v>
      </c>
      <c r="AV611" s="397">
        <f t="shared" si="154"/>
        <v>0</v>
      </c>
      <c r="AW611" s="314">
        <f t="shared" si="155"/>
        <v>0</v>
      </c>
    </row>
    <row r="612" spans="2:49" x14ac:dyDescent="0.25">
      <c r="B612" s="24"/>
      <c r="C612" s="265" t="s">
        <v>216</v>
      </c>
      <c r="D612" s="23" t="str">
        <f>IFERROR(VLOOKUP($C612,'World Cup Players'!B:X,3,FALSE),0)</f>
        <v>es Spain</v>
      </c>
      <c r="E612" s="30"/>
      <c r="F612" s="23">
        <f>IFERROR(VLOOKUP($C612,'World Cup Players'!B:X,9,FALSE),0)</f>
        <v>229</v>
      </c>
      <c r="G612" s="23">
        <f>IFERROR(VLOOKUP($C612,'World Cup Players'!B:X,11,FALSE),0)</f>
        <v>0</v>
      </c>
      <c r="H612" s="23">
        <f>IFERROR(VLOOKUP($C612,'World Cup Players'!B:X,12,FALSE),0)</f>
        <v>1</v>
      </c>
      <c r="I612" s="23">
        <f>IFERROR(VLOOKUP($C612,'GAME WINNING GOALS'!A:B,2,FALSE),0)</f>
        <v>0</v>
      </c>
      <c r="J612" s="23">
        <f>IFERROR(VLOOKUP($C612,'World Cup Players'!B:X,17,FALSE),0)</f>
        <v>1</v>
      </c>
      <c r="K612" s="23">
        <f>IFERROR(VLOOKUP($C612,'World Cup Players'!B:X,18,FALSE),0)</f>
        <v>0</v>
      </c>
      <c r="L612" s="44">
        <f>IFERROR(VLOOKUP($C612,'World Cup GK'!B:AE,16,FALSE),0)</f>
        <v>0</v>
      </c>
      <c r="M612" s="44">
        <f>IFERROR(VLOOKUP($C612,'World Cup GK'!B:AE,19,FALSE),0)</f>
        <v>0</v>
      </c>
      <c r="N612" s="44">
        <f>IFERROR(VLOOKUP($C612,'World Cup GK'!B:AE,14,FALSE),0)</f>
        <v>0</v>
      </c>
      <c r="O612" s="44">
        <f>IFERROR(VLOOKUP($C612,'World Cup GK'!B:AE,11,FALSE),0)</f>
        <v>0</v>
      </c>
      <c r="P612" s="43">
        <f t="shared" si="161"/>
        <v>2.6507000000000001</v>
      </c>
      <c r="S612" s="24"/>
      <c r="T612" s="265" t="s">
        <v>216</v>
      </c>
      <c r="U612" s="23" t="s">
        <v>1275</v>
      </c>
      <c r="V612" s="30"/>
      <c r="W612" s="23">
        <v>176</v>
      </c>
      <c r="X612" s="23">
        <v>0</v>
      </c>
      <c r="Y612" s="23">
        <v>1</v>
      </c>
      <c r="Z612" s="23">
        <v>0</v>
      </c>
      <c r="AA612" s="23">
        <v>1</v>
      </c>
      <c r="AB612" s="23">
        <v>0</v>
      </c>
      <c r="AC612" s="44">
        <v>0</v>
      </c>
      <c r="AD612" s="44">
        <v>0</v>
      </c>
      <c r="AE612" s="44">
        <v>0</v>
      </c>
      <c r="AF612" s="44">
        <v>0</v>
      </c>
      <c r="AG612" s="43">
        <v>2.2107999999999999</v>
      </c>
      <c r="AI612" s="24"/>
      <c r="AJ612" s="265" t="s">
        <v>216</v>
      </c>
      <c r="AK612" s="23" t="s">
        <v>1275</v>
      </c>
      <c r="AL612" s="30"/>
      <c r="AM612" s="397">
        <f t="shared" si="151"/>
        <v>53</v>
      </c>
      <c r="AN612" s="397">
        <f t="shared" si="152"/>
        <v>0</v>
      </c>
      <c r="AO612" s="397">
        <f t="shared" si="152"/>
        <v>0</v>
      </c>
      <c r="AP612" s="397">
        <f t="shared" si="153"/>
        <v>0</v>
      </c>
      <c r="AQ612" s="397">
        <f t="shared" si="153"/>
        <v>0</v>
      </c>
      <c r="AR612" s="397">
        <f t="shared" si="153"/>
        <v>0</v>
      </c>
      <c r="AS612" s="397">
        <f t="shared" si="153"/>
        <v>0</v>
      </c>
      <c r="AT612" s="397">
        <f t="shared" si="154"/>
        <v>0</v>
      </c>
      <c r="AU612" s="397">
        <f t="shared" si="154"/>
        <v>0</v>
      </c>
      <c r="AV612" s="397">
        <f t="shared" si="154"/>
        <v>0</v>
      </c>
      <c r="AW612" s="314">
        <f>P612-AG612</f>
        <v>0.43990000000000018</v>
      </c>
    </row>
    <row r="613" spans="2:49" x14ac:dyDescent="0.25">
      <c r="B613" s="24"/>
      <c r="C613" s="265" t="s">
        <v>102</v>
      </c>
      <c r="D613" s="23" t="str">
        <f>IFERROR(VLOOKUP($C613,'World Cup Players'!B:X,3,FALSE),0)</f>
        <v>de Germany</v>
      </c>
      <c r="E613" s="30"/>
      <c r="F613" s="23">
        <f>IFERROR(VLOOKUP($C613,'World Cup Players'!B:X,9,FALSE),0)</f>
        <v>351</v>
      </c>
      <c r="G613" s="23">
        <f>IFERROR(VLOOKUP($C613,'World Cup Players'!B:X,11,FALSE),0)</f>
        <v>0</v>
      </c>
      <c r="H613" s="23">
        <f>IFERROR(VLOOKUP($C613,'World Cup Players'!B:X,12,FALSE),0)</f>
        <v>2</v>
      </c>
      <c r="I613" s="23">
        <f>IFERROR(VLOOKUP($C613,'GAME WINNING GOALS'!A:B,2,FALSE),0)</f>
        <v>0</v>
      </c>
      <c r="J613" s="23">
        <f>IFERROR(VLOOKUP($C613,'World Cup Players'!B:X,17,FALSE),0)</f>
        <v>0</v>
      </c>
      <c r="K613" s="23">
        <f>IFERROR(VLOOKUP($C613,'World Cup Players'!B:X,18,FALSE),0)</f>
        <v>0</v>
      </c>
      <c r="L613" s="44">
        <f>IFERROR(VLOOKUP($C613,'World Cup GK'!B:AE,16,FALSE),0)</f>
        <v>0</v>
      </c>
      <c r="M613" s="44">
        <f>IFERROR(VLOOKUP($C613,'World Cup GK'!B:AE,19,FALSE),0)</f>
        <v>0</v>
      </c>
      <c r="N613" s="44">
        <f>IFERROR(VLOOKUP($C613,'World Cup GK'!B:AE,14,FALSE),0)</f>
        <v>0</v>
      </c>
      <c r="O613" s="44">
        <f>IFERROR(VLOOKUP($C613,'World Cup GK'!B:AE,11,FALSE),0)</f>
        <v>0</v>
      </c>
      <c r="P613" s="43">
        <f t="shared" si="161"/>
        <v>4.9132999999999996</v>
      </c>
      <c r="S613" s="24"/>
      <c r="T613" s="265" t="s">
        <v>102</v>
      </c>
      <c r="U613" s="23" t="s">
        <v>634</v>
      </c>
      <c r="V613" s="30"/>
      <c r="W613" s="23">
        <v>351</v>
      </c>
      <c r="X613" s="23">
        <v>0</v>
      </c>
      <c r="Y613" s="23">
        <v>2</v>
      </c>
      <c r="Z613" s="23">
        <v>0</v>
      </c>
      <c r="AA613" s="23">
        <v>0</v>
      </c>
      <c r="AB613" s="23">
        <v>0</v>
      </c>
      <c r="AC613" s="44">
        <v>0</v>
      </c>
      <c r="AD613" s="44">
        <v>0</v>
      </c>
      <c r="AE613" s="44">
        <v>0</v>
      </c>
      <c r="AF613" s="44">
        <v>0</v>
      </c>
      <c r="AG613" s="43">
        <v>4.9132999999999996</v>
      </c>
      <c r="AI613" s="24"/>
      <c r="AJ613" s="265" t="s">
        <v>102</v>
      </c>
      <c r="AK613" s="23" t="s">
        <v>634</v>
      </c>
      <c r="AL613" s="30"/>
      <c r="AM613" s="397">
        <f t="shared" si="151"/>
        <v>0</v>
      </c>
      <c r="AN613" s="397">
        <f t="shared" si="152"/>
        <v>0</v>
      </c>
      <c r="AO613" s="397">
        <f t="shared" si="152"/>
        <v>0</v>
      </c>
      <c r="AP613" s="397">
        <f t="shared" si="153"/>
        <v>0</v>
      </c>
      <c r="AQ613" s="397">
        <f t="shared" si="153"/>
        <v>0</v>
      </c>
      <c r="AR613" s="397">
        <f t="shared" si="153"/>
        <v>0</v>
      </c>
      <c r="AS613" s="397">
        <f t="shared" si="153"/>
        <v>0</v>
      </c>
      <c r="AT613" s="397">
        <f t="shared" si="154"/>
        <v>0</v>
      </c>
      <c r="AU613" s="397">
        <f t="shared" si="154"/>
        <v>0</v>
      </c>
      <c r="AV613" s="397">
        <f t="shared" si="154"/>
        <v>0</v>
      </c>
      <c r="AW613" s="314">
        <f t="shared" si="155"/>
        <v>0</v>
      </c>
    </row>
    <row r="614" spans="2:49" x14ac:dyDescent="0.25">
      <c r="B614" s="24"/>
      <c r="C614" s="265" t="s">
        <v>233</v>
      </c>
      <c r="D614" s="23" t="str">
        <f>IFERROR(VLOOKUP($C614,'World Cup Players'!B:X,3,FALSE),0)</f>
        <v>ma Morocco</v>
      </c>
      <c r="E614" s="30"/>
      <c r="F614" s="23">
        <f>IFERROR(VLOOKUP($C614,'World Cup Players'!B:X,9,FALSE),0)</f>
        <v>570</v>
      </c>
      <c r="G614" s="23">
        <f>IFERROR(VLOOKUP($C614,'World Cup Players'!B:X,11,FALSE),0)</f>
        <v>1</v>
      </c>
      <c r="H614" s="23">
        <f>IFERROR(VLOOKUP($C614,'World Cup Players'!B:X,12,FALSE),0)</f>
        <v>2</v>
      </c>
      <c r="I614" s="23">
        <f>IFERROR(VLOOKUP($C614,'GAME WINNING GOALS'!A:B,2,FALSE),0)</f>
        <v>0</v>
      </c>
      <c r="J614" s="23">
        <f>IFERROR(VLOOKUP($C614,'World Cup Players'!B:X,17,FALSE),0)</f>
        <v>1</v>
      </c>
      <c r="K614" s="23">
        <f>IFERROR(VLOOKUP($C614,'World Cup Players'!B:X,18,FALSE),0)</f>
        <v>0</v>
      </c>
      <c r="L614" s="44">
        <f>IFERROR(VLOOKUP($C614,'World Cup GK'!B:AE,16,FALSE),0)</f>
        <v>0</v>
      </c>
      <c r="M614" s="44">
        <f>IFERROR(VLOOKUP($C614,'World Cup GK'!B:AE,19,FALSE),0)</f>
        <v>0</v>
      </c>
      <c r="N614" s="44">
        <f>IFERROR(VLOOKUP($C614,'World Cup GK'!B:AE,14,FALSE),0)</f>
        <v>0</v>
      </c>
      <c r="O614" s="44">
        <f>IFERROR(VLOOKUP($C614,'World Cup GK'!B:AE,11,FALSE),0)</f>
        <v>0</v>
      </c>
      <c r="P614" s="43">
        <f t="shared" si="161"/>
        <v>7.4809999999999999</v>
      </c>
      <c r="S614" s="24"/>
      <c r="T614" s="265" t="s">
        <v>233</v>
      </c>
      <c r="U614" s="23" t="s">
        <v>992</v>
      </c>
      <c r="V614" s="30"/>
      <c r="W614" s="23">
        <v>480</v>
      </c>
      <c r="X614" s="23">
        <v>1</v>
      </c>
      <c r="Y614" s="23">
        <v>2</v>
      </c>
      <c r="Z614" s="23">
        <v>0</v>
      </c>
      <c r="AA614" s="23">
        <v>1</v>
      </c>
      <c r="AB614" s="23">
        <v>0</v>
      </c>
      <c r="AC614" s="44">
        <v>0</v>
      </c>
      <c r="AD614" s="44">
        <v>0</v>
      </c>
      <c r="AE614" s="44">
        <v>0</v>
      </c>
      <c r="AF614" s="44">
        <v>0</v>
      </c>
      <c r="AG614" s="43">
        <v>6.734</v>
      </c>
      <c r="AI614" s="24"/>
      <c r="AJ614" s="265" t="s">
        <v>233</v>
      </c>
      <c r="AK614" s="23" t="s">
        <v>992</v>
      </c>
      <c r="AL614" s="30"/>
      <c r="AM614" s="397">
        <f t="shared" si="151"/>
        <v>90</v>
      </c>
      <c r="AN614" s="397">
        <f t="shared" si="152"/>
        <v>0</v>
      </c>
      <c r="AO614" s="397">
        <f t="shared" si="152"/>
        <v>0</v>
      </c>
      <c r="AP614" s="397">
        <f t="shared" si="153"/>
        <v>0</v>
      </c>
      <c r="AQ614" s="397">
        <f t="shared" si="153"/>
        <v>0</v>
      </c>
      <c r="AR614" s="397">
        <f t="shared" si="153"/>
        <v>0</v>
      </c>
      <c r="AS614" s="397">
        <f t="shared" si="153"/>
        <v>0</v>
      </c>
      <c r="AT614" s="397">
        <f t="shared" si="154"/>
        <v>0</v>
      </c>
      <c r="AU614" s="397">
        <f t="shared" si="154"/>
        <v>0</v>
      </c>
      <c r="AV614" s="397">
        <f t="shared" si="154"/>
        <v>0</v>
      </c>
      <c r="AW614" s="314">
        <f>P614-AG614</f>
        <v>0.74699999999999989</v>
      </c>
    </row>
    <row r="615" spans="2:49" x14ac:dyDescent="0.25">
      <c r="B615" s="24"/>
      <c r="C615" s="265" t="s">
        <v>101</v>
      </c>
      <c r="D615" s="23" t="str">
        <f>IFERROR(VLOOKUP($C615,'World Cup Players'!B:X,3,FALSE),0)</f>
        <v>de Germany</v>
      </c>
      <c r="E615" s="30"/>
      <c r="F615" s="23">
        <f>IFERROR(VLOOKUP($C615,'World Cup Players'!B:X,9,FALSE),0)</f>
        <v>262</v>
      </c>
      <c r="G615" s="23">
        <f>IFERROR(VLOOKUP($C615,'World Cup Players'!B:X,11,FALSE),0)</f>
        <v>0</v>
      </c>
      <c r="H615" s="23">
        <f>IFERROR(VLOOKUP($C615,'World Cup Players'!B:X,12,FALSE),0)</f>
        <v>0</v>
      </c>
      <c r="I615" s="41">
        <f>IFERROR(VLOOKUP($C615,'GAME WINNING GOALS'!A:B,2,FALSE),0)</f>
        <v>0</v>
      </c>
      <c r="J615" s="23">
        <f>IFERROR(VLOOKUP($C615,'World Cup Players'!B:X,17,FALSE),0)</f>
        <v>0</v>
      </c>
      <c r="K615" s="23">
        <f>IFERROR(VLOOKUP($C615,'World Cup Players'!B:X,18,FALSE),0)</f>
        <v>0</v>
      </c>
      <c r="L615" s="44">
        <f>IFERROR(VLOOKUP($C615,'World Cup GK'!B:AE,16,FALSE),0)</f>
        <v>0</v>
      </c>
      <c r="M615" s="44">
        <f>IFERROR(VLOOKUP($C615,'World Cup GK'!B:AE,19,FALSE),0)</f>
        <v>0</v>
      </c>
      <c r="N615" s="44">
        <f>IFERROR(VLOOKUP($C615,'World Cup GK'!B:AE,14,FALSE),0)</f>
        <v>0</v>
      </c>
      <c r="O615" s="44">
        <f>IFERROR(VLOOKUP($C615,'World Cup GK'!B:AE,11,FALSE),0)</f>
        <v>0</v>
      </c>
      <c r="P615" s="43">
        <f t="shared" si="161"/>
        <v>2.1745999999999999</v>
      </c>
      <c r="S615" s="24"/>
      <c r="T615" s="265" t="s">
        <v>101</v>
      </c>
      <c r="U615" s="23" t="s">
        <v>634</v>
      </c>
      <c r="V615" s="30"/>
      <c r="W615" s="23">
        <v>262</v>
      </c>
      <c r="X615" s="23">
        <v>0</v>
      </c>
      <c r="Y615" s="23">
        <v>0</v>
      </c>
      <c r="Z615" s="41">
        <v>0</v>
      </c>
      <c r="AA615" s="23">
        <v>0</v>
      </c>
      <c r="AB615" s="23">
        <v>0</v>
      </c>
      <c r="AC615" s="44">
        <v>0</v>
      </c>
      <c r="AD615" s="44">
        <v>0</v>
      </c>
      <c r="AE615" s="44">
        <v>0</v>
      </c>
      <c r="AF615" s="44">
        <v>0</v>
      </c>
      <c r="AG615" s="43">
        <v>2.1745999999999999</v>
      </c>
      <c r="AI615" s="24"/>
      <c r="AJ615" s="265" t="s">
        <v>101</v>
      </c>
      <c r="AK615" s="23" t="s">
        <v>634</v>
      </c>
      <c r="AL615" s="30"/>
      <c r="AM615" s="397">
        <f t="shared" si="151"/>
        <v>0</v>
      </c>
      <c r="AN615" s="397">
        <f t="shared" si="152"/>
        <v>0</v>
      </c>
      <c r="AO615" s="397">
        <f t="shared" si="152"/>
        <v>0</v>
      </c>
      <c r="AP615" s="397">
        <f t="shared" si="153"/>
        <v>0</v>
      </c>
      <c r="AQ615" s="397">
        <f t="shared" si="153"/>
        <v>0</v>
      </c>
      <c r="AR615" s="397">
        <f t="shared" si="153"/>
        <v>0</v>
      </c>
      <c r="AS615" s="397">
        <f t="shared" si="153"/>
        <v>0</v>
      </c>
      <c r="AT615" s="397">
        <f t="shared" si="154"/>
        <v>0</v>
      </c>
      <c r="AU615" s="397">
        <f t="shared" si="154"/>
        <v>0</v>
      </c>
      <c r="AV615" s="397">
        <f t="shared" si="154"/>
        <v>0</v>
      </c>
      <c r="AW615" s="314">
        <f t="shared" si="155"/>
        <v>0</v>
      </c>
    </row>
    <row r="616" spans="2:49" x14ac:dyDescent="0.25">
      <c r="B616" s="24"/>
      <c r="C616" s="265" t="s">
        <v>758</v>
      </c>
      <c r="D616" s="23" t="str">
        <f>IFERROR(VLOOKUP($C616,'World Cup Players'!B:X,3,FALSE),0)</f>
        <v>br Brazil</v>
      </c>
      <c r="E616" s="30"/>
      <c r="F616" s="23">
        <f>IFERROR(VLOOKUP($C616,'World Cup Players'!B:X,9,FALSE),0)</f>
        <v>450</v>
      </c>
      <c r="G616" s="23">
        <f>IFERROR(VLOOKUP($C616,'World Cup Players'!B:X,11,FALSE),0)</f>
        <v>0</v>
      </c>
      <c r="H616" s="23">
        <f>IFERROR(VLOOKUP($C616,'World Cup Players'!B:X,12,FALSE),0)</f>
        <v>1</v>
      </c>
      <c r="I616" s="41">
        <f>IFERROR(VLOOKUP($C616,'GAME WINNING GOALS'!A:B,2,FALSE),0)</f>
        <v>0</v>
      </c>
      <c r="J616" s="23">
        <f>IFERROR(VLOOKUP($C616,'World Cup Players'!B:X,17,FALSE),0)</f>
        <v>0</v>
      </c>
      <c r="K616" s="23">
        <f>IFERROR(VLOOKUP($C616,'World Cup Players'!B:X,18,FALSE),0)</f>
        <v>0</v>
      </c>
      <c r="L616" s="44">
        <f>IFERROR(VLOOKUP($C616,'World Cup GK'!B:AE,16,FALSE),0)</f>
        <v>0</v>
      </c>
      <c r="M616" s="44">
        <f>IFERROR(VLOOKUP($C616,'World Cup GK'!B:AE,19,FALSE),0)</f>
        <v>0</v>
      </c>
      <c r="N616" s="44">
        <f>IFERROR(VLOOKUP($C616,'World Cup GK'!B:AE,14,FALSE),0)</f>
        <v>0</v>
      </c>
      <c r="O616" s="44">
        <f>IFERROR(VLOOKUP($C616,'World Cup GK'!B:AE,11,FALSE),0)</f>
        <v>0</v>
      </c>
      <c r="P616" s="43">
        <f t="shared" si="161"/>
        <v>4.7349999999999994</v>
      </c>
      <c r="S616" s="24"/>
      <c r="T616" s="265" t="s">
        <v>758</v>
      </c>
      <c r="U616" s="23" t="s">
        <v>989</v>
      </c>
      <c r="V616" s="30"/>
      <c r="W616" s="23">
        <v>450</v>
      </c>
      <c r="X616" s="23">
        <v>0</v>
      </c>
      <c r="Y616" s="23">
        <v>1</v>
      </c>
      <c r="Z616" s="41">
        <v>0</v>
      </c>
      <c r="AA616" s="23">
        <v>0</v>
      </c>
      <c r="AB616" s="23">
        <v>0</v>
      </c>
      <c r="AC616" s="44">
        <v>0</v>
      </c>
      <c r="AD616" s="44">
        <v>0</v>
      </c>
      <c r="AE616" s="44">
        <v>0</v>
      </c>
      <c r="AF616" s="44">
        <v>0</v>
      </c>
      <c r="AG616" s="43">
        <v>4.7349999999999994</v>
      </c>
      <c r="AI616" s="24"/>
      <c r="AJ616" s="265" t="s">
        <v>758</v>
      </c>
      <c r="AK616" s="23" t="s">
        <v>989</v>
      </c>
      <c r="AL616" s="30"/>
      <c r="AM616" s="397">
        <f t="shared" si="151"/>
        <v>0</v>
      </c>
      <c r="AN616" s="397">
        <f t="shared" si="152"/>
        <v>0</v>
      </c>
      <c r="AO616" s="397">
        <f t="shared" si="152"/>
        <v>0</v>
      </c>
      <c r="AP616" s="397">
        <f t="shared" si="153"/>
        <v>0</v>
      </c>
      <c r="AQ616" s="397">
        <f t="shared" si="153"/>
        <v>0</v>
      </c>
      <c r="AR616" s="397">
        <f t="shared" si="153"/>
        <v>0</v>
      </c>
      <c r="AS616" s="397">
        <f t="shared" si="153"/>
        <v>0</v>
      </c>
      <c r="AT616" s="397">
        <f t="shared" si="154"/>
        <v>0</v>
      </c>
      <c r="AU616" s="397">
        <f t="shared" si="154"/>
        <v>0</v>
      </c>
      <c r="AV616" s="397">
        <f t="shared" si="154"/>
        <v>0</v>
      </c>
      <c r="AW616" s="314">
        <f t="shared" si="155"/>
        <v>0</v>
      </c>
    </row>
    <row r="617" spans="2:49" ht="16.5" thickBot="1" x14ac:dyDescent="0.3">
      <c r="B617" s="24"/>
      <c r="C617" s="265" t="s">
        <v>421</v>
      </c>
      <c r="D617" s="23" t="str">
        <f>IFERROR(VLOOKUP($C617,'World Cup Players'!B:X,3,FALSE),0)</f>
        <v>ar Argentina</v>
      </c>
      <c r="E617" s="30"/>
      <c r="F617" s="23">
        <f>IFERROR(VLOOKUP($C617,'World Cup Players'!B:X,9,FALSE),0)</f>
        <v>690</v>
      </c>
      <c r="G617" s="23">
        <f>IFERROR(VLOOKUP($C617,'World Cup Players'!B:X,11,FALSE),0)</f>
        <v>0</v>
      </c>
      <c r="H617" s="23">
        <f>IFERROR(VLOOKUP($C617,'World Cup Players'!B:X,12,FALSE),0)</f>
        <v>0</v>
      </c>
      <c r="I617" s="41">
        <f>IFERROR(VLOOKUP($C617,'GAME WINNING GOALS'!A:B,2,FALSE),0)</f>
        <v>0</v>
      </c>
      <c r="J617" s="23">
        <f>IFERROR(VLOOKUP($C617,'World Cup Players'!B:X,17,FALSE),0)</f>
        <v>0</v>
      </c>
      <c r="K617" s="23">
        <f>IFERROR(VLOOKUP($C617,'World Cup Players'!B:X,18,FALSE),0)</f>
        <v>0</v>
      </c>
      <c r="L617" s="44">
        <f>IFERROR(VLOOKUP($C617,'World Cup GK'!B:AE,16,FALSE),0)</f>
        <v>7</v>
      </c>
      <c r="M617" s="44">
        <f>IFERROR(VLOOKUP($C617,'World Cup GK'!B:AE,19,FALSE),0)</f>
        <v>2</v>
      </c>
      <c r="N617" s="44">
        <f>IFERROR(VLOOKUP($C617,'World Cup GK'!B:AE,14,FALSE),0)</f>
        <v>9</v>
      </c>
      <c r="O617" s="44">
        <f>IFERROR(VLOOKUP($C617,'World Cup GK'!B:AE,11,FALSE),0)</f>
        <v>7</v>
      </c>
      <c r="P617" s="43">
        <f t="shared" si="161"/>
        <v>14.777000000000001</v>
      </c>
      <c r="S617" s="24"/>
      <c r="T617" s="265" t="s">
        <v>421</v>
      </c>
      <c r="U617" s="23" t="s">
        <v>1404</v>
      </c>
      <c r="V617" s="30"/>
      <c r="W617" s="23">
        <v>480</v>
      </c>
      <c r="X617" s="23">
        <v>0</v>
      </c>
      <c r="Y617" s="23">
        <v>0</v>
      </c>
      <c r="Z617" s="41">
        <v>0</v>
      </c>
      <c r="AA617" s="23">
        <v>0</v>
      </c>
      <c r="AB617" s="23">
        <v>0</v>
      </c>
      <c r="AC617" s="44">
        <v>5</v>
      </c>
      <c r="AD617" s="44">
        <v>2</v>
      </c>
      <c r="AE617" s="44">
        <v>4</v>
      </c>
      <c r="AF617" s="44">
        <v>5</v>
      </c>
      <c r="AG617" s="43">
        <v>10.534000000000001</v>
      </c>
      <c r="AI617" s="24"/>
      <c r="AJ617" s="265" t="s">
        <v>421</v>
      </c>
      <c r="AK617" s="23" t="s">
        <v>1404</v>
      </c>
      <c r="AL617" s="30"/>
      <c r="AM617" s="397">
        <f t="shared" si="151"/>
        <v>210</v>
      </c>
      <c r="AN617" s="397">
        <f t="shared" si="152"/>
        <v>0</v>
      </c>
      <c r="AO617" s="397">
        <f t="shared" si="152"/>
        <v>0</v>
      </c>
      <c r="AP617" s="397">
        <f t="shared" si="153"/>
        <v>0</v>
      </c>
      <c r="AQ617" s="397">
        <f t="shared" si="153"/>
        <v>0</v>
      </c>
      <c r="AR617" s="397">
        <f t="shared" si="153"/>
        <v>0</v>
      </c>
      <c r="AS617" s="397">
        <f t="shared" si="153"/>
        <v>2</v>
      </c>
      <c r="AT617" s="397">
        <f t="shared" si="154"/>
        <v>0</v>
      </c>
      <c r="AU617" s="397">
        <f t="shared" si="154"/>
        <v>5</v>
      </c>
      <c r="AV617" s="397">
        <f t="shared" si="154"/>
        <v>2</v>
      </c>
      <c r="AW617" s="314">
        <f>P617-AG617</f>
        <v>4.2430000000000003</v>
      </c>
    </row>
    <row r="618" spans="2:49" x14ac:dyDescent="0.25">
      <c r="B618" s="24"/>
      <c r="C618" s="277" t="s">
        <v>51</v>
      </c>
      <c r="D618" s="23" t="str">
        <f>IFERROR(VLOOKUP($C618,'World Cup Players'!B:X,3,FALSE),0)</f>
        <v>de Germany</v>
      </c>
      <c r="E618" s="30"/>
      <c r="F618" s="23">
        <f>IFERROR(VLOOKUP($C618,'World Cup Players'!B:X,9,FALSE),0)</f>
        <v>390</v>
      </c>
      <c r="G618" s="23">
        <f>IFERROR(VLOOKUP($C618,'World Cup Players'!B:X,11,FALSE),0)</f>
        <v>0</v>
      </c>
      <c r="H618" s="23">
        <f>IFERROR(VLOOKUP($C618,'World Cup Players'!B:X,12,FALSE),0)</f>
        <v>0</v>
      </c>
      <c r="I618" s="41">
        <f>IFERROR(VLOOKUP($C618,'GAME WINNING GOALS'!A:B,2,FALSE),0)</f>
        <v>0</v>
      </c>
      <c r="J618" s="23">
        <f>IFERROR(VLOOKUP($C618,'World Cup Players'!B:X,17,FALSE),0)</f>
        <v>0</v>
      </c>
      <c r="K618" s="23">
        <f>IFERROR(VLOOKUP($C618,'World Cup Players'!B:X,18,FALSE),0)</f>
        <v>0</v>
      </c>
      <c r="L618" s="44">
        <f>IFERROR(VLOOKUP($C618,'World Cup GK'!B:AE,16,FALSE),0)</f>
        <v>2</v>
      </c>
      <c r="M618" s="44">
        <f>IFERROR(VLOOKUP($C618,'World Cup GK'!B:AE,19,FALSE),0)</f>
        <v>0</v>
      </c>
      <c r="N618" s="44">
        <f>IFERROR(VLOOKUP($C618,'World Cup GK'!B:AE,14,FALSE),0)</f>
        <v>5</v>
      </c>
      <c r="O618" s="44">
        <f>IFERROR(VLOOKUP($C618,'World Cup GK'!B:AE,11,FALSE),0)</f>
        <v>5</v>
      </c>
      <c r="P618" s="43">
        <f t="shared" si="161"/>
        <v>4.9870000000000001</v>
      </c>
      <c r="S618" s="24"/>
      <c r="T618" s="277" t="s">
        <v>51</v>
      </c>
      <c r="U618" s="23" t="s">
        <v>634</v>
      </c>
      <c r="V618" s="30"/>
      <c r="W618" s="23">
        <v>390</v>
      </c>
      <c r="X618" s="23">
        <v>0</v>
      </c>
      <c r="Y618" s="23">
        <v>0</v>
      </c>
      <c r="Z618" s="41">
        <v>0</v>
      </c>
      <c r="AA618" s="23">
        <v>0</v>
      </c>
      <c r="AB618" s="23">
        <v>0</v>
      </c>
      <c r="AC618" s="44">
        <v>2</v>
      </c>
      <c r="AD618" s="44">
        <v>0</v>
      </c>
      <c r="AE618" s="44">
        <v>5</v>
      </c>
      <c r="AF618" s="44">
        <v>5</v>
      </c>
      <c r="AG618" s="43">
        <v>4.9870000000000001</v>
      </c>
      <c r="AI618" s="24"/>
      <c r="AJ618" s="277" t="s">
        <v>51</v>
      </c>
      <c r="AK618" s="23" t="s">
        <v>634</v>
      </c>
      <c r="AL618" s="30"/>
      <c r="AM618" s="397">
        <f t="shared" si="151"/>
        <v>0</v>
      </c>
      <c r="AN618" s="397">
        <f t="shared" si="152"/>
        <v>0</v>
      </c>
      <c r="AO618" s="397">
        <f t="shared" si="152"/>
        <v>0</v>
      </c>
      <c r="AP618" s="397">
        <f t="shared" si="153"/>
        <v>0</v>
      </c>
      <c r="AQ618" s="397">
        <f t="shared" si="153"/>
        <v>0</v>
      </c>
      <c r="AR618" s="397">
        <f t="shared" si="153"/>
        <v>0</v>
      </c>
      <c r="AS618" s="397">
        <f t="shared" si="153"/>
        <v>0</v>
      </c>
      <c r="AT618" s="397">
        <f t="shared" si="154"/>
        <v>0</v>
      </c>
      <c r="AU618" s="397">
        <f t="shared" si="154"/>
        <v>0</v>
      </c>
      <c r="AV618" s="397">
        <f t="shared" si="154"/>
        <v>0</v>
      </c>
      <c r="AW618" s="314">
        <f t="shared" si="155"/>
        <v>0</v>
      </c>
    </row>
    <row r="619" spans="2:49" x14ac:dyDescent="0.25">
      <c r="B619" s="24"/>
      <c r="C619" s="265" t="s">
        <v>761</v>
      </c>
      <c r="D619" s="23" t="str">
        <f>IFERROR(VLOOKUP($C619,'World Cup Players'!B:X,3,FALSE),0)</f>
        <v>jp Japan</v>
      </c>
      <c r="E619" s="30"/>
      <c r="F619" s="23">
        <f>IFERROR(VLOOKUP($C619,'World Cup Players'!B:X,9,FALSE),0)</f>
        <v>360</v>
      </c>
      <c r="G619" s="23">
        <f>IFERROR(VLOOKUP($C619,'World Cup Players'!B:X,11,FALSE),0)</f>
        <v>0</v>
      </c>
      <c r="H619" s="23">
        <f>IFERROR(VLOOKUP($C619,'World Cup Players'!B:X,12,FALSE),0)</f>
        <v>0</v>
      </c>
      <c r="I619" s="23">
        <f>IFERROR(VLOOKUP($C619,'GAME WINNING GOALS'!A:B,2,FALSE),0)</f>
        <v>0</v>
      </c>
      <c r="J619" s="23">
        <f>IFERROR(VLOOKUP($C619,'World Cup Players'!B:X,17,FALSE),0)</f>
        <v>0</v>
      </c>
      <c r="K619" s="23">
        <f>IFERROR(VLOOKUP($C619,'World Cup Players'!B:X,18,FALSE),0)</f>
        <v>0</v>
      </c>
      <c r="L619" s="44">
        <f>IFERROR(VLOOKUP($C619,'World Cup GK'!B:AE,16,FALSE),0)</f>
        <v>1</v>
      </c>
      <c r="M619" s="44">
        <f>IFERROR(VLOOKUP($C619,'World Cup GK'!B:AE,19,FALSE),0)</f>
        <v>1</v>
      </c>
      <c r="N619" s="44">
        <f>IFERROR(VLOOKUP($C619,'World Cup GK'!B:AE,14,FALSE),0)</f>
        <v>12</v>
      </c>
      <c r="O619" s="44">
        <f>IFERROR(VLOOKUP($C619,'World Cup GK'!B:AE,11,FALSE),0)</f>
        <v>5</v>
      </c>
      <c r="P619" s="43">
        <f t="shared" si="161"/>
        <v>6.1379999999999999</v>
      </c>
      <c r="S619" s="24"/>
      <c r="T619" s="265" t="s">
        <v>761</v>
      </c>
      <c r="U619" s="23" t="s">
        <v>1110</v>
      </c>
      <c r="V619" s="30"/>
      <c r="W619" s="23">
        <v>360</v>
      </c>
      <c r="X619" s="23">
        <v>0</v>
      </c>
      <c r="Y619" s="23">
        <v>0</v>
      </c>
      <c r="Z619" s="23">
        <v>0</v>
      </c>
      <c r="AA619" s="23">
        <v>0</v>
      </c>
      <c r="AB619" s="23">
        <v>0</v>
      </c>
      <c r="AC619" s="44">
        <v>1</v>
      </c>
      <c r="AD619" s="44">
        <v>1</v>
      </c>
      <c r="AE619" s="44">
        <v>12</v>
      </c>
      <c r="AF619" s="44">
        <v>5</v>
      </c>
      <c r="AG619" s="43">
        <v>6.1379999999999999</v>
      </c>
      <c r="AI619" s="24"/>
      <c r="AJ619" s="265" t="s">
        <v>761</v>
      </c>
      <c r="AK619" s="23" t="s">
        <v>1110</v>
      </c>
      <c r="AL619" s="30"/>
      <c r="AM619" s="397">
        <f t="shared" si="151"/>
        <v>0</v>
      </c>
      <c r="AN619" s="397">
        <f t="shared" si="152"/>
        <v>0</v>
      </c>
      <c r="AO619" s="397">
        <f t="shared" si="152"/>
        <v>0</v>
      </c>
      <c r="AP619" s="397">
        <f t="shared" si="153"/>
        <v>0</v>
      </c>
      <c r="AQ619" s="397">
        <f t="shared" si="153"/>
        <v>0</v>
      </c>
      <c r="AR619" s="397">
        <f t="shared" si="153"/>
        <v>0</v>
      </c>
      <c r="AS619" s="397">
        <f t="shared" si="153"/>
        <v>0</v>
      </c>
      <c r="AT619" s="397">
        <f t="shared" si="154"/>
        <v>0</v>
      </c>
      <c r="AU619" s="397">
        <f t="shared" si="154"/>
        <v>0</v>
      </c>
      <c r="AV619" s="397">
        <f t="shared" si="154"/>
        <v>0</v>
      </c>
      <c r="AW619" s="314">
        <f t="shared" si="155"/>
        <v>0</v>
      </c>
    </row>
    <row r="620" spans="2:49" x14ac:dyDescent="0.25">
      <c r="B620" s="24"/>
      <c r="C620" s="265" t="s">
        <v>760</v>
      </c>
      <c r="D620" s="23" t="str">
        <f>IFERROR(VLOOKUP($C620,'World Cup Players'!B:X,3,FALSE),0)</f>
        <v>us United States</v>
      </c>
      <c r="E620" s="30"/>
      <c r="F620" s="23">
        <f>IFERROR(VLOOKUP($C620,'World Cup Players'!B:X,9,FALSE),0)</f>
        <v>360</v>
      </c>
      <c r="G620" s="23">
        <f>IFERROR(VLOOKUP($C620,'World Cup Players'!B:X,11,FALSE),0)</f>
        <v>0</v>
      </c>
      <c r="H620" s="23">
        <f>IFERROR(VLOOKUP($C620,'World Cup Players'!B:X,12,FALSE),0)</f>
        <v>0</v>
      </c>
      <c r="I620" s="23">
        <f>IFERROR(VLOOKUP($C620,'GAME WINNING GOALS'!A:B,2,FALSE),0)</f>
        <v>0</v>
      </c>
      <c r="J620" s="23">
        <f>IFERROR(VLOOKUP($C620,'World Cup Players'!B:X,17,FALSE),0)</f>
        <v>0</v>
      </c>
      <c r="K620" s="23">
        <f>IFERROR(VLOOKUP($C620,'World Cup Players'!B:X,18,FALSE),0)</f>
        <v>0</v>
      </c>
      <c r="L620" s="44">
        <f>IFERROR(VLOOKUP($C620,'World Cup GK'!B:AE,16,FALSE),0)</f>
        <v>3</v>
      </c>
      <c r="M620" s="44">
        <f>IFERROR(VLOOKUP($C620,'World Cup GK'!B:AE,19,FALSE),0)</f>
        <v>2</v>
      </c>
      <c r="N620" s="44">
        <f>IFERROR(VLOOKUP($C620,'World Cup GK'!B:AE,14,FALSE),0)</f>
        <v>8</v>
      </c>
      <c r="O620" s="44">
        <f>IFERROR(VLOOKUP($C620,'World Cup GK'!B:AE,11,FALSE),0)</f>
        <v>5</v>
      </c>
      <c r="P620" s="43">
        <f t="shared" si="161"/>
        <v>8.3379999999999992</v>
      </c>
      <c r="S620" s="24"/>
      <c r="T620" s="265" t="s">
        <v>760</v>
      </c>
      <c r="U620" s="23" t="s">
        <v>885</v>
      </c>
      <c r="V620" s="30"/>
      <c r="W620" s="23">
        <v>360</v>
      </c>
      <c r="X620" s="23">
        <v>0</v>
      </c>
      <c r="Y620" s="23">
        <v>0</v>
      </c>
      <c r="Z620" s="23">
        <v>0</v>
      </c>
      <c r="AA620" s="23">
        <v>0</v>
      </c>
      <c r="AB620" s="23">
        <v>0</v>
      </c>
      <c r="AC620" s="44">
        <v>3</v>
      </c>
      <c r="AD620" s="44">
        <v>2</v>
      </c>
      <c r="AE620" s="44">
        <v>8</v>
      </c>
      <c r="AF620" s="44">
        <v>5</v>
      </c>
      <c r="AG620" s="43">
        <v>8.3379999999999992</v>
      </c>
      <c r="AI620" s="24"/>
      <c r="AJ620" s="265" t="s">
        <v>760</v>
      </c>
      <c r="AK620" s="23" t="s">
        <v>885</v>
      </c>
      <c r="AL620" s="30"/>
      <c r="AM620" s="397">
        <f t="shared" si="151"/>
        <v>0</v>
      </c>
      <c r="AN620" s="397">
        <f t="shared" si="152"/>
        <v>0</v>
      </c>
      <c r="AO620" s="397">
        <f t="shared" si="152"/>
        <v>0</v>
      </c>
      <c r="AP620" s="397">
        <f t="shared" si="153"/>
        <v>0</v>
      </c>
      <c r="AQ620" s="397">
        <f t="shared" si="153"/>
        <v>0</v>
      </c>
      <c r="AR620" s="397">
        <f t="shared" si="153"/>
        <v>0</v>
      </c>
      <c r="AS620" s="397">
        <f t="shared" si="153"/>
        <v>0</v>
      </c>
      <c r="AT620" s="397">
        <f t="shared" si="154"/>
        <v>0</v>
      </c>
      <c r="AU620" s="397">
        <f t="shared" si="154"/>
        <v>0</v>
      </c>
      <c r="AV620" s="397">
        <f t="shared" si="154"/>
        <v>0</v>
      </c>
      <c r="AW620" s="314">
        <f t="shared" si="155"/>
        <v>0</v>
      </c>
    </row>
    <row r="621" spans="2:49" x14ac:dyDescent="0.25">
      <c r="B621" s="24"/>
      <c r="C621" s="265" t="s">
        <v>764</v>
      </c>
      <c r="D621" s="23" t="str">
        <f>IFERROR(VLOOKUP($C621,'World Cup Players'!B:X,3,FALSE),0)</f>
        <v>ca Canada</v>
      </c>
      <c r="E621" s="30"/>
      <c r="F621" s="23">
        <f>IFERROR(VLOOKUP($C621,'World Cup Players'!B:X,9,FALSE),0)</f>
        <v>450</v>
      </c>
      <c r="G621" s="23">
        <f>IFERROR(VLOOKUP($C621,'World Cup Players'!B:X,11,FALSE),0)</f>
        <v>0</v>
      </c>
      <c r="H621" s="23">
        <f>IFERROR(VLOOKUP($C621,'World Cup Players'!B:X,12,FALSE),0)</f>
        <v>0</v>
      </c>
      <c r="I621" s="23">
        <f>IFERROR(VLOOKUP($C621,'GAME WINNING GOALS'!A:B,2,FALSE),0)</f>
        <v>0</v>
      </c>
      <c r="J621" s="23">
        <f>IFERROR(VLOOKUP($C621,'World Cup Players'!#REF!,16,FALSE),0)</f>
        <v>0</v>
      </c>
      <c r="K621" s="23">
        <f>IFERROR(VLOOKUP($C621,'World Cup Players'!#REF!,16,FALSE),0)</f>
        <v>0</v>
      </c>
      <c r="L621" s="44">
        <f>IFERROR(VLOOKUP($C621,'World Cup GK'!B:AE,16,FALSE),0)</f>
        <v>2</v>
      </c>
      <c r="M621" s="44">
        <f>IFERROR(VLOOKUP($C621,'World Cup GK'!B:AE,19,FALSE),0)</f>
        <v>2</v>
      </c>
      <c r="N621" s="44">
        <f>IFERROR(VLOOKUP($C621,'World Cup GK'!B:AE,14,FALSE),0)</f>
        <v>6</v>
      </c>
      <c r="O621" s="44">
        <f>IFERROR(VLOOKUP($C621,'World Cup GK'!B:AE,11,FALSE),0)</f>
        <v>6</v>
      </c>
      <c r="P621" s="43">
        <f t="shared" si="161"/>
        <v>7.4349999999999987</v>
      </c>
      <c r="S621" s="24"/>
      <c r="T621" s="265" t="s">
        <v>764</v>
      </c>
      <c r="U621" s="23" t="s">
        <v>887</v>
      </c>
      <c r="V621" s="30"/>
      <c r="W621" s="23">
        <v>450</v>
      </c>
      <c r="X621" s="23">
        <v>0</v>
      </c>
      <c r="Y621" s="23">
        <v>0</v>
      </c>
      <c r="Z621" s="23">
        <v>0</v>
      </c>
      <c r="AA621" s="23">
        <v>0</v>
      </c>
      <c r="AB621" s="23">
        <v>0</v>
      </c>
      <c r="AC621" s="44">
        <v>2</v>
      </c>
      <c r="AD621" s="44">
        <v>2</v>
      </c>
      <c r="AE621" s="44">
        <v>6</v>
      </c>
      <c r="AF621" s="44">
        <v>6</v>
      </c>
      <c r="AG621" s="43">
        <v>7.4349999999999987</v>
      </c>
      <c r="AI621" s="24"/>
      <c r="AJ621" s="265" t="s">
        <v>764</v>
      </c>
      <c r="AK621" s="23" t="s">
        <v>887</v>
      </c>
      <c r="AL621" s="30"/>
      <c r="AM621" s="397">
        <f t="shared" si="151"/>
        <v>0</v>
      </c>
      <c r="AN621" s="397">
        <f t="shared" si="152"/>
        <v>0</v>
      </c>
      <c r="AO621" s="397">
        <f t="shared" si="152"/>
        <v>0</v>
      </c>
      <c r="AP621" s="397">
        <f t="shared" si="153"/>
        <v>0</v>
      </c>
      <c r="AQ621" s="397">
        <f t="shared" si="153"/>
        <v>0</v>
      </c>
      <c r="AR621" s="397">
        <f t="shared" si="153"/>
        <v>0</v>
      </c>
      <c r="AS621" s="397">
        <f t="shared" si="153"/>
        <v>0</v>
      </c>
      <c r="AT621" s="397">
        <f t="shared" si="154"/>
        <v>0</v>
      </c>
      <c r="AU621" s="397">
        <f t="shared" si="154"/>
        <v>0</v>
      </c>
      <c r="AV621" s="397">
        <f t="shared" si="154"/>
        <v>0</v>
      </c>
      <c r="AW621" s="314">
        <f t="shared" si="155"/>
        <v>0</v>
      </c>
    </row>
    <row r="622" spans="2:49" x14ac:dyDescent="0.25">
      <c r="B622" s="24"/>
      <c r="C622" s="264" t="s">
        <v>610</v>
      </c>
      <c r="D622" s="23">
        <f>IFERROR(VLOOKUP($C622,'World Cup Players'!B:X,3,FALSE),0)</f>
        <v>0</v>
      </c>
      <c r="E622" s="30"/>
      <c r="L622" s="44"/>
      <c r="M622" s="44"/>
      <c r="N622" s="44"/>
      <c r="O622" s="44"/>
      <c r="S622" s="24"/>
      <c r="T622" s="264" t="s">
        <v>610</v>
      </c>
      <c r="U622" s="23">
        <v>0</v>
      </c>
      <c r="V622" s="30"/>
      <c r="W622" s="23">
        <v>0</v>
      </c>
      <c r="X622" s="23">
        <v>0</v>
      </c>
      <c r="Y622" s="23">
        <v>0</v>
      </c>
      <c r="Z622" s="23">
        <v>0</v>
      </c>
      <c r="AA622" s="23">
        <v>0</v>
      </c>
      <c r="AB622" s="23">
        <v>0</v>
      </c>
      <c r="AC622" s="44">
        <v>0</v>
      </c>
      <c r="AD622" s="44">
        <v>0</v>
      </c>
      <c r="AE622" s="44">
        <v>0</v>
      </c>
      <c r="AF622" s="44">
        <v>0</v>
      </c>
      <c r="AG622" s="43">
        <v>0</v>
      </c>
      <c r="AI622" s="24"/>
      <c r="AJ622" s="264" t="s">
        <v>610</v>
      </c>
      <c r="AK622" s="23">
        <v>0</v>
      </c>
      <c r="AL622" s="30"/>
      <c r="AM622" s="397">
        <f t="shared" si="151"/>
        <v>0</v>
      </c>
      <c r="AN622" s="397">
        <f t="shared" si="152"/>
        <v>0</v>
      </c>
      <c r="AO622" s="397">
        <f t="shared" si="152"/>
        <v>0</v>
      </c>
      <c r="AP622" s="397">
        <f t="shared" si="153"/>
        <v>0</v>
      </c>
      <c r="AQ622" s="397">
        <f t="shared" si="153"/>
        <v>0</v>
      </c>
      <c r="AR622" s="397">
        <f t="shared" si="153"/>
        <v>0</v>
      </c>
      <c r="AS622" s="397">
        <f t="shared" si="153"/>
        <v>0</v>
      </c>
      <c r="AT622" s="397">
        <f t="shared" si="154"/>
        <v>0</v>
      </c>
      <c r="AU622" s="397">
        <f t="shared" si="154"/>
        <v>0</v>
      </c>
      <c r="AV622" s="397">
        <f t="shared" si="154"/>
        <v>0</v>
      </c>
      <c r="AW622" s="314">
        <f t="shared" ref="AW622:AW627" si="163">P622-AG622</f>
        <v>0</v>
      </c>
    </row>
    <row r="623" spans="2:49" x14ac:dyDescent="0.25">
      <c r="B623" s="24"/>
      <c r="C623" s="264" t="s">
        <v>298</v>
      </c>
      <c r="D623" s="23">
        <f>IFERROR(VLOOKUP($C623,'World Cup Players'!B:X,3,FALSE),0)</f>
        <v>0</v>
      </c>
      <c r="E623" s="30"/>
      <c r="L623" s="44"/>
      <c r="M623" s="44"/>
      <c r="N623" s="44"/>
      <c r="O623" s="44"/>
      <c r="S623" s="24"/>
      <c r="T623" s="264" t="s">
        <v>298</v>
      </c>
      <c r="U623" s="23">
        <v>0</v>
      </c>
      <c r="V623" s="30"/>
      <c r="W623" s="23">
        <v>0</v>
      </c>
      <c r="X623" s="23">
        <v>0</v>
      </c>
      <c r="Y623" s="23">
        <v>0</v>
      </c>
      <c r="Z623" s="23">
        <v>0</v>
      </c>
      <c r="AA623" s="23">
        <v>0</v>
      </c>
      <c r="AB623" s="23">
        <v>0</v>
      </c>
      <c r="AC623" s="44">
        <v>0</v>
      </c>
      <c r="AD623" s="44">
        <v>0</v>
      </c>
      <c r="AE623" s="44">
        <v>0</v>
      </c>
      <c r="AF623" s="44">
        <v>0</v>
      </c>
      <c r="AG623" s="43">
        <v>0</v>
      </c>
      <c r="AI623" s="24"/>
      <c r="AJ623" s="264" t="s">
        <v>298</v>
      </c>
      <c r="AK623" s="23">
        <v>0</v>
      </c>
      <c r="AL623" s="30"/>
      <c r="AM623" s="397">
        <f t="shared" si="151"/>
        <v>0</v>
      </c>
      <c r="AN623" s="397">
        <f t="shared" si="152"/>
        <v>0</v>
      </c>
      <c r="AO623" s="397">
        <f t="shared" si="152"/>
        <v>0</v>
      </c>
      <c r="AP623" s="397">
        <f t="shared" si="153"/>
        <v>0</v>
      </c>
      <c r="AQ623" s="397">
        <f t="shared" si="153"/>
        <v>0</v>
      </c>
      <c r="AR623" s="397">
        <f t="shared" si="153"/>
        <v>0</v>
      </c>
      <c r="AS623" s="397">
        <f t="shared" si="153"/>
        <v>0</v>
      </c>
      <c r="AT623" s="397">
        <f t="shared" si="154"/>
        <v>0</v>
      </c>
      <c r="AU623" s="397">
        <f t="shared" si="154"/>
        <v>0</v>
      </c>
      <c r="AV623" s="397">
        <f t="shared" si="154"/>
        <v>0</v>
      </c>
      <c r="AW623" s="314">
        <f t="shared" si="163"/>
        <v>0</v>
      </c>
    </row>
    <row r="624" spans="2:49" x14ac:dyDescent="0.25">
      <c r="B624" s="24"/>
      <c r="C624" s="264" t="s">
        <v>609</v>
      </c>
      <c r="D624" s="23">
        <f>IFERROR(VLOOKUP($C624,'World Cup Players'!B:X,3,FALSE),0)</f>
        <v>0</v>
      </c>
      <c r="E624" s="30"/>
      <c r="L624" s="44"/>
      <c r="M624" s="44"/>
      <c r="N624" s="44"/>
      <c r="O624" s="44"/>
      <c r="S624" s="24"/>
      <c r="T624" s="264" t="s">
        <v>609</v>
      </c>
      <c r="U624" s="23">
        <v>0</v>
      </c>
      <c r="V624" s="30"/>
      <c r="W624" s="23">
        <v>0</v>
      </c>
      <c r="X624" s="23">
        <v>0</v>
      </c>
      <c r="Y624" s="23">
        <v>0</v>
      </c>
      <c r="Z624" s="23">
        <v>0</v>
      </c>
      <c r="AA624" s="23">
        <v>0</v>
      </c>
      <c r="AB624" s="23">
        <v>0</v>
      </c>
      <c r="AC624" s="44">
        <v>0</v>
      </c>
      <c r="AD624" s="44">
        <v>0</v>
      </c>
      <c r="AE624" s="44">
        <v>0</v>
      </c>
      <c r="AF624" s="44">
        <v>0</v>
      </c>
      <c r="AG624" s="43">
        <v>0</v>
      </c>
      <c r="AI624" s="24"/>
      <c r="AJ624" s="264" t="s">
        <v>609</v>
      </c>
      <c r="AK624" s="23">
        <v>0</v>
      </c>
      <c r="AL624" s="30"/>
      <c r="AM624" s="397">
        <f t="shared" si="151"/>
        <v>0</v>
      </c>
      <c r="AN624" s="397">
        <f t="shared" si="152"/>
        <v>0</v>
      </c>
      <c r="AO624" s="397">
        <f t="shared" si="152"/>
        <v>0</v>
      </c>
      <c r="AP624" s="397">
        <f t="shared" si="153"/>
        <v>0</v>
      </c>
      <c r="AQ624" s="397">
        <f t="shared" si="153"/>
        <v>0</v>
      </c>
      <c r="AR624" s="397">
        <f t="shared" si="153"/>
        <v>0</v>
      </c>
      <c r="AS624" s="397">
        <f t="shared" si="153"/>
        <v>0</v>
      </c>
      <c r="AT624" s="397">
        <f t="shared" si="154"/>
        <v>0</v>
      </c>
      <c r="AU624" s="397">
        <f t="shared" si="154"/>
        <v>0</v>
      </c>
      <c r="AV624" s="397">
        <f t="shared" si="154"/>
        <v>0</v>
      </c>
      <c r="AW624" s="314">
        <f t="shared" si="163"/>
        <v>0</v>
      </c>
    </row>
    <row r="625" spans="2:49" x14ac:dyDescent="0.25">
      <c r="B625" s="40" t="s">
        <v>163</v>
      </c>
      <c r="C625" s="293"/>
      <c r="D625" s="35">
        <f t="shared" ref="D625:H625" si="164">SUM(D626:D650)</f>
        <v>0</v>
      </c>
      <c r="E625" s="35">
        <f t="shared" si="164"/>
        <v>0</v>
      </c>
      <c r="F625" s="35">
        <f>SUM(F626:F655)</f>
        <v>11531</v>
      </c>
      <c r="G625" s="35">
        <f t="shared" si="164"/>
        <v>28</v>
      </c>
      <c r="H625" s="35">
        <f t="shared" si="164"/>
        <v>28</v>
      </c>
      <c r="I625" s="35">
        <f t="shared" ref="I625:K625" si="165">SUM(I626:I650)</f>
        <v>10</v>
      </c>
      <c r="J625" s="35">
        <f t="shared" si="165"/>
        <v>7</v>
      </c>
      <c r="K625" s="35">
        <f t="shared" si="165"/>
        <v>0</v>
      </c>
      <c r="L625" s="35">
        <f>SUM(L626:L654)</f>
        <v>16</v>
      </c>
      <c r="M625" s="35">
        <f>SUM(M626:M655)</f>
        <v>9</v>
      </c>
      <c r="N625" s="35">
        <f>SUM(N626:N655)</f>
        <v>60</v>
      </c>
      <c r="O625" s="35">
        <f>SUM(O626:O655)</f>
        <v>27</v>
      </c>
      <c r="P625" s="43">
        <f t="shared" si="161"/>
        <v>190.2073</v>
      </c>
      <c r="S625" s="40" t="s">
        <v>163</v>
      </c>
      <c r="T625" s="293"/>
      <c r="U625" s="35">
        <v>0</v>
      </c>
      <c r="V625" s="35">
        <v>0</v>
      </c>
      <c r="W625" s="35">
        <v>9449</v>
      </c>
      <c r="X625" s="35">
        <v>24</v>
      </c>
      <c r="Y625" s="35">
        <v>26</v>
      </c>
      <c r="Z625" s="35">
        <v>8</v>
      </c>
      <c r="AA625" s="35">
        <v>4</v>
      </c>
      <c r="AB625" s="35">
        <v>0</v>
      </c>
      <c r="AC625" s="35">
        <v>14</v>
      </c>
      <c r="AD625" s="35">
        <v>8</v>
      </c>
      <c r="AE625" s="35">
        <v>49</v>
      </c>
      <c r="AF625" s="35">
        <v>19</v>
      </c>
      <c r="AG625" s="43">
        <v>162.47669999999999</v>
      </c>
      <c r="AI625" s="40" t="s">
        <v>163</v>
      </c>
      <c r="AJ625" s="293"/>
      <c r="AK625" s="35">
        <v>0</v>
      </c>
      <c r="AL625" s="35">
        <v>0</v>
      </c>
      <c r="AM625" s="397">
        <f t="shared" si="151"/>
        <v>2082</v>
      </c>
      <c r="AN625" s="397">
        <f t="shared" si="152"/>
        <v>4</v>
      </c>
      <c r="AO625" s="397">
        <f t="shared" si="152"/>
        <v>2</v>
      </c>
      <c r="AP625" s="397">
        <f t="shared" si="153"/>
        <v>2</v>
      </c>
      <c r="AQ625" s="397">
        <f t="shared" si="153"/>
        <v>3</v>
      </c>
      <c r="AR625" s="397">
        <f t="shared" si="153"/>
        <v>0</v>
      </c>
      <c r="AS625" s="397">
        <f t="shared" si="153"/>
        <v>2</v>
      </c>
      <c r="AT625" s="397">
        <f t="shared" si="154"/>
        <v>1</v>
      </c>
      <c r="AU625" s="397">
        <f t="shared" si="154"/>
        <v>11</v>
      </c>
      <c r="AV625" s="397">
        <f t="shared" si="154"/>
        <v>8</v>
      </c>
      <c r="AW625" s="314">
        <f t="shared" si="163"/>
        <v>27.73060000000001</v>
      </c>
    </row>
    <row r="626" spans="2:49" x14ac:dyDescent="0.25">
      <c r="B626" s="24"/>
      <c r="C626" s="265" t="s">
        <v>425</v>
      </c>
      <c r="D626" s="23" t="str">
        <f>IFERROR(VLOOKUP($C626,'World Cup Players'!B:X,3,FALSE),0)</f>
        <v>fr France</v>
      </c>
      <c r="E626" s="30"/>
      <c r="F626" s="23">
        <f>IFERROR(VLOOKUP($C626,'World Cup Players'!B:X,9,FALSE),0)</f>
        <v>605</v>
      </c>
      <c r="G626" s="23">
        <f>IFERROR(VLOOKUP($C626,'World Cup Players'!B:X,11,FALSE),0)</f>
        <v>8</v>
      </c>
      <c r="H626" s="23">
        <f>IFERROR(VLOOKUP($C626,'World Cup Players'!B:X,12,FALSE),0)</f>
        <v>3</v>
      </c>
      <c r="I626" s="23">
        <f>IFERROR(VLOOKUP($C626,'GAME WINNING GOALS'!A:B,2,FALSE),0)</f>
        <v>4</v>
      </c>
      <c r="J626" s="23">
        <f>IFERROR(VLOOKUP($C626,'World Cup Players'!B:X,17,FALSE),0)</f>
        <v>1</v>
      </c>
      <c r="K626" s="23">
        <f>IFERROR(VLOOKUP($C626,'World Cup Players'!B:X,18,FALSE),0)</f>
        <v>0</v>
      </c>
      <c r="L626" s="44">
        <f>IFERROR(VLOOKUP($C626,'World Cup GK'!B:AE,16,FALSE),0)</f>
        <v>0</v>
      </c>
      <c r="M626" s="44">
        <f>IFERROR(VLOOKUP($C626,'World Cup GK'!B:AE,19,FALSE),0)</f>
        <v>0</v>
      </c>
      <c r="N626" s="44">
        <f>IFERROR(VLOOKUP($C626,'World Cup GK'!B:AE,14,FALSE),0)</f>
        <v>0</v>
      </c>
      <c r="O626" s="44">
        <f>IFERROR(VLOOKUP($C626,'World Cup GK'!B:AE,11,FALSE),0)</f>
        <v>0</v>
      </c>
      <c r="P626" s="43">
        <f t="shared" si="161"/>
        <v>19.7715</v>
      </c>
      <c r="S626" s="24"/>
      <c r="T626" s="265" t="s">
        <v>425</v>
      </c>
      <c r="U626" s="23" t="s">
        <v>1420</v>
      </c>
      <c r="V626" s="30"/>
      <c r="W626" s="23">
        <v>439</v>
      </c>
      <c r="X626" s="23">
        <v>7</v>
      </c>
      <c r="Y626" s="23">
        <v>2</v>
      </c>
      <c r="Z626" s="23">
        <v>3</v>
      </c>
      <c r="AA626" s="23">
        <v>0</v>
      </c>
      <c r="AB626" s="23">
        <v>0</v>
      </c>
      <c r="AC626" s="44">
        <v>0</v>
      </c>
      <c r="AD626" s="44">
        <v>0</v>
      </c>
      <c r="AE626" s="44">
        <v>0</v>
      </c>
      <c r="AF626" s="44">
        <v>0</v>
      </c>
      <c r="AG626" s="43">
        <v>15.643699999999999</v>
      </c>
      <c r="AI626" s="24"/>
      <c r="AJ626" s="265" t="s">
        <v>425</v>
      </c>
      <c r="AK626" s="23" t="s">
        <v>1420</v>
      </c>
      <c r="AL626" s="30"/>
      <c r="AM626" s="397">
        <f t="shared" si="151"/>
        <v>166</v>
      </c>
      <c r="AN626" s="397">
        <f t="shared" si="152"/>
        <v>1</v>
      </c>
      <c r="AO626" s="397">
        <f t="shared" si="152"/>
        <v>1</v>
      </c>
      <c r="AP626" s="397">
        <f t="shared" si="153"/>
        <v>1</v>
      </c>
      <c r="AQ626" s="397">
        <f t="shared" si="153"/>
        <v>1</v>
      </c>
      <c r="AR626" s="397">
        <f t="shared" si="153"/>
        <v>0</v>
      </c>
      <c r="AS626" s="397">
        <f t="shared" si="153"/>
        <v>0</v>
      </c>
      <c r="AT626" s="397">
        <f t="shared" si="154"/>
        <v>0</v>
      </c>
      <c r="AU626" s="397">
        <f t="shared" si="154"/>
        <v>0</v>
      </c>
      <c r="AV626" s="397">
        <f t="shared" si="154"/>
        <v>0</v>
      </c>
      <c r="AW626" s="314">
        <f t="shared" si="163"/>
        <v>4.1278000000000006</v>
      </c>
    </row>
    <row r="627" spans="2:49" x14ac:dyDescent="0.25">
      <c r="B627" s="24"/>
      <c r="C627" s="265" t="s">
        <v>5</v>
      </c>
      <c r="D627" s="23" t="str">
        <f>IFERROR(VLOOKUP($C627,'World Cup Players'!B:X,3,FALSE),0)</f>
        <v>eng England</v>
      </c>
      <c r="E627" s="30"/>
      <c r="F627" s="23">
        <f>IFERROR(VLOOKUP($C627,'World Cup Players'!B:X,9,FALSE),0)</f>
        <v>652</v>
      </c>
      <c r="G627" s="23">
        <f>IFERROR(VLOOKUP($C627,'World Cup Players'!B:X,11,FALSE),0)</f>
        <v>6</v>
      </c>
      <c r="H627" s="23">
        <f>IFERROR(VLOOKUP($C627,'World Cup Players'!B:X,12,FALSE),0)</f>
        <v>1</v>
      </c>
      <c r="I627" s="23">
        <f>IFERROR(VLOOKUP($C627,'GAME WINNING GOALS'!A:B,2,FALSE),0)</f>
        <v>2</v>
      </c>
      <c r="J627" s="23">
        <f>IFERROR(VLOOKUP($C627,'World Cup Players'!B:X,17,FALSE),0)</f>
        <v>0</v>
      </c>
      <c r="K627" s="23">
        <f>IFERROR(VLOOKUP($C627,'World Cup Players'!B:X,18,FALSE),0)</f>
        <v>0</v>
      </c>
      <c r="L627" s="44">
        <f>IFERROR(VLOOKUP($C627,'World Cup GK'!B:AE,16,FALSE),0)</f>
        <v>0</v>
      </c>
      <c r="M627" s="44">
        <f>IFERROR(VLOOKUP($C627,'World Cup GK'!B:AE,19,FALSE),0)</f>
        <v>0</v>
      </c>
      <c r="N627" s="44">
        <f>IFERROR(VLOOKUP($C627,'World Cup GK'!B:AE,14,FALSE),0)</f>
        <v>0</v>
      </c>
      <c r="O627" s="44">
        <f>IFERROR(VLOOKUP($C627,'World Cup GK'!B:AE,11,FALSE),0)</f>
        <v>0</v>
      </c>
      <c r="P627" s="43">
        <f t="shared" si="161"/>
        <v>14.4116</v>
      </c>
      <c r="S627" s="24"/>
      <c r="T627" s="265" t="s">
        <v>5</v>
      </c>
      <c r="U627" s="23" t="s">
        <v>1542</v>
      </c>
      <c r="V627" s="30"/>
      <c r="W627" s="23">
        <v>442</v>
      </c>
      <c r="X627" s="23">
        <v>6</v>
      </c>
      <c r="Y627" s="23">
        <v>1</v>
      </c>
      <c r="Z627" s="23">
        <v>2</v>
      </c>
      <c r="AA627" s="23">
        <v>0</v>
      </c>
      <c r="AB627" s="23">
        <v>0</v>
      </c>
      <c r="AC627" s="44">
        <v>0</v>
      </c>
      <c r="AD627" s="44">
        <v>0</v>
      </c>
      <c r="AE627" s="44">
        <v>0</v>
      </c>
      <c r="AF627" s="44">
        <v>0</v>
      </c>
      <c r="AG627" s="43">
        <v>12.6686</v>
      </c>
      <c r="AI627" s="24"/>
      <c r="AJ627" s="265" t="s">
        <v>5</v>
      </c>
      <c r="AK627" s="23" t="s">
        <v>1542</v>
      </c>
      <c r="AL627" s="30"/>
      <c r="AM627" s="397">
        <f t="shared" si="151"/>
        <v>210</v>
      </c>
      <c r="AN627" s="397">
        <f t="shared" si="152"/>
        <v>0</v>
      </c>
      <c r="AO627" s="397">
        <f t="shared" si="152"/>
        <v>0</v>
      </c>
      <c r="AP627" s="397">
        <f t="shared" si="153"/>
        <v>0</v>
      </c>
      <c r="AQ627" s="397">
        <f t="shared" si="153"/>
        <v>0</v>
      </c>
      <c r="AR627" s="397">
        <f t="shared" si="153"/>
        <v>0</v>
      </c>
      <c r="AS627" s="397">
        <f t="shared" si="153"/>
        <v>0</v>
      </c>
      <c r="AT627" s="397">
        <f t="shared" si="154"/>
        <v>0</v>
      </c>
      <c r="AU627" s="397">
        <f t="shared" si="154"/>
        <v>0</v>
      </c>
      <c r="AV627" s="397">
        <f t="shared" si="154"/>
        <v>0</v>
      </c>
      <c r="AW627" s="314">
        <f t="shared" si="163"/>
        <v>1.7430000000000003</v>
      </c>
    </row>
    <row r="628" spans="2:49" x14ac:dyDescent="0.25">
      <c r="B628" s="24"/>
      <c r="C628" s="265" t="s">
        <v>613</v>
      </c>
      <c r="D628" s="23" t="str">
        <f>IFERROR(VLOOKUP($C628,'World Cup Players'!B:X,3,FALSE),0)</f>
        <v>de Germany</v>
      </c>
      <c r="E628" s="30"/>
      <c r="F628" s="23">
        <f>IFERROR(VLOOKUP($C628,'World Cup Players'!B:X,9,FALSE),0)</f>
        <v>361</v>
      </c>
      <c r="G628" s="23">
        <f>IFERROR(VLOOKUP($C628,'World Cup Players'!B:X,11,FALSE),0)</f>
        <v>0</v>
      </c>
      <c r="H628" s="23">
        <f>IFERROR(VLOOKUP($C628,'World Cup Players'!B:X,12,FALSE),0)</f>
        <v>3</v>
      </c>
      <c r="I628" s="23">
        <f>IFERROR(VLOOKUP($C628,'GAME WINNING GOALS'!A:B,2,FALSE),0)</f>
        <v>0</v>
      </c>
      <c r="J628" s="23">
        <f>IFERROR(VLOOKUP($C628,'World Cup Players'!B:X,17,FALSE),0)</f>
        <v>0</v>
      </c>
      <c r="K628" s="23">
        <f>IFERROR(VLOOKUP($C628,'World Cup Players'!B:X,18,FALSE),0)</f>
        <v>0</v>
      </c>
      <c r="L628" s="44">
        <f>IFERROR(VLOOKUP($C628,'World Cup GK'!B:AE,16,FALSE),0)</f>
        <v>0</v>
      </c>
      <c r="M628" s="44">
        <f>IFERROR(VLOOKUP($C628,'World Cup GK'!B:AE,19,FALSE),0)</f>
        <v>0</v>
      </c>
      <c r="N628" s="44">
        <f>IFERROR(VLOOKUP($C628,'World Cup GK'!B:AE,14,FALSE),0)</f>
        <v>0</v>
      </c>
      <c r="O628" s="44">
        <f>IFERROR(VLOOKUP($C628,'World Cup GK'!B:AE,11,FALSE),0)</f>
        <v>0</v>
      </c>
      <c r="P628" s="43">
        <f t="shared" si="161"/>
        <v>5.9962999999999997</v>
      </c>
      <c r="S628" s="24"/>
      <c r="T628" s="265" t="s">
        <v>613</v>
      </c>
      <c r="U628" s="23" t="s">
        <v>634</v>
      </c>
      <c r="V628" s="30"/>
      <c r="W628" s="23">
        <v>361</v>
      </c>
      <c r="X628" s="23">
        <v>0</v>
      </c>
      <c r="Y628" s="23">
        <v>3</v>
      </c>
      <c r="Z628" s="23">
        <v>0</v>
      </c>
      <c r="AA628" s="23">
        <v>0</v>
      </c>
      <c r="AB628" s="23">
        <v>0</v>
      </c>
      <c r="AC628" s="44">
        <v>0</v>
      </c>
      <c r="AD628" s="44">
        <v>0</v>
      </c>
      <c r="AE628" s="44">
        <v>0</v>
      </c>
      <c r="AF628" s="44">
        <v>0</v>
      </c>
      <c r="AG628" s="43">
        <v>5.9962999999999997</v>
      </c>
      <c r="AI628" s="24"/>
      <c r="AJ628" s="265" t="s">
        <v>613</v>
      </c>
      <c r="AK628" s="23" t="s">
        <v>634</v>
      </c>
      <c r="AL628" s="30"/>
      <c r="AM628" s="397">
        <f t="shared" si="151"/>
        <v>0</v>
      </c>
      <c r="AN628" s="397">
        <f t="shared" si="152"/>
        <v>0</v>
      </c>
      <c r="AO628" s="397">
        <f t="shared" si="152"/>
        <v>0</v>
      </c>
      <c r="AP628" s="397">
        <f t="shared" si="153"/>
        <v>0</v>
      </c>
      <c r="AQ628" s="397">
        <f t="shared" si="153"/>
        <v>0</v>
      </c>
      <c r="AR628" s="397">
        <f t="shared" si="153"/>
        <v>0</v>
      </c>
      <c r="AS628" s="397">
        <f t="shared" si="153"/>
        <v>0</v>
      </c>
      <c r="AT628" s="397">
        <f t="shared" si="154"/>
        <v>0</v>
      </c>
      <c r="AU628" s="397">
        <f t="shared" si="154"/>
        <v>0</v>
      </c>
      <c r="AV628" s="397">
        <f t="shared" si="154"/>
        <v>0</v>
      </c>
      <c r="AW628" s="314">
        <f t="shared" si="155"/>
        <v>0</v>
      </c>
    </row>
    <row r="629" spans="2:49" x14ac:dyDescent="0.25">
      <c r="B629" s="24"/>
      <c r="C629" s="265" t="s">
        <v>249</v>
      </c>
      <c r="D629" s="23" t="str">
        <f>IFERROR(VLOOKUP($C629,'World Cup Players'!B:X,3,FALSE),0)</f>
        <v>br Brazil</v>
      </c>
      <c r="E629" s="30"/>
      <c r="F629" s="23">
        <f>IFERROR(VLOOKUP($C629,'World Cup Players'!B:X,9,FALSE),0)</f>
        <v>129</v>
      </c>
      <c r="G629" s="23">
        <f>IFERROR(VLOOKUP($C629,'World Cup Players'!B:X,11,FALSE),0)</f>
        <v>0</v>
      </c>
      <c r="H629" s="23">
        <f>IFERROR(VLOOKUP($C629,'World Cup Players'!B:X,12,FALSE),0)</f>
        <v>0</v>
      </c>
      <c r="I629" s="23">
        <f>IFERROR(VLOOKUP($C629,'GAME WINNING GOALS'!A:B,2,FALSE),0)</f>
        <v>0</v>
      </c>
      <c r="J629" s="23">
        <f>IFERROR(VLOOKUP($C629,'World Cup Players'!B:X,17,FALSE),0)</f>
        <v>0</v>
      </c>
      <c r="K629" s="23">
        <f>IFERROR(VLOOKUP($C629,'World Cup Players'!B:X,18,FALSE),0)</f>
        <v>0</v>
      </c>
      <c r="L629" s="44">
        <f>IFERROR(VLOOKUP($C629,'World Cup GK'!B:AE,16,FALSE),0)</f>
        <v>0</v>
      </c>
      <c r="M629" s="44">
        <f>IFERROR(VLOOKUP($C629,'World Cup GK'!B:AE,19,FALSE),0)</f>
        <v>0</v>
      </c>
      <c r="N629" s="44">
        <f>IFERROR(VLOOKUP($C629,'World Cup GK'!B:AE,14,FALSE),0)</f>
        <v>0</v>
      </c>
      <c r="O629" s="44">
        <f>IFERROR(VLOOKUP($C629,'World Cup GK'!B:AE,11,FALSE),0)</f>
        <v>0</v>
      </c>
      <c r="P629" s="43">
        <f t="shared" si="161"/>
        <v>1.0707</v>
      </c>
      <c r="S629" s="24"/>
      <c r="T629" s="265" t="s">
        <v>249</v>
      </c>
      <c r="U629" s="23" t="s">
        <v>989</v>
      </c>
      <c r="V629" s="30"/>
      <c r="W629" s="23">
        <v>129</v>
      </c>
      <c r="X629" s="23">
        <v>0</v>
      </c>
      <c r="Y629" s="23">
        <v>0</v>
      </c>
      <c r="Z629" s="23">
        <v>0</v>
      </c>
      <c r="AA629" s="23">
        <v>0</v>
      </c>
      <c r="AB629" s="23">
        <v>0</v>
      </c>
      <c r="AC629" s="44">
        <v>0</v>
      </c>
      <c r="AD629" s="44">
        <v>0</v>
      </c>
      <c r="AE629" s="44">
        <v>0</v>
      </c>
      <c r="AF629" s="44">
        <v>0</v>
      </c>
      <c r="AG629" s="43">
        <v>1.0707</v>
      </c>
      <c r="AI629" s="24"/>
      <c r="AJ629" s="265" t="s">
        <v>249</v>
      </c>
      <c r="AK629" s="23" t="s">
        <v>989</v>
      </c>
      <c r="AL629" s="30"/>
      <c r="AM629" s="397">
        <f t="shared" si="151"/>
        <v>0</v>
      </c>
      <c r="AN629" s="397">
        <f t="shared" si="152"/>
        <v>0</v>
      </c>
      <c r="AO629" s="397">
        <f t="shared" si="152"/>
        <v>0</v>
      </c>
      <c r="AP629" s="397">
        <f t="shared" si="153"/>
        <v>0</v>
      </c>
      <c r="AQ629" s="397">
        <f t="shared" si="153"/>
        <v>0</v>
      </c>
      <c r="AR629" s="397">
        <f t="shared" si="153"/>
        <v>0</v>
      </c>
      <c r="AS629" s="397">
        <f t="shared" si="153"/>
        <v>0</v>
      </c>
      <c r="AT629" s="397">
        <f t="shared" si="154"/>
        <v>0</v>
      </c>
      <c r="AU629" s="397">
        <f t="shared" si="154"/>
        <v>0</v>
      </c>
      <c r="AV629" s="397">
        <f t="shared" si="154"/>
        <v>0</v>
      </c>
      <c r="AW629" s="314">
        <f t="shared" si="155"/>
        <v>0</v>
      </c>
    </row>
    <row r="630" spans="2:49" x14ac:dyDescent="0.25">
      <c r="B630" s="24"/>
      <c r="C630" s="265" t="s">
        <v>359</v>
      </c>
      <c r="D630" s="23" t="str">
        <f>IFERROR(VLOOKUP($C630,'World Cup Players'!B:X,3,FALSE),0)</f>
        <v>eng England</v>
      </c>
      <c r="E630" s="30"/>
      <c r="F630" s="23">
        <f>IFERROR(VLOOKUP($C630,'World Cup Players'!B:X,9,FALSE),0)</f>
        <v>268</v>
      </c>
      <c r="G630" s="23">
        <f>IFERROR(VLOOKUP($C630,'World Cup Players'!B:X,11,FALSE),0)</f>
        <v>0</v>
      </c>
      <c r="H630" s="23">
        <f>IFERROR(VLOOKUP($C630,'World Cup Players'!B:X,12,FALSE),0)</f>
        <v>3</v>
      </c>
      <c r="I630" s="23">
        <f>IFERROR(VLOOKUP($C630,'GAME WINNING GOALS'!A:B,2,FALSE),0)</f>
        <v>0</v>
      </c>
      <c r="J630" s="23">
        <f>IFERROR(VLOOKUP($C630,'World Cup Players'!B:X,17,FALSE),0)</f>
        <v>0</v>
      </c>
      <c r="K630" s="23">
        <f>IFERROR(VLOOKUP($C630,'World Cup Players'!B:X,18,FALSE),0)</f>
        <v>0</v>
      </c>
      <c r="L630" s="44">
        <f>IFERROR(VLOOKUP($C630,'World Cup GK'!B:AE,16,FALSE),0)</f>
        <v>0</v>
      </c>
      <c r="M630" s="44">
        <f>IFERROR(VLOOKUP($C630,'World Cup GK'!B:AE,19,FALSE),0)</f>
        <v>0</v>
      </c>
      <c r="N630" s="44">
        <f>IFERROR(VLOOKUP($C630,'World Cup GK'!B:AE,14,FALSE),0)</f>
        <v>0</v>
      </c>
      <c r="O630" s="44">
        <f>IFERROR(VLOOKUP($C630,'World Cup GK'!B:AE,11,FALSE),0)</f>
        <v>0</v>
      </c>
      <c r="P630" s="43">
        <f t="shared" si="161"/>
        <v>5.2244000000000002</v>
      </c>
      <c r="S630" s="24"/>
      <c r="T630" s="265" t="s">
        <v>359</v>
      </c>
      <c r="U630" s="23" t="s">
        <v>1542</v>
      </c>
      <c r="V630" s="30"/>
      <c r="W630" s="23">
        <v>193</v>
      </c>
      <c r="X630" s="23">
        <v>0</v>
      </c>
      <c r="Y630" s="23">
        <v>3</v>
      </c>
      <c r="Z630" s="23">
        <v>0</v>
      </c>
      <c r="AA630" s="23">
        <v>0</v>
      </c>
      <c r="AB630" s="23">
        <v>0</v>
      </c>
      <c r="AC630" s="44">
        <v>0</v>
      </c>
      <c r="AD630" s="44">
        <v>0</v>
      </c>
      <c r="AE630" s="44">
        <v>0</v>
      </c>
      <c r="AF630" s="44">
        <v>0</v>
      </c>
      <c r="AG630" s="43">
        <v>4.6019000000000005</v>
      </c>
      <c r="AI630" s="24"/>
      <c r="AJ630" s="265" t="s">
        <v>359</v>
      </c>
      <c r="AK630" s="23" t="s">
        <v>1542</v>
      </c>
      <c r="AL630" s="30"/>
      <c r="AM630" s="397">
        <f t="shared" si="151"/>
        <v>75</v>
      </c>
      <c r="AN630" s="397">
        <f t="shared" si="152"/>
        <v>0</v>
      </c>
      <c r="AO630" s="397">
        <f t="shared" si="152"/>
        <v>0</v>
      </c>
      <c r="AP630" s="397">
        <f t="shared" si="153"/>
        <v>0</v>
      </c>
      <c r="AQ630" s="397">
        <f t="shared" si="153"/>
        <v>0</v>
      </c>
      <c r="AR630" s="397">
        <f t="shared" si="153"/>
        <v>0</v>
      </c>
      <c r="AS630" s="397">
        <f t="shared" si="153"/>
        <v>0</v>
      </c>
      <c r="AT630" s="397">
        <f t="shared" si="154"/>
        <v>0</v>
      </c>
      <c r="AU630" s="397">
        <f t="shared" si="154"/>
        <v>0</v>
      </c>
      <c r="AV630" s="397">
        <f t="shared" si="154"/>
        <v>0</v>
      </c>
      <c r="AW630" s="314">
        <f t="shared" ref="AW630:AW631" si="166">P630-AG630</f>
        <v>0.62249999999999961</v>
      </c>
    </row>
    <row r="631" spans="2:49" x14ac:dyDescent="0.25">
      <c r="B631" s="24"/>
      <c r="C631" s="265" t="s">
        <v>693</v>
      </c>
      <c r="D631" s="23" t="str">
        <f>IFERROR(VLOOKUP($C631,'World Cup Players'!B:X,3,FALSE),0)</f>
        <v>ma Morocco</v>
      </c>
      <c r="E631" s="30"/>
      <c r="F631" s="23">
        <f>IFERROR(VLOOKUP($C631,'World Cup Players'!B:X,9,FALSE),0)</f>
        <v>381</v>
      </c>
      <c r="G631" s="23">
        <f>IFERROR(VLOOKUP($C631,'World Cup Players'!B:X,11,FALSE),0)</f>
        <v>3</v>
      </c>
      <c r="H631" s="23">
        <f>IFERROR(VLOOKUP($C631,'World Cup Players'!B:X,12,FALSE),0)</f>
        <v>0</v>
      </c>
      <c r="I631" s="23">
        <f>IFERROR(VLOOKUP($C631,'GAME WINNING GOALS'!A:B,2,FALSE),0)</f>
        <v>1</v>
      </c>
      <c r="J631" s="23">
        <f>IFERROR(VLOOKUP($C631,'World Cup Players'!B:X,17,FALSE),0)</f>
        <v>0</v>
      </c>
      <c r="K631" s="23">
        <f>IFERROR(VLOOKUP($C631,'World Cup Players'!B:X,18,FALSE),0)</f>
        <v>0</v>
      </c>
      <c r="L631" s="44">
        <f>IFERROR(VLOOKUP($C631,'World Cup GK'!B:AE,16,FALSE),0)</f>
        <v>0</v>
      </c>
      <c r="M631" s="44">
        <f>IFERROR(VLOOKUP($C631,'World Cup GK'!B:AE,19,FALSE),0)</f>
        <v>0</v>
      </c>
      <c r="N631" s="44">
        <f>IFERROR(VLOOKUP($C631,'World Cup GK'!B:AE,14,FALSE),0)</f>
        <v>0</v>
      </c>
      <c r="O631" s="44">
        <f>IFERROR(VLOOKUP($C631,'World Cup GK'!B:AE,11,FALSE),0)</f>
        <v>0</v>
      </c>
      <c r="P631" s="43">
        <f t="shared" si="161"/>
        <v>7.1623000000000001</v>
      </c>
      <c r="S631" s="24"/>
      <c r="T631" s="265" t="s">
        <v>693</v>
      </c>
      <c r="U631" s="23" t="s">
        <v>992</v>
      </c>
      <c r="V631" s="30"/>
      <c r="W631" s="23">
        <v>381</v>
      </c>
      <c r="X631" s="23">
        <v>3</v>
      </c>
      <c r="Y631" s="23">
        <v>0</v>
      </c>
      <c r="Z631" s="23">
        <v>1</v>
      </c>
      <c r="AA631" s="23">
        <v>0</v>
      </c>
      <c r="AB631" s="23">
        <v>0</v>
      </c>
      <c r="AC631" s="44">
        <v>0</v>
      </c>
      <c r="AD631" s="44">
        <v>0</v>
      </c>
      <c r="AE631" s="44">
        <v>0</v>
      </c>
      <c r="AF631" s="44">
        <v>0</v>
      </c>
      <c r="AG631" s="43">
        <v>7.1623000000000001</v>
      </c>
      <c r="AI631" s="24"/>
      <c r="AJ631" s="265" t="s">
        <v>693</v>
      </c>
      <c r="AK631" s="23" t="s">
        <v>992</v>
      </c>
      <c r="AL631" s="30"/>
      <c r="AM631" s="397">
        <f t="shared" si="151"/>
        <v>0</v>
      </c>
      <c r="AN631" s="397">
        <f t="shared" si="152"/>
        <v>0</v>
      </c>
      <c r="AO631" s="397">
        <f t="shared" si="152"/>
        <v>0</v>
      </c>
      <c r="AP631" s="397">
        <f t="shared" si="153"/>
        <v>0</v>
      </c>
      <c r="AQ631" s="397">
        <f t="shared" si="153"/>
        <v>0</v>
      </c>
      <c r="AR631" s="397">
        <f t="shared" si="153"/>
        <v>0</v>
      </c>
      <c r="AS631" s="397">
        <f t="shared" si="153"/>
        <v>0</v>
      </c>
      <c r="AT631" s="397">
        <f t="shared" si="154"/>
        <v>0</v>
      </c>
      <c r="AU631" s="397">
        <f t="shared" si="154"/>
        <v>0</v>
      </c>
      <c r="AV631" s="397">
        <f t="shared" si="154"/>
        <v>0</v>
      </c>
      <c r="AW631" s="314">
        <f t="shared" si="166"/>
        <v>0</v>
      </c>
    </row>
    <row r="632" spans="2:49" x14ac:dyDescent="0.25">
      <c r="B632" s="24"/>
      <c r="C632" s="278" t="s">
        <v>491</v>
      </c>
      <c r="D632" s="23" t="str">
        <f>IFERROR(VLOOKUP($C632,'World Cup Players'!B:X,3,FALSE),0)</f>
        <v>pt Portugal</v>
      </c>
      <c r="E632" s="30"/>
      <c r="F632" s="23">
        <f>IFERROR(VLOOKUP($C632,'World Cup Players'!B:X,9,FALSE),0)</f>
        <v>422</v>
      </c>
      <c r="G632" s="23">
        <f>IFERROR(VLOOKUP($C632,'World Cup Players'!B:X,11,FALSE),0)</f>
        <v>0</v>
      </c>
      <c r="H632" s="23">
        <f>IFERROR(VLOOKUP($C632,'World Cup Players'!B:X,12,FALSE),0)</f>
        <v>1</v>
      </c>
      <c r="I632" s="23">
        <f>IFERROR(VLOOKUP($C632,'GAME WINNING GOALS'!A:B,2,FALSE),0)</f>
        <v>0</v>
      </c>
      <c r="J632" s="23">
        <f>IFERROR(VLOOKUP($C632,'World Cup Players'!B:X,17,FALSE),0)</f>
        <v>0</v>
      </c>
      <c r="K632" s="23">
        <f>IFERROR(VLOOKUP($C632,'World Cup Players'!B:X,18,FALSE),0)</f>
        <v>0</v>
      </c>
      <c r="L632" s="44">
        <f>IFERROR(VLOOKUP($C632,'World Cup GK'!B:AE,16,FALSE),0)</f>
        <v>0</v>
      </c>
      <c r="M632" s="44">
        <f>IFERROR(VLOOKUP($C632,'World Cup GK'!B:AE,19,FALSE),0)</f>
        <v>0</v>
      </c>
      <c r="N632" s="44">
        <f>IFERROR(VLOOKUP($C632,'World Cup GK'!B:AE,14,FALSE),0)</f>
        <v>0</v>
      </c>
      <c r="O632" s="44">
        <f>IFERROR(VLOOKUP($C632,'World Cup GK'!B:AE,11,FALSE),0)</f>
        <v>0</v>
      </c>
      <c r="P632" s="43">
        <f t="shared" si="161"/>
        <v>4.5026000000000002</v>
      </c>
      <c r="S632" s="24"/>
      <c r="T632" s="278" t="s">
        <v>491</v>
      </c>
      <c r="U632" s="23" t="s">
        <v>1545</v>
      </c>
      <c r="V632" s="30"/>
      <c r="W632" s="23">
        <v>422</v>
      </c>
      <c r="X632" s="23">
        <v>0</v>
      </c>
      <c r="Y632" s="23">
        <v>1</v>
      </c>
      <c r="Z632" s="23">
        <v>0</v>
      </c>
      <c r="AA632" s="23">
        <v>0</v>
      </c>
      <c r="AB632" s="23">
        <v>0</v>
      </c>
      <c r="AC632" s="44">
        <v>0</v>
      </c>
      <c r="AD632" s="44">
        <v>0</v>
      </c>
      <c r="AE632" s="44">
        <v>0</v>
      </c>
      <c r="AF632" s="44">
        <v>0</v>
      </c>
      <c r="AG632" s="43">
        <v>4.5026000000000002</v>
      </c>
      <c r="AI632" s="24"/>
      <c r="AJ632" s="278" t="s">
        <v>491</v>
      </c>
      <c r="AK632" s="23" t="s">
        <v>1545</v>
      </c>
      <c r="AL632" s="30"/>
      <c r="AM632" s="397">
        <f t="shared" si="151"/>
        <v>0</v>
      </c>
      <c r="AN632" s="397">
        <f t="shared" si="152"/>
        <v>0</v>
      </c>
      <c r="AO632" s="397">
        <f t="shared" si="152"/>
        <v>0</v>
      </c>
      <c r="AP632" s="397">
        <f t="shared" si="153"/>
        <v>0</v>
      </c>
      <c r="AQ632" s="397">
        <f t="shared" si="153"/>
        <v>0</v>
      </c>
      <c r="AR632" s="397">
        <f t="shared" si="153"/>
        <v>0</v>
      </c>
      <c r="AS632" s="397">
        <f t="shared" si="153"/>
        <v>0</v>
      </c>
      <c r="AT632" s="397">
        <f t="shared" si="154"/>
        <v>0</v>
      </c>
      <c r="AU632" s="397">
        <f t="shared" si="154"/>
        <v>0</v>
      </c>
      <c r="AV632" s="397">
        <f t="shared" si="154"/>
        <v>0</v>
      </c>
      <c r="AW632" s="314">
        <f t="shared" si="155"/>
        <v>0</v>
      </c>
    </row>
    <row r="633" spans="2:49" x14ac:dyDescent="0.25">
      <c r="B633" s="24"/>
      <c r="C633" s="265" t="s">
        <v>706</v>
      </c>
      <c r="D633" s="23" t="str">
        <f>IFERROR(VLOOKUP($C633,'World Cup Players'!B:X,3,FALSE),0)</f>
        <v>ar Argentina</v>
      </c>
      <c r="E633" s="30"/>
      <c r="F633" s="23">
        <f>IFERROR(VLOOKUP($C633,'World Cup Players'!B:X,9,FALSE),0)</f>
        <v>630</v>
      </c>
      <c r="G633" s="23">
        <f>IFERROR(VLOOKUP($C633,'World Cup Players'!B:X,11,FALSE),0)</f>
        <v>1</v>
      </c>
      <c r="H633" s="23">
        <f>IFERROR(VLOOKUP($C633,'World Cup Players'!B:X,12,FALSE),0)</f>
        <v>1</v>
      </c>
      <c r="I633" s="23">
        <f>IFERROR(VLOOKUP($C633,'GAME WINNING GOALS'!A:B,2,FALSE),0)</f>
        <v>0</v>
      </c>
      <c r="J633" s="23">
        <f>IFERROR(VLOOKUP($C633,'World Cup Players'!B:X,17,FALSE),0)</f>
        <v>0</v>
      </c>
      <c r="K633" s="23">
        <f>IFERROR(VLOOKUP($C633,'World Cup Players'!B:X,18,FALSE),0)</f>
        <v>0</v>
      </c>
      <c r="L633" s="44">
        <f>IFERROR(VLOOKUP($C633,'World Cup GK'!B:AE,16,FALSE),0)</f>
        <v>0</v>
      </c>
      <c r="M633" s="44">
        <f>IFERROR(VLOOKUP($C633,'World Cup GK'!B:AE,19,FALSE),0)</f>
        <v>0</v>
      </c>
      <c r="N633" s="44">
        <f>IFERROR(VLOOKUP($C633,'World Cup GK'!B:AE,14,FALSE),0)</f>
        <v>0</v>
      </c>
      <c r="O633" s="44">
        <f>IFERROR(VLOOKUP($C633,'World Cup GK'!B:AE,11,FALSE),0)</f>
        <v>0</v>
      </c>
      <c r="P633" s="43">
        <f t="shared" si="161"/>
        <v>7.2290000000000001</v>
      </c>
      <c r="S633" s="24"/>
      <c r="T633" s="265" t="s">
        <v>706</v>
      </c>
      <c r="U633" s="23" t="s">
        <v>1404</v>
      </c>
      <c r="V633" s="30"/>
      <c r="W633" s="23">
        <v>420</v>
      </c>
      <c r="X633" s="23">
        <v>0</v>
      </c>
      <c r="Y633" s="23">
        <v>1</v>
      </c>
      <c r="Z633" s="23">
        <v>0</v>
      </c>
      <c r="AA633" s="23">
        <v>0</v>
      </c>
      <c r="AB633" s="23">
        <v>0</v>
      </c>
      <c r="AC633" s="44">
        <v>0</v>
      </c>
      <c r="AD633" s="44">
        <v>0</v>
      </c>
      <c r="AE633" s="44">
        <v>0</v>
      </c>
      <c r="AF633" s="44">
        <v>0</v>
      </c>
      <c r="AG633" s="43">
        <v>4.4860000000000007</v>
      </c>
      <c r="AI633" s="24"/>
      <c r="AJ633" s="265" t="s">
        <v>706</v>
      </c>
      <c r="AK633" s="23" t="s">
        <v>1404</v>
      </c>
      <c r="AL633" s="30"/>
      <c r="AM633" s="397">
        <f t="shared" si="151"/>
        <v>210</v>
      </c>
      <c r="AN633" s="397">
        <f t="shared" si="152"/>
        <v>1</v>
      </c>
      <c r="AO633" s="397">
        <f t="shared" si="152"/>
        <v>0</v>
      </c>
      <c r="AP633" s="397">
        <f t="shared" si="153"/>
        <v>0</v>
      </c>
      <c r="AQ633" s="397">
        <f t="shared" si="153"/>
        <v>0</v>
      </c>
      <c r="AR633" s="397">
        <f t="shared" si="153"/>
        <v>0</v>
      </c>
      <c r="AS633" s="397">
        <f t="shared" si="153"/>
        <v>0</v>
      </c>
      <c r="AT633" s="397">
        <f t="shared" si="154"/>
        <v>0</v>
      </c>
      <c r="AU633" s="397">
        <f t="shared" si="154"/>
        <v>0</v>
      </c>
      <c r="AV633" s="397">
        <f t="shared" si="154"/>
        <v>0</v>
      </c>
      <c r="AW633" s="314">
        <f>P633-AG633</f>
        <v>2.7429999999999994</v>
      </c>
    </row>
    <row r="634" spans="2:49" x14ac:dyDescent="0.25">
      <c r="B634" s="24"/>
      <c r="C634" s="265" t="s">
        <v>594</v>
      </c>
      <c r="D634" s="23" t="str">
        <f>IFERROR(VLOOKUP($C634,'World Cup Players'!B:X,3,FALSE),0)</f>
        <v>tr Türkiye</v>
      </c>
      <c r="E634" s="30"/>
      <c r="F634" s="23">
        <f>IFERROR(VLOOKUP($C634,'World Cup Players'!B:X,9,FALSE),0)</f>
        <v>270</v>
      </c>
      <c r="G634" s="23">
        <f>IFERROR(VLOOKUP($C634,'World Cup Players'!B:X,11,FALSE),0)</f>
        <v>1</v>
      </c>
      <c r="H634" s="23">
        <f>IFERROR(VLOOKUP($C634,'World Cup Players'!B:X,12,FALSE),0)</f>
        <v>0</v>
      </c>
      <c r="I634" s="23">
        <f>IFERROR(VLOOKUP($C634,'GAME WINNING GOALS'!A:B,2,FALSE),0)</f>
        <v>0</v>
      </c>
      <c r="J634" s="23">
        <f>IFERROR(VLOOKUP($C634,'World Cup Players'!B:X,17,FALSE),0)</f>
        <v>0</v>
      </c>
      <c r="K634" s="23">
        <f>IFERROR(VLOOKUP($C634,'World Cup Players'!B:X,18,FALSE),0)</f>
        <v>0</v>
      </c>
      <c r="L634" s="44">
        <f>IFERROR(VLOOKUP($C634,'World Cup GK'!B:AE,16,FALSE),0)</f>
        <v>0</v>
      </c>
      <c r="M634" s="44">
        <f>IFERROR(VLOOKUP($C634,'World Cup GK'!B:AE,19,FALSE),0)</f>
        <v>0</v>
      </c>
      <c r="N634" s="44">
        <f>IFERROR(VLOOKUP($C634,'World Cup GK'!B:AE,14,FALSE),0)</f>
        <v>0</v>
      </c>
      <c r="O634" s="44">
        <f>IFERROR(VLOOKUP($C634,'World Cup GK'!B:AE,11,FALSE),0)</f>
        <v>0</v>
      </c>
      <c r="P634" s="43">
        <f t="shared" si="161"/>
        <v>3.2410000000000001</v>
      </c>
      <c r="S634" s="24"/>
      <c r="T634" s="265" t="s">
        <v>594</v>
      </c>
      <c r="U634" s="23" t="s">
        <v>654</v>
      </c>
      <c r="V634" s="30"/>
      <c r="W634" s="23">
        <v>270</v>
      </c>
      <c r="X634" s="23">
        <v>1</v>
      </c>
      <c r="Y634" s="23">
        <v>0</v>
      </c>
      <c r="Z634" s="23">
        <v>0</v>
      </c>
      <c r="AA634" s="23">
        <v>0</v>
      </c>
      <c r="AB634" s="23">
        <v>0</v>
      </c>
      <c r="AC634" s="44">
        <v>0</v>
      </c>
      <c r="AD634" s="44">
        <v>0</v>
      </c>
      <c r="AE634" s="44">
        <v>0</v>
      </c>
      <c r="AF634" s="44">
        <v>0</v>
      </c>
      <c r="AG634" s="43">
        <v>3.2410000000000001</v>
      </c>
      <c r="AI634" s="24"/>
      <c r="AJ634" s="265" t="s">
        <v>594</v>
      </c>
      <c r="AK634" s="23" t="s">
        <v>654</v>
      </c>
      <c r="AL634" s="30"/>
      <c r="AM634" s="397">
        <f t="shared" si="151"/>
        <v>0</v>
      </c>
      <c r="AN634" s="397">
        <f t="shared" si="152"/>
        <v>0</v>
      </c>
      <c r="AO634" s="397">
        <f t="shared" si="152"/>
        <v>0</v>
      </c>
      <c r="AP634" s="397">
        <f t="shared" si="153"/>
        <v>0</v>
      </c>
      <c r="AQ634" s="397">
        <f t="shared" si="153"/>
        <v>0</v>
      </c>
      <c r="AR634" s="397">
        <f t="shared" si="153"/>
        <v>0</v>
      </c>
      <c r="AS634" s="397">
        <f t="shared" si="153"/>
        <v>0</v>
      </c>
      <c r="AT634" s="397">
        <f t="shared" si="154"/>
        <v>0</v>
      </c>
      <c r="AU634" s="397">
        <f t="shared" si="154"/>
        <v>0</v>
      </c>
      <c r="AV634" s="397">
        <f t="shared" si="154"/>
        <v>0</v>
      </c>
      <c r="AW634" s="314">
        <f t="shared" si="155"/>
        <v>0</v>
      </c>
    </row>
    <row r="635" spans="2:49" x14ac:dyDescent="0.25">
      <c r="B635" s="24"/>
      <c r="C635" s="278" t="s">
        <v>225</v>
      </c>
      <c r="D635" s="23" t="str">
        <f>IFERROR(VLOOKUP($C635,'World Cup Players'!B:X,3,FALSE),0)</f>
        <v>eng England</v>
      </c>
      <c r="E635" s="30"/>
      <c r="F635" s="23">
        <f>IFERROR(VLOOKUP($C635,'World Cup Players'!B:X,9,FALSE),0)</f>
        <v>602</v>
      </c>
      <c r="G635" s="23">
        <f>IFERROR(VLOOKUP($C635,'World Cup Players'!B:X,11,FALSE),0)</f>
        <v>6</v>
      </c>
      <c r="H635" s="23">
        <f>IFERROR(VLOOKUP($C635,'World Cup Players'!B:X,12,FALSE),0)</f>
        <v>1</v>
      </c>
      <c r="I635" s="23">
        <f>IFERROR(VLOOKUP($C635,'GAME WINNING GOALS'!A:B,2,FALSE),0)</f>
        <v>3</v>
      </c>
      <c r="J635" s="23">
        <f>IFERROR(VLOOKUP($C635,'World Cup Players'!B:X,17,FALSE),0)</f>
        <v>1</v>
      </c>
      <c r="K635" s="23">
        <f>IFERROR(VLOOKUP($C635,'World Cup Players'!B:X,18,FALSE),0)</f>
        <v>0</v>
      </c>
      <c r="L635" s="44">
        <f>IFERROR(VLOOKUP($C635,'World Cup GK'!B:AE,16,FALSE),0)</f>
        <v>0</v>
      </c>
      <c r="M635" s="44">
        <f>IFERROR(VLOOKUP($C635,'World Cup GK'!B:AE,19,FALSE),0)</f>
        <v>0</v>
      </c>
      <c r="N635" s="44">
        <f>IFERROR(VLOOKUP($C635,'World Cup GK'!B:AE,14,FALSE),0)</f>
        <v>0</v>
      </c>
      <c r="O635" s="44">
        <f>IFERROR(VLOOKUP($C635,'World Cup GK'!B:AE,11,FALSE),0)</f>
        <v>0</v>
      </c>
      <c r="P635" s="43">
        <f t="shared" si="161"/>
        <v>14.746600000000001</v>
      </c>
      <c r="S635" s="24"/>
      <c r="T635" s="278" t="s">
        <v>225</v>
      </c>
      <c r="U635" s="23" t="s">
        <v>1542</v>
      </c>
      <c r="V635" s="30"/>
      <c r="W635" s="23">
        <v>402</v>
      </c>
      <c r="X635" s="23">
        <v>4</v>
      </c>
      <c r="Y635" s="23">
        <v>1</v>
      </c>
      <c r="Z635" s="23">
        <v>2</v>
      </c>
      <c r="AA635" s="23">
        <v>1</v>
      </c>
      <c r="AB635" s="23">
        <v>0</v>
      </c>
      <c r="AC635" s="44">
        <v>0</v>
      </c>
      <c r="AD635" s="44">
        <v>0</v>
      </c>
      <c r="AE635" s="44">
        <v>0</v>
      </c>
      <c r="AF635" s="44">
        <v>0</v>
      </c>
      <c r="AG635" s="43">
        <v>10.086600000000001</v>
      </c>
      <c r="AI635" s="24"/>
      <c r="AJ635" s="278" t="s">
        <v>225</v>
      </c>
      <c r="AK635" s="23" t="s">
        <v>1542</v>
      </c>
      <c r="AL635" s="30"/>
      <c r="AM635" s="397">
        <f t="shared" si="151"/>
        <v>200</v>
      </c>
      <c r="AN635" s="397">
        <f t="shared" si="152"/>
        <v>2</v>
      </c>
      <c r="AO635" s="397">
        <f t="shared" si="152"/>
        <v>0</v>
      </c>
      <c r="AP635" s="397">
        <f t="shared" si="153"/>
        <v>1</v>
      </c>
      <c r="AQ635" s="397">
        <f t="shared" si="153"/>
        <v>0</v>
      </c>
      <c r="AR635" s="397">
        <f t="shared" si="153"/>
        <v>0</v>
      </c>
      <c r="AS635" s="397">
        <f t="shared" si="153"/>
        <v>0</v>
      </c>
      <c r="AT635" s="397">
        <f t="shared" si="154"/>
        <v>0</v>
      </c>
      <c r="AU635" s="397">
        <f t="shared" si="154"/>
        <v>0</v>
      </c>
      <c r="AV635" s="397">
        <f t="shared" si="154"/>
        <v>0</v>
      </c>
      <c r="AW635" s="314">
        <f t="shared" ref="AW635:AW638" si="167">P635-AG635</f>
        <v>4.66</v>
      </c>
    </row>
    <row r="636" spans="2:49" x14ac:dyDescent="0.25">
      <c r="B636" s="24"/>
      <c r="C636" s="265" t="s">
        <v>720</v>
      </c>
      <c r="D636" s="23" t="str">
        <f>IFERROR(VLOOKUP($C636,'World Cup Players'!B:X,3,FALSE),0)</f>
        <v>fr France</v>
      </c>
      <c r="E636" s="30"/>
      <c r="F636" s="23">
        <f>IFERROR(VLOOKUP($C636,'World Cup Players'!B:X,9,FALSE),0)</f>
        <v>556</v>
      </c>
      <c r="G636" s="23">
        <f>IFERROR(VLOOKUP($C636,'World Cup Players'!B:X,11,FALSE),0)</f>
        <v>0</v>
      </c>
      <c r="H636" s="23">
        <f>IFERROR(VLOOKUP($C636,'World Cup Players'!B:X,12,FALSE),0)</f>
        <v>5</v>
      </c>
      <c r="I636" s="23">
        <f>IFERROR(VLOOKUP($C636,'GAME WINNING GOALS'!A:B,2,FALSE),0)</f>
        <v>0</v>
      </c>
      <c r="J636" s="23">
        <f>IFERROR(VLOOKUP($C636,'World Cup Players'!B:X,17,FALSE),0)</f>
        <v>1</v>
      </c>
      <c r="K636" s="23">
        <f>IFERROR(VLOOKUP($C636,'World Cup Players'!B:X,18,FALSE),0)</f>
        <v>0</v>
      </c>
      <c r="L636" s="44">
        <f>IFERROR(VLOOKUP($C636,'World Cup GK'!B:AE,16,FALSE),0)</f>
        <v>0</v>
      </c>
      <c r="M636" s="44">
        <f>IFERROR(VLOOKUP($C636,'World Cup GK'!B:AE,19,FALSE),0)</f>
        <v>0</v>
      </c>
      <c r="N636" s="44">
        <f>IFERROR(VLOOKUP($C636,'World Cup GK'!B:AE,14,FALSE),0)</f>
        <v>0</v>
      </c>
      <c r="O636" s="44">
        <f>IFERROR(VLOOKUP($C636,'World Cup GK'!B:AE,11,FALSE),0)</f>
        <v>0</v>
      </c>
      <c r="P636" s="43">
        <f t="shared" si="161"/>
        <v>9.3647999999999989</v>
      </c>
      <c r="S636" s="24"/>
      <c r="T636" s="265" t="s">
        <v>720</v>
      </c>
      <c r="U636" s="23" t="s">
        <v>1420</v>
      </c>
      <c r="V636" s="30"/>
      <c r="W636" s="23">
        <v>395</v>
      </c>
      <c r="X636" s="23">
        <v>0</v>
      </c>
      <c r="Y636" s="23">
        <v>5</v>
      </c>
      <c r="Z636" s="23">
        <v>0</v>
      </c>
      <c r="AA636" s="23">
        <v>1</v>
      </c>
      <c r="AB636" s="23">
        <v>0</v>
      </c>
      <c r="AC636" s="44">
        <v>0</v>
      </c>
      <c r="AD636" s="44">
        <v>0</v>
      </c>
      <c r="AE636" s="44">
        <v>0</v>
      </c>
      <c r="AF636" s="44">
        <v>0</v>
      </c>
      <c r="AG636" s="43">
        <v>8.0285000000000011</v>
      </c>
      <c r="AI636" s="24"/>
      <c r="AJ636" s="265" t="s">
        <v>720</v>
      </c>
      <c r="AK636" s="23" t="s">
        <v>1420</v>
      </c>
      <c r="AL636" s="30"/>
      <c r="AM636" s="397">
        <f t="shared" si="151"/>
        <v>161</v>
      </c>
      <c r="AN636" s="397">
        <f t="shared" si="152"/>
        <v>0</v>
      </c>
      <c r="AO636" s="397">
        <f t="shared" si="152"/>
        <v>0</v>
      </c>
      <c r="AP636" s="397">
        <f t="shared" si="153"/>
        <v>0</v>
      </c>
      <c r="AQ636" s="397">
        <f t="shared" si="153"/>
        <v>0</v>
      </c>
      <c r="AR636" s="397">
        <f t="shared" si="153"/>
        <v>0</v>
      </c>
      <c r="AS636" s="397">
        <f t="shared" si="153"/>
        <v>0</v>
      </c>
      <c r="AT636" s="397">
        <f t="shared" si="154"/>
        <v>0</v>
      </c>
      <c r="AU636" s="397">
        <f t="shared" si="154"/>
        <v>0</v>
      </c>
      <c r="AV636" s="397">
        <f t="shared" si="154"/>
        <v>0</v>
      </c>
      <c r="AW636" s="314">
        <f t="shared" si="167"/>
        <v>1.3362999999999978</v>
      </c>
    </row>
    <row r="637" spans="2:49" x14ac:dyDescent="0.25">
      <c r="B637" s="24"/>
      <c r="C637" s="265" t="s">
        <v>725</v>
      </c>
      <c r="D637" s="23" t="str">
        <f>IFERROR(VLOOKUP($C637,'World Cup Players'!B:X,3,FALSE),0)</f>
        <v>ar Argentina</v>
      </c>
      <c r="E637" s="30"/>
      <c r="F637" s="23">
        <f>IFERROR(VLOOKUP($C637,'World Cup Players'!B:X,9,FALSE),0)</f>
        <v>241</v>
      </c>
      <c r="G637" s="23">
        <f>IFERROR(VLOOKUP($C637,'World Cup Players'!B:X,11,FALSE),0)</f>
        <v>0</v>
      </c>
      <c r="H637" s="23">
        <f>IFERROR(VLOOKUP($C637,'World Cup Players'!B:X,12,FALSE),0)</f>
        <v>0</v>
      </c>
      <c r="I637" s="23">
        <f>IFERROR(VLOOKUP($C637,'GAME WINNING GOALS'!A:B,2,FALSE),0)</f>
        <v>0</v>
      </c>
      <c r="J637" s="23">
        <f>IFERROR(VLOOKUP($C637,'World Cup Players'!B:X,17,FALSE),0)</f>
        <v>1</v>
      </c>
      <c r="K637" s="23">
        <f>IFERROR(VLOOKUP($C637,'World Cup Players'!B:X,18,FALSE),0)</f>
        <v>0</v>
      </c>
      <c r="L637" s="44">
        <f>IFERROR(VLOOKUP($C637,'World Cup GK'!B:AE,16,FALSE),0)</f>
        <v>0</v>
      </c>
      <c r="M637" s="44">
        <f>IFERROR(VLOOKUP($C637,'World Cup GK'!B:AE,19,FALSE),0)</f>
        <v>0</v>
      </c>
      <c r="N637" s="44">
        <f>IFERROR(VLOOKUP($C637,'World Cup GK'!B:AE,14,FALSE),0)</f>
        <v>0</v>
      </c>
      <c r="O637" s="44">
        <f>IFERROR(VLOOKUP($C637,'World Cup GK'!B:AE,11,FALSE),0)</f>
        <v>0</v>
      </c>
      <c r="P637" s="43">
        <f t="shared" si="161"/>
        <v>1.7503000000000002</v>
      </c>
      <c r="S637" s="24"/>
      <c r="T637" s="265" t="s">
        <v>725</v>
      </c>
      <c r="U637" s="23" t="s">
        <v>1404</v>
      </c>
      <c r="V637" s="30"/>
      <c r="W637" s="23">
        <v>211</v>
      </c>
      <c r="X637" s="23">
        <v>0</v>
      </c>
      <c r="Y637" s="23">
        <v>0</v>
      </c>
      <c r="Z637" s="23">
        <v>0</v>
      </c>
      <c r="AA637" s="23">
        <v>0</v>
      </c>
      <c r="AB637" s="23">
        <v>0</v>
      </c>
      <c r="AC637" s="44">
        <v>0</v>
      </c>
      <c r="AD637" s="44">
        <v>0</v>
      </c>
      <c r="AE637" s="44">
        <v>0</v>
      </c>
      <c r="AF637" s="44">
        <v>0</v>
      </c>
      <c r="AG637" s="43">
        <v>1.7513000000000001</v>
      </c>
      <c r="AI637" s="24"/>
      <c r="AJ637" s="265" t="s">
        <v>725</v>
      </c>
      <c r="AK637" s="23" t="s">
        <v>1404</v>
      </c>
      <c r="AL637" s="30"/>
      <c r="AM637" s="397">
        <f t="shared" si="151"/>
        <v>30</v>
      </c>
      <c r="AN637" s="397">
        <f t="shared" si="152"/>
        <v>0</v>
      </c>
      <c r="AO637" s="397">
        <f t="shared" si="152"/>
        <v>0</v>
      </c>
      <c r="AP637" s="397">
        <f t="shared" si="153"/>
        <v>0</v>
      </c>
      <c r="AQ637" s="397">
        <f t="shared" si="153"/>
        <v>1</v>
      </c>
      <c r="AR637" s="397">
        <f t="shared" si="153"/>
        <v>0</v>
      </c>
      <c r="AS637" s="397">
        <f t="shared" si="153"/>
        <v>0</v>
      </c>
      <c r="AT637" s="397">
        <f t="shared" si="154"/>
        <v>0</v>
      </c>
      <c r="AU637" s="397">
        <f t="shared" si="154"/>
        <v>0</v>
      </c>
      <c r="AV637" s="397">
        <f t="shared" si="154"/>
        <v>0</v>
      </c>
      <c r="AW637" s="314">
        <f t="shared" si="167"/>
        <v>-9.9999999999988987E-4</v>
      </c>
    </row>
    <row r="638" spans="2:49" x14ac:dyDescent="0.25">
      <c r="B638" s="24"/>
      <c r="C638" s="265" t="s">
        <v>734</v>
      </c>
      <c r="D638" s="23" t="str">
        <f>IFERROR(VLOOKUP($C638,'World Cup Players'!B:X,3,FALSE),0)</f>
        <v>no Norway</v>
      </c>
      <c r="E638" s="30"/>
      <c r="F638" s="23">
        <f>IFERROR(VLOOKUP($C638,'World Cup Players'!B:X,9,FALSE),0)</f>
        <v>470</v>
      </c>
      <c r="G638" s="23">
        <f>IFERROR(VLOOKUP($C638,'World Cup Players'!B:X,11,FALSE),0)</f>
        <v>0</v>
      </c>
      <c r="H638" s="23">
        <f>IFERROR(VLOOKUP($C638,'World Cup Players'!B:X,12,FALSE),0)</f>
        <v>4</v>
      </c>
      <c r="I638" s="23">
        <f>IFERROR(VLOOKUP($C638,'GAME WINNING GOALS'!A:B,2,FALSE),0)</f>
        <v>0</v>
      </c>
      <c r="J638" s="23">
        <f>IFERROR(VLOOKUP($C638,'World Cup Players'!B:X,17,FALSE),0)</f>
        <v>0</v>
      </c>
      <c r="K638" s="23">
        <f>IFERROR(VLOOKUP($C638,'World Cup Players'!B:X,18,FALSE),0)</f>
        <v>0</v>
      </c>
      <c r="L638" s="44">
        <f>IFERROR(VLOOKUP($C638,'World Cup GK'!B:AE,16,FALSE),0)</f>
        <v>0</v>
      </c>
      <c r="M638" s="44">
        <f>IFERROR(VLOOKUP($C638,'World Cup GK'!B:AE,19,FALSE),0)</f>
        <v>0</v>
      </c>
      <c r="N638" s="44">
        <f>IFERROR(VLOOKUP($C638,'World Cup GK'!B:AE,14,FALSE),0)</f>
        <v>0</v>
      </c>
      <c r="O638" s="44">
        <f>IFERROR(VLOOKUP($C638,'World Cup GK'!B:AE,11,FALSE),0)</f>
        <v>0</v>
      </c>
      <c r="P638" s="43">
        <f t="shared" si="161"/>
        <v>7.9009999999999998</v>
      </c>
      <c r="S638" s="24"/>
      <c r="T638" s="265" t="s">
        <v>734</v>
      </c>
      <c r="U638" s="23" t="s">
        <v>1397</v>
      </c>
      <c r="V638" s="30"/>
      <c r="W638" s="23">
        <v>350</v>
      </c>
      <c r="X638" s="23">
        <v>0</v>
      </c>
      <c r="Y638" s="23">
        <v>3</v>
      </c>
      <c r="Z638" s="23">
        <v>0</v>
      </c>
      <c r="AA638" s="23">
        <v>0</v>
      </c>
      <c r="AB638" s="23">
        <v>0</v>
      </c>
      <c r="AC638" s="44">
        <v>0</v>
      </c>
      <c r="AD638" s="44">
        <v>0</v>
      </c>
      <c r="AE638" s="44">
        <v>0</v>
      </c>
      <c r="AF638" s="44">
        <v>0</v>
      </c>
      <c r="AG638" s="43">
        <v>5.9050000000000002</v>
      </c>
      <c r="AI638" s="24"/>
      <c r="AJ638" s="265" t="s">
        <v>734</v>
      </c>
      <c r="AK638" s="23" t="s">
        <v>1397</v>
      </c>
      <c r="AL638" s="30"/>
      <c r="AM638" s="397">
        <f t="shared" si="151"/>
        <v>120</v>
      </c>
      <c r="AN638" s="397">
        <f t="shared" si="152"/>
        <v>0</v>
      </c>
      <c r="AO638" s="397">
        <f t="shared" si="152"/>
        <v>1</v>
      </c>
      <c r="AP638" s="397">
        <f t="shared" si="153"/>
        <v>0</v>
      </c>
      <c r="AQ638" s="397">
        <f t="shared" si="153"/>
        <v>0</v>
      </c>
      <c r="AR638" s="397">
        <f t="shared" si="153"/>
        <v>0</v>
      </c>
      <c r="AS638" s="397">
        <f t="shared" si="153"/>
        <v>0</v>
      </c>
      <c r="AT638" s="397">
        <f t="shared" si="154"/>
        <v>0</v>
      </c>
      <c r="AU638" s="397">
        <f t="shared" si="154"/>
        <v>0</v>
      </c>
      <c r="AV638" s="397">
        <f t="shared" si="154"/>
        <v>0</v>
      </c>
      <c r="AW638" s="314">
        <f t="shared" si="167"/>
        <v>1.9959999999999996</v>
      </c>
    </row>
    <row r="639" spans="2:49" x14ac:dyDescent="0.25">
      <c r="B639" s="24"/>
      <c r="C639" s="268" t="s">
        <v>543</v>
      </c>
      <c r="D639" s="23" t="str">
        <f>IFERROR(VLOOKUP($C639,'World Cup Players'!B:X,3,FALSE),0)</f>
        <v>pt Portugal</v>
      </c>
      <c r="E639" s="30"/>
      <c r="F639" s="23">
        <f>IFERROR(VLOOKUP($C639,'World Cup Players'!B:X,9,FALSE),0)</f>
        <v>376</v>
      </c>
      <c r="G639" s="23">
        <f>IFERROR(VLOOKUP($C639,'World Cup Players'!B:X,11,FALSE),0)</f>
        <v>0</v>
      </c>
      <c r="H639" s="23">
        <f>IFERROR(VLOOKUP($C639,'World Cup Players'!B:X,12,FALSE),0)</f>
        <v>0</v>
      </c>
      <c r="I639" s="23">
        <f>IFERROR(VLOOKUP($C639,'GAME WINNING GOALS'!A:B,2,FALSE),0)</f>
        <v>0</v>
      </c>
      <c r="J639" s="23">
        <f>IFERROR(VLOOKUP($C639,'World Cup Players'!B:X,17,FALSE),0)</f>
        <v>0</v>
      </c>
      <c r="K639" s="23">
        <f>IFERROR(VLOOKUP($C639,'World Cup Players'!B:X,18,FALSE),0)</f>
        <v>0</v>
      </c>
      <c r="L639" s="44">
        <f>IFERROR(VLOOKUP($C639,'World Cup GK'!B:AE,16,FALSE),0)</f>
        <v>0</v>
      </c>
      <c r="M639" s="44">
        <f>IFERROR(VLOOKUP($C639,'World Cup GK'!B:AE,19,FALSE),0)</f>
        <v>0</v>
      </c>
      <c r="N639" s="44">
        <f>IFERROR(VLOOKUP($C639,'World Cup GK'!B:AE,14,FALSE),0)</f>
        <v>0</v>
      </c>
      <c r="O639" s="44">
        <f>IFERROR(VLOOKUP($C639,'World Cup GK'!B:AE,11,FALSE),0)</f>
        <v>0</v>
      </c>
      <c r="P639" s="43">
        <f t="shared" si="161"/>
        <v>3.1208</v>
      </c>
      <c r="S639" s="24"/>
      <c r="T639" s="268" t="s">
        <v>543</v>
      </c>
      <c r="U639" s="23" t="s">
        <v>1545</v>
      </c>
      <c r="V639" s="30"/>
      <c r="W639" s="23">
        <v>376</v>
      </c>
      <c r="X639" s="23">
        <v>0</v>
      </c>
      <c r="Y639" s="23">
        <v>0</v>
      </c>
      <c r="Z639" s="23">
        <v>0</v>
      </c>
      <c r="AA639" s="23">
        <v>0</v>
      </c>
      <c r="AB639" s="23">
        <v>0</v>
      </c>
      <c r="AC639" s="44">
        <v>0</v>
      </c>
      <c r="AD639" s="44">
        <v>0</v>
      </c>
      <c r="AE639" s="44">
        <v>0</v>
      </c>
      <c r="AF639" s="44">
        <v>0</v>
      </c>
      <c r="AG639" s="43">
        <v>3.1208</v>
      </c>
      <c r="AI639" s="24"/>
      <c r="AJ639" s="268" t="s">
        <v>543</v>
      </c>
      <c r="AK639" s="23" t="s">
        <v>1545</v>
      </c>
      <c r="AL639" s="30"/>
      <c r="AM639" s="397">
        <f t="shared" si="151"/>
        <v>0</v>
      </c>
      <c r="AN639" s="397">
        <f t="shared" si="152"/>
        <v>0</v>
      </c>
      <c r="AO639" s="397">
        <f t="shared" si="152"/>
        <v>0</v>
      </c>
      <c r="AP639" s="397">
        <f t="shared" si="153"/>
        <v>0</v>
      </c>
      <c r="AQ639" s="397">
        <f t="shared" si="153"/>
        <v>0</v>
      </c>
      <c r="AR639" s="397">
        <f t="shared" si="153"/>
        <v>0</v>
      </c>
      <c r="AS639" s="397">
        <f t="shared" si="153"/>
        <v>0</v>
      </c>
      <c r="AT639" s="397">
        <f t="shared" si="154"/>
        <v>0</v>
      </c>
      <c r="AU639" s="397">
        <f t="shared" si="154"/>
        <v>0</v>
      </c>
      <c r="AV639" s="397">
        <f t="shared" si="154"/>
        <v>0</v>
      </c>
      <c r="AW639" s="314">
        <f t="shared" si="155"/>
        <v>0</v>
      </c>
    </row>
    <row r="640" spans="2:49" x14ac:dyDescent="0.25">
      <c r="B640" s="24"/>
      <c r="C640" s="265" t="s">
        <v>381</v>
      </c>
      <c r="D640" s="23" t="str">
        <f>IFERROR(VLOOKUP($C640,'World Cup Players'!B:X,3,FALSE),0)</f>
        <v>sn Senegal</v>
      </c>
      <c r="E640" s="30"/>
      <c r="F640" s="23">
        <f>IFERROR(VLOOKUP($C640,'World Cup Players'!B:X,9,FALSE),0)</f>
        <v>234</v>
      </c>
      <c r="G640" s="23">
        <f>IFERROR(VLOOKUP($C640,'World Cup Players'!B:X,11,FALSE),0)</f>
        <v>0</v>
      </c>
      <c r="H640" s="23">
        <f>IFERROR(VLOOKUP($C640,'World Cup Players'!B:X,12,FALSE),0)</f>
        <v>1</v>
      </c>
      <c r="I640" s="23">
        <f>IFERROR(VLOOKUP($C640,'GAME WINNING GOALS'!A:B,2,FALSE),0)</f>
        <v>0</v>
      </c>
      <c r="J640" s="23">
        <f>IFERROR(VLOOKUP($C640,'World Cup Players'!B:X,17,FALSE),0)</f>
        <v>0</v>
      </c>
      <c r="K640" s="23">
        <f>IFERROR(VLOOKUP($C640,'World Cup Players'!B:X,18,FALSE),0)</f>
        <v>0</v>
      </c>
      <c r="L640" s="44">
        <f>IFERROR(VLOOKUP($C640,'World Cup GK'!B:AE,16,FALSE),0)</f>
        <v>0</v>
      </c>
      <c r="M640" s="44">
        <f>IFERROR(VLOOKUP($C640,'World Cup GK'!B:AE,19,FALSE),0)</f>
        <v>0</v>
      </c>
      <c r="N640" s="44">
        <f>IFERROR(VLOOKUP($C640,'World Cup GK'!B:AE,14,FALSE),0)</f>
        <v>0</v>
      </c>
      <c r="O640" s="44">
        <f>IFERROR(VLOOKUP($C640,'World Cup GK'!B:AE,11,FALSE),0)</f>
        <v>0</v>
      </c>
      <c r="P640" s="43">
        <f t="shared" si="161"/>
        <v>2.9421999999999997</v>
      </c>
      <c r="S640" s="24"/>
      <c r="T640" s="265" t="s">
        <v>381</v>
      </c>
      <c r="U640" s="23" t="s">
        <v>1438</v>
      </c>
      <c r="V640" s="30"/>
      <c r="W640" s="23">
        <v>234</v>
      </c>
      <c r="X640" s="23">
        <v>0</v>
      </c>
      <c r="Y640" s="23">
        <v>1</v>
      </c>
      <c r="Z640" s="23">
        <v>0</v>
      </c>
      <c r="AA640" s="23">
        <v>0</v>
      </c>
      <c r="AB640" s="23">
        <v>0</v>
      </c>
      <c r="AC640" s="44">
        <v>0</v>
      </c>
      <c r="AD640" s="44">
        <v>0</v>
      </c>
      <c r="AE640" s="44">
        <v>0</v>
      </c>
      <c r="AF640" s="44">
        <v>0</v>
      </c>
      <c r="AG640" s="43">
        <v>2.9421999999999997</v>
      </c>
      <c r="AI640" s="24"/>
      <c r="AJ640" s="265" t="s">
        <v>381</v>
      </c>
      <c r="AK640" s="23" t="s">
        <v>1438</v>
      </c>
      <c r="AL640" s="30"/>
      <c r="AM640" s="397">
        <f t="shared" si="151"/>
        <v>0</v>
      </c>
      <c r="AN640" s="397">
        <f t="shared" si="152"/>
        <v>0</v>
      </c>
      <c r="AO640" s="397">
        <f t="shared" si="152"/>
        <v>0</v>
      </c>
      <c r="AP640" s="397">
        <f t="shared" si="153"/>
        <v>0</v>
      </c>
      <c r="AQ640" s="397">
        <f t="shared" si="153"/>
        <v>0</v>
      </c>
      <c r="AR640" s="397">
        <f t="shared" si="153"/>
        <v>0</v>
      </c>
      <c r="AS640" s="397">
        <f t="shared" si="153"/>
        <v>0</v>
      </c>
      <c r="AT640" s="397">
        <f t="shared" si="154"/>
        <v>0</v>
      </c>
      <c r="AU640" s="397">
        <f t="shared" si="154"/>
        <v>0</v>
      </c>
      <c r="AV640" s="397">
        <f t="shared" si="154"/>
        <v>0</v>
      </c>
      <c r="AW640" s="314">
        <f t="shared" si="155"/>
        <v>0</v>
      </c>
    </row>
    <row r="641" spans="2:49" x14ac:dyDescent="0.25">
      <c r="B641" s="24"/>
      <c r="C641" s="265" t="s">
        <v>745</v>
      </c>
      <c r="D641" s="23" t="str">
        <f>IFERROR(VLOOKUP($C641,'World Cup Players'!B:X,3,FALSE),0)</f>
        <v>nz New Zealand</v>
      </c>
      <c r="E641" s="30"/>
      <c r="F641" s="23">
        <f>IFERROR(VLOOKUP($C641,'World Cup Players'!B:X,9,FALSE),0)</f>
        <v>270</v>
      </c>
      <c r="G641" s="23">
        <f>IFERROR(VLOOKUP($C641,'World Cup Players'!B:X,11,FALSE),0)</f>
        <v>0</v>
      </c>
      <c r="H641" s="23">
        <f>IFERROR(VLOOKUP($C641,'World Cup Players'!B:X,12,FALSE),0)</f>
        <v>2</v>
      </c>
      <c r="I641" s="23">
        <f>IFERROR(VLOOKUP($C641,'GAME WINNING GOALS'!A:B,2,FALSE),0)</f>
        <v>0</v>
      </c>
      <c r="J641" s="23">
        <f>IFERROR(VLOOKUP($C641,'World Cup Players'!B:X,17,FALSE),0)</f>
        <v>0</v>
      </c>
      <c r="K641" s="23">
        <f>IFERROR(VLOOKUP($C641,'World Cup Players'!B:X,18,FALSE),0)</f>
        <v>0</v>
      </c>
      <c r="L641" s="44">
        <f>IFERROR(VLOOKUP($C641,'World Cup GK'!B:AE,16,FALSE),0)</f>
        <v>0</v>
      </c>
      <c r="M641" s="44">
        <f>IFERROR(VLOOKUP($C641,'World Cup GK'!B:AE,19,FALSE),0)</f>
        <v>0</v>
      </c>
      <c r="N641" s="44">
        <f>IFERROR(VLOOKUP($C641,'World Cup GK'!B:AE,14,FALSE),0)</f>
        <v>0</v>
      </c>
      <c r="O641" s="44">
        <f>IFERROR(VLOOKUP($C641,'World Cup GK'!B:AE,11,FALSE),0)</f>
        <v>0</v>
      </c>
      <c r="P641" s="43">
        <f t="shared" si="161"/>
        <v>4.2409999999999997</v>
      </c>
      <c r="S641" s="24"/>
      <c r="T641" s="265" t="s">
        <v>745</v>
      </c>
      <c r="U641" s="23" t="s">
        <v>1256</v>
      </c>
      <c r="V641" s="30"/>
      <c r="W641" s="23">
        <v>270</v>
      </c>
      <c r="X641" s="23">
        <v>0</v>
      </c>
      <c r="Y641" s="23">
        <v>2</v>
      </c>
      <c r="Z641" s="23">
        <v>0</v>
      </c>
      <c r="AA641" s="23">
        <v>0</v>
      </c>
      <c r="AB641" s="23">
        <v>0</v>
      </c>
      <c r="AC641" s="44">
        <v>0</v>
      </c>
      <c r="AD641" s="44">
        <v>0</v>
      </c>
      <c r="AE641" s="44">
        <v>0</v>
      </c>
      <c r="AF641" s="44">
        <v>0</v>
      </c>
      <c r="AG641" s="43">
        <v>4.2409999999999997</v>
      </c>
      <c r="AI641" s="24"/>
      <c r="AJ641" s="265" t="s">
        <v>745</v>
      </c>
      <c r="AK641" s="23" t="s">
        <v>1256</v>
      </c>
      <c r="AL641" s="30"/>
      <c r="AM641" s="397">
        <f t="shared" si="151"/>
        <v>0</v>
      </c>
      <c r="AN641" s="397">
        <f t="shared" si="152"/>
        <v>0</v>
      </c>
      <c r="AO641" s="397">
        <f t="shared" si="152"/>
        <v>0</v>
      </c>
      <c r="AP641" s="397">
        <f t="shared" si="153"/>
        <v>0</v>
      </c>
      <c r="AQ641" s="397">
        <f t="shared" si="153"/>
        <v>0</v>
      </c>
      <c r="AR641" s="397">
        <f t="shared" si="153"/>
        <v>0</v>
      </c>
      <c r="AS641" s="397">
        <f t="shared" si="153"/>
        <v>0</v>
      </c>
      <c r="AT641" s="397">
        <f t="shared" si="154"/>
        <v>0</v>
      </c>
      <c r="AU641" s="397">
        <f t="shared" si="154"/>
        <v>0</v>
      </c>
      <c r="AV641" s="397">
        <f t="shared" si="154"/>
        <v>0</v>
      </c>
      <c r="AW641" s="314">
        <f t="shared" si="155"/>
        <v>0</v>
      </c>
    </row>
    <row r="642" spans="2:49" x14ac:dyDescent="0.25">
      <c r="B642" s="24"/>
      <c r="C642" s="265" t="s">
        <v>646</v>
      </c>
      <c r="D642" s="23" t="str">
        <f>IFERROR(VLOOKUP($C642,'World Cup Players'!B:X,3,FALSE),0)</f>
        <v>sct Scotland</v>
      </c>
      <c r="E642" s="30"/>
      <c r="F642" s="23">
        <f>IFERROR(VLOOKUP($C642,'World Cup Players'!B:X,9,FALSE),0)</f>
        <v>171</v>
      </c>
      <c r="G642" s="23">
        <f>IFERROR(VLOOKUP($C642,'World Cup Players'!B:X,11,FALSE),0)</f>
        <v>0</v>
      </c>
      <c r="H642" s="23">
        <f>IFERROR(VLOOKUP($C642,'World Cup Players'!B:X,12,FALSE),0)</f>
        <v>0</v>
      </c>
      <c r="I642" s="23">
        <f>IFERROR(VLOOKUP($C642,'GAME WINNING GOALS'!A:B,2,FALSE),0)</f>
        <v>0</v>
      </c>
      <c r="J642" s="23">
        <f>IFERROR(VLOOKUP($C642,'World Cup Players'!B:X,17,FALSE),0)</f>
        <v>0</v>
      </c>
      <c r="K642" s="23">
        <f>IFERROR(VLOOKUP($C642,'World Cup Players'!B:X,18,FALSE),0)</f>
        <v>0</v>
      </c>
      <c r="L642" s="44">
        <f>IFERROR(VLOOKUP($C642,'World Cup GK'!B:AE,16,FALSE),0)</f>
        <v>0</v>
      </c>
      <c r="M642" s="44">
        <f>IFERROR(VLOOKUP($C642,'World Cup GK'!B:AE,19,FALSE),0)</f>
        <v>0</v>
      </c>
      <c r="N642" s="44">
        <f>IFERROR(VLOOKUP($C642,'World Cup GK'!B:AE,14,FALSE),0)</f>
        <v>0</v>
      </c>
      <c r="O642" s="44">
        <f>IFERROR(VLOOKUP($C642,'World Cup GK'!B:AE,11,FALSE),0)</f>
        <v>0</v>
      </c>
      <c r="P642" s="43">
        <f t="shared" si="161"/>
        <v>1.4193</v>
      </c>
      <c r="S642" s="24"/>
      <c r="T642" s="265" t="s">
        <v>646</v>
      </c>
      <c r="U642" s="23" t="s">
        <v>633</v>
      </c>
      <c r="V642" s="30"/>
      <c r="W642" s="23">
        <v>171</v>
      </c>
      <c r="X642" s="23">
        <v>0</v>
      </c>
      <c r="Y642" s="23">
        <v>0</v>
      </c>
      <c r="Z642" s="23">
        <v>0</v>
      </c>
      <c r="AA642" s="23">
        <v>0</v>
      </c>
      <c r="AB642" s="23">
        <v>0</v>
      </c>
      <c r="AC642" s="44">
        <v>0</v>
      </c>
      <c r="AD642" s="44">
        <v>0</v>
      </c>
      <c r="AE642" s="44">
        <v>0</v>
      </c>
      <c r="AF642" s="44">
        <v>0</v>
      </c>
      <c r="AG642" s="43">
        <v>1.4193</v>
      </c>
      <c r="AI642" s="24"/>
      <c r="AJ642" s="265" t="s">
        <v>646</v>
      </c>
      <c r="AK642" s="23" t="s">
        <v>633</v>
      </c>
      <c r="AL642" s="30"/>
      <c r="AM642" s="397">
        <f t="shared" si="151"/>
        <v>0</v>
      </c>
      <c r="AN642" s="397">
        <f t="shared" si="152"/>
        <v>0</v>
      </c>
      <c r="AO642" s="397">
        <f t="shared" si="152"/>
        <v>0</v>
      </c>
      <c r="AP642" s="397">
        <f t="shared" si="153"/>
        <v>0</v>
      </c>
      <c r="AQ642" s="397">
        <f t="shared" si="153"/>
        <v>0</v>
      </c>
      <c r="AR642" s="397">
        <f t="shared" si="153"/>
        <v>0</v>
      </c>
      <c r="AS642" s="397">
        <f t="shared" si="153"/>
        <v>0</v>
      </c>
      <c r="AT642" s="397">
        <f t="shared" si="154"/>
        <v>0</v>
      </c>
      <c r="AU642" s="397">
        <f t="shared" si="154"/>
        <v>0</v>
      </c>
      <c r="AV642" s="397">
        <f t="shared" si="154"/>
        <v>0</v>
      </c>
      <c r="AW642" s="314">
        <f t="shared" si="155"/>
        <v>0</v>
      </c>
    </row>
    <row r="643" spans="2:49" x14ac:dyDescent="0.25">
      <c r="B643" s="24"/>
      <c r="C643" s="265" t="s">
        <v>387</v>
      </c>
      <c r="D643" s="23" t="str">
        <f>IFERROR(VLOOKUP($C643,'World Cup Players'!B:X,3,FALSE),0)</f>
        <v>us United States</v>
      </c>
      <c r="E643" s="30"/>
      <c r="F643" s="23">
        <f>IFERROR(VLOOKUP($C643,'World Cup Players'!B:X,9,FALSE),0)</f>
        <v>348</v>
      </c>
      <c r="G643" s="23">
        <f>IFERROR(VLOOKUP($C643,'World Cup Players'!B:X,11,FALSE),0)</f>
        <v>0</v>
      </c>
      <c r="H643" s="23">
        <f>IFERROR(VLOOKUP($C643,'World Cup Players'!B:X,12,FALSE),0)</f>
        <v>0</v>
      </c>
      <c r="I643" s="23">
        <f>IFERROR(VLOOKUP($C643,'GAME WINNING GOALS'!A:B,2,FALSE),0)</f>
        <v>0</v>
      </c>
      <c r="J643" s="23">
        <f>IFERROR(VLOOKUP($C643,'World Cup Players'!B:X,17,FALSE),0)</f>
        <v>1</v>
      </c>
      <c r="K643" s="23">
        <f>IFERROR(VLOOKUP($C643,'World Cup Players'!B:X,18,FALSE),0)</f>
        <v>0</v>
      </c>
      <c r="L643" s="44">
        <f>IFERROR(VLOOKUP($C643,'World Cup GK'!B:AE,16,FALSE),0)</f>
        <v>0</v>
      </c>
      <c r="M643" s="44">
        <f>IFERROR(VLOOKUP($C643,'World Cup GK'!B:AE,19,FALSE),0)</f>
        <v>0</v>
      </c>
      <c r="N643" s="44">
        <f>IFERROR(VLOOKUP($C643,'World Cup GK'!B:AE,14,FALSE),0)</f>
        <v>0</v>
      </c>
      <c r="O643" s="44">
        <f>IFERROR(VLOOKUP($C643,'World Cup GK'!B:AE,11,FALSE),0)</f>
        <v>0</v>
      </c>
      <c r="P643" s="43">
        <f t="shared" si="161"/>
        <v>2.6383999999999999</v>
      </c>
      <c r="S643" s="24"/>
      <c r="T643" s="265" t="s">
        <v>387</v>
      </c>
      <c r="U643" s="23" t="s">
        <v>885</v>
      </c>
      <c r="V643" s="30"/>
      <c r="W643" s="23">
        <v>348</v>
      </c>
      <c r="X643" s="23">
        <v>0</v>
      </c>
      <c r="Y643" s="23">
        <v>0</v>
      </c>
      <c r="Z643" s="23">
        <v>0</v>
      </c>
      <c r="AA643" s="23">
        <v>1</v>
      </c>
      <c r="AB643" s="23">
        <v>0</v>
      </c>
      <c r="AC643" s="44">
        <v>0</v>
      </c>
      <c r="AD643" s="44">
        <v>0</v>
      </c>
      <c r="AE643" s="44">
        <v>0</v>
      </c>
      <c r="AF643" s="44">
        <v>0</v>
      </c>
      <c r="AG643" s="43">
        <v>2.6383999999999999</v>
      </c>
      <c r="AI643" s="24"/>
      <c r="AJ643" s="265" t="s">
        <v>387</v>
      </c>
      <c r="AK643" s="23" t="s">
        <v>885</v>
      </c>
      <c r="AL643" s="30"/>
      <c r="AM643" s="397">
        <f t="shared" si="151"/>
        <v>0</v>
      </c>
      <c r="AN643" s="397">
        <f t="shared" si="152"/>
        <v>0</v>
      </c>
      <c r="AO643" s="397">
        <f t="shared" si="152"/>
        <v>0</v>
      </c>
      <c r="AP643" s="397">
        <f t="shared" si="153"/>
        <v>0</v>
      </c>
      <c r="AQ643" s="397">
        <f t="shared" si="153"/>
        <v>0</v>
      </c>
      <c r="AR643" s="397">
        <f t="shared" si="153"/>
        <v>0</v>
      </c>
      <c r="AS643" s="397">
        <f t="shared" si="153"/>
        <v>0</v>
      </c>
      <c r="AT643" s="397">
        <f t="shared" si="154"/>
        <v>0</v>
      </c>
      <c r="AU643" s="397">
        <f t="shared" si="154"/>
        <v>0</v>
      </c>
      <c r="AV643" s="397">
        <f t="shared" si="154"/>
        <v>0</v>
      </c>
      <c r="AW643" s="314">
        <f t="shared" si="155"/>
        <v>0</v>
      </c>
    </row>
    <row r="644" spans="2:49" x14ac:dyDescent="0.25">
      <c r="B644" s="24"/>
      <c r="C644" s="265" t="s">
        <v>423</v>
      </c>
      <c r="D644" s="23" t="str">
        <f>IFERROR(VLOOKUP($C644,'World Cup Players'!B:X,3,FALSE),0)</f>
        <v>ar Argentina</v>
      </c>
      <c r="E644" s="30"/>
      <c r="F644" s="23">
        <f>IFERROR(VLOOKUP($C644,'World Cup Players'!B:X,9,FALSE),0)</f>
        <v>581</v>
      </c>
      <c r="G644" s="23">
        <f>IFERROR(VLOOKUP($C644,'World Cup Players'!B:X,11,FALSE),0)</f>
        <v>1</v>
      </c>
      <c r="H644" s="23">
        <f>IFERROR(VLOOKUP($C644,'World Cup Players'!B:X,12,FALSE),0)</f>
        <v>1</v>
      </c>
      <c r="I644" s="23">
        <f>IFERROR(VLOOKUP($C644,'GAME WINNING GOALS'!A:B,2,FALSE),0)</f>
        <v>0</v>
      </c>
      <c r="J644" s="23">
        <f>IFERROR(VLOOKUP($C644,'World Cup Players'!B:X,17,FALSE),0)</f>
        <v>1</v>
      </c>
      <c r="K644" s="23">
        <f>IFERROR(VLOOKUP($C644,'World Cup Players'!B:X,18,FALSE),0)</f>
        <v>0</v>
      </c>
      <c r="L644" s="44">
        <f>IFERROR(VLOOKUP($C644,'World Cup GK'!B:AE,16,FALSE),0)</f>
        <v>0</v>
      </c>
      <c r="M644" s="44">
        <f>IFERROR(VLOOKUP($C644,'World Cup GK'!B:AE,19,FALSE),0)</f>
        <v>0</v>
      </c>
      <c r="N644" s="44">
        <f>IFERROR(VLOOKUP($C644,'World Cup GK'!B:AE,14,FALSE),0)</f>
        <v>0</v>
      </c>
      <c r="O644" s="44">
        <f>IFERROR(VLOOKUP($C644,'World Cup GK'!B:AE,11,FALSE),0)</f>
        <v>0</v>
      </c>
      <c r="P644" s="43">
        <f t="shared" si="161"/>
        <v>6.5723000000000003</v>
      </c>
      <c r="S644" s="24"/>
      <c r="T644" s="265" t="s">
        <v>423</v>
      </c>
      <c r="U644" s="23" t="s">
        <v>1404</v>
      </c>
      <c r="V644" s="30"/>
      <c r="W644" s="23">
        <v>390</v>
      </c>
      <c r="X644" s="23">
        <v>1</v>
      </c>
      <c r="Y644" s="23">
        <v>1</v>
      </c>
      <c r="Z644" s="23">
        <v>0</v>
      </c>
      <c r="AA644" s="23">
        <v>0</v>
      </c>
      <c r="AB644" s="23">
        <v>0</v>
      </c>
      <c r="AC644" s="44">
        <v>0</v>
      </c>
      <c r="AD644" s="44">
        <v>0</v>
      </c>
      <c r="AE644" s="44">
        <v>0</v>
      </c>
      <c r="AF644" s="44">
        <v>0</v>
      </c>
      <c r="AG644" s="43">
        <v>5.2370000000000001</v>
      </c>
      <c r="AI644" s="24"/>
      <c r="AJ644" s="265" t="s">
        <v>423</v>
      </c>
      <c r="AK644" s="23" t="s">
        <v>1404</v>
      </c>
      <c r="AL644" s="30"/>
      <c r="AM644" s="397">
        <f t="shared" si="151"/>
        <v>191</v>
      </c>
      <c r="AN644" s="397">
        <f t="shared" si="152"/>
        <v>0</v>
      </c>
      <c r="AO644" s="397">
        <f t="shared" si="152"/>
        <v>0</v>
      </c>
      <c r="AP644" s="397">
        <f t="shared" si="153"/>
        <v>0</v>
      </c>
      <c r="AQ644" s="397">
        <f t="shared" si="153"/>
        <v>1</v>
      </c>
      <c r="AR644" s="397">
        <f t="shared" si="153"/>
        <v>0</v>
      </c>
      <c r="AS644" s="397">
        <f t="shared" si="153"/>
        <v>0</v>
      </c>
      <c r="AT644" s="397">
        <f t="shared" si="154"/>
        <v>0</v>
      </c>
      <c r="AU644" s="397">
        <f t="shared" si="154"/>
        <v>0</v>
      </c>
      <c r="AV644" s="397">
        <f t="shared" si="154"/>
        <v>0</v>
      </c>
      <c r="AW644" s="314">
        <f t="shared" ref="AW644:AW646" si="168">P644-AG644</f>
        <v>1.3353000000000002</v>
      </c>
    </row>
    <row r="645" spans="2:49" x14ac:dyDescent="0.25">
      <c r="B645" s="24"/>
      <c r="C645" s="265" t="s">
        <v>233</v>
      </c>
      <c r="D645" s="23" t="str">
        <f>IFERROR(VLOOKUP($C645,'World Cup Players'!B:X,3,FALSE),0)</f>
        <v>ma Morocco</v>
      </c>
      <c r="E645" s="30"/>
      <c r="F645" s="23">
        <f>IFERROR(VLOOKUP($C645,'World Cup Players'!B:X,9,FALSE),0)</f>
        <v>570</v>
      </c>
      <c r="G645" s="23">
        <f>IFERROR(VLOOKUP($C645,'World Cup Players'!B:X,11,FALSE),0)</f>
        <v>1</v>
      </c>
      <c r="H645" s="23">
        <f>IFERROR(VLOOKUP($C645,'World Cup Players'!B:X,12,FALSE),0)</f>
        <v>2</v>
      </c>
      <c r="I645" s="23">
        <f>IFERROR(VLOOKUP($C645,'GAME WINNING GOALS'!A:B,2,FALSE),0)</f>
        <v>0</v>
      </c>
      <c r="J645" s="23">
        <f>IFERROR(VLOOKUP($C645,'World Cup Players'!B:X,17,FALSE),0)</f>
        <v>1</v>
      </c>
      <c r="K645" s="23">
        <f>IFERROR(VLOOKUP($C645,'World Cup Players'!B:X,18,FALSE),0)</f>
        <v>0</v>
      </c>
      <c r="L645" s="44">
        <f>IFERROR(VLOOKUP($C645,'World Cup GK'!B:AE,16,FALSE),0)</f>
        <v>0</v>
      </c>
      <c r="M645" s="44">
        <f>IFERROR(VLOOKUP($C645,'World Cup GK'!B:AE,19,FALSE),0)</f>
        <v>0</v>
      </c>
      <c r="N645" s="44">
        <f>IFERROR(VLOOKUP($C645,'World Cup GK'!B:AE,14,FALSE),0)</f>
        <v>0</v>
      </c>
      <c r="O645" s="44">
        <f>IFERROR(VLOOKUP($C645,'World Cup GK'!B:AE,11,FALSE),0)</f>
        <v>0</v>
      </c>
      <c r="P645" s="43">
        <f t="shared" si="161"/>
        <v>7.4809999999999999</v>
      </c>
      <c r="S645" s="24"/>
      <c r="T645" s="265" t="s">
        <v>233</v>
      </c>
      <c r="U645" s="23" t="s">
        <v>992</v>
      </c>
      <c r="V645" s="30"/>
      <c r="W645" s="23">
        <v>480</v>
      </c>
      <c r="X645" s="23">
        <v>1</v>
      </c>
      <c r="Y645" s="23">
        <v>2</v>
      </c>
      <c r="Z645" s="23">
        <v>0</v>
      </c>
      <c r="AA645" s="23">
        <v>1</v>
      </c>
      <c r="AB645" s="23">
        <v>0</v>
      </c>
      <c r="AC645" s="44">
        <v>0</v>
      </c>
      <c r="AD645" s="44">
        <v>0</v>
      </c>
      <c r="AE645" s="44">
        <v>0</v>
      </c>
      <c r="AF645" s="44">
        <v>0</v>
      </c>
      <c r="AG645" s="43">
        <v>6.734</v>
      </c>
      <c r="AI645" s="24"/>
      <c r="AJ645" s="265" t="s">
        <v>233</v>
      </c>
      <c r="AK645" s="23" t="s">
        <v>992</v>
      </c>
      <c r="AL645" s="30"/>
      <c r="AM645" s="397">
        <f t="shared" si="151"/>
        <v>90</v>
      </c>
      <c r="AN645" s="397">
        <f t="shared" si="152"/>
        <v>0</v>
      </c>
      <c r="AO645" s="397">
        <f t="shared" si="152"/>
        <v>0</v>
      </c>
      <c r="AP645" s="397">
        <f t="shared" si="153"/>
        <v>0</v>
      </c>
      <c r="AQ645" s="397">
        <f t="shared" si="153"/>
        <v>0</v>
      </c>
      <c r="AR645" s="397">
        <f t="shared" si="153"/>
        <v>0</v>
      </c>
      <c r="AS645" s="397">
        <f t="shared" ref="AS645:AV708" si="169">L645-AC645</f>
        <v>0</v>
      </c>
      <c r="AT645" s="397">
        <f t="shared" si="154"/>
        <v>0</v>
      </c>
      <c r="AU645" s="397">
        <f t="shared" si="154"/>
        <v>0</v>
      </c>
      <c r="AV645" s="397">
        <f t="shared" si="154"/>
        <v>0</v>
      </c>
      <c r="AW645" s="314">
        <f t="shared" si="168"/>
        <v>0.74699999999999989</v>
      </c>
    </row>
    <row r="646" spans="2:49" ht="16.5" thickBot="1" x14ac:dyDescent="0.3">
      <c r="B646" s="24"/>
      <c r="C646" s="266" t="s">
        <v>539</v>
      </c>
      <c r="D646" s="23" t="str">
        <f>IFERROR(VLOOKUP($C646,'World Cup Players'!B:X,3,FALSE),0)</f>
        <v>fr France</v>
      </c>
      <c r="E646" s="30"/>
      <c r="F646" s="23">
        <f>IFERROR(VLOOKUP($C646,'World Cup Players'!B:X,9,FALSE),0)</f>
        <v>479</v>
      </c>
      <c r="G646" s="23">
        <f>IFERROR(VLOOKUP($C646,'World Cup Players'!B:X,11,FALSE),0)</f>
        <v>0</v>
      </c>
      <c r="H646" s="23">
        <f>IFERROR(VLOOKUP($C646,'World Cup Players'!B:X,12,FALSE),0)</f>
        <v>0</v>
      </c>
      <c r="I646" s="41">
        <f>IFERROR(VLOOKUP($C646,'GAME WINNING GOALS'!A:B,2,FALSE),0)</f>
        <v>0</v>
      </c>
      <c r="J646" s="23">
        <f>IFERROR(VLOOKUP($C646,'World Cup Players'!B:X,17,FALSE),0)</f>
        <v>0</v>
      </c>
      <c r="K646" s="23">
        <f>IFERROR(VLOOKUP($C646,'World Cup Players'!B:X,18,FALSE),0)</f>
        <v>0</v>
      </c>
      <c r="L646" s="44">
        <f>IFERROR(VLOOKUP($C646,'World Cup GK'!B:AE,16,FALSE),0)</f>
        <v>0</v>
      </c>
      <c r="M646" s="44">
        <f>IFERROR(VLOOKUP($C646,'World Cup GK'!B:AE,19,FALSE),0)</f>
        <v>0</v>
      </c>
      <c r="N646" s="44">
        <f>IFERROR(VLOOKUP($C646,'World Cup GK'!B:AE,14,FALSE),0)</f>
        <v>0</v>
      </c>
      <c r="O646" s="44">
        <f>IFERROR(VLOOKUP($C646,'World Cup GK'!B:AE,11,FALSE),0)</f>
        <v>0</v>
      </c>
      <c r="P646" s="43">
        <f t="shared" si="161"/>
        <v>3.9757000000000002</v>
      </c>
      <c r="S646" s="24"/>
      <c r="T646" s="266" t="s">
        <v>539</v>
      </c>
      <c r="U646" s="23" t="s">
        <v>1420</v>
      </c>
      <c r="V646" s="30"/>
      <c r="W646" s="23">
        <v>360</v>
      </c>
      <c r="X646" s="23">
        <v>0</v>
      </c>
      <c r="Y646" s="23">
        <v>0</v>
      </c>
      <c r="Z646" s="41">
        <v>0</v>
      </c>
      <c r="AA646" s="23">
        <v>0</v>
      </c>
      <c r="AB646" s="23">
        <v>0</v>
      </c>
      <c r="AC646" s="44">
        <v>0</v>
      </c>
      <c r="AD646" s="44">
        <v>0</v>
      </c>
      <c r="AE646" s="44">
        <v>0</v>
      </c>
      <c r="AF646" s="44">
        <v>0</v>
      </c>
      <c r="AG646" s="43">
        <v>2.988</v>
      </c>
      <c r="AI646" s="24"/>
      <c r="AJ646" s="266" t="s">
        <v>539</v>
      </c>
      <c r="AK646" s="23" t="s">
        <v>1420</v>
      </c>
      <c r="AL646" s="30"/>
      <c r="AM646" s="397">
        <f t="shared" ref="AM646:AM709" si="170">F646-W646</f>
        <v>119</v>
      </c>
      <c r="AN646" s="397">
        <f t="shared" ref="AN646:AO709" si="171">G646-X646</f>
        <v>0</v>
      </c>
      <c r="AO646" s="397">
        <f t="shared" si="171"/>
        <v>0</v>
      </c>
      <c r="AP646" s="397">
        <f t="shared" ref="AP646:AV709" si="172">I646-Z646</f>
        <v>0</v>
      </c>
      <c r="AQ646" s="397">
        <f t="shared" si="172"/>
        <v>0</v>
      </c>
      <c r="AR646" s="397">
        <f t="shared" si="172"/>
        <v>0</v>
      </c>
      <c r="AS646" s="397">
        <f t="shared" si="169"/>
        <v>0</v>
      </c>
      <c r="AT646" s="397">
        <f t="shared" si="169"/>
        <v>0</v>
      </c>
      <c r="AU646" s="397">
        <f t="shared" si="169"/>
        <v>0</v>
      </c>
      <c r="AV646" s="397">
        <f t="shared" si="169"/>
        <v>0</v>
      </c>
      <c r="AW646" s="314">
        <f t="shared" si="168"/>
        <v>0.98770000000000024</v>
      </c>
    </row>
    <row r="647" spans="2:49" x14ac:dyDescent="0.25">
      <c r="B647" s="24"/>
      <c r="C647" s="277" t="s">
        <v>537</v>
      </c>
      <c r="D647" s="23" t="str">
        <f>IFERROR(VLOOKUP($C647,'World Cup Players'!B:X,3,FALSE),0)</f>
        <v>pt Portugal</v>
      </c>
      <c r="E647" s="30"/>
      <c r="F647" s="23">
        <f>IFERROR(VLOOKUP($C647,'World Cup Players'!B:X,9,FALSE),0)</f>
        <v>395</v>
      </c>
      <c r="G647" s="23">
        <f>IFERROR(VLOOKUP($C647,'World Cup Players'!B:X,11,FALSE),0)</f>
        <v>1</v>
      </c>
      <c r="H647" s="23">
        <f>IFERROR(VLOOKUP($C647,'World Cup Players'!B:X,12,FALSE),0)</f>
        <v>0</v>
      </c>
      <c r="I647" s="41">
        <f>IFERROR(VLOOKUP($C647,'GAME WINNING GOALS'!A:B,2,FALSE),0)</f>
        <v>0</v>
      </c>
      <c r="J647" s="23">
        <f>IFERROR(VLOOKUP($C647,'World Cup Players'!B:X,17,FALSE),0)</f>
        <v>0</v>
      </c>
      <c r="K647" s="23">
        <f>IFERROR(VLOOKUP($C647,'World Cup Players'!B:X,18,FALSE),0)</f>
        <v>0</v>
      </c>
      <c r="L647" s="44">
        <f>IFERROR(VLOOKUP($C647,'World Cup GK'!B:AE,16,FALSE),0)</f>
        <v>0</v>
      </c>
      <c r="M647" s="44">
        <f>IFERROR(VLOOKUP($C647,'World Cup GK'!B:AE,19,FALSE),0)</f>
        <v>0</v>
      </c>
      <c r="N647" s="44">
        <f>IFERROR(VLOOKUP($C647,'World Cup GK'!B:AE,14,FALSE),0)</f>
        <v>0</v>
      </c>
      <c r="O647" s="44">
        <f>IFERROR(VLOOKUP($C647,'World Cup GK'!B:AE,11,FALSE),0)</f>
        <v>0</v>
      </c>
      <c r="P647" s="43">
        <f t="shared" si="161"/>
        <v>4.2785000000000002</v>
      </c>
      <c r="S647" s="24"/>
      <c r="T647" s="277" t="s">
        <v>537</v>
      </c>
      <c r="U647" s="23" t="s">
        <v>1545</v>
      </c>
      <c r="V647" s="30"/>
      <c r="W647" s="23">
        <v>395</v>
      </c>
      <c r="X647" s="23">
        <v>1</v>
      </c>
      <c r="Y647" s="23">
        <v>0</v>
      </c>
      <c r="Z647" s="41">
        <v>0</v>
      </c>
      <c r="AA647" s="23">
        <v>0</v>
      </c>
      <c r="AB647" s="23">
        <v>0</v>
      </c>
      <c r="AC647" s="44">
        <v>0</v>
      </c>
      <c r="AD647" s="44">
        <v>0</v>
      </c>
      <c r="AE647" s="44">
        <v>0</v>
      </c>
      <c r="AF647" s="44">
        <v>0</v>
      </c>
      <c r="AG647" s="43">
        <v>4.2785000000000002</v>
      </c>
      <c r="AI647" s="24"/>
      <c r="AJ647" s="277" t="s">
        <v>537</v>
      </c>
      <c r="AK647" s="23" t="s">
        <v>1545</v>
      </c>
      <c r="AL647" s="30"/>
      <c r="AM647" s="397">
        <f t="shared" si="170"/>
        <v>0</v>
      </c>
      <c r="AN647" s="397">
        <f t="shared" si="171"/>
        <v>0</v>
      </c>
      <c r="AO647" s="397">
        <f t="shared" si="171"/>
        <v>0</v>
      </c>
      <c r="AP647" s="397">
        <f t="shared" si="172"/>
        <v>0</v>
      </c>
      <c r="AQ647" s="397">
        <f t="shared" si="172"/>
        <v>0</v>
      </c>
      <c r="AR647" s="397">
        <f t="shared" si="172"/>
        <v>0</v>
      </c>
      <c r="AS647" s="397">
        <f t="shared" si="169"/>
        <v>0</v>
      </c>
      <c r="AT647" s="397">
        <f t="shared" si="169"/>
        <v>0</v>
      </c>
      <c r="AU647" s="397">
        <f t="shared" si="169"/>
        <v>0</v>
      </c>
      <c r="AV647" s="397">
        <f t="shared" si="169"/>
        <v>0</v>
      </c>
      <c r="AW647" s="314">
        <f t="shared" ref="AW647:AW709" si="173">AG647-P647</f>
        <v>0</v>
      </c>
    </row>
    <row r="648" spans="2:49" x14ac:dyDescent="0.25">
      <c r="B648" s="24"/>
      <c r="C648" s="266" t="s">
        <v>558</v>
      </c>
      <c r="D648" s="23" t="str">
        <f>IFERROR(VLOOKUP($C648,'World Cup Players'!B:X,3,FALSE),0)</f>
        <v>fr France</v>
      </c>
      <c r="E648" s="30"/>
      <c r="F648" s="23">
        <f>IFERROR(VLOOKUP($C648,'World Cup Players'!B:X,9,FALSE),0)</f>
        <v>630</v>
      </c>
      <c r="G648" s="23">
        <f>IFERROR(VLOOKUP($C648,'World Cup Players'!B:X,11,FALSE),0)</f>
        <v>0</v>
      </c>
      <c r="H648" s="23">
        <f>IFERROR(VLOOKUP($C648,'World Cup Players'!B:X,12,FALSE),0)</f>
        <v>0</v>
      </c>
      <c r="I648" s="41">
        <f>IFERROR(VLOOKUP($C648,'GAME WINNING GOALS'!A:B,2,FALSE),0)</f>
        <v>0</v>
      </c>
      <c r="J648" s="23">
        <f>IFERROR(VLOOKUP($C648,'World Cup Players'!B:X,17,FALSE),0)</f>
        <v>0</v>
      </c>
      <c r="K648" s="23">
        <f>IFERROR(VLOOKUP($C648,'World Cup Players'!B:X,18,FALSE),0)</f>
        <v>0</v>
      </c>
      <c r="L648" s="44">
        <f>IFERROR(VLOOKUP($C648,'World Cup GK'!B:AE,16,FALSE),0)</f>
        <v>6</v>
      </c>
      <c r="M648" s="44">
        <f>IFERROR(VLOOKUP($C648,'World Cup GK'!B:AE,19,FALSE),0)</f>
        <v>4</v>
      </c>
      <c r="N648" s="44">
        <f>IFERROR(VLOOKUP($C648,'World Cup GK'!B:AE,14,FALSE),0)</f>
        <v>8</v>
      </c>
      <c r="O648" s="44">
        <f>IFERROR(VLOOKUP($C648,'World Cup GK'!B:AE,11,FALSE),0)</f>
        <v>4</v>
      </c>
      <c r="P648" s="43">
        <f t="shared" si="161"/>
        <v>15.829000000000001</v>
      </c>
      <c r="S648" s="24"/>
      <c r="T648" s="266" t="s">
        <v>558</v>
      </c>
      <c r="U648" s="23" t="s">
        <v>1420</v>
      </c>
      <c r="V648" s="30"/>
      <c r="W648" s="23">
        <v>450</v>
      </c>
      <c r="X648" s="23">
        <v>0</v>
      </c>
      <c r="Y648" s="23">
        <v>0</v>
      </c>
      <c r="Z648" s="41">
        <v>0</v>
      </c>
      <c r="AA648" s="23">
        <v>0</v>
      </c>
      <c r="AB648" s="23">
        <v>0</v>
      </c>
      <c r="AC648" s="44">
        <v>5</v>
      </c>
      <c r="AD648" s="44">
        <v>3</v>
      </c>
      <c r="AE648" s="44">
        <v>7</v>
      </c>
      <c r="AF648" s="44">
        <v>2</v>
      </c>
      <c r="AG648" s="43">
        <v>12.635</v>
      </c>
      <c r="AI648" s="24"/>
      <c r="AJ648" s="266" t="s">
        <v>558</v>
      </c>
      <c r="AK648" s="23" t="s">
        <v>1420</v>
      </c>
      <c r="AL648" s="30"/>
      <c r="AM648" s="397">
        <f t="shared" si="170"/>
        <v>180</v>
      </c>
      <c r="AN648" s="397">
        <f t="shared" si="171"/>
        <v>0</v>
      </c>
      <c r="AO648" s="397">
        <f t="shared" si="171"/>
        <v>0</v>
      </c>
      <c r="AP648" s="397">
        <f t="shared" si="172"/>
        <v>0</v>
      </c>
      <c r="AQ648" s="397">
        <f t="shared" si="172"/>
        <v>0</v>
      </c>
      <c r="AR648" s="397">
        <f t="shared" si="172"/>
        <v>0</v>
      </c>
      <c r="AS648" s="397">
        <f t="shared" si="169"/>
        <v>1</v>
      </c>
      <c r="AT648" s="397">
        <f t="shared" si="169"/>
        <v>1</v>
      </c>
      <c r="AU648" s="397">
        <f t="shared" si="169"/>
        <v>1</v>
      </c>
      <c r="AV648" s="397">
        <f t="shared" si="169"/>
        <v>2</v>
      </c>
      <c r="AW648" s="314">
        <f t="shared" ref="AW648:AW650" si="174">P648-AG648</f>
        <v>3.1940000000000008</v>
      </c>
    </row>
    <row r="649" spans="2:49" x14ac:dyDescent="0.25">
      <c r="B649" s="24"/>
      <c r="C649" s="266" t="s">
        <v>45</v>
      </c>
      <c r="D649" s="23" t="str">
        <f>IFERROR(VLOOKUP($C649,'World Cup Players'!B:X,3,FALSE),0)</f>
        <v>eng England</v>
      </c>
      <c r="E649" s="30"/>
      <c r="F649" s="23">
        <f>IFERROR(VLOOKUP($C649,'World Cup Players'!B:X,9,FALSE),0)</f>
        <v>660</v>
      </c>
      <c r="G649" s="23">
        <f>IFERROR(VLOOKUP($C649,'World Cup Players'!B:X,11,FALSE),0)</f>
        <v>0</v>
      </c>
      <c r="H649" s="23">
        <f>IFERROR(VLOOKUP($C649,'World Cup Players'!B:X,12,FALSE),0)</f>
        <v>0</v>
      </c>
      <c r="I649" s="41">
        <f>IFERROR(VLOOKUP($C649,'GAME WINNING GOALS'!A:B,2,FALSE),0)</f>
        <v>0</v>
      </c>
      <c r="J649" s="23">
        <f>IFERROR(VLOOKUP($C649,'World Cup Players'!B:X,17,FALSE),0)</f>
        <v>0</v>
      </c>
      <c r="K649" s="23">
        <f>IFERROR(VLOOKUP($C649,'World Cup Players'!B:X,18,FALSE),0)</f>
        <v>0</v>
      </c>
      <c r="L649" s="44">
        <f>IFERROR(VLOOKUP($C649,'World Cup GK'!B:AE,16,FALSE),0)</f>
        <v>5</v>
      </c>
      <c r="M649" s="44">
        <f>IFERROR(VLOOKUP($C649,'World Cup GK'!B:AE,19,FALSE),0)</f>
        <v>2</v>
      </c>
      <c r="N649" s="44">
        <f>IFERROR(VLOOKUP($C649,'World Cup GK'!B:AE,14,FALSE),0)</f>
        <v>15</v>
      </c>
      <c r="O649" s="44">
        <f>IFERROR(VLOOKUP($C649,'World Cup GK'!B:AE,11,FALSE),0)</f>
        <v>8</v>
      </c>
      <c r="P649" s="43">
        <f t="shared" si="161"/>
        <v>13.478</v>
      </c>
      <c r="S649" s="24"/>
      <c r="T649" s="266" t="s">
        <v>45</v>
      </c>
      <c r="U649" s="23" t="s">
        <v>1542</v>
      </c>
      <c r="V649" s="30"/>
      <c r="W649" s="23">
        <v>450</v>
      </c>
      <c r="X649" s="23">
        <v>0</v>
      </c>
      <c r="Y649" s="23">
        <v>0</v>
      </c>
      <c r="Z649" s="41">
        <v>0</v>
      </c>
      <c r="AA649" s="23">
        <v>0</v>
      </c>
      <c r="AB649" s="23">
        <v>0</v>
      </c>
      <c r="AC649" s="44">
        <v>4</v>
      </c>
      <c r="AD649" s="44">
        <v>2</v>
      </c>
      <c r="AE649" s="44">
        <v>9</v>
      </c>
      <c r="AF649" s="44">
        <v>5</v>
      </c>
      <c r="AG649" s="43">
        <v>10.285</v>
      </c>
      <c r="AI649" s="24"/>
      <c r="AJ649" s="266" t="s">
        <v>45</v>
      </c>
      <c r="AK649" s="23" t="s">
        <v>1542</v>
      </c>
      <c r="AL649" s="30"/>
      <c r="AM649" s="397">
        <f t="shared" si="170"/>
        <v>210</v>
      </c>
      <c r="AN649" s="397">
        <f t="shared" si="171"/>
        <v>0</v>
      </c>
      <c r="AO649" s="397">
        <f t="shared" si="171"/>
        <v>0</v>
      </c>
      <c r="AP649" s="397">
        <f t="shared" si="172"/>
        <v>0</v>
      </c>
      <c r="AQ649" s="397">
        <f t="shared" si="172"/>
        <v>0</v>
      </c>
      <c r="AR649" s="397">
        <f t="shared" si="172"/>
        <v>0</v>
      </c>
      <c r="AS649" s="397">
        <f t="shared" si="169"/>
        <v>1</v>
      </c>
      <c r="AT649" s="397">
        <f t="shared" si="169"/>
        <v>0</v>
      </c>
      <c r="AU649" s="397">
        <f t="shared" si="169"/>
        <v>6</v>
      </c>
      <c r="AV649" s="397">
        <f t="shared" si="169"/>
        <v>3</v>
      </c>
      <c r="AW649" s="314">
        <f t="shared" si="174"/>
        <v>3.1929999999999996</v>
      </c>
    </row>
    <row r="650" spans="2:49" x14ac:dyDescent="0.25">
      <c r="B650" s="24"/>
      <c r="C650" s="265" t="s">
        <v>789</v>
      </c>
      <c r="D650" s="23" t="str">
        <f>IFERROR(VLOOKUP($C650,'World Cup Players'!B:X,3,FALSE),0)</f>
        <v>ch Switzerland</v>
      </c>
      <c r="E650" s="30"/>
      <c r="F650" s="23">
        <f>IFERROR(VLOOKUP($C650,'World Cup Players'!B:X,9,FALSE),0)</f>
        <v>600</v>
      </c>
      <c r="G650" s="23">
        <f>IFERROR(VLOOKUP($C650,'World Cup Players'!B:X,11,FALSE),0)</f>
        <v>0</v>
      </c>
      <c r="H650" s="23">
        <f>IFERROR(VLOOKUP($C650,'World Cup Players'!B:X,12,FALSE),0)</f>
        <v>0</v>
      </c>
      <c r="I650" s="23">
        <f>IFERROR(VLOOKUP($C650,'GAME WINNING GOALS'!A:B,2,FALSE),0)</f>
        <v>0</v>
      </c>
      <c r="J650" s="23">
        <f>IFERROR(VLOOKUP($C650,'World Cup Players'!B:X,17,FALSE),0)</f>
        <v>0</v>
      </c>
      <c r="K650" s="23">
        <f>IFERROR(VLOOKUP($C650,'World Cup Players'!B:X,18,FALSE),0)</f>
        <v>0</v>
      </c>
      <c r="L650" s="44">
        <f>IFERROR(VLOOKUP($C650,'World Cup GK'!B:AE,16,FALSE),0)</f>
        <v>3</v>
      </c>
      <c r="M650" s="44">
        <f>IFERROR(VLOOKUP($C650,'World Cup GK'!B:AE,19,FALSE),0)</f>
        <v>2</v>
      </c>
      <c r="N650" s="44">
        <f>IFERROR(VLOOKUP($C650,'World Cup GK'!B:AE,14,FALSE),0)</f>
        <v>20</v>
      </c>
      <c r="O650" s="44">
        <f>IFERROR(VLOOKUP($C650,'World Cup GK'!B:AE,11,FALSE),0)</f>
        <v>6</v>
      </c>
      <c r="P650" s="43">
        <f t="shared" si="161"/>
        <v>12.48</v>
      </c>
      <c r="S650" s="24"/>
      <c r="T650" s="265" t="s">
        <v>789</v>
      </c>
      <c r="U650" s="23" t="s">
        <v>635</v>
      </c>
      <c r="V650" s="30"/>
      <c r="W650" s="23">
        <v>480</v>
      </c>
      <c r="X650" s="23">
        <v>0</v>
      </c>
      <c r="Y650" s="23">
        <v>0</v>
      </c>
      <c r="Z650" s="23">
        <v>0</v>
      </c>
      <c r="AA650" s="23">
        <v>0</v>
      </c>
      <c r="AB650" s="23">
        <v>0</v>
      </c>
      <c r="AC650" s="44">
        <v>3</v>
      </c>
      <c r="AD650" s="44">
        <v>2</v>
      </c>
      <c r="AE650" s="44">
        <v>16</v>
      </c>
      <c r="AF650" s="44">
        <v>3</v>
      </c>
      <c r="AG650" s="43">
        <v>11.434000000000001</v>
      </c>
      <c r="AI650" s="24"/>
      <c r="AJ650" s="265" t="s">
        <v>789</v>
      </c>
      <c r="AK650" s="23" t="s">
        <v>635</v>
      </c>
      <c r="AL650" s="30"/>
      <c r="AM650" s="397">
        <f t="shared" si="170"/>
        <v>120</v>
      </c>
      <c r="AN650" s="397">
        <f t="shared" si="171"/>
        <v>0</v>
      </c>
      <c r="AO650" s="397">
        <f t="shared" si="171"/>
        <v>0</v>
      </c>
      <c r="AP650" s="397">
        <f t="shared" si="172"/>
        <v>0</v>
      </c>
      <c r="AQ650" s="397">
        <f t="shared" si="172"/>
        <v>0</v>
      </c>
      <c r="AR650" s="397">
        <f t="shared" si="172"/>
        <v>0</v>
      </c>
      <c r="AS650" s="397">
        <f t="shared" si="169"/>
        <v>0</v>
      </c>
      <c r="AT650" s="397">
        <f t="shared" si="169"/>
        <v>0</v>
      </c>
      <c r="AU650" s="397">
        <f t="shared" si="169"/>
        <v>4</v>
      </c>
      <c r="AV650" s="397">
        <f t="shared" si="169"/>
        <v>3</v>
      </c>
      <c r="AW650" s="314">
        <f t="shared" si="174"/>
        <v>1.0459999999999994</v>
      </c>
    </row>
    <row r="651" spans="2:49" x14ac:dyDescent="0.25">
      <c r="B651" s="24"/>
      <c r="C651" s="265" t="s">
        <v>788</v>
      </c>
      <c r="D651" s="23" t="str">
        <f>IFERROR(VLOOKUP($C651,'World Cup Players'!B:X,3,FALSE),0)</f>
        <v>tr Türkiye</v>
      </c>
      <c r="E651" s="30"/>
      <c r="F651" s="23">
        <f>IFERROR(VLOOKUP($C651,'World Cup Players'!B:X,9,FALSE),0)</f>
        <v>270</v>
      </c>
      <c r="G651" s="23">
        <f>IFERROR(VLOOKUP($C651,'World Cup Players'!B:X,11,FALSE),0)</f>
        <v>0</v>
      </c>
      <c r="H651" s="23">
        <f>IFERROR(VLOOKUP($C651,'World Cup Players'!B:X,12,FALSE),0)</f>
        <v>0</v>
      </c>
      <c r="I651" s="23">
        <f>IFERROR(VLOOKUP($C651,'GAME WINNING GOALS'!A:B,2,FALSE),0)</f>
        <v>0</v>
      </c>
      <c r="J651" s="23">
        <f>IFERROR(VLOOKUP($C651,'World Cup Players'!B:X,17,FALSE),0)</f>
        <v>0</v>
      </c>
      <c r="K651" s="23">
        <f>IFERROR(VLOOKUP($C651,'World Cup Players'!B:X,18,FALSE),0)</f>
        <v>0</v>
      </c>
      <c r="L651" s="44">
        <f>IFERROR(VLOOKUP($C651,'World Cup GK'!B:AE,16,FALSE),0)</f>
        <v>1</v>
      </c>
      <c r="M651" s="44">
        <f>IFERROR(VLOOKUP($C651,'World Cup GK'!B:AE,19,FALSE),0)</f>
        <v>0</v>
      </c>
      <c r="N651" s="44">
        <f>IFERROR(VLOOKUP($C651,'World Cup GK'!B:AE,14,FALSE),0)</f>
        <v>8</v>
      </c>
      <c r="O651" s="44">
        <f>IFERROR(VLOOKUP($C651,'World Cup GK'!B:AE,11,FALSE),0)</f>
        <v>5</v>
      </c>
      <c r="P651" s="43">
        <f t="shared" si="161"/>
        <v>3.5910000000000002</v>
      </c>
      <c r="S651" s="24"/>
      <c r="T651" s="265" t="s">
        <v>788</v>
      </c>
      <c r="U651" s="23" t="s">
        <v>654</v>
      </c>
      <c r="V651" s="30"/>
      <c r="W651" s="23">
        <v>270</v>
      </c>
      <c r="X651" s="23">
        <v>0</v>
      </c>
      <c r="Y651" s="23">
        <v>0</v>
      </c>
      <c r="Z651" s="23">
        <v>0</v>
      </c>
      <c r="AA651" s="23">
        <v>0</v>
      </c>
      <c r="AB651" s="23">
        <v>0</v>
      </c>
      <c r="AC651" s="44">
        <v>1</v>
      </c>
      <c r="AD651" s="44">
        <v>0</v>
      </c>
      <c r="AE651" s="44">
        <v>8</v>
      </c>
      <c r="AF651" s="44">
        <v>5</v>
      </c>
      <c r="AG651" s="43">
        <v>3.5910000000000002</v>
      </c>
      <c r="AI651" s="24"/>
      <c r="AJ651" s="265" t="s">
        <v>788</v>
      </c>
      <c r="AK651" s="23" t="s">
        <v>654</v>
      </c>
      <c r="AL651" s="30"/>
      <c r="AM651" s="397">
        <f t="shared" si="170"/>
        <v>0</v>
      </c>
      <c r="AN651" s="397">
        <f t="shared" si="171"/>
        <v>0</v>
      </c>
      <c r="AO651" s="397">
        <f t="shared" si="171"/>
        <v>0</v>
      </c>
      <c r="AP651" s="397">
        <f t="shared" si="172"/>
        <v>0</v>
      </c>
      <c r="AQ651" s="397">
        <f t="shared" si="172"/>
        <v>0</v>
      </c>
      <c r="AR651" s="397">
        <f t="shared" si="172"/>
        <v>0</v>
      </c>
      <c r="AS651" s="397">
        <f t="shared" si="169"/>
        <v>0</v>
      </c>
      <c r="AT651" s="397">
        <f t="shared" si="169"/>
        <v>0</v>
      </c>
      <c r="AU651" s="397">
        <f t="shared" si="169"/>
        <v>0</v>
      </c>
      <c r="AV651" s="397">
        <f t="shared" si="169"/>
        <v>0</v>
      </c>
      <c r="AW651" s="314">
        <f t="shared" si="173"/>
        <v>0</v>
      </c>
    </row>
    <row r="652" spans="2:49" x14ac:dyDescent="0.25">
      <c r="B652" s="24"/>
      <c r="C652" s="265" t="s">
        <v>343</v>
      </c>
      <c r="D652" s="23" t="str">
        <f>IFERROR(VLOOKUP($C652,'World Cup Players'!B:X,3,FALSE),0)</f>
        <v>ec Ecuador</v>
      </c>
      <c r="E652" s="30"/>
      <c r="F652" s="23">
        <f>IFERROR(VLOOKUP($C652,'World Cup Players'!B:X,9,FALSE),0)</f>
        <v>360</v>
      </c>
      <c r="G652" s="23">
        <f>IFERROR(VLOOKUP($C652,'World Cup Players'!B:X,11,FALSE),0)</f>
        <v>0</v>
      </c>
      <c r="H652" s="23">
        <f>IFERROR(VLOOKUP($C652,'World Cup Players'!B:X,12,FALSE),0)</f>
        <v>0</v>
      </c>
      <c r="I652" s="23">
        <f>IFERROR(VLOOKUP($C652,'GAME WINNING GOALS'!A:B,2,FALSE),0)</f>
        <v>0</v>
      </c>
      <c r="J652" s="23">
        <f>IFERROR(VLOOKUP($C652,'World Cup Players'!#REF!,16,FALSE),0)</f>
        <v>0</v>
      </c>
      <c r="K652" s="23">
        <f>IFERROR(VLOOKUP($C652,'World Cup Players'!#REF!,16,FALSE),0)</f>
        <v>0</v>
      </c>
      <c r="L652" s="44">
        <f>IFERROR(VLOOKUP($C652,'World Cup GK'!B:AE,16,FALSE),0)</f>
        <v>1</v>
      </c>
      <c r="M652" s="44">
        <f>IFERROR(VLOOKUP($C652,'World Cup GK'!B:AE,19,FALSE),0)</f>
        <v>1</v>
      </c>
      <c r="N652" s="44">
        <f>IFERROR(VLOOKUP($C652,'World Cup GK'!B:AE,14,FALSE),0)</f>
        <v>9</v>
      </c>
      <c r="O652" s="44">
        <f>IFERROR(VLOOKUP($C652,'World Cup GK'!B:AE,11,FALSE),0)</f>
        <v>4</v>
      </c>
      <c r="P652" s="43">
        <f t="shared" si="161"/>
        <v>5.7879999999999994</v>
      </c>
      <c r="S652" s="24"/>
      <c r="T652" s="265" t="s">
        <v>343</v>
      </c>
      <c r="U652" s="23" t="s">
        <v>1104</v>
      </c>
      <c r="V652" s="30"/>
      <c r="W652" s="23">
        <v>360</v>
      </c>
      <c r="X652" s="23">
        <v>0</v>
      </c>
      <c r="Y652" s="23">
        <v>0</v>
      </c>
      <c r="Z652" s="23">
        <v>0</v>
      </c>
      <c r="AA652" s="23">
        <v>0</v>
      </c>
      <c r="AB652" s="23">
        <v>0</v>
      </c>
      <c r="AC652" s="44">
        <v>1</v>
      </c>
      <c r="AD652" s="44">
        <v>1</v>
      </c>
      <c r="AE652" s="44">
        <v>9</v>
      </c>
      <c r="AF652" s="44">
        <v>4</v>
      </c>
      <c r="AG652" s="43">
        <v>5.7879999999999994</v>
      </c>
      <c r="AI652" s="24"/>
      <c r="AJ652" s="265" t="s">
        <v>343</v>
      </c>
      <c r="AK652" s="23" t="s">
        <v>1104</v>
      </c>
      <c r="AL652" s="30"/>
      <c r="AM652" s="397">
        <f t="shared" si="170"/>
        <v>0</v>
      </c>
      <c r="AN652" s="397">
        <f t="shared" si="171"/>
        <v>0</v>
      </c>
      <c r="AO652" s="397">
        <f t="shared" si="171"/>
        <v>0</v>
      </c>
      <c r="AP652" s="397">
        <f t="shared" si="172"/>
        <v>0</v>
      </c>
      <c r="AQ652" s="397">
        <f t="shared" si="172"/>
        <v>0</v>
      </c>
      <c r="AR652" s="397">
        <f t="shared" si="172"/>
        <v>0</v>
      </c>
      <c r="AS652" s="397">
        <f t="shared" si="169"/>
        <v>0</v>
      </c>
      <c r="AT652" s="397">
        <f t="shared" si="169"/>
        <v>0</v>
      </c>
      <c r="AU652" s="397">
        <f t="shared" si="169"/>
        <v>0</v>
      </c>
      <c r="AV652" s="397">
        <f t="shared" si="169"/>
        <v>0</v>
      </c>
      <c r="AW652" s="314">
        <f t="shared" si="173"/>
        <v>0</v>
      </c>
    </row>
    <row r="653" spans="2:49" x14ac:dyDescent="0.25">
      <c r="B653" s="24"/>
      <c r="C653" s="265" t="s">
        <v>133</v>
      </c>
      <c r="D653" s="23">
        <f>IFERROR(VLOOKUP($C653,'World Cup Players'!B:X,3,FALSE),0)</f>
        <v>0</v>
      </c>
      <c r="E653" s="30"/>
      <c r="L653" s="44"/>
      <c r="M653" s="44"/>
      <c r="N653" s="44"/>
      <c r="O653" s="44"/>
      <c r="S653" s="24"/>
      <c r="T653" s="265" t="s">
        <v>133</v>
      </c>
      <c r="U653" s="23">
        <v>0</v>
      </c>
      <c r="V653" s="30"/>
      <c r="W653" s="23">
        <v>0</v>
      </c>
      <c r="X653" s="23">
        <v>0</v>
      </c>
      <c r="Y653" s="23">
        <v>0</v>
      </c>
      <c r="Z653" s="23">
        <v>0</v>
      </c>
      <c r="AA653" s="23">
        <v>0</v>
      </c>
      <c r="AB653" s="23">
        <v>0</v>
      </c>
      <c r="AC653" s="44">
        <v>0</v>
      </c>
      <c r="AD653" s="44">
        <v>0</v>
      </c>
      <c r="AE653" s="44">
        <v>0</v>
      </c>
      <c r="AF653" s="44">
        <v>0</v>
      </c>
      <c r="AG653" s="43">
        <v>0</v>
      </c>
      <c r="AI653" s="24"/>
      <c r="AJ653" s="265" t="s">
        <v>133</v>
      </c>
      <c r="AK653" s="23">
        <v>0</v>
      </c>
      <c r="AL653" s="30"/>
      <c r="AM653" s="397">
        <f t="shared" si="170"/>
        <v>0</v>
      </c>
      <c r="AN653" s="397">
        <f t="shared" si="171"/>
        <v>0</v>
      </c>
      <c r="AO653" s="397">
        <f t="shared" si="171"/>
        <v>0</v>
      </c>
      <c r="AP653" s="397">
        <f t="shared" si="172"/>
        <v>0</v>
      </c>
      <c r="AQ653" s="397">
        <f t="shared" si="172"/>
        <v>0</v>
      </c>
      <c r="AR653" s="397">
        <f t="shared" si="172"/>
        <v>0</v>
      </c>
      <c r="AS653" s="397">
        <f t="shared" si="169"/>
        <v>0</v>
      </c>
      <c r="AT653" s="397">
        <f t="shared" si="169"/>
        <v>0</v>
      </c>
      <c r="AU653" s="397">
        <f t="shared" si="169"/>
        <v>0</v>
      </c>
      <c r="AV653" s="397">
        <f t="shared" si="169"/>
        <v>0</v>
      </c>
      <c r="AW653" s="314">
        <f t="shared" ref="AW653:AW658" si="175">P653-AG653</f>
        <v>0</v>
      </c>
    </row>
    <row r="654" spans="2:49" x14ac:dyDescent="0.25">
      <c r="B654" s="24"/>
      <c r="C654" s="265" t="s">
        <v>155</v>
      </c>
      <c r="D654" s="23">
        <f>IFERROR(VLOOKUP($C654,'World Cup Players'!B:X,3,FALSE),0)</f>
        <v>0</v>
      </c>
      <c r="E654" s="30"/>
      <c r="L654" s="44"/>
      <c r="M654" s="44"/>
      <c r="N654" s="44"/>
      <c r="O654" s="44"/>
      <c r="S654" s="24"/>
      <c r="T654" s="265" t="s">
        <v>155</v>
      </c>
      <c r="U654" s="23">
        <v>0</v>
      </c>
      <c r="V654" s="30"/>
      <c r="W654" s="23">
        <v>0</v>
      </c>
      <c r="X654" s="23">
        <v>0</v>
      </c>
      <c r="Y654" s="23">
        <v>0</v>
      </c>
      <c r="Z654" s="23">
        <v>0</v>
      </c>
      <c r="AA654" s="23">
        <v>0</v>
      </c>
      <c r="AB654" s="23">
        <v>0</v>
      </c>
      <c r="AC654" s="44">
        <v>0</v>
      </c>
      <c r="AD654" s="44">
        <v>0</v>
      </c>
      <c r="AE654" s="44">
        <v>0</v>
      </c>
      <c r="AF654" s="44">
        <v>0</v>
      </c>
      <c r="AG654" s="43">
        <v>0</v>
      </c>
      <c r="AI654" s="24"/>
      <c r="AJ654" s="265" t="s">
        <v>155</v>
      </c>
      <c r="AK654" s="23">
        <v>0</v>
      </c>
      <c r="AL654" s="30"/>
      <c r="AM654" s="397">
        <f t="shared" si="170"/>
        <v>0</v>
      </c>
      <c r="AN654" s="397">
        <f t="shared" si="171"/>
        <v>0</v>
      </c>
      <c r="AO654" s="397">
        <f t="shared" si="171"/>
        <v>0</v>
      </c>
      <c r="AP654" s="397">
        <f t="shared" si="172"/>
        <v>0</v>
      </c>
      <c r="AQ654" s="397">
        <f t="shared" si="172"/>
        <v>0</v>
      </c>
      <c r="AR654" s="397">
        <f t="shared" si="172"/>
        <v>0</v>
      </c>
      <c r="AS654" s="397">
        <f t="shared" si="169"/>
        <v>0</v>
      </c>
      <c r="AT654" s="397">
        <f t="shared" si="169"/>
        <v>0</v>
      </c>
      <c r="AU654" s="397">
        <f t="shared" si="169"/>
        <v>0</v>
      </c>
      <c r="AV654" s="397">
        <f t="shared" si="169"/>
        <v>0</v>
      </c>
      <c r="AW654" s="314">
        <f t="shared" si="175"/>
        <v>0</v>
      </c>
    </row>
    <row r="655" spans="2:49" x14ac:dyDescent="0.25">
      <c r="B655" s="24"/>
      <c r="C655" s="265" t="s">
        <v>158</v>
      </c>
      <c r="D655" s="23">
        <f>IFERROR(VLOOKUP($C655,'World Cup Players'!B:X,3,FALSE),0)</f>
        <v>0</v>
      </c>
      <c r="E655" s="30"/>
      <c r="L655" s="44"/>
      <c r="M655" s="44"/>
      <c r="N655" s="44"/>
      <c r="O655" s="44"/>
      <c r="S655" s="24"/>
      <c r="T655" s="265" t="s">
        <v>158</v>
      </c>
      <c r="U655" s="23">
        <v>0</v>
      </c>
      <c r="V655" s="30"/>
      <c r="W655" s="23">
        <v>0</v>
      </c>
      <c r="X655" s="23">
        <v>0</v>
      </c>
      <c r="Y655" s="23">
        <v>0</v>
      </c>
      <c r="Z655" s="23">
        <v>0</v>
      </c>
      <c r="AA655" s="23">
        <v>0</v>
      </c>
      <c r="AB655" s="23">
        <v>0</v>
      </c>
      <c r="AC655" s="44">
        <v>0</v>
      </c>
      <c r="AD655" s="44">
        <v>0</v>
      </c>
      <c r="AE655" s="44">
        <v>0</v>
      </c>
      <c r="AF655" s="44">
        <v>0</v>
      </c>
      <c r="AG655" s="43">
        <v>0</v>
      </c>
      <c r="AI655" s="24"/>
      <c r="AJ655" s="265" t="s">
        <v>158</v>
      </c>
      <c r="AK655" s="23">
        <v>0</v>
      </c>
      <c r="AL655" s="30"/>
      <c r="AM655" s="397">
        <f t="shared" si="170"/>
        <v>0</v>
      </c>
      <c r="AN655" s="397">
        <f t="shared" si="171"/>
        <v>0</v>
      </c>
      <c r="AO655" s="397">
        <f t="shared" si="171"/>
        <v>0</v>
      </c>
      <c r="AP655" s="397">
        <f t="shared" si="172"/>
        <v>0</v>
      </c>
      <c r="AQ655" s="397">
        <f t="shared" si="172"/>
        <v>0</v>
      </c>
      <c r="AR655" s="397">
        <f t="shared" si="172"/>
        <v>0</v>
      </c>
      <c r="AS655" s="397">
        <f t="shared" si="169"/>
        <v>0</v>
      </c>
      <c r="AT655" s="397">
        <f t="shared" si="169"/>
        <v>0</v>
      </c>
      <c r="AU655" s="397">
        <f t="shared" si="169"/>
        <v>0</v>
      </c>
      <c r="AV655" s="397">
        <f t="shared" si="169"/>
        <v>0</v>
      </c>
      <c r="AW655" s="314">
        <f t="shared" si="175"/>
        <v>0</v>
      </c>
    </row>
    <row r="656" spans="2:49" x14ac:dyDescent="0.25">
      <c r="B656" s="40" t="str">
        <f>Master!K337</f>
        <v>Kathleen Mullrooney</v>
      </c>
      <c r="C656" s="293"/>
      <c r="D656" s="35">
        <f t="shared" ref="D656:E656" si="176">SUM(D657:D681)</f>
        <v>0</v>
      </c>
      <c r="E656" s="35">
        <f t="shared" si="176"/>
        <v>0</v>
      </c>
      <c r="F656" s="35">
        <f>SUM(F657:F686)</f>
        <v>11685</v>
      </c>
      <c r="G656" s="35">
        <f t="shared" ref="G656:O656" si="177">SUM(G657:G686)</f>
        <v>29</v>
      </c>
      <c r="H656" s="35">
        <f t="shared" si="177"/>
        <v>22</v>
      </c>
      <c r="I656" s="35">
        <f t="shared" si="177"/>
        <v>8</v>
      </c>
      <c r="J656" s="35">
        <f t="shared" si="177"/>
        <v>7</v>
      </c>
      <c r="K656" s="35">
        <f t="shared" si="177"/>
        <v>0</v>
      </c>
      <c r="L656" s="35">
        <f>SUM(L657:L686)</f>
        <v>20</v>
      </c>
      <c r="M656" s="35">
        <f t="shared" si="177"/>
        <v>12</v>
      </c>
      <c r="N656" s="35">
        <f t="shared" si="177"/>
        <v>65</v>
      </c>
      <c r="O656" s="35">
        <f t="shared" si="177"/>
        <v>28</v>
      </c>
      <c r="P656" s="43">
        <f t="shared" si="161"/>
        <v>192.2355</v>
      </c>
      <c r="S656" s="40" t="s">
        <v>161</v>
      </c>
      <c r="T656" s="293"/>
      <c r="U656" s="35">
        <v>0</v>
      </c>
      <c r="V656" s="35">
        <v>0</v>
      </c>
      <c r="W656" s="35">
        <v>9202</v>
      </c>
      <c r="X656" s="35">
        <v>25</v>
      </c>
      <c r="Y656" s="35">
        <v>19</v>
      </c>
      <c r="Z656" s="35">
        <v>7</v>
      </c>
      <c r="AA656" s="35">
        <v>6</v>
      </c>
      <c r="AB656" s="35">
        <v>0</v>
      </c>
      <c r="AC656" s="35">
        <v>17</v>
      </c>
      <c r="AD656" s="35">
        <v>11</v>
      </c>
      <c r="AE656" s="35">
        <v>45</v>
      </c>
      <c r="AF656" s="35">
        <v>19</v>
      </c>
      <c r="AG656" s="43">
        <v>158.1266</v>
      </c>
      <c r="AI656" s="40" t="s">
        <v>161</v>
      </c>
      <c r="AJ656" s="293"/>
      <c r="AK656" s="35">
        <v>0</v>
      </c>
      <c r="AL656" s="35">
        <v>0</v>
      </c>
      <c r="AM656" s="397">
        <f t="shared" si="170"/>
        <v>2483</v>
      </c>
      <c r="AN656" s="397">
        <f t="shared" si="171"/>
        <v>4</v>
      </c>
      <c r="AO656" s="397">
        <f t="shared" si="171"/>
        <v>3</v>
      </c>
      <c r="AP656" s="397">
        <f t="shared" si="172"/>
        <v>1</v>
      </c>
      <c r="AQ656" s="397">
        <f t="shared" si="172"/>
        <v>1</v>
      </c>
      <c r="AR656" s="397">
        <f t="shared" si="172"/>
        <v>0</v>
      </c>
      <c r="AS656" s="397">
        <f t="shared" si="169"/>
        <v>3</v>
      </c>
      <c r="AT656" s="397">
        <f t="shared" si="169"/>
        <v>1</v>
      </c>
      <c r="AU656" s="397">
        <f t="shared" si="169"/>
        <v>20</v>
      </c>
      <c r="AV656" s="397">
        <f t="shared" si="169"/>
        <v>9</v>
      </c>
      <c r="AW656" s="314">
        <f t="shared" si="175"/>
        <v>34.108900000000006</v>
      </c>
    </row>
    <row r="657" spans="2:49" x14ac:dyDescent="0.25">
      <c r="B657" s="24"/>
      <c r="C657" s="265" t="s">
        <v>211</v>
      </c>
      <c r="D657" s="23" t="str">
        <f>IFERROR(VLOOKUP($C657,'World Cup Players'!B:X,3,FALSE),0)</f>
        <v>ar Argentina</v>
      </c>
      <c r="E657" s="30"/>
      <c r="F657" s="23">
        <f>IFERROR(VLOOKUP($C657,'World Cup Players'!B:X,9,FALSE),0)</f>
        <v>620</v>
      </c>
      <c r="G657" s="23">
        <f>IFERROR(VLOOKUP($C657,'World Cup Players'!B:X,11,FALSE),0)</f>
        <v>8</v>
      </c>
      <c r="H657" s="23">
        <f>IFERROR(VLOOKUP($C657,'World Cup Players'!B:X,12,FALSE),0)</f>
        <v>4</v>
      </c>
      <c r="I657" s="23">
        <f>IFERROR(VLOOKUP($C657,'GAME WINNING GOALS'!A:B,2,FALSE),0)</f>
        <v>2</v>
      </c>
      <c r="J657" s="23">
        <f>IFERROR(VLOOKUP($C657,'World Cup Players'!B:X,17,FALSE),0)</f>
        <v>0</v>
      </c>
      <c r="K657" s="23">
        <f>IFERROR(VLOOKUP($C657,'World Cup Players'!B:X,18,FALSE),0)</f>
        <v>0</v>
      </c>
      <c r="L657" s="44">
        <f>IFERROR(VLOOKUP($C657,'World Cup GK'!B:AE,16,FALSE),0)</f>
        <v>0</v>
      </c>
      <c r="M657" s="44">
        <f>IFERROR(VLOOKUP($C657,'World Cup GK'!B:AE,19,FALSE),0)</f>
        <v>0</v>
      </c>
      <c r="N657" s="44">
        <f>IFERROR(VLOOKUP($C657,'World Cup GK'!B:AE,14,FALSE),0)</f>
        <v>0</v>
      </c>
      <c r="O657" s="44">
        <f>IFERROR(VLOOKUP($C657,'World Cup GK'!B:AE,11,FALSE),0)</f>
        <v>0</v>
      </c>
      <c r="P657" s="43">
        <f t="shared" si="161"/>
        <v>19.146000000000001</v>
      </c>
      <c r="S657" s="24"/>
      <c r="T657" s="265" t="s">
        <v>211</v>
      </c>
      <c r="U657" s="23" t="s">
        <v>1404</v>
      </c>
      <c r="V657" s="30"/>
      <c r="W657" s="23">
        <v>410</v>
      </c>
      <c r="X657" s="23">
        <v>8</v>
      </c>
      <c r="Y657" s="23">
        <v>1</v>
      </c>
      <c r="Z657" s="23">
        <v>2</v>
      </c>
      <c r="AA657" s="23">
        <v>0</v>
      </c>
      <c r="AB657" s="23">
        <v>0</v>
      </c>
      <c r="AC657" s="44">
        <v>0</v>
      </c>
      <c r="AD657" s="44">
        <v>0</v>
      </c>
      <c r="AE657" s="44">
        <v>0</v>
      </c>
      <c r="AF657" s="44">
        <v>0</v>
      </c>
      <c r="AG657" s="43">
        <v>14.403</v>
      </c>
      <c r="AI657" s="24"/>
      <c r="AJ657" s="265" t="s">
        <v>211</v>
      </c>
      <c r="AK657" s="23" t="s">
        <v>1404</v>
      </c>
      <c r="AL657" s="30"/>
      <c r="AM657" s="397">
        <f t="shared" si="170"/>
        <v>210</v>
      </c>
      <c r="AN657" s="397">
        <f t="shared" si="171"/>
        <v>0</v>
      </c>
      <c r="AO657" s="397">
        <f t="shared" si="171"/>
        <v>3</v>
      </c>
      <c r="AP657" s="397">
        <f t="shared" si="172"/>
        <v>0</v>
      </c>
      <c r="AQ657" s="397">
        <f t="shared" si="172"/>
        <v>0</v>
      </c>
      <c r="AR657" s="397">
        <f t="shared" si="172"/>
        <v>0</v>
      </c>
      <c r="AS657" s="397">
        <f t="shared" si="169"/>
        <v>0</v>
      </c>
      <c r="AT657" s="397">
        <f t="shared" si="169"/>
        <v>0</v>
      </c>
      <c r="AU657" s="397">
        <f t="shared" si="169"/>
        <v>0</v>
      </c>
      <c r="AV657" s="397">
        <f t="shared" si="169"/>
        <v>0</v>
      </c>
      <c r="AW657" s="314">
        <f t="shared" si="175"/>
        <v>4.7430000000000003</v>
      </c>
    </row>
    <row r="658" spans="2:49" x14ac:dyDescent="0.25">
      <c r="B658" s="24"/>
      <c r="C658" s="265" t="s">
        <v>5</v>
      </c>
      <c r="D658" s="23" t="str">
        <f>IFERROR(VLOOKUP($C658,'World Cup Players'!B:X,3,FALSE),0)</f>
        <v>eng England</v>
      </c>
      <c r="E658" s="30"/>
      <c r="F658" s="23">
        <f>IFERROR(VLOOKUP($C658,'World Cup Players'!B:X,9,FALSE),0)</f>
        <v>652</v>
      </c>
      <c r="G658" s="23">
        <f>IFERROR(VLOOKUP($C658,'World Cup Players'!B:X,11,FALSE),0)</f>
        <v>6</v>
      </c>
      <c r="H658" s="23">
        <f>IFERROR(VLOOKUP($C658,'World Cup Players'!B:X,12,FALSE),0)</f>
        <v>1</v>
      </c>
      <c r="I658" s="23">
        <f>IFERROR(VLOOKUP($C658,'GAME WINNING GOALS'!A:B,2,FALSE),0)</f>
        <v>2</v>
      </c>
      <c r="J658" s="23">
        <f>IFERROR(VLOOKUP($C658,'World Cup Players'!B:X,17,FALSE),0)</f>
        <v>0</v>
      </c>
      <c r="K658" s="23">
        <f>IFERROR(VLOOKUP($C658,'World Cup Players'!B:X,18,FALSE),0)</f>
        <v>0</v>
      </c>
      <c r="L658" s="44">
        <f>IFERROR(VLOOKUP($C658,'World Cup GK'!B:AE,16,FALSE),0)</f>
        <v>0</v>
      </c>
      <c r="M658" s="44">
        <f>IFERROR(VLOOKUP($C658,'World Cup GK'!B:AE,19,FALSE),0)</f>
        <v>0</v>
      </c>
      <c r="N658" s="44">
        <f>IFERROR(VLOOKUP($C658,'World Cup GK'!B:AE,14,FALSE),0)</f>
        <v>0</v>
      </c>
      <c r="O658" s="44">
        <f>IFERROR(VLOOKUP($C658,'World Cup GK'!B:AE,11,FALSE),0)</f>
        <v>0</v>
      </c>
      <c r="P658" s="43">
        <f t="shared" si="161"/>
        <v>14.4116</v>
      </c>
      <c r="S658" s="24"/>
      <c r="T658" s="265" t="s">
        <v>5</v>
      </c>
      <c r="U658" s="23" t="s">
        <v>1542</v>
      </c>
      <c r="V658" s="30"/>
      <c r="W658" s="23">
        <v>442</v>
      </c>
      <c r="X658" s="23">
        <v>6</v>
      </c>
      <c r="Y658" s="23">
        <v>1</v>
      </c>
      <c r="Z658" s="23">
        <v>2</v>
      </c>
      <c r="AA658" s="23">
        <v>0</v>
      </c>
      <c r="AB658" s="23">
        <v>0</v>
      </c>
      <c r="AC658" s="44">
        <v>0</v>
      </c>
      <c r="AD658" s="44">
        <v>0</v>
      </c>
      <c r="AE658" s="44">
        <v>0</v>
      </c>
      <c r="AF658" s="44">
        <v>0</v>
      </c>
      <c r="AG658" s="43">
        <v>12.6686</v>
      </c>
      <c r="AI658" s="24"/>
      <c r="AJ658" s="265" t="s">
        <v>5</v>
      </c>
      <c r="AK658" s="23" t="s">
        <v>1542</v>
      </c>
      <c r="AL658" s="30"/>
      <c r="AM658" s="397">
        <f t="shared" si="170"/>
        <v>210</v>
      </c>
      <c r="AN658" s="397">
        <f t="shared" si="171"/>
        <v>0</v>
      </c>
      <c r="AO658" s="397">
        <f t="shared" si="171"/>
        <v>0</v>
      </c>
      <c r="AP658" s="397">
        <f t="shared" si="172"/>
        <v>0</v>
      </c>
      <c r="AQ658" s="397">
        <f t="shared" si="172"/>
        <v>0</v>
      </c>
      <c r="AR658" s="397">
        <f t="shared" si="172"/>
        <v>0</v>
      </c>
      <c r="AS658" s="397">
        <f t="shared" si="169"/>
        <v>0</v>
      </c>
      <c r="AT658" s="397">
        <f t="shared" si="169"/>
        <v>0</v>
      </c>
      <c r="AU658" s="397">
        <f t="shared" si="169"/>
        <v>0</v>
      </c>
      <c r="AV658" s="397">
        <f t="shared" si="169"/>
        <v>0</v>
      </c>
      <c r="AW658" s="314">
        <f t="shared" si="175"/>
        <v>1.7430000000000003</v>
      </c>
    </row>
    <row r="659" spans="2:49" x14ac:dyDescent="0.25">
      <c r="B659" s="24"/>
      <c r="C659" s="265" t="s">
        <v>613</v>
      </c>
      <c r="D659" s="23" t="str">
        <f>IFERROR(VLOOKUP($C659,'World Cup Players'!B:X,3,FALSE),0)</f>
        <v>de Germany</v>
      </c>
      <c r="E659" s="30"/>
      <c r="F659" s="23">
        <f>IFERROR(VLOOKUP($C659,'World Cup Players'!B:X,9,FALSE),0)</f>
        <v>361</v>
      </c>
      <c r="G659" s="23">
        <f>IFERROR(VLOOKUP($C659,'World Cup Players'!B:X,11,FALSE),0)</f>
        <v>0</v>
      </c>
      <c r="H659" s="23">
        <f>IFERROR(VLOOKUP($C659,'World Cup Players'!B:X,12,FALSE),0)</f>
        <v>3</v>
      </c>
      <c r="I659" s="23">
        <f>IFERROR(VLOOKUP($C659,'GAME WINNING GOALS'!A:B,2,FALSE),0)</f>
        <v>0</v>
      </c>
      <c r="J659" s="23">
        <f>IFERROR(VLOOKUP($C659,'World Cup Players'!B:X,17,FALSE),0)</f>
        <v>0</v>
      </c>
      <c r="K659" s="23">
        <f>IFERROR(VLOOKUP($C659,'World Cup Players'!B:X,18,FALSE),0)</f>
        <v>0</v>
      </c>
      <c r="L659" s="44">
        <f>IFERROR(VLOOKUP($C659,'World Cup GK'!B:AE,16,FALSE),0)</f>
        <v>0</v>
      </c>
      <c r="M659" s="44">
        <f>IFERROR(VLOOKUP($C659,'World Cup GK'!B:AE,19,FALSE),0)</f>
        <v>0</v>
      </c>
      <c r="N659" s="44">
        <f>IFERROR(VLOOKUP($C659,'World Cup GK'!B:AE,14,FALSE),0)</f>
        <v>0</v>
      </c>
      <c r="O659" s="44">
        <f>IFERROR(VLOOKUP($C659,'World Cup GK'!B:AE,11,FALSE),0)</f>
        <v>0</v>
      </c>
      <c r="P659" s="43">
        <f t="shared" si="161"/>
        <v>5.9962999999999997</v>
      </c>
      <c r="S659" s="24"/>
      <c r="T659" s="265" t="s">
        <v>613</v>
      </c>
      <c r="U659" s="23" t="s">
        <v>634</v>
      </c>
      <c r="V659" s="30"/>
      <c r="W659" s="23">
        <v>361</v>
      </c>
      <c r="X659" s="23">
        <v>0</v>
      </c>
      <c r="Y659" s="23">
        <v>3</v>
      </c>
      <c r="Z659" s="23">
        <v>0</v>
      </c>
      <c r="AA659" s="23">
        <v>0</v>
      </c>
      <c r="AB659" s="23">
        <v>0</v>
      </c>
      <c r="AC659" s="44">
        <v>0</v>
      </c>
      <c r="AD659" s="44">
        <v>0</v>
      </c>
      <c r="AE659" s="44">
        <v>0</v>
      </c>
      <c r="AF659" s="44">
        <v>0</v>
      </c>
      <c r="AG659" s="43">
        <v>5.9962999999999997</v>
      </c>
      <c r="AI659" s="24"/>
      <c r="AJ659" s="265" t="s">
        <v>613</v>
      </c>
      <c r="AK659" s="23" t="s">
        <v>634</v>
      </c>
      <c r="AL659" s="30"/>
      <c r="AM659" s="397">
        <f t="shared" si="170"/>
        <v>0</v>
      </c>
      <c r="AN659" s="397">
        <f t="shared" si="171"/>
        <v>0</v>
      </c>
      <c r="AO659" s="397">
        <f t="shared" si="171"/>
        <v>0</v>
      </c>
      <c r="AP659" s="397">
        <f t="shared" si="172"/>
        <v>0</v>
      </c>
      <c r="AQ659" s="397">
        <f t="shared" si="172"/>
        <v>0</v>
      </c>
      <c r="AR659" s="397">
        <f t="shared" si="172"/>
        <v>0</v>
      </c>
      <c r="AS659" s="397">
        <f t="shared" si="169"/>
        <v>0</v>
      </c>
      <c r="AT659" s="397">
        <f t="shared" si="169"/>
        <v>0</v>
      </c>
      <c r="AU659" s="397">
        <f t="shared" si="169"/>
        <v>0</v>
      </c>
      <c r="AV659" s="397">
        <f t="shared" si="169"/>
        <v>0</v>
      </c>
      <c r="AW659" s="314">
        <f t="shared" si="173"/>
        <v>0</v>
      </c>
    </row>
    <row r="660" spans="2:49" x14ac:dyDescent="0.25">
      <c r="B660" s="24"/>
      <c r="C660" s="278" t="s">
        <v>405</v>
      </c>
      <c r="D660" s="23" t="str">
        <f>IFERROR(VLOOKUP($C660,'World Cup Players'!B:X,3,FALSE),0)</f>
        <v>fr France</v>
      </c>
      <c r="E660" s="30"/>
      <c r="F660" s="23">
        <f>IFERROR(VLOOKUP($C660,'World Cup Players'!B:X,9,FALSE),0)</f>
        <v>547</v>
      </c>
      <c r="G660" s="23">
        <f>IFERROR(VLOOKUP($C660,'World Cup Players'!B:X,11,FALSE),0)</f>
        <v>5</v>
      </c>
      <c r="H660" s="23">
        <f>IFERROR(VLOOKUP($C660,'World Cup Players'!B:X,12,FALSE),0)</f>
        <v>2</v>
      </c>
      <c r="I660" s="23">
        <f>IFERROR(VLOOKUP($C660,'GAME WINNING GOALS'!A:B,2,FALSE),0)</f>
        <v>1</v>
      </c>
      <c r="J660" s="23">
        <f>IFERROR(VLOOKUP($C660,'World Cup Players'!B:X,17,FALSE),0)</f>
        <v>0</v>
      </c>
      <c r="K660" s="23">
        <f>IFERROR(VLOOKUP($C660,'World Cup Players'!B:X,18,FALSE),0)</f>
        <v>0</v>
      </c>
      <c r="L660" s="44">
        <f>IFERROR(VLOOKUP($C660,'World Cup GK'!B:AE,16,FALSE),0)</f>
        <v>0</v>
      </c>
      <c r="M660" s="44">
        <f>IFERROR(VLOOKUP($C660,'World Cup GK'!B:AE,19,FALSE),0)</f>
        <v>0</v>
      </c>
      <c r="N660" s="44">
        <f>IFERROR(VLOOKUP($C660,'World Cup GK'!B:AE,14,FALSE),0)</f>
        <v>0</v>
      </c>
      <c r="O660" s="44">
        <f>IFERROR(VLOOKUP($C660,'World Cup GK'!B:AE,11,FALSE),0)</f>
        <v>0</v>
      </c>
      <c r="P660" s="43">
        <f t="shared" si="161"/>
        <v>12.540099999999999</v>
      </c>
      <c r="S660" s="24"/>
      <c r="T660" s="278" t="s">
        <v>405</v>
      </c>
      <c r="U660" s="23" t="s">
        <v>1420</v>
      </c>
      <c r="V660" s="30"/>
      <c r="W660" s="23">
        <v>367</v>
      </c>
      <c r="X660" s="23">
        <v>4</v>
      </c>
      <c r="Y660" s="23">
        <v>2</v>
      </c>
      <c r="Z660" s="23">
        <v>1</v>
      </c>
      <c r="AA660" s="23">
        <v>0</v>
      </c>
      <c r="AB660" s="23">
        <v>0</v>
      </c>
      <c r="AC660" s="44">
        <v>0</v>
      </c>
      <c r="AD660" s="44">
        <v>0</v>
      </c>
      <c r="AE660" s="44">
        <v>0</v>
      </c>
      <c r="AF660" s="44">
        <v>0</v>
      </c>
      <c r="AG660" s="43">
        <v>10.046099999999999</v>
      </c>
      <c r="AI660" s="24"/>
      <c r="AJ660" s="278" t="s">
        <v>405</v>
      </c>
      <c r="AK660" s="23" t="s">
        <v>1420</v>
      </c>
      <c r="AL660" s="30"/>
      <c r="AM660" s="397">
        <f t="shared" si="170"/>
        <v>180</v>
      </c>
      <c r="AN660" s="397">
        <f t="shared" si="171"/>
        <v>1</v>
      </c>
      <c r="AO660" s="397">
        <f t="shared" si="171"/>
        <v>0</v>
      </c>
      <c r="AP660" s="397">
        <f t="shared" si="172"/>
        <v>0</v>
      </c>
      <c r="AQ660" s="397">
        <f t="shared" si="172"/>
        <v>0</v>
      </c>
      <c r="AR660" s="397">
        <f t="shared" si="172"/>
        <v>0</v>
      </c>
      <c r="AS660" s="397">
        <f t="shared" si="169"/>
        <v>0</v>
      </c>
      <c r="AT660" s="397">
        <f t="shared" si="169"/>
        <v>0</v>
      </c>
      <c r="AU660" s="397">
        <f t="shared" si="169"/>
        <v>0</v>
      </c>
      <c r="AV660" s="397">
        <f t="shared" si="169"/>
        <v>0</v>
      </c>
      <c r="AW660" s="314">
        <f t="shared" ref="AW660:AW662" si="178">P660-AG660</f>
        <v>2.4939999999999998</v>
      </c>
    </row>
    <row r="661" spans="2:49" x14ac:dyDescent="0.25">
      <c r="B661" s="24"/>
      <c r="C661" s="278" t="s">
        <v>359</v>
      </c>
      <c r="D661" s="23" t="str">
        <f>IFERROR(VLOOKUP($C661,'World Cup Players'!B:X,3,FALSE),0)</f>
        <v>eng England</v>
      </c>
      <c r="E661" s="30"/>
      <c r="F661" s="23">
        <f>IFERROR(VLOOKUP($C661,'World Cup Players'!B:X,9,FALSE),0)</f>
        <v>268</v>
      </c>
      <c r="G661" s="23">
        <f>IFERROR(VLOOKUP($C661,'World Cup Players'!B:X,11,FALSE),0)</f>
        <v>0</v>
      </c>
      <c r="H661" s="23">
        <f>IFERROR(VLOOKUP($C661,'World Cup Players'!B:X,12,FALSE),0)</f>
        <v>3</v>
      </c>
      <c r="I661" s="23">
        <f>IFERROR(VLOOKUP($C661,'GAME WINNING GOALS'!A:B,2,FALSE),0)</f>
        <v>0</v>
      </c>
      <c r="J661" s="23">
        <f>IFERROR(VLOOKUP($C661,'World Cup Players'!B:X,17,FALSE),0)</f>
        <v>0</v>
      </c>
      <c r="K661" s="23">
        <f>IFERROR(VLOOKUP($C661,'World Cup Players'!B:X,18,FALSE),0)</f>
        <v>0</v>
      </c>
      <c r="L661" s="44">
        <f>IFERROR(VLOOKUP($C661,'World Cup GK'!B:AE,16,FALSE),0)</f>
        <v>0</v>
      </c>
      <c r="M661" s="44">
        <f>IFERROR(VLOOKUP($C661,'World Cup GK'!B:AE,19,FALSE),0)</f>
        <v>0</v>
      </c>
      <c r="N661" s="44">
        <f>IFERROR(VLOOKUP($C661,'World Cup GK'!B:AE,14,FALSE),0)</f>
        <v>0</v>
      </c>
      <c r="O661" s="44">
        <f>IFERROR(VLOOKUP($C661,'World Cup GK'!B:AE,11,FALSE),0)</f>
        <v>0</v>
      </c>
      <c r="P661" s="43">
        <f t="shared" si="161"/>
        <v>5.2244000000000002</v>
      </c>
      <c r="S661" s="24"/>
      <c r="T661" s="278" t="s">
        <v>359</v>
      </c>
      <c r="U661" s="23" t="s">
        <v>1542</v>
      </c>
      <c r="V661" s="30"/>
      <c r="W661" s="23">
        <v>193</v>
      </c>
      <c r="X661" s="23">
        <v>0</v>
      </c>
      <c r="Y661" s="23">
        <v>3</v>
      </c>
      <c r="Z661" s="23">
        <v>0</v>
      </c>
      <c r="AA661" s="23">
        <v>0</v>
      </c>
      <c r="AB661" s="23">
        <v>0</v>
      </c>
      <c r="AC661" s="44">
        <v>0</v>
      </c>
      <c r="AD661" s="44">
        <v>0</v>
      </c>
      <c r="AE661" s="44">
        <v>0</v>
      </c>
      <c r="AF661" s="44">
        <v>0</v>
      </c>
      <c r="AG661" s="43">
        <v>4.6019000000000005</v>
      </c>
      <c r="AI661" s="24"/>
      <c r="AJ661" s="278" t="s">
        <v>359</v>
      </c>
      <c r="AK661" s="23" t="s">
        <v>1542</v>
      </c>
      <c r="AL661" s="30"/>
      <c r="AM661" s="397">
        <f t="shared" si="170"/>
        <v>75</v>
      </c>
      <c r="AN661" s="397">
        <f t="shared" si="171"/>
        <v>0</v>
      </c>
      <c r="AO661" s="397">
        <f t="shared" si="171"/>
        <v>0</v>
      </c>
      <c r="AP661" s="397">
        <f t="shared" si="172"/>
        <v>0</v>
      </c>
      <c r="AQ661" s="397">
        <f t="shared" si="172"/>
        <v>0</v>
      </c>
      <c r="AR661" s="397">
        <f t="shared" si="172"/>
        <v>0</v>
      </c>
      <c r="AS661" s="397">
        <f t="shared" si="169"/>
        <v>0</v>
      </c>
      <c r="AT661" s="397">
        <f t="shared" si="169"/>
        <v>0</v>
      </c>
      <c r="AU661" s="397">
        <f t="shared" si="169"/>
        <v>0</v>
      </c>
      <c r="AV661" s="397">
        <f t="shared" si="169"/>
        <v>0</v>
      </c>
      <c r="AW661" s="314">
        <f t="shared" si="178"/>
        <v>0.62249999999999961</v>
      </c>
    </row>
    <row r="662" spans="2:49" x14ac:dyDescent="0.25">
      <c r="B662" s="24"/>
      <c r="C662" s="265" t="s">
        <v>467</v>
      </c>
      <c r="D662" s="23" t="str">
        <f>IFERROR(VLOOKUP($C662,'World Cup Players'!B:X,3,FALSE),0)</f>
        <v>es Spain</v>
      </c>
      <c r="E662" s="30"/>
      <c r="F662" s="23">
        <f>IFERROR(VLOOKUP($C662,'World Cup Players'!B:X,9,FALSE),0)</f>
        <v>626</v>
      </c>
      <c r="G662" s="23">
        <f>IFERROR(VLOOKUP($C662,'World Cup Players'!B:X,11,FALSE),0)</f>
        <v>0</v>
      </c>
      <c r="H662" s="23">
        <f>IFERROR(VLOOKUP($C662,'World Cup Players'!B:X,12,FALSE),0)</f>
        <v>0</v>
      </c>
      <c r="I662" s="23">
        <f>IFERROR(VLOOKUP($C662,'GAME WINNING GOALS'!A:B,2,FALSE),0)</f>
        <v>0</v>
      </c>
      <c r="J662" s="23">
        <f>IFERROR(VLOOKUP($C662,'World Cup Players'!B:X,17,FALSE),0)</f>
        <v>0</v>
      </c>
      <c r="K662" s="23">
        <f>IFERROR(VLOOKUP($C662,'World Cup Players'!B:X,18,FALSE),0)</f>
        <v>0</v>
      </c>
      <c r="L662" s="44">
        <f>IFERROR(VLOOKUP($C662,'World Cup GK'!B:AE,16,FALSE),0)</f>
        <v>0</v>
      </c>
      <c r="M662" s="44">
        <f>IFERROR(VLOOKUP($C662,'World Cup GK'!B:AE,19,FALSE),0)</f>
        <v>0</v>
      </c>
      <c r="N662" s="44">
        <f>IFERROR(VLOOKUP($C662,'World Cup GK'!B:AE,14,FALSE),0)</f>
        <v>0</v>
      </c>
      <c r="O662" s="44">
        <f>IFERROR(VLOOKUP($C662,'World Cup GK'!B:AE,11,FALSE),0)</f>
        <v>0</v>
      </c>
      <c r="P662" s="43">
        <f t="shared" si="161"/>
        <v>5.1958000000000002</v>
      </c>
      <c r="S662" s="24"/>
      <c r="T662" s="265" t="s">
        <v>467</v>
      </c>
      <c r="U662" s="23" t="s">
        <v>1275</v>
      </c>
      <c r="V662" s="30"/>
      <c r="W662" s="23">
        <v>446</v>
      </c>
      <c r="X662" s="23">
        <v>0</v>
      </c>
      <c r="Y662" s="23">
        <v>0</v>
      </c>
      <c r="Z662" s="23">
        <v>0</v>
      </c>
      <c r="AA662" s="23">
        <v>0</v>
      </c>
      <c r="AB662" s="23">
        <v>0</v>
      </c>
      <c r="AC662" s="44">
        <v>0</v>
      </c>
      <c r="AD662" s="44">
        <v>0</v>
      </c>
      <c r="AE662" s="44">
        <v>0</v>
      </c>
      <c r="AF662" s="44">
        <v>0</v>
      </c>
      <c r="AG662" s="43">
        <v>3.7018</v>
      </c>
      <c r="AI662" s="24"/>
      <c r="AJ662" s="265" t="s">
        <v>467</v>
      </c>
      <c r="AK662" s="23" t="s">
        <v>1275</v>
      </c>
      <c r="AL662" s="30"/>
      <c r="AM662" s="397">
        <f t="shared" si="170"/>
        <v>180</v>
      </c>
      <c r="AN662" s="397">
        <f t="shared" si="171"/>
        <v>0</v>
      </c>
      <c r="AO662" s="397">
        <f t="shared" si="171"/>
        <v>0</v>
      </c>
      <c r="AP662" s="397">
        <f t="shared" si="172"/>
        <v>0</v>
      </c>
      <c r="AQ662" s="397">
        <f t="shared" si="172"/>
        <v>0</v>
      </c>
      <c r="AR662" s="397">
        <f t="shared" si="172"/>
        <v>0</v>
      </c>
      <c r="AS662" s="397">
        <f t="shared" si="169"/>
        <v>0</v>
      </c>
      <c r="AT662" s="397">
        <f t="shared" si="169"/>
        <v>0</v>
      </c>
      <c r="AU662" s="397">
        <f t="shared" si="169"/>
        <v>0</v>
      </c>
      <c r="AV662" s="397">
        <f t="shared" si="169"/>
        <v>0</v>
      </c>
      <c r="AW662" s="314">
        <f t="shared" si="178"/>
        <v>1.4940000000000002</v>
      </c>
    </row>
    <row r="663" spans="2:49" x14ac:dyDescent="0.25">
      <c r="B663" s="24"/>
      <c r="C663" s="265" t="s">
        <v>491</v>
      </c>
      <c r="D663" s="23" t="str">
        <f>IFERROR(VLOOKUP($C663,'World Cup Players'!B:X,3,FALSE),0)</f>
        <v>pt Portugal</v>
      </c>
      <c r="E663" s="30"/>
      <c r="F663" s="23">
        <f>IFERROR(VLOOKUP($C663,'World Cup Players'!B:X,9,FALSE),0)</f>
        <v>422</v>
      </c>
      <c r="G663" s="23">
        <f>IFERROR(VLOOKUP($C663,'World Cup Players'!B:X,11,FALSE),0)</f>
        <v>0</v>
      </c>
      <c r="H663" s="23">
        <f>IFERROR(VLOOKUP($C663,'World Cup Players'!B:X,12,FALSE),0)</f>
        <v>1</v>
      </c>
      <c r="I663" s="23">
        <f>IFERROR(VLOOKUP($C663,'GAME WINNING GOALS'!A:B,2,FALSE),0)</f>
        <v>0</v>
      </c>
      <c r="J663" s="23">
        <f>IFERROR(VLOOKUP($C663,'World Cup Players'!B:X,17,FALSE),0)</f>
        <v>0</v>
      </c>
      <c r="K663" s="23">
        <f>IFERROR(VLOOKUP($C663,'World Cup Players'!B:X,18,FALSE),0)</f>
        <v>0</v>
      </c>
      <c r="L663" s="44">
        <f>IFERROR(VLOOKUP($C663,'World Cup GK'!B:AE,16,FALSE),0)</f>
        <v>0</v>
      </c>
      <c r="M663" s="44">
        <f>IFERROR(VLOOKUP($C663,'World Cup GK'!B:AE,19,FALSE),0)</f>
        <v>0</v>
      </c>
      <c r="N663" s="44">
        <f>IFERROR(VLOOKUP($C663,'World Cup GK'!B:AE,14,FALSE),0)</f>
        <v>0</v>
      </c>
      <c r="O663" s="44">
        <f>IFERROR(VLOOKUP($C663,'World Cup GK'!B:AE,11,FALSE),0)</f>
        <v>0</v>
      </c>
      <c r="P663" s="43">
        <f t="shared" si="161"/>
        <v>4.5026000000000002</v>
      </c>
      <c r="S663" s="24"/>
      <c r="T663" s="265" t="s">
        <v>491</v>
      </c>
      <c r="U663" s="23" t="s">
        <v>1545</v>
      </c>
      <c r="V663" s="30"/>
      <c r="W663" s="23">
        <v>422</v>
      </c>
      <c r="X663" s="23">
        <v>0</v>
      </c>
      <c r="Y663" s="23">
        <v>1</v>
      </c>
      <c r="Z663" s="23">
        <v>0</v>
      </c>
      <c r="AA663" s="23">
        <v>0</v>
      </c>
      <c r="AB663" s="23">
        <v>0</v>
      </c>
      <c r="AC663" s="44">
        <v>0</v>
      </c>
      <c r="AD663" s="44">
        <v>0</v>
      </c>
      <c r="AE663" s="44">
        <v>0</v>
      </c>
      <c r="AF663" s="44">
        <v>0</v>
      </c>
      <c r="AG663" s="43">
        <v>4.5026000000000002</v>
      </c>
      <c r="AI663" s="24"/>
      <c r="AJ663" s="265" t="s">
        <v>491</v>
      </c>
      <c r="AK663" s="23" t="s">
        <v>1545</v>
      </c>
      <c r="AL663" s="30"/>
      <c r="AM663" s="397">
        <f t="shared" si="170"/>
        <v>0</v>
      </c>
      <c r="AN663" s="397">
        <f t="shared" si="171"/>
        <v>0</v>
      </c>
      <c r="AO663" s="397">
        <f t="shared" si="171"/>
        <v>0</v>
      </c>
      <c r="AP663" s="397">
        <f t="shared" si="172"/>
        <v>0</v>
      </c>
      <c r="AQ663" s="397">
        <f t="shared" si="172"/>
        <v>0</v>
      </c>
      <c r="AR663" s="397">
        <f t="shared" si="172"/>
        <v>0</v>
      </c>
      <c r="AS663" s="397">
        <f t="shared" si="169"/>
        <v>0</v>
      </c>
      <c r="AT663" s="397">
        <f t="shared" si="169"/>
        <v>0</v>
      </c>
      <c r="AU663" s="397">
        <f t="shared" si="169"/>
        <v>0</v>
      </c>
      <c r="AV663" s="397">
        <f t="shared" si="169"/>
        <v>0</v>
      </c>
      <c r="AW663" s="314">
        <f t="shared" si="173"/>
        <v>0</v>
      </c>
    </row>
    <row r="664" spans="2:49" x14ac:dyDescent="0.25">
      <c r="B664" s="24"/>
      <c r="C664" s="265" t="s">
        <v>706</v>
      </c>
      <c r="D664" s="23" t="str">
        <f>IFERROR(VLOOKUP($C664,'World Cup Players'!B:X,3,FALSE),0)</f>
        <v>ar Argentina</v>
      </c>
      <c r="E664" s="30"/>
      <c r="F664" s="23">
        <f>IFERROR(VLOOKUP($C664,'World Cup Players'!B:X,9,FALSE),0)</f>
        <v>630</v>
      </c>
      <c r="G664" s="23">
        <f>IFERROR(VLOOKUP($C664,'World Cup Players'!B:X,11,FALSE),0)</f>
        <v>1</v>
      </c>
      <c r="H664" s="23">
        <f>IFERROR(VLOOKUP($C664,'World Cup Players'!B:X,12,FALSE),0)</f>
        <v>1</v>
      </c>
      <c r="I664" s="23">
        <f>IFERROR(VLOOKUP($C664,'GAME WINNING GOALS'!A:B,2,FALSE),0)</f>
        <v>0</v>
      </c>
      <c r="J664" s="23">
        <f>IFERROR(VLOOKUP($C664,'World Cup Players'!B:X,17,FALSE),0)</f>
        <v>0</v>
      </c>
      <c r="K664" s="23">
        <f>IFERROR(VLOOKUP($C664,'World Cup Players'!B:X,18,FALSE),0)</f>
        <v>0</v>
      </c>
      <c r="L664" s="44">
        <f>IFERROR(VLOOKUP($C664,'World Cup GK'!B:AE,16,FALSE),0)</f>
        <v>0</v>
      </c>
      <c r="M664" s="44">
        <f>IFERROR(VLOOKUP($C664,'World Cup GK'!B:AE,19,FALSE),0)</f>
        <v>0</v>
      </c>
      <c r="N664" s="44">
        <f>IFERROR(VLOOKUP($C664,'World Cup GK'!B:AE,14,FALSE),0)</f>
        <v>0</v>
      </c>
      <c r="O664" s="44">
        <f>IFERROR(VLOOKUP($C664,'World Cup GK'!B:AE,11,FALSE),0)</f>
        <v>0</v>
      </c>
      <c r="P664" s="43">
        <f t="shared" si="161"/>
        <v>7.2290000000000001</v>
      </c>
      <c r="S664" s="24"/>
      <c r="T664" s="265" t="s">
        <v>706</v>
      </c>
      <c r="U664" s="23" t="s">
        <v>1404</v>
      </c>
      <c r="V664" s="30"/>
      <c r="W664" s="23">
        <v>420</v>
      </c>
      <c r="X664" s="23">
        <v>0</v>
      </c>
      <c r="Y664" s="23">
        <v>1</v>
      </c>
      <c r="Z664" s="23">
        <v>0</v>
      </c>
      <c r="AA664" s="23">
        <v>0</v>
      </c>
      <c r="AB664" s="23">
        <v>0</v>
      </c>
      <c r="AC664" s="44">
        <v>0</v>
      </c>
      <c r="AD664" s="44">
        <v>0</v>
      </c>
      <c r="AE664" s="44">
        <v>0</v>
      </c>
      <c r="AF664" s="44">
        <v>0</v>
      </c>
      <c r="AG664" s="43">
        <v>4.4860000000000007</v>
      </c>
      <c r="AI664" s="24"/>
      <c r="AJ664" s="265" t="s">
        <v>706</v>
      </c>
      <c r="AK664" s="23" t="s">
        <v>1404</v>
      </c>
      <c r="AL664" s="30"/>
      <c r="AM664" s="397">
        <f t="shared" si="170"/>
        <v>210</v>
      </c>
      <c r="AN664" s="397">
        <f t="shared" si="171"/>
        <v>1</v>
      </c>
      <c r="AO664" s="397">
        <f t="shared" si="171"/>
        <v>0</v>
      </c>
      <c r="AP664" s="397">
        <f t="shared" si="172"/>
        <v>0</v>
      </c>
      <c r="AQ664" s="397">
        <f t="shared" si="172"/>
        <v>0</v>
      </c>
      <c r="AR664" s="397">
        <f t="shared" si="172"/>
        <v>0</v>
      </c>
      <c r="AS664" s="397">
        <f t="shared" si="169"/>
        <v>0</v>
      </c>
      <c r="AT664" s="397">
        <f t="shared" si="169"/>
        <v>0</v>
      </c>
      <c r="AU664" s="397">
        <f t="shared" si="169"/>
        <v>0</v>
      </c>
      <c r="AV664" s="397">
        <f t="shared" si="169"/>
        <v>0</v>
      </c>
      <c r="AW664" s="314">
        <f>P664-AG664</f>
        <v>2.7429999999999994</v>
      </c>
    </row>
    <row r="665" spans="2:49" x14ac:dyDescent="0.25">
      <c r="B665" s="24"/>
      <c r="C665" s="265" t="s">
        <v>237</v>
      </c>
      <c r="D665" s="23" t="str">
        <f>IFERROR(VLOOKUP($C665,'World Cup Players'!B:X,3,FALSE),0)</f>
        <v>br Brazil</v>
      </c>
      <c r="E665" s="30"/>
      <c r="F665" s="23">
        <f>IFERROR(VLOOKUP($C665,'World Cup Players'!B:X,9,FALSE),0)</f>
        <v>379</v>
      </c>
      <c r="G665" s="23">
        <f>IFERROR(VLOOKUP($C665,'World Cup Players'!B:X,11,FALSE),0)</f>
        <v>1</v>
      </c>
      <c r="H665" s="23">
        <f>IFERROR(VLOOKUP($C665,'World Cup Players'!B:X,12,FALSE),0)</f>
        <v>0</v>
      </c>
      <c r="I665" s="23">
        <f>IFERROR(VLOOKUP($C665,'GAME WINNING GOALS'!A:B,2,FALSE),0)</f>
        <v>0</v>
      </c>
      <c r="J665" s="23">
        <f>IFERROR(VLOOKUP($C665,'World Cup Players'!B:X,17,FALSE),0)</f>
        <v>2</v>
      </c>
      <c r="K665" s="23">
        <f>IFERROR(VLOOKUP($C665,'World Cup Players'!B:X,18,FALSE),0)</f>
        <v>0</v>
      </c>
      <c r="L665" s="44">
        <f>IFERROR(VLOOKUP($C665,'World Cup GK'!B:AE,16,FALSE),0)</f>
        <v>0</v>
      </c>
      <c r="M665" s="44">
        <f>IFERROR(VLOOKUP($C665,'World Cup GK'!B:AE,19,FALSE),0)</f>
        <v>0</v>
      </c>
      <c r="N665" s="44">
        <f>IFERROR(VLOOKUP($C665,'World Cup GK'!B:AE,14,FALSE),0)</f>
        <v>0</v>
      </c>
      <c r="O665" s="44">
        <f>IFERROR(VLOOKUP($C665,'World Cup GK'!B:AE,11,FALSE),0)</f>
        <v>0</v>
      </c>
      <c r="P665" s="43">
        <f t="shared" si="161"/>
        <v>3.6456999999999997</v>
      </c>
      <c r="S665" s="24"/>
      <c r="T665" s="265" t="s">
        <v>237</v>
      </c>
      <c r="U665" s="23" t="s">
        <v>989</v>
      </c>
      <c r="V665" s="30"/>
      <c r="W665" s="23">
        <v>379</v>
      </c>
      <c r="X665" s="23">
        <v>1</v>
      </c>
      <c r="Y665" s="23">
        <v>0</v>
      </c>
      <c r="Z665" s="23">
        <v>0</v>
      </c>
      <c r="AA665" s="23">
        <v>2</v>
      </c>
      <c r="AB665" s="23">
        <v>0</v>
      </c>
      <c r="AC665" s="44">
        <v>0</v>
      </c>
      <c r="AD665" s="44">
        <v>0</v>
      </c>
      <c r="AE665" s="44">
        <v>0</v>
      </c>
      <c r="AF665" s="44">
        <v>0</v>
      </c>
      <c r="AG665" s="43">
        <v>3.6456999999999997</v>
      </c>
      <c r="AI665" s="24"/>
      <c r="AJ665" s="265" t="s">
        <v>237</v>
      </c>
      <c r="AK665" s="23" t="s">
        <v>989</v>
      </c>
      <c r="AL665" s="30"/>
      <c r="AM665" s="397">
        <f t="shared" si="170"/>
        <v>0</v>
      </c>
      <c r="AN665" s="397">
        <f t="shared" si="171"/>
        <v>0</v>
      </c>
      <c r="AO665" s="397">
        <f t="shared" si="171"/>
        <v>0</v>
      </c>
      <c r="AP665" s="397">
        <f t="shared" si="172"/>
        <v>0</v>
      </c>
      <c r="AQ665" s="397">
        <f t="shared" si="172"/>
        <v>0</v>
      </c>
      <c r="AR665" s="397">
        <f t="shared" si="172"/>
        <v>0</v>
      </c>
      <c r="AS665" s="397">
        <f t="shared" si="169"/>
        <v>0</v>
      </c>
      <c r="AT665" s="397">
        <f t="shared" si="169"/>
        <v>0</v>
      </c>
      <c r="AU665" s="397">
        <f t="shared" si="169"/>
        <v>0</v>
      </c>
      <c r="AV665" s="397">
        <f t="shared" si="169"/>
        <v>0</v>
      </c>
      <c r="AW665" s="314">
        <f t="shared" si="173"/>
        <v>0</v>
      </c>
    </row>
    <row r="666" spans="2:49" x14ac:dyDescent="0.25">
      <c r="B666" s="24"/>
      <c r="C666" s="265" t="s">
        <v>225</v>
      </c>
      <c r="D666" s="23" t="str">
        <f>IFERROR(VLOOKUP($C666,'World Cup Players'!B:X,3,FALSE),0)</f>
        <v>eng England</v>
      </c>
      <c r="E666" s="30"/>
      <c r="F666" s="23">
        <f>IFERROR(VLOOKUP($C666,'World Cup Players'!B:X,9,FALSE),0)</f>
        <v>602</v>
      </c>
      <c r="G666" s="23">
        <f>IFERROR(VLOOKUP($C666,'World Cup Players'!B:X,11,FALSE),0)</f>
        <v>6</v>
      </c>
      <c r="H666" s="23">
        <f>IFERROR(VLOOKUP($C666,'World Cup Players'!B:X,12,FALSE),0)</f>
        <v>1</v>
      </c>
      <c r="I666" s="23">
        <f>IFERROR(VLOOKUP($C666,'GAME WINNING GOALS'!A:B,2,FALSE),0)</f>
        <v>3</v>
      </c>
      <c r="J666" s="23">
        <f>IFERROR(VLOOKUP($C666,'World Cup Players'!B:X,17,FALSE),0)</f>
        <v>1</v>
      </c>
      <c r="K666" s="23">
        <f>IFERROR(VLOOKUP($C666,'World Cup Players'!B:X,18,FALSE),0)</f>
        <v>0</v>
      </c>
      <c r="L666" s="44">
        <f>IFERROR(VLOOKUP($C666,'World Cup GK'!B:AE,16,FALSE),0)</f>
        <v>0</v>
      </c>
      <c r="M666" s="44">
        <f>IFERROR(VLOOKUP($C666,'World Cup GK'!B:AE,19,FALSE),0)</f>
        <v>0</v>
      </c>
      <c r="N666" s="44">
        <f>IFERROR(VLOOKUP($C666,'World Cup GK'!B:AE,14,FALSE),0)</f>
        <v>0</v>
      </c>
      <c r="O666" s="44">
        <f>IFERROR(VLOOKUP($C666,'World Cup GK'!B:AE,11,FALSE),0)</f>
        <v>0</v>
      </c>
      <c r="P666" s="43">
        <f t="shared" si="161"/>
        <v>14.746600000000001</v>
      </c>
      <c r="S666" s="24"/>
      <c r="T666" s="265" t="s">
        <v>225</v>
      </c>
      <c r="U666" s="23" t="s">
        <v>1542</v>
      </c>
      <c r="V666" s="30"/>
      <c r="W666" s="23">
        <v>402</v>
      </c>
      <c r="X666" s="23">
        <v>4</v>
      </c>
      <c r="Y666" s="23">
        <v>1</v>
      </c>
      <c r="Z666" s="23">
        <v>2</v>
      </c>
      <c r="AA666" s="23">
        <v>1</v>
      </c>
      <c r="AB666" s="23">
        <v>0</v>
      </c>
      <c r="AC666" s="44">
        <v>0</v>
      </c>
      <c r="AD666" s="44">
        <v>0</v>
      </c>
      <c r="AE666" s="44">
        <v>0</v>
      </c>
      <c r="AF666" s="44">
        <v>0</v>
      </c>
      <c r="AG666" s="43">
        <v>10.086600000000001</v>
      </c>
      <c r="AI666" s="24"/>
      <c r="AJ666" s="265" t="s">
        <v>225</v>
      </c>
      <c r="AK666" s="23" t="s">
        <v>1542</v>
      </c>
      <c r="AL666" s="30"/>
      <c r="AM666" s="397">
        <f t="shared" si="170"/>
        <v>200</v>
      </c>
      <c r="AN666" s="397">
        <f t="shared" si="171"/>
        <v>2</v>
      </c>
      <c r="AO666" s="397">
        <f t="shared" si="171"/>
        <v>0</v>
      </c>
      <c r="AP666" s="397">
        <f t="shared" si="172"/>
        <v>1</v>
      </c>
      <c r="AQ666" s="397">
        <f t="shared" si="172"/>
        <v>0</v>
      </c>
      <c r="AR666" s="397">
        <f t="shared" si="172"/>
        <v>0</v>
      </c>
      <c r="AS666" s="397">
        <f t="shared" si="169"/>
        <v>0</v>
      </c>
      <c r="AT666" s="397">
        <f t="shared" si="169"/>
        <v>0</v>
      </c>
      <c r="AU666" s="397">
        <f t="shared" si="169"/>
        <v>0</v>
      </c>
      <c r="AV666" s="397">
        <f t="shared" si="169"/>
        <v>0</v>
      </c>
      <c r="AW666" s="314">
        <f t="shared" ref="AW666:AW668" si="179">P666-AG666</f>
        <v>4.66</v>
      </c>
    </row>
    <row r="667" spans="2:49" x14ac:dyDescent="0.25">
      <c r="B667" s="24"/>
      <c r="C667" s="265" t="s">
        <v>358</v>
      </c>
      <c r="D667" s="23" t="str">
        <f>IFERROR(VLOOKUP($C667,'World Cup Players'!B:X,3,FALSE),0)</f>
        <v>eng England</v>
      </c>
      <c r="E667" s="30"/>
      <c r="F667" s="23">
        <f>IFERROR(VLOOKUP($C667,'World Cup Players'!B:X,9,FALSE),0)</f>
        <v>467</v>
      </c>
      <c r="G667" s="23">
        <f>IFERROR(VLOOKUP($C667,'World Cup Players'!B:X,11,FALSE),0)</f>
        <v>0</v>
      </c>
      <c r="H667" s="23">
        <f>IFERROR(VLOOKUP($C667,'World Cup Players'!B:X,12,FALSE),0)</f>
        <v>1</v>
      </c>
      <c r="I667" s="23">
        <f>IFERROR(VLOOKUP($C667,'GAME WINNING GOALS'!A:B,2,FALSE),0)</f>
        <v>0</v>
      </c>
      <c r="J667" s="23">
        <f>IFERROR(VLOOKUP($C667,'World Cup Players'!B:X,17,FALSE),0)</f>
        <v>2</v>
      </c>
      <c r="K667" s="23">
        <f>IFERROR(VLOOKUP($C667,'World Cup Players'!B:X,18,FALSE),0)</f>
        <v>0</v>
      </c>
      <c r="L667" s="44">
        <f>IFERROR(VLOOKUP($C667,'World Cup GK'!B:AE,16,FALSE),0)</f>
        <v>0</v>
      </c>
      <c r="M667" s="44">
        <f>IFERROR(VLOOKUP($C667,'World Cup GK'!B:AE,19,FALSE),0)</f>
        <v>0</v>
      </c>
      <c r="N667" s="44">
        <f>IFERROR(VLOOKUP($C667,'World Cup GK'!B:AE,14,FALSE),0)</f>
        <v>0</v>
      </c>
      <c r="O667" s="44">
        <f>IFERROR(VLOOKUP($C667,'World Cup GK'!B:AE,11,FALSE),0)</f>
        <v>0</v>
      </c>
      <c r="P667" s="43">
        <f t="shared" ref="P667:P732" si="180">SUM((F667*0.0083)+G667+H667+I667+L667+M667+(N667*0.2))-((J667*0.25)+(K667*0.5))-(O667*0.25)</f>
        <v>4.3761000000000001</v>
      </c>
      <c r="S667" s="24"/>
      <c r="T667" s="265" t="s">
        <v>358</v>
      </c>
      <c r="U667" s="23" t="s">
        <v>1542</v>
      </c>
      <c r="V667" s="30"/>
      <c r="W667" s="23">
        <v>340</v>
      </c>
      <c r="X667" s="23">
        <v>0</v>
      </c>
      <c r="Y667" s="23">
        <v>1</v>
      </c>
      <c r="Z667" s="23">
        <v>0</v>
      </c>
      <c r="AA667" s="23">
        <v>2</v>
      </c>
      <c r="AB667" s="23">
        <v>0</v>
      </c>
      <c r="AC667" s="44">
        <v>0</v>
      </c>
      <c r="AD667" s="44">
        <v>0</v>
      </c>
      <c r="AE667" s="44">
        <v>0</v>
      </c>
      <c r="AF667" s="44">
        <v>0</v>
      </c>
      <c r="AG667" s="43">
        <v>3.3220000000000001</v>
      </c>
      <c r="AI667" s="24"/>
      <c r="AJ667" s="265" t="s">
        <v>358</v>
      </c>
      <c r="AK667" s="23" t="s">
        <v>1542</v>
      </c>
      <c r="AL667" s="30"/>
      <c r="AM667" s="397">
        <f t="shared" si="170"/>
        <v>127</v>
      </c>
      <c r="AN667" s="397">
        <f t="shared" si="171"/>
        <v>0</v>
      </c>
      <c r="AO667" s="397">
        <f t="shared" si="171"/>
        <v>0</v>
      </c>
      <c r="AP667" s="397">
        <f t="shared" si="172"/>
        <v>0</v>
      </c>
      <c r="AQ667" s="397">
        <f t="shared" si="172"/>
        <v>0</v>
      </c>
      <c r="AR667" s="397">
        <f t="shared" si="172"/>
        <v>0</v>
      </c>
      <c r="AS667" s="397">
        <f t="shared" si="169"/>
        <v>0</v>
      </c>
      <c r="AT667" s="397">
        <f t="shared" si="169"/>
        <v>0</v>
      </c>
      <c r="AU667" s="397">
        <f t="shared" si="169"/>
        <v>0</v>
      </c>
      <c r="AV667" s="397">
        <f t="shared" si="169"/>
        <v>0</v>
      </c>
      <c r="AW667" s="314">
        <f t="shared" si="179"/>
        <v>1.0541</v>
      </c>
    </row>
    <row r="668" spans="2:49" x14ac:dyDescent="0.25">
      <c r="B668" s="24"/>
      <c r="C668" s="265" t="s">
        <v>475</v>
      </c>
      <c r="D668" s="23" t="str">
        <f>IFERROR(VLOOKUP($C668,'World Cup Players'!B:X,3,FALSE),0)</f>
        <v>es Spain</v>
      </c>
      <c r="E668" s="30"/>
      <c r="F668" s="23">
        <f>IFERROR(VLOOKUP($C668,'World Cup Players'!B:X,9,FALSE),0)</f>
        <v>67</v>
      </c>
      <c r="G668" s="23">
        <f>IFERROR(VLOOKUP($C668,'World Cup Players'!B:X,11,FALSE),0)</f>
        <v>0</v>
      </c>
      <c r="H668" s="23">
        <f>IFERROR(VLOOKUP($C668,'World Cup Players'!B:X,12,FALSE),0)</f>
        <v>0</v>
      </c>
      <c r="I668" s="23">
        <f>IFERROR(VLOOKUP($C668,'GAME WINNING GOALS'!A:B,2,FALSE),0)</f>
        <v>0</v>
      </c>
      <c r="J668" s="23">
        <f>IFERROR(VLOOKUP($C668,'World Cup Players'!B:X,17,FALSE),0)</f>
        <v>0</v>
      </c>
      <c r="K668" s="23">
        <f>IFERROR(VLOOKUP($C668,'World Cup Players'!B:X,18,FALSE),0)</f>
        <v>0</v>
      </c>
      <c r="L668" s="44">
        <f>IFERROR(VLOOKUP($C668,'World Cup GK'!B:AE,16,FALSE),0)</f>
        <v>0</v>
      </c>
      <c r="M668" s="44">
        <f>IFERROR(VLOOKUP($C668,'World Cup GK'!B:AE,19,FALSE),0)</f>
        <v>0</v>
      </c>
      <c r="N668" s="44">
        <f>IFERROR(VLOOKUP($C668,'World Cup GK'!B:AE,14,FALSE),0)</f>
        <v>0</v>
      </c>
      <c r="O668" s="44">
        <f>IFERROR(VLOOKUP($C668,'World Cup GK'!B:AE,11,FALSE),0)</f>
        <v>0</v>
      </c>
      <c r="P668" s="43">
        <f t="shared" si="180"/>
        <v>0.55610000000000004</v>
      </c>
      <c r="S668" s="24"/>
      <c r="T668" s="265" t="s">
        <v>475</v>
      </c>
      <c r="U668" s="23" t="s">
        <v>1275</v>
      </c>
      <c r="V668" s="30"/>
      <c r="W668" s="23">
        <v>48</v>
      </c>
      <c r="X668" s="23">
        <v>0</v>
      </c>
      <c r="Y668" s="23">
        <v>0</v>
      </c>
      <c r="Z668" s="23">
        <v>0</v>
      </c>
      <c r="AA668" s="23">
        <v>0</v>
      </c>
      <c r="AB668" s="23">
        <v>0</v>
      </c>
      <c r="AC668" s="44">
        <v>0</v>
      </c>
      <c r="AD668" s="44">
        <v>0</v>
      </c>
      <c r="AE668" s="44">
        <v>0</v>
      </c>
      <c r="AF668" s="44">
        <v>0</v>
      </c>
      <c r="AG668" s="43">
        <v>0.39839999999999998</v>
      </c>
      <c r="AI668" s="24"/>
      <c r="AJ668" s="265" t="s">
        <v>475</v>
      </c>
      <c r="AK668" s="23" t="s">
        <v>1275</v>
      </c>
      <c r="AL668" s="30"/>
      <c r="AM668" s="397">
        <f t="shared" si="170"/>
        <v>19</v>
      </c>
      <c r="AN668" s="397">
        <f t="shared" si="171"/>
        <v>0</v>
      </c>
      <c r="AO668" s="397">
        <f t="shared" si="171"/>
        <v>0</v>
      </c>
      <c r="AP668" s="397">
        <f t="shared" si="172"/>
        <v>0</v>
      </c>
      <c r="AQ668" s="397">
        <f t="shared" si="172"/>
        <v>0</v>
      </c>
      <c r="AR668" s="397">
        <f t="shared" si="172"/>
        <v>0</v>
      </c>
      <c r="AS668" s="397">
        <f t="shared" si="169"/>
        <v>0</v>
      </c>
      <c r="AT668" s="397">
        <f t="shared" si="169"/>
        <v>0</v>
      </c>
      <c r="AU668" s="397">
        <f t="shared" si="169"/>
        <v>0</v>
      </c>
      <c r="AV668" s="397">
        <f t="shared" si="169"/>
        <v>0</v>
      </c>
      <c r="AW668" s="314">
        <f t="shared" si="179"/>
        <v>0.15770000000000006</v>
      </c>
    </row>
    <row r="669" spans="2:49" x14ac:dyDescent="0.25">
      <c r="B669" s="24"/>
      <c r="C669" s="265" t="s">
        <v>780</v>
      </c>
      <c r="D669" s="23" t="str">
        <f>IFERROR(VLOOKUP($C669,'World Cup Players'!B:X,3,FALSE),0)</f>
        <v>sn Senegal</v>
      </c>
      <c r="E669" s="30"/>
      <c r="F669" s="23">
        <f>IFERROR(VLOOKUP($C669,'World Cup Players'!B:X,9,FALSE),0)</f>
        <v>362</v>
      </c>
      <c r="G669" s="23">
        <f>IFERROR(VLOOKUP($C669,'World Cup Players'!B:X,11,FALSE),0)</f>
        <v>0</v>
      </c>
      <c r="H669" s="23">
        <f>IFERROR(VLOOKUP($C669,'World Cup Players'!B:X,12,FALSE),0)</f>
        <v>1</v>
      </c>
      <c r="I669" s="23">
        <f>IFERROR(VLOOKUP($C669,'GAME WINNING GOALS'!A:B,2,FALSE),0)</f>
        <v>0</v>
      </c>
      <c r="J669" s="23">
        <f>IFERROR(VLOOKUP($C669,'World Cup Players'!B:X,17,FALSE),0)</f>
        <v>0</v>
      </c>
      <c r="K669" s="23">
        <f>IFERROR(VLOOKUP($C669,'World Cup Players'!B:X,18,FALSE),0)</f>
        <v>0</v>
      </c>
      <c r="L669" s="44">
        <f>IFERROR(VLOOKUP($C669,'World Cup GK'!B:AE,16,FALSE),0)</f>
        <v>0</v>
      </c>
      <c r="M669" s="44">
        <f>IFERROR(VLOOKUP($C669,'World Cup GK'!B:AE,19,FALSE),0)</f>
        <v>0</v>
      </c>
      <c r="N669" s="44">
        <f>IFERROR(VLOOKUP($C669,'World Cup GK'!B:AE,14,FALSE),0)</f>
        <v>0</v>
      </c>
      <c r="O669" s="44">
        <f>IFERROR(VLOOKUP($C669,'World Cup GK'!B:AE,11,FALSE),0)</f>
        <v>0</v>
      </c>
      <c r="P669" s="43">
        <f t="shared" si="180"/>
        <v>4.0045999999999999</v>
      </c>
      <c r="S669" s="24"/>
      <c r="T669" s="265" t="s">
        <v>780</v>
      </c>
      <c r="U669" s="23" t="s">
        <v>1438</v>
      </c>
      <c r="V669" s="30"/>
      <c r="W669" s="23">
        <v>362</v>
      </c>
      <c r="X669" s="23">
        <v>0</v>
      </c>
      <c r="Y669" s="23">
        <v>1</v>
      </c>
      <c r="Z669" s="23">
        <v>0</v>
      </c>
      <c r="AA669" s="23">
        <v>0</v>
      </c>
      <c r="AB669" s="23">
        <v>0</v>
      </c>
      <c r="AC669" s="44">
        <v>0</v>
      </c>
      <c r="AD669" s="44">
        <v>0</v>
      </c>
      <c r="AE669" s="44">
        <v>0</v>
      </c>
      <c r="AF669" s="44">
        <v>0</v>
      </c>
      <c r="AG669" s="43">
        <v>4.0045999999999999</v>
      </c>
      <c r="AI669" s="24"/>
      <c r="AJ669" s="265" t="s">
        <v>780</v>
      </c>
      <c r="AK669" s="23" t="s">
        <v>1438</v>
      </c>
      <c r="AL669" s="30"/>
      <c r="AM669" s="397">
        <f t="shared" si="170"/>
        <v>0</v>
      </c>
      <c r="AN669" s="397">
        <f t="shared" si="171"/>
        <v>0</v>
      </c>
      <c r="AO669" s="397">
        <f t="shared" si="171"/>
        <v>0</v>
      </c>
      <c r="AP669" s="397">
        <f t="shared" si="172"/>
        <v>0</v>
      </c>
      <c r="AQ669" s="397">
        <f t="shared" si="172"/>
        <v>0</v>
      </c>
      <c r="AR669" s="397">
        <f t="shared" si="172"/>
        <v>0</v>
      </c>
      <c r="AS669" s="397">
        <f t="shared" si="169"/>
        <v>0</v>
      </c>
      <c r="AT669" s="397">
        <f t="shared" si="169"/>
        <v>0</v>
      </c>
      <c r="AU669" s="397">
        <f t="shared" si="169"/>
        <v>0</v>
      </c>
      <c r="AV669" s="397">
        <f t="shared" si="169"/>
        <v>0</v>
      </c>
      <c r="AW669" s="314">
        <f t="shared" si="173"/>
        <v>0</v>
      </c>
    </row>
    <row r="670" spans="2:49" x14ac:dyDescent="0.25">
      <c r="B670" s="24"/>
      <c r="C670" s="265" t="s">
        <v>543</v>
      </c>
      <c r="D670" s="23" t="str">
        <f>IFERROR(VLOOKUP($C670,'World Cup Players'!B:X,3,FALSE),0)</f>
        <v>pt Portugal</v>
      </c>
      <c r="E670" s="30"/>
      <c r="F670" s="23">
        <f>IFERROR(VLOOKUP($C670,'World Cup Players'!B:X,9,FALSE),0)</f>
        <v>376</v>
      </c>
      <c r="G670" s="23">
        <f>IFERROR(VLOOKUP($C670,'World Cup Players'!B:X,11,FALSE),0)</f>
        <v>0</v>
      </c>
      <c r="H670" s="23">
        <f>IFERROR(VLOOKUP($C670,'World Cup Players'!B:X,12,FALSE),0)</f>
        <v>0</v>
      </c>
      <c r="I670" s="23">
        <f>IFERROR(VLOOKUP($C670,'GAME WINNING GOALS'!A:B,2,FALSE),0)</f>
        <v>0</v>
      </c>
      <c r="J670" s="23">
        <f>IFERROR(VLOOKUP($C670,'World Cup Players'!B:X,17,FALSE),0)</f>
        <v>0</v>
      </c>
      <c r="K670" s="23">
        <f>IFERROR(VLOOKUP($C670,'World Cup Players'!B:X,18,FALSE),0)</f>
        <v>0</v>
      </c>
      <c r="L670" s="44">
        <f>IFERROR(VLOOKUP($C670,'World Cup GK'!B:AE,16,FALSE),0)</f>
        <v>0</v>
      </c>
      <c r="M670" s="44">
        <f>IFERROR(VLOOKUP($C670,'World Cup GK'!B:AE,19,FALSE),0)</f>
        <v>0</v>
      </c>
      <c r="N670" s="44">
        <f>IFERROR(VLOOKUP($C670,'World Cup GK'!B:AE,14,FALSE),0)</f>
        <v>0</v>
      </c>
      <c r="O670" s="44">
        <f>IFERROR(VLOOKUP($C670,'World Cup GK'!B:AE,11,FALSE),0)</f>
        <v>0</v>
      </c>
      <c r="P670" s="43">
        <f t="shared" si="180"/>
        <v>3.1208</v>
      </c>
      <c r="S670" s="24"/>
      <c r="T670" s="265" t="s">
        <v>543</v>
      </c>
      <c r="U670" s="23" t="s">
        <v>1545</v>
      </c>
      <c r="V670" s="30"/>
      <c r="W670" s="23">
        <v>376</v>
      </c>
      <c r="X670" s="23">
        <v>0</v>
      </c>
      <c r="Y670" s="23">
        <v>0</v>
      </c>
      <c r="Z670" s="23">
        <v>0</v>
      </c>
      <c r="AA670" s="23">
        <v>0</v>
      </c>
      <c r="AB670" s="23">
        <v>0</v>
      </c>
      <c r="AC670" s="44">
        <v>0</v>
      </c>
      <c r="AD670" s="44">
        <v>0</v>
      </c>
      <c r="AE670" s="44">
        <v>0</v>
      </c>
      <c r="AF670" s="44">
        <v>0</v>
      </c>
      <c r="AG670" s="43">
        <v>3.1208</v>
      </c>
      <c r="AI670" s="24"/>
      <c r="AJ670" s="265" t="s">
        <v>543</v>
      </c>
      <c r="AK670" s="23" t="s">
        <v>1545</v>
      </c>
      <c r="AL670" s="30"/>
      <c r="AM670" s="397">
        <f t="shared" si="170"/>
        <v>0</v>
      </c>
      <c r="AN670" s="397">
        <f t="shared" si="171"/>
        <v>0</v>
      </c>
      <c r="AO670" s="397">
        <f t="shared" si="171"/>
        <v>0</v>
      </c>
      <c r="AP670" s="397">
        <f t="shared" si="172"/>
        <v>0</v>
      </c>
      <c r="AQ670" s="397">
        <f t="shared" si="172"/>
        <v>0</v>
      </c>
      <c r="AR670" s="397">
        <f t="shared" si="172"/>
        <v>0</v>
      </c>
      <c r="AS670" s="397">
        <f t="shared" si="169"/>
        <v>0</v>
      </c>
      <c r="AT670" s="397">
        <f t="shared" si="169"/>
        <v>0</v>
      </c>
      <c r="AU670" s="397">
        <f t="shared" si="169"/>
        <v>0</v>
      </c>
      <c r="AV670" s="397">
        <f t="shared" si="169"/>
        <v>0</v>
      </c>
      <c r="AW670" s="314">
        <f t="shared" si="173"/>
        <v>0</v>
      </c>
    </row>
    <row r="671" spans="2:49" x14ac:dyDescent="0.25">
      <c r="B671" s="24"/>
      <c r="C671" s="265" t="s">
        <v>1498</v>
      </c>
      <c r="D671" s="23" t="str">
        <f>IFERROR(VLOOKUP($C671,'World Cup Players'!B:X,3,FALSE),0)</f>
        <v>ar Argentina</v>
      </c>
      <c r="E671" s="30"/>
      <c r="F671" s="23">
        <f>IFERROR(VLOOKUP($C671,'World Cup Players'!B:X,9,FALSE),0)</f>
        <v>71</v>
      </c>
      <c r="G671" s="23">
        <f>IFERROR(VLOOKUP($C671,'World Cup Players'!B:X,11,FALSE),0)</f>
        <v>0</v>
      </c>
      <c r="H671" s="23">
        <f>IFERROR(VLOOKUP($C671,'World Cup Players'!B:X,12,FALSE),0)</f>
        <v>0</v>
      </c>
      <c r="I671" s="23">
        <f>IFERROR(VLOOKUP($C671,'GAME WINNING GOALS'!A:B,2,FALSE),0)</f>
        <v>0</v>
      </c>
      <c r="J671" s="23">
        <f>IFERROR(VLOOKUP($C671,'World Cup Players'!B:X,17,FALSE),0)</f>
        <v>0</v>
      </c>
      <c r="K671" s="23">
        <f>IFERROR(VLOOKUP($C671,'World Cup Players'!B:X,18,FALSE),0)</f>
        <v>0</v>
      </c>
      <c r="L671" s="44">
        <f>IFERROR(VLOOKUP($C671,'World Cup GK'!B:AE,16,FALSE),0)</f>
        <v>0</v>
      </c>
      <c r="M671" s="44">
        <f>IFERROR(VLOOKUP($C671,'World Cup GK'!B:AE,19,FALSE),0)</f>
        <v>0</v>
      </c>
      <c r="N671" s="44">
        <f>IFERROR(VLOOKUP($C671,'World Cup GK'!B:AE,14,FALSE),0)</f>
        <v>0</v>
      </c>
      <c r="O671" s="44">
        <f>IFERROR(VLOOKUP($C671,'World Cup GK'!B:AE,11,FALSE),0)</f>
        <v>0</v>
      </c>
      <c r="P671" s="43">
        <f t="shared" si="180"/>
        <v>0.58930000000000005</v>
      </c>
      <c r="S671" s="24"/>
      <c r="T671" s="265" t="s">
        <v>1498</v>
      </c>
      <c r="U671" s="23" t="s">
        <v>1404</v>
      </c>
      <c r="V671" s="30"/>
      <c r="W671" s="23">
        <v>71</v>
      </c>
      <c r="X671" s="23">
        <v>0</v>
      </c>
      <c r="Y671" s="23">
        <v>0</v>
      </c>
      <c r="Z671" s="23">
        <v>0</v>
      </c>
      <c r="AA671" s="23">
        <v>0</v>
      </c>
      <c r="AB671" s="23">
        <v>0</v>
      </c>
      <c r="AC671" s="44">
        <v>0</v>
      </c>
      <c r="AD671" s="44">
        <v>0</v>
      </c>
      <c r="AE671" s="44">
        <v>0</v>
      </c>
      <c r="AF671" s="44">
        <v>0</v>
      </c>
      <c r="AG671" s="43">
        <v>0.58930000000000005</v>
      </c>
      <c r="AI671" s="24"/>
      <c r="AJ671" s="265" t="s">
        <v>1498</v>
      </c>
      <c r="AK671" s="23" t="s">
        <v>1404</v>
      </c>
      <c r="AL671" s="30"/>
      <c r="AM671" s="397">
        <f t="shared" si="170"/>
        <v>0</v>
      </c>
      <c r="AN671" s="397">
        <f t="shared" si="171"/>
        <v>0</v>
      </c>
      <c r="AO671" s="397">
        <f t="shared" si="171"/>
        <v>0</v>
      </c>
      <c r="AP671" s="397">
        <f t="shared" si="172"/>
        <v>0</v>
      </c>
      <c r="AQ671" s="397">
        <f t="shared" si="172"/>
        <v>0</v>
      </c>
      <c r="AR671" s="397">
        <f t="shared" si="172"/>
        <v>0</v>
      </c>
      <c r="AS671" s="397">
        <f t="shared" si="169"/>
        <v>0</v>
      </c>
      <c r="AT671" s="397">
        <f t="shared" si="169"/>
        <v>0</v>
      </c>
      <c r="AU671" s="397">
        <f t="shared" si="169"/>
        <v>0</v>
      </c>
      <c r="AV671" s="397">
        <f t="shared" si="169"/>
        <v>0</v>
      </c>
      <c r="AW671" s="314">
        <f>P671-AG671</f>
        <v>0</v>
      </c>
    </row>
    <row r="672" spans="2:49" x14ac:dyDescent="0.25">
      <c r="B672" s="24"/>
      <c r="C672" s="265" t="s">
        <v>745</v>
      </c>
      <c r="D672" s="23" t="str">
        <f>IFERROR(VLOOKUP($C672,'World Cup Players'!B:X,3,FALSE),0)</f>
        <v>nz New Zealand</v>
      </c>
      <c r="E672" s="30"/>
      <c r="F672" s="23">
        <f>IFERROR(VLOOKUP($C672,'World Cup Players'!B:X,9,FALSE),0)</f>
        <v>270</v>
      </c>
      <c r="G672" s="23">
        <f>IFERROR(VLOOKUP($C672,'World Cup Players'!B:X,11,FALSE),0)</f>
        <v>0</v>
      </c>
      <c r="H672" s="23">
        <f>IFERROR(VLOOKUP($C672,'World Cup Players'!B:X,12,FALSE),0)</f>
        <v>2</v>
      </c>
      <c r="I672" s="23">
        <f>IFERROR(VLOOKUP($C672,'GAME WINNING GOALS'!A:B,2,FALSE),0)</f>
        <v>0</v>
      </c>
      <c r="J672" s="23">
        <f>IFERROR(VLOOKUP($C672,'World Cup Players'!B:X,17,FALSE),0)</f>
        <v>0</v>
      </c>
      <c r="K672" s="23">
        <f>IFERROR(VLOOKUP($C672,'World Cup Players'!B:X,18,FALSE),0)</f>
        <v>0</v>
      </c>
      <c r="L672" s="44">
        <f>IFERROR(VLOOKUP($C672,'World Cup GK'!B:AE,16,FALSE),0)</f>
        <v>0</v>
      </c>
      <c r="M672" s="44">
        <f>IFERROR(VLOOKUP($C672,'World Cup GK'!B:AE,19,FALSE),0)</f>
        <v>0</v>
      </c>
      <c r="N672" s="44">
        <f>IFERROR(VLOOKUP($C672,'World Cup GK'!B:AE,14,FALSE),0)</f>
        <v>0</v>
      </c>
      <c r="O672" s="44">
        <f>IFERROR(VLOOKUP($C672,'World Cup GK'!B:AE,11,FALSE),0)</f>
        <v>0</v>
      </c>
      <c r="P672" s="43">
        <f t="shared" si="180"/>
        <v>4.2409999999999997</v>
      </c>
      <c r="S672" s="24"/>
      <c r="T672" s="265" t="s">
        <v>745</v>
      </c>
      <c r="U672" s="23" t="s">
        <v>1256</v>
      </c>
      <c r="V672" s="30"/>
      <c r="W672" s="23">
        <v>270</v>
      </c>
      <c r="X672" s="23">
        <v>0</v>
      </c>
      <c r="Y672" s="23">
        <v>2</v>
      </c>
      <c r="Z672" s="23">
        <v>0</v>
      </c>
      <c r="AA672" s="23">
        <v>0</v>
      </c>
      <c r="AB672" s="23">
        <v>0</v>
      </c>
      <c r="AC672" s="44">
        <v>0</v>
      </c>
      <c r="AD672" s="44">
        <v>0</v>
      </c>
      <c r="AE672" s="44">
        <v>0</v>
      </c>
      <c r="AF672" s="44">
        <v>0</v>
      </c>
      <c r="AG672" s="43">
        <v>4.2409999999999997</v>
      </c>
      <c r="AI672" s="24"/>
      <c r="AJ672" s="265" t="s">
        <v>745</v>
      </c>
      <c r="AK672" s="23" t="s">
        <v>1256</v>
      </c>
      <c r="AL672" s="30"/>
      <c r="AM672" s="397">
        <f t="shared" si="170"/>
        <v>0</v>
      </c>
      <c r="AN672" s="397">
        <f t="shared" si="171"/>
        <v>0</v>
      </c>
      <c r="AO672" s="397">
        <f t="shared" si="171"/>
        <v>0</v>
      </c>
      <c r="AP672" s="397">
        <f t="shared" si="172"/>
        <v>0</v>
      </c>
      <c r="AQ672" s="397">
        <f t="shared" si="172"/>
        <v>0</v>
      </c>
      <c r="AR672" s="397">
        <f t="shared" si="172"/>
        <v>0</v>
      </c>
      <c r="AS672" s="397">
        <f t="shared" si="169"/>
        <v>0</v>
      </c>
      <c r="AT672" s="397">
        <f t="shared" si="169"/>
        <v>0</v>
      </c>
      <c r="AU672" s="397">
        <f t="shared" si="169"/>
        <v>0</v>
      </c>
      <c r="AV672" s="397">
        <f t="shared" si="169"/>
        <v>0</v>
      </c>
      <c r="AW672" s="314">
        <f t="shared" si="173"/>
        <v>0</v>
      </c>
    </row>
    <row r="673" spans="2:49" x14ac:dyDescent="0.25">
      <c r="B673" s="24"/>
      <c r="C673" s="265" t="s">
        <v>646</v>
      </c>
      <c r="D673" s="23" t="str">
        <f>IFERROR(VLOOKUP($C673,'World Cup Players'!B:X,3,FALSE),0)</f>
        <v>sct Scotland</v>
      </c>
      <c r="E673" s="30"/>
      <c r="F673" s="23">
        <f>IFERROR(VLOOKUP($C673,'World Cup Players'!B:X,9,FALSE),0)</f>
        <v>171</v>
      </c>
      <c r="G673" s="23">
        <f>IFERROR(VLOOKUP($C673,'World Cup Players'!B:X,11,FALSE),0)</f>
        <v>0</v>
      </c>
      <c r="H673" s="23">
        <f>IFERROR(VLOOKUP($C673,'World Cup Players'!B:X,12,FALSE),0)</f>
        <v>0</v>
      </c>
      <c r="I673" s="23">
        <f>IFERROR(VLOOKUP($C673,'GAME WINNING GOALS'!A:B,2,FALSE),0)</f>
        <v>0</v>
      </c>
      <c r="J673" s="23">
        <f>IFERROR(VLOOKUP($C673,'World Cup Players'!B:X,17,FALSE),0)</f>
        <v>0</v>
      </c>
      <c r="K673" s="23">
        <f>IFERROR(VLOOKUP($C673,'World Cup Players'!B:X,18,FALSE),0)</f>
        <v>0</v>
      </c>
      <c r="L673" s="44">
        <f>IFERROR(VLOOKUP($C673,'World Cup GK'!B:AE,16,FALSE),0)</f>
        <v>0</v>
      </c>
      <c r="M673" s="44">
        <f>IFERROR(VLOOKUP($C673,'World Cup GK'!B:AE,19,FALSE),0)</f>
        <v>0</v>
      </c>
      <c r="N673" s="44">
        <f>IFERROR(VLOOKUP($C673,'World Cup GK'!B:AE,14,FALSE),0)</f>
        <v>0</v>
      </c>
      <c r="O673" s="44">
        <f>IFERROR(VLOOKUP($C673,'World Cup GK'!B:AE,11,FALSE),0)</f>
        <v>0</v>
      </c>
      <c r="P673" s="43">
        <f t="shared" si="180"/>
        <v>1.4193</v>
      </c>
      <c r="S673" s="24"/>
      <c r="T673" s="265" t="s">
        <v>646</v>
      </c>
      <c r="U673" s="23" t="s">
        <v>633</v>
      </c>
      <c r="V673" s="30"/>
      <c r="W673" s="23">
        <v>171</v>
      </c>
      <c r="X673" s="23">
        <v>0</v>
      </c>
      <c r="Y673" s="23">
        <v>0</v>
      </c>
      <c r="Z673" s="23">
        <v>0</v>
      </c>
      <c r="AA673" s="23">
        <v>0</v>
      </c>
      <c r="AB673" s="23">
        <v>0</v>
      </c>
      <c r="AC673" s="44">
        <v>0</v>
      </c>
      <c r="AD673" s="44">
        <v>0</v>
      </c>
      <c r="AE673" s="44">
        <v>0</v>
      </c>
      <c r="AF673" s="44">
        <v>0</v>
      </c>
      <c r="AG673" s="43">
        <v>1.4193</v>
      </c>
      <c r="AI673" s="24"/>
      <c r="AJ673" s="265" t="s">
        <v>646</v>
      </c>
      <c r="AK673" s="23" t="s">
        <v>633</v>
      </c>
      <c r="AL673" s="30"/>
      <c r="AM673" s="397">
        <f t="shared" si="170"/>
        <v>0</v>
      </c>
      <c r="AN673" s="397">
        <f t="shared" si="171"/>
        <v>0</v>
      </c>
      <c r="AO673" s="397">
        <f t="shared" si="171"/>
        <v>0</v>
      </c>
      <c r="AP673" s="397">
        <f t="shared" si="172"/>
        <v>0</v>
      </c>
      <c r="AQ673" s="397">
        <f t="shared" si="172"/>
        <v>0</v>
      </c>
      <c r="AR673" s="397">
        <f t="shared" si="172"/>
        <v>0</v>
      </c>
      <c r="AS673" s="397">
        <f t="shared" si="169"/>
        <v>0</v>
      </c>
      <c r="AT673" s="397">
        <f t="shared" si="169"/>
        <v>0</v>
      </c>
      <c r="AU673" s="397">
        <f t="shared" si="169"/>
        <v>0</v>
      </c>
      <c r="AV673" s="397">
        <f t="shared" si="169"/>
        <v>0</v>
      </c>
      <c r="AW673" s="314">
        <f t="shared" si="173"/>
        <v>0</v>
      </c>
    </row>
    <row r="674" spans="2:49" x14ac:dyDescent="0.25">
      <c r="B674" s="24"/>
      <c r="C674" s="265" t="s">
        <v>216</v>
      </c>
      <c r="D674" s="23" t="str">
        <f>IFERROR(VLOOKUP($C674,'World Cup Players'!B:X,3,FALSE),0)</f>
        <v>es Spain</v>
      </c>
      <c r="E674" s="30"/>
      <c r="F674" s="23">
        <f>IFERROR(VLOOKUP($C674,'World Cup Players'!B:X,9,FALSE),0)</f>
        <v>229</v>
      </c>
      <c r="G674" s="23">
        <f>IFERROR(VLOOKUP($C674,'World Cup Players'!B:X,11,FALSE),0)</f>
        <v>0</v>
      </c>
      <c r="H674" s="23">
        <f>IFERROR(VLOOKUP($C674,'World Cup Players'!B:X,12,FALSE),0)</f>
        <v>1</v>
      </c>
      <c r="I674" s="23">
        <f>IFERROR(VLOOKUP($C674,'GAME WINNING GOALS'!A:B,2,FALSE),0)</f>
        <v>0</v>
      </c>
      <c r="J674" s="23">
        <f>IFERROR(VLOOKUP($C674,'World Cup Players'!B:X,17,FALSE),0)</f>
        <v>1</v>
      </c>
      <c r="K674" s="23">
        <f>IFERROR(VLOOKUP($C674,'World Cup Players'!B:X,18,FALSE),0)</f>
        <v>0</v>
      </c>
      <c r="L674" s="44">
        <f>IFERROR(VLOOKUP($C674,'World Cup GK'!B:AE,16,FALSE),0)</f>
        <v>0</v>
      </c>
      <c r="M674" s="44">
        <f>IFERROR(VLOOKUP($C674,'World Cup GK'!B:AE,19,FALSE),0)</f>
        <v>0</v>
      </c>
      <c r="N674" s="44">
        <f>IFERROR(VLOOKUP($C674,'World Cup GK'!B:AE,14,FALSE),0)</f>
        <v>0</v>
      </c>
      <c r="O674" s="44">
        <f>IFERROR(VLOOKUP($C674,'World Cup GK'!B:AE,11,FALSE),0)</f>
        <v>0</v>
      </c>
      <c r="P674" s="43">
        <f t="shared" si="180"/>
        <v>2.6507000000000001</v>
      </c>
      <c r="S674" s="24"/>
      <c r="T674" s="265" t="s">
        <v>216</v>
      </c>
      <c r="U674" s="23" t="s">
        <v>1275</v>
      </c>
      <c r="V674" s="30"/>
      <c r="W674" s="23">
        <v>176</v>
      </c>
      <c r="X674" s="23">
        <v>0</v>
      </c>
      <c r="Y674" s="23">
        <v>1</v>
      </c>
      <c r="Z674" s="23">
        <v>0</v>
      </c>
      <c r="AA674" s="23">
        <v>1</v>
      </c>
      <c r="AB674" s="23">
        <v>0</v>
      </c>
      <c r="AC674" s="44">
        <v>0</v>
      </c>
      <c r="AD674" s="44">
        <v>0</v>
      </c>
      <c r="AE674" s="44">
        <v>0</v>
      </c>
      <c r="AF674" s="44">
        <v>0</v>
      </c>
      <c r="AG674" s="43">
        <v>2.2107999999999999</v>
      </c>
      <c r="AI674" s="24"/>
      <c r="AJ674" s="265" t="s">
        <v>216</v>
      </c>
      <c r="AK674" s="23" t="s">
        <v>1275</v>
      </c>
      <c r="AL674" s="30"/>
      <c r="AM674" s="397">
        <f t="shared" si="170"/>
        <v>53</v>
      </c>
      <c r="AN674" s="397">
        <f t="shared" si="171"/>
        <v>0</v>
      </c>
      <c r="AO674" s="397">
        <f t="shared" si="171"/>
        <v>0</v>
      </c>
      <c r="AP674" s="397">
        <f t="shared" si="172"/>
        <v>0</v>
      </c>
      <c r="AQ674" s="397">
        <f t="shared" si="172"/>
        <v>0</v>
      </c>
      <c r="AR674" s="397">
        <f t="shared" si="172"/>
        <v>0</v>
      </c>
      <c r="AS674" s="397">
        <f t="shared" si="169"/>
        <v>0</v>
      </c>
      <c r="AT674" s="397">
        <f t="shared" si="169"/>
        <v>0</v>
      </c>
      <c r="AU674" s="397">
        <f t="shared" si="169"/>
        <v>0</v>
      </c>
      <c r="AV674" s="397">
        <f t="shared" si="169"/>
        <v>0</v>
      </c>
      <c r="AW674" s="314">
        <f t="shared" ref="AW674:AW675" si="181">P674-AG674</f>
        <v>0.43990000000000018</v>
      </c>
    </row>
    <row r="675" spans="2:49" x14ac:dyDescent="0.25">
      <c r="B675" s="24"/>
      <c r="C675" s="265" t="s">
        <v>755</v>
      </c>
      <c r="D675" s="23" t="str">
        <f>IFERROR(VLOOKUP($C675,'World Cup Players'!B:X,3,FALSE),0)</f>
        <v>es Spain</v>
      </c>
      <c r="E675" s="30"/>
      <c r="F675" s="23">
        <f>IFERROR(VLOOKUP($C675,'World Cup Players'!B:X,9,FALSE),0)</f>
        <v>630</v>
      </c>
      <c r="G675" s="23">
        <f>IFERROR(VLOOKUP($C675,'World Cup Players'!B:X,11,FALSE),0)</f>
        <v>0</v>
      </c>
      <c r="H675" s="23">
        <f>IFERROR(VLOOKUP($C675,'World Cup Players'!B:X,12,FALSE),0)</f>
        <v>0</v>
      </c>
      <c r="I675" s="23">
        <f>IFERROR(VLOOKUP($C675,'GAME WINNING GOALS'!A:B,2,FALSE),0)</f>
        <v>0</v>
      </c>
      <c r="J675" s="23">
        <f>IFERROR(VLOOKUP($C675,'World Cup Players'!B:X,17,FALSE),0)</f>
        <v>1</v>
      </c>
      <c r="K675" s="23">
        <f>IFERROR(VLOOKUP($C675,'World Cup Players'!B:X,18,FALSE),0)</f>
        <v>0</v>
      </c>
      <c r="L675" s="44">
        <f>IFERROR(VLOOKUP($C675,'World Cup GK'!B:AE,16,FALSE),0)</f>
        <v>0</v>
      </c>
      <c r="M675" s="44">
        <f>IFERROR(VLOOKUP($C675,'World Cup GK'!B:AE,19,FALSE),0)</f>
        <v>0</v>
      </c>
      <c r="N675" s="44">
        <f>IFERROR(VLOOKUP($C675,'World Cup GK'!B:AE,14,FALSE),0)</f>
        <v>0</v>
      </c>
      <c r="O675" s="44">
        <f>IFERROR(VLOOKUP($C675,'World Cup GK'!B:AE,11,FALSE),0)</f>
        <v>0</v>
      </c>
      <c r="P675" s="43">
        <f t="shared" si="180"/>
        <v>4.9790000000000001</v>
      </c>
      <c r="S675" s="24"/>
      <c r="T675" s="265" t="s">
        <v>755</v>
      </c>
      <c r="U675" s="23" t="s">
        <v>1275</v>
      </c>
      <c r="V675" s="30"/>
      <c r="W675" s="23">
        <v>450</v>
      </c>
      <c r="X675" s="23">
        <v>0</v>
      </c>
      <c r="Y675" s="23">
        <v>0</v>
      </c>
      <c r="Z675" s="23">
        <v>0</v>
      </c>
      <c r="AA675" s="23">
        <v>0</v>
      </c>
      <c r="AB675" s="23">
        <v>0</v>
      </c>
      <c r="AC675" s="44">
        <v>0</v>
      </c>
      <c r="AD675" s="44">
        <v>0</v>
      </c>
      <c r="AE675" s="44">
        <v>0</v>
      </c>
      <c r="AF675" s="44">
        <v>0</v>
      </c>
      <c r="AG675" s="43">
        <v>3.7349999999999999</v>
      </c>
      <c r="AI675" s="24"/>
      <c r="AJ675" s="265" t="s">
        <v>755</v>
      </c>
      <c r="AK675" s="23" t="s">
        <v>1275</v>
      </c>
      <c r="AL675" s="30"/>
      <c r="AM675" s="397">
        <f t="shared" si="170"/>
        <v>180</v>
      </c>
      <c r="AN675" s="397">
        <f t="shared" si="171"/>
        <v>0</v>
      </c>
      <c r="AO675" s="397">
        <f t="shared" si="171"/>
        <v>0</v>
      </c>
      <c r="AP675" s="397">
        <f t="shared" si="172"/>
        <v>0</v>
      </c>
      <c r="AQ675" s="397">
        <f t="shared" si="172"/>
        <v>1</v>
      </c>
      <c r="AR675" s="397">
        <f t="shared" si="172"/>
        <v>0</v>
      </c>
      <c r="AS675" s="397">
        <f t="shared" si="169"/>
        <v>0</v>
      </c>
      <c r="AT675" s="397">
        <f t="shared" si="169"/>
        <v>0</v>
      </c>
      <c r="AU675" s="397">
        <f t="shared" si="169"/>
        <v>0</v>
      </c>
      <c r="AV675" s="397">
        <f t="shared" si="169"/>
        <v>0</v>
      </c>
      <c r="AW675" s="314">
        <f t="shared" si="181"/>
        <v>1.2440000000000002</v>
      </c>
    </row>
    <row r="676" spans="2:49" x14ac:dyDescent="0.25">
      <c r="B676" s="24"/>
      <c r="C676" s="265" t="s">
        <v>217</v>
      </c>
      <c r="D676" s="23" t="str">
        <f>IFERROR(VLOOKUP($C676,'World Cup Players'!B:X,3,FALSE),0)</f>
        <v>nl Netherlands</v>
      </c>
      <c r="E676" s="30"/>
      <c r="F676" s="23">
        <f>IFERROR(VLOOKUP($C676,'World Cup Players'!B:X,9,FALSE),0)</f>
        <v>390</v>
      </c>
      <c r="G676" s="23">
        <f>IFERROR(VLOOKUP($C676,'World Cup Players'!B:X,11,FALSE),0)</f>
        <v>1</v>
      </c>
      <c r="H676" s="23">
        <f>IFERROR(VLOOKUP($C676,'World Cup Players'!B:X,12,FALSE),0)</f>
        <v>1</v>
      </c>
      <c r="I676" s="23">
        <f>IFERROR(VLOOKUP($C676,'GAME WINNING GOALS'!A:B,2,FALSE),0)</f>
        <v>0</v>
      </c>
      <c r="J676" s="23">
        <f>IFERROR(VLOOKUP($C676,'World Cup Players'!B:X,17,FALSE),0)</f>
        <v>0</v>
      </c>
      <c r="K676" s="23">
        <f>IFERROR(VLOOKUP($C676,'World Cup Players'!B:X,18,FALSE),0)</f>
        <v>0</v>
      </c>
      <c r="L676" s="44">
        <f>IFERROR(VLOOKUP($C676,'World Cup GK'!B:AE,16,FALSE),0)</f>
        <v>0</v>
      </c>
      <c r="M676" s="44">
        <f>IFERROR(VLOOKUP($C676,'World Cup GK'!B:AE,19,FALSE),0)</f>
        <v>0</v>
      </c>
      <c r="N676" s="44">
        <f>IFERROR(VLOOKUP($C676,'World Cup GK'!B:AE,14,FALSE),0)</f>
        <v>0</v>
      </c>
      <c r="O676" s="44">
        <f>IFERROR(VLOOKUP($C676,'World Cup GK'!B:AE,11,FALSE),0)</f>
        <v>0</v>
      </c>
      <c r="P676" s="43">
        <f t="shared" si="180"/>
        <v>5.2370000000000001</v>
      </c>
      <c r="S676" s="24"/>
      <c r="T676" s="265" t="s">
        <v>217</v>
      </c>
      <c r="U676" s="23" t="s">
        <v>647</v>
      </c>
      <c r="V676" s="30"/>
      <c r="W676" s="23">
        <v>390</v>
      </c>
      <c r="X676" s="23">
        <v>1</v>
      </c>
      <c r="Y676" s="23">
        <v>1</v>
      </c>
      <c r="Z676" s="23">
        <v>0</v>
      </c>
      <c r="AA676" s="23">
        <v>0</v>
      </c>
      <c r="AB676" s="23">
        <v>0</v>
      </c>
      <c r="AC676" s="44">
        <v>0</v>
      </c>
      <c r="AD676" s="44">
        <v>0</v>
      </c>
      <c r="AE676" s="44">
        <v>0</v>
      </c>
      <c r="AF676" s="44">
        <v>0</v>
      </c>
      <c r="AG676" s="43">
        <v>5.2370000000000001</v>
      </c>
      <c r="AI676" s="24"/>
      <c r="AJ676" s="265" t="s">
        <v>217</v>
      </c>
      <c r="AK676" s="23" t="s">
        <v>647</v>
      </c>
      <c r="AL676" s="30"/>
      <c r="AM676" s="397">
        <f t="shared" si="170"/>
        <v>0</v>
      </c>
      <c r="AN676" s="397">
        <f t="shared" si="171"/>
        <v>0</v>
      </c>
      <c r="AO676" s="397">
        <f t="shared" si="171"/>
        <v>0</v>
      </c>
      <c r="AP676" s="397">
        <f t="shared" si="172"/>
        <v>0</v>
      </c>
      <c r="AQ676" s="397">
        <f t="shared" si="172"/>
        <v>0</v>
      </c>
      <c r="AR676" s="397">
        <f t="shared" si="172"/>
        <v>0</v>
      </c>
      <c r="AS676" s="397">
        <f t="shared" si="169"/>
        <v>0</v>
      </c>
      <c r="AT676" s="397">
        <f t="shared" si="169"/>
        <v>0</v>
      </c>
      <c r="AU676" s="397">
        <f t="shared" si="169"/>
        <v>0</v>
      </c>
      <c r="AV676" s="397">
        <f t="shared" si="169"/>
        <v>0</v>
      </c>
      <c r="AW676" s="314">
        <f t="shared" si="173"/>
        <v>0</v>
      </c>
    </row>
    <row r="677" spans="2:49" x14ac:dyDescent="0.25">
      <c r="B677" s="24"/>
      <c r="C677" s="265" t="s">
        <v>112</v>
      </c>
      <c r="D677" s="23" t="str">
        <f>IFERROR(VLOOKUP($C677,'World Cup Players'!B:X,3,FALSE),0)</f>
        <v>eng England</v>
      </c>
      <c r="E677" s="30"/>
      <c r="F677" s="23">
        <f>IFERROR(VLOOKUP($C677,'World Cup Players'!B:X,9,FALSE),0)</f>
        <v>330</v>
      </c>
      <c r="G677" s="23">
        <f>IFERROR(VLOOKUP($C677,'World Cup Players'!B:X,11,FALSE),0)</f>
        <v>0</v>
      </c>
      <c r="H677" s="23">
        <f>IFERROR(VLOOKUP($C677,'World Cup Players'!B:X,12,FALSE),0)</f>
        <v>0</v>
      </c>
      <c r="I677" s="41">
        <f>IFERROR(VLOOKUP($C677,'GAME WINNING GOALS'!A:B,2,FALSE),0)</f>
        <v>0</v>
      </c>
      <c r="J677" s="23">
        <f>IFERROR(VLOOKUP($C677,'World Cup Players'!B:X,17,FALSE),0)</f>
        <v>0</v>
      </c>
      <c r="K677" s="23">
        <f>IFERROR(VLOOKUP($C677,'World Cup Players'!B:X,18,FALSE),0)</f>
        <v>0</v>
      </c>
      <c r="L677" s="44">
        <f>IFERROR(VLOOKUP($C677,'World Cup GK'!B:AE,16,FALSE),0)</f>
        <v>0</v>
      </c>
      <c r="M677" s="44">
        <f>IFERROR(VLOOKUP($C677,'World Cup GK'!B:AE,19,FALSE),0)</f>
        <v>0</v>
      </c>
      <c r="N677" s="44">
        <f>IFERROR(VLOOKUP($C677,'World Cup GK'!B:AE,14,FALSE),0)</f>
        <v>0</v>
      </c>
      <c r="O677" s="44">
        <f>IFERROR(VLOOKUP($C677,'World Cup GK'!B:AE,11,FALSE),0)</f>
        <v>0</v>
      </c>
      <c r="P677" s="43">
        <f t="shared" si="180"/>
        <v>2.7389999999999999</v>
      </c>
      <c r="S677" s="24"/>
      <c r="T677" s="265" t="s">
        <v>112</v>
      </c>
      <c r="U677" s="23" t="s">
        <v>1542</v>
      </c>
      <c r="V677" s="30"/>
      <c r="W677" s="23">
        <v>121</v>
      </c>
      <c r="X677" s="23">
        <v>0</v>
      </c>
      <c r="Y677" s="23">
        <v>0</v>
      </c>
      <c r="Z677" s="41">
        <v>0</v>
      </c>
      <c r="AA677" s="23">
        <v>0</v>
      </c>
      <c r="AB677" s="23">
        <v>0</v>
      </c>
      <c r="AC677" s="44">
        <v>0</v>
      </c>
      <c r="AD677" s="44">
        <v>0</v>
      </c>
      <c r="AE677" s="44">
        <v>0</v>
      </c>
      <c r="AF677" s="44">
        <v>0</v>
      </c>
      <c r="AG677" s="43">
        <v>1.0043</v>
      </c>
      <c r="AI677" s="24"/>
      <c r="AJ677" s="265" t="s">
        <v>112</v>
      </c>
      <c r="AK677" s="23" t="s">
        <v>1542</v>
      </c>
      <c r="AL677" s="30"/>
      <c r="AM677" s="397">
        <f t="shared" si="170"/>
        <v>209</v>
      </c>
      <c r="AN677" s="397">
        <f t="shared" si="171"/>
        <v>0</v>
      </c>
      <c r="AO677" s="397">
        <f t="shared" si="171"/>
        <v>0</v>
      </c>
      <c r="AP677" s="397">
        <f t="shared" si="172"/>
        <v>0</v>
      </c>
      <c r="AQ677" s="397">
        <f t="shared" si="172"/>
        <v>0</v>
      </c>
      <c r="AR677" s="397">
        <f t="shared" si="172"/>
        <v>0</v>
      </c>
      <c r="AS677" s="397">
        <f t="shared" si="169"/>
        <v>0</v>
      </c>
      <c r="AT677" s="397">
        <f t="shared" si="169"/>
        <v>0</v>
      </c>
      <c r="AU677" s="397">
        <f t="shared" si="169"/>
        <v>0</v>
      </c>
      <c r="AV677" s="397">
        <f t="shared" si="169"/>
        <v>0</v>
      </c>
      <c r="AW677" s="314">
        <f>P677-AG677</f>
        <v>1.7346999999999999</v>
      </c>
    </row>
    <row r="678" spans="2:49" x14ac:dyDescent="0.25">
      <c r="B678" s="24"/>
      <c r="C678" s="265" t="s">
        <v>537</v>
      </c>
      <c r="D678" s="23" t="str">
        <f>IFERROR(VLOOKUP($C678,'World Cup Players'!B:X,3,FALSE),0)</f>
        <v>pt Portugal</v>
      </c>
      <c r="E678" s="30"/>
      <c r="F678" s="23">
        <f>IFERROR(VLOOKUP($C678,'World Cup Players'!B:X,9,FALSE),0)</f>
        <v>395</v>
      </c>
      <c r="G678" s="23">
        <f>IFERROR(VLOOKUP($C678,'World Cup Players'!B:X,11,FALSE),0)</f>
        <v>1</v>
      </c>
      <c r="H678" s="23">
        <f>IFERROR(VLOOKUP($C678,'World Cup Players'!B:X,12,FALSE),0)</f>
        <v>0</v>
      </c>
      <c r="I678" s="41">
        <f>IFERROR(VLOOKUP($C678,'GAME WINNING GOALS'!A:B,2,FALSE),0)</f>
        <v>0</v>
      </c>
      <c r="J678" s="23">
        <f>IFERROR(VLOOKUP($C678,'World Cup Players'!B:X,17,FALSE),0)</f>
        <v>0</v>
      </c>
      <c r="K678" s="23">
        <f>IFERROR(VLOOKUP($C678,'World Cup Players'!B:X,18,FALSE),0)</f>
        <v>0</v>
      </c>
      <c r="L678" s="44">
        <f>IFERROR(VLOOKUP($C678,'World Cup GK'!B:AE,16,FALSE),0)</f>
        <v>0</v>
      </c>
      <c r="M678" s="44">
        <f>IFERROR(VLOOKUP($C678,'World Cup GK'!B:AE,19,FALSE),0)</f>
        <v>0</v>
      </c>
      <c r="N678" s="44">
        <f>IFERROR(VLOOKUP($C678,'World Cup GK'!B:AE,14,FALSE),0)</f>
        <v>0</v>
      </c>
      <c r="O678" s="44">
        <f>IFERROR(VLOOKUP($C678,'World Cup GK'!B:AE,11,FALSE),0)</f>
        <v>0</v>
      </c>
      <c r="P678" s="43">
        <f t="shared" si="180"/>
        <v>4.2785000000000002</v>
      </c>
      <c r="S678" s="24"/>
      <c r="T678" s="265" t="s">
        <v>537</v>
      </c>
      <c r="U678" s="23" t="s">
        <v>1545</v>
      </c>
      <c r="V678" s="30"/>
      <c r="W678" s="23">
        <v>395</v>
      </c>
      <c r="X678" s="23">
        <v>1</v>
      </c>
      <c r="Y678" s="23">
        <v>0</v>
      </c>
      <c r="Z678" s="41">
        <v>0</v>
      </c>
      <c r="AA678" s="23">
        <v>0</v>
      </c>
      <c r="AB678" s="23">
        <v>0</v>
      </c>
      <c r="AC678" s="44">
        <v>0</v>
      </c>
      <c r="AD678" s="44">
        <v>0</v>
      </c>
      <c r="AE678" s="44">
        <v>0</v>
      </c>
      <c r="AF678" s="44">
        <v>0</v>
      </c>
      <c r="AG678" s="43">
        <v>4.2785000000000002</v>
      </c>
      <c r="AI678" s="24"/>
      <c r="AJ678" s="265" t="s">
        <v>537</v>
      </c>
      <c r="AK678" s="23" t="s">
        <v>1545</v>
      </c>
      <c r="AL678" s="30"/>
      <c r="AM678" s="397">
        <f t="shared" si="170"/>
        <v>0</v>
      </c>
      <c r="AN678" s="397">
        <f t="shared" si="171"/>
        <v>0</v>
      </c>
      <c r="AO678" s="397">
        <f t="shared" si="171"/>
        <v>0</v>
      </c>
      <c r="AP678" s="397">
        <f t="shared" si="172"/>
        <v>0</v>
      </c>
      <c r="AQ678" s="397">
        <f t="shared" si="172"/>
        <v>0</v>
      </c>
      <c r="AR678" s="397">
        <f t="shared" si="172"/>
        <v>0</v>
      </c>
      <c r="AS678" s="397">
        <f t="shared" si="169"/>
        <v>0</v>
      </c>
      <c r="AT678" s="397">
        <f t="shared" si="169"/>
        <v>0</v>
      </c>
      <c r="AU678" s="397">
        <f t="shared" si="169"/>
        <v>0</v>
      </c>
      <c r="AV678" s="397">
        <f t="shared" si="169"/>
        <v>0</v>
      </c>
      <c r="AW678" s="314">
        <f t="shared" si="173"/>
        <v>0</v>
      </c>
    </row>
    <row r="679" spans="2:49" x14ac:dyDescent="0.25">
      <c r="B679" s="24"/>
      <c r="C679" s="270" t="s">
        <v>469</v>
      </c>
      <c r="D679" s="23" t="str">
        <f>IFERROR(VLOOKUP($C679,'World Cup Players'!B:X,3,FALSE),0)</f>
        <v>es Spain</v>
      </c>
      <c r="E679" s="30"/>
      <c r="F679" s="23">
        <f>IFERROR(VLOOKUP($C679,'World Cup Players'!B:X,9,FALSE),0)</f>
        <v>630</v>
      </c>
      <c r="G679" s="23">
        <f>IFERROR(VLOOKUP($C679,'World Cup Players'!B:X,11,FALSE),0)</f>
        <v>0</v>
      </c>
      <c r="H679" s="23">
        <f>IFERROR(VLOOKUP($C679,'World Cup Players'!B:X,12,FALSE),0)</f>
        <v>0</v>
      </c>
      <c r="I679" s="41">
        <f>IFERROR(VLOOKUP($C679,'GAME WINNING GOALS'!A:B,2,FALSE),0)</f>
        <v>0</v>
      </c>
      <c r="J679" s="23">
        <f>IFERROR(VLOOKUP($C679,'World Cup Players'!B:X,17,FALSE),0)</f>
        <v>0</v>
      </c>
      <c r="K679" s="23">
        <f>IFERROR(VLOOKUP($C679,'World Cup Players'!B:X,18,FALSE),0)</f>
        <v>0</v>
      </c>
      <c r="L679" s="44">
        <f>IFERROR(VLOOKUP($C679,'World Cup GK'!B:AE,16,FALSE),0)</f>
        <v>6</v>
      </c>
      <c r="M679" s="44">
        <f>IFERROR(VLOOKUP($C679,'World Cup GK'!B:AE,19,FALSE),0)</f>
        <v>6</v>
      </c>
      <c r="N679" s="44">
        <f>IFERROR(VLOOKUP($C679,'World Cup GK'!B:AE,14,FALSE),0)</f>
        <v>9</v>
      </c>
      <c r="O679" s="44">
        <f>IFERROR(VLOOKUP($C679,'World Cup GK'!B:AE,11,FALSE),0)</f>
        <v>1</v>
      </c>
      <c r="P679" s="43">
        <f t="shared" si="180"/>
        <v>18.779</v>
      </c>
      <c r="S679" s="24"/>
      <c r="T679" s="270" t="s">
        <v>469</v>
      </c>
      <c r="U679" s="23" t="s">
        <v>1275</v>
      </c>
      <c r="V679" s="30"/>
      <c r="W679" s="23">
        <v>450</v>
      </c>
      <c r="X679" s="23">
        <v>0</v>
      </c>
      <c r="Y679" s="23">
        <v>0</v>
      </c>
      <c r="Z679" s="41">
        <v>0</v>
      </c>
      <c r="AA679" s="23">
        <v>0</v>
      </c>
      <c r="AB679" s="23">
        <v>0</v>
      </c>
      <c r="AC679" s="44">
        <v>4</v>
      </c>
      <c r="AD679" s="44">
        <v>5</v>
      </c>
      <c r="AE679" s="44">
        <v>5</v>
      </c>
      <c r="AF679" s="44">
        <v>0</v>
      </c>
      <c r="AG679" s="43">
        <v>13.734999999999999</v>
      </c>
      <c r="AI679" s="24"/>
      <c r="AJ679" s="270" t="s">
        <v>469</v>
      </c>
      <c r="AK679" s="23" t="s">
        <v>1275</v>
      </c>
      <c r="AL679" s="30"/>
      <c r="AM679" s="397">
        <f t="shared" si="170"/>
        <v>180</v>
      </c>
      <c r="AN679" s="397">
        <f t="shared" si="171"/>
        <v>0</v>
      </c>
      <c r="AO679" s="397">
        <f t="shared" si="171"/>
        <v>0</v>
      </c>
      <c r="AP679" s="397">
        <f t="shared" si="172"/>
        <v>0</v>
      </c>
      <c r="AQ679" s="397">
        <f t="shared" si="172"/>
        <v>0</v>
      </c>
      <c r="AR679" s="397">
        <f t="shared" si="172"/>
        <v>0</v>
      </c>
      <c r="AS679" s="397">
        <f t="shared" si="169"/>
        <v>2</v>
      </c>
      <c r="AT679" s="397">
        <f t="shared" si="169"/>
        <v>1</v>
      </c>
      <c r="AU679" s="397">
        <f t="shared" si="169"/>
        <v>4</v>
      </c>
      <c r="AV679" s="397">
        <f t="shared" si="169"/>
        <v>1</v>
      </c>
      <c r="AW679" s="314">
        <f t="shared" ref="AW679:AW682" si="182">P679-AG679</f>
        <v>5.0440000000000005</v>
      </c>
    </row>
    <row r="680" spans="2:49" ht="16.5" thickBot="1" x14ac:dyDescent="0.3">
      <c r="B680" s="24"/>
      <c r="C680" s="266" t="s">
        <v>45</v>
      </c>
      <c r="D680" s="23" t="str">
        <f>IFERROR(VLOOKUP($C680,'World Cup Players'!B:X,3,FALSE),0)</f>
        <v>eng England</v>
      </c>
      <c r="E680" s="30"/>
      <c r="F680" s="23">
        <f>IFERROR(VLOOKUP($C680,'World Cup Players'!B:X,9,FALSE),0)</f>
        <v>660</v>
      </c>
      <c r="G680" s="23">
        <f>IFERROR(VLOOKUP($C680,'World Cup Players'!B:X,11,FALSE),0)</f>
        <v>0</v>
      </c>
      <c r="H680" s="23">
        <f>IFERROR(VLOOKUP($C680,'World Cup Players'!B:X,12,FALSE),0)</f>
        <v>0</v>
      </c>
      <c r="I680" s="41">
        <f>IFERROR(VLOOKUP($C680,'GAME WINNING GOALS'!A:B,2,FALSE),0)</f>
        <v>0</v>
      </c>
      <c r="J680" s="23">
        <f>IFERROR(VLOOKUP($C680,'World Cup Players'!B:X,17,FALSE),0)</f>
        <v>0</v>
      </c>
      <c r="K680" s="23">
        <f>IFERROR(VLOOKUP($C680,'World Cup Players'!B:X,18,FALSE),0)</f>
        <v>0</v>
      </c>
      <c r="L680" s="44">
        <f>IFERROR(VLOOKUP($C680,'World Cup GK'!B:AE,16,FALSE),0)</f>
        <v>5</v>
      </c>
      <c r="M680" s="44">
        <f>IFERROR(VLOOKUP($C680,'World Cup GK'!B:AE,19,FALSE),0)</f>
        <v>2</v>
      </c>
      <c r="N680" s="44">
        <f>IFERROR(VLOOKUP($C680,'World Cup GK'!B:AE,14,FALSE),0)</f>
        <v>15</v>
      </c>
      <c r="O680" s="44">
        <f>IFERROR(VLOOKUP($C680,'World Cup GK'!B:AE,11,FALSE),0)</f>
        <v>8</v>
      </c>
      <c r="P680" s="43">
        <f t="shared" si="180"/>
        <v>13.478</v>
      </c>
      <c r="S680" s="24"/>
      <c r="T680" s="266" t="s">
        <v>45</v>
      </c>
      <c r="U680" s="23" t="s">
        <v>1542</v>
      </c>
      <c r="V680" s="30"/>
      <c r="W680" s="23">
        <v>450</v>
      </c>
      <c r="X680" s="23">
        <v>0</v>
      </c>
      <c r="Y680" s="23">
        <v>0</v>
      </c>
      <c r="Z680" s="41">
        <v>0</v>
      </c>
      <c r="AA680" s="23">
        <v>0</v>
      </c>
      <c r="AB680" s="23">
        <v>0</v>
      </c>
      <c r="AC680" s="44">
        <v>4</v>
      </c>
      <c r="AD680" s="44">
        <v>2</v>
      </c>
      <c r="AE680" s="44">
        <v>9</v>
      </c>
      <c r="AF680" s="44">
        <v>5</v>
      </c>
      <c r="AG680" s="43">
        <v>10.285</v>
      </c>
      <c r="AI680" s="24"/>
      <c r="AJ680" s="266" t="s">
        <v>45</v>
      </c>
      <c r="AK680" s="23" t="s">
        <v>1542</v>
      </c>
      <c r="AL680" s="30"/>
      <c r="AM680" s="397">
        <f t="shared" si="170"/>
        <v>210</v>
      </c>
      <c r="AN680" s="397">
        <f t="shared" si="171"/>
        <v>0</v>
      </c>
      <c r="AO680" s="397">
        <f t="shared" si="171"/>
        <v>0</v>
      </c>
      <c r="AP680" s="397">
        <f t="shared" si="172"/>
        <v>0</v>
      </c>
      <c r="AQ680" s="397">
        <f t="shared" si="172"/>
        <v>0</v>
      </c>
      <c r="AR680" s="397">
        <f t="shared" si="172"/>
        <v>0</v>
      </c>
      <c r="AS680" s="397">
        <f t="shared" si="169"/>
        <v>1</v>
      </c>
      <c r="AT680" s="397">
        <f t="shared" si="169"/>
        <v>0</v>
      </c>
      <c r="AU680" s="397">
        <f t="shared" si="169"/>
        <v>6</v>
      </c>
      <c r="AV680" s="397">
        <f t="shared" si="169"/>
        <v>3</v>
      </c>
      <c r="AW680" s="314">
        <f t="shared" si="182"/>
        <v>3.1929999999999996</v>
      </c>
    </row>
    <row r="681" spans="2:49" x14ac:dyDescent="0.25">
      <c r="B681" s="24"/>
      <c r="C681" s="271" t="s">
        <v>789</v>
      </c>
      <c r="D681" s="23" t="str">
        <f>IFERROR(VLOOKUP($C681,'World Cup Players'!B:X,3,FALSE),0)</f>
        <v>ch Switzerland</v>
      </c>
      <c r="E681" s="30"/>
      <c r="F681" s="23">
        <f>IFERROR(VLOOKUP($C681,'World Cup Players'!B:X,9,FALSE),0)</f>
        <v>600</v>
      </c>
      <c r="G681" s="23">
        <f>IFERROR(VLOOKUP($C681,'World Cup Players'!B:X,11,FALSE),0)</f>
        <v>0</v>
      </c>
      <c r="H681" s="23">
        <f>IFERROR(VLOOKUP($C681,'World Cup Players'!B:X,12,FALSE),0)</f>
        <v>0</v>
      </c>
      <c r="I681" s="23">
        <f>IFERROR(VLOOKUP($C681,'GAME WINNING GOALS'!A:B,2,FALSE),0)</f>
        <v>0</v>
      </c>
      <c r="J681" s="23">
        <f>IFERROR(VLOOKUP($C681,'World Cup Players'!B:X,17,FALSE),0)</f>
        <v>0</v>
      </c>
      <c r="K681" s="23">
        <f>IFERROR(VLOOKUP($C681,'World Cup Players'!B:X,18,FALSE),0)</f>
        <v>0</v>
      </c>
      <c r="L681" s="44">
        <f>IFERROR(VLOOKUP($C681,'World Cup GK'!B:AE,16,FALSE),0)</f>
        <v>3</v>
      </c>
      <c r="M681" s="44">
        <f>IFERROR(VLOOKUP($C681,'World Cup GK'!B:AE,19,FALSE),0)</f>
        <v>2</v>
      </c>
      <c r="N681" s="44">
        <f>IFERROR(VLOOKUP($C681,'World Cup GK'!B:AE,14,FALSE),0)</f>
        <v>20</v>
      </c>
      <c r="O681" s="44">
        <f>IFERROR(VLOOKUP($C681,'World Cup GK'!B:AE,11,FALSE),0)</f>
        <v>6</v>
      </c>
      <c r="P681" s="43">
        <f t="shared" si="180"/>
        <v>12.48</v>
      </c>
      <c r="S681" s="24"/>
      <c r="T681" s="271" t="s">
        <v>789</v>
      </c>
      <c r="U681" s="23" t="s">
        <v>635</v>
      </c>
      <c r="V681" s="30"/>
      <c r="W681" s="23">
        <v>480</v>
      </c>
      <c r="X681" s="23">
        <v>0</v>
      </c>
      <c r="Y681" s="23">
        <v>0</v>
      </c>
      <c r="Z681" s="23">
        <v>0</v>
      </c>
      <c r="AA681" s="23">
        <v>0</v>
      </c>
      <c r="AB681" s="23">
        <v>0</v>
      </c>
      <c r="AC681" s="44">
        <v>3</v>
      </c>
      <c r="AD681" s="44">
        <v>2</v>
      </c>
      <c r="AE681" s="44">
        <v>16</v>
      </c>
      <c r="AF681" s="44">
        <v>3</v>
      </c>
      <c r="AG681" s="43">
        <v>11.434000000000001</v>
      </c>
      <c r="AI681" s="24"/>
      <c r="AJ681" s="271" t="s">
        <v>789</v>
      </c>
      <c r="AK681" s="23" t="s">
        <v>635</v>
      </c>
      <c r="AL681" s="30"/>
      <c r="AM681" s="397">
        <f t="shared" si="170"/>
        <v>120</v>
      </c>
      <c r="AN681" s="397">
        <f t="shared" si="171"/>
        <v>0</v>
      </c>
      <c r="AO681" s="397">
        <f t="shared" si="171"/>
        <v>0</v>
      </c>
      <c r="AP681" s="397">
        <f t="shared" si="172"/>
        <v>0</v>
      </c>
      <c r="AQ681" s="397">
        <f t="shared" si="172"/>
        <v>0</v>
      </c>
      <c r="AR681" s="397">
        <f t="shared" si="172"/>
        <v>0</v>
      </c>
      <c r="AS681" s="397">
        <f t="shared" si="169"/>
        <v>0</v>
      </c>
      <c r="AT681" s="397">
        <f t="shared" si="169"/>
        <v>0</v>
      </c>
      <c r="AU681" s="397">
        <f t="shared" si="169"/>
        <v>4</v>
      </c>
      <c r="AV681" s="397">
        <f t="shared" si="169"/>
        <v>3</v>
      </c>
      <c r="AW681" s="314">
        <f t="shared" si="182"/>
        <v>1.0459999999999994</v>
      </c>
    </row>
    <row r="682" spans="2:49" x14ac:dyDescent="0.25">
      <c r="B682" s="24"/>
      <c r="C682" s="270" t="s">
        <v>765</v>
      </c>
      <c r="D682" s="23" t="str">
        <f>IFERROR(VLOOKUP($C682,'World Cup Players'!B:X,3,FALSE),0)</f>
        <v>no Norway</v>
      </c>
      <c r="E682" s="30"/>
      <c r="F682" s="23">
        <f>IFERROR(VLOOKUP($C682,'World Cup Players'!B:X,9,FALSE),0)</f>
        <v>480</v>
      </c>
      <c r="G682" s="23">
        <f>IFERROR(VLOOKUP($C682,'World Cup Players'!B:X,11,FALSE),0)</f>
        <v>0</v>
      </c>
      <c r="H682" s="23">
        <f>IFERROR(VLOOKUP($C682,'World Cup Players'!B:X,12,FALSE),0)</f>
        <v>0</v>
      </c>
      <c r="I682" s="23">
        <f>IFERROR(VLOOKUP($C682,'GAME WINNING GOALS'!A:B,2,FALSE),0)</f>
        <v>0</v>
      </c>
      <c r="J682" s="23">
        <f>IFERROR(VLOOKUP($C682,'World Cup Players'!B:X,17,FALSE),0)</f>
        <v>0</v>
      </c>
      <c r="K682" s="23">
        <f>IFERROR(VLOOKUP($C682,'World Cup Players'!B:X,18,FALSE),0)</f>
        <v>0</v>
      </c>
      <c r="L682" s="44">
        <f>IFERROR(VLOOKUP($C682,'World Cup GK'!B:AE,16,FALSE),0)</f>
        <v>4</v>
      </c>
      <c r="M682" s="44">
        <f>IFERROR(VLOOKUP($C682,'World Cup GK'!B:AE,19,FALSE),0)</f>
        <v>0</v>
      </c>
      <c r="N682" s="44">
        <f>IFERROR(VLOOKUP($C682,'World Cup GK'!B:AE,14,FALSE),0)</f>
        <v>15</v>
      </c>
      <c r="O682" s="44">
        <f>IFERROR(VLOOKUP($C682,'World Cup GK'!B:AE,11,FALSE),0)</f>
        <v>7</v>
      </c>
      <c r="P682" s="43">
        <f t="shared" si="180"/>
        <v>9.234</v>
      </c>
      <c r="S682" s="24"/>
      <c r="T682" s="270" t="s">
        <v>765</v>
      </c>
      <c r="U682" s="23" t="s">
        <v>1397</v>
      </c>
      <c r="V682" s="30"/>
      <c r="W682" s="23">
        <v>360</v>
      </c>
      <c r="X682" s="23">
        <v>0</v>
      </c>
      <c r="Y682" s="23">
        <v>0</v>
      </c>
      <c r="Z682" s="23">
        <v>0</v>
      </c>
      <c r="AA682" s="23">
        <v>0</v>
      </c>
      <c r="AB682" s="23">
        <v>0</v>
      </c>
      <c r="AC682" s="44">
        <v>4</v>
      </c>
      <c r="AD682" s="44">
        <v>0</v>
      </c>
      <c r="AE682" s="44">
        <v>9</v>
      </c>
      <c r="AF682" s="44">
        <v>5</v>
      </c>
      <c r="AG682" s="43">
        <v>7.5380000000000003</v>
      </c>
      <c r="AI682" s="24"/>
      <c r="AJ682" s="270" t="s">
        <v>765</v>
      </c>
      <c r="AK682" s="23" t="s">
        <v>1397</v>
      </c>
      <c r="AL682" s="30"/>
      <c r="AM682" s="397">
        <f t="shared" si="170"/>
        <v>120</v>
      </c>
      <c r="AN682" s="397">
        <f t="shared" si="171"/>
        <v>0</v>
      </c>
      <c r="AO682" s="397">
        <f t="shared" si="171"/>
        <v>0</v>
      </c>
      <c r="AP682" s="397">
        <f t="shared" si="172"/>
        <v>0</v>
      </c>
      <c r="AQ682" s="397">
        <f t="shared" si="172"/>
        <v>0</v>
      </c>
      <c r="AR682" s="397">
        <f t="shared" si="172"/>
        <v>0</v>
      </c>
      <c r="AS682" s="397">
        <f t="shared" si="169"/>
        <v>0</v>
      </c>
      <c r="AT682" s="397">
        <f t="shared" si="169"/>
        <v>0</v>
      </c>
      <c r="AU682" s="397">
        <f t="shared" si="169"/>
        <v>6</v>
      </c>
      <c r="AV682" s="397">
        <f t="shared" si="169"/>
        <v>2</v>
      </c>
      <c r="AW682" s="314">
        <f t="shared" si="182"/>
        <v>1.6959999999999997</v>
      </c>
    </row>
    <row r="683" spans="2:49" x14ac:dyDescent="0.25">
      <c r="B683" s="24"/>
      <c r="C683" s="294" t="s">
        <v>764</v>
      </c>
      <c r="D683" s="23" t="str">
        <f>IFERROR(VLOOKUP($C683,'World Cup Players'!B:X,3,FALSE),0)</f>
        <v>ca Canada</v>
      </c>
      <c r="E683" s="30"/>
      <c r="F683" s="23">
        <f>IFERROR(VLOOKUP($C683,'World Cup Players'!B:X,9,FALSE),0)</f>
        <v>450</v>
      </c>
      <c r="G683" s="23">
        <f>IFERROR(VLOOKUP($C683,'World Cup Players'!B:X,11,FALSE),0)</f>
        <v>0</v>
      </c>
      <c r="H683" s="23">
        <f>IFERROR(VLOOKUP($C683,'World Cup Players'!B:X,12,FALSE),0)</f>
        <v>0</v>
      </c>
      <c r="I683" s="23">
        <f>IFERROR(VLOOKUP($C683,'GAME WINNING GOALS'!A:B,2,FALSE),0)</f>
        <v>0</v>
      </c>
      <c r="J683" s="23">
        <f>IFERROR(VLOOKUP($C683,'World Cup Players'!#REF!,16,FALSE),0)</f>
        <v>0</v>
      </c>
      <c r="K683" s="23">
        <f>IFERROR(VLOOKUP($C683,'World Cup Players'!#REF!,16,FALSE),0)</f>
        <v>0</v>
      </c>
      <c r="L683" s="44">
        <f>IFERROR(VLOOKUP($C683,'World Cup GK'!B:AE,16,FALSE),0)</f>
        <v>2</v>
      </c>
      <c r="M683" s="44">
        <f>IFERROR(VLOOKUP($C683,'World Cup GK'!B:AE,19,FALSE),0)</f>
        <v>2</v>
      </c>
      <c r="N683" s="44">
        <f>IFERROR(VLOOKUP($C683,'World Cup GK'!B:AE,14,FALSE),0)</f>
        <v>6</v>
      </c>
      <c r="O683" s="44">
        <f>IFERROR(VLOOKUP($C683,'World Cup GK'!B:AE,11,FALSE),0)</f>
        <v>6</v>
      </c>
      <c r="P683" s="43">
        <f t="shared" si="180"/>
        <v>7.4349999999999987</v>
      </c>
      <c r="S683" s="24"/>
      <c r="T683" s="294" t="s">
        <v>764</v>
      </c>
      <c r="U683" s="23" t="s">
        <v>887</v>
      </c>
      <c r="V683" s="30"/>
      <c r="W683" s="23">
        <v>450</v>
      </c>
      <c r="X683" s="23">
        <v>0</v>
      </c>
      <c r="Y683" s="23">
        <v>0</v>
      </c>
      <c r="Z683" s="23">
        <v>0</v>
      </c>
      <c r="AA683" s="23">
        <v>0</v>
      </c>
      <c r="AB683" s="23">
        <v>0</v>
      </c>
      <c r="AC683" s="44">
        <v>2</v>
      </c>
      <c r="AD683" s="44">
        <v>2</v>
      </c>
      <c r="AE683" s="44">
        <v>6</v>
      </c>
      <c r="AF683" s="44">
        <v>6</v>
      </c>
      <c r="AG683" s="43">
        <v>7.4349999999999987</v>
      </c>
      <c r="AI683" s="24"/>
      <c r="AJ683" s="294" t="s">
        <v>764</v>
      </c>
      <c r="AK683" s="23" t="s">
        <v>887</v>
      </c>
      <c r="AL683" s="30"/>
      <c r="AM683" s="397">
        <f t="shared" si="170"/>
        <v>0</v>
      </c>
      <c r="AN683" s="397">
        <f t="shared" si="171"/>
        <v>0</v>
      </c>
      <c r="AO683" s="397">
        <f t="shared" si="171"/>
        <v>0</v>
      </c>
      <c r="AP683" s="397">
        <f t="shared" si="172"/>
        <v>0</v>
      </c>
      <c r="AQ683" s="397">
        <f t="shared" si="172"/>
        <v>0</v>
      </c>
      <c r="AR683" s="397">
        <f t="shared" si="172"/>
        <v>0</v>
      </c>
      <c r="AS683" s="397">
        <f t="shared" si="169"/>
        <v>0</v>
      </c>
      <c r="AT683" s="397">
        <f t="shared" si="169"/>
        <v>0</v>
      </c>
      <c r="AU683" s="397">
        <f t="shared" si="169"/>
        <v>0</v>
      </c>
      <c r="AV683" s="397">
        <f t="shared" si="169"/>
        <v>0</v>
      </c>
      <c r="AW683" s="314">
        <f t="shared" si="173"/>
        <v>0</v>
      </c>
    </row>
    <row r="684" spans="2:49" x14ac:dyDescent="0.25">
      <c r="B684" s="24"/>
      <c r="C684" s="265" t="s">
        <v>303</v>
      </c>
      <c r="D684" s="23">
        <f>IFERROR(VLOOKUP($C684,'World Cup Players'!B:X,3,FALSE),0)</f>
        <v>0</v>
      </c>
      <c r="E684" s="30"/>
      <c r="L684" s="44"/>
      <c r="M684" s="44"/>
      <c r="N684" s="44"/>
      <c r="O684" s="44"/>
      <c r="S684" s="24"/>
      <c r="T684" s="265" t="s">
        <v>303</v>
      </c>
      <c r="U684" s="23">
        <v>0</v>
      </c>
      <c r="V684" s="30"/>
      <c r="W684" s="23">
        <v>0</v>
      </c>
      <c r="X684" s="23">
        <v>0</v>
      </c>
      <c r="Y684" s="23">
        <v>0</v>
      </c>
      <c r="Z684" s="23">
        <v>0</v>
      </c>
      <c r="AA684" s="23">
        <v>0</v>
      </c>
      <c r="AB684" s="23">
        <v>0</v>
      </c>
      <c r="AC684" s="44">
        <v>0</v>
      </c>
      <c r="AD684" s="44">
        <v>0</v>
      </c>
      <c r="AE684" s="44">
        <v>0</v>
      </c>
      <c r="AF684" s="44">
        <v>0</v>
      </c>
      <c r="AG684" s="43">
        <v>0</v>
      </c>
      <c r="AI684" s="24"/>
      <c r="AJ684" s="265" t="s">
        <v>303</v>
      </c>
      <c r="AK684" s="23">
        <v>0</v>
      </c>
      <c r="AL684" s="30"/>
      <c r="AM684" s="397">
        <f t="shared" si="170"/>
        <v>0</v>
      </c>
      <c r="AN684" s="397">
        <f t="shared" si="171"/>
        <v>0</v>
      </c>
      <c r="AO684" s="397">
        <f t="shared" si="171"/>
        <v>0</v>
      </c>
      <c r="AP684" s="397">
        <f t="shared" si="172"/>
        <v>0</v>
      </c>
      <c r="AQ684" s="397">
        <f t="shared" si="172"/>
        <v>0</v>
      </c>
      <c r="AR684" s="397">
        <f t="shared" si="172"/>
        <v>0</v>
      </c>
      <c r="AS684" s="397">
        <f t="shared" si="169"/>
        <v>0</v>
      </c>
      <c r="AT684" s="397">
        <f t="shared" si="169"/>
        <v>0</v>
      </c>
      <c r="AU684" s="397">
        <f t="shared" si="169"/>
        <v>0</v>
      </c>
      <c r="AV684" s="397">
        <f t="shared" si="169"/>
        <v>0</v>
      </c>
      <c r="AW684" s="314">
        <f t="shared" ref="AW684:AW690" si="183">P684-AG684</f>
        <v>0</v>
      </c>
    </row>
    <row r="685" spans="2:49" x14ac:dyDescent="0.25">
      <c r="B685" s="24"/>
      <c r="C685" s="265" t="s">
        <v>307</v>
      </c>
      <c r="D685" s="23">
        <f>IFERROR(VLOOKUP($C685,'World Cup Players'!B:X,3,FALSE),0)</f>
        <v>0</v>
      </c>
      <c r="E685" s="30"/>
      <c r="L685" s="44"/>
      <c r="M685" s="44"/>
      <c r="N685" s="44"/>
      <c r="O685" s="44"/>
      <c r="S685" s="24"/>
      <c r="T685" s="265" t="s">
        <v>307</v>
      </c>
      <c r="U685" s="23">
        <v>0</v>
      </c>
      <c r="V685" s="30"/>
      <c r="W685" s="23">
        <v>0</v>
      </c>
      <c r="X685" s="23">
        <v>0</v>
      </c>
      <c r="Y685" s="23">
        <v>0</v>
      </c>
      <c r="Z685" s="23">
        <v>0</v>
      </c>
      <c r="AA685" s="23">
        <v>0</v>
      </c>
      <c r="AB685" s="23">
        <v>0</v>
      </c>
      <c r="AC685" s="44">
        <v>0</v>
      </c>
      <c r="AD685" s="44">
        <v>0</v>
      </c>
      <c r="AE685" s="44">
        <v>0</v>
      </c>
      <c r="AF685" s="44">
        <v>0</v>
      </c>
      <c r="AG685" s="43">
        <v>0</v>
      </c>
      <c r="AI685" s="24"/>
      <c r="AJ685" s="265" t="s">
        <v>307</v>
      </c>
      <c r="AK685" s="23">
        <v>0</v>
      </c>
      <c r="AL685" s="30"/>
      <c r="AM685" s="397">
        <f t="shared" si="170"/>
        <v>0</v>
      </c>
      <c r="AN685" s="397">
        <f t="shared" si="171"/>
        <v>0</v>
      </c>
      <c r="AO685" s="397">
        <f t="shared" si="171"/>
        <v>0</v>
      </c>
      <c r="AP685" s="397">
        <f t="shared" si="172"/>
        <v>0</v>
      </c>
      <c r="AQ685" s="397">
        <f t="shared" si="172"/>
        <v>0</v>
      </c>
      <c r="AR685" s="397">
        <f t="shared" si="172"/>
        <v>0</v>
      </c>
      <c r="AS685" s="397">
        <f t="shared" si="169"/>
        <v>0</v>
      </c>
      <c r="AT685" s="397">
        <f t="shared" si="169"/>
        <v>0</v>
      </c>
      <c r="AU685" s="397">
        <f t="shared" si="169"/>
        <v>0</v>
      </c>
      <c r="AV685" s="397">
        <f t="shared" si="169"/>
        <v>0</v>
      </c>
      <c r="AW685" s="314">
        <f t="shared" si="183"/>
        <v>0</v>
      </c>
    </row>
    <row r="686" spans="2:49" x14ac:dyDescent="0.25">
      <c r="B686" s="24"/>
      <c r="C686" s="265" t="s">
        <v>790</v>
      </c>
      <c r="D686" s="23">
        <f>IFERROR(VLOOKUP($C686,'World Cup Players'!B:X,3,FALSE),0)</f>
        <v>0</v>
      </c>
      <c r="E686" s="30"/>
      <c r="L686" s="44"/>
      <c r="M686" s="44"/>
      <c r="N686" s="44"/>
      <c r="O686" s="44"/>
      <c r="S686" s="24"/>
      <c r="T686" s="265" t="s">
        <v>790</v>
      </c>
      <c r="U686" s="23">
        <v>0</v>
      </c>
      <c r="V686" s="30"/>
      <c r="W686" s="23">
        <v>0</v>
      </c>
      <c r="X686" s="23">
        <v>0</v>
      </c>
      <c r="Y686" s="23">
        <v>0</v>
      </c>
      <c r="Z686" s="23">
        <v>0</v>
      </c>
      <c r="AA686" s="23">
        <v>0</v>
      </c>
      <c r="AB686" s="23">
        <v>0</v>
      </c>
      <c r="AC686" s="44">
        <v>0</v>
      </c>
      <c r="AD686" s="44">
        <v>0</v>
      </c>
      <c r="AE686" s="44">
        <v>0</v>
      </c>
      <c r="AF686" s="44">
        <v>0</v>
      </c>
      <c r="AG686" s="43">
        <v>0</v>
      </c>
      <c r="AI686" s="24"/>
      <c r="AJ686" s="265" t="s">
        <v>790</v>
      </c>
      <c r="AK686" s="23">
        <v>0</v>
      </c>
      <c r="AL686" s="30"/>
      <c r="AM686" s="397">
        <f t="shared" si="170"/>
        <v>0</v>
      </c>
      <c r="AN686" s="397">
        <f t="shared" si="171"/>
        <v>0</v>
      </c>
      <c r="AO686" s="397">
        <f t="shared" si="171"/>
        <v>0</v>
      </c>
      <c r="AP686" s="397">
        <f t="shared" si="172"/>
        <v>0</v>
      </c>
      <c r="AQ686" s="397">
        <f t="shared" si="172"/>
        <v>0</v>
      </c>
      <c r="AR686" s="397">
        <f t="shared" si="172"/>
        <v>0</v>
      </c>
      <c r="AS686" s="397">
        <f t="shared" si="169"/>
        <v>0</v>
      </c>
      <c r="AT686" s="397">
        <f t="shared" si="169"/>
        <v>0</v>
      </c>
      <c r="AU686" s="397">
        <f t="shared" si="169"/>
        <v>0</v>
      </c>
      <c r="AV686" s="397">
        <f t="shared" si="169"/>
        <v>0</v>
      </c>
      <c r="AW686" s="314">
        <f t="shared" si="183"/>
        <v>0</v>
      </c>
    </row>
    <row r="687" spans="2:49" x14ac:dyDescent="0.25">
      <c r="B687" s="40" t="str">
        <f>Master!K367</f>
        <v>Nicolas Santia</v>
      </c>
      <c r="C687" s="293"/>
      <c r="D687" s="35">
        <f t="shared" ref="D687:E687" si="184">SUM(D688:D712)</f>
        <v>0</v>
      </c>
      <c r="E687" s="35">
        <f t="shared" si="184"/>
        <v>0</v>
      </c>
      <c r="F687" s="35">
        <f>SUM(F688:F717)</f>
        <v>10764</v>
      </c>
      <c r="G687" s="35">
        <f>SUM(G688:G717)</f>
        <v>33</v>
      </c>
      <c r="H687" s="35">
        <f t="shared" ref="H687:O687" si="185">SUM(H688:H717)</f>
        <v>16</v>
      </c>
      <c r="I687" s="35">
        <f t="shared" si="185"/>
        <v>11</v>
      </c>
      <c r="J687" s="35">
        <f t="shared" si="185"/>
        <v>5</v>
      </c>
      <c r="K687" s="35">
        <f t="shared" si="185"/>
        <v>0</v>
      </c>
      <c r="L687" s="35">
        <f>SUM(L688:L717)</f>
        <v>13</v>
      </c>
      <c r="M687" s="35">
        <f t="shared" si="185"/>
        <v>11</v>
      </c>
      <c r="N687" s="35">
        <f t="shared" si="185"/>
        <v>65</v>
      </c>
      <c r="O687" s="35">
        <f t="shared" si="185"/>
        <v>19</v>
      </c>
      <c r="P687" s="43">
        <f t="shared" si="180"/>
        <v>180.34120000000001</v>
      </c>
      <c r="S687" s="40" t="s">
        <v>318</v>
      </c>
      <c r="T687" s="293"/>
      <c r="U687" s="35">
        <v>0</v>
      </c>
      <c r="V687" s="35">
        <v>0</v>
      </c>
      <c r="W687" s="35">
        <v>8944</v>
      </c>
      <c r="X687" s="35">
        <v>28</v>
      </c>
      <c r="Y687" s="35">
        <v>15</v>
      </c>
      <c r="Z687" s="35">
        <v>8</v>
      </c>
      <c r="AA687" s="35">
        <v>2</v>
      </c>
      <c r="AB687" s="35">
        <v>0</v>
      </c>
      <c r="AC687" s="35">
        <v>11</v>
      </c>
      <c r="AD687" s="35">
        <v>10</v>
      </c>
      <c r="AE687" s="35">
        <v>57</v>
      </c>
      <c r="AF687" s="35">
        <v>15</v>
      </c>
      <c r="AG687" s="43">
        <v>153.38520000000003</v>
      </c>
      <c r="AI687" s="40" t="s">
        <v>318</v>
      </c>
      <c r="AJ687" s="293"/>
      <c r="AK687" s="35">
        <v>0</v>
      </c>
      <c r="AL687" s="35">
        <v>0</v>
      </c>
      <c r="AM687" s="397">
        <f t="shared" si="170"/>
        <v>1820</v>
      </c>
      <c r="AN687" s="397">
        <f t="shared" si="171"/>
        <v>5</v>
      </c>
      <c r="AO687" s="397">
        <f t="shared" si="171"/>
        <v>1</v>
      </c>
      <c r="AP687" s="397">
        <f t="shared" si="172"/>
        <v>3</v>
      </c>
      <c r="AQ687" s="397">
        <f t="shared" si="172"/>
        <v>3</v>
      </c>
      <c r="AR687" s="397">
        <f t="shared" si="172"/>
        <v>0</v>
      </c>
      <c r="AS687" s="397">
        <f t="shared" si="169"/>
        <v>2</v>
      </c>
      <c r="AT687" s="397">
        <f t="shared" si="169"/>
        <v>1</v>
      </c>
      <c r="AU687" s="397">
        <f t="shared" si="169"/>
        <v>8</v>
      </c>
      <c r="AV687" s="397">
        <f t="shared" si="169"/>
        <v>4</v>
      </c>
      <c r="AW687" s="314">
        <f t="shared" si="183"/>
        <v>26.955999999999989</v>
      </c>
    </row>
    <row r="688" spans="2:49" x14ac:dyDescent="0.25">
      <c r="B688" s="24"/>
      <c r="C688" s="265" t="s">
        <v>425</v>
      </c>
      <c r="D688" s="23" t="str">
        <f>IFERROR(VLOOKUP($C688,'World Cup Players'!B:X,3,FALSE),0)</f>
        <v>fr France</v>
      </c>
      <c r="E688" s="30"/>
      <c r="F688" s="23">
        <f>IFERROR(VLOOKUP($C688,'World Cup Players'!B:X,9,FALSE),0)</f>
        <v>605</v>
      </c>
      <c r="G688" s="23">
        <f>IFERROR(VLOOKUP($C688,'World Cup Players'!B:X,11,FALSE),0)</f>
        <v>8</v>
      </c>
      <c r="H688" s="23">
        <f>IFERROR(VLOOKUP($C688,'World Cup Players'!B:X,12,FALSE),0)</f>
        <v>3</v>
      </c>
      <c r="I688" s="23">
        <f>IFERROR(VLOOKUP($C688,'GAME WINNING GOALS'!A:B,2,FALSE),0)</f>
        <v>4</v>
      </c>
      <c r="J688" s="23">
        <f>IFERROR(VLOOKUP($C688,'World Cup Players'!B:X,17,FALSE),0)</f>
        <v>1</v>
      </c>
      <c r="K688" s="23">
        <f>IFERROR(VLOOKUP($C688,'World Cup Players'!B:X,18,FALSE),0)</f>
        <v>0</v>
      </c>
      <c r="L688" s="44">
        <f>IFERROR(VLOOKUP($C688,'World Cup GK'!B:AE,16,FALSE),0)</f>
        <v>0</v>
      </c>
      <c r="M688" s="44">
        <f>IFERROR(VLOOKUP($C688,'World Cup GK'!B:AE,19,FALSE),0)</f>
        <v>0</v>
      </c>
      <c r="N688" s="44">
        <f>IFERROR(VLOOKUP($C688,'World Cup GK'!B:AE,14,FALSE),0)</f>
        <v>0</v>
      </c>
      <c r="O688" s="44">
        <f>IFERROR(VLOOKUP($C688,'World Cup GK'!B:AE,11,FALSE),0)</f>
        <v>0</v>
      </c>
      <c r="P688" s="43">
        <f t="shared" si="180"/>
        <v>19.7715</v>
      </c>
      <c r="S688" s="24"/>
      <c r="T688" s="265" t="s">
        <v>425</v>
      </c>
      <c r="U688" s="23" t="s">
        <v>1420</v>
      </c>
      <c r="V688" s="30"/>
      <c r="W688" s="23">
        <v>439</v>
      </c>
      <c r="X688" s="23">
        <v>7</v>
      </c>
      <c r="Y688" s="23">
        <v>2</v>
      </c>
      <c r="Z688" s="23">
        <v>3</v>
      </c>
      <c r="AA688" s="23">
        <v>0</v>
      </c>
      <c r="AB688" s="23">
        <v>0</v>
      </c>
      <c r="AC688" s="44">
        <v>0</v>
      </c>
      <c r="AD688" s="44">
        <v>0</v>
      </c>
      <c r="AE688" s="44">
        <v>0</v>
      </c>
      <c r="AF688" s="44">
        <v>0</v>
      </c>
      <c r="AG688" s="43">
        <v>15.643699999999999</v>
      </c>
      <c r="AI688" s="24"/>
      <c r="AJ688" s="265" t="s">
        <v>425</v>
      </c>
      <c r="AK688" s="23" t="s">
        <v>1420</v>
      </c>
      <c r="AL688" s="30"/>
      <c r="AM688" s="397">
        <f t="shared" si="170"/>
        <v>166</v>
      </c>
      <c r="AN688" s="397">
        <f t="shared" si="171"/>
        <v>1</v>
      </c>
      <c r="AO688" s="397">
        <f t="shared" si="171"/>
        <v>1</v>
      </c>
      <c r="AP688" s="397">
        <f t="shared" si="172"/>
        <v>1</v>
      </c>
      <c r="AQ688" s="397">
        <f t="shared" si="172"/>
        <v>1</v>
      </c>
      <c r="AR688" s="397">
        <f t="shared" si="172"/>
        <v>0</v>
      </c>
      <c r="AS688" s="397">
        <f t="shared" si="169"/>
        <v>0</v>
      </c>
      <c r="AT688" s="397">
        <f t="shared" si="169"/>
        <v>0</v>
      </c>
      <c r="AU688" s="397">
        <f t="shared" si="169"/>
        <v>0</v>
      </c>
      <c r="AV688" s="397">
        <f t="shared" si="169"/>
        <v>0</v>
      </c>
      <c r="AW688" s="314">
        <f t="shared" si="183"/>
        <v>4.1278000000000006</v>
      </c>
    </row>
    <row r="689" spans="2:49" x14ac:dyDescent="0.25">
      <c r="B689" s="24"/>
      <c r="C689" s="265" t="s">
        <v>5</v>
      </c>
      <c r="D689" s="23" t="str">
        <f>IFERROR(VLOOKUP($C689,'World Cup Players'!B:X,3,FALSE),0)</f>
        <v>eng England</v>
      </c>
      <c r="E689" s="30"/>
      <c r="F689" s="23">
        <f>IFERROR(VLOOKUP($C689,'World Cup Players'!B:X,9,FALSE),0)</f>
        <v>652</v>
      </c>
      <c r="G689" s="23">
        <f>IFERROR(VLOOKUP($C689,'World Cup Players'!B:X,11,FALSE),0)</f>
        <v>6</v>
      </c>
      <c r="H689" s="23">
        <f>IFERROR(VLOOKUP($C689,'World Cup Players'!B:X,12,FALSE),0)</f>
        <v>1</v>
      </c>
      <c r="I689" s="23">
        <f>IFERROR(VLOOKUP($C689,'GAME WINNING GOALS'!A:B,2,FALSE),0)</f>
        <v>2</v>
      </c>
      <c r="J689" s="23">
        <f>IFERROR(VLOOKUP($C689,'World Cup Players'!B:X,17,FALSE),0)</f>
        <v>0</v>
      </c>
      <c r="K689" s="23">
        <f>IFERROR(VLOOKUP($C689,'World Cup Players'!B:X,18,FALSE),0)</f>
        <v>0</v>
      </c>
      <c r="L689" s="44">
        <f>IFERROR(VLOOKUP($C689,'World Cup GK'!B:AE,16,FALSE),0)</f>
        <v>0</v>
      </c>
      <c r="M689" s="44">
        <f>IFERROR(VLOOKUP($C689,'World Cup GK'!B:AE,19,FALSE),0)</f>
        <v>0</v>
      </c>
      <c r="N689" s="44">
        <f>IFERROR(VLOOKUP($C689,'World Cup GK'!B:AE,14,FALSE),0)</f>
        <v>0</v>
      </c>
      <c r="O689" s="44">
        <f>IFERROR(VLOOKUP($C689,'World Cup GK'!B:AE,11,FALSE),0)</f>
        <v>0</v>
      </c>
      <c r="P689" s="43">
        <f t="shared" si="180"/>
        <v>14.4116</v>
      </c>
      <c r="S689" s="24"/>
      <c r="T689" s="265" t="s">
        <v>5</v>
      </c>
      <c r="U689" s="23" t="s">
        <v>1542</v>
      </c>
      <c r="V689" s="30"/>
      <c r="W689" s="23">
        <v>442</v>
      </c>
      <c r="X689" s="23">
        <v>6</v>
      </c>
      <c r="Y689" s="23">
        <v>1</v>
      </c>
      <c r="Z689" s="23">
        <v>2</v>
      </c>
      <c r="AA689" s="23">
        <v>0</v>
      </c>
      <c r="AB689" s="23">
        <v>0</v>
      </c>
      <c r="AC689" s="44">
        <v>0</v>
      </c>
      <c r="AD689" s="44">
        <v>0</v>
      </c>
      <c r="AE689" s="44">
        <v>0</v>
      </c>
      <c r="AF689" s="44">
        <v>0</v>
      </c>
      <c r="AG689" s="43">
        <v>12.6686</v>
      </c>
      <c r="AI689" s="24"/>
      <c r="AJ689" s="265" t="s">
        <v>5</v>
      </c>
      <c r="AK689" s="23" t="s">
        <v>1542</v>
      </c>
      <c r="AL689" s="30"/>
      <c r="AM689" s="397">
        <f t="shared" si="170"/>
        <v>210</v>
      </c>
      <c r="AN689" s="397">
        <f t="shared" si="171"/>
        <v>0</v>
      </c>
      <c r="AO689" s="397">
        <f t="shared" si="171"/>
        <v>0</v>
      </c>
      <c r="AP689" s="397">
        <f t="shared" si="172"/>
        <v>0</v>
      </c>
      <c r="AQ689" s="397">
        <f t="shared" si="172"/>
        <v>0</v>
      </c>
      <c r="AR689" s="397">
        <f t="shared" si="172"/>
        <v>0</v>
      </c>
      <c r="AS689" s="397">
        <f t="shared" si="169"/>
        <v>0</v>
      </c>
      <c r="AT689" s="397">
        <f t="shared" si="169"/>
        <v>0</v>
      </c>
      <c r="AU689" s="397">
        <f t="shared" si="169"/>
        <v>0</v>
      </c>
      <c r="AV689" s="397">
        <f t="shared" si="169"/>
        <v>0</v>
      </c>
      <c r="AW689" s="314">
        <f t="shared" si="183"/>
        <v>1.7430000000000003</v>
      </c>
    </row>
    <row r="690" spans="2:49" x14ac:dyDescent="0.25">
      <c r="B690" s="24"/>
      <c r="C690" s="265" t="s">
        <v>455</v>
      </c>
      <c r="D690" s="23" t="str">
        <f>IFERROR(VLOOKUP($C690,'World Cup Players'!B:X,3,FALSE),0)</f>
        <v>be Belgium</v>
      </c>
      <c r="E690" s="30"/>
      <c r="F690" s="23">
        <f>IFERROR(VLOOKUP($C690,'World Cup Players'!B:X,9,FALSE),0)</f>
        <v>382</v>
      </c>
      <c r="G690" s="23">
        <f>IFERROR(VLOOKUP($C690,'World Cup Players'!B:X,11,FALSE),0)</f>
        <v>1</v>
      </c>
      <c r="H690" s="23">
        <f>IFERROR(VLOOKUP($C690,'World Cup Players'!B:X,12,FALSE),0)</f>
        <v>0</v>
      </c>
      <c r="I690" s="23">
        <f>IFERROR(VLOOKUP($C690,'GAME WINNING GOALS'!A:B,2,FALSE),0)</f>
        <v>0</v>
      </c>
      <c r="J690" s="23">
        <f>IFERROR(VLOOKUP($C690,'World Cup Players'!B:X,17,FALSE),0)</f>
        <v>1</v>
      </c>
      <c r="K690" s="23">
        <f>IFERROR(VLOOKUP($C690,'World Cup Players'!B:X,18,FALSE),0)</f>
        <v>0</v>
      </c>
      <c r="L690" s="44">
        <f>IFERROR(VLOOKUP($C690,'World Cup GK'!B:AE,16,FALSE),0)</f>
        <v>0</v>
      </c>
      <c r="M690" s="44">
        <f>IFERROR(VLOOKUP($C690,'World Cup GK'!B:AE,19,FALSE),0)</f>
        <v>0</v>
      </c>
      <c r="N690" s="44">
        <f>IFERROR(VLOOKUP($C690,'World Cup GK'!B:AE,14,FALSE),0)</f>
        <v>0</v>
      </c>
      <c r="O690" s="44">
        <f>IFERROR(VLOOKUP($C690,'World Cup GK'!B:AE,11,FALSE),0)</f>
        <v>0</v>
      </c>
      <c r="P690" s="43">
        <f t="shared" si="180"/>
        <v>3.9206000000000003</v>
      </c>
      <c r="S690" s="24"/>
      <c r="T690" s="265" t="s">
        <v>455</v>
      </c>
      <c r="U690" s="23" t="s">
        <v>1270</v>
      </c>
      <c r="V690" s="30"/>
      <c r="W690" s="23">
        <v>297</v>
      </c>
      <c r="X690" s="23">
        <v>1</v>
      </c>
      <c r="Y690" s="23">
        <v>0</v>
      </c>
      <c r="Z690" s="23">
        <v>0</v>
      </c>
      <c r="AA690" s="23">
        <v>0</v>
      </c>
      <c r="AB690" s="23">
        <v>0</v>
      </c>
      <c r="AC690" s="44">
        <v>0</v>
      </c>
      <c r="AD690" s="44">
        <v>0</v>
      </c>
      <c r="AE690" s="44">
        <v>0</v>
      </c>
      <c r="AF690" s="44">
        <v>0</v>
      </c>
      <c r="AG690" s="43">
        <v>3.4651000000000001</v>
      </c>
      <c r="AI690" s="24"/>
      <c r="AJ690" s="265" t="s">
        <v>455</v>
      </c>
      <c r="AK690" s="23" t="s">
        <v>1270</v>
      </c>
      <c r="AL690" s="30"/>
      <c r="AM690" s="397">
        <f t="shared" si="170"/>
        <v>85</v>
      </c>
      <c r="AN690" s="397">
        <f t="shared" si="171"/>
        <v>0</v>
      </c>
      <c r="AO690" s="397">
        <f t="shared" si="171"/>
        <v>0</v>
      </c>
      <c r="AP690" s="397">
        <f t="shared" si="172"/>
        <v>0</v>
      </c>
      <c r="AQ690" s="397">
        <f t="shared" si="172"/>
        <v>1</v>
      </c>
      <c r="AR690" s="397">
        <f t="shared" si="172"/>
        <v>0</v>
      </c>
      <c r="AS690" s="397">
        <f t="shared" si="169"/>
        <v>0</v>
      </c>
      <c r="AT690" s="397">
        <f t="shared" si="169"/>
        <v>0</v>
      </c>
      <c r="AU690" s="397">
        <f t="shared" si="169"/>
        <v>0</v>
      </c>
      <c r="AV690" s="397">
        <f t="shared" si="169"/>
        <v>0</v>
      </c>
      <c r="AW690" s="314">
        <f t="shared" si="183"/>
        <v>0.45550000000000024</v>
      </c>
    </row>
    <row r="691" spans="2:49" x14ac:dyDescent="0.25">
      <c r="B691" s="24"/>
      <c r="C691" s="265" t="s">
        <v>247</v>
      </c>
      <c r="D691" s="23" t="str">
        <f>IFERROR(VLOOKUP($C691,'World Cup Players'!B:X,3,FALSE),0)</f>
        <v>nl Netherlands</v>
      </c>
      <c r="E691" s="30"/>
      <c r="F691" s="23">
        <f>IFERROR(VLOOKUP($C691,'World Cup Players'!B:X,9,FALSE),0)</f>
        <v>368</v>
      </c>
      <c r="G691" s="23">
        <f>IFERROR(VLOOKUP($C691,'World Cup Players'!B:X,11,FALSE),0)</f>
        <v>3</v>
      </c>
      <c r="H691" s="23">
        <f>IFERROR(VLOOKUP($C691,'World Cup Players'!B:X,12,FALSE),0)</f>
        <v>1</v>
      </c>
      <c r="I691" s="23">
        <f>IFERROR(VLOOKUP($C691,'GAME WINNING GOALS'!A:B,2,FALSE),0)</f>
        <v>0</v>
      </c>
      <c r="J691" s="23">
        <f>IFERROR(VLOOKUP($C691,'World Cup Players'!B:X,17,FALSE),0)</f>
        <v>0</v>
      </c>
      <c r="K691" s="23">
        <f>IFERROR(VLOOKUP($C691,'World Cup Players'!B:X,18,FALSE),0)</f>
        <v>0</v>
      </c>
      <c r="L691" s="44">
        <f>IFERROR(VLOOKUP($C691,'World Cup GK'!B:AE,16,FALSE),0)</f>
        <v>0</v>
      </c>
      <c r="M691" s="44">
        <f>IFERROR(VLOOKUP($C691,'World Cup GK'!B:AE,19,FALSE),0)</f>
        <v>0</v>
      </c>
      <c r="N691" s="44">
        <f>IFERROR(VLOOKUP($C691,'World Cup GK'!B:AE,14,FALSE),0)</f>
        <v>0</v>
      </c>
      <c r="O691" s="44">
        <f>IFERROR(VLOOKUP($C691,'World Cup GK'!B:AE,11,FALSE),0)</f>
        <v>0</v>
      </c>
      <c r="P691" s="43">
        <f t="shared" si="180"/>
        <v>7.0544000000000002</v>
      </c>
      <c r="S691" s="24"/>
      <c r="T691" s="265" t="s">
        <v>247</v>
      </c>
      <c r="U691" s="23" t="s">
        <v>647</v>
      </c>
      <c r="V691" s="30"/>
      <c r="W691" s="23">
        <v>368</v>
      </c>
      <c r="X691" s="23">
        <v>3</v>
      </c>
      <c r="Y691" s="23">
        <v>1</v>
      </c>
      <c r="Z691" s="23">
        <v>0</v>
      </c>
      <c r="AA691" s="23">
        <v>0</v>
      </c>
      <c r="AB691" s="23">
        <v>0</v>
      </c>
      <c r="AC691" s="44">
        <v>0</v>
      </c>
      <c r="AD691" s="44">
        <v>0</v>
      </c>
      <c r="AE691" s="44">
        <v>0</v>
      </c>
      <c r="AF691" s="44">
        <v>0</v>
      </c>
      <c r="AG691" s="43">
        <v>7.0544000000000002</v>
      </c>
      <c r="AI691" s="24"/>
      <c r="AJ691" s="265" t="s">
        <v>247</v>
      </c>
      <c r="AK691" s="23" t="s">
        <v>647</v>
      </c>
      <c r="AL691" s="30"/>
      <c r="AM691" s="397">
        <f t="shared" si="170"/>
        <v>0</v>
      </c>
      <c r="AN691" s="397">
        <f t="shared" si="171"/>
        <v>0</v>
      </c>
      <c r="AO691" s="397">
        <f t="shared" si="171"/>
        <v>0</v>
      </c>
      <c r="AP691" s="397">
        <f t="shared" si="172"/>
        <v>0</v>
      </c>
      <c r="AQ691" s="397">
        <f t="shared" si="172"/>
        <v>0</v>
      </c>
      <c r="AR691" s="397">
        <f t="shared" si="172"/>
        <v>0</v>
      </c>
      <c r="AS691" s="397">
        <f t="shared" si="169"/>
        <v>0</v>
      </c>
      <c r="AT691" s="397">
        <f t="shared" si="169"/>
        <v>0</v>
      </c>
      <c r="AU691" s="397">
        <f t="shared" si="169"/>
        <v>0</v>
      </c>
      <c r="AV691" s="397">
        <f t="shared" si="169"/>
        <v>0</v>
      </c>
      <c r="AW691" s="314">
        <f t="shared" si="173"/>
        <v>0</v>
      </c>
    </row>
    <row r="692" spans="2:49" x14ac:dyDescent="0.25">
      <c r="B692" s="24"/>
      <c r="C692" s="265" t="s">
        <v>645</v>
      </c>
      <c r="D692" s="23" t="str">
        <f>IFERROR(VLOOKUP($C692,'World Cup Players'!B:X,3,FALSE),0)</f>
        <v>es Spain</v>
      </c>
      <c r="E692" s="30"/>
      <c r="F692" s="23">
        <f>IFERROR(VLOOKUP($C692,'World Cup Players'!B:X,9,FALSE),0)</f>
        <v>540</v>
      </c>
      <c r="G692" s="23">
        <f>IFERROR(VLOOKUP($C692,'World Cup Players'!B:X,11,FALSE),0)</f>
        <v>5</v>
      </c>
      <c r="H692" s="23">
        <f>IFERROR(VLOOKUP($C692,'World Cup Players'!B:X,12,FALSE),0)</f>
        <v>1</v>
      </c>
      <c r="I692" s="23">
        <f>IFERROR(VLOOKUP($C692,'GAME WINNING GOALS'!A:B,2,FALSE),0)</f>
        <v>2</v>
      </c>
      <c r="J692" s="23">
        <f>IFERROR(VLOOKUP($C692,'World Cup Players'!B:X,17,FALSE),0)</f>
        <v>0</v>
      </c>
      <c r="K692" s="23">
        <f>IFERROR(VLOOKUP($C692,'World Cup Players'!B:X,18,FALSE),0)</f>
        <v>0</v>
      </c>
      <c r="L692" s="44">
        <f>IFERROR(VLOOKUP($C692,'World Cup GK'!B:AE,16,FALSE),0)</f>
        <v>0</v>
      </c>
      <c r="M692" s="44">
        <f>IFERROR(VLOOKUP($C692,'World Cup GK'!B:AE,19,FALSE),0)</f>
        <v>0</v>
      </c>
      <c r="N692" s="44">
        <f>IFERROR(VLOOKUP($C692,'World Cup GK'!B:AE,14,FALSE),0)</f>
        <v>0</v>
      </c>
      <c r="O692" s="44">
        <f>IFERROR(VLOOKUP($C692,'World Cup GK'!B:AE,11,FALSE),0)</f>
        <v>0</v>
      </c>
      <c r="P692" s="43">
        <f t="shared" si="180"/>
        <v>12.481999999999999</v>
      </c>
      <c r="S692" s="24"/>
      <c r="T692" s="265" t="s">
        <v>645</v>
      </c>
      <c r="U692" s="23" t="s">
        <v>1275</v>
      </c>
      <c r="V692" s="30"/>
      <c r="W692" s="23">
        <v>389</v>
      </c>
      <c r="X692" s="23">
        <v>4</v>
      </c>
      <c r="Y692" s="23">
        <v>1</v>
      </c>
      <c r="Z692" s="23">
        <v>1</v>
      </c>
      <c r="AA692" s="23">
        <v>0</v>
      </c>
      <c r="AB692" s="23">
        <v>0</v>
      </c>
      <c r="AC692" s="44">
        <v>0</v>
      </c>
      <c r="AD692" s="44">
        <v>0</v>
      </c>
      <c r="AE692" s="44">
        <v>0</v>
      </c>
      <c r="AF692" s="44">
        <v>0</v>
      </c>
      <c r="AG692" s="43">
        <v>9.2286999999999999</v>
      </c>
      <c r="AI692" s="24"/>
      <c r="AJ692" s="265" t="s">
        <v>645</v>
      </c>
      <c r="AK692" s="23" t="s">
        <v>1275</v>
      </c>
      <c r="AL692" s="30"/>
      <c r="AM692" s="397">
        <f t="shared" si="170"/>
        <v>151</v>
      </c>
      <c r="AN692" s="397">
        <f t="shared" si="171"/>
        <v>1</v>
      </c>
      <c r="AO692" s="397">
        <f t="shared" si="171"/>
        <v>0</v>
      </c>
      <c r="AP692" s="397">
        <f t="shared" si="172"/>
        <v>1</v>
      </c>
      <c r="AQ692" s="397">
        <f t="shared" si="172"/>
        <v>0</v>
      </c>
      <c r="AR692" s="397">
        <f t="shared" si="172"/>
        <v>0</v>
      </c>
      <c r="AS692" s="397">
        <f t="shared" si="169"/>
        <v>0</v>
      </c>
      <c r="AT692" s="397">
        <f t="shared" si="169"/>
        <v>0</v>
      </c>
      <c r="AU692" s="397">
        <f t="shared" si="169"/>
        <v>0</v>
      </c>
      <c r="AV692" s="397">
        <f t="shared" si="169"/>
        <v>0</v>
      </c>
      <c r="AW692" s="314">
        <f>P692-AG692</f>
        <v>3.2532999999999994</v>
      </c>
    </row>
    <row r="693" spans="2:49" x14ac:dyDescent="0.25">
      <c r="B693" s="24"/>
      <c r="C693" s="265" t="s">
        <v>649</v>
      </c>
      <c r="D693" s="23" t="str">
        <f>IFERROR(VLOOKUP($C693,'World Cup Players'!B:X,3,FALSE),0)</f>
        <v>nl Netherlands</v>
      </c>
      <c r="E693" s="30"/>
      <c r="F693" s="23">
        <f>IFERROR(VLOOKUP($C693,'World Cup Players'!B:X,9,FALSE),0)</f>
        <v>185</v>
      </c>
      <c r="G693" s="23">
        <f>IFERROR(VLOOKUP($C693,'World Cup Players'!B:X,11,FALSE),0)</f>
        <v>0</v>
      </c>
      <c r="H693" s="23">
        <f>IFERROR(VLOOKUP($C693,'World Cup Players'!B:X,12,FALSE),0)</f>
        <v>0</v>
      </c>
      <c r="I693" s="23">
        <f>IFERROR(VLOOKUP($C693,'GAME WINNING GOALS'!A:B,2,FALSE),0)</f>
        <v>0</v>
      </c>
      <c r="J693" s="23">
        <f>IFERROR(VLOOKUP($C693,'World Cup Players'!B:X,17,FALSE),0)</f>
        <v>0</v>
      </c>
      <c r="K693" s="23">
        <f>IFERROR(VLOOKUP($C693,'World Cup Players'!B:X,18,FALSE),0)</f>
        <v>0</v>
      </c>
      <c r="L693" s="44">
        <f>IFERROR(VLOOKUP($C693,'World Cup GK'!B:AE,16,FALSE),0)</f>
        <v>0</v>
      </c>
      <c r="M693" s="44">
        <f>IFERROR(VLOOKUP($C693,'World Cup GK'!B:AE,19,FALSE),0)</f>
        <v>0</v>
      </c>
      <c r="N693" s="44">
        <f>IFERROR(VLOOKUP($C693,'World Cup GK'!B:AE,14,FALSE),0)</f>
        <v>0</v>
      </c>
      <c r="O693" s="44">
        <f>IFERROR(VLOOKUP($C693,'World Cup GK'!B:AE,11,FALSE),0)</f>
        <v>0</v>
      </c>
      <c r="P693" s="43">
        <f t="shared" si="180"/>
        <v>1.5355000000000001</v>
      </c>
      <c r="S693" s="24"/>
      <c r="T693" s="265" t="s">
        <v>649</v>
      </c>
      <c r="U693" s="23" t="s">
        <v>647</v>
      </c>
      <c r="V693" s="30"/>
      <c r="W693" s="23">
        <v>185</v>
      </c>
      <c r="X693" s="23">
        <v>0</v>
      </c>
      <c r="Y693" s="23">
        <v>0</v>
      </c>
      <c r="Z693" s="23">
        <v>0</v>
      </c>
      <c r="AA693" s="23">
        <v>0</v>
      </c>
      <c r="AB693" s="23">
        <v>0</v>
      </c>
      <c r="AC693" s="44">
        <v>0</v>
      </c>
      <c r="AD693" s="44">
        <v>0</v>
      </c>
      <c r="AE693" s="44">
        <v>0</v>
      </c>
      <c r="AF693" s="44">
        <v>0</v>
      </c>
      <c r="AG693" s="43">
        <v>1.5355000000000001</v>
      </c>
      <c r="AI693" s="24"/>
      <c r="AJ693" s="265" t="s">
        <v>649</v>
      </c>
      <c r="AK693" s="23" t="s">
        <v>647</v>
      </c>
      <c r="AL693" s="30"/>
      <c r="AM693" s="397">
        <f t="shared" si="170"/>
        <v>0</v>
      </c>
      <c r="AN693" s="397">
        <f t="shared" si="171"/>
        <v>0</v>
      </c>
      <c r="AO693" s="397">
        <f t="shared" si="171"/>
        <v>0</v>
      </c>
      <c r="AP693" s="397">
        <f t="shared" si="172"/>
        <v>0</v>
      </c>
      <c r="AQ693" s="397">
        <f t="shared" si="172"/>
        <v>0</v>
      </c>
      <c r="AR693" s="397">
        <f t="shared" si="172"/>
        <v>0</v>
      </c>
      <c r="AS693" s="397">
        <f t="shared" si="169"/>
        <v>0</v>
      </c>
      <c r="AT693" s="397">
        <f t="shared" si="169"/>
        <v>0</v>
      </c>
      <c r="AU693" s="397">
        <f t="shared" si="169"/>
        <v>0</v>
      </c>
      <c r="AV693" s="397">
        <f t="shared" si="169"/>
        <v>0</v>
      </c>
      <c r="AW693" s="314">
        <f t="shared" si="173"/>
        <v>0</v>
      </c>
    </row>
    <row r="694" spans="2:49" x14ac:dyDescent="0.25">
      <c r="B694" s="24"/>
      <c r="C694" s="265" t="s">
        <v>491</v>
      </c>
      <c r="D694" s="23" t="str">
        <f>IFERROR(VLOOKUP($C694,'World Cup Players'!B:X,3,FALSE),0)</f>
        <v>pt Portugal</v>
      </c>
      <c r="E694" s="30"/>
      <c r="F694" s="23">
        <f>IFERROR(VLOOKUP($C694,'World Cup Players'!B:X,9,FALSE),0)</f>
        <v>422</v>
      </c>
      <c r="G694" s="23">
        <f>IFERROR(VLOOKUP($C694,'World Cup Players'!B:X,11,FALSE),0)</f>
        <v>0</v>
      </c>
      <c r="H694" s="23">
        <f>IFERROR(VLOOKUP($C694,'World Cup Players'!B:X,12,FALSE),0)</f>
        <v>1</v>
      </c>
      <c r="I694" s="23">
        <f>IFERROR(VLOOKUP($C694,'GAME WINNING GOALS'!A:B,2,FALSE),0)</f>
        <v>0</v>
      </c>
      <c r="J694" s="23">
        <f>IFERROR(VLOOKUP($C694,'World Cup Players'!B:X,17,FALSE),0)</f>
        <v>0</v>
      </c>
      <c r="K694" s="23">
        <f>IFERROR(VLOOKUP($C694,'World Cup Players'!B:X,18,FALSE),0)</f>
        <v>0</v>
      </c>
      <c r="L694" s="44">
        <f>IFERROR(VLOOKUP($C694,'World Cup GK'!B:AE,16,FALSE),0)</f>
        <v>0</v>
      </c>
      <c r="M694" s="44">
        <f>IFERROR(VLOOKUP($C694,'World Cup GK'!B:AE,19,FALSE),0)</f>
        <v>0</v>
      </c>
      <c r="N694" s="44">
        <f>IFERROR(VLOOKUP($C694,'World Cup GK'!B:AE,14,FALSE),0)</f>
        <v>0</v>
      </c>
      <c r="O694" s="44">
        <f>IFERROR(VLOOKUP($C694,'World Cup GK'!B:AE,11,FALSE),0)</f>
        <v>0</v>
      </c>
      <c r="P694" s="43">
        <f t="shared" si="180"/>
        <v>4.5026000000000002</v>
      </c>
      <c r="S694" s="24"/>
      <c r="T694" s="265" t="s">
        <v>491</v>
      </c>
      <c r="U694" s="23" t="s">
        <v>1545</v>
      </c>
      <c r="V694" s="30"/>
      <c r="W694" s="23">
        <v>422</v>
      </c>
      <c r="X694" s="23">
        <v>0</v>
      </c>
      <c r="Y694" s="23">
        <v>1</v>
      </c>
      <c r="Z694" s="23">
        <v>0</v>
      </c>
      <c r="AA694" s="23">
        <v>0</v>
      </c>
      <c r="AB694" s="23">
        <v>0</v>
      </c>
      <c r="AC694" s="44">
        <v>0</v>
      </c>
      <c r="AD694" s="44">
        <v>0</v>
      </c>
      <c r="AE694" s="44">
        <v>0</v>
      </c>
      <c r="AF694" s="44">
        <v>0</v>
      </c>
      <c r="AG694" s="43">
        <v>4.5026000000000002</v>
      </c>
      <c r="AI694" s="24"/>
      <c r="AJ694" s="265" t="s">
        <v>491</v>
      </c>
      <c r="AK694" s="23" t="s">
        <v>1545</v>
      </c>
      <c r="AL694" s="30"/>
      <c r="AM694" s="397">
        <f t="shared" si="170"/>
        <v>0</v>
      </c>
      <c r="AN694" s="397">
        <f t="shared" si="171"/>
        <v>0</v>
      </c>
      <c r="AO694" s="397">
        <f t="shared" si="171"/>
        <v>0</v>
      </c>
      <c r="AP694" s="397">
        <f t="shared" si="172"/>
        <v>0</v>
      </c>
      <c r="AQ694" s="397">
        <f t="shared" si="172"/>
        <v>0</v>
      </c>
      <c r="AR694" s="397">
        <f t="shared" si="172"/>
        <v>0</v>
      </c>
      <c r="AS694" s="397">
        <f t="shared" si="169"/>
        <v>0</v>
      </c>
      <c r="AT694" s="397">
        <f t="shared" si="169"/>
        <v>0</v>
      </c>
      <c r="AU694" s="397">
        <f t="shared" si="169"/>
        <v>0</v>
      </c>
      <c r="AV694" s="397">
        <f t="shared" si="169"/>
        <v>0</v>
      </c>
      <c r="AW694" s="314">
        <f t="shared" si="173"/>
        <v>0</v>
      </c>
    </row>
    <row r="695" spans="2:49" x14ac:dyDescent="0.25">
      <c r="B695" s="24"/>
      <c r="C695" s="265" t="s">
        <v>706</v>
      </c>
      <c r="D695" s="23" t="str">
        <f>IFERROR(VLOOKUP($C695,'World Cup Players'!B:X,3,FALSE),0)</f>
        <v>ar Argentina</v>
      </c>
      <c r="E695" s="30"/>
      <c r="F695" s="23">
        <f>IFERROR(VLOOKUP($C695,'World Cup Players'!B:X,9,FALSE),0)</f>
        <v>630</v>
      </c>
      <c r="G695" s="23">
        <f>IFERROR(VLOOKUP($C695,'World Cup Players'!B:X,11,FALSE),0)</f>
        <v>1</v>
      </c>
      <c r="H695" s="23">
        <f>IFERROR(VLOOKUP($C695,'World Cup Players'!B:X,12,FALSE),0)</f>
        <v>1</v>
      </c>
      <c r="I695" s="23">
        <f>IFERROR(VLOOKUP($C695,'GAME WINNING GOALS'!A:B,2,FALSE),0)</f>
        <v>0</v>
      </c>
      <c r="J695" s="23">
        <f>IFERROR(VLOOKUP($C695,'World Cup Players'!B:X,17,FALSE),0)</f>
        <v>0</v>
      </c>
      <c r="K695" s="23">
        <f>IFERROR(VLOOKUP($C695,'World Cup Players'!B:X,18,FALSE),0)</f>
        <v>0</v>
      </c>
      <c r="L695" s="44">
        <f>IFERROR(VLOOKUP($C695,'World Cup GK'!B:AE,16,FALSE),0)</f>
        <v>0</v>
      </c>
      <c r="M695" s="44">
        <f>IFERROR(VLOOKUP($C695,'World Cup GK'!B:AE,19,FALSE),0)</f>
        <v>0</v>
      </c>
      <c r="N695" s="44">
        <f>IFERROR(VLOOKUP($C695,'World Cup GK'!B:AE,14,FALSE),0)</f>
        <v>0</v>
      </c>
      <c r="O695" s="44">
        <f>IFERROR(VLOOKUP($C695,'World Cup GK'!B:AE,11,FALSE),0)</f>
        <v>0</v>
      </c>
      <c r="P695" s="43">
        <f t="shared" si="180"/>
        <v>7.2290000000000001</v>
      </c>
      <c r="S695" s="24"/>
      <c r="T695" s="265" t="s">
        <v>706</v>
      </c>
      <c r="U695" s="23" t="s">
        <v>1404</v>
      </c>
      <c r="V695" s="30"/>
      <c r="W695" s="23">
        <v>420</v>
      </c>
      <c r="X695" s="23">
        <v>0</v>
      </c>
      <c r="Y695" s="23">
        <v>1</v>
      </c>
      <c r="Z695" s="23">
        <v>0</v>
      </c>
      <c r="AA695" s="23">
        <v>0</v>
      </c>
      <c r="AB695" s="23">
        <v>0</v>
      </c>
      <c r="AC695" s="44">
        <v>0</v>
      </c>
      <c r="AD695" s="44">
        <v>0</v>
      </c>
      <c r="AE695" s="44">
        <v>0</v>
      </c>
      <c r="AF695" s="44">
        <v>0</v>
      </c>
      <c r="AG695" s="43">
        <v>4.4860000000000007</v>
      </c>
      <c r="AI695" s="24"/>
      <c r="AJ695" s="265" t="s">
        <v>706</v>
      </c>
      <c r="AK695" s="23" t="s">
        <v>1404</v>
      </c>
      <c r="AL695" s="30"/>
      <c r="AM695" s="397">
        <f t="shared" si="170"/>
        <v>210</v>
      </c>
      <c r="AN695" s="397">
        <f t="shared" si="171"/>
        <v>1</v>
      </c>
      <c r="AO695" s="397">
        <f t="shared" si="171"/>
        <v>0</v>
      </c>
      <c r="AP695" s="397">
        <f t="shared" si="172"/>
        <v>0</v>
      </c>
      <c r="AQ695" s="397">
        <f t="shared" si="172"/>
        <v>0</v>
      </c>
      <c r="AR695" s="397">
        <f t="shared" si="172"/>
        <v>0</v>
      </c>
      <c r="AS695" s="397">
        <f t="shared" si="169"/>
        <v>0</v>
      </c>
      <c r="AT695" s="397">
        <f t="shared" si="169"/>
        <v>0</v>
      </c>
      <c r="AU695" s="397">
        <f t="shared" si="169"/>
        <v>0</v>
      </c>
      <c r="AV695" s="397">
        <f t="shared" si="169"/>
        <v>0</v>
      </c>
      <c r="AW695" s="314">
        <f>P695-AG695</f>
        <v>2.7429999999999994</v>
      </c>
    </row>
    <row r="696" spans="2:49" x14ac:dyDescent="0.25">
      <c r="B696" s="24"/>
      <c r="C696" s="265" t="s">
        <v>594</v>
      </c>
      <c r="D696" s="23" t="str">
        <f>IFERROR(VLOOKUP($C696,'World Cup Players'!B:X,3,FALSE),0)</f>
        <v>tr Türkiye</v>
      </c>
      <c r="E696" s="30"/>
      <c r="F696" s="23">
        <f>IFERROR(VLOOKUP($C696,'World Cup Players'!B:X,9,FALSE),0)</f>
        <v>270</v>
      </c>
      <c r="G696" s="23">
        <f>IFERROR(VLOOKUP($C696,'World Cup Players'!B:X,11,FALSE),0)</f>
        <v>1</v>
      </c>
      <c r="H696" s="23">
        <f>IFERROR(VLOOKUP($C696,'World Cup Players'!B:X,12,FALSE),0)</f>
        <v>0</v>
      </c>
      <c r="I696" s="23">
        <f>IFERROR(VLOOKUP($C696,'GAME WINNING GOALS'!A:B,2,FALSE),0)</f>
        <v>0</v>
      </c>
      <c r="J696" s="23">
        <f>IFERROR(VLOOKUP($C696,'World Cup Players'!B:X,17,FALSE),0)</f>
        <v>0</v>
      </c>
      <c r="K696" s="23">
        <f>IFERROR(VLOOKUP($C696,'World Cup Players'!B:X,18,FALSE),0)</f>
        <v>0</v>
      </c>
      <c r="L696" s="44">
        <f>IFERROR(VLOOKUP($C696,'World Cup GK'!B:AE,16,FALSE),0)</f>
        <v>0</v>
      </c>
      <c r="M696" s="44">
        <f>IFERROR(VLOOKUP($C696,'World Cup GK'!B:AE,19,FALSE),0)</f>
        <v>0</v>
      </c>
      <c r="N696" s="44">
        <f>IFERROR(VLOOKUP($C696,'World Cup GK'!B:AE,14,FALSE),0)</f>
        <v>0</v>
      </c>
      <c r="O696" s="44">
        <f>IFERROR(VLOOKUP($C696,'World Cup GK'!B:AE,11,FALSE),0)</f>
        <v>0</v>
      </c>
      <c r="P696" s="43">
        <f t="shared" si="180"/>
        <v>3.2410000000000001</v>
      </c>
      <c r="S696" s="24"/>
      <c r="T696" s="265" t="s">
        <v>594</v>
      </c>
      <c r="U696" s="23" t="s">
        <v>654</v>
      </c>
      <c r="V696" s="30"/>
      <c r="W696" s="23">
        <v>270</v>
      </c>
      <c r="X696" s="23">
        <v>1</v>
      </c>
      <c r="Y696" s="23">
        <v>0</v>
      </c>
      <c r="Z696" s="23">
        <v>0</v>
      </c>
      <c r="AA696" s="23">
        <v>0</v>
      </c>
      <c r="AB696" s="23">
        <v>0</v>
      </c>
      <c r="AC696" s="44">
        <v>0</v>
      </c>
      <c r="AD696" s="44">
        <v>0</v>
      </c>
      <c r="AE696" s="44">
        <v>0</v>
      </c>
      <c r="AF696" s="44">
        <v>0</v>
      </c>
      <c r="AG696" s="43">
        <v>3.2410000000000001</v>
      </c>
      <c r="AI696" s="24"/>
      <c r="AJ696" s="265" t="s">
        <v>594</v>
      </c>
      <c r="AK696" s="23" t="s">
        <v>654</v>
      </c>
      <c r="AL696" s="30"/>
      <c r="AM696" s="397">
        <f t="shared" si="170"/>
        <v>0</v>
      </c>
      <c r="AN696" s="397">
        <f t="shared" si="171"/>
        <v>0</v>
      </c>
      <c r="AO696" s="397">
        <f t="shared" si="171"/>
        <v>0</v>
      </c>
      <c r="AP696" s="397">
        <f t="shared" si="172"/>
        <v>0</v>
      </c>
      <c r="AQ696" s="397">
        <f t="shared" si="172"/>
        <v>0</v>
      </c>
      <c r="AR696" s="397">
        <f t="shared" si="172"/>
        <v>0</v>
      </c>
      <c r="AS696" s="397">
        <f t="shared" si="169"/>
        <v>0</v>
      </c>
      <c r="AT696" s="397">
        <f t="shared" si="169"/>
        <v>0</v>
      </c>
      <c r="AU696" s="397">
        <f t="shared" si="169"/>
        <v>0</v>
      </c>
      <c r="AV696" s="397">
        <f t="shared" si="169"/>
        <v>0</v>
      </c>
      <c r="AW696" s="314">
        <f t="shared" si="173"/>
        <v>0</v>
      </c>
    </row>
    <row r="697" spans="2:49" x14ac:dyDescent="0.25">
      <c r="B697" s="24"/>
      <c r="C697" s="278" t="s">
        <v>225</v>
      </c>
      <c r="D697" s="23" t="str">
        <f>IFERROR(VLOOKUP($C697,'World Cup Players'!B:X,3,FALSE),0)</f>
        <v>eng England</v>
      </c>
      <c r="E697" s="30"/>
      <c r="F697" s="23">
        <f>IFERROR(VLOOKUP($C697,'World Cup Players'!B:X,9,FALSE),0)</f>
        <v>602</v>
      </c>
      <c r="G697" s="23">
        <f>IFERROR(VLOOKUP($C697,'World Cup Players'!B:X,11,FALSE),0)</f>
        <v>6</v>
      </c>
      <c r="H697" s="23">
        <f>IFERROR(VLOOKUP($C697,'World Cup Players'!B:X,12,FALSE),0)</f>
        <v>1</v>
      </c>
      <c r="I697" s="23">
        <f>IFERROR(VLOOKUP($C697,'GAME WINNING GOALS'!A:B,2,FALSE),0)</f>
        <v>3</v>
      </c>
      <c r="J697" s="23">
        <f>IFERROR(VLOOKUP($C697,'World Cup Players'!B:X,17,FALSE),0)</f>
        <v>1</v>
      </c>
      <c r="K697" s="23">
        <f>IFERROR(VLOOKUP($C697,'World Cup Players'!B:X,18,FALSE),0)</f>
        <v>0</v>
      </c>
      <c r="L697" s="44">
        <f>IFERROR(VLOOKUP($C697,'World Cup GK'!B:AE,16,FALSE),0)</f>
        <v>0</v>
      </c>
      <c r="M697" s="44">
        <f>IFERROR(VLOOKUP($C697,'World Cup GK'!B:AE,19,FALSE),0)</f>
        <v>0</v>
      </c>
      <c r="N697" s="44">
        <f>IFERROR(VLOOKUP($C697,'World Cup GK'!B:AE,14,FALSE),0)</f>
        <v>0</v>
      </c>
      <c r="O697" s="44">
        <f>IFERROR(VLOOKUP($C697,'World Cup GK'!B:AE,11,FALSE),0)</f>
        <v>0</v>
      </c>
      <c r="P697" s="43">
        <f t="shared" si="180"/>
        <v>14.746600000000001</v>
      </c>
      <c r="S697" s="24"/>
      <c r="T697" s="278" t="s">
        <v>225</v>
      </c>
      <c r="U697" s="23" t="s">
        <v>1542</v>
      </c>
      <c r="V697" s="30"/>
      <c r="W697" s="23">
        <v>402</v>
      </c>
      <c r="X697" s="23">
        <v>4</v>
      </c>
      <c r="Y697" s="23">
        <v>1</v>
      </c>
      <c r="Z697" s="23">
        <v>2</v>
      </c>
      <c r="AA697" s="23">
        <v>1</v>
      </c>
      <c r="AB697" s="23">
        <v>0</v>
      </c>
      <c r="AC697" s="44">
        <v>0</v>
      </c>
      <c r="AD697" s="44">
        <v>0</v>
      </c>
      <c r="AE697" s="44">
        <v>0</v>
      </c>
      <c r="AF697" s="44">
        <v>0</v>
      </c>
      <c r="AG697" s="43">
        <v>10.086600000000001</v>
      </c>
      <c r="AI697" s="24"/>
      <c r="AJ697" s="278" t="s">
        <v>225</v>
      </c>
      <c r="AK697" s="23" t="s">
        <v>1542</v>
      </c>
      <c r="AL697" s="30"/>
      <c r="AM697" s="397">
        <f t="shared" si="170"/>
        <v>200</v>
      </c>
      <c r="AN697" s="397">
        <f t="shared" si="171"/>
        <v>2</v>
      </c>
      <c r="AO697" s="397">
        <f t="shared" si="171"/>
        <v>0</v>
      </c>
      <c r="AP697" s="397">
        <f t="shared" si="172"/>
        <v>1</v>
      </c>
      <c r="AQ697" s="397">
        <f t="shared" si="172"/>
        <v>0</v>
      </c>
      <c r="AR697" s="397">
        <f t="shared" si="172"/>
        <v>0</v>
      </c>
      <c r="AS697" s="397">
        <f t="shared" si="169"/>
        <v>0</v>
      </c>
      <c r="AT697" s="397">
        <f t="shared" si="169"/>
        <v>0</v>
      </c>
      <c r="AU697" s="397">
        <f t="shared" si="169"/>
        <v>0</v>
      </c>
      <c r="AV697" s="397">
        <f t="shared" si="169"/>
        <v>0</v>
      </c>
      <c r="AW697" s="314">
        <f t="shared" ref="AW697:AW699" si="186">P697-AG697</f>
        <v>4.66</v>
      </c>
    </row>
    <row r="698" spans="2:49" x14ac:dyDescent="0.25">
      <c r="B698" s="24"/>
      <c r="C698" s="278" t="s">
        <v>720</v>
      </c>
      <c r="D698" s="23" t="str">
        <f>IFERROR(VLOOKUP($C698,'World Cup Players'!B:X,3,FALSE),0)</f>
        <v>fr France</v>
      </c>
      <c r="E698" s="30"/>
      <c r="F698" s="23">
        <f>IFERROR(VLOOKUP($C698,'World Cup Players'!B:X,9,FALSE),0)</f>
        <v>556</v>
      </c>
      <c r="G698" s="23">
        <f>IFERROR(VLOOKUP($C698,'World Cup Players'!B:X,11,FALSE),0)</f>
        <v>0</v>
      </c>
      <c r="H698" s="23">
        <f>IFERROR(VLOOKUP($C698,'World Cup Players'!B:X,12,FALSE),0)</f>
        <v>5</v>
      </c>
      <c r="I698" s="23">
        <f>IFERROR(VLOOKUP($C698,'GAME WINNING GOALS'!A:B,2,FALSE),0)</f>
        <v>0</v>
      </c>
      <c r="J698" s="23">
        <f>IFERROR(VLOOKUP($C698,'World Cup Players'!B:X,17,FALSE),0)</f>
        <v>1</v>
      </c>
      <c r="K698" s="23">
        <f>IFERROR(VLOOKUP($C698,'World Cup Players'!B:X,18,FALSE),0)</f>
        <v>0</v>
      </c>
      <c r="L698" s="44">
        <f>IFERROR(VLOOKUP($C698,'World Cup GK'!B:AE,16,FALSE),0)</f>
        <v>0</v>
      </c>
      <c r="M698" s="44">
        <f>IFERROR(VLOOKUP($C698,'World Cup GK'!B:AE,19,FALSE),0)</f>
        <v>0</v>
      </c>
      <c r="N698" s="44">
        <f>IFERROR(VLOOKUP($C698,'World Cup GK'!B:AE,14,FALSE),0)</f>
        <v>0</v>
      </c>
      <c r="O698" s="44">
        <f>IFERROR(VLOOKUP($C698,'World Cup GK'!B:AE,11,FALSE),0)</f>
        <v>0</v>
      </c>
      <c r="P698" s="43">
        <f t="shared" si="180"/>
        <v>9.3647999999999989</v>
      </c>
      <c r="S698" s="24"/>
      <c r="T698" s="278" t="s">
        <v>720</v>
      </c>
      <c r="U698" s="23" t="s">
        <v>1420</v>
      </c>
      <c r="V698" s="30"/>
      <c r="W698" s="23">
        <v>395</v>
      </c>
      <c r="X698" s="23">
        <v>0</v>
      </c>
      <c r="Y698" s="23">
        <v>5</v>
      </c>
      <c r="Z698" s="23">
        <v>0</v>
      </c>
      <c r="AA698" s="23">
        <v>1</v>
      </c>
      <c r="AB698" s="23">
        <v>0</v>
      </c>
      <c r="AC698" s="44">
        <v>0</v>
      </c>
      <c r="AD698" s="44">
        <v>0</v>
      </c>
      <c r="AE698" s="44">
        <v>0</v>
      </c>
      <c r="AF698" s="44">
        <v>0</v>
      </c>
      <c r="AG698" s="43">
        <v>8.0285000000000011</v>
      </c>
      <c r="AI698" s="24"/>
      <c r="AJ698" s="278" t="s">
        <v>720</v>
      </c>
      <c r="AK698" s="23" t="s">
        <v>1420</v>
      </c>
      <c r="AL698" s="30"/>
      <c r="AM698" s="397">
        <f t="shared" si="170"/>
        <v>161</v>
      </c>
      <c r="AN698" s="397">
        <f t="shared" si="171"/>
        <v>0</v>
      </c>
      <c r="AO698" s="397">
        <f t="shared" si="171"/>
        <v>0</v>
      </c>
      <c r="AP698" s="397">
        <f t="shared" si="172"/>
        <v>0</v>
      </c>
      <c r="AQ698" s="397">
        <f t="shared" si="172"/>
        <v>0</v>
      </c>
      <c r="AR698" s="397">
        <f t="shared" si="172"/>
        <v>0</v>
      </c>
      <c r="AS698" s="397">
        <f t="shared" si="169"/>
        <v>0</v>
      </c>
      <c r="AT698" s="397">
        <f t="shared" si="169"/>
        <v>0</v>
      </c>
      <c r="AU698" s="397">
        <f t="shared" si="169"/>
        <v>0</v>
      </c>
      <c r="AV698" s="397">
        <f t="shared" si="169"/>
        <v>0</v>
      </c>
      <c r="AW698" s="314">
        <f t="shared" si="186"/>
        <v>1.3362999999999978</v>
      </c>
    </row>
    <row r="699" spans="2:49" x14ac:dyDescent="0.25">
      <c r="B699" s="24"/>
      <c r="C699" s="265" t="s">
        <v>475</v>
      </c>
      <c r="D699" s="23" t="str">
        <f>IFERROR(VLOOKUP($C699,'World Cup Players'!B:X,3,FALSE),0)</f>
        <v>es Spain</v>
      </c>
      <c r="E699" s="30"/>
      <c r="F699" s="23">
        <f>IFERROR(VLOOKUP($C699,'World Cup Players'!B:X,9,FALSE),0)</f>
        <v>67</v>
      </c>
      <c r="G699" s="23">
        <f>IFERROR(VLOOKUP($C699,'World Cup Players'!B:X,11,FALSE),0)</f>
        <v>0</v>
      </c>
      <c r="H699" s="23">
        <f>IFERROR(VLOOKUP($C699,'World Cup Players'!B:X,12,FALSE),0)</f>
        <v>0</v>
      </c>
      <c r="I699" s="23">
        <f>IFERROR(VLOOKUP($C699,'GAME WINNING GOALS'!A:B,2,FALSE),0)</f>
        <v>0</v>
      </c>
      <c r="J699" s="23">
        <f>IFERROR(VLOOKUP($C699,'World Cup Players'!B:X,17,FALSE),0)</f>
        <v>0</v>
      </c>
      <c r="K699" s="23">
        <f>IFERROR(VLOOKUP($C699,'World Cup Players'!B:X,18,FALSE),0)</f>
        <v>0</v>
      </c>
      <c r="L699" s="44">
        <f>IFERROR(VLOOKUP($C699,'World Cup GK'!B:AE,16,FALSE),0)</f>
        <v>0</v>
      </c>
      <c r="M699" s="44">
        <f>IFERROR(VLOOKUP($C699,'World Cup GK'!B:AE,19,FALSE),0)</f>
        <v>0</v>
      </c>
      <c r="N699" s="44">
        <f>IFERROR(VLOOKUP($C699,'World Cup GK'!B:AE,14,FALSE),0)</f>
        <v>0</v>
      </c>
      <c r="O699" s="44">
        <f>IFERROR(VLOOKUP($C699,'World Cup GK'!B:AE,11,FALSE),0)</f>
        <v>0</v>
      </c>
      <c r="P699" s="43">
        <f t="shared" si="180"/>
        <v>0.55610000000000004</v>
      </c>
      <c r="S699" s="24"/>
      <c r="T699" s="265" t="s">
        <v>475</v>
      </c>
      <c r="U699" s="23" t="s">
        <v>1275</v>
      </c>
      <c r="V699" s="30"/>
      <c r="W699" s="23">
        <v>48</v>
      </c>
      <c r="X699" s="23">
        <v>0</v>
      </c>
      <c r="Y699" s="23">
        <v>0</v>
      </c>
      <c r="Z699" s="23">
        <v>0</v>
      </c>
      <c r="AA699" s="23">
        <v>0</v>
      </c>
      <c r="AB699" s="23">
        <v>0</v>
      </c>
      <c r="AC699" s="44">
        <v>0</v>
      </c>
      <c r="AD699" s="44">
        <v>0</v>
      </c>
      <c r="AE699" s="44">
        <v>0</v>
      </c>
      <c r="AF699" s="44">
        <v>0</v>
      </c>
      <c r="AG699" s="43">
        <v>0.39839999999999998</v>
      </c>
      <c r="AI699" s="24"/>
      <c r="AJ699" s="265" t="s">
        <v>475</v>
      </c>
      <c r="AK699" s="23" t="s">
        <v>1275</v>
      </c>
      <c r="AL699" s="30"/>
      <c r="AM699" s="397">
        <f t="shared" si="170"/>
        <v>19</v>
      </c>
      <c r="AN699" s="397">
        <f t="shared" si="171"/>
        <v>0</v>
      </c>
      <c r="AO699" s="397">
        <f t="shared" si="171"/>
        <v>0</v>
      </c>
      <c r="AP699" s="397">
        <f t="shared" si="172"/>
        <v>0</v>
      </c>
      <c r="AQ699" s="397">
        <f t="shared" si="172"/>
        <v>0</v>
      </c>
      <c r="AR699" s="397">
        <f t="shared" si="172"/>
        <v>0</v>
      </c>
      <c r="AS699" s="397">
        <f t="shared" si="169"/>
        <v>0</v>
      </c>
      <c r="AT699" s="397">
        <f t="shared" si="169"/>
        <v>0</v>
      </c>
      <c r="AU699" s="397">
        <f t="shared" si="169"/>
        <v>0</v>
      </c>
      <c r="AV699" s="397">
        <f t="shared" si="169"/>
        <v>0</v>
      </c>
      <c r="AW699" s="314">
        <f t="shared" si="186"/>
        <v>0.15770000000000006</v>
      </c>
    </row>
    <row r="700" spans="2:49" x14ac:dyDescent="0.25">
      <c r="B700" s="24"/>
      <c r="C700" s="265" t="s">
        <v>780</v>
      </c>
      <c r="D700" s="23" t="str">
        <f>IFERROR(VLOOKUP($C700,'World Cup Players'!B:X,3,FALSE),0)</f>
        <v>sn Senegal</v>
      </c>
      <c r="E700" s="30"/>
      <c r="F700" s="23">
        <f>IFERROR(VLOOKUP($C700,'World Cup Players'!B:X,9,FALSE),0)</f>
        <v>362</v>
      </c>
      <c r="G700" s="23">
        <f>IFERROR(VLOOKUP($C700,'World Cup Players'!B:X,11,FALSE),0)</f>
        <v>0</v>
      </c>
      <c r="H700" s="23">
        <f>IFERROR(VLOOKUP($C700,'World Cup Players'!B:X,12,FALSE),0)</f>
        <v>1</v>
      </c>
      <c r="I700" s="23">
        <f>IFERROR(VLOOKUP($C700,'GAME WINNING GOALS'!A:B,2,FALSE),0)</f>
        <v>0</v>
      </c>
      <c r="J700" s="23">
        <f>IFERROR(VLOOKUP($C700,'World Cup Players'!B:X,17,FALSE),0)</f>
        <v>0</v>
      </c>
      <c r="K700" s="23">
        <f>IFERROR(VLOOKUP($C700,'World Cup Players'!B:X,18,FALSE),0)</f>
        <v>0</v>
      </c>
      <c r="L700" s="44">
        <f>IFERROR(VLOOKUP($C700,'World Cup GK'!B:AE,16,FALSE),0)</f>
        <v>0</v>
      </c>
      <c r="M700" s="44">
        <f>IFERROR(VLOOKUP($C700,'World Cup GK'!B:AE,19,FALSE),0)</f>
        <v>0</v>
      </c>
      <c r="N700" s="44">
        <f>IFERROR(VLOOKUP($C700,'World Cup GK'!B:AE,14,FALSE),0)</f>
        <v>0</v>
      </c>
      <c r="O700" s="44">
        <f>IFERROR(VLOOKUP($C700,'World Cup GK'!B:AE,11,FALSE),0)</f>
        <v>0</v>
      </c>
      <c r="P700" s="43">
        <f t="shared" si="180"/>
        <v>4.0045999999999999</v>
      </c>
      <c r="S700" s="24"/>
      <c r="T700" s="265" t="s">
        <v>780</v>
      </c>
      <c r="U700" s="23" t="s">
        <v>1438</v>
      </c>
      <c r="V700" s="30"/>
      <c r="W700" s="23">
        <v>362</v>
      </c>
      <c r="X700" s="23">
        <v>0</v>
      </c>
      <c r="Y700" s="23">
        <v>1</v>
      </c>
      <c r="Z700" s="23">
        <v>0</v>
      </c>
      <c r="AA700" s="23">
        <v>0</v>
      </c>
      <c r="AB700" s="23">
        <v>0</v>
      </c>
      <c r="AC700" s="44">
        <v>0</v>
      </c>
      <c r="AD700" s="44">
        <v>0</v>
      </c>
      <c r="AE700" s="44">
        <v>0</v>
      </c>
      <c r="AF700" s="44">
        <v>0</v>
      </c>
      <c r="AG700" s="43">
        <v>4.0045999999999999</v>
      </c>
      <c r="AI700" s="24"/>
      <c r="AJ700" s="265" t="s">
        <v>780</v>
      </c>
      <c r="AK700" s="23" t="s">
        <v>1438</v>
      </c>
      <c r="AL700" s="30"/>
      <c r="AM700" s="397">
        <f t="shared" si="170"/>
        <v>0</v>
      </c>
      <c r="AN700" s="397">
        <f t="shared" si="171"/>
        <v>0</v>
      </c>
      <c r="AO700" s="397">
        <f t="shared" si="171"/>
        <v>0</v>
      </c>
      <c r="AP700" s="397">
        <f t="shared" si="172"/>
        <v>0</v>
      </c>
      <c r="AQ700" s="397">
        <f t="shared" si="172"/>
        <v>0</v>
      </c>
      <c r="AR700" s="397">
        <f t="shared" si="172"/>
        <v>0</v>
      </c>
      <c r="AS700" s="397">
        <f t="shared" si="169"/>
        <v>0</v>
      </c>
      <c r="AT700" s="397">
        <f t="shared" si="169"/>
        <v>0</v>
      </c>
      <c r="AU700" s="397">
        <f t="shared" si="169"/>
        <v>0</v>
      </c>
      <c r="AV700" s="397">
        <f t="shared" si="169"/>
        <v>0</v>
      </c>
      <c r="AW700" s="314">
        <f t="shared" si="173"/>
        <v>0</v>
      </c>
    </row>
    <row r="701" spans="2:49" x14ac:dyDescent="0.25">
      <c r="B701" s="24"/>
      <c r="C701" s="268" t="s">
        <v>543</v>
      </c>
      <c r="D701" s="23" t="str">
        <f>IFERROR(VLOOKUP($C701,'World Cup Players'!B:X,3,FALSE),0)</f>
        <v>pt Portugal</v>
      </c>
      <c r="E701" s="30"/>
      <c r="F701" s="23">
        <f>IFERROR(VLOOKUP($C701,'World Cup Players'!B:X,9,FALSE),0)</f>
        <v>376</v>
      </c>
      <c r="G701" s="23">
        <f>IFERROR(VLOOKUP($C701,'World Cup Players'!B:X,11,FALSE),0)</f>
        <v>0</v>
      </c>
      <c r="H701" s="23">
        <f>IFERROR(VLOOKUP($C701,'World Cup Players'!B:X,12,FALSE),0)</f>
        <v>0</v>
      </c>
      <c r="I701" s="23">
        <f>IFERROR(VLOOKUP($C701,'GAME WINNING GOALS'!A:B,2,FALSE),0)</f>
        <v>0</v>
      </c>
      <c r="J701" s="23">
        <f>IFERROR(VLOOKUP($C701,'World Cup Players'!B:X,17,FALSE),0)</f>
        <v>0</v>
      </c>
      <c r="K701" s="23">
        <f>IFERROR(VLOOKUP($C701,'World Cup Players'!B:X,18,FALSE),0)</f>
        <v>0</v>
      </c>
      <c r="L701" s="44">
        <f>IFERROR(VLOOKUP($C701,'World Cup GK'!B:AE,16,FALSE),0)</f>
        <v>0</v>
      </c>
      <c r="M701" s="44">
        <f>IFERROR(VLOOKUP($C701,'World Cup GK'!B:AE,19,FALSE),0)</f>
        <v>0</v>
      </c>
      <c r="N701" s="44">
        <f>IFERROR(VLOOKUP($C701,'World Cup GK'!B:AE,14,FALSE),0)</f>
        <v>0</v>
      </c>
      <c r="O701" s="44">
        <f>IFERROR(VLOOKUP($C701,'World Cup GK'!B:AE,11,FALSE),0)</f>
        <v>0</v>
      </c>
      <c r="P701" s="43">
        <f t="shared" si="180"/>
        <v>3.1208</v>
      </c>
      <c r="S701" s="24"/>
      <c r="T701" s="268" t="s">
        <v>543</v>
      </c>
      <c r="U701" s="23" t="s">
        <v>1545</v>
      </c>
      <c r="V701" s="30"/>
      <c r="W701" s="23">
        <v>376</v>
      </c>
      <c r="X701" s="23">
        <v>0</v>
      </c>
      <c r="Y701" s="23">
        <v>0</v>
      </c>
      <c r="Z701" s="23">
        <v>0</v>
      </c>
      <c r="AA701" s="23">
        <v>0</v>
      </c>
      <c r="AB701" s="23">
        <v>0</v>
      </c>
      <c r="AC701" s="44">
        <v>0</v>
      </c>
      <c r="AD701" s="44">
        <v>0</v>
      </c>
      <c r="AE701" s="44">
        <v>0</v>
      </c>
      <c r="AF701" s="44">
        <v>0</v>
      </c>
      <c r="AG701" s="43">
        <v>3.1208</v>
      </c>
      <c r="AI701" s="24"/>
      <c r="AJ701" s="268" t="s">
        <v>543</v>
      </c>
      <c r="AK701" s="23" t="s">
        <v>1545</v>
      </c>
      <c r="AL701" s="30"/>
      <c r="AM701" s="397">
        <f t="shared" si="170"/>
        <v>0</v>
      </c>
      <c r="AN701" s="397">
        <f t="shared" si="171"/>
        <v>0</v>
      </c>
      <c r="AO701" s="397">
        <f t="shared" si="171"/>
        <v>0</v>
      </c>
      <c r="AP701" s="397">
        <f t="shared" si="172"/>
        <v>0</v>
      </c>
      <c r="AQ701" s="397">
        <f t="shared" si="172"/>
        <v>0</v>
      </c>
      <c r="AR701" s="397">
        <f t="shared" si="172"/>
        <v>0</v>
      </c>
      <c r="AS701" s="397">
        <f t="shared" si="169"/>
        <v>0</v>
      </c>
      <c r="AT701" s="397">
        <f t="shared" si="169"/>
        <v>0</v>
      </c>
      <c r="AU701" s="397">
        <f t="shared" si="169"/>
        <v>0</v>
      </c>
      <c r="AV701" s="397">
        <f t="shared" si="169"/>
        <v>0</v>
      </c>
      <c r="AW701" s="314">
        <f t="shared" si="173"/>
        <v>0</v>
      </c>
    </row>
    <row r="702" spans="2:49" x14ac:dyDescent="0.25">
      <c r="B702" s="24"/>
      <c r="C702" s="265" t="s">
        <v>805</v>
      </c>
      <c r="D702" s="23" t="str">
        <f>IFERROR(VLOOKUP($C702,'World Cup Players'!B:X,3,FALSE),0)</f>
        <v>fr France</v>
      </c>
      <c r="E702" s="30"/>
      <c r="F702" s="23">
        <f>IFERROR(VLOOKUP($C702,'World Cup Players'!B:X,9,FALSE),0)</f>
        <v>85</v>
      </c>
      <c r="G702" s="23">
        <f>IFERROR(VLOOKUP($C702,'World Cup Players'!B:X,11,FALSE),0)</f>
        <v>0</v>
      </c>
      <c r="H702" s="23">
        <f>IFERROR(VLOOKUP($C702,'World Cup Players'!B:X,12,FALSE),0)</f>
        <v>0</v>
      </c>
      <c r="I702" s="23">
        <f>IFERROR(VLOOKUP($C702,'GAME WINNING GOALS'!A:B,2,FALSE),0)</f>
        <v>0</v>
      </c>
      <c r="J702" s="23">
        <f>IFERROR(VLOOKUP($C702,'World Cup Players'!B:X,17,FALSE),0)</f>
        <v>0</v>
      </c>
      <c r="K702" s="23">
        <f>IFERROR(VLOOKUP($C702,'World Cup Players'!B:X,18,FALSE),0)</f>
        <v>0</v>
      </c>
      <c r="L702" s="44">
        <f>IFERROR(VLOOKUP($C702,'World Cup GK'!B:AE,16,FALSE),0)</f>
        <v>0</v>
      </c>
      <c r="M702" s="44">
        <f>IFERROR(VLOOKUP($C702,'World Cup GK'!B:AE,19,FALSE),0)</f>
        <v>0</v>
      </c>
      <c r="N702" s="44">
        <f>IFERROR(VLOOKUP($C702,'World Cup GK'!B:AE,14,FALSE),0)</f>
        <v>0</v>
      </c>
      <c r="O702" s="44">
        <f>IFERROR(VLOOKUP($C702,'World Cup GK'!B:AE,11,FALSE),0)</f>
        <v>0</v>
      </c>
      <c r="P702" s="43">
        <f t="shared" si="180"/>
        <v>0.70550000000000002</v>
      </c>
      <c r="S702" s="24"/>
      <c r="T702" s="265" t="s">
        <v>805</v>
      </c>
      <c r="U702" s="23" t="s">
        <v>1420</v>
      </c>
      <c r="V702" s="30"/>
      <c r="W702" s="23">
        <v>66</v>
      </c>
      <c r="X702" s="23">
        <v>0</v>
      </c>
      <c r="Y702" s="23">
        <v>0</v>
      </c>
      <c r="Z702" s="23">
        <v>0</v>
      </c>
      <c r="AA702" s="23">
        <v>0</v>
      </c>
      <c r="AB702" s="23">
        <v>0</v>
      </c>
      <c r="AC702" s="44">
        <v>0</v>
      </c>
      <c r="AD702" s="44">
        <v>0</v>
      </c>
      <c r="AE702" s="44">
        <v>0</v>
      </c>
      <c r="AF702" s="44">
        <v>0</v>
      </c>
      <c r="AG702" s="43">
        <v>0.54779999999999995</v>
      </c>
      <c r="AI702" s="24"/>
      <c r="AJ702" s="265" t="s">
        <v>805</v>
      </c>
      <c r="AK702" s="23" t="s">
        <v>1420</v>
      </c>
      <c r="AL702" s="30"/>
      <c r="AM702" s="397">
        <f t="shared" si="170"/>
        <v>19</v>
      </c>
      <c r="AN702" s="397">
        <f t="shared" si="171"/>
        <v>0</v>
      </c>
      <c r="AO702" s="397">
        <f t="shared" si="171"/>
        <v>0</v>
      </c>
      <c r="AP702" s="397">
        <f t="shared" si="172"/>
        <v>0</v>
      </c>
      <c r="AQ702" s="397">
        <f t="shared" si="172"/>
        <v>0</v>
      </c>
      <c r="AR702" s="397">
        <f t="shared" si="172"/>
        <v>0</v>
      </c>
      <c r="AS702" s="397">
        <f t="shared" si="169"/>
        <v>0</v>
      </c>
      <c r="AT702" s="397">
        <f t="shared" si="169"/>
        <v>0</v>
      </c>
      <c r="AU702" s="397">
        <f t="shared" si="169"/>
        <v>0</v>
      </c>
      <c r="AV702" s="397">
        <f t="shared" si="169"/>
        <v>0</v>
      </c>
      <c r="AW702" s="314">
        <f>P702-AG702</f>
        <v>0.15770000000000006</v>
      </c>
    </row>
    <row r="703" spans="2:49" x14ac:dyDescent="0.25">
      <c r="B703" s="24"/>
      <c r="C703" s="265" t="s">
        <v>360</v>
      </c>
      <c r="D703" s="23" t="str">
        <f>IFERROR(VLOOKUP($C703,'World Cup Players'!B:X,3,FALSE),0)</f>
        <v>ir IR Iran</v>
      </c>
      <c r="E703" s="30"/>
      <c r="F703" s="23">
        <f>IFERROR(VLOOKUP($C703,'World Cup Players'!B:X,9,FALSE),0)</f>
        <v>259</v>
      </c>
      <c r="G703" s="23">
        <f>IFERROR(VLOOKUP($C703,'World Cup Players'!B:X,11,FALSE),0)</f>
        <v>0</v>
      </c>
      <c r="H703" s="23">
        <f>IFERROR(VLOOKUP($C703,'World Cup Players'!B:X,12,FALSE),0)</f>
        <v>0</v>
      </c>
      <c r="I703" s="23">
        <f>IFERROR(VLOOKUP($C703,'GAME WINNING GOALS'!A:B,2,FALSE),0)</f>
        <v>0</v>
      </c>
      <c r="J703" s="23">
        <f>IFERROR(VLOOKUP($C703,'World Cup Players'!B:X,17,FALSE),0)</f>
        <v>0</v>
      </c>
      <c r="K703" s="23">
        <f>IFERROR(VLOOKUP($C703,'World Cup Players'!B:X,18,FALSE),0)</f>
        <v>0</v>
      </c>
      <c r="L703" s="44">
        <f>IFERROR(VLOOKUP($C703,'World Cup GK'!B:AE,16,FALSE),0)</f>
        <v>0</v>
      </c>
      <c r="M703" s="44">
        <f>IFERROR(VLOOKUP($C703,'World Cup GK'!B:AE,19,FALSE),0)</f>
        <v>0</v>
      </c>
      <c r="N703" s="44">
        <f>IFERROR(VLOOKUP($C703,'World Cup GK'!B:AE,14,FALSE),0)</f>
        <v>0</v>
      </c>
      <c r="O703" s="44">
        <f>IFERROR(VLOOKUP($C703,'World Cup GK'!B:AE,11,FALSE),0)</f>
        <v>0</v>
      </c>
      <c r="P703" s="43">
        <f t="shared" si="180"/>
        <v>2.1497000000000002</v>
      </c>
      <c r="S703" s="24"/>
      <c r="T703" s="265" t="s">
        <v>360</v>
      </c>
      <c r="U703" s="23" t="s">
        <v>1246</v>
      </c>
      <c r="V703" s="30"/>
      <c r="W703" s="23">
        <v>259</v>
      </c>
      <c r="X703" s="23">
        <v>0</v>
      </c>
      <c r="Y703" s="23">
        <v>0</v>
      </c>
      <c r="Z703" s="23">
        <v>0</v>
      </c>
      <c r="AA703" s="23">
        <v>0</v>
      </c>
      <c r="AB703" s="23">
        <v>0</v>
      </c>
      <c r="AC703" s="44">
        <v>0</v>
      </c>
      <c r="AD703" s="44">
        <v>0</v>
      </c>
      <c r="AE703" s="44">
        <v>0</v>
      </c>
      <c r="AF703" s="44">
        <v>0</v>
      </c>
      <c r="AG703" s="43">
        <v>2.1497000000000002</v>
      </c>
      <c r="AI703" s="24"/>
      <c r="AJ703" s="265" t="s">
        <v>360</v>
      </c>
      <c r="AK703" s="23" t="s">
        <v>1246</v>
      </c>
      <c r="AL703" s="30"/>
      <c r="AM703" s="397">
        <f t="shared" si="170"/>
        <v>0</v>
      </c>
      <c r="AN703" s="397">
        <f t="shared" si="171"/>
        <v>0</v>
      </c>
      <c r="AO703" s="397">
        <f t="shared" si="171"/>
        <v>0</v>
      </c>
      <c r="AP703" s="397">
        <f t="shared" si="172"/>
        <v>0</v>
      </c>
      <c r="AQ703" s="397">
        <f t="shared" si="172"/>
        <v>0</v>
      </c>
      <c r="AR703" s="397">
        <f t="shared" si="172"/>
        <v>0</v>
      </c>
      <c r="AS703" s="397">
        <f t="shared" si="169"/>
        <v>0</v>
      </c>
      <c r="AT703" s="397">
        <f t="shared" si="169"/>
        <v>0</v>
      </c>
      <c r="AU703" s="397">
        <f t="shared" si="169"/>
        <v>0</v>
      </c>
      <c r="AV703" s="397">
        <f t="shared" si="169"/>
        <v>0</v>
      </c>
      <c r="AW703" s="314">
        <f t="shared" si="173"/>
        <v>0</v>
      </c>
    </row>
    <row r="704" spans="2:49" x14ac:dyDescent="0.25">
      <c r="B704" s="24"/>
      <c r="C704" s="265" t="s">
        <v>338</v>
      </c>
      <c r="D704" s="23" t="str">
        <f>IFERROR(VLOOKUP($C704,'World Cup Players'!B:X,3,FALSE),0)</f>
        <v>qa Qatar</v>
      </c>
      <c r="E704" s="30"/>
      <c r="F704" s="23">
        <f>IFERROR(VLOOKUP($C704,'World Cup Players'!B:X,9,FALSE),0)</f>
        <v>19</v>
      </c>
      <c r="G704" s="23">
        <f>IFERROR(VLOOKUP($C704,'World Cup Players'!B:X,11,FALSE),0)</f>
        <v>0</v>
      </c>
      <c r="H704" s="23">
        <f>IFERROR(VLOOKUP($C704,'World Cup Players'!B:X,12,FALSE),0)</f>
        <v>0</v>
      </c>
      <c r="I704" s="23">
        <f>IFERROR(VLOOKUP($C704,'GAME WINNING GOALS'!A:B,2,FALSE),0)</f>
        <v>0</v>
      </c>
      <c r="J704" s="23">
        <f>IFERROR(VLOOKUP($C704,'World Cup Players'!B:X,17,FALSE),0)</f>
        <v>0</v>
      </c>
      <c r="K704" s="23">
        <f>IFERROR(VLOOKUP($C704,'World Cup Players'!B:X,18,FALSE),0)</f>
        <v>0</v>
      </c>
      <c r="L704" s="44">
        <f>IFERROR(VLOOKUP($C704,'World Cup GK'!B:AE,16,FALSE),0)</f>
        <v>0</v>
      </c>
      <c r="M704" s="44">
        <f>IFERROR(VLOOKUP($C704,'World Cup GK'!B:AE,19,FALSE),0)</f>
        <v>0</v>
      </c>
      <c r="N704" s="44">
        <f>IFERROR(VLOOKUP($C704,'World Cup GK'!B:AE,14,FALSE),0)</f>
        <v>0</v>
      </c>
      <c r="O704" s="44">
        <f>IFERROR(VLOOKUP($C704,'World Cup GK'!B:AE,11,FALSE),0)</f>
        <v>0</v>
      </c>
      <c r="P704" s="43">
        <f t="shared" si="180"/>
        <v>0.15770000000000001</v>
      </c>
      <c r="S704" s="24"/>
      <c r="T704" s="265" t="s">
        <v>338</v>
      </c>
      <c r="U704" s="23" t="s">
        <v>972</v>
      </c>
      <c r="V704" s="30"/>
      <c r="W704" s="23">
        <v>19</v>
      </c>
      <c r="X704" s="23">
        <v>0</v>
      </c>
      <c r="Y704" s="23">
        <v>0</v>
      </c>
      <c r="Z704" s="23">
        <v>0</v>
      </c>
      <c r="AA704" s="23">
        <v>0</v>
      </c>
      <c r="AB704" s="23">
        <v>0</v>
      </c>
      <c r="AC704" s="44">
        <v>0</v>
      </c>
      <c r="AD704" s="44">
        <v>0</v>
      </c>
      <c r="AE704" s="44">
        <v>0</v>
      </c>
      <c r="AF704" s="44">
        <v>0</v>
      </c>
      <c r="AG704" s="43">
        <v>0.15770000000000001</v>
      </c>
      <c r="AI704" s="24"/>
      <c r="AJ704" s="265" t="s">
        <v>338</v>
      </c>
      <c r="AK704" s="23" t="s">
        <v>972</v>
      </c>
      <c r="AL704" s="30"/>
      <c r="AM704" s="397">
        <f t="shared" si="170"/>
        <v>0</v>
      </c>
      <c r="AN704" s="397">
        <f t="shared" si="171"/>
        <v>0</v>
      </c>
      <c r="AO704" s="397">
        <f t="shared" si="171"/>
        <v>0</v>
      </c>
      <c r="AP704" s="397">
        <f t="shared" si="172"/>
        <v>0</v>
      </c>
      <c r="AQ704" s="397">
        <f t="shared" si="172"/>
        <v>0</v>
      </c>
      <c r="AR704" s="397">
        <f t="shared" si="172"/>
        <v>0</v>
      </c>
      <c r="AS704" s="397">
        <f t="shared" si="169"/>
        <v>0</v>
      </c>
      <c r="AT704" s="397">
        <f t="shared" si="169"/>
        <v>0</v>
      </c>
      <c r="AU704" s="397">
        <f t="shared" si="169"/>
        <v>0</v>
      </c>
      <c r="AV704" s="397">
        <f t="shared" si="169"/>
        <v>0</v>
      </c>
      <c r="AW704" s="314">
        <f t="shared" si="173"/>
        <v>0</v>
      </c>
    </row>
    <row r="705" spans="2:49" x14ac:dyDescent="0.25">
      <c r="B705" s="24"/>
      <c r="C705" s="265" t="s">
        <v>593</v>
      </c>
      <c r="D705" s="23" t="str">
        <f>IFERROR(VLOOKUP($C705,'World Cup Players'!B:X,3,FALSE),0)</f>
        <v>tr Türkiye</v>
      </c>
      <c r="E705" s="30"/>
      <c r="F705" s="23">
        <f>IFERROR(VLOOKUP($C705,'World Cup Players'!B:X,9,FALSE),0)</f>
        <v>180</v>
      </c>
      <c r="G705" s="23">
        <f>IFERROR(VLOOKUP($C705,'World Cup Players'!B:X,11,FALSE),0)</f>
        <v>0</v>
      </c>
      <c r="H705" s="23">
        <f>IFERROR(VLOOKUP($C705,'World Cup Players'!B:X,12,FALSE),0)</f>
        <v>0</v>
      </c>
      <c r="I705" s="23">
        <f>IFERROR(VLOOKUP($C705,'GAME WINNING GOALS'!A:B,2,FALSE),0)</f>
        <v>0</v>
      </c>
      <c r="J705" s="23">
        <f>IFERROR(VLOOKUP($C705,'World Cup Players'!B:X,17,FALSE),0)</f>
        <v>0</v>
      </c>
      <c r="K705" s="23">
        <f>IFERROR(VLOOKUP($C705,'World Cup Players'!B:X,18,FALSE),0)</f>
        <v>0</v>
      </c>
      <c r="L705" s="44">
        <f>IFERROR(VLOOKUP($C705,'World Cup GK'!B:AE,16,FALSE),0)</f>
        <v>0</v>
      </c>
      <c r="M705" s="44">
        <f>IFERROR(VLOOKUP($C705,'World Cup GK'!B:AE,19,FALSE),0)</f>
        <v>0</v>
      </c>
      <c r="N705" s="44">
        <f>IFERROR(VLOOKUP($C705,'World Cup GK'!B:AE,14,FALSE),0)</f>
        <v>0</v>
      </c>
      <c r="O705" s="44">
        <f>IFERROR(VLOOKUP($C705,'World Cup GK'!B:AE,11,FALSE),0)</f>
        <v>0</v>
      </c>
      <c r="P705" s="43">
        <f t="shared" si="180"/>
        <v>1.494</v>
      </c>
      <c r="S705" s="24"/>
      <c r="T705" s="265" t="s">
        <v>593</v>
      </c>
      <c r="U705" s="23" t="s">
        <v>654</v>
      </c>
      <c r="V705" s="30"/>
      <c r="W705" s="23">
        <v>180</v>
      </c>
      <c r="X705" s="23">
        <v>0</v>
      </c>
      <c r="Y705" s="23">
        <v>0</v>
      </c>
      <c r="Z705" s="23">
        <v>0</v>
      </c>
      <c r="AA705" s="23">
        <v>0</v>
      </c>
      <c r="AB705" s="23">
        <v>0</v>
      </c>
      <c r="AC705" s="44">
        <v>0</v>
      </c>
      <c r="AD705" s="44">
        <v>0</v>
      </c>
      <c r="AE705" s="44">
        <v>0</v>
      </c>
      <c r="AF705" s="44">
        <v>0</v>
      </c>
      <c r="AG705" s="43">
        <v>1.494</v>
      </c>
      <c r="AI705" s="24"/>
      <c r="AJ705" s="265" t="s">
        <v>593</v>
      </c>
      <c r="AK705" s="23" t="s">
        <v>654</v>
      </c>
      <c r="AL705" s="30"/>
      <c r="AM705" s="397">
        <f t="shared" si="170"/>
        <v>0</v>
      </c>
      <c r="AN705" s="397">
        <f t="shared" si="171"/>
        <v>0</v>
      </c>
      <c r="AO705" s="397">
        <f t="shared" si="171"/>
        <v>0</v>
      </c>
      <c r="AP705" s="397">
        <f t="shared" si="172"/>
        <v>0</v>
      </c>
      <c r="AQ705" s="397">
        <f t="shared" si="172"/>
        <v>0</v>
      </c>
      <c r="AR705" s="397">
        <f t="shared" si="172"/>
        <v>0</v>
      </c>
      <c r="AS705" s="397">
        <f t="shared" si="169"/>
        <v>0</v>
      </c>
      <c r="AT705" s="397">
        <f t="shared" si="169"/>
        <v>0</v>
      </c>
      <c r="AU705" s="397">
        <f t="shared" si="169"/>
        <v>0</v>
      </c>
      <c r="AV705" s="397">
        <f t="shared" si="169"/>
        <v>0</v>
      </c>
      <c r="AW705" s="314">
        <f t="shared" si="173"/>
        <v>0</v>
      </c>
    </row>
    <row r="706" spans="2:49" x14ac:dyDescent="0.25">
      <c r="B706" s="24"/>
      <c r="C706" s="278" t="s">
        <v>755</v>
      </c>
      <c r="D706" s="23" t="str">
        <f>IFERROR(VLOOKUP($C706,'World Cup Players'!B:X,3,FALSE),0)</f>
        <v>es Spain</v>
      </c>
      <c r="E706" s="30"/>
      <c r="F706" s="23">
        <f>IFERROR(VLOOKUP($C706,'World Cup Players'!B:X,9,FALSE),0)</f>
        <v>630</v>
      </c>
      <c r="G706" s="23">
        <f>IFERROR(VLOOKUP($C706,'World Cup Players'!B:X,11,FALSE),0)</f>
        <v>0</v>
      </c>
      <c r="H706" s="23">
        <f>IFERROR(VLOOKUP($C706,'World Cup Players'!B:X,12,FALSE),0)</f>
        <v>0</v>
      </c>
      <c r="I706" s="23">
        <f>IFERROR(VLOOKUP($C706,'GAME WINNING GOALS'!A:B,2,FALSE),0)</f>
        <v>0</v>
      </c>
      <c r="J706" s="23">
        <f>IFERROR(VLOOKUP($C706,'World Cup Players'!B:X,17,FALSE),0)</f>
        <v>1</v>
      </c>
      <c r="K706" s="23">
        <f>IFERROR(VLOOKUP($C706,'World Cup Players'!B:X,18,FALSE),0)</f>
        <v>0</v>
      </c>
      <c r="L706" s="44">
        <f>IFERROR(VLOOKUP($C706,'World Cup GK'!B:AE,16,FALSE),0)</f>
        <v>0</v>
      </c>
      <c r="M706" s="44">
        <f>IFERROR(VLOOKUP($C706,'World Cup GK'!B:AE,19,FALSE),0)</f>
        <v>0</v>
      </c>
      <c r="N706" s="44">
        <f>IFERROR(VLOOKUP($C706,'World Cup GK'!B:AE,14,FALSE),0)</f>
        <v>0</v>
      </c>
      <c r="O706" s="44">
        <f>IFERROR(VLOOKUP($C706,'World Cup GK'!B:AE,11,FALSE),0)</f>
        <v>0</v>
      </c>
      <c r="P706" s="43">
        <f t="shared" si="180"/>
        <v>4.9790000000000001</v>
      </c>
      <c r="S706" s="24"/>
      <c r="T706" s="278" t="s">
        <v>755</v>
      </c>
      <c r="U706" s="23" t="s">
        <v>1275</v>
      </c>
      <c r="V706" s="30"/>
      <c r="W706" s="23">
        <v>450</v>
      </c>
      <c r="X706" s="23">
        <v>0</v>
      </c>
      <c r="Y706" s="23">
        <v>0</v>
      </c>
      <c r="Z706" s="23">
        <v>0</v>
      </c>
      <c r="AA706" s="23">
        <v>0</v>
      </c>
      <c r="AB706" s="23">
        <v>0</v>
      </c>
      <c r="AC706" s="44">
        <v>0</v>
      </c>
      <c r="AD706" s="44">
        <v>0</v>
      </c>
      <c r="AE706" s="44">
        <v>0</v>
      </c>
      <c r="AF706" s="44">
        <v>0</v>
      </c>
      <c r="AG706" s="43">
        <v>3.7349999999999999</v>
      </c>
      <c r="AI706" s="24"/>
      <c r="AJ706" s="278" t="s">
        <v>755</v>
      </c>
      <c r="AK706" s="23" t="s">
        <v>1275</v>
      </c>
      <c r="AL706" s="30"/>
      <c r="AM706" s="397">
        <f t="shared" si="170"/>
        <v>180</v>
      </c>
      <c r="AN706" s="397">
        <f t="shared" si="171"/>
        <v>0</v>
      </c>
      <c r="AO706" s="397">
        <f t="shared" si="171"/>
        <v>0</v>
      </c>
      <c r="AP706" s="397">
        <f t="shared" si="172"/>
        <v>0</v>
      </c>
      <c r="AQ706" s="397">
        <f t="shared" si="172"/>
        <v>1</v>
      </c>
      <c r="AR706" s="397">
        <f t="shared" si="172"/>
        <v>0</v>
      </c>
      <c r="AS706" s="397">
        <f t="shared" si="169"/>
        <v>0</v>
      </c>
      <c r="AT706" s="397">
        <f t="shared" si="169"/>
        <v>0</v>
      </c>
      <c r="AU706" s="397">
        <f t="shared" si="169"/>
        <v>0</v>
      </c>
      <c r="AV706" s="397">
        <f t="shared" si="169"/>
        <v>0</v>
      </c>
      <c r="AW706" s="314">
        <f>P706-AG706</f>
        <v>1.2440000000000002</v>
      </c>
    </row>
    <row r="707" spans="2:49" x14ac:dyDescent="0.25">
      <c r="B707" s="24"/>
      <c r="C707" s="265" t="s">
        <v>217</v>
      </c>
      <c r="D707" s="23" t="str">
        <f>IFERROR(VLOOKUP($C707,'World Cup Players'!B:X,3,FALSE),0)</f>
        <v>nl Netherlands</v>
      </c>
      <c r="E707" s="30"/>
      <c r="F707" s="23">
        <f>IFERROR(VLOOKUP($C707,'World Cup Players'!B:X,9,FALSE),0)</f>
        <v>390</v>
      </c>
      <c r="G707" s="23">
        <f>IFERROR(VLOOKUP($C707,'World Cup Players'!B:X,11,FALSE),0)</f>
        <v>1</v>
      </c>
      <c r="H707" s="23">
        <f>IFERROR(VLOOKUP($C707,'World Cup Players'!B:X,12,FALSE),0)</f>
        <v>1</v>
      </c>
      <c r="I707" s="23">
        <f>IFERROR(VLOOKUP($C707,'GAME WINNING GOALS'!A:B,2,FALSE),0)</f>
        <v>0</v>
      </c>
      <c r="J707" s="23">
        <f>IFERROR(VLOOKUP($C707,'World Cup Players'!B:X,17,FALSE),0)</f>
        <v>0</v>
      </c>
      <c r="K707" s="23">
        <f>IFERROR(VLOOKUP($C707,'World Cup Players'!B:X,18,FALSE),0)</f>
        <v>0</v>
      </c>
      <c r="L707" s="44">
        <f>IFERROR(VLOOKUP($C707,'World Cup GK'!B:AE,16,FALSE),0)</f>
        <v>0</v>
      </c>
      <c r="M707" s="44">
        <f>IFERROR(VLOOKUP($C707,'World Cup GK'!B:AE,19,FALSE),0)</f>
        <v>0</v>
      </c>
      <c r="N707" s="44">
        <f>IFERROR(VLOOKUP($C707,'World Cup GK'!B:AE,14,FALSE),0)</f>
        <v>0</v>
      </c>
      <c r="O707" s="44">
        <f>IFERROR(VLOOKUP($C707,'World Cup GK'!B:AE,11,FALSE),0)</f>
        <v>0</v>
      </c>
      <c r="P707" s="43">
        <f t="shared" si="180"/>
        <v>5.2370000000000001</v>
      </c>
      <c r="S707" s="24"/>
      <c r="T707" s="265" t="s">
        <v>217</v>
      </c>
      <c r="U707" s="23" t="s">
        <v>647</v>
      </c>
      <c r="V707" s="30"/>
      <c r="W707" s="23">
        <v>390</v>
      </c>
      <c r="X707" s="23">
        <v>1</v>
      </c>
      <c r="Y707" s="23">
        <v>1</v>
      </c>
      <c r="Z707" s="23">
        <v>0</v>
      </c>
      <c r="AA707" s="23">
        <v>0</v>
      </c>
      <c r="AB707" s="23">
        <v>0</v>
      </c>
      <c r="AC707" s="44">
        <v>0</v>
      </c>
      <c r="AD707" s="44">
        <v>0</v>
      </c>
      <c r="AE707" s="44">
        <v>0</v>
      </c>
      <c r="AF707" s="44">
        <v>0</v>
      </c>
      <c r="AG707" s="43">
        <v>5.2370000000000001</v>
      </c>
      <c r="AI707" s="24"/>
      <c r="AJ707" s="265" t="s">
        <v>217</v>
      </c>
      <c r="AK707" s="23" t="s">
        <v>647</v>
      </c>
      <c r="AL707" s="30"/>
      <c r="AM707" s="397">
        <f t="shared" si="170"/>
        <v>0</v>
      </c>
      <c r="AN707" s="397">
        <f t="shared" si="171"/>
        <v>0</v>
      </c>
      <c r="AO707" s="397">
        <f t="shared" si="171"/>
        <v>0</v>
      </c>
      <c r="AP707" s="397">
        <f t="shared" si="172"/>
        <v>0</v>
      </c>
      <c r="AQ707" s="397">
        <f t="shared" si="172"/>
        <v>0</v>
      </c>
      <c r="AR707" s="397">
        <f t="shared" si="172"/>
        <v>0</v>
      </c>
      <c r="AS707" s="397">
        <f t="shared" si="169"/>
        <v>0</v>
      </c>
      <c r="AT707" s="397">
        <f t="shared" si="169"/>
        <v>0</v>
      </c>
      <c r="AU707" s="397">
        <f t="shared" si="169"/>
        <v>0</v>
      </c>
      <c r="AV707" s="397">
        <f t="shared" si="169"/>
        <v>0</v>
      </c>
      <c r="AW707" s="314">
        <f t="shared" si="173"/>
        <v>0</v>
      </c>
    </row>
    <row r="708" spans="2:49" ht="16.5" thickBot="1" x14ac:dyDescent="0.3">
      <c r="B708" s="24"/>
      <c r="C708" s="266" t="s">
        <v>539</v>
      </c>
      <c r="D708" s="23" t="str">
        <f>IFERROR(VLOOKUP($C708,'World Cup Players'!B:X,3,FALSE),0)</f>
        <v>fr France</v>
      </c>
      <c r="E708" s="30"/>
      <c r="F708" s="23">
        <f>IFERROR(VLOOKUP($C708,'World Cup Players'!B:X,9,FALSE),0)</f>
        <v>479</v>
      </c>
      <c r="G708" s="23">
        <f>IFERROR(VLOOKUP($C708,'World Cup Players'!B:X,11,FALSE),0)</f>
        <v>0</v>
      </c>
      <c r="H708" s="23">
        <f>IFERROR(VLOOKUP($C708,'World Cup Players'!B:X,12,FALSE),0)</f>
        <v>0</v>
      </c>
      <c r="I708" s="41">
        <f>IFERROR(VLOOKUP($C708,'GAME WINNING GOALS'!A:B,2,FALSE),0)</f>
        <v>0</v>
      </c>
      <c r="J708" s="23">
        <f>IFERROR(VLOOKUP($C708,'World Cup Players'!B:X,17,FALSE),0)</f>
        <v>0</v>
      </c>
      <c r="K708" s="23">
        <f>IFERROR(VLOOKUP($C708,'World Cup Players'!B:X,18,FALSE),0)</f>
        <v>0</v>
      </c>
      <c r="L708" s="44">
        <f>IFERROR(VLOOKUP($C708,'World Cup GK'!B:AE,16,FALSE),0)</f>
        <v>0</v>
      </c>
      <c r="M708" s="44">
        <f>IFERROR(VLOOKUP($C708,'World Cup GK'!B:AE,19,FALSE),0)</f>
        <v>0</v>
      </c>
      <c r="N708" s="44">
        <f>IFERROR(VLOOKUP($C708,'World Cup GK'!B:AE,14,FALSE),0)</f>
        <v>0</v>
      </c>
      <c r="O708" s="44">
        <f>IFERROR(VLOOKUP($C708,'World Cup GK'!B:AE,11,FALSE),0)</f>
        <v>0</v>
      </c>
      <c r="P708" s="43">
        <f t="shared" si="180"/>
        <v>3.9757000000000002</v>
      </c>
      <c r="S708" s="24"/>
      <c r="T708" s="266" t="s">
        <v>539</v>
      </c>
      <c r="U708" s="23" t="s">
        <v>1420</v>
      </c>
      <c r="V708" s="30"/>
      <c r="W708" s="23">
        <v>360</v>
      </c>
      <c r="X708" s="23">
        <v>0</v>
      </c>
      <c r="Y708" s="23">
        <v>0</v>
      </c>
      <c r="Z708" s="41">
        <v>0</v>
      </c>
      <c r="AA708" s="23">
        <v>0</v>
      </c>
      <c r="AB708" s="23">
        <v>0</v>
      </c>
      <c r="AC708" s="44">
        <v>0</v>
      </c>
      <c r="AD708" s="44">
        <v>0</v>
      </c>
      <c r="AE708" s="44">
        <v>0</v>
      </c>
      <c r="AF708" s="44">
        <v>0</v>
      </c>
      <c r="AG708" s="43">
        <v>2.988</v>
      </c>
      <c r="AI708" s="24"/>
      <c r="AJ708" s="266" t="s">
        <v>539</v>
      </c>
      <c r="AK708" s="23" t="s">
        <v>1420</v>
      </c>
      <c r="AL708" s="30"/>
      <c r="AM708" s="397">
        <f t="shared" si="170"/>
        <v>119</v>
      </c>
      <c r="AN708" s="397">
        <f t="shared" si="171"/>
        <v>0</v>
      </c>
      <c r="AO708" s="397">
        <f t="shared" si="171"/>
        <v>0</v>
      </c>
      <c r="AP708" s="397">
        <f t="shared" si="172"/>
        <v>0</v>
      </c>
      <c r="AQ708" s="397">
        <f t="shared" si="172"/>
        <v>0</v>
      </c>
      <c r="AR708" s="397">
        <f t="shared" si="172"/>
        <v>0</v>
      </c>
      <c r="AS708" s="397">
        <f t="shared" si="169"/>
        <v>0</v>
      </c>
      <c r="AT708" s="397">
        <f t="shared" si="169"/>
        <v>0</v>
      </c>
      <c r="AU708" s="397">
        <f t="shared" si="169"/>
        <v>0</v>
      </c>
      <c r="AV708" s="397">
        <f t="shared" si="169"/>
        <v>0</v>
      </c>
      <c r="AW708" s="314">
        <f>P708-AG708</f>
        <v>0.98770000000000024</v>
      </c>
    </row>
    <row r="709" spans="2:49" x14ac:dyDescent="0.25">
      <c r="B709" s="24"/>
      <c r="C709" s="277" t="s">
        <v>537</v>
      </c>
      <c r="D709" s="23" t="str">
        <f>IFERROR(VLOOKUP($C709,'World Cup Players'!B:X,3,FALSE),0)</f>
        <v>pt Portugal</v>
      </c>
      <c r="E709" s="30"/>
      <c r="F709" s="23">
        <f>IFERROR(VLOOKUP($C709,'World Cup Players'!B:X,9,FALSE),0)</f>
        <v>395</v>
      </c>
      <c r="G709" s="23">
        <f>IFERROR(VLOOKUP($C709,'World Cup Players'!B:X,11,FALSE),0)</f>
        <v>1</v>
      </c>
      <c r="H709" s="23">
        <f>IFERROR(VLOOKUP($C709,'World Cup Players'!B:X,12,FALSE),0)</f>
        <v>0</v>
      </c>
      <c r="I709" s="41">
        <f>IFERROR(VLOOKUP($C709,'GAME WINNING GOALS'!A:B,2,FALSE),0)</f>
        <v>0</v>
      </c>
      <c r="J709" s="23">
        <f>IFERROR(VLOOKUP($C709,'World Cup Players'!B:X,17,FALSE),0)</f>
        <v>0</v>
      </c>
      <c r="K709" s="23">
        <f>IFERROR(VLOOKUP($C709,'World Cup Players'!B:X,18,FALSE),0)</f>
        <v>0</v>
      </c>
      <c r="L709" s="44">
        <f>IFERROR(VLOOKUP($C709,'World Cup GK'!B:AE,16,FALSE),0)</f>
        <v>0</v>
      </c>
      <c r="M709" s="44">
        <f>IFERROR(VLOOKUP($C709,'World Cup GK'!B:AE,19,FALSE),0)</f>
        <v>0</v>
      </c>
      <c r="N709" s="44">
        <f>IFERROR(VLOOKUP($C709,'World Cup GK'!B:AE,14,FALSE),0)</f>
        <v>0</v>
      </c>
      <c r="O709" s="44">
        <f>IFERROR(VLOOKUP($C709,'World Cup GK'!B:AE,11,FALSE),0)</f>
        <v>0</v>
      </c>
      <c r="P709" s="43">
        <f t="shared" si="180"/>
        <v>4.2785000000000002</v>
      </c>
      <c r="S709" s="24"/>
      <c r="T709" s="277" t="s">
        <v>537</v>
      </c>
      <c r="U709" s="23" t="s">
        <v>1545</v>
      </c>
      <c r="V709" s="30"/>
      <c r="W709" s="23">
        <v>395</v>
      </c>
      <c r="X709" s="23">
        <v>1</v>
      </c>
      <c r="Y709" s="23">
        <v>0</v>
      </c>
      <c r="Z709" s="41">
        <v>0</v>
      </c>
      <c r="AA709" s="23">
        <v>0</v>
      </c>
      <c r="AB709" s="23">
        <v>0</v>
      </c>
      <c r="AC709" s="44">
        <v>0</v>
      </c>
      <c r="AD709" s="44">
        <v>0</v>
      </c>
      <c r="AE709" s="44">
        <v>0</v>
      </c>
      <c r="AF709" s="44">
        <v>0</v>
      </c>
      <c r="AG709" s="43">
        <v>4.2785000000000002</v>
      </c>
      <c r="AI709" s="24"/>
      <c r="AJ709" s="277" t="s">
        <v>537</v>
      </c>
      <c r="AK709" s="23" t="s">
        <v>1545</v>
      </c>
      <c r="AL709" s="30"/>
      <c r="AM709" s="397">
        <f t="shared" si="170"/>
        <v>0</v>
      </c>
      <c r="AN709" s="397">
        <f t="shared" si="171"/>
        <v>0</v>
      </c>
      <c r="AO709" s="397">
        <f t="shared" si="171"/>
        <v>0</v>
      </c>
      <c r="AP709" s="397">
        <f t="shared" si="172"/>
        <v>0</v>
      </c>
      <c r="AQ709" s="397">
        <f t="shared" si="172"/>
        <v>0</v>
      </c>
      <c r="AR709" s="397">
        <f t="shared" si="172"/>
        <v>0</v>
      </c>
      <c r="AS709" s="397">
        <f t="shared" si="172"/>
        <v>0</v>
      </c>
      <c r="AT709" s="397">
        <f t="shared" si="172"/>
        <v>0</v>
      </c>
      <c r="AU709" s="397">
        <f t="shared" si="172"/>
        <v>0</v>
      </c>
      <c r="AV709" s="397">
        <f t="shared" si="172"/>
        <v>0</v>
      </c>
      <c r="AW709" s="314">
        <f t="shared" si="173"/>
        <v>0</v>
      </c>
    </row>
    <row r="710" spans="2:49" ht="16.5" thickBot="1" x14ac:dyDescent="0.3">
      <c r="B710" s="24"/>
      <c r="C710" s="279" t="s">
        <v>469</v>
      </c>
      <c r="D710" s="23" t="str">
        <f>IFERROR(VLOOKUP($C710,'World Cup Players'!B:X,3,FALSE),0)</f>
        <v>es Spain</v>
      </c>
      <c r="E710" s="30"/>
      <c r="F710" s="23">
        <f>IFERROR(VLOOKUP($C710,'World Cup Players'!B:X,9,FALSE),0)</f>
        <v>630</v>
      </c>
      <c r="G710" s="23">
        <f>IFERROR(VLOOKUP($C710,'World Cup Players'!B:X,11,FALSE),0)</f>
        <v>0</v>
      </c>
      <c r="H710" s="23">
        <f>IFERROR(VLOOKUP($C710,'World Cup Players'!B:X,12,FALSE),0)</f>
        <v>0</v>
      </c>
      <c r="I710" s="41">
        <f>IFERROR(VLOOKUP($C710,'GAME WINNING GOALS'!A:B,2,FALSE),0)</f>
        <v>0</v>
      </c>
      <c r="J710" s="23">
        <f>IFERROR(VLOOKUP($C710,'World Cup Players'!B:X,17,FALSE),0)</f>
        <v>0</v>
      </c>
      <c r="K710" s="23">
        <f>IFERROR(VLOOKUP($C710,'World Cup Players'!B:X,18,FALSE),0)</f>
        <v>0</v>
      </c>
      <c r="L710" s="44">
        <f>IFERROR(VLOOKUP($C710,'World Cup GK'!B:AE,16,FALSE),0)</f>
        <v>6</v>
      </c>
      <c r="M710" s="44">
        <f>IFERROR(VLOOKUP($C710,'World Cup GK'!B:AE,19,FALSE),0)</f>
        <v>6</v>
      </c>
      <c r="N710" s="44">
        <f>IFERROR(VLOOKUP($C710,'World Cup GK'!B:AE,14,FALSE),0)</f>
        <v>9</v>
      </c>
      <c r="O710" s="44">
        <f>IFERROR(VLOOKUP($C710,'World Cup GK'!B:AE,11,FALSE),0)</f>
        <v>1</v>
      </c>
      <c r="P710" s="43">
        <f t="shared" si="180"/>
        <v>18.779</v>
      </c>
      <c r="S710" s="24"/>
      <c r="T710" s="279" t="s">
        <v>469</v>
      </c>
      <c r="U710" s="23" t="s">
        <v>1275</v>
      </c>
      <c r="V710" s="30"/>
      <c r="W710" s="23">
        <v>450</v>
      </c>
      <c r="X710" s="23">
        <v>0</v>
      </c>
      <c r="Y710" s="23">
        <v>0</v>
      </c>
      <c r="Z710" s="41">
        <v>0</v>
      </c>
      <c r="AA710" s="23">
        <v>0</v>
      </c>
      <c r="AB710" s="23">
        <v>0</v>
      </c>
      <c r="AC710" s="44">
        <v>4</v>
      </c>
      <c r="AD710" s="44">
        <v>5</v>
      </c>
      <c r="AE710" s="44">
        <v>5</v>
      </c>
      <c r="AF710" s="44">
        <v>0</v>
      </c>
      <c r="AG710" s="43">
        <v>13.734999999999999</v>
      </c>
      <c r="AI710" s="24"/>
      <c r="AJ710" s="279" t="s">
        <v>469</v>
      </c>
      <c r="AK710" s="23" t="s">
        <v>1275</v>
      </c>
      <c r="AL710" s="30"/>
      <c r="AM710" s="397">
        <f t="shared" ref="AM710:AM773" si="187">F710-W710</f>
        <v>180</v>
      </c>
      <c r="AN710" s="397">
        <f t="shared" ref="AN710:AO773" si="188">G710-X710</f>
        <v>0</v>
      </c>
      <c r="AO710" s="397">
        <f t="shared" si="188"/>
        <v>0</v>
      </c>
      <c r="AP710" s="397">
        <f t="shared" ref="AP710:AS773" si="189">I710-Z710</f>
        <v>0</v>
      </c>
      <c r="AQ710" s="397">
        <f t="shared" si="189"/>
        <v>0</v>
      </c>
      <c r="AR710" s="397">
        <f t="shared" si="189"/>
        <v>0</v>
      </c>
      <c r="AS710" s="397">
        <f t="shared" si="189"/>
        <v>2</v>
      </c>
      <c r="AT710" s="397">
        <f t="shared" ref="AT710:AV773" si="190">M710-AD710</f>
        <v>1</v>
      </c>
      <c r="AU710" s="397">
        <f t="shared" si="190"/>
        <v>4</v>
      </c>
      <c r="AV710" s="397">
        <f t="shared" si="190"/>
        <v>1</v>
      </c>
      <c r="AW710" s="314">
        <f>P710-AG710</f>
        <v>5.0440000000000005</v>
      </c>
    </row>
    <row r="711" spans="2:49" x14ac:dyDescent="0.25">
      <c r="B711" s="24"/>
      <c r="C711" s="277" t="s">
        <v>269</v>
      </c>
      <c r="D711" s="23" t="str">
        <f>IFERROR(VLOOKUP($C711,'World Cup Players'!B:X,3,FALSE),0)</f>
        <v>pt Portugal</v>
      </c>
      <c r="E711" s="30"/>
      <c r="F711" s="23">
        <f>IFERROR(VLOOKUP($C711,'World Cup Players'!B:X,9,FALSE),0)</f>
        <v>450</v>
      </c>
      <c r="G711" s="23">
        <f>IFERROR(VLOOKUP($C711,'World Cup Players'!B:X,11,FALSE),0)</f>
        <v>0</v>
      </c>
      <c r="H711" s="23">
        <f>IFERROR(VLOOKUP($C711,'World Cup Players'!B:X,12,FALSE),0)</f>
        <v>0</v>
      </c>
      <c r="I711" s="41">
        <f>IFERROR(VLOOKUP($C711,'GAME WINNING GOALS'!A:B,2,FALSE),0)</f>
        <v>0</v>
      </c>
      <c r="J711" s="23">
        <f>IFERROR(VLOOKUP($C711,'World Cup Players'!B:X,17,FALSE),0)</f>
        <v>0</v>
      </c>
      <c r="K711" s="23">
        <f>IFERROR(VLOOKUP($C711,'World Cup Players'!B:X,18,FALSE),0)</f>
        <v>0</v>
      </c>
      <c r="L711" s="44">
        <f>IFERROR(VLOOKUP($C711,'World Cup GK'!B:AE,16,FALSE),0)</f>
        <v>2</v>
      </c>
      <c r="M711" s="44">
        <f>IFERROR(VLOOKUP($C711,'World Cup GK'!B:AE,19,FALSE),0)</f>
        <v>2</v>
      </c>
      <c r="N711" s="44">
        <f>IFERROR(VLOOKUP($C711,'World Cup GK'!B:AE,14,FALSE),0)</f>
        <v>19</v>
      </c>
      <c r="O711" s="44">
        <f>IFERROR(VLOOKUP($C711,'World Cup GK'!B:AE,11,FALSE),0)</f>
        <v>3</v>
      </c>
      <c r="P711" s="43">
        <f t="shared" si="180"/>
        <v>10.785</v>
      </c>
      <c r="S711" s="24"/>
      <c r="T711" s="277" t="s">
        <v>269</v>
      </c>
      <c r="U711" s="23" t="s">
        <v>1545</v>
      </c>
      <c r="V711" s="30"/>
      <c r="W711" s="23">
        <v>450</v>
      </c>
      <c r="X711" s="23">
        <v>0</v>
      </c>
      <c r="Y711" s="23">
        <v>0</v>
      </c>
      <c r="Z711" s="41">
        <v>0</v>
      </c>
      <c r="AA711" s="23">
        <v>0</v>
      </c>
      <c r="AB711" s="23">
        <v>0</v>
      </c>
      <c r="AC711" s="44">
        <v>2</v>
      </c>
      <c r="AD711" s="44">
        <v>2</v>
      </c>
      <c r="AE711" s="44">
        <v>19</v>
      </c>
      <c r="AF711" s="44">
        <v>3</v>
      </c>
      <c r="AG711" s="43">
        <v>10.785</v>
      </c>
      <c r="AI711" s="24"/>
      <c r="AJ711" s="277" t="s">
        <v>269</v>
      </c>
      <c r="AK711" s="23" t="s">
        <v>1545</v>
      </c>
      <c r="AL711" s="30"/>
      <c r="AM711" s="397">
        <f t="shared" si="187"/>
        <v>0</v>
      </c>
      <c r="AN711" s="397">
        <f t="shared" si="188"/>
        <v>0</v>
      </c>
      <c r="AO711" s="397">
        <f t="shared" si="188"/>
        <v>0</v>
      </c>
      <c r="AP711" s="397">
        <f t="shared" si="189"/>
        <v>0</v>
      </c>
      <c r="AQ711" s="397">
        <f t="shared" si="189"/>
        <v>0</v>
      </c>
      <c r="AR711" s="397">
        <f t="shared" si="189"/>
        <v>0</v>
      </c>
      <c r="AS711" s="397">
        <f t="shared" si="189"/>
        <v>0</v>
      </c>
      <c r="AT711" s="397">
        <f t="shared" si="190"/>
        <v>0</v>
      </c>
      <c r="AU711" s="397">
        <f t="shared" si="190"/>
        <v>0</v>
      </c>
      <c r="AV711" s="397">
        <f t="shared" si="190"/>
        <v>0</v>
      </c>
      <c r="AW711" s="314">
        <f t="shared" ref="AW711:AW770" si="191">AG711-P711</f>
        <v>0</v>
      </c>
    </row>
    <row r="712" spans="2:49" x14ac:dyDescent="0.25">
      <c r="B712" s="24"/>
      <c r="C712" s="265" t="s">
        <v>789</v>
      </c>
      <c r="D712" s="23" t="str">
        <f>IFERROR(VLOOKUP($C712,'World Cup Players'!B:X,3,FALSE),0)</f>
        <v>ch Switzerland</v>
      </c>
      <c r="E712" s="30"/>
      <c r="F712" s="23">
        <f>IFERROR(VLOOKUP($C712,'World Cup Players'!B:X,9,FALSE),0)</f>
        <v>600</v>
      </c>
      <c r="G712" s="23">
        <f>IFERROR(VLOOKUP($C712,'World Cup Players'!B:X,11,FALSE),0)</f>
        <v>0</v>
      </c>
      <c r="H712" s="23">
        <f>IFERROR(VLOOKUP($C712,'World Cup Players'!B:X,12,FALSE),0)</f>
        <v>0</v>
      </c>
      <c r="I712" s="23">
        <f>IFERROR(VLOOKUP($C712,'GAME WINNING GOALS'!A:B,2,FALSE),0)</f>
        <v>0</v>
      </c>
      <c r="J712" s="23">
        <f>IFERROR(VLOOKUP($C712,'World Cup Players'!B:X,17,FALSE),0)</f>
        <v>0</v>
      </c>
      <c r="K712" s="23">
        <f>IFERROR(VLOOKUP($C712,'World Cup Players'!B:X,18,FALSE),0)</f>
        <v>0</v>
      </c>
      <c r="L712" s="44">
        <f>IFERROR(VLOOKUP($C712,'World Cup GK'!B:AE,16,FALSE),0)</f>
        <v>3</v>
      </c>
      <c r="M712" s="44">
        <f>IFERROR(VLOOKUP($C712,'World Cup GK'!B:AE,19,FALSE),0)</f>
        <v>2</v>
      </c>
      <c r="N712" s="44">
        <f>IFERROR(VLOOKUP($C712,'World Cup GK'!B:AE,14,FALSE),0)</f>
        <v>20</v>
      </c>
      <c r="O712" s="44">
        <f>IFERROR(VLOOKUP($C712,'World Cup GK'!B:AE,11,FALSE),0)</f>
        <v>6</v>
      </c>
      <c r="P712" s="43">
        <f t="shared" si="180"/>
        <v>12.48</v>
      </c>
      <c r="S712" s="24"/>
      <c r="T712" s="265" t="s">
        <v>789</v>
      </c>
      <c r="U712" s="23" t="s">
        <v>635</v>
      </c>
      <c r="V712" s="30"/>
      <c r="W712" s="23">
        <v>480</v>
      </c>
      <c r="X712" s="23">
        <v>0</v>
      </c>
      <c r="Y712" s="23">
        <v>0</v>
      </c>
      <c r="Z712" s="23">
        <v>0</v>
      </c>
      <c r="AA712" s="23">
        <v>0</v>
      </c>
      <c r="AB712" s="23">
        <v>0</v>
      </c>
      <c r="AC712" s="44">
        <v>3</v>
      </c>
      <c r="AD712" s="44">
        <v>2</v>
      </c>
      <c r="AE712" s="44">
        <v>16</v>
      </c>
      <c r="AF712" s="44">
        <v>3</v>
      </c>
      <c r="AG712" s="43">
        <v>11.434000000000001</v>
      </c>
      <c r="AI712" s="24"/>
      <c r="AJ712" s="265" t="s">
        <v>789</v>
      </c>
      <c r="AK712" s="23" t="s">
        <v>635</v>
      </c>
      <c r="AL712" s="30"/>
      <c r="AM712" s="397">
        <f t="shared" si="187"/>
        <v>120</v>
      </c>
      <c r="AN712" s="397">
        <f t="shared" si="188"/>
        <v>0</v>
      </c>
      <c r="AO712" s="397">
        <f t="shared" si="188"/>
        <v>0</v>
      </c>
      <c r="AP712" s="397">
        <f t="shared" si="189"/>
        <v>0</v>
      </c>
      <c r="AQ712" s="397">
        <f t="shared" si="189"/>
        <v>0</v>
      </c>
      <c r="AR712" s="397">
        <f t="shared" si="189"/>
        <v>0</v>
      </c>
      <c r="AS712" s="397">
        <f t="shared" si="189"/>
        <v>0</v>
      </c>
      <c r="AT712" s="397">
        <f t="shared" si="190"/>
        <v>0</v>
      </c>
      <c r="AU712" s="397">
        <f t="shared" si="190"/>
        <v>4</v>
      </c>
      <c r="AV712" s="397">
        <f t="shared" si="190"/>
        <v>3</v>
      </c>
      <c r="AW712" s="314">
        <f>P712-AG712</f>
        <v>1.0459999999999994</v>
      </c>
    </row>
    <row r="713" spans="2:49" x14ac:dyDescent="0.25">
      <c r="B713" s="24"/>
      <c r="C713" s="265" t="s">
        <v>788</v>
      </c>
      <c r="D713" s="23" t="str">
        <f>IFERROR(VLOOKUP($C713,'World Cup Players'!B:X,3,FALSE),0)</f>
        <v>tr Türkiye</v>
      </c>
      <c r="E713" s="30"/>
      <c r="F713" s="23">
        <f>IFERROR(VLOOKUP($C713,'World Cup Players'!B:X,9,FALSE),0)</f>
        <v>270</v>
      </c>
      <c r="G713" s="23">
        <f>IFERROR(VLOOKUP($C713,'World Cup Players'!B:X,11,FALSE),0)</f>
        <v>0</v>
      </c>
      <c r="H713" s="23">
        <f>IFERROR(VLOOKUP($C713,'World Cup Players'!B:X,12,FALSE),0)</f>
        <v>0</v>
      </c>
      <c r="I713" s="23">
        <f>IFERROR(VLOOKUP($C713,'GAME WINNING GOALS'!A:B,2,FALSE),0)</f>
        <v>0</v>
      </c>
      <c r="J713" s="23">
        <f>IFERROR(VLOOKUP($C713,'World Cup Players'!B:X,17,FALSE),0)</f>
        <v>0</v>
      </c>
      <c r="K713" s="23">
        <f>IFERROR(VLOOKUP($C713,'World Cup Players'!B:X,18,FALSE),0)</f>
        <v>0</v>
      </c>
      <c r="L713" s="44">
        <f>IFERROR(VLOOKUP($C713,'World Cup GK'!B:AE,16,FALSE),0)</f>
        <v>1</v>
      </c>
      <c r="M713" s="44">
        <f>IFERROR(VLOOKUP($C713,'World Cup GK'!B:AE,19,FALSE),0)</f>
        <v>0</v>
      </c>
      <c r="N713" s="44">
        <f>IFERROR(VLOOKUP($C713,'World Cup GK'!B:AE,14,FALSE),0)</f>
        <v>8</v>
      </c>
      <c r="O713" s="44">
        <f>IFERROR(VLOOKUP($C713,'World Cup GK'!B:AE,11,FALSE),0)</f>
        <v>5</v>
      </c>
      <c r="P713" s="43">
        <f t="shared" si="180"/>
        <v>3.5910000000000002</v>
      </c>
      <c r="S713" s="24"/>
      <c r="T713" s="265" t="s">
        <v>788</v>
      </c>
      <c r="U713" s="23" t="s">
        <v>654</v>
      </c>
      <c r="V713" s="30"/>
      <c r="W713" s="23">
        <v>270</v>
      </c>
      <c r="X713" s="23">
        <v>0</v>
      </c>
      <c r="Y713" s="23">
        <v>0</v>
      </c>
      <c r="Z713" s="23">
        <v>0</v>
      </c>
      <c r="AA713" s="23">
        <v>0</v>
      </c>
      <c r="AB713" s="23">
        <v>0</v>
      </c>
      <c r="AC713" s="44">
        <v>1</v>
      </c>
      <c r="AD713" s="44">
        <v>0</v>
      </c>
      <c r="AE713" s="44">
        <v>8</v>
      </c>
      <c r="AF713" s="44">
        <v>5</v>
      </c>
      <c r="AG713" s="43">
        <v>3.5910000000000002</v>
      </c>
      <c r="AI713" s="24"/>
      <c r="AJ713" s="265" t="s">
        <v>788</v>
      </c>
      <c r="AK713" s="23" t="s">
        <v>654</v>
      </c>
      <c r="AL713" s="30"/>
      <c r="AM713" s="397">
        <f t="shared" si="187"/>
        <v>0</v>
      </c>
      <c r="AN713" s="397">
        <f t="shared" si="188"/>
        <v>0</v>
      </c>
      <c r="AO713" s="397">
        <f t="shared" si="188"/>
        <v>0</v>
      </c>
      <c r="AP713" s="397">
        <f t="shared" si="189"/>
        <v>0</v>
      </c>
      <c r="AQ713" s="397">
        <f t="shared" si="189"/>
        <v>0</v>
      </c>
      <c r="AR713" s="397">
        <f t="shared" si="189"/>
        <v>0</v>
      </c>
      <c r="AS713" s="397">
        <f t="shared" si="189"/>
        <v>0</v>
      </c>
      <c r="AT713" s="397">
        <f t="shared" si="190"/>
        <v>0</v>
      </c>
      <c r="AU713" s="397">
        <f t="shared" si="190"/>
        <v>0</v>
      </c>
      <c r="AV713" s="397">
        <f t="shared" si="190"/>
        <v>0</v>
      </c>
      <c r="AW713" s="314">
        <f t="shared" si="191"/>
        <v>0</v>
      </c>
    </row>
    <row r="714" spans="2:49" x14ac:dyDescent="0.25">
      <c r="B714" s="24"/>
      <c r="C714" s="265" t="s">
        <v>343</v>
      </c>
      <c r="D714" s="23" t="str">
        <f>IFERROR(VLOOKUP($C714,'World Cup Players'!B:X,3,FALSE),0)</f>
        <v>ec Ecuador</v>
      </c>
      <c r="E714" s="30"/>
      <c r="F714" s="23">
        <f>IFERROR(VLOOKUP($C714,'World Cup Players'!B:X,9,FALSE),0)</f>
        <v>360</v>
      </c>
      <c r="G714" s="23">
        <f>IFERROR(VLOOKUP($C714,'World Cup Players'!B:X,11,FALSE),0)</f>
        <v>0</v>
      </c>
      <c r="H714" s="23">
        <f>IFERROR(VLOOKUP($C714,'World Cup Players'!#REF!,11,FALSE),0)</f>
        <v>0</v>
      </c>
      <c r="I714" s="23">
        <f>IFERROR(VLOOKUP($C714,'GAME WINNING GOALS'!A:B,2,FALSE),0)</f>
        <v>0</v>
      </c>
      <c r="J714" s="23">
        <f>IFERROR(VLOOKUP($C714,'World Cup Players'!#REF!,16,FALSE),0)</f>
        <v>0</v>
      </c>
      <c r="K714" s="23">
        <f>IFERROR(VLOOKUP($C714,'World Cup Players'!#REF!,16,FALSE),0)</f>
        <v>0</v>
      </c>
      <c r="L714" s="44">
        <f>IFERROR(VLOOKUP($C714,'World Cup GK'!B:AE,16,FALSE),0)</f>
        <v>1</v>
      </c>
      <c r="M714" s="44">
        <f>IFERROR(VLOOKUP($C714,'World Cup GK'!B:AE,19,FALSE),0)</f>
        <v>1</v>
      </c>
      <c r="N714" s="44">
        <f>IFERROR(VLOOKUP($C714,'World Cup GK'!B:AE,14,FALSE),0)</f>
        <v>9</v>
      </c>
      <c r="O714" s="44">
        <f>IFERROR(VLOOKUP($C714,'World Cup GK'!B:AE,11,FALSE),0)</f>
        <v>4</v>
      </c>
      <c r="P714" s="43">
        <f t="shared" si="180"/>
        <v>5.7879999999999994</v>
      </c>
      <c r="S714" s="24"/>
      <c r="T714" s="265" t="s">
        <v>343</v>
      </c>
      <c r="U714" s="23" t="s">
        <v>1104</v>
      </c>
      <c r="V714" s="30"/>
      <c r="W714" s="23">
        <v>360</v>
      </c>
      <c r="X714" s="23">
        <v>0</v>
      </c>
      <c r="Y714" s="23">
        <v>0</v>
      </c>
      <c r="Z714" s="23">
        <v>0</v>
      </c>
      <c r="AA714" s="23">
        <v>0</v>
      </c>
      <c r="AB714" s="23">
        <v>0</v>
      </c>
      <c r="AC714" s="44">
        <v>1</v>
      </c>
      <c r="AD714" s="44">
        <v>1</v>
      </c>
      <c r="AE714" s="44">
        <v>9</v>
      </c>
      <c r="AF714" s="44">
        <v>4</v>
      </c>
      <c r="AG714" s="43">
        <v>5.7879999999999994</v>
      </c>
      <c r="AI714" s="24"/>
      <c r="AJ714" s="265" t="s">
        <v>343</v>
      </c>
      <c r="AK714" s="23" t="s">
        <v>1104</v>
      </c>
      <c r="AL714" s="30"/>
      <c r="AM714" s="397">
        <f t="shared" si="187"/>
        <v>0</v>
      </c>
      <c r="AN714" s="397">
        <f t="shared" si="188"/>
        <v>0</v>
      </c>
      <c r="AO714" s="397">
        <f t="shared" si="188"/>
        <v>0</v>
      </c>
      <c r="AP714" s="397">
        <f t="shared" si="189"/>
        <v>0</v>
      </c>
      <c r="AQ714" s="397">
        <f t="shared" si="189"/>
        <v>0</v>
      </c>
      <c r="AR714" s="397">
        <f t="shared" si="189"/>
        <v>0</v>
      </c>
      <c r="AS714" s="397">
        <f t="shared" si="189"/>
        <v>0</v>
      </c>
      <c r="AT714" s="397">
        <f t="shared" si="190"/>
        <v>0</v>
      </c>
      <c r="AU714" s="397">
        <f t="shared" si="190"/>
        <v>0</v>
      </c>
      <c r="AV714" s="397">
        <f t="shared" si="190"/>
        <v>0</v>
      </c>
      <c r="AW714" s="314">
        <f t="shared" si="191"/>
        <v>0</v>
      </c>
    </row>
    <row r="715" spans="2:49" x14ac:dyDescent="0.25">
      <c r="B715" s="24"/>
      <c r="C715" s="265" t="s">
        <v>314</v>
      </c>
      <c r="D715" s="23">
        <f>IFERROR(VLOOKUP($C715,'World Cup Players'!B:X,3,FALSE),0)</f>
        <v>0</v>
      </c>
      <c r="E715" s="30"/>
      <c r="L715" s="44"/>
      <c r="M715" s="44"/>
      <c r="N715" s="44"/>
      <c r="O715" s="44"/>
      <c r="S715" s="24"/>
      <c r="T715" s="265" t="s">
        <v>314</v>
      </c>
      <c r="U715" s="23">
        <v>0</v>
      </c>
      <c r="V715" s="30"/>
      <c r="W715" s="23">
        <v>0</v>
      </c>
      <c r="X715" s="23">
        <v>0</v>
      </c>
      <c r="Y715" s="23">
        <v>0</v>
      </c>
      <c r="Z715" s="23">
        <v>0</v>
      </c>
      <c r="AA715" s="23">
        <v>0</v>
      </c>
      <c r="AB715" s="23">
        <v>0</v>
      </c>
      <c r="AC715" s="44">
        <v>0</v>
      </c>
      <c r="AD715" s="44">
        <v>0</v>
      </c>
      <c r="AE715" s="44">
        <v>0</v>
      </c>
      <c r="AF715" s="44">
        <v>0</v>
      </c>
      <c r="AG715" s="43">
        <v>0</v>
      </c>
      <c r="AI715" s="24"/>
      <c r="AJ715" s="265" t="s">
        <v>314</v>
      </c>
      <c r="AK715" s="23">
        <v>0</v>
      </c>
      <c r="AL715" s="30"/>
      <c r="AM715" s="397">
        <f t="shared" si="187"/>
        <v>0</v>
      </c>
      <c r="AN715" s="397">
        <f t="shared" si="188"/>
        <v>0</v>
      </c>
      <c r="AO715" s="397">
        <f t="shared" si="188"/>
        <v>0</v>
      </c>
      <c r="AP715" s="397">
        <f t="shared" si="189"/>
        <v>0</v>
      </c>
      <c r="AQ715" s="397">
        <f t="shared" si="189"/>
        <v>0</v>
      </c>
      <c r="AR715" s="397">
        <f t="shared" si="189"/>
        <v>0</v>
      </c>
      <c r="AS715" s="397">
        <f t="shared" si="189"/>
        <v>0</v>
      </c>
      <c r="AT715" s="397">
        <f t="shared" si="190"/>
        <v>0</v>
      </c>
      <c r="AU715" s="397">
        <f t="shared" si="190"/>
        <v>0</v>
      </c>
      <c r="AV715" s="397">
        <f t="shared" si="190"/>
        <v>0</v>
      </c>
      <c r="AW715" s="314">
        <f t="shared" ref="AW715:AW724" si="192">P715-AG715</f>
        <v>0</v>
      </c>
    </row>
    <row r="716" spans="2:49" x14ac:dyDescent="0.25">
      <c r="B716" s="24"/>
      <c r="C716" s="265" t="s">
        <v>158</v>
      </c>
      <c r="D716" s="23">
        <f>IFERROR(VLOOKUP($C716,'World Cup Players'!B:X,3,FALSE),0)</f>
        <v>0</v>
      </c>
      <c r="E716" s="30"/>
      <c r="L716" s="44"/>
      <c r="M716" s="44"/>
      <c r="N716" s="44"/>
      <c r="O716" s="44"/>
      <c r="S716" s="24"/>
      <c r="T716" s="265" t="s">
        <v>158</v>
      </c>
      <c r="U716" s="23">
        <v>0</v>
      </c>
      <c r="V716" s="30"/>
      <c r="W716" s="23">
        <v>0</v>
      </c>
      <c r="X716" s="23">
        <v>0</v>
      </c>
      <c r="Y716" s="23">
        <v>0</v>
      </c>
      <c r="Z716" s="23">
        <v>0</v>
      </c>
      <c r="AA716" s="23">
        <v>0</v>
      </c>
      <c r="AB716" s="23">
        <v>0</v>
      </c>
      <c r="AC716" s="44">
        <v>0</v>
      </c>
      <c r="AD716" s="44">
        <v>0</v>
      </c>
      <c r="AE716" s="44">
        <v>0</v>
      </c>
      <c r="AF716" s="44">
        <v>0</v>
      </c>
      <c r="AG716" s="43">
        <v>0</v>
      </c>
      <c r="AI716" s="24"/>
      <c r="AJ716" s="265" t="s">
        <v>158</v>
      </c>
      <c r="AK716" s="23">
        <v>0</v>
      </c>
      <c r="AL716" s="30"/>
      <c r="AM716" s="397">
        <f t="shared" si="187"/>
        <v>0</v>
      </c>
      <c r="AN716" s="397">
        <f t="shared" si="188"/>
        <v>0</v>
      </c>
      <c r="AO716" s="397">
        <f t="shared" si="188"/>
        <v>0</v>
      </c>
      <c r="AP716" s="397">
        <f t="shared" si="189"/>
        <v>0</v>
      </c>
      <c r="AQ716" s="397">
        <f t="shared" si="189"/>
        <v>0</v>
      </c>
      <c r="AR716" s="397">
        <f t="shared" si="189"/>
        <v>0</v>
      </c>
      <c r="AS716" s="397">
        <f t="shared" si="189"/>
        <v>0</v>
      </c>
      <c r="AT716" s="397">
        <f t="shared" si="190"/>
        <v>0</v>
      </c>
      <c r="AU716" s="397">
        <f t="shared" si="190"/>
        <v>0</v>
      </c>
      <c r="AV716" s="397">
        <f t="shared" si="190"/>
        <v>0</v>
      </c>
      <c r="AW716" s="314">
        <f t="shared" si="192"/>
        <v>0</v>
      </c>
    </row>
    <row r="717" spans="2:49" x14ac:dyDescent="0.25">
      <c r="B717" s="24"/>
      <c r="C717" s="265" t="s">
        <v>155</v>
      </c>
      <c r="D717" s="23">
        <f>IFERROR(VLOOKUP($C717,'World Cup Players'!B:X,3,FALSE),0)</f>
        <v>0</v>
      </c>
      <c r="E717" s="30"/>
      <c r="L717" s="44"/>
      <c r="M717" s="44"/>
      <c r="N717" s="44"/>
      <c r="O717" s="44"/>
      <c r="S717" s="24"/>
      <c r="T717" s="265" t="s">
        <v>155</v>
      </c>
      <c r="U717" s="23">
        <v>0</v>
      </c>
      <c r="V717" s="30"/>
      <c r="W717" s="23">
        <v>0</v>
      </c>
      <c r="X717" s="23">
        <v>0</v>
      </c>
      <c r="Y717" s="23">
        <v>0</v>
      </c>
      <c r="Z717" s="23">
        <v>0</v>
      </c>
      <c r="AA717" s="23">
        <v>0</v>
      </c>
      <c r="AB717" s="23">
        <v>0</v>
      </c>
      <c r="AC717" s="44">
        <v>0</v>
      </c>
      <c r="AD717" s="44">
        <v>0</v>
      </c>
      <c r="AE717" s="44">
        <v>0</v>
      </c>
      <c r="AF717" s="44">
        <v>0</v>
      </c>
      <c r="AG717" s="43">
        <v>0</v>
      </c>
      <c r="AI717" s="24"/>
      <c r="AJ717" s="265" t="s">
        <v>155</v>
      </c>
      <c r="AK717" s="23">
        <v>0</v>
      </c>
      <c r="AL717" s="30"/>
      <c r="AM717" s="397">
        <f t="shared" si="187"/>
        <v>0</v>
      </c>
      <c r="AN717" s="397">
        <f t="shared" si="188"/>
        <v>0</v>
      </c>
      <c r="AO717" s="397">
        <f t="shared" si="188"/>
        <v>0</v>
      </c>
      <c r="AP717" s="397">
        <f t="shared" si="189"/>
        <v>0</v>
      </c>
      <c r="AQ717" s="397">
        <f t="shared" si="189"/>
        <v>0</v>
      </c>
      <c r="AR717" s="397">
        <f t="shared" si="189"/>
        <v>0</v>
      </c>
      <c r="AS717" s="397">
        <f t="shared" si="189"/>
        <v>0</v>
      </c>
      <c r="AT717" s="397">
        <f t="shared" si="190"/>
        <v>0</v>
      </c>
      <c r="AU717" s="397">
        <f t="shared" si="190"/>
        <v>0</v>
      </c>
      <c r="AV717" s="397">
        <f t="shared" si="190"/>
        <v>0</v>
      </c>
      <c r="AW717" s="314">
        <f t="shared" si="192"/>
        <v>0</v>
      </c>
    </row>
    <row r="718" spans="2:49" x14ac:dyDescent="0.25">
      <c r="B718" s="40" t="str">
        <f>Master!X7</f>
        <v>Brian Ihnacak</v>
      </c>
      <c r="C718" s="293"/>
      <c r="D718" s="35">
        <f t="shared" ref="D718:E718" si="193">SUM(D719:D743)</f>
        <v>0</v>
      </c>
      <c r="E718" s="35">
        <f t="shared" si="193"/>
        <v>0</v>
      </c>
      <c r="F718" s="35">
        <f>SUM(F719:F748)</f>
        <v>10791</v>
      </c>
      <c r="G718" s="35">
        <f t="shared" ref="G718:O718" si="194">SUM(G719:G748)</f>
        <v>38</v>
      </c>
      <c r="H718" s="35">
        <f t="shared" si="194"/>
        <v>28</v>
      </c>
      <c r="I718" s="35">
        <f t="shared" si="194"/>
        <v>18</v>
      </c>
      <c r="J718" s="35">
        <f t="shared" si="194"/>
        <v>3</v>
      </c>
      <c r="K718" s="35">
        <f t="shared" si="194"/>
        <v>0</v>
      </c>
      <c r="L718" s="35">
        <f t="shared" si="194"/>
        <v>17</v>
      </c>
      <c r="M718" s="35">
        <f t="shared" si="194"/>
        <v>10</v>
      </c>
      <c r="N718" s="35">
        <f>SUM(N719:N748)</f>
        <v>54</v>
      </c>
      <c r="O718" s="35">
        <f t="shared" si="194"/>
        <v>27</v>
      </c>
      <c r="P718" s="43">
        <f>SUM((F718*0.0083)+G718+H718+I718+L718+M718+(N718*0.2))-((J718*0.25)+(K718*0.5))-(O718*0.25)</f>
        <v>203.86530000000002</v>
      </c>
      <c r="S718" s="40" t="s">
        <v>141</v>
      </c>
      <c r="T718" s="293"/>
      <c r="U718" s="35">
        <v>0</v>
      </c>
      <c r="V718" s="35">
        <v>0</v>
      </c>
      <c r="W718" s="35">
        <v>8872</v>
      </c>
      <c r="X718" s="35">
        <v>32</v>
      </c>
      <c r="Y718" s="35">
        <v>26</v>
      </c>
      <c r="Z718" s="35">
        <v>15</v>
      </c>
      <c r="AA718" s="35">
        <v>1</v>
      </c>
      <c r="AB718" s="35">
        <v>0</v>
      </c>
      <c r="AC718" s="35">
        <v>15</v>
      </c>
      <c r="AD718" s="35">
        <v>9</v>
      </c>
      <c r="AE718" s="35">
        <v>42</v>
      </c>
      <c r="AF718" s="35">
        <v>20</v>
      </c>
      <c r="AG718" s="43">
        <v>173.78760000000003</v>
      </c>
      <c r="AI718" s="40" t="s">
        <v>141</v>
      </c>
      <c r="AJ718" s="293"/>
      <c r="AK718" s="35">
        <v>0</v>
      </c>
      <c r="AL718" s="35">
        <v>0</v>
      </c>
      <c r="AM718" s="397">
        <f t="shared" si="187"/>
        <v>1919</v>
      </c>
      <c r="AN718" s="397">
        <f t="shared" si="188"/>
        <v>6</v>
      </c>
      <c r="AO718" s="397">
        <f t="shared" si="188"/>
        <v>2</v>
      </c>
      <c r="AP718" s="397">
        <f t="shared" si="189"/>
        <v>3</v>
      </c>
      <c r="AQ718" s="397">
        <f t="shared" si="189"/>
        <v>2</v>
      </c>
      <c r="AR718" s="397">
        <f t="shared" si="189"/>
        <v>0</v>
      </c>
      <c r="AS718" s="397">
        <f t="shared" si="189"/>
        <v>2</v>
      </c>
      <c r="AT718" s="397">
        <f t="shared" si="190"/>
        <v>1</v>
      </c>
      <c r="AU718" s="397">
        <f t="shared" si="190"/>
        <v>12</v>
      </c>
      <c r="AV718" s="397">
        <f t="shared" si="190"/>
        <v>7</v>
      </c>
      <c r="AW718" s="314">
        <f t="shared" si="192"/>
        <v>30.077699999999993</v>
      </c>
    </row>
    <row r="719" spans="2:49" x14ac:dyDescent="0.25">
      <c r="B719" s="24"/>
      <c r="C719" s="295" t="s">
        <v>425</v>
      </c>
      <c r="D719" s="23" t="str">
        <f>IFERROR(VLOOKUP($C719,'World Cup Players'!B:X,3,FALSE),0)</f>
        <v>fr France</v>
      </c>
      <c r="E719" s="30"/>
      <c r="F719" s="23">
        <f>IFERROR(VLOOKUP($C719,'World Cup Players'!B:X,9,FALSE),0)</f>
        <v>605</v>
      </c>
      <c r="G719" s="23">
        <f>IFERROR(VLOOKUP($C719,'World Cup Players'!B:X,11,FALSE),0)</f>
        <v>8</v>
      </c>
      <c r="H719" s="23">
        <f>IFERROR(VLOOKUP($C719,'World Cup Players'!B:X,12,FALSE),0)</f>
        <v>3</v>
      </c>
      <c r="I719" s="23">
        <f>IFERROR(VLOOKUP($C719,'GAME WINNING GOALS'!A:B,2,FALSE),0)</f>
        <v>4</v>
      </c>
      <c r="J719" s="23">
        <f>IFERROR(VLOOKUP($C719,'World Cup Players'!B:X,17,FALSE),0)</f>
        <v>1</v>
      </c>
      <c r="K719" s="23">
        <f>IFERROR(VLOOKUP($C719,'World Cup Players'!B:X,18,FALSE),0)</f>
        <v>0</v>
      </c>
      <c r="L719" s="44">
        <f>IFERROR(VLOOKUP($C719,'World Cup GK'!B:AE,16,FALSE),0)</f>
        <v>0</v>
      </c>
      <c r="M719" s="44">
        <f>IFERROR(VLOOKUP($C719,'World Cup GK'!B:AE,19,FALSE),0)</f>
        <v>0</v>
      </c>
      <c r="N719" s="44">
        <f>IFERROR(VLOOKUP($C719,'World Cup GK'!B:AE,14,FALSE),0)</f>
        <v>0</v>
      </c>
      <c r="O719" s="44">
        <f>IFERROR(VLOOKUP($C719,'World Cup GK'!B:AE,11,FALSE),0)</f>
        <v>0</v>
      </c>
      <c r="P719" s="43">
        <f t="shared" si="180"/>
        <v>19.7715</v>
      </c>
      <c r="S719" s="24"/>
      <c r="T719" s="295" t="s">
        <v>425</v>
      </c>
      <c r="U719" s="23" t="s">
        <v>1420</v>
      </c>
      <c r="V719" s="30"/>
      <c r="W719" s="23">
        <v>439</v>
      </c>
      <c r="X719" s="23">
        <v>7</v>
      </c>
      <c r="Y719" s="23">
        <v>2</v>
      </c>
      <c r="Z719" s="23">
        <v>3</v>
      </c>
      <c r="AA719" s="23">
        <v>0</v>
      </c>
      <c r="AB719" s="23">
        <v>0</v>
      </c>
      <c r="AC719" s="44">
        <v>0</v>
      </c>
      <c r="AD719" s="44">
        <v>0</v>
      </c>
      <c r="AE719" s="44">
        <v>0</v>
      </c>
      <c r="AF719" s="44">
        <v>0</v>
      </c>
      <c r="AG719" s="43">
        <v>15.643699999999999</v>
      </c>
      <c r="AI719" s="24"/>
      <c r="AJ719" s="295" t="s">
        <v>425</v>
      </c>
      <c r="AK719" s="23" t="s">
        <v>1420</v>
      </c>
      <c r="AL719" s="30"/>
      <c r="AM719" s="397">
        <f t="shared" si="187"/>
        <v>166</v>
      </c>
      <c r="AN719" s="397">
        <f t="shared" si="188"/>
        <v>1</v>
      </c>
      <c r="AO719" s="397">
        <f t="shared" si="188"/>
        <v>1</v>
      </c>
      <c r="AP719" s="397">
        <f t="shared" si="189"/>
        <v>1</v>
      </c>
      <c r="AQ719" s="397">
        <f t="shared" si="189"/>
        <v>1</v>
      </c>
      <c r="AR719" s="397">
        <f t="shared" si="189"/>
        <v>0</v>
      </c>
      <c r="AS719" s="397">
        <f t="shared" si="189"/>
        <v>0</v>
      </c>
      <c r="AT719" s="397">
        <f t="shared" si="190"/>
        <v>0</v>
      </c>
      <c r="AU719" s="397">
        <f t="shared" si="190"/>
        <v>0</v>
      </c>
      <c r="AV719" s="397">
        <f t="shared" si="190"/>
        <v>0</v>
      </c>
      <c r="AW719" s="314">
        <f t="shared" si="192"/>
        <v>4.1278000000000006</v>
      </c>
    </row>
    <row r="720" spans="2:49" x14ac:dyDescent="0.25">
      <c r="B720" s="24"/>
      <c r="C720" s="295" t="s">
        <v>5</v>
      </c>
      <c r="D720" s="23" t="str">
        <f>IFERROR(VLOOKUP($C720,'World Cup Players'!B:X,3,FALSE),0)</f>
        <v>eng England</v>
      </c>
      <c r="E720" s="30"/>
      <c r="F720" s="23">
        <f>IFERROR(VLOOKUP($C720,'World Cup Players'!B:X,9,FALSE),0)</f>
        <v>652</v>
      </c>
      <c r="G720" s="23">
        <f>IFERROR(VLOOKUP($C720,'World Cup Players'!B:X,11,FALSE),0)</f>
        <v>6</v>
      </c>
      <c r="H720" s="23">
        <f>IFERROR(VLOOKUP($C720,'World Cup Players'!B:X,12,FALSE),0)</f>
        <v>1</v>
      </c>
      <c r="I720" s="23">
        <f>IFERROR(VLOOKUP($C720,'GAME WINNING GOALS'!A:B,2,FALSE),0)</f>
        <v>2</v>
      </c>
      <c r="J720" s="23">
        <f>IFERROR(VLOOKUP($C720,'World Cup Players'!B:X,17,FALSE),0)</f>
        <v>0</v>
      </c>
      <c r="K720" s="23">
        <f>IFERROR(VLOOKUP($C720,'World Cup Players'!B:X,18,FALSE),0)</f>
        <v>0</v>
      </c>
      <c r="L720" s="44">
        <f>IFERROR(VLOOKUP($C720,'World Cup GK'!B:AE,16,FALSE),0)</f>
        <v>0</v>
      </c>
      <c r="M720" s="44">
        <f>IFERROR(VLOOKUP($C720,'World Cup GK'!B:AE,19,FALSE),0)</f>
        <v>0</v>
      </c>
      <c r="N720" s="44">
        <f>IFERROR(VLOOKUP($C720,'World Cup GK'!B:AE,14,FALSE),0)</f>
        <v>0</v>
      </c>
      <c r="O720" s="44">
        <f>IFERROR(VLOOKUP($C720,'World Cup GK'!B:AE,11,FALSE),0)</f>
        <v>0</v>
      </c>
      <c r="P720" s="43">
        <f t="shared" si="180"/>
        <v>14.4116</v>
      </c>
      <c r="S720" s="24"/>
      <c r="T720" s="295" t="s">
        <v>5</v>
      </c>
      <c r="U720" s="23" t="s">
        <v>1542</v>
      </c>
      <c r="V720" s="30"/>
      <c r="W720" s="23">
        <v>442</v>
      </c>
      <c r="X720" s="23">
        <v>6</v>
      </c>
      <c r="Y720" s="23">
        <v>1</v>
      </c>
      <c r="Z720" s="23">
        <v>2</v>
      </c>
      <c r="AA720" s="23">
        <v>0</v>
      </c>
      <c r="AB720" s="23">
        <v>0</v>
      </c>
      <c r="AC720" s="44">
        <v>0</v>
      </c>
      <c r="AD720" s="44">
        <v>0</v>
      </c>
      <c r="AE720" s="44">
        <v>0</v>
      </c>
      <c r="AF720" s="44">
        <v>0</v>
      </c>
      <c r="AG720" s="43">
        <v>12.6686</v>
      </c>
      <c r="AI720" s="24"/>
      <c r="AJ720" s="295" t="s">
        <v>5</v>
      </c>
      <c r="AK720" s="23" t="s">
        <v>1542</v>
      </c>
      <c r="AL720" s="30"/>
      <c r="AM720" s="397">
        <f t="shared" si="187"/>
        <v>210</v>
      </c>
      <c r="AN720" s="397">
        <f t="shared" si="188"/>
        <v>0</v>
      </c>
      <c r="AO720" s="397">
        <f t="shared" si="188"/>
        <v>0</v>
      </c>
      <c r="AP720" s="397">
        <f t="shared" si="189"/>
        <v>0</v>
      </c>
      <c r="AQ720" s="397">
        <f t="shared" si="189"/>
        <v>0</v>
      </c>
      <c r="AR720" s="397">
        <f t="shared" si="189"/>
        <v>0</v>
      </c>
      <c r="AS720" s="397">
        <f t="shared" si="189"/>
        <v>0</v>
      </c>
      <c r="AT720" s="397">
        <f t="shared" si="190"/>
        <v>0</v>
      </c>
      <c r="AU720" s="397">
        <f t="shared" si="190"/>
        <v>0</v>
      </c>
      <c r="AV720" s="397">
        <f t="shared" si="190"/>
        <v>0</v>
      </c>
      <c r="AW720" s="314">
        <f t="shared" si="192"/>
        <v>1.7430000000000003</v>
      </c>
    </row>
    <row r="721" spans="2:49" x14ac:dyDescent="0.25">
      <c r="B721" s="24"/>
      <c r="C721" s="295" t="s">
        <v>689</v>
      </c>
      <c r="D721" s="23" t="str">
        <f>IFERROR(VLOOKUP($C721,'World Cup Players'!B:X,3,FALSE),0)</f>
        <v>no Norway</v>
      </c>
      <c r="E721" s="30"/>
      <c r="F721" s="23">
        <f>IFERROR(VLOOKUP($C721,'World Cup Players'!B:X,9,FALSE),0)</f>
        <v>465</v>
      </c>
      <c r="G721" s="23">
        <f>IFERROR(VLOOKUP($C721,'World Cup Players'!B:X,11,FALSE),0)</f>
        <v>7</v>
      </c>
      <c r="H721" s="23">
        <f>IFERROR(VLOOKUP($C721,'World Cup Players'!B:X,12,FALSE),0)</f>
        <v>0</v>
      </c>
      <c r="I721" s="23">
        <f>IFERROR(VLOOKUP($C721,'GAME WINNING GOALS'!A:B,2,FALSE),0)</f>
        <v>4</v>
      </c>
      <c r="J721" s="23">
        <f>IFERROR(VLOOKUP($C721,'World Cup Players'!B:X,17,FALSE),0)</f>
        <v>0</v>
      </c>
      <c r="K721" s="23">
        <f>IFERROR(VLOOKUP($C721,'World Cup Players'!B:X,18,FALSE),0)</f>
        <v>0</v>
      </c>
      <c r="L721" s="44">
        <f>IFERROR(VLOOKUP($C721,'World Cup GK'!B:AE,16,FALSE),0)</f>
        <v>0</v>
      </c>
      <c r="M721" s="44">
        <f>IFERROR(VLOOKUP($C721,'World Cup GK'!B:AE,19,FALSE),0)</f>
        <v>0</v>
      </c>
      <c r="N721" s="44">
        <f>IFERROR(VLOOKUP($C721,'World Cup GK'!B:AE,14,FALSE),0)</f>
        <v>0</v>
      </c>
      <c r="O721" s="44">
        <f>IFERROR(VLOOKUP($C721,'World Cup GK'!B:AE,11,FALSE),0)</f>
        <v>0</v>
      </c>
      <c r="P721" s="43">
        <f t="shared" si="180"/>
        <v>14.859500000000001</v>
      </c>
      <c r="S721" s="24"/>
      <c r="T721" s="295" t="s">
        <v>689</v>
      </c>
      <c r="U721" s="23" t="s">
        <v>1397</v>
      </c>
      <c r="V721" s="30"/>
      <c r="W721" s="23">
        <v>360</v>
      </c>
      <c r="X721" s="23">
        <v>7</v>
      </c>
      <c r="Y721" s="23">
        <v>0</v>
      </c>
      <c r="Z721" s="23">
        <v>4</v>
      </c>
      <c r="AA721" s="23">
        <v>0</v>
      </c>
      <c r="AB721" s="23">
        <v>0</v>
      </c>
      <c r="AC721" s="44">
        <v>0</v>
      </c>
      <c r="AD721" s="44">
        <v>0</v>
      </c>
      <c r="AE721" s="44">
        <v>0</v>
      </c>
      <c r="AF721" s="44">
        <v>0</v>
      </c>
      <c r="AG721" s="43">
        <v>13.988</v>
      </c>
      <c r="AI721" s="24"/>
      <c r="AJ721" s="295" t="s">
        <v>689</v>
      </c>
      <c r="AK721" s="23" t="s">
        <v>1397</v>
      </c>
      <c r="AL721" s="30"/>
      <c r="AM721" s="397">
        <f t="shared" si="187"/>
        <v>105</v>
      </c>
      <c r="AN721" s="397">
        <f t="shared" si="188"/>
        <v>0</v>
      </c>
      <c r="AO721" s="397">
        <f t="shared" si="188"/>
        <v>0</v>
      </c>
      <c r="AP721" s="397">
        <f t="shared" si="189"/>
        <v>0</v>
      </c>
      <c r="AQ721" s="397">
        <f t="shared" si="189"/>
        <v>0</v>
      </c>
      <c r="AR721" s="397">
        <f t="shared" si="189"/>
        <v>0</v>
      </c>
      <c r="AS721" s="397">
        <f t="shared" si="189"/>
        <v>0</v>
      </c>
      <c r="AT721" s="397">
        <f t="shared" si="190"/>
        <v>0</v>
      </c>
      <c r="AU721" s="397">
        <f t="shared" si="190"/>
        <v>0</v>
      </c>
      <c r="AV721" s="397">
        <f t="shared" si="190"/>
        <v>0</v>
      </c>
      <c r="AW721" s="314">
        <f t="shared" si="192"/>
        <v>0.87150000000000105</v>
      </c>
    </row>
    <row r="722" spans="2:49" x14ac:dyDescent="0.25">
      <c r="B722" s="24"/>
      <c r="C722" s="295" t="s">
        <v>405</v>
      </c>
      <c r="D722" s="23" t="str">
        <f>IFERROR(VLOOKUP($C722,'World Cup Players'!B:X,3,FALSE),0)</f>
        <v>fr France</v>
      </c>
      <c r="E722" s="30"/>
      <c r="F722" s="23">
        <f>IFERROR(VLOOKUP($C722,'World Cup Players'!B:X,9,FALSE),0)</f>
        <v>547</v>
      </c>
      <c r="G722" s="23">
        <f>IFERROR(VLOOKUP($C722,'World Cup Players'!B:X,11,FALSE),0)</f>
        <v>5</v>
      </c>
      <c r="H722" s="23">
        <f>IFERROR(VLOOKUP($C722,'World Cup Players'!B:X,12,FALSE),0)</f>
        <v>2</v>
      </c>
      <c r="I722" s="23">
        <f>IFERROR(VLOOKUP($C722,'GAME WINNING GOALS'!A:B,2,FALSE),0)</f>
        <v>1</v>
      </c>
      <c r="J722" s="23">
        <f>IFERROR(VLOOKUP($C722,'World Cup Players'!B:X,17,FALSE),0)</f>
        <v>0</v>
      </c>
      <c r="K722" s="23">
        <f>IFERROR(VLOOKUP($C722,'World Cup Players'!B:X,18,FALSE),0)</f>
        <v>0</v>
      </c>
      <c r="L722" s="44">
        <f>IFERROR(VLOOKUP($C722,'World Cup GK'!B:AE,16,FALSE),0)</f>
        <v>0</v>
      </c>
      <c r="M722" s="44">
        <f>IFERROR(VLOOKUP($C722,'World Cup GK'!B:AE,19,FALSE),0)</f>
        <v>0</v>
      </c>
      <c r="N722" s="44">
        <f>IFERROR(VLOOKUP($C722,'World Cup GK'!B:AE,14,FALSE),0)</f>
        <v>0</v>
      </c>
      <c r="O722" s="44">
        <f>IFERROR(VLOOKUP($C722,'World Cup GK'!B:AE,11,FALSE),0)</f>
        <v>0</v>
      </c>
      <c r="P722" s="43">
        <f t="shared" si="180"/>
        <v>12.540099999999999</v>
      </c>
      <c r="S722" s="24"/>
      <c r="T722" s="295" t="s">
        <v>405</v>
      </c>
      <c r="U722" s="23" t="s">
        <v>1420</v>
      </c>
      <c r="V722" s="30"/>
      <c r="W722" s="23">
        <v>367</v>
      </c>
      <c r="X722" s="23">
        <v>4</v>
      </c>
      <c r="Y722" s="23">
        <v>2</v>
      </c>
      <c r="Z722" s="23">
        <v>1</v>
      </c>
      <c r="AA722" s="23">
        <v>0</v>
      </c>
      <c r="AB722" s="23">
        <v>0</v>
      </c>
      <c r="AC722" s="44">
        <v>0</v>
      </c>
      <c r="AD722" s="44">
        <v>0</v>
      </c>
      <c r="AE722" s="44">
        <v>0</v>
      </c>
      <c r="AF722" s="44">
        <v>0</v>
      </c>
      <c r="AG722" s="43">
        <v>10.046099999999999</v>
      </c>
      <c r="AI722" s="24"/>
      <c r="AJ722" s="295" t="s">
        <v>405</v>
      </c>
      <c r="AK722" s="23" t="s">
        <v>1420</v>
      </c>
      <c r="AL722" s="30"/>
      <c r="AM722" s="397">
        <f t="shared" si="187"/>
        <v>180</v>
      </c>
      <c r="AN722" s="397">
        <f t="shared" si="188"/>
        <v>1</v>
      </c>
      <c r="AO722" s="397">
        <f t="shared" si="188"/>
        <v>0</v>
      </c>
      <c r="AP722" s="397">
        <f t="shared" si="189"/>
        <v>0</v>
      </c>
      <c r="AQ722" s="397">
        <f t="shared" si="189"/>
        <v>0</v>
      </c>
      <c r="AR722" s="397">
        <f t="shared" si="189"/>
        <v>0</v>
      </c>
      <c r="AS722" s="397">
        <f t="shared" si="189"/>
        <v>0</v>
      </c>
      <c r="AT722" s="397">
        <f t="shared" si="190"/>
        <v>0</v>
      </c>
      <c r="AU722" s="397">
        <f t="shared" si="190"/>
        <v>0</v>
      </c>
      <c r="AV722" s="397">
        <f t="shared" si="190"/>
        <v>0</v>
      </c>
      <c r="AW722" s="314">
        <f t="shared" si="192"/>
        <v>2.4939999999999998</v>
      </c>
    </row>
    <row r="723" spans="2:49" x14ac:dyDescent="0.25">
      <c r="B723" s="24"/>
      <c r="C723" s="295" t="s">
        <v>359</v>
      </c>
      <c r="D723" s="23" t="str">
        <f>IFERROR(VLOOKUP($C723,'World Cup Players'!B:X,3,FALSE),0)</f>
        <v>eng England</v>
      </c>
      <c r="E723" s="30"/>
      <c r="F723" s="23">
        <f>IFERROR(VLOOKUP($C723,'World Cup Players'!B:X,9,FALSE),0)</f>
        <v>268</v>
      </c>
      <c r="G723" s="23">
        <f>IFERROR(VLOOKUP($C723,'World Cup Players'!B:X,11,FALSE),0)</f>
        <v>0</v>
      </c>
      <c r="H723" s="23">
        <f>IFERROR(VLOOKUP($C723,'World Cup Players'!B:X,12,FALSE),0)</f>
        <v>3</v>
      </c>
      <c r="I723" s="23">
        <f>IFERROR(VLOOKUP($C723,'GAME WINNING GOALS'!A:B,2,FALSE),0)</f>
        <v>0</v>
      </c>
      <c r="J723" s="23">
        <f>IFERROR(VLOOKUP($C723,'World Cup Players'!B:X,17,FALSE),0)</f>
        <v>0</v>
      </c>
      <c r="K723" s="23">
        <f>IFERROR(VLOOKUP($C723,'World Cup Players'!B:X,18,FALSE),0)</f>
        <v>0</v>
      </c>
      <c r="L723" s="44">
        <f>IFERROR(VLOOKUP($C723,'World Cup GK'!B:AE,16,FALSE),0)</f>
        <v>0</v>
      </c>
      <c r="M723" s="44">
        <f>IFERROR(VLOOKUP($C723,'World Cup GK'!B:AE,19,FALSE),0)</f>
        <v>0</v>
      </c>
      <c r="N723" s="44">
        <f>IFERROR(VLOOKUP($C723,'World Cup GK'!B:AE,14,FALSE),0)</f>
        <v>0</v>
      </c>
      <c r="O723" s="44">
        <f>IFERROR(VLOOKUP($C723,'World Cup GK'!B:AE,11,FALSE),0)</f>
        <v>0</v>
      </c>
      <c r="P723" s="43">
        <f t="shared" si="180"/>
        <v>5.2244000000000002</v>
      </c>
      <c r="S723" s="24"/>
      <c r="T723" s="295" t="s">
        <v>359</v>
      </c>
      <c r="U723" s="23" t="s">
        <v>1542</v>
      </c>
      <c r="V723" s="30"/>
      <c r="W723" s="23">
        <v>193</v>
      </c>
      <c r="X723" s="23">
        <v>0</v>
      </c>
      <c r="Y723" s="23">
        <v>3</v>
      </c>
      <c r="Z723" s="23">
        <v>0</v>
      </c>
      <c r="AA723" s="23">
        <v>0</v>
      </c>
      <c r="AB723" s="23">
        <v>0</v>
      </c>
      <c r="AC723" s="44">
        <v>0</v>
      </c>
      <c r="AD723" s="44">
        <v>0</v>
      </c>
      <c r="AE723" s="44">
        <v>0</v>
      </c>
      <c r="AF723" s="44">
        <v>0</v>
      </c>
      <c r="AG723" s="43">
        <v>4.6019000000000005</v>
      </c>
      <c r="AI723" s="24"/>
      <c r="AJ723" s="295" t="s">
        <v>359</v>
      </c>
      <c r="AK723" s="23" t="s">
        <v>1542</v>
      </c>
      <c r="AL723" s="30"/>
      <c r="AM723" s="397">
        <f t="shared" si="187"/>
        <v>75</v>
      </c>
      <c r="AN723" s="397">
        <f t="shared" si="188"/>
        <v>0</v>
      </c>
      <c r="AO723" s="397">
        <f t="shared" si="188"/>
        <v>0</v>
      </c>
      <c r="AP723" s="397">
        <f t="shared" si="189"/>
        <v>0</v>
      </c>
      <c r="AQ723" s="397">
        <f t="shared" si="189"/>
        <v>0</v>
      </c>
      <c r="AR723" s="397">
        <f t="shared" si="189"/>
        <v>0</v>
      </c>
      <c r="AS723" s="397">
        <f t="shared" si="189"/>
        <v>0</v>
      </c>
      <c r="AT723" s="397">
        <f t="shared" si="190"/>
        <v>0</v>
      </c>
      <c r="AU723" s="397">
        <f t="shared" si="190"/>
        <v>0</v>
      </c>
      <c r="AV723" s="397">
        <f t="shared" si="190"/>
        <v>0</v>
      </c>
      <c r="AW723" s="314">
        <f t="shared" si="192"/>
        <v>0.62249999999999961</v>
      </c>
    </row>
    <row r="724" spans="2:49" x14ac:dyDescent="0.25">
      <c r="B724" s="24"/>
      <c r="C724" s="295" t="s">
        <v>467</v>
      </c>
      <c r="D724" s="23" t="str">
        <f>IFERROR(VLOOKUP($C724,'World Cup Players'!B:X,3,FALSE),0)</f>
        <v>es Spain</v>
      </c>
      <c r="E724" s="30"/>
      <c r="F724" s="23">
        <f>IFERROR(VLOOKUP($C724,'World Cup Players'!B:X,9,FALSE),0)</f>
        <v>626</v>
      </c>
      <c r="G724" s="23">
        <f>IFERROR(VLOOKUP($C724,'World Cup Players'!B:X,11,FALSE),0)</f>
        <v>0</v>
      </c>
      <c r="H724" s="23">
        <f>IFERROR(VLOOKUP($C724,'World Cup Players'!B:X,12,FALSE),0)</f>
        <v>0</v>
      </c>
      <c r="I724" s="23">
        <f>IFERROR(VLOOKUP($C724,'GAME WINNING GOALS'!A:B,2,FALSE),0)</f>
        <v>0</v>
      </c>
      <c r="J724" s="23">
        <f>IFERROR(VLOOKUP($C724,'World Cup Players'!B:X,17,FALSE),0)</f>
        <v>0</v>
      </c>
      <c r="K724" s="23">
        <f>IFERROR(VLOOKUP($C724,'World Cup Players'!B:X,18,FALSE),0)</f>
        <v>0</v>
      </c>
      <c r="L724" s="44">
        <f>IFERROR(VLOOKUP($C724,'World Cup GK'!B:AE,16,FALSE),0)</f>
        <v>0</v>
      </c>
      <c r="M724" s="44">
        <f>IFERROR(VLOOKUP($C724,'World Cup GK'!B:AE,19,FALSE),0)</f>
        <v>0</v>
      </c>
      <c r="N724" s="44">
        <f>IFERROR(VLOOKUP($C724,'World Cup GK'!B:AE,14,FALSE),0)</f>
        <v>0</v>
      </c>
      <c r="O724" s="44">
        <f>IFERROR(VLOOKUP($C724,'World Cup GK'!B:AE,11,FALSE),0)</f>
        <v>0</v>
      </c>
      <c r="P724" s="43">
        <f t="shared" si="180"/>
        <v>5.1958000000000002</v>
      </c>
      <c r="S724" s="24"/>
      <c r="T724" s="295" t="s">
        <v>467</v>
      </c>
      <c r="U724" s="23" t="s">
        <v>1275</v>
      </c>
      <c r="V724" s="30"/>
      <c r="W724" s="23">
        <v>446</v>
      </c>
      <c r="X724" s="23">
        <v>0</v>
      </c>
      <c r="Y724" s="23">
        <v>0</v>
      </c>
      <c r="Z724" s="23">
        <v>0</v>
      </c>
      <c r="AA724" s="23">
        <v>0</v>
      </c>
      <c r="AB724" s="23">
        <v>0</v>
      </c>
      <c r="AC724" s="44">
        <v>0</v>
      </c>
      <c r="AD724" s="44">
        <v>0</v>
      </c>
      <c r="AE724" s="44">
        <v>0</v>
      </c>
      <c r="AF724" s="44">
        <v>0</v>
      </c>
      <c r="AG724" s="43">
        <v>3.7018</v>
      </c>
      <c r="AI724" s="24"/>
      <c r="AJ724" s="295" t="s">
        <v>467</v>
      </c>
      <c r="AK724" s="23" t="s">
        <v>1275</v>
      </c>
      <c r="AL724" s="30"/>
      <c r="AM724" s="397">
        <f t="shared" si="187"/>
        <v>180</v>
      </c>
      <c r="AN724" s="397">
        <f t="shared" si="188"/>
        <v>0</v>
      </c>
      <c r="AO724" s="397">
        <f t="shared" si="188"/>
        <v>0</v>
      </c>
      <c r="AP724" s="397">
        <f t="shared" si="189"/>
        <v>0</v>
      </c>
      <c r="AQ724" s="397">
        <f t="shared" si="189"/>
        <v>0</v>
      </c>
      <c r="AR724" s="397">
        <f t="shared" si="189"/>
        <v>0</v>
      </c>
      <c r="AS724" s="397">
        <f t="shared" si="189"/>
        <v>0</v>
      </c>
      <c r="AT724" s="397">
        <f t="shared" si="190"/>
        <v>0</v>
      </c>
      <c r="AU724" s="397">
        <f t="shared" si="190"/>
        <v>0</v>
      </c>
      <c r="AV724" s="397">
        <f t="shared" si="190"/>
        <v>0</v>
      </c>
      <c r="AW724" s="314">
        <f t="shared" si="192"/>
        <v>1.4940000000000002</v>
      </c>
    </row>
    <row r="725" spans="2:49" x14ac:dyDescent="0.25">
      <c r="B725" s="24"/>
      <c r="C725" s="295" t="s">
        <v>491</v>
      </c>
      <c r="D725" s="23" t="str">
        <f>IFERROR(VLOOKUP($C725,'World Cup Players'!B:X,3,FALSE),0)</f>
        <v>pt Portugal</v>
      </c>
      <c r="E725" s="30"/>
      <c r="F725" s="23">
        <f>IFERROR(VLOOKUP($C725,'World Cup Players'!B:X,9,FALSE),0)</f>
        <v>422</v>
      </c>
      <c r="G725" s="23">
        <f>IFERROR(VLOOKUP($C725,'World Cup Players'!B:X,11,FALSE),0)</f>
        <v>0</v>
      </c>
      <c r="H725" s="23">
        <f>IFERROR(VLOOKUP($C725,'World Cup Players'!B:X,12,FALSE),0)</f>
        <v>1</v>
      </c>
      <c r="I725" s="23">
        <f>IFERROR(VLOOKUP($C725,'GAME WINNING GOALS'!A:B,2,FALSE),0)</f>
        <v>0</v>
      </c>
      <c r="J725" s="23">
        <f>IFERROR(VLOOKUP($C725,'World Cup Players'!B:X,17,FALSE),0)</f>
        <v>0</v>
      </c>
      <c r="K725" s="23">
        <f>IFERROR(VLOOKUP($C725,'World Cup Players'!B:X,18,FALSE),0)</f>
        <v>0</v>
      </c>
      <c r="L725" s="44">
        <f>IFERROR(VLOOKUP($C725,'World Cup GK'!B:AE,16,FALSE),0)</f>
        <v>0</v>
      </c>
      <c r="M725" s="44">
        <f>IFERROR(VLOOKUP($C725,'World Cup GK'!B:AE,19,FALSE),0)</f>
        <v>0</v>
      </c>
      <c r="N725" s="44">
        <f>IFERROR(VLOOKUP($C725,'World Cup GK'!B:AE,14,FALSE),0)</f>
        <v>0</v>
      </c>
      <c r="O725" s="44">
        <f>IFERROR(VLOOKUP($C725,'World Cup GK'!B:AE,11,FALSE),0)</f>
        <v>0</v>
      </c>
      <c r="P725" s="43">
        <f t="shared" si="180"/>
        <v>4.5026000000000002</v>
      </c>
      <c r="S725" s="24"/>
      <c r="T725" s="295" t="s">
        <v>491</v>
      </c>
      <c r="U725" s="23" t="s">
        <v>1545</v>
      </c>
      <c r="V725" s="30"/>
      <c r="W725" s="23">
        <v>422</v>
      </c>
      <c r="X725" s="23">
        <v>0</v>
      </c>
      <c r="Y725" s="23">
        <v>1</v>
      </c>
      <c r="Z725" s="23">
        <v>0</v>
      </c>
      <c r="AA725" s="23">
        <v>0</v>
      </c>
      <c r="AB725" s="23">
        <v>0</v>
      </c>
      <c r="AC725" s="44">
        <v>0</v>
      </c>
      <c r="AD725" s="44">
        <v>0</v>
      </c>
      <c r="AE725" s="44">
        <v>0</v>
      </c>
      <c r="AF725" s="44">
        <v>0</v>
      </c>
      <c r="AG725" s="43">
        <v>4.5026000000000002</v>
      </c>
      <c r="AI725" s="24"/>
      <c r="AJ725" s="295" t="s">
        <v>491</v>
      </c>
      <c r="AK725" s="23" t="s">
        <v>1545</v>
      </c>
      <c r="AL725" s="30"/>
      <c r="AM725" s="397">
        <f t="shared" si="187"/>
        <v>0</v>
      </c>
      <c r="AN725" s="397">
        <f t="shared" si="188"/>
        <v>0</v>
      </c>
      <c r="AO725" s="397">
        <f t="shared" si="188"/>
        <v>0</v>
      </c>
      <c r="AP725" s="397">
        <f t="shared" si="189"/>
        <v>0</v>
      </c>
      <c r="AQ725" s="397">
        <f t="shared" si="189"/>
        <v>0</v>
      </c>
      <c r="AR725" s="397">
        <f t="shared" si="189"/>
        <v>0</v>
      </c>
      <c r="AS725" s="397">
        <f t="shared" si="189"/>
        <v>0</v>
      </c>
      <c r="AT725" s="397">
        <f t="shared" si="190"/>
        <v>0</v>
      </c>
      <c r="AU725" s="397">
        <f t="shared" si="190"/>
        <v>0</v>
      </c>
      <c r="AV725" s="397">
        <f t="shared" si="190"/>
        <v>0</v>
      </c>
      <c r="AW725" s="314">
        <f t="shared" si="191"/>
        <v>0</v>
      </c>
    </row>
    <row r="726" spans="2:49" x14ac:dyDescent="0.25">
      <c r="B726" s="24"/>
      <c r="C726" s="295" t="s">
        <v>42</v>
      </c>
      <c r="D726" s="23" t="str">
        <f>IFERROR(VLOOKUP($C726,'World Cup Players'!B:X,3,FALSE),0)</f>
        <v>se Sweden</v>
      </c>
      <c r="E726" s="30"/>
      <c r="F726" s="23">
        <f>IFERROR(VLOOKUP($C726,'World Cup Players'!B:X,9,FALSE),0)</f>
        <v>357</v>
      </c>
      <c r="G726" s="23">
        <f>IFERROR(VLOOKUP($C726,'World Cup Players'!B:X,11,FALSE),0)</f>
        <v>1</v>
      </c>
      <c r="H726" s="23">
        <f>IFERROR(VLOOKUP($C726,'World Cup Players'!B:X,12,FALSE),0)</f>
        <v>3</v>
      </c>
      <c r="I726" s="23">
        <f>IFERROR(VLOOKUP($C726,'GAME WINNING GOALS'!A:B,2,FALSE),0)</f>
        <v>1</v>
      </c>
      <c r="J726" s="23">
        <f>IFERROR(VLOOKUP($C726,'World Cup Players'!B:X,17,FALSE),0)</f>
        <v>0</v>
      </c>
      <c r="K726" s="23">
        <f>IFERROR(VLOOKUP($C726,'World Cup Players'!B:X,18,FALSE),0)</f>
        <v>0</v>
      </c>
      <c r="L726" s="44">
        <f>IFERROR(VLOOKUP($C726,'World Cup GK'!B:AE,16,FALSE),0)</f>
        <v>0</v>
      </c>
      <c r="M726" s="44">
        <f>IFERROR(VLOOKUP($C726,'World Cup GK'!B:AE,19,FALSE),0)</f>
        <v>0</v>
      </c>
      <c r="N726" s="44">
        <f>IFERROR(VLOOKUP($C726,'World Cup GK'!B:AE,14,FALSE),0)</f>
        <v>0</v>
      </c>
      <c r="O726" s="44">
        <f>IFERROR(VLOOKUP($C726,'World Cup GK'!B:AE,11,FALSE),0)</f>
        <v>0</v>
      </c>
      <c r="P726" s="43">
        <f t="shared" si="180"/>
        <v>7.9630999999999998</v>
      </c>
      <c r="S726" s="24"/>
      <c r="T726" s="295" t="s">
        <v>42</v>
      </c>
      <c r="U726" s="23" t="s">
        <v>787</v>
      </c>
      <c r="V726" s="30"/>
      <c r="W726" s="23">
        <v>357</v>
      </c>
      <c r="X726" s="23">
        <v>1</v>
      </c>
      <c r="Y726" s="23">
        <v>3</v>
      </c>
      <c r="Z726" s="23">
        <v>1</v>
      </c>
      <c r="AA726" s="23">
        <v>0</v>
      </c>
      <c r="AB726" s="23">
        <v>0</v>
      </c>
      <c r="AC726" s="44">
        <v>0</v>
      </c>
      <c r="AD726" s="44">
        <v>0</v>
      </c>
      <c r="AE726" s="44">
        <v>0</v>
      </c>
      <c r="AF726" s="44">
        <v>0</v>
      </c>
      <c r="AG726" s="43">
        <v>7.9630999999999998</v>
      </c>
      <c r="AI726" s="24"/>
      <c r="AJ726" s="295" t="s">
        <v>42</v>
      </c>
      <c r="AK726" s="23" t="s">
        <v>787</v>
      </c>
      <c r="AL726" s="30"/>
      <c r="AM726" s="397">
        <f t="shared" si="187"/>
        <v>0</v>
      </c>
      <c r="AN726" s="397">
        <f t="shared" si="188"/>
        <v>0</v>
      </c>
      <c r="AO726" s="397">
        <f t="shared" si="188"/>
        <v>0</v>
      </c>
      <c r="AP726" s="397">
        <f t="shared" si="189"/>
        <v>0</v>
      </c>
      <c r="AQ726" s="397">
        <f t="shared" si="189"/>
        <v>0</v>
      </c>
      <c r="AR726" s="397">
        <f t="shared" si="189"/>
        <v>0</v>
      </c>
      <c r="AS726" s="397">
        <f t="shared" si="189"/>
        <v>0</v>
      </c>
      <c r="AT726" s="397">
        <f t="shared" si="190"/>
        <v>0</v>
      </c>
      <c r="AU726" s="397">
        <f t="shared" si="190"/>
        <v>0</v>
      </c>
      <c r="AV726" s="397">
        <f t="shared" si="190"/>
        <v>0</v>
      </c>
      <c r="AW726" s="314">
        <f t="shared" si="191"/>
        <v>0</v>
      </c>
    </row>
    <row r="727" spans="2:49" x14ac:dyDescent="0.25">
      <c r="B727" s="24"/>
      <c r="C727" s="295" t="s">
        <v>707</v>
      </c>
      <c r="D727" s="23" t="str">
        <f>IFERROR(VLOOKUP($C727,'World Cup Players'!B:X,3,FALSE),0)</f>
        <v>eg Egypt</v>
      </c>
      <c r="E727" s="30"/>
      <c r="F727" s="23">
        <f>IFERROR(VLOOKUP($C727,'World Cup Players'!B:X,9,FALSE),0)</f>
        <v>425</v>
      </c>
      <c r="G727" s="23">
        <f>IFERROR(VLOOKUP($C727,'World Cup Players'!B:X,11,FALSE),0)</f>
        <v>1</v>
      </c>
      <c r="H727" s="23">
        <f>IFERROR(VLOOKUP($C727,'World Cup Players'!B:X,12,FALSE),0)</f>
        <v>2</v>
      </c>
      <c r="I727" s="23">
        <f>IFERROR(VLOOKUP($C727,'GAME WINNING GOALS'!A:B,2,FALSE),0)</f>
        <v>1</v>
      </c>
      <c r="J727" s="23">
        <f>IFERROR(VLOOKUP($C727,'World Cup Players'!B:X,17,FALSE),0)</f>
        <v>0</v>
      </c>
      <c r="K727" s="23">
        <f>IFERROR(VLOOKUP($C727,'World Cup Players'!B:X,18,FALSE),0)</f>
        <v>0</v>
      </c>
      <c r="L727" s="44">
        <f>IFERROR(VLOOKUP($C727,'World Cup GK'!B:AE,16,FALSE),0)</f>
        <v>0</v>
      </c>
      <c r="M727" s="44">
        <f>IFERROR(VLOOKUP($C727,'World Cup GK'!B:AE,19,FALSE),0)</f>
        <v>0</v>
      </c>
      <c r="N727" s="44">
        <f>IFERROR(VLOOKUP($C727,'World Cup GK'!B:AE,14,FALSE),0)</f>
        <v>0</v>
      </c>
      <c r="O727" s="44">
        <f>IFERROR(VLOOKUP($C727,'World Cup GK'!B:AE,11,FALSE),0)</f>
        <v>0</v>
      </c>
      <c r="P727" s="43">
        <f t="shared" si="180"/>
        <v>7.5274999999999999</v>
      </c>
      <c r="S727" s="24"/>
      <c r="T727" s="295" t="s">
        <v>707</v>
      </c>
      <c r="U727" s="23" t="s">
        <v>1236</v>
      </c>
      <c r="V727" s="30"/>
      <c r="W727" s="23">
        <v>425</v>
      </c>
      <c r="X727" s="23">
        <v>1</v>
      </c>
      <c r="Y727" s="23">
        <v>2</v>
      </c>
      <c r="Z727" s="23">
        <v>1</v>
      </c>
      <c r="AA727" s="23">
        <v>0</v>
      </c>
      <c r="AB727" s="23">
        <v>0</v>
      </c>
      <c r="AC727" s="44">
        <v>0</v>
      </c>
      <c r="AD727" s="44">
        <v>0</v>
      </c>
      <c r="AE727" s="44">
        <v>0</v>
      </c>
      <c r="AF727" s="44">
        <v>0</v>
      </c>
      <c r="AG727" s="43">
        <v>7.5274999999999999</v>
      </c>
      <c r="AI727" s="24"/>
      <c r="AJ727" s="295" t="s">
        <v>707</v>
      </c>
      <c r="AK727" s="23" t="s">
        <v>1236</v>
      </c>
      <c r="AL727" s="30"/>
      <c r="AM727" s="397">
        <f t="shared" si="187"/>
        <v>0</v>
      </c>
      <c r="AN727" s="397">
        <f t="shared" si="188"/>
        <v>0</v>
      </c>
      <c r="AO727" s="397">
        <f t="shared" si="188"/>
        <v>0</v>
      </c>
      <c r="AP727" s="397">
        <f t="shared" si="189"/>
        <v>0</v>
      </c>
      <c r="AQ727" s="397">
        <f t="shared" si="189"/>
        <v>0</v>
      </c>
      <c r="AR727" s="397">
        <f t="shared" si="189"/>
        <v>0</v>
      </c>
      <c r="AS727" s="397">
        <f t="shared" si="189"/>
        <v>0</v>
      </c>
      <c r="AT727" s="397">
        <f t="shared" si="190"/>
        <v>0</v>
      </c>
      <c r="AU727" s="397">
        <f t="shared" si="190"/>
        <v>0</v>
      </c>
      <c r="AV727" s="397">
        <f t="shared" si="190"/>
        <v>0</v>
      </c>
      <c r="AW727" s="314">
        <f t="shared" si="191"/>
        <v>0</v>
      </c>
    </row>
    <row r="728" spans="2:49" x14ac:dyDescent="0.25">
      <c r="B728" s="24"/>
      <c r="C728" s="295" t="s">
        <v>225</v>
      </c>
      <c r="D728" s="23" t="str">
        <f>IFERROR(VLOOKUP($C728,'World Cup Players'!B:X,3,FALSE),0)</f>
        <v>eng England</v>
      </c>
      <c r="E728" s="30"/>
      <c r="F728" s="23">
        <f>IFERROR(VLOOKUP($C728,'World Cup Players'!B:X,9,FALSE),0)</f>
        <v>602</v>
      </c>
      <c r="G728" s="23">
        <f>IFERROR(VLOOKUP($C728,'World Cup Players'!B:X,11,FALSE),0)</f>
        <v>6</v>
      </c>
      <c r="H728" s="23">
        <f>IFERROR(VLOOKUP($C728,'World Cup Players'!B:X,12,FALSE),0)</f>
        <v>1</v>
      </c>
      <c r="I728" s="23">
        <f>IFERROR(VLOOKUP($C728,'GAME WINNING GOALS'!A:B,2,FALSE),0)</f>
        <v>3</v>
      </c>
      <c r="J728" s="23">
        <f>IFERROR(VLOOKUP($C728,'World Cup Players'!B:X,17,FALSE),0)</f>
        <v>1</v>
      </c>
      <c r="K728" s="23">
        <f>IFERROR(VLOOKUP($C728,'World Cup Players'!B:X,18,FALSE),0)</f>
        <v>0</v>
      </c>
      <c r="L728" s="44">
        <f>IFERROR(VLOOKUP($C728,'World Cup GK'!B:AE,16,FALSE),0)</f>
        <v>0</v>
      </c>
      <c r="M728" s="44">
        <f>IFERROR(VLOOKUP($C728,'World Cup GK'!B:AE,19,FALSE),0)</f>
        <v>0</v>
      </c>
      <c r="N728" s="44">
        <f>IFERROR(VLOOKUP($C728,'World Cup GK'!B:AE,14,FALSE),0)</f>
        <v>0</v>
      </c>
      <c r="O728" s="44">
        <f>IFERROR(VLOOKUP($C728,'World Cup GK'!B:AE,11,FALSE),0)</f>
        <v>0</v>
      </c>
      <c r="P728" s="43">
        <f t="shared" si="180"/>
        <v>14.746600000000001</v>
      </c>
      <c r="S728" s="24"/>
      <c r="T728" s="295" t="s">
        <v>225</v>
      </c>
      <c r="U728" s="23" t="s">
        <v>1542</v>
      </c>
      <c r="V728" s="30"/>
      <c r="W728" s="23">
        <v>402</v>
      </c>
      <c r="X728" s="23">
        <v>4</v>
      </c>
      <c r="Y728" s="23">
        <v>1</v>
      </c>
      <c r="Z728" s="23">
        <v>2</v>
      </c>
      <c r="AA728" s="23">
        <v>1</v>
      </c>
      <c r="AB728" s="23">
        <v>0</v>
      </c>
      <c r="AC728" s="44">
        <v>0</v>
      </c>
      <c r="AD728" s="44">
        <v>0</v>
      </c>
      <c r="AE728" s="44">
        <v>0</v>
      </c>
      <c r="AF728" s="44">
        <v>0</v>
      </c>
      <c r="AG728" s="43">
        <v>10.086600000000001</v>
      </c>
      <c r="AI728" s="24"/>
      <c r="AJ728" s="295" t="s">
        <v>225</v>
      </c>
      <c r="AK728" s="23" t="s">
        <v>1542</v>
      </c>
      <c r="AL728" s="30"/>
      <c r="AM728" s="397">
        <f t="shared" si="187"/>
        <v>200</v>
      </c>
      <c r="AN728" s="397">
        <f t="shared" si="188"/>
        <v>2</v>
      </c>
      <c r="AO728" s="397">
        <f t="shared" si="188"/>
        <v>0</v>
      </c>
      <c r="AP728" s="397">
        <f t="shared" si="189"/>
        <v>1</v>
      </c>
      <c r="AQ728" s="397">
        <f t="shared" si="189"/>
        <v>0</v>
      </c>
      <c r="AR728" s="397">
        <f t="shared" si="189"/>
        <v>0</v>
      </c>
      <c r="AS728" s="397">
        <f t="shared" si="189"/>
        <v>0</v>
      </c>
      <c r="AT728" s="397">
        <f t="shared" si="190"/>
        <v>0</v>
      </c>
      <c r="AU728" s="397">
        <f t="shared" si="190"/>
        <v>0</v>
      </c>
      <c r="AV728" s="397">
        <f t="shared" si="190"/>
        <v>0</v>
      </c>
      <c r="AW728" s="314">
        <f t="shared" ref="AW728:AW731" si="195">P728-AG728</f>
        <v>4.66</v>
      </c>
    </row>
    <row r="729" spans="2:49" x14ac:dyDescent="0.25">
      <c r="B729" s="24"/>
      <c r="C729" s="295" t="s">
        <v>422</v>
      </c>
      <c r="D729" s="23" t="str">
        <f>IFERROR(VLOOKUP($C729,'World Cup Players'!B:X,3,FALSE),0)</f>
        <v>ar Argentina</v>
      </c>
      <c r="E729" s="30"/>
      <c r="F729" s="23">
        <f>IFERROR(VLOOKUP($C729,'World Cup Players'!B:X,9,FALSE),0)</f>
        <v>310</v>
      </c>
      <c r="G729" s="23">
        <f>IFERROR(VLOOKUP($C729,'World Cup Players'!B:X,11,FALSE),0)</f>
        <v>3</v>
      </c>
      <c r="H729" s="23">
        <f>IFERROR(VLOOKUP($C729,'World Cup Players'!B:X,12,FALSE),0)</f>
        <v>1</v>
      </c>
      <c r="I729" s="23">
        <f>IFERROR(VLOOKUP($C729,'GAME WINNING GOALS'!A:B,2,FALSE),0)</f>
        <v>2</v>
      </c>
      <c r="J729" s="23">
        <f>IFERROR(VLOOKUP($C729,'World Cup Players'!B:X,17,FALSE),0)</f>
        <v>1</v>
      </c>
      <c r="K729" s="23">
        <f>IFERROR(VLOOKUP($C729,'World Cup Players'!B:X,18,FALSE),0)</f>
        <v>0</v>
      </c>
      <c r="L729" s="44">
        <f>IFERROR(VLOOKUP($C729,'World Cup GK'!B:AE,16,FALSE),0)</f>
        <v>0</v>
      </c>
      <c r="M729" s="44">
        <f>IFERROR(VLOOKUP($C729,'World Cup GK'!B:AE,19,FALSE),0)</f>
        <v>0</v>
      </c>
      <c r="N729" s="44">
        <f>IFERROR(VLOOKUP($C729,'World Cup GK'!B:AE,14,FALSE),0)</f>
        <v>0</v>
      </c>
      <c r="O729" s="44">
        <f>IFERROR(VLOOKUP($C729,'World Cup GK'!B:AE,11,FALSE),0)</f>
        <v>0</v>
      </c>
      <c r="P729" s="43">
        <f t="shared" si="180"/>
        <v>8.3230000000000004</v>
      </c>
      <c r="S729" s="24"/>
      <c r="T729" s="295" t="s">
        <v>422</v>
      </c>
      <c r="U729" s="23" t="s">
        <v>1404</v>
      </c>
      <c r="V729" s="30"/>
      <c r="W729" s="23">
        <v>264</v>
      </c>
      <c r="X729" s="23">
        <v>1</v>
      </c>
      <c r="Y729" s="23">
        <v>1</v>
      </c>
      <c r="Z729" s="23">
        <v>1</v>
      </c>
      <c r="AA729" s="23">
        <v>0</v>
      </c>
      <c r="AB729" s="23">
        <v>0</v>
      </c>
      <c r="AC729" s="44">
        <v>0</v>
      </c>
      <c r="AD729" s="44">
        <v>0</v>
      </c>
      <c r="AE729" s="44">
        <v>0</v>
      </c>
      <c r="AF729" s="44">
        <v>0</v>
      </c>
      <c r="AG729" s="43">
        <v>5.1912000000000003</v>
      </c>
      <c r="AI729" s="24"/>
      <c r="AJ729" s="295" t="s">
        <v>422</v>
      </c>
      <c r="AK729" s="23" t="s">
        <v>1404</v>
      </c>
      <c r="AL729" s="30"/>
      <c r="AM729" s="397">
        <f t="shared" si="187"/>
        <v>46</v>
      </c>
      <c r="AN729" s="397">
        <f t="shared" si="188"/>
        <v>2</v>
      </c>
      <c r="AO729" s="397">
        <f t="shared" si="188"/>
        <v>0</v>
      </c>
      <c r="AP729" s="397">
        <f t="shared" si="189"/>
        <v>1</v>
      </c>
      <c r="AQ729" s="397">
        <f t="shared" si="189"/>
        <v>1</v>
      </c>
      <c r="AR729" s="397">
        <f t="shared" si="189"/>
        <v>0</v>
      </c>
      <c r="AS729" s="397">
        <f t="shared" si="189"/>
        <v>0</v>
      </c>
      <c r="AT729" s="397">
        <f t="shared" si="190"/>
        <v>0</v>
      </c>
      <c r="AU729" s="397">
        <f t="shared" si="190"/>
        <v>0</v>
      </c>
      <c r="AV729" s="397">
        <f t="shared" si="190"/>
        <v>0</v>
      </c>
      <c r="AW729" s="314">
        <f t="shared" si="195"/>
        <v>3.1318000000000001</v>
      </c>
    </row>
    <row r="730" spans="2:49" x14ac:dyDescent="0.25">
      <c r="B730" s="24"/>
      <c r="C730" s="295" t="s">
        <v>475</v>
      </c>
      <c r="D730" s="23" t="str">
        <f>IFERROR(VLOOKUP($C730,'World Cup Players'!B:X,3,FALSE),0)</f>
        <v>es Spain</v>
      </c>
      <c r="E730" s="30"/>
      <c r="F730" s="23">
        <f>IFERROR(VLOOKUP($C730,'World Cup Players'!B:X,9,FALSE),0)</f>
        <v>67</v>
      </c>
      <c r="G730" s="23">
        <f>IFERROR(VLOOKUP($C730,'World Cup Players'!B:X,11,FALSE),0)</f>
        <v>0</v>
      </c>
      <c r="H730" s="23">
        <f>IFERROR(VLOOKUP($C730,'World Cup Players'!B:X,12,FALSE),0)</f>
        <v>0</v>
      </c>
      <c r="I730" s="23">
        <f>IFERROR(VLOOKUP($C730,'GAME WINNING GOALS'!A:B,2,FALSE),0)</f>
        <v>0</v>
      </c>
      <c r="J730" s="23">
        <f>IFERROR(VLOOKUP($C730,'World Cup Players'!B:X,17,FALSE),0)</f>
        <v>0</v>
      </c>
      <c r="K730" s="23">
        <f>IFERROR(VLOOKUP($C730,'World Cup Players'!B:X,18,FALSE),0)</f>
        <v>0</v>
      </c>
      <c r="L730" s="44">
        <f>IFERROR(VLOOKUP($C730,'World Cup GK'!B:AE,16,FALSE),0)</f>
        <v>0</v>
      </c>
      <c r="M730" s="44">
        <f>IFERROR(VLOOKUP($C730,'World Cup GK'!B:AE,19,FALSE),0)</f>
        <v>0</v>
      </c>
      <c r="N730" s="44">
        <f>IFERROR(VLOOKUP($C730,'World Cup GK'!B:AE,14,FALSE),0)</f>
        <v>0</v>
      </c>
      <c r="O730" s="44">
        <f>IFERROR(VLOOKUP($C730,'World Cup GK'!B:AE,11,FALSE),0)</f>
        <v>0</v>
      </c>
      <c r="P730" s="43">
        <f t="shared" si="180"/>
        <v>0.55610000000000004</v>
      </c>
      <c r="S730" s="24"/>
      <c r="T730" s="295" t="s">
        <v>475</v>
      </c>
      <c r="U730" s="23" t="s">
        <v>1275</v>
      </c>
      <c r="V730" s="30"/>
      <c r="W730" s="23">
        <v>48</v>
      </c>
      <c r="X730" s="23">
        <v>0</v>
      </c>
      <c r="Y730" s="23">
        <v>0</v>
      </c>
      <c r="Z730" s="23">
        <v>0</v>
      </c>
      <c r="AA730" s="23">
        <v>0</v>
      </c>
      <c r="AB730" s="23">
        <v>0</v>
      </c>
      <c r="AC730" s="44">
        <v>0</v>
      </c>
      <c r="AD730" s="44">
        <v>0</v>
      </c>
      <c r="AE730" s="44">
        <v>0</v>
      </c>
      <c r="AF730" s="44">
        <v>0</v>
      </c>
      <c r="AG730" s="43">
        <v>0.39839999999999998</v>
      </c>
      <c r="AI730" s="24"/>
      <c r="AJ730" s="295" t="s">
        <v>475</v>
      </c>
      <c r="AK730" s="23" t="s">
        <v>1275</v>
      </c>
      <c r="AL730" s="30"/>
      <c r="AM730" s="397">
        <f t="shared" si="187"/>
        <v>19</v>
      </c>
      <c r="AN730" s="397">
        <f t="shared" si="188"/>
        <v>0</v>
      </c>
      <c r="AO730" s="397">
        <f t="shared" si="188"/>
        <v>0</v>
      </c>
      <c r="AP730" s="397">
        <f t="shared" si="189"/>
        <v>0</v>
      </c>
      <c r="AQ730" s="397">
        <f t="shared" si="189"/>
        <v>0</v>
      </c>
      <c r="AR730" s="397">
        <f t="shared" si="189"/>
        <v>0</v>
      </c>
      <c r="AS730" s="397">
        <f t="shared" si="189"/>
        <v>0</v>
      </c>
      <c r="AT730" s="397">
        <f t="shared" si="190"/>
        <v>0</v>
      </c>
      <c r="AU730" s="397">
        <f t="shared" si="190"/>
        <v>0</v>
      </c>
      <c r="AV730" s="397">
        <f t="shared" si="190"/>
        <v>0</v>
      </c>
      <c r="AW730" s="314">
        <f t="shared" si="195"/>
        <v>0.15770000000000006</v>
      </c>
    </row>
    <row r="731" spans="2:49" x14ac:dyDescent="0.25">
      <c r="B731" s="24"/>
      <c r="C731" s="295" t="s">
        <v>734</v>
      </c>
      <c r="D731" s="23" t="str">
        <f>IFERROR(VLOOKUP($C731,'World Cup Players'!B:X,3,FALSE),0)</f>
        <v>no Norway</v>
      </c>
      <c r="E731" s="30"/>
      <c r="F731" s="23">
        <f>IFERROR(VLOOKUP($C731,'World Cup Players'!B:X,9,FALSE),0)</f>
        <v>470</v>
      </c>
      <c r="G731" s="23">
        <f>IFERROR(VLOOKUP($C731,'World Cup Players'!B:X,11,FALSE),0)</f>
        <v>0</v>
      </c>
      <c r="H731" s="23">
        <f>IFERROR(VLOOKUP($C731,'World Cup Players'!B:X,12,FALSE),0)</f>
        <v>4</v>
      </c>
      <c r="I731" s="23">
        <f>IFERROR(VLOOKUP($C731,'GAME WINNING GOALS'!A:B,2,FALSE),0)</f>
        <v>0</v>
      </c>
      <c r="J731" s="23">
        <f>IFERROR(VLOOKUP($C731,'World Cup Players'!B:X,17,FALSE),0)</f>
        <v>0</v>
      </c>
      <c r="K731" s="23">
        <f>IFERROR(VLOOKUP($C731,'World Cup Players'!B:X,18,FALSE),0)</f>
        <v>0</v>
      </c>
      <c r="L731" s="44">
        <f>IFERROR(VLOOKUP($C731,'World Cup GK'!B:AE,16,FALSE),0)</f>
        <v>0</v>
      </c>
      <c r="M731" s="44">
        <f>IFERROR(VLOOKUP($C731,'World Cup GK'!B:AE,19,FALSE),0)</f>
        <v>0</v>
      </c>
      <c r="N731" s="44">
        <f>IFERROR(VLOOKUP($C731,'World Cup GK'!B:AE,14,FALSE),0)</f>
        <v>0</v>
      </c>
      <c r="O731" s="44">
        <f>IFERROR(VLOOKUP($C731,'World Cup GK'!B:AE,11,FALSE),0)</f>
        <v>0</v>
      </c>
      <c r="P731" s="43">
        <f t="shared" si="180"/>
        <v>7.9009999999999998</v>
      </c>
      <c r="S731" s="24"/>
      <c r="T731" s="295" t="s">
        <v>734</v>
      </c>
      <c r="U731" s="23" t="s">
        <v>1397</v>
      </c>
      <c r="V731" s="30"/>
      <c r="W731" s="23">
        <v>350</v>
      </c>
      <c r="X731" s="23">
        <v>0</v>
      </c>
      <c r="Y731" s="23">
        <v>3</v>
      </c>
      <c r="Z731" s="23">
        <v>0</v>
      </c>
      <c r="AA731" s="23">
        <v>0</v>
      </c>
      <c r="AB731" s="23">
        <v>0</v>
      </c>
      <c r="AC731" s="44">
        <v>0</v>
      </c>
      <c r="AD731" s="44">
        <v>0</v>
      </c>
      <c r="AE731" s="44">
        <v>0</v>
      </c>
      <c r="AF731" s="44">
        <v>0</v>
      </c>
      <c r="AG731" s="43">
        <v>5.9050000000000002</v>
      </c>
      <c r="AI731" s="24"/>
      <c r="AJ731" s="295" t="s">
        <v>734</v>
      </c>
      <c r="AK731" s="23" t="s">
        <v>1397</v>
      </c>
      <c r="AL731" s="30"/>
      <c r="AM731" s="397">
        <f t="shared" si="187"/>
        <v>120</v>
      </c>
      <c r="AN731" s="397">
        <f t="shared" si="188"/>
        <v>0</v>
      </c>
      <c r="AO731" s="397">
        <f t="shared" si="188"/>
        <v>1</v>
      </c>
      <c r="AP731" s="397">
        <f t="shared" si="189"/>
        <v>0</v>
      </c>
      <c r="AQ731" s="397">
        <f t="shared" si="189"/>
        <v>0</v>
      </c>
      <c r="AR731" s="397">
        <f t="shared" si="189"/>
        <v>0</v>
      </c>
      <c r="AS731" s="397">
        <f t="shared" si="189"/>
        <v>0</v>
      </c>
      <c r="AT731" s="397">
        <f t="shared" si="190"/>
        <v>0</v>
      </c>
      <c r="AU731" s="397">
        <f t="shared" si="190"/>
        <v>0</v>
      </c>
      <c r="AV731" s="397">
        <f t="shared" si="190"/>
        <v>0</v>
      </c>
      <c r="AW731" s="314">
        <f t="shared" si="195"/>
        <v>1.9959999999999996</v>
      </c>
    </row>
    <row r="732" spans="2:49" x14ac:dyDescent="0.25">
      <c r="B732" s="24"/>
      <c r="C732" s="295" t="s">
        <v>543</v>
      </c>
      <c r="D732" s="23" t="str">
        <f>IFERROR(VLOOKUP($C732,'World Cup Players'!B:X,3,FALSE),0)</f>
        <v>pt Portugal</v>
      </c>
      <c r="E732" s="30"/>
      <c r="F732" s="23">
        <f>IFERROR(VLOOKUP($C732,'World Cup Players'!B:X,9,FALSE),0)</f>
        <v>376</v>
      </c>
      <c r="G732" s="23">
        <f>IFERROR(VLOOKUP($C732,'World Cup Players'!B:X,11,FALSE),0)</f>
        <v>0</v>
      </c>
      <c r="H732" s="23">
        <f>IFERROR(VLOOKUP($C732,'World Cup Players'!B:X,12,FALSE),0)</f>
        <v>0</v>
      </c>
      <c r="I732" s="23">
        <f>IFERROR(VLOOKUP($C732,'GAME WINNING GOALS'!A:B,2,FALSE),0)</f>
        <v>0</v>
      </c>
      <c r="J732" s="23">
        <f>IFERROR(VLOOKUP($C732,'World Cup Players'!B:X,17,FALSE),0)</f>
        <v>0</v>
      </c>
      <c r="K732" s="23">
        <f>IFERROR(VLOOKUP($C732,'World Cup Players'!B:X,18,FALSE),0)</f>
        <v>0</v>
      </c>
      <c r="L732" s="44">
        <f>IFERROR(VLOOKUP($C732,'World Cup GK'!B:AE,16,FALSE),0)</f>
        <v>0</v>
      </c>
      <c r="M732" s="44">
        <f>IFERROR(VLOOKUP($C732,'World Cup GK'!B:AE,19,FALSE),0)</f>
        <v>0</v>
      </c>
      <c r="N732" s="44">
        <f>IFERROR(VLOOKUP($C732,'World Cup GK'!B:AE,14,FALSE),0)</f>
        <v>0</v>
      </c>
      <c r="O732" s="44">
        <f>IFERROR(VLOOKUP($C732,'World Cup GK'!B:AE,11,FALSE),0)</f>
        <v>0</v>
      </c>
      <c r="P732" s="43">
        <f t="shared" si="180"/>
        <v>3.1208</v>
      </c>
      <c r="S732" s="24"/>
      <c r="T732" s="295" t="s">
        <v>543</v>
      </c>
      <c r="U732" s="23" t="s">
        <v>1545</v>
      </c>
      <c r="V732" s="30"/>
      <c r="W732" s="23">
        <v>376</v>
      </c>
      <c r="X732" s="23">
        <v>0</v>
      </c>
      <c r="Y732" s="23">
        <v>0</v>
      </c>
      <c r="Z732" s="23">
        <v>0</v>
      </c>
      <c r="AA732" s="23">
        <v>0</v>
      </c>
      <c r="AB732" s="23">
        <v>0</v>
      </c>
      <c r="AC732" s="44">
        <v>0</v>
      </c>
      <c r="AD732" s="44">
        <v>0</v>
      </c>
      <c r="AE732" s="44">
        <v>0</v>
      </c>
      <c r="AF732" s="44">
        <v>0</v>
      </c>
      <c r="AG732" s="43">
        <v>3.1208</v>
      </c>
      <c r="AI732" s="24"/>
      <c r="AJ732" s="295" t="s">
        <v>543</v>
      </c>
      <c r="AK732" s="23" t="s">
        <v>1545</v>
      </c>
      <c r="AL732" s="30"/>
      <c r="AM732" s="397">
        <f t="shared" si="187"/>
        <v>0</v>
      </c>
      <c r="AN732" s="397">
        <f t="shared" si="188"/>
        <v>0</v>
      </c>
      <c r="AO732" s="397">
        <f t="shared" si="188"/>
        <v>0</v>
      </c>
      <c r="AP732" s="397">
        <f t="shared" si="189"/>
        <v>0</v>
      </c>
      <c r="AQ732" s="397">
        <f t="shared" si="189"/>
        <v>0</v>
      </c>
      <c r="AR732" s="397">
        <f t="shared" si="189"/>
        <v>0</v>
      </c>
      <c r="AS732" s="397">
        <f t="shared" si="189"/>
        <v>0</v>
      </c>
      <c r="AT732" s="397">
        <f t="shared" si="190"/>
        <v>0</v>
      </c>
      <c r="AU732" s="397">
        <f t="shared" si="190"/>
        <v>0</v>
      </c>
      <c r="AV732" s="397">
        <f t="shared" si="190"/>
        <v>0</v>
      </c>
      <c r="AW732" s="314">
        <f t="shared" si="191"/>
        <v>0</v>
      </c>
    </row>
    <row r="733" spans="2:49" x14ac:dyDescent="0.25">
      <c r="B733" s="24"/>
      <c r="C733" s="295" t="s">
        <v>805</v>
      </c>
      <c r="D733" s="23" t="str">
        <f>IFERROR(VLOOKUP($C733,'World Cup Players'!B:X,3,FALSE),0)</f>
        <v>fr France</v>
      </c>
      <c r="E733" s="30"/>
      <c r="F733" s="23">
        <f>IFERROR(VLOOKUP($C733,'World Cup Players'!B:X,9,FALSE),0)</f>
        <v>85</v>
      </c>
      <c r="G733" s="23">
        <f>IFERROR(VLOOKUP($C733,'World Cup Players'!B:X,11,FALSE),0)</f>
        <v>0</v>
      </c>
      <c r="H733" s="23">
        <f>IFERROR(VLOOKUP($C733,'World Cup Players'!B:X,12,FALSE),0)</f>
        <v>0</v>
      </c>
      <c r="I733" s="23">
        <f>IFERROR(VLOOKUP($C733,'GAME WINNING GOALS'!A:B,2,FALSE),0)</f>
        <v>0</v>
      </c>
      <c r="J733" s="23">
        <f>IFERROR(VLOOKUP($C733,'World Cup Players'!B:X,17,FALSE),0)</f>
        <v>0</v>
      </c>
      <c r="K733" s="23">
        <f>IFERROR(VLOOKUP($C733,'World Cup Players'!B:X,18,FALSE),0)</f>
        <v>0</v>
      </c>
      <c r="L733" s="44">
        <f>IFERROR(VLOOKUP($C733,'World Cup GK'!B:AE,16,FALSE),0)</f>
        <v>0</v>
      </c>
      <c r="M733" s="44">
        <f>IFERROR(VLOOKUP($C733,'World Cup GK'!B:AE,19,FALSE),0)</f>
        <v>0</v>
      </c>
      <c r="N733" s="44">
        <f>IFERROR(VLOOKUP($C733,'World Cup GK'!B:AE,14,FALSE),0)</f>
        <v>0</v>
      </c>
      <c r="O733" s="44">
        <f>IFERROR(VLOOKUP($C733,'World Cup GK'!B:AE,11,FALSE),0)</f>
        <v>0</v>
      </c>
      <c r="P733" s="43">
        <f t="shared" ref="P733:P798" si="196">SUM((F733*0.0083)+G733+H733+I733+L733+M733+(N733*0.2))-((J733*0.25)+(K733*0.5))-(O733*0.25)</f>
        <v>0.70550000000000002</v>
      </c>
      <c r="S733" s="24"/>
      <c r="T733" s="295" t="s">
        <v>805</v>
      </c>
      <c r="U733" s="23" t="s">
        <v>1420</v>
      </c>
      <c r="V733" s="30"/>
      <c r="W733" s="23">
        <v>66</v>
      </c>
      <c r="X733" s="23">
        <v>0</v>
      </c>
      <c r="Y733" s="23">
        <v>0</v>
      </c>
      <c r="Z733" s="23">
        <v>0</v>
      </c>
      <c r="AA733" s="23">
        <v>0</v>
      </c>
      <c r="AB733" s="23">
        <v>0</v>
      </c>
      <c r="AC733" s="44">
        <v>0</v>
      </c>
      <c r="AD733" s="44">
        <v>0</v>
      </c>
      <c r="AE733" s="44">
        <v>0</v>
      </c>
      <c r="AF733" s="44">
        <v>0</v>
      </c>
      <c r="AG733" s="43">
        <v>0.54779999999999995</v>
      </c>
      <c r="AI733" s="24"/>
      <c r="AJ733" s="295" t="s">
        <v>805</v>
      </c>
      <c r="AK733" s="23" t="s">
        <v>1420</v>
      </c>
      <c r="AL733" s="30"/>
      <c r="AM733" s="397">
        <f t="shared" si="187"/>
        <v>19</v>
      </c>
      <c r="AN733" s="397">
        <f t="shared" si="188"/>
        <v>0</v>
      </c>
      <c r="AO733" s="397">
        <f t="shared" si="188"/>
        <v>0</v>
      </c>
      <c r="AP733" s="397">
        <f t="shared" si="189"/>
        <v>0</v>
      </c>
      <c r="AQ733" s="397">
        <f t="shared" si="189"/>
        <v>0</v>
      </c>
      <c r="AR733" s="397">
        <f t="shared" si="189"/>
        <v>0</v>
      </c>
      <c r="AS733" s="397">
        <f t="shared" si="189"/>
        <v>0</v>
      </c>
      <c r="AT733" s="397">
        <f t="shared" si="190"/>
        <v>0</v>
      </c>
      <c r="AU733" s="397">
        <f t="shared" si="190"/>
        <v>0</v>
      </c>
      <c r="AV733" s="397">
        <f t="shared" si="190"/>
        <v>0</v>
      </c>
      <c r="AW733" s="314">
        <f>P733-AG733</f>
        <v>0.15770000000000006</v>
      </c>
    </row>
    <row r="734" spans="2:49" x14ac:dyDescent="0.25">
      <c r="B734" s="24"/>
      <c r="C734" s="295" t="s">
        <v>745</v>
      </c>
      <c r="D734" s="23" t="str">
        <f>IFERROR(VLOOKUP($C734,'World Cup Players'!B:X,3,FALSE),0)</f>
        <v>nz New Zealand</v>
      </c>
      <c r="E734" s="30"/>
      <c r="F734" s="23">
        <f>IFERROR(VLOOKUP($C734,'World Cup Players'!B:X,9,FALSE),0)</f>
        <v>270</v>
      </c>
      <c r="G734" s="23">
        <f>IFERROR(VLOOKUP($C734,'World Cup Players'!B:X,11,FALSE),0)</f>
        <v>0</v>
      </c>
      <c r="H734" s="23">
        <f>IFERROR(VLOOKUP($C734,'World Cup Players'!B:X,12,FALSE),0)</f>
        <v>2</v>
      </c>
      <c r="I734" s="23">
        <f>IFERROR(VLOOKUP($C734,'GAME WINNING GOALS'!A:B,2,FALSE),0)</f>
        <v>0</v>
      </c>
      <c r="J734" s="23">
        <f>IFERROR(VLOOKUP($C734,'World Cup Players'!B:X,17,FALSE),0)</f>
        <v>0</v>
      </c>
      <c r="K734" s="23">
        <f>IFERROR(VLOOKUP($C734,'World Cup Players'!B:X,18,FALSE),0)</f>
        <v>0</v>
      </c>
      <c r="L734" s="44">
        <f>IFERROR(VLOOKUP($C734,'World Cup GK'!B:AE,16,FALSE),0)</f>
        <v>0</v>
      </c>
      <c r="M734" s="44">
        <f>IFERROR(VLOOKUP($C734,'World Cup GK'!B:AE,19,FALSE),0)</f>
        <v>0</v>
      </c>
      <c r="N734" s="44">
        <f>IFERROR(VLOOKUP($C734,'World Cup GK'!B:AE,14,FALSE),0)</f>
        <v>0</v>
      </c>
      <c r="O734" s="44">
        <f>IFERROR(VLOOKUP($C734,'World Cup GK'!B:AE,11,FALSE),0)</f>
        <v>0</v>
      </c>
      <c r="P734" s="43">
        <f t="shared" si="196"/>
        <v>4.2409999999999997</v>
      </c>
      <c r="S734" s="24"/>
      <c r="T734" s="295" t="s">
        <v>745</v>
      </c>
      <c r="U734" s="23" t="s">
        <v>1256</v>
      </c>
      <c r="V734" s="30"/>
      <c r="W734" s="23">
        <v>270</v>
      </c>
      <c r="X734" s="23">
        <v>0</v>
      </c>
      <c r="Y734" s="23">
        <v>2</v>
      </c>
      <c r="Z734" s="23">
        <v>0</v>
      </c>
      <c r="AA734" s="23">
        <v>0</v>
      </c>
      <c r="AB734" s="23">
        <v>0</v>
      </c>
      <c r="AC734" s="44">
        <v>0</v>
      </c>
      <c r="AD734" s="44">
        <v>0</v>
      </c>
      <c r="AE734" s="44">
        <v>0</v>
      </c>
      <c r="AF734" s="44">
        <v>0</v>
      </c>
      <c r="AG734" s="43">
        <v>4.2409999999999997</v>
      </c>
      <c r="AI734" s="24"/>
      <c r="AJ734" s="295" t="s">
        <v>745</v>
      </c>
      <c r="AK734" s="23" t="s">
        <v>1256</v>
      </c>
      <c r="AL734" s="30"/>
      <c r="AM734" s="397">
        <f t="shared" si="187"/>
        <v>0</v>
      </c>
      <c r="AN734" s="397">
        <f t="shared" si="188"/>
        <v>0</v>
      </c>
      <c r="AO734" s="397">
        <f t="shared" si="188"/>
        <v>0</v>
      </c>
      <c r="AP734" s="397">
        <f t="shared" si="189"/>
        <v>0</v>
      </c>
      <c r="AQ734" s="397">
        <f t="shared" si="189"/>
        <v>0</v>
      </c>
      <c r="AR734" s="397">
        <f t="shared" si="189"/>
        <v>0</v>
      </c>
      <c r="AS734" s="397">
        <f t="shared" si="189"/>
        <v>0</v>
      </c>
      <c r="AT734" s="397">
        <f t="shared" si="190"/>
        <v>0</v>
      </c>
      <c r="AU734" s="397">
        <f t="shared" si="190"/>
        <v>0</v>
      </c>
      <c r="AV734" s="397">
        <f t="shared" si="190"/>
        <v>0</v>
      </c>
      <c r="AW734" s="314">
        <f t="shared" si="191"/>
        <v>0</v>
      </c>
    </row>
    <row r="735" spans="2:49" x14ac:dyDescent="0.25">
      <c r="B735" s="24"/>
      <c r="C735" s="295" t="s">
        <v>781</v>
      </c>
      <c r="D735" s="23" t="str">
        <f>IFERROR(VLOOKUP($C735,'World Cup Players'!B:X,3,FALSE),0)</f>
        <v>jo Jordan</v>
      </c>
      <c r="E735" s="30"/>
      <c r="F735" s="23">
        <f>IFERROR(VLOOKUP($C735,'World Cup Players'!B:X,9,FALSE),0)</f>
        <v>215</v>
      </c>
      <c r="G735" s="23">
        <f>IFERROR(VLOOKUP($C735,'World Cup Players'!B:X,11,FALSE),0)</f>
        <v>1</v>
      </c>
      <c r="H735" s="23">
        <f>IFERROR(VLOOKUP($C735,'World Cup Players'!B:X,12,FALSE),0)</f>
        <v>1</v>
      </c>
      <c r="I735" s="23">
        <f>IFERROR(VLOOKUP($C735,'GAME WINNING GOALS'!A:B,2,FALSE),0)</f>
        <v>0</v>
      </c>
      <c r="J735" s="23">
        <f>IFERROR(VLOOKUP($C735,'World Cup Players'!B:X,17,FALSE),0)</f>
        <v>0</v>
      </c>
      <c r="K735" s="23">
        <f>IFERROR(VLOOKUP($C735,'World Cup Players'!B:X,18,FALSE),0)</f>
        <v>0</v>
      </c>
      <c r="L735" s="44">
        <f>IFERROR(VLOOKUP($C735,'World Cup GK'!B:AE,16,FALSE),0)</f>
        <v>0</v>
      </c>
      <c r="M735" s="44">
        <f>IFERROR(VLOOKUP($C735,'World Cup GK'!B:AE,19,FALSE),0)</f>
        <v>0</v>
      </c>
      <c r="N735" s="44">
        <f>IFERROR(VLOOKUP($C735,'World Cup GK'!B:AE,14,FALSE),0)</f>
        <v>0</v>
      </c>
      <c r="O735" s="44">
        <f>IFERROR(VLOOKUP($C735,'World Cup GK'!B:AE,11,FALSE),0)</f>
        <v>0</v>
      </c>
      <c r="P735" s="43">
        <f t="shared" si="196"/>
        <v>3.7845</v>
      </c>
      <c r="S735" s="24"/>
      <c r="T735" s="295" t="s">
        <v>781</v>
      </c>
      <c r="U735" s="23" t="s">
        <v>1387</v>
      </c>
      <c r="V735" s="30"/>
      <c r="W735" s="23">
        <v>215</v>
      </c>
      <c r="X735" s="23">
        <v>1</v>
      </c>
      <c r="Y735" s="23">
        <v>1</v>
      </c>
      <c r="Z735" s="23">
        <v>0</v>
      </c>
      <c r="AA735" s="23">
        <v>0</v>
      </c>
      <c r="AB735" s="23">
        <v>0</v>
      </c>
      <c r="AC735" s="44">
        <v>0</v>
      </c>
      <c r="AD735" s="44">
        <v>0</v>
      </c>
      <c r="AE735" s="44">
        <v>0</v>
      </c>
      <c r="AF735" s="44">
        <v>0</v>
      </c>
      <c r="AG735" s="43">
        <v>3.7845</v>
      </c>
      <c r="AI735" s="24"/>
      <c r="AJ735" s="295" t="s">
        <v>781</v>
      </c>
      <c r="AK735" s="23" t="s">
        <v>1387</v>
      </c>
      <c r="AL735" s="30"/>
      <c r="AM735" s="397">
        <f t="shared" si="187"/>
        <v>0</v>
      </c>
      <c r="AN735" s="397">
        <f t="shared" si="188"/>
        <v>0</v>
      </c>
      <c r="AO735" s="397">
        <f t="shared" si="188"/>
        <v>0</v>
      </c>
      <c r="AP735" s="397">
        <f t="shared" si="189"/>
        <v>0</v>
      </c>
      <c r="AQ735" s="397">
        <f t="shared" si="189"/>
        <v>0</v>
      </c>
      <c r="AR735" s="397">
        <f t="shared" si="189"/>
        <v>0</v>
      </c>
      <c r="AS735" s="397">
        <f t="shared" si="189"/>
        <v>0</v>
      </c>
      <c r="AT735" s="397">
        <f t="shared" si="190"/>
        <v>0</v>
      </c>
      <c r="AU735" s="397">
        <f t="shared" si="190"/>
        <v>0</v>
      </c>
      <c r="AV735" s="397">
        <f t="shared" si="190"/>
        <v>0</v>
      </c>
      <c r="AW735" s="314">
        <f t="shared" si="191"/>
        <v>0</v>
      </c>
    </row>
    <row r="736" spans="2:49" x14ac:dyDescent="0.25">
      <c r="B736" s="24"/>
      <c r="C736" s="295" t="s">
        <v>593</v>
      </c>
      <c r="D736" s="23" t="str">
        <f>IFERROR(VLOOKUP($C736,'World Cup Players'!B:X,3,FALSE),0)</f>
        <v>tr Türkiye</v>
      </c>
      <c r="E736" s="30"/>
      <c r="F736" s="23">
        <f>IFERROR(VLOOKUP($C736,'World Cup Players'!B:X,9,FALSE),0)</f>
        <v>180</v>
      </c>
      <c r="G736" s="23">
        <f>IFERROR(VLOOKUP($C736,'World Cup Players'!B:X,11,FALSE),0)</f>
        <v>0</v>
      </c>
      <c r="H736" s="23">
        <f>IFERROR(VLOOKUP($C736,'World Cup Players'!B:X,12,FALSE),0)</f>
        <v>0</v>
      </c>
      <c r="I736" s="23">
        <f>IFERROR(VLOOKUP($C736,'GAME WINNING GOALS'!A:B,2,FALSE),0)</f>
        <v>0</v>
      </c>
      <c r="J736" s="23">
        <f>IFERROR(VLOOKUP($C736,'World Cup Players'!B:X,17,FALSE),0)</f>
        <v>0</v>
      </c>
      <c r="K736" s="23">
        <f>IFERROR(VLOOKUP($C736,'World Cup Players'!B:X,18,FALSE),0)</f>
        <v>0</v>
      </c>
      <c r="L736" s="44">
        <f>IFERROR(VLOOKUP($C736,'World Cup GK'!B:AE,16,FALSE),0)</f>
        <v>0</v>
      </c>
      <c r="M736" s="44">
        <f>IFERROR(VLOOKUP($C736,'World Cup GK'!B:AE,19,FALSE),0)</f>
        <v>0</v>
      </c>
      <c r="N736" s="44">
        <f>IFERROR(VLOOKUP($C736,'World Cup GK'!B:AE,14,FALSE),0)</f>
        <v>0</v>
      </c>
      <c r="O736" s="44">
        <f>IFERROR(VLOOKUP($C736,'World Cup GK'!B:AE,11,FALSE),0)</f>
        <v>0</v>
      </c>
      <c r="P736" s="43">
        <f t="shared" si="196"/>
        <v>1.494</v>
      </c>
      <c r="S736" s="24"/>
      <c r="T736" s="295" t="s">
        <v>593</v>
      </c>
      <c r="U736" s="23" t="s">
        <v>654</v>
      </c>
      <c r="V736" s="30"/>
      <c r="W736" s="23">
        <v>180</v>
      </c>
      <c r="X736" s="23">
        <v>0</v>
      </c>
      <c r="Y736" s="23">
        <v>0</v>
      </c>
      <c r="Z736" s="23">
        <v>0</v>
      </c>
      <c r="AA736" s="23">
        <v>0</v>
      </c>
      <c r="AB736" s="23">
        <v>0</v>
      </c>
      <c r="AC736" s="44">
        <v>0</v>
      </c>
      <c r="AD736" s="44">
        <v>0</v>
      </c>
      <c r="AE736" s="44">
        <v>0</v>
      </c>
      <c r="AF736" s="44">
        <v>0</v>
      </c>
      <c r="AG736" s="43">
        <v>1.494</v>
      </c>
      <c r="AI736" s="24"/>
      <c r="AJ736" s="295" t="s">
        <v>593</v>
      </c>
      <c r="AK736" s="23" t="s">
        <v>654</v>
      </c>
      <c r="AL736" s="30"/>
      <c r="AM736" s="397">
        <f t="shared" si="187"/>
        <v>0</v>
      </c>
      <c r="AN736" s="397">
        <f t="shared" si="188"/>
        <v>0</v>
      </c>
      <c r="AO736" s="397">
        <f t="shared" si="188"/>
        <v>0</v>
      </c>
      <c r="AP736" s="397">
        <f t="shared" si="189"/>
        <v>0</v>
      </c>
      <c r="AQ736" s="397">
        <f t="shared" si="189"/>
        <v>0</v>
      </c>
      <c r="AR736" s="397">
        <f t="shared" si="189"/>
        <v>0</v>
      </c>
      <c r="AS736" s="397">
        <f t="shared" si="189"/>
        <v>0</v>
      </c>
      <c r="AT736" s="397">
        <f t="shared" si="190"/>
        <v>0</v>
      </c>
      <c r="AU736" s="397">
        <f t="shared" si="190"/>
        <v>0</v>
      </c>
      <c r="AV736" s="397">
        <f t="shared" si="190"/>
        <v>0</v>
      </c>
      <c r="AW736" s="314">
        <f t="shared" si="191"/>
        <v>0</v>
      </c>
    </row>
    <row r="737" spans="2:49" x14ac:dyDescent="0.25">
      <c r="B737" s="24"/>
      <c r="C737" s="295" t="s">
        <v>102</v>
      </c>
      <c r="D737" s="23" t="str">
        <f>IFERROR(VLOOKUP($C737,'World Cup Players'!B:X,3,FALSE),0)</f>
        <v>de Germany</v>
      </c>
      <c r="E737" s="30"/>
      <c r="F737" s="23">
        <f>IFERROR(VLOOKUP($C737,'World Cup Players'!B:X,9,FALSE),0)</f>
        <v>351</v>
      </c>
      <c r="G737" s="23">
        <f>IFERROR(VLOOKUP($C737,'World Cup Players'!B:X,11,FALSE),0)</f>
        <v>0</v>
      </c>
      <c r="H737" s="23">
        <f>IFERROR(VLOOKUP($C737,'World Cup Players'!B:X,12,FALSE),0)</f>
        <v>2</v>
      </c>
      <c r="I737" s="23">
        <f>IFERROR(VLOOKUP($C737,'GAME WINNING GOALS'!A:B,2,FALSE),0)</f>
        <v>0</v>
      </c>
      <c r="J737" s="23">
        <f>IFERROR(VLOOKUP($C737,'World Cup Players'!B:X,17,FALSE),0)</f>
        <v>0</v>
      </c>
      <c r="K737" s="23">
        <f>IFERROR(VLOOKUP($C737,'World Cup Players'!B:X,18,FALSE),0)</f>
        <v>0</v>
      </c>
      <c r="L737" s="44">
        <f>IFERROR(VLOOKUP($C737,'World Cup GK'!B:AE,16,FALSE),0)</f>
        <v>0</v>
      </c>
      <c r="M737" s="44">
        <f>IFERROR(VLOOKUP($C737,'World Cup GK'!B:AE,19,FALSE),0)</f>
        <v>0</v>
      </c>
      <c r="N737" s="44">
        <f>IFERROR(VLOOKUP($C737,'World Cup GK'!B:AE,14,FALSE),0)</f>
        <v>0</v>
      </c>
      <c r="O737" s="44">
        <f>IFERROR(VLOOKUP($C737,'World Cup GK'!B:AE,11,FALSE),0)</f>
        <v>0</v>
      </c>
      <c r="P737" s="43">
        <f t="shared" si="196"/>
        <v>4.9132999999999996</v>
      </c>
      <c r="S737" s="24"/>
      <c r="T737" s="295" t="s">
        <v>102</v>
      </c>
      <c r="U737" s="23" t="s">
        <v>634</v>
      </c>
      <c r="V737" s="30"/>
      <c r="W737" s="23">
        <v>351</v>
      </c>
      <c r="X737" s="23">
        <v>0</v>
      </c>
      <c r="Y737" s="23">
        <v>2</v>
      </c>
      <c r="Z737" s="23">
        <v>0</v>
      </c>
      <c r="AA737" s="23">
        <v>0</v>
      </c>
      <c r="AB737" s="23">
        <v>0</v>
      </c>
      <c r="AC737" s="44">
        <v>0</v>
      </c>
      <c r="AD737" s="44">
        <v>0</v>
      </c>
      <c r="AE737" s="44">
        <v>0</v>
      </c>
      <c r="AF737" s="44">
        <v>0</v>
      </c>
      <c r="AG737" s="43">
        <v>4.9132999999999996</v>
      </c>
      <c r="AI737" s="24"/>
      <c r="AJ737" s="295" t="s">
        <v>102</v>
      </c>
      <c r="AK737" s="23" t="s">
        <v>634</v>
      </c>
      <c r="AL737" s="30"/>
      <c r="AM737" s="397">
        <f t="shared" si="187"/>
        <v>0</v>
      </c>
      <c r="AN737" s="397">
        <f t="shared" si="188"/>
        <v>0</v>
      </c>
      <c r="AO737" s="397">
        <f t="shared" si="188"/>
        <v>0</v>
      </c>
      <c r="AP737" s="397">
        <f t="shared" si="189"/>
        <v>0</v>
      </c>
      <c r="AQ737" s="397">
        <f t="shared" si="189"/>
        <v>0</v>
      </c>
      <c r="AR737" s="397">
        <f t="shared" si="189"/>
        <v>0</v>
      </c>
      <c r="AS737" s="397">
        <f t="shared" si="189"/>
        <v>0</v>
      </c>
      <c r="AT737" s="397">
        <f t="shared" si="190"/>
        <v>0</v>
      </c>
      <c r="AU737" s="397">
        <f t="shared" si="190"/>
        <v>0</v>
      </c>
      <c r="AV737" s="397">
        <f t="shared" si="190"/>
        <v>0</v>
      </c>
      <c r="AW737" s="314">
        <f t="shared" si="191"/>
        <v>0</v>
      </c>
    </row>
    <row r="738" spans="2:49" x14ac:dyDescent="0.25">
      <c r="B738" s="24"/>
      <c r="C738" s="295" t="s">
        <v>409</v>
      </c>
      <c r="D738" s="23" t="str">
        <f>IFERROR(VLOOKUP($C738,'World Cup Players'!B:X,3,FALSE),0)</f>
        <v>hr Croatia</v>
      </c>
      <c r="E738" s="30"/>
      <c r="F738" s="23">
        <f>IFERROR(VLOOKUP($C738,'World Cup Players'!B:X,9,FALSE),0)</f>
        <v>139</v>
      </c>
      <c r="G738" s="23">
        <f>IFERROR(VLOOKUP($C738,'World Cup Players'!B:X,11,FALSE),0)</f>
        <v>0</v>
      </c>
      <c r="H738" s="23">
        <f>IFERROR(VLOOKUP($C738,'World Cup Players'!B:X,12,FALSE),0)</f>
        <v>0</v>
      </c>
      <c r="I738" s="23">
        <f>IFERROR(VLOOKUP($C738,'GAME WINNING GOALS'!A:B,2,FALSE),0)</f>
        <v>0</v>
      </c>
      <c r="J738" s="23">
        <f>IFERROR(VLOOKUP($C738,'World Cup Players'!B:X,17,FALSE),0)</f>
        <v>0</v>
      </c>
      <c r="K738" s="23">
        <f>IFERROR(VLOOKUP($C738,'World Cup Players'!B:X,18,FALSE),0)</f>
        <v>0</v>
      </c>
      <c r="L738" s="44">
        <f>IFERROR(VLOOKUP($C738,'World Cup GK'!B:AE,16,FALSE),0)</f>
        <v>0</v>
      </c>
      <c r="M738" s="44">
        <f>IFERROR(VLOOKUP($C738,'World Cup GK'!B:AE,19,FALSE),0)</f>
        <v>0</v>
      </c>
      <c r="N738" s="44">
        <f>IFERROR(VLOOKUP($C738,'World Cup GK'!B:AE,14,FALSE),0)</f>
        <v>0</v>
      </c>
      <c r="O738" s="44">
        <f>IFERROR(VLOOKUP($C738,'World Cup GK'!B:AE,11,FALSE),0)</f>
        <v>0</v>
      </c>
      <c r="P738" s="43">
        <f t="shared" si="196"/>
        <v>1.1536999999999999</v>
      </c>
      <c r="S738" s="24"/>
      <c r="T738" s="295" t="s">
        <v>409</v>
      </c>
      <c r="U738" s="23" t="s">
        <v>1559</v>
      </c>
      <c r="V738" s="30"/>
      <c r="W738" s="23">
        <v>139</v>
      </c>
      <c r="X738" s="23">
        <v>0</v>
      </c>
      <c r="Y738" s="23">
        <v>0</v>
      </c>
      <c r="Z738" s="23">
        <v>0</v>
      </c>
      <c r="AA738" s="23">
        <v>0</v>
      </c>
      <c r="AB738" s="23">
        <v>0</v>
      </c>
      <c r="AC738" s="44">
        <v>0</v>
      </c>
      <c r="AD738" s="44">
        <v>0</v>
      </c>
      <c r="AE738" s="44">
        <v>0</v>
      </c>
      <c r="AF738" s="44">
        <v>0</v>
      </c>
      <c r="AG738" s="43">
        <v>1.1536999999999999</v>
      </c>
      <c r="AI738" s="24"/>
      <c r="AJ738" s="295" t="s">
        <v>409</v>
      </c>
      <c r="AK738" s="23" t="s">
        <v>1559</v>
      </c>
      <c r="AL738" s="30"/>
      <c r="AM738" s="397">
        <f t="shared" si="187"/>
        <v>0</v>
      </c>
      <c r="AN738" s="397">
        <f t="shared" si="188"/>
        <v>0</v>
      </c>
      <c r="AO738" s="397">
        <f t="shared" si="188"/>
        <v>0</v>
      </c>
      <c r="AP738" s="397">
        <f t="shared" si="189"/>
        <v>0</v>
      </c>
      <c r="AQ738" s="397">
        <f t="shared" si="189"/>
        <v>0</v>
      </c>
      <c r="AR738" s="397">
        <f t="shared" si="189"/>
        <v>0</v>
      </c>
      <c r="AS738" s="397">
        <f t="shared" si="189"/>
        <v>0</v>
      </c>
      <c r="AT738" s="397">
        <f t="shared" si="190"/>
        <v>0</v>
      </c>
      <c r="AU738" s="397">
        <f t="shared" si="190"/>
        <v>0</v>
      </c>
      <c r="AV738" s="397">
        <f t="shared" si="190"/>
        <v>0</v>
      </c>
      <c r="AW738" s="314">
        <f t="shared" si="191"/>
        <v>0</v>
      </c>
    </row>
    <row r="739" spans="2:49" x14ac:dyDescent="0.25">
      <c r="B739" s="24"/>
      <c r="C739" s="295" t="s">
        <v>539</v>
      </c>
      <c r="D739" s="23" t="str">
        <f>IFERROR(VLOOKUP($C739,'World Cup Players'!B:X,3,FALSE),0)</f>
        <v>fr France</v>
      </c>
      <c r="E739" s="30"/>
      <c r="F739" s="23">
        <f>IFERROR(VLOOKUP($C739,'World Cup Players'!B:X,9,FALSE),0)</f>
        <v>479</v>
      </c>
      <c r="G739" s="23">
        <f>IFERROR(VLOOKUP($C739,'World Cup Players'!B:X,11,FALSE),0)</f>
        <v>0</v>
      </c>
      <c r="H739" s="23">
        <f>IFERROR(VLOOKUP($C739,'World Cup Players'!B:X,12,FALSE),0)</f>
        <v>0</v>
      </c>
      <c r="I739" s="41">
        <f>IFERROR(VLOOKUP($C739,'GAME WINNING GOALS'!A:B,2,FALSE),0)</f>
        <v>0</v>
      </c>
      <c r="J739" s="23">
        <f>IFERROR(VLOOKUP($C739,'World Cup Players'!B:X,17,FALSE),0)</f>
        <v>0</v>
      </c>
      <c r="K739" s="23">
        <f>IFERROR(VLOOKUP($C739,'World Cup Players'!B:X,18,FALSE),0)</f>
        <v>0</v>
      </c>
      <c r="L739" s="44">
        <f>IFERROR(VLOOKUP($C739,'World Cup GK'!B:AE,16,FALSE),0)</f>
        <v>0</v>
      </c>
      <c r="M739" s="44">
        <f>IFERROR(VLOOKUP($C739,'World Cup GK'!B:AE,19,FALSE),0)</f>
        <v>0</v>
      </c>
      <c r="N739" s="44">
        <f>IFERROR(VLOOKUP($C739,'World Cup GK'!B:AE,14,FALSE),0)</f>
        <v>0</v>
      </c>
      <c r="O739" s="44">
        <f>IFERROR(VLOOKUP($C739,'World Cup GK'!B:AE,11,FALSE),0)</f>
        <v>0</v>
      </c>
      <c r="P739" s="43">
        <f t="shared" si="196"/>
        <v>3.9757000000000002</v>
      </c>
      <c r="S739" s="24"/>
      <c r="T739" s="295" t="s">
        <v>539</v>
      </c>
      <c r="U739" s="23" t="s">
        <v>1420</v>
      </c>
      <c r="V739" s="30"/>
      <c r="W739" s="23">
        <v>360</v>
      </c>
      <c r="X739" s="23">
        <v>0</v>
      </c>
      <c r="Y739" s="23">
        <v>0</v>
      </c>
      <c r="Z739" s="41">
        <v>0</v>
      </c>
      <c r="AA739" s="23">
        <v>0</v>
      </c>
      <c r="AB739" s="23">
        <v>0</v>
      </c>
      <c r="AC739" s="44">
        <v>0</v>
      </c>
      <c r="AD739" s="44">
        <v>0</v>
      </c>
      <c r="AE739" s="44">
        <v>0</v>
      </c>
      <c r="AF739" s="44">
        <v>0</v>
      </c>
      <c r="AG739" s="43">
        <v>2.988</v>
      </c>
      <c r="AI739" s="24"/>
      <c r="AJ739" s="295" t="s">
        <v>539</v>
      </c>
      <c r="AK739" s="23" t="s">
        <v>1420</v>
      </c>
      <c r="AL739" s="30"/>
      <c r="AM739" s="397">
        <f t="shared" si="187"/>
        <v>119</v>
      </c>
      <c r="AN739" s="397">
        <f t="shared" si="188"/>
        <v>0</v>
      </c>
      <c r="AO739" s="397">
        <f t="shared" si="188"/>
        <v>0</v>
      </c>
      <c r="AP739" s="397">
        <f t="shared" si="189"/>
        <v>0</v>
      </c>
      <c r="AQ739" s="397">
        <f t="shared" si="189"/>
        <v>0</v>
      </c>
      <c r="AR739" s="397">
        <f t="shared" si="189"/>
        <v>0</v>
      </c>
      <c r="AS739" s="397">
        <f t="shared" si="189"/>
        <v>0</v>
      </c>
      <c r="AT739" s="397">
        <f t="shared" si="190"/>
        <v>0</v>
      </c>
      <c r="AU739" s="397">
        <f t="shared" si="190"/>
        <v>0</v>
      </c>
      <c r="AV739" s="397">
        <f t="shared" si="190"/>
        <v>0</v>
      </c>
      <c r="AW739" s="314">
        <f>P739-AG739</f>
        <v>0.98770000000000024</v>
      </c>
    </row>
    <row r="740" spans="2:49" x14ac:dyDescent="0.25">
      <c r="B740" s="24"/>
      <c r="C740" s="295" t="s">
        <v>379</v>
      </c>
      <c r="D740" s="23" t="str">
        <f>IFERROR(VLOOKUP($C740,'World Cup Players'!B:X,3,FALSE),0)</f>
        <v>nl Netherlands</v>
      </c>
      <c r="E740" s="30"/>
      <c r="F740" s="23">
        <f>IFERROR(VLOOKUP($C740,'World Cup Players'!B:X,9,FALSE),0)</f>
        <v>390</v>
      </c>
      <c r="G740" s="23">
        <f>IFERROR(VLOOKUP($C740,'World Cup Players'!B:X,11,FALSE),0)</f>
        <v>0</v>
      </c>
      <c r="H740" s="23">
        <f>IFERROR(VLOOKUP($C740,'World Cup Players'!B:X,12,FALSE),0)</f>
        <v>2</v>
      </c>
      <c r="I740" s="41">
        <f>IFERROR(VLOOKUP($C740,'GAME WINNING GOALS'!A:B,2,FALSE),0)</f>
        <v>0</v>
      </c>
      <c r="J740" s="23">
        <f>IFERROR(VLOOKUP($C740,'World Cup Players'!B:X,17,FALSE),0)</f>
        <v>0</v>
      </c>
      <c r="K740" s="23">
        <f>IFERROR(VLOOKUP($C740,'World Cup Players'!B:X,18,FALSE),0)</f>
        <v>0</v>
      </c>
      <c r="L740" s="44">
        <f>IFERROR(VLOOKUP($C740,'World Cup GK'!B:AE,16,FALSE),0)</f>
        <v>0</v>
      </c>
      <c r="M740" s="44">
        <f>IFERROR(VLOOKUP($C740,'World Cup GK'!B:AE,19,FALSE),0)</f>
        <v>0</v>
      </c>
      <c r="N740" s="44">
        <f>IFERROR(VLOOKUP($C740,'World Cup GK'!B:AE,14,FALSE),0)</f>
        <v>0</v>
      </c>
      <c r="O740" s="44">
        <f>IFERROR(VLOOKUP($C740,'World Cup GK'!B:AE,11,FALSE),0)</f>
        <v>0</v>
      </c>
      <c r="P740" s="43">
        <f t="shared" si="196"/>
        <v>5.2370000000000001</v>
      </c>
      <c r="S740" s="24"/>
      <c r="T740" s="295" t="s">
        <v>379</v>
      </c>
      <c r="U740" s="23" t="s">
        <v>647</v>
      </c>
      <c r="V740" s="30"/>
      <c r="W740" s="23">
        <v>390</v>
      </c>
      <c r="X740" s="23">
        <v>0</v>
      </c>
      <c r="Y740" s="23">
        <v>2</v>
      </c>
      <c r="Z740" s="41">
        <v>0</v>
      </c>
      <c r="AA740" s="23">
        <v>0</v>
      </c>
      <c r="AB740" s="23">
        <v>0</v>
      </c>
      <c r="AC740" s="44">
        <v>0</v>
      </c>
      <c r="AD740" s="44">
        <v>0</v>
      </c>
      <c r="AE740" s="44">
        <v>0</v>
      </c>
      <c r="AF740" s="44">
        <v>0</v>
      </c>
      <c r="AG740" s="43">
        <v>5.2370000000000001</v>
      </c>
      <c r="AI740" s="24"/>
      <c r="AJ740" s="295" t="s">
        <v>379</v>
      </c>
      <c r="AK740" s="23" t="s">
        <v>647</v>
      </c>
      <c r="AL740" s="30"/>
      <c r="AM740" s="397">
        <f t="shared" si="187"/>
        <v>0</v>
      </c>
      <c r="AN740" s="397">
        <f t="shared" si="188"/>
        <v>0</v>
      </c>
      <c r="AO740" s="397">
        <f t="shared" si="188"/>
        <v>0</v>
      </c>
      <c r="AP740" s="397">
        <f t="shared" si="189"/>
        <v>0</v>
      </c>
      <c r="AQ740" s="397">
        <f t="shared" si="189"/>
        <v>0</v>
      </c>
      <c r="AR740" s="397">
        <f t="shared" si="189"/>
        <v>0</v>
      </c>
      <c r="AS740" s="397">
        <f t="shared" si="189"/>
        <v>0</v>
      </c>
      <c r="AT740" s="397">
        <f t="shared" si="190"/>
        <v>0</v>
      </c>
      <c r="AU740" s="397">
        <f t="shared" si="190"/>
        <v>0</v>
      </c>
      <c r="AV740" s="397">
        <f t="shared" si="190"/>
        <v>0</v>
      </c>
      <c r="AW740" s="314">
        <f t="shared" si="191"/>
        <v>0</v>
      </c>
    </row>
    <row r="741" spans="2:49" x14ac:dyDescent="0.25">
      <c r="B741" s="24"/>
      <c r="C741" s="295" t="s">
        <v>558</v>
      </c>
      <c r="D741" s="23" t="str">
        <f>IFERROR(VLOOKUP($C741,'World Cup Players'!B:X,3,FALSE),0)</f>
        <v>fr France</v>
      </c>
      <c r="E741" s="30"/>
      <c r="F741" s="23">
        <f>IFERROR(VLOOKUP($C741,'World Cup Players'!B:X,9,FALSE),0)</f>
        <v>630</v>
      </c>
      <c r="G741" s="23">
        <f>IFERROR(VLOOKUP($C741,'World Cup Players'!B:X,11,FALSE),0)</f>
        <v>0</v>
      </c>
      <c r="H741" s="23">
        <f>IFERROR(VLOOKUP($C741,'World Cup Players'!B:X,12,FALSE),0)</f>
        <v>0</v>
      </c>
      <c r="I741" s="41">
        <f>IFERROR(VLOOKUP($C741,'GAME WINNING GOALS'!A:B,2,FALSE),0)</f>
        <v>0</v>
      </c>
      <c r="J741" s="23">
        <f>IFERROR(VLOOKUP($C741,'World Cup Players'!B:X,17,FALSE),0)</f>
        <v>0</v>
      </c>
      <c r="K741" s="23">
        <f>IFERROR(VLOOKUP($C741,'World Cup Players'!B:X,18,FALSE),0)</f>
        <v>0</v>
      </c>
      <c r="L741" s="44">
        <f>IFERROR(VLOOKUP($C741,'World Cup GK'!B:AE,16,FALSE),0)</f>
        <v>6</v>
      </c>
      <c r="M741" s="44">
        <f>IFERROR(VLOOKUP($C741,'World Cup GK'!B:AE,19,FALSE),0)</f>
        <v>4</v>
      </c>
      <c r="N741" s="44">
        <f>IFERROR(VLOOKUP($C741,'World Cup GK'!B:AE,14,FALSE),0)</f>
        <v>8</v>
      </c>
      <c r="O741" s="44">
        <f>IFERROR(VLOOKUP($C741,'World Cup GK'!B:AE,11,FALSE),0)</f>
        <v>4</v>
      </c>
      <c r="P741" s="43">
        <f t="shared" si="196"/>
        <v>15.829000000000001</v>
      </c>
      <c r="S741" s="24"/>
      <c r="T741" s="295" t="s">
        <v>558</v>
      </c>
      <c r="U741" s="23" t="s">
        <v>1420</v>
      </c>
      <c r="V741" s="30"/>
      <c r="W741" s="23">
        <v>450</v>
      </c>
      <c r="X741" s="23">
        <v>0</v>
      </c>
      <c r="Y741" s="23">
        <v>0</v>
      </c>
      <c r="Z741" s="41">
        <v>0</v>
      </c>
      <c r="AA741" s="23">
        <v>0</v>
      </c>
      <c r="AB741" s="23">
        <v>0</v>
      </c>
      <c r="AC741" s="44">
        <v>5</v>
      </c>
      <c r="AD741" s="44">
        <v>3</v>
      </c>
      <c r="AE741" s="44">
        <v>7</v>
      </c>
      <c r="AF741" s="44">
        <v>2</v>
      </c>
      <c r="AG741" s="43">
        <v>12.635</v>
      </c>
      <c r="AI741" s="24"/>
      <c r="AJ741" s="295" t="s">
        <v>558</v>
      </c>
      <c r="AK741" s="23" t="s">
        <v>1420</v>
      </c>
      <c r="AL741" s="30"/>
      <c r="AM741" s="397">
        <f t="shared" si="187"/>
        <v>180</v>
      </c>
      <c r="AN741" s="397">
        <f t="shared" si="188"/>
        <v>0</v>
      </c>
      <c r="AO741" s="397">
        <f t="shared" si="188"/>
        <v>0</v>
      </c>
      <c r="AP741" s="397">
        <f t="shared" si="189"/>
        <v>0</v>
      </c>
      <c r="AQ741" s="397">
        <f t="shared" si="189"/>
        <v>0</v>
      </c>
      <c r="AR741" s="397">
        <f t="shared" si="189"/>
        <v>0</v>
      </c>
      <c r="AS741" s="397">
        <f t="shared" si="189"/>
        <v>1</v>
      </c>
      <c r="AT741" s="397">
        <f t="shared" si="190"/>
        <v>1</v>
      </c>
      <c r="AU741" s="397">
        <f t="shared" si="190"/>
        <v>1</v>
      </c>
      <c r="AV741" s="397">
        <f t="shared" si="190"/>
        <v>2</v>
      </c>
      <c r="AW741" s="314">
        <f t="shared" ref="AW741:AW743" si="197">P741-AG741</f>
        <v>3.1940000000000008</v>
      </c>
    </row>
    <row r="742" spans="2:49" x14ac:dyDescent="0.25">
      <c r="B742" s="24"/>
      <c r="C742" s="295" t="s">
        <v>45</v>
      </c>
      <c r="D742" s="23" t="str">
        <f>IFERROR(VLOOKUP($C742,'World Cup Players'!B:X,3,FALSE),0)</f>
        <v>eng England</v>
      </c>
      <c r="E742" s="30"/>
      <c r="F742" s="23">
        <f>IFERROR(VLOOKUP($C742,'World Cup Players'!B:X,9,FALSE),0)</f>
        <v>660</v>
      </c>
      <c r="G742" s="23">
        <f>IFERROR(VLOOKUP($C742,'World Cup Players'!B:X,11,FALSE),0)</f>
        <v>0</v>
      </c>
      <c r="H742" s="23">
        <f>IFERROR(VLOOKUP($C742,'World Cup Players'!B:X,12,FALSE),0)</f>
        <v>0</v>
      </c>
      <c r="I742" s="41">
        <f>IFERROR(VLOOKUP($C742,'GAME WINNING GOALS'!A:B,2,FALSE),0)</f>
        <v>0</v>
      </c>
      <c r="J742" s="23">
        <f>IFERROR(VLOOKUP($C742,'World Cup Players'!B:X,17,FALSE),0)</f>
        <v>0</v>
      </c>
      <c r="K742" s="23">
        <f>IFERROR(VLOOKUP($C742,'World Cup Players'!B:X,18,FALSE),0)</f>
        <v>0</v>
      </c>
      <c r="L742" s="44">
        <f>IFERROR(VLOOKUP($C742,'World Cup GK'!B:AE,16,FALSE),0)</f>
        <v>5</v>
      </c>
      <c r="M742" s="44">
        <f>IFERROR(VLOOKUP($C742,'World Cup GK'!B:AE,19,FALSE),0)</f>
        <v>2</v>
      </c>
      <c r="N742" s="44">
        <f>IFERROR(VLOOKUP($C742,'World Cup GK'!B:AE,14,FALSE),0)</f>
        <v>15</v>
      </c>
      <c r="O742" s="44">
        <f>IFERROR(VLOOKUP($C742,'World Cup GK'!B:AE,11,FALSE),0)</f>
        <v>8</v>
      </c>
      <c r="P742" s="43">
        <f t="shared" si="196"/>
        <v>13.478</v>
      </c>
      <c r="S742" s="24"/>
      <c r="T742" s="295" t="s">
        <v>45</v>
      </c>
      <c r="U742" s="23" t="s">
        <v>1542</v>
      </c>
      <c r="V742" s="30"/>
      <c r="W742" s="23">
        <v>450</v>
      </c>
      <c r="X742" s="23">
        <v>0</v>
      </c>
      <c r="Y742" s="23">
        <v>0</v>
      </c>
      <c r="Z742" s="41">
        <v>0</v>
      </c>
      <c r="AA742" s="23">
        <v>0</v>
      </c>
      <c r="AB742" s="23">
        <v>0</v>
      </c>
      <c r="AC742" s="44">
        <v>4</v>
      </c>
      <c r="AD742" s="44">
        <v>2</v>
      </c>
      <c r="AE742" s="44">
        <v>9</v>
      </c>
      <c r="AF742" s="44">
        <v>5</v>
      </c>
      <c r="AG742" s="43">
        <v>10.285</v>
      </c>
      <c r="AI742" s="24"/>
      <c r="AJ742" s="295" t="s">
        <v>45</v>
      </c>
      <c r="AK742" s="23" t="s">
        <v>1542</v>
      </c>
      <c r="AL742" s="30"/>
      <c r="AM742" s="397">
        <f t="shared" si="187"/>
        <v>210</v>
      </c>
      <c r="AN742" s="397">
        <f t="shared" si="188"/>
        <v>0</v>
      </c>
      <c r="AO742" s="397">
        <f t="shared" si="188"/>
        <v>0</v>
      </c>
      <c r="AP742" s="397">
        <f t="shared" si="189"/>
        <v>0</v>
      </c>
      <c r="AQ742" s="397">
        <f t="shared" si="189"/>
        <v>0</v>
      </c>
      <c r="AR742" s="397">
        <f t="shared" si="189"/>
        <v>0</v>
      </c>
      <c r="AS742" s="397">
        <f t="shared" si="189"/>
        <v>1</v>
      </c>
      <c r="AT742" s="397">
        <f t="shared" si="190"/>
        <v>0</v>
      </c>
      <c r="AU742" s="397">
        <f t="shared" si="190"/>
        <v>6</v>
      </c>
      <c r="AV742" s="397">
        <f t="shared" si="190"/>
        <v>3</v>
      </c>
      <c r="AW742" s="314">
        <f t="shared" si="197"/>
        <v>3.1929999999999996</v>
      </c>
    </row>
    <row r="743" spans="2:49" x14ac:dyDescent="0.25">
      <c r="B743" s="24"/>
      <c r="C743" s="295" t="s">
        <v>400</v>
      </c>
      <c r="D743" s="23" t="str">
        <f>IFERROR(VLOOKUP($C743,'World Cup Players'!B:X,3,FALSE),0)</f>
        <v>ma Morocco</v>
      </c>
      <c r="E743" s="30"/>
      <c r="F743" s="23">
        <f>IFERROR(VLOOKUP($C743,'World Cup Players'!B:X,9,FALSE),0)</f>
        <v>570</v>
      </c>
      <c r="G743" s="23">
        <f>IFERROR(VLOOKUP($C743,'World Cup Players'!B:X,11,FALSE),0)</f>
        <v>0</v>
      </c>
      <c r="H743" s="23">
        <f>IFERROR(VLOOKUP($C743,'World Cup Players'!B:X,12,FALSE),0)</f>
        <v>0</v>
      </c>
      <c r="I743" s="23">
        <f>IFERROR(VLOOKUP($C743,'GAME WINNING GOALS'!A:B,2,FALSE),0)</f>
        <v>0</v>
      </c>
      <c r="J743" s="23">
        <f>IFERROR(VLOOKUP($C743,'World Cup Players'!B:X,17,FALSE),0)</f>
        <v>0</v>
      </c>
      <c r="K743" s="23">
        <f>IFERROR(VLOOKUP($C743,'World Cup Players'!B:X,18,FALSE),0)</f>
        <v>0</v>
      </c>
      <c r="L743" s="44">
        <f>IFERROR(VLOOKUP($C743,'World Cup GK'!B:AE,16,FALSE),0)</f>
        <v>3</v>
      </c>
      <c r="M743" s="44">
        <f>IFERROR(VLOOKUP($C743,'World Cup GK'!B:AE,19,FALSE),0)</f>
        <v>2</v>
      </c>
      <c r="N743" s="44">
        <f>IFERROR(VLOOKUP($C743,'World Cup GK'!B:AE,14,FALSE),0)</f>
        <v>14</v>
      </c>
      <c r="O743" s="44">
        <f>IFERROR(VLOOKUP($C743,'World Cup GK'!B:AE,11,FALSE),0)</f>
        <v>6</v>
      </c>
      <c r="P743" s="43">
        <f t="shared" si="196"/>
        <v>11.031000000000001</v>
      </c>
      <c r="S743" s="24"/>
      <c r="T743" s="295" t="s">
        <v>400</v>
      </c>
      <c r="U743" s="23" t="s">
        <v>992</v>
      </c>
      <c r="V743" s="30"/>
      <c r="W743" s="23">
        <v>480</v>
      </c>
      <c r="X743" s="23">
        <v>0</v>
      </c>
      <c r="Y743" s="23">
        <v>0</v>
      </c>
      <c r="Z743" s="23">
        <v>0</v>
      </c>
      <c r="AA743" s="23">
        <v>0</v>
      </c>
      <c r="AB743" s="23">
        <v>0</v>
      </c>
      <c r="AC743" s="44">
        <v>3</v>
      </c>
      <c r="AD743" s="44">
        <v>2</v>
      </c>
      <c r="AE743" s="44">
        <v>9</v>
      </c>
      <c r="AF743" s="44">
        <v>4</v>
      </c>
      <c r="AG743" s="43">
        <v>9.7840000000000007</v>
      </c>
      <c r="AI743" s="24"/>
      <c r="AJ743" s="295" t="s">
        <v>400</v>
      </c>
      <c r="AK743" s="23" t="s">
        <v>992</v>
      </c>
      <c r="AL743" s="30"/>
      <c r="AM743" s="397">
        <f t="shared" si="187"/>
        <v>90</v>
      </c>
      <c r="AN743" s="397">
        <f t="shared" si="188"/>
        <v>0</v>
      </c>
      <c r="AO743" s="397">
        <f t="shared" si="188"/>
        <v>0</v>
      </c>
      <c r="AP743" s="397">
        <f t="shared" si="189"/>
        <v>0</v>
      </c>
      <c r="AQ743" s="397">
        <f t="shared" si="189"/>
        <v>0</v>
      </c>
      <c r="AR743" s="397">
        <f t="shared" si="189"/>
        <v>0</v>
      </c>
      <c r="AS743" s="397">
        <f t="shared" si="189"/>
        <v>0</v>
      </c>
      <c r="AT743" s="397">
        <f t="shared" si="190"/>
        <v>0</v>
      </c>
      <c r="AU743" s="397">
        <f t="shared" si="190"/>
        <v>5</v>
      </c>
      <c r="AV743" s="397">
        <f t="shared" si="190"/>
        <v>2</v>
      </c>
      <c r="AW743" s="314">
        <f t="shared" si="197"/>
        <v>1.2469999999999999</v>
      </c>
    </row>
    <row r="744" spans="2:49" x14ac:dyDescent="0.25">
      <c r="B744" s="24"/>
      <c r="C744" s="295" t="s">
        <v>788</v>
      </c>
      <c r="D744" s="23" t="str">
        <f>IFERROR(VLOOKUP($C744,'World Cup Players'!B:X,3,FALSE),0)</f>
        <v>tr Türkiye</v>
      </c>
      <c r="E744" s="30"/>
      <c r="F744" s="23">
        <f>IFERROR(VLOOKUP($C744,'World Cup Players'!B:X,9,FALSE),0)</f>
        <v>270</v>
      </c>
      <c r="G744" s="23">
        <f>IFERROR(VLOOKUP($C744,'World Cup Players'!B:X,11,FALSE),0)</f>
        <v>0</v>
      </c>
      <c r="H744" s="23">
        <f>IFERROR(VLOOKUP($C744,'World Cup Players'!B:X,12,FALSE),0)</f>
        <v>0</v>
      </c>
      <c r="I744" s="23">
        <f>IFERROR(VLOOKUP($C744,'GAME WINNING GOALS'!A:B,2,FALSE),0)</f>
        <v>0</v>
      </c>
      <c r="J744" s="23">
        <f>IFERROR(VLOOKUP($C744,'World Cup Players'!B:X,17,FALSE),0)</f>
        <v>0</v>
      </c>
      <c r="K744" s="23">
        <f>IFERROR(VLOOKUP($C744,'World Cup Players'!B:X,18,FALSE),0)</f>
        <v>0</v>
      </c>
      <c r="L744" s="44">
        <f>IFERROR(VLOOKUP($C744,'World Cup GK'!B:AE,16,FALSE),0)</f>
        <v>1</v>
      </c>
      <c r="M744" s="44">
        <f>IFERROR(VLOOKUP($C744,'World Cup GK'!B:AE,19,FALSE),0)</f>
        <v>0</v>
      </c>
      <c r="N744" s="44">
        <f>IFERROR(VLOOKUP($C744,'World Cup GK'!B:AE,14,FALSE),0)</f>
        <v>8</v>
      </c>
      <c r="O744" s="44">
        <f>IFERROR(VLOOKUP($C744,'World Cup GK'!B:AE,11,FALSE),0)</f>
        <v>5</v>
      </c>
      <c r="P744" s="43">
        <f t="shared" si="196"/>
        <v>3.5910000000000002</v>
      </c>
      <c r="S744" s="24"/>
      <c r="T744" s="295" t="s">
        <v>788</v>
      </c>
      <c r="U744" s="23" t="s">
        <v>654</v>
      </c>
      <c r="V744" s="30"/>
      <c r="W744" s="23">
        <v>270</v>
      </c>
      <c r="X744" s="23">
        <v>0</v>
      </c>
      <c r="Y744" s="23">
        <v>0</v>
      </c>
      <c r="Z744" s="23">
        <v>0</v>
      </c>
      <c r="AA744" s="23">
        <v>0</v>
      </c>
      <c r="AB744" s="23">
        <v>0</v>
      </c>
      <c r="AC744" s="44">
        <v>1</v>
      </c>
      <c r="AD744" s="44">
        <v>0</v>
      </c>
      <c r="AE744" s="44">
        <v>8</v>
      </c>
      <c r="AF744" s="44">
        <v>5</v>
      </c>
      <c r="AG744" s="43">
        <v>3.5910000000000002</v>
      </c>
      <c r="AI744" s="24"/>
      <c r="AJ744" s="295" t="s">
        <v>788</v>
      </c>
      <c r="AK744" s="23" t="s">
        <v>654</v>
      </c>
      <c r="AL744" s="30"/>
      <c r="AM744" s="397">
        <f t="shared" si="187"/>
        <v>0</v>
      </c>
      <c r="AN744" s="397">
        <f t="shared" si="188"/>
        <v>0</v>
      </c>
      <c r="AO744" s="397">
        <f t="shared" si="188"/>
        <v>0</v>
      </c>
      <c r="AP744" s="397">
        <f t="shared" si="189"/>
        <v>0</v>
      </c>
      <c r="AQ744" s="397">
        <f t="shared" si="189"/>
        <v>0</v>
      </c>
      <c r="AR744" s="397">
        <f t="shared" si="189"/>
        <v>0</v>
      </c>
      <c r="AS744" s="397">
        <f t="shared" si="189"/>
        <v>0</v>
      </c>
      <c r="AT744" s="397">
        <f t="shared" si="190"/>
        <v>0</v>
      </c>
      <c r="AU744" s="397">
        <f t="shared" si="190"/>
        <v>0</v>
      </c>
      <c r="AV744" s="397">
        <f t="shared" si="190"/>
        <v>0</v>
      </c>
      <c r="AW744" s="314">
        <f t="shared" si="191"/>
        <v>0</v>
      </c>
    </row>
    <row r="745" spans="2:49" ht="16.5" thickBot="1" x14ac:dyDescent="0.3">
      <c r="B745" s="24"/>
      <c r="C745" s="295" t="s">
        <v>763</v>
      </c>
      <c r="D745" s="23" t="str">
        <f>IFERROR(VLOOKUP($C745,'World Cup Players'!B:X,3,FALSE),0)</f>
        <v>ci Côte d'Ivoire</v>
      </c>
      <c r="E745" s="30"/>
      <c r="F745" s="23">
        <f>IFERROR(VLOOKUP($C745,'World Cup Players'!B:X,9,FALSE),0)</f>
        <v>360</v>
      </c>
      <c r="G745" s="23">
        <f>IFERROR(VLOOKUP($C745,'World Cup Players'!B:X,11,FALSE),0)</f>
        <v>0</v>
      </c>
      <c r="H745" s="23">
        <f>IFERROR(VLOOKUP($C745,'World Cup Players'!B:X,12,FALSE),0)</f>
        <v>0</v>
      </c>
      <c r="I745" s="23">
        <f>IFERROR(VLOOKUP($C745,'GAME WINNING GOALS'!A:B,2,FALSE),0)</f>
        <v>0</v>
      </c>
      <c r="J745" s="23">
        <f>IFERROR(VLOOKUP($C745,'World Cup Players'!#REF!,16,FALSE),0)</f>
        <v>0</v>
      </c>
      <c r="K745" s="23">
        <f>IFERROR(VLOOKUP($C745,'World Cup Players'!#REF!,16,FALSE),0)</f>
        <v>0</v>
      </c>
      <c r="L745" s="44">
        <f>IFERROR(VLOOKUP($C745,'World Cup GK'!B:AE,16,FALSE),0)</f>
        <v>2</v>
      </c>
      <c r="M745" s="44">
        <f>IFERROR(VLOOKUP($C745,'World Cup GK'!B:AE,19,FALSE),0)</f>
        <v>2</v>
      </c>
      <c r="N745" s="44">
        <f>IFERROR(VLOOKUP($C745,'World Cup GK'!B:AE,14,FALSE),0)</f>
        <v>9</v>
      </c>
      <c r="O745" s="44">
        <f>IFERROR(VLOOKUP($C745,'World Cup GK'!B:AE,11,FALSE),0)</f>
        <v>4</v>
      </c>
      <c r="P745" s="43">
        <f t="shared" si="196"/>
        <v>7.7880000000000003</v>
      </c>
      <c r="S745" s="24"/>
      <c r="T745" s="295" t="s">
        <v>763</v>
      </c>
      <c r="U745" s="23" t="s">
        <v>1103</v>
      </c>
      <c r="V745" s="30"/>
      <c r="W745" s="23">
        <v>360</v>
      </c>
      <c r="X745" s="23">
        <v>0</v>
      </c>
      <c r="Y745" s="23">
        <v>0</v>
      </c>
      <c r="Z745" s="23">
        <v>0</v>
      </c>
      <c r="AA745" s="23">
        <v>0</v>
      </c>
      <c r="AB745" s="23">
        <v>0</v>
      </c>
      <c r="AC745" s="44">
        <v>2</v>
      </c>
      <c r="AD745" s="44">
        <v>2</v>
      </c>
      <c r="AE745" s="44">
        <v>9</v>
      </c>
      <c r="AF745" s="44">
        <v>4</v>
      </c>
      <c r="AG745" s="43">
        <v>7.7880000000000003</v>
      </c>
      <c r="AI745" s="24"/>
      <c r="AJ745" s="295" t="s">
        <v>763</v>
      </c>
      <c r="AK745" s="23" t="s">
        <v>1103</v>
      </c>
      <c r="AL745" s="30"/>
      <c r="AM745" s="397">
        <f t="shared" si="187"/>
        <v>0</v>
      </c>
      <c r="AN745" s="397">
        <f t="shared" si="188"/>
        <v>0</v>
      </c>
      <c r="AO745" s="397">
        <f t="shared" si="188"/>
        <v>0</v>
      </c>
      <c r="AP745" s="397">
        <f t="shared" si="189"/>
        <v>0</v>
      </c>
      <c r="AQ745" s="397">
        <f t="shared" si="189"/>
        <v>0</v>
      </c>
      <c r="AR745" s="397">
        <f t="shared" si="189"/>
        <v>0</v>
      </c>
      <c r="AS745" s="397">
        <f t="shared" si="189"/>
        <v>0</v>
      </c>
      <c r="AT745" s="397">
        <f t="shared" si="190"/>
        <v>0</v>
      </c>
      <c r="AU745" s="397">
        <f t="shared" si="190"/>
        <v>0</v>
      </c>
      <c r="AV745" s="397">
        <f t="shared" si="190"/>
        <v>0</v>
      </c>
      <c r="AW745" s="314">
        <f t="shared" si="191"/>
        <v>0</v>
      </c>
    </row>
    <row r="746" spans="2:49" ht="16.5" thickBot="1" x14ac:dyDescent="0.3">
      <c r="B746" s="24"/>
      <c r="C746" s="297" t="s">
        <v>155</v>
      </c>
      <c r="D746" s="23">
        <f>IFERROR(VLOOKUP($C746,'World Cup Players'!B:X,3,FALSE),0)</f>
        <v>0</v>
      </c>
      <c r="E746" s="30"/>
      <c r="L746" s="44"/>
      <c r="M746" s="44"/>
      <c r="N746" s="44"/>
      <c r="O746" s="44"/>
      <c r="S746" s="24"/>
      <c r="T746" s="297" t="s">
        <v>155</v>
      </c>
      <c r="U746" s="23">
        <v>0</v>
      </c>
      <c r="V746" s="30"/>
      <c r="W746" s="23">
        <v>0</v>
      </c>
      <c r="X746" s="23">
        <v>0</v>
      </c>
      <c r="Y746" s="23">
        <v>0</v>
      </c>
      <c r="Z746" s="23">
        <v>0</v>
      </c>
      <c r="AA746" s="23">
        <v>0</v>
      </c>
      <c r="AB746" s="23">
        <v>0</v>
      </c>
      <c r="AC746" s="44">
        <v>0</v>
      </c>
      <c r="AD746" s="44">
        <v>0</v>
      </c>
      <c r="AE746" s="44">
        <v>0</v>
      </c>
      <c r="AF746" s="44">
        <v>0</v>
      </c>
      <c r="AG746" s="43">
        <v>0</v>
      </c>
      <c r="AI746" s="24"/>
      <c r="AJ746" s="297" t="s">
        <v>155</v>
      </c>
      <c r="AK746" s="23">
        <v>0</v>
      </c>
      <c r="AL746" s="30"/>
      <c r="AM746" s="397">
        <f t="shared" si="187"/>
        <v>0</v>
      </c>
      <c r="AN746" s="397">
        <f t="shared" si="188"/>
        <v>0</v>
      </c>
      <c r="AO746" s="397">
        <f t="shared" si="188"/>
        <v>0</v>
      </c>
      <c r="AP746" s="397">
        <f t="shared" si="189"/>
        <v>0</v>
      </c>
      <c r="AQ746" s="397">
        <f t="shared" si="189"/>
        <v>0</v>
      </c>
      <c r="AR746" s="397">
        <f t="shared" si="189"/>
        <v>0</v>
      </c>
      <c r="AS746" s="397">
        <f t="shared" si="189"/>
        <v>0</v>
      </c>
      <c r="AT746" s="397">
        <f t="shared" si="190"/>
        <v>0</v>
      </c>
      <c r="AU746" s="397">
        <f t="shared" si="190"/>
        <v>0</v>
      </c>
      <c r="AV746" s="397">
        <f t="shared" si="190"/>
        <v>0</v>
      </c>
      <c r="AW746" s="314">
        <f t="shared" ref="AW746:AW749" si="198">P746-AG746</f>
        <v>0</v>
      </c>
    </row>
    <row r="747" spans="2:49" ht="16.5" thickBot="1" x14ac:dyDescent="0.3">
      <c r="B747" s="24"/>
      <c r="C747" s="298" t="s">
        <v>158</v>
      </c>
      <c r="D747" s="23">
        <f>IFERROR(VLOOKUP($C747,'World Cup Players'!B:X,3,FALSE),0)</f>
        <v>0</v>
      </c>
      <c r="E747" s="30"/>
      <c r="L747" s="44"/>
      <c r="M747" s="44"/>
      <c r="N747" s="44"/>
      <c r="O747" s="44"/>
      <c r="S747" s="24"/>
      <c r="T747" s="298" t="s">
        <v>158</v>
      </c>
      <c r="U747" s="23">
        <v>0</v>
      </c>
      <c r="V747" s="30"/>
      <c r="W747" s="23">
        <v>0</v>
      </c>
      <c r="X747" s="23">
        <v>0</v>
      </c>
      <c r="Y747" s="23">
        <v>0</v>
      </c>
      <c r="Z747" s="23">
        <v>0</v>
      </c>
      <c r="AA747" s="23">
        <v>0</v>
      </c>
      <c r="AB747" s="23">
        <v>0</v>
      </c>
      <c r="AC747" s="44">
        <v>0</v>
      </c>
      <c r="AD747" s="44">
        <v>0</v>
      </c>
      <c r="AE747" s="44">
        <v>0</v>
      </c>
      <c r="AF747" s="44">
        <v>0</v>
      </c>
      <c r="AG747" s="43">
        <v>0</v>
      </c>
      <c r="AI747" s="24"/>
      <c r="AJ747" s="298" t="s">
        <v>158</v>
      </c>
      <c r="AK747" s="23">
        <v>0</v>
      </c>
      <c r="AL747" s="30"/>
      <c r="AM747" s="397">
        <f t="shared" si="187"/>
        <v>0</v>
      </c>
      <c r="AN747" s="397">
        <f t="shared" si="188"/>
        <v>0</v>
      </c>
      <c r="AO747" s="397">
        <f t="shared" si="188"/>
        <v>0</v>
      </c>
      <c r="AP747" s="397">
        <f t="shared" si="189"/>
        <v>0</v>
      </c>
      <c r="AQ747" s="397">
        <f t="shared" si="189"/>
        <v>0</v>
      </c>
      <c r="AR747" s="397">
        <f t="shared" si="189"/>
        <v>0</v>
      </c>
      <c r="AS747" s="397">
        <f t="shared" si="189"/>
        <v>0</v>
      </c>
      <c r="AT747" s="397">
        <f t="shared" si="190"/>
        <v>0</v>
      </c>
      <c r="AU747" s="397">
        <f t="shared" si="190"/>
        <v>0</v>
      </c>
      <c r="AV747" s="397">
        <f t="shared" si="190"/>
        <v>0</v>
      </c>
      <c r="AW747" s="314">
        <f t="shared" si="198"/>
        <v>0</v>
      </c>
    </row>
    <row r="748" spans="2:49" ht="16.5" thickBot="1" x14ac:dyDescent="0.3">
      <c r="B748" s="24"/>
      <c r="C748" s="298" t="s">
        <v>133</v>
      </c>
      <c r="D748" s="23">
        <f>IFERROR(VLOOKUP($C748,'World Cup Players'!B:X,3,FALSE),0)</f>
        <v>0</v>
      </c>
      <c r="E748" s="30"/>
      <c r="L748" s="44"/>
      <c r="M748" s="44"/>
      <c r="N748" s="44"/>
      <c r="O748" s="44"/>
      <c r="S748" s="24"/>
      <c r="T748" s="298" t="s">
        <v>133</v>
      </c>
      <c r="U748" s="23">
        <v>0</v>
      </c>
      <c r="V748" s="30"/>
      <c r="W748" s="23">
        <v>0</v>
      </c>
      <c r="X748" s="23">
        <v>0</v>
      </c>
      <c r="Y748" s="23">
        <v>0</v>
      </c>
      <c r="Z748" s="23">
        <v>0</v>
      </c>
      <c r="AA748" s="23">
        <v>0</v>
      </c>
      <c r="AB748" s="23">
        <v>0</v>
      </c>
      <c r="AC748" s="44">
        <v>0</v>
      </c>
      <c r="AD748" s="44">
        <v>0</v>
      </c>
      <c r="AE748" s="44">
        <v>0</v>
      </c>
      <c r="AF748" s="44">
        <v>0</v>
      </c>
      <c r="AG748" s="43">
        <v>0</v>
      </c>
      <c r="AI748" s="24"/>
      <c r="AJ748" s="298" t="s">
        <v>133</v>
      </c>
      <c r="AK748" s="23">
        <v>0</v>
      </c>
      <c r="AL748" s="30"/>
      <c r="AM748" s="397">
        <f t="shared" si="187"/>
        <v>0</v>
      </c>
      <c r="AN748" s="397">
        <f t="shared" si="188"/>
        <v>0</v>
      </c>
      <c r="AO748" s="397">
        <f t="shared" si="188"/>
        <v>0</v>
      </c>
      <c r="AP748" s="397">
        <f t="shared" si="189"/>
        <v>0</v>
      </c>
      <c r="AQ748" s="397">
        <f t="shared" si="189"/>
        <v>0</v>
      </c>
      <c r="AR748" s="397">
        <f t="shared" si="189"/>
        <v>0</v>
      </c>
      <c r="AS748" s="397">
        <f t="shared" si="189"/>
        <v>0</v>
      </c>
      <c r="AT748" s="397">
        <f t="shared" si="190"/>
        <v>0</v>
      </c>
      <c r="AU748" s="397">
        <f t="shared" si="190"/>
        <v>0</v>
      </c>
      <c r="AV748" s="397">
        <f t="shared" si="190"/>
        <v>0</v>
      </c>
      <c r="AW748" s="314">
        <f t="shared" si="198"/>
        <v>0</v>
      </c>
    </row>
    <row r="749" spans="2:49" x14ac:dyDescent="0.25">
      <c r="B749" s="40" t="s">
        <v>775</v>
      </c>
      <c r="C749" s="299"/>
      <c r="D749" s="35">
        <f t="shared" ref="D749:K749" si="199">SUM(D750:D779)</f>
        <v>0</v>
      </c>
      <c r="E749" s="35">
        <f t="shared" si="199"/>
        <v>0</v>
      </c>
      <c r="F749" s="35">
        <f>SUM(F750:F779)</f>
        <v>10403</v>
      </c>
      <c r="G749" s="35">
        <f t="shared" si="199"/>
        <v>22</v>
      </c>
      <c r="H749" s="35">
        <f t="shared" si="199"/>
        <v>16</v>
      </c>
      <c r="I749" s="35">
        <f t="shared" si="199"/>
        <v>6</v>
      </c>
      <c r="J749" s="35">
        <f t="shared" si="199"/>
        <v>13</v>
      </c>
      <c r="K749" s="35">
        <f t="shared" si="199"/>
        <v>1</v>
      </c>
      <c r="L749" s="35">
        <f>SUM(L750:L779)</f>
        <v>20</v>
      </c>
      <c r="M749" s="35">
        <f>SUM(M750:M779)</f>
        <v>10</v>
      </c>
      <c r="N749" s="35">
        <f>SUM(N750:N779)</f>
        <v>52</v>
      </c>
      <c r="O749" s="35">
        <f>SUM(O750:O779)</f>
        <v>32</v>
      </c>
      <c r="P749" s="43">
        <f t="shared" si="196"/>
        <v>158.9949</v>
      </c>
      <c r="S749" s="40" t="s">
        <v>775</v>
      </c>
      <c r="T749" s="299"/>
      <c r="U749" s="35">
        <v>0</v>
      </c>
      <c r="V749" s="35">
        <v>0</v>
      </c>
      <c r="W749" s="35">
        <v>8789</v>
      </c>
      <c r="X749" s="35">
        <v>19</v>
      </c>
      <c r="Y749" s="35">
        <v>16</v>
      </c>
      <c r="Z749" s="35">
        <v>5</v>
      </c>
      <c r="AA749" s="35">
        <v>12</v>
      </c>
      <c r="AB749" s="35">
        <v>1</v>
      </c>
      <c r="AC749" s="35">
        <v>17</v>
      </c>
      <c r="AD749" s="35">
        <v>10</v>
      </c>
      <c r="AE749" s="35">
        <v>36</v>
      </c>
      <c r="AF749" s="35">
        <v>25</v>
      </c>
      <c r="AG749" s="43">
        <v>137.39869999999999</v>
      </c>
      <c r="AI749" s="40" t="s">
        <v>775</v>
      </c>
      <c r="AJ749" s="299"/>
      <c r="AK749" s="35">
        <v>0</v>
      </c>
      <c r="AL749" s="35">
        <v>0</v>
      </c>
      <c r="AM749" s="397">
        <f t="shared" si="187"/>
        <v>1614</v>
      </c>
      <c r="AN749" s="397">
        <f t="shared" si="188"/>
        <v>3</v>
      </c>
      <c r="AO749" s="397">
        <f t="shared" si="188"/>
        <v>0</v>
      </c>
      <c r="AP749" s="397">
        <f t="shared" si="189"/>
        <v>1</v>
      </c>
      <c r="AQ749" s="397">
        <f t="shared" si="189"/>
        <v>1</v>
      </c>
      <c r="AR749" s="397">
        <f t="shared" si="189"/>
        <v>0</v>
      </c>
      <c r="AS749" s="397">
        <f t="shared" si="189"/>
        <v>3</v>
      </c>
      <c r="AT749" s="397">
        <f t="shared" si="190"/>
        <v>0</v>
      </c>
      <c r="AU749" s="397">
        <f t="shared" si="190"/>
        <v>16</v>
      </c>
      <c r="AV749" s="397">
        <f t="shared" si="190"/>
        <v>7</v>
      </c>
      <c r="AW749" s="314">
        <f t="shared" si="198"/>
        <v>21.59620000000001</v>
      </c>
    </row>
    <row r="750" spans="2:49" x14ac:dyDescent="0.25">
      <c r="B750" s="24"/>
      <c r="C750" s="296" t="s">
        <v>227</v>
      </c>
      <c r="D750" s="23" t="str">
        <f>IFERROR(VLOOKUP($C750,'World Cup Players'!B:X,3,FALSE),0)</f>
        <v>de Germany</v>
      </c>
      <c r="E750" s="30"/>
      <c r="F750" s="23">
        <f>IFERROR(VLOOKUP($C750,'World Cup Players'!B:X,9,FALSE),0)</f>
        <v>270</v>
      </c>
      <c r="G750" s="23">
        <f>IFERROR(VLOOKUP($C750,'World Cup Players'!B:X,11,FALSE),0)</f>
        <v>1</v>
      </c>
      <c r="H750" s="23">
        <f>IFERROR(VLOOKUP($C750,'World Cup Players'!B:X,12,FALSE),0)</f>
        <v>0</v>
      </c>
      <c r="I750" s="23">
        <f>IFERROR(VLOOKUP($C750,'GAME WINNING GOALS'!A:B,2,FALSE),0)</f>
        <v>0</v>
      </c>
      <c r="J750" s="23">
        <f>IFERROR(VLOOKUP($C750,'World Cup Players'!B:X,17,FALSE),0)</f>
        <v>1</v>
      </c>
      <c r="K750" s="23">
        <f>IFERROR(VLOOKUP($C750,'World Cup Players'!B:X,18,FALSE),0)</f>
        <v>0</v>
      </c>
      <c r="L750" s="44">
        <f>IFERROR(VLOOKUP($C750,'World Cup GK'!B:AE,16,FALSE),0)</f>
        <v>0</v>
      </c>
      <c r="M750" s="44">
        <f>IFERROR(VLOOKUP($C750,'World Cup GK'!B:AE,19,FALSE),0)</f>
        <v>0</v>
      </c>
      <c r="N750" s="44">
        <f>IFERROR(VLOOKUP($C750,'World Cup GK'!B:AE,14,FALSE),0)</f>
        <v>0</v>
      </c>
      <c r="O750" s="44">
        <f>IFERROR(VLOOKUP($C750,'World Cup GK'!B:AE,11,FALSE),0)</f>
        <v>0</v>
      </c>
      <c r="P750" s="43">
        <f t="shared" si="196"/>
        <v>2.9910000000000001</v>
      </c>
      <c r="S750" s="24"/>
      <c r="T750" s="296" t="s">
        <v>227</v>
      </c>
      <c r="U750" s="23" t="s">
        <v>634</v>
      </c>
      <c r="V750" s="30"/>
      <c r="W750" s="23">
        <v>270</v>
      </c>
      <c r="X750" s="23">
        <v>1</v>
      </c>
      <c r="Y750" s="23">
        <v>0</v>
      </c>
      <c r="Z750" s="23">
        <v>0</v>
      </c>
      <c r="AA750" s="23">
        <v>1</v>
      </c>
      <c r="AB750" s="23">
        <v>0</v>
      </c>
      <c r="AC750" s="44">
        <v>0</v>
      </c>
      <c r="AD750" s="44">
        <v>0</v>
      </c>
      <c r="AE750" s="44">
        <v>0</v>
      </c>
      <c r="AF750" s="44">
        <v>0</v>
      </c>
      <c r="AG750" s="43">
        <v>2.9910000000000001</v>
      </c>
      <c r="AI750" s="24"/>
      <c r="AJ750" s="296" t="s">
        <v>227</v>
      </c>
      <c r="AK750" s="23" t="s">
        <v>634</v>
      </c>
      <c r="AL750" s="30"/>
      <c r="AM750" s="397">
        <f t="shared" si="187"/>
        <v>0</v>
      </c>
      <c r="AN750" s="397">
        <f t="shared" si="188"/>
        <v>0</v>
      </c>
      <c r="AO750" s="397">
        <f t="shared" si="188"/>
        <v>0</v>
      </c>
      <c r="AP750" s="397">
        <f t="shared" si="189"/>
        <v>0</v>
      </c>
      <c r="AQ750" s="397">
        <f t="shared" si="189"/>
        <v>0</v>
      </c>
      <c r="AR750" s="397">
        <f t="shared" si="189"/>
        <v>0</v>
      </c>
      <c r="AS750" s="397">
        <f t="shared" si="189"/>
        <v>0</v>
      </c>
      <c r="AT750" s="397">
        <f t="shared" si="190"/>
        <v>0</v>
      </c>
      <c r="AU750" s="397">
        <f t="shared" si="190"/>
        <v>0</v>
      </c>
      <c r="AV750" s="397">
        <f t="shared" si="190"/>
        <v>0</v>
      </c>
      <c r="AW750" s="314">
        <f t="shared" si="191"/>
        <v>0</v>
      </c>
    </row>
    <row r="751" spans="2:49" x14ac:dyDescent="0.25">
      <c r="B751" s="24"/>
      <c r="C751" s="296" t="s">
        <v>5</v>
      </c>
      <c r="D751" s="23" t="str">
        <f>IFERROR(VLOOKUP($C751,'World Cup Players'!B:X,3,FALSE),0)</f>
        <v>eng England</v>
      </c>
      <c r="E751" s="30"/>
      <c r="F751" s="23">
        <f>IFERROR(VLOOKUP($C751,'World Cup Players'!B:X,9,FALSE),0)</f>
        <v>652</v>
      </c>
      <c r="G751" s="23">
        <f>IFERROR(VLOOKUP($C751,'World Cup Players'!B:X,11,FALSE),0)</f>
        <v>6</v>
      </c>
      <c r="H751" s="23">
        <f>IFERROR(VLOOKUP($C751,'World Cup Players'!B:X,12,FALSE),0)</f>
        <v>1</v>
      </c>
      <c r="I751" s="23">
        <f>IFERROR(VLOOKUP($C751,'GAME WINNING GOALS'!A:B,2,FALSE),0)</f>
        <v>2</v>
      </c>
      <c r="J751" s="23">
        <f>IFERROR(VLOOKUP($C751,'World Cup Players'!B:X,17,FALSE),0)</f>
        <v>0</v>
      </c>
      <c r="K751" s="23">
        <f>IFERROR(VLOOKUP($C751,'World Cup Players'!B:X,18,FALSE),0)</f>
        <v>0</v>
      </c>
      <c r="L751" s="44">
        <f>IFERROR(VLOOKUP($C751,'World Cup GK'!B:AE,16,FALSE),0)</f>
        <v>0</v>
      </c>
      <c r="M751" s="44">
        <f>IFERROR(VLOOKUP($C751,'World Cup GK'!B:AE,19,FALSE),0)</f>
        <v>0</v>
      </c>
      <c r="N751" s="44">
        <f>IFERROR(VLOOKUP($C751,'World Cup GK'!B:AE,14,FALSE),0)</f>
        <v>0</v>
      </c>
      <c r="O751" s="44">
        <f>IFERROR(VLOOKUP($C751,'World Cup GK'!B:AE,11,FALSE),0)</f>
        <v>0</v>
      </c>
      <c r="P751" s="43">
        <f t="shared" si="196"/>
        <v>14.4116</v>
      </c>
      <c r="S751" s="24"/>
      <c r="T751" s="296" t="s">
        <v>5</v>
      </c>
      <c r="U751" s="23" t="s">
        <v>1542</v>
      </c>
      <c r="V751" s="30"/>
      <c r="W751" s="23">
        <v>442</v>
      </c>
      <c r="X751" s="23">
        <v>6</v>
      </c>
      <c r="Y751" s="23">
        <v>1</v>
      </c>
      <c r="Z751" s="23">
        <v>2</v>
      </c>
      <c r="AA751" s="23">
        <v>0</v>
      </c>
      <c r="AB751" s="23">
        <v>0</v>
      </c>
      <c r="AC751" s="44">
        <v>0</v>
      </c>
      <c r="AD751" s="44">
        <v>0</v>
      </c>
      <c r="AE751" s="44">
        <v>0</v>
      </c>
      <c r="AF751" s="44">
        <v>0</v>
      </c>
      <c r="AG751" s="43">
        <v>12.6686</v>
      </c>
      <c r="AI751" s="24"/>
      <c r="AJ751" s="296" t="s">
        <v>5</v>
      </c>
      <c r="AK751" s="23" t="s">
        <v>1542</v>
      </c>
      <c r="AL751" s="30"/>
      <c r="AM751" s="397">
        <f t="shared" si="187"/>
        <v>210</v>
      </c>
      <c r="AN751" s="397">
        <f t="shared" si="188"/>
        <v>0</v>
      </c>
      <c r="AO751" s="397">
        <f t="shared" si="188"/>
        <v>0</v>
      </c>
      <c r="AP751" s="397">
        <f t="shared" si="189"/>
        <v>0</v>
      </c>
      <c r="AQ751" s="397">
        <f t="shared" si="189"/>
        <v>0</v>
      </c>
      <c r="AR751" s="397">
        <f t="shared" si="189"/>
        <v>0</v>
      </c>
      <c r="AS751" s="397">
        <f t="shared" si="189"/>
        <v>0</v>
      </c>
      <c r="AT751" s="397">
        <f t="shared" si="190"/>
        <v>0</v>
      </c>
      <c r="AU751" s="397">
        <f t="shared" si="190"/>
        <v>0</v>
      </c>
      <c r="AV751" s="397">
        <f t="shared" si="190"/>
        <v>0</v>
      </c>
      <c r="AW751" s="314">
        <f>P751-AG751</f>
        <v>1.7430000000000003</v>
      </c>
    </row>
    <row r="752" spans="2:49" x14ac:dyDescent="0.25">
      <c r="B752" s="24"/>
      <c r="C752" s="296" t="s">
        <v>613</v>
      </c>
      <c r="D752" s="23" t="str">
        <f>IFERROR(VLOOKUP($C752,'World Cup Players'!B:X,3,FALSE),0)</f>
        <v>de Germany</v>
      </c>
      <c r="E752" s="30"/>
      <c r="F752" s="23">
        <f>IFERROR(VLOOKUP($C752,'World Cup Players'!B:X,9,FALSE),0)</f>
        <v>361</v>
      </c>
      <c r="G752" s="23">
        <f>IFERROR(VLOOKUP($C752,'World Cup Players'!B:X,11,FALSE),0)</f>
        <v>0</v>
      </c>
      <c r="H752" s="23">
        <f>IFERROR(VLOOKUP($C752,'World Cup Players'!B:X,12,FALSE),0)</f>
        <v>3</v>
      </c>
      <c r="I752" s="23">
        <f>IFERROR(VLOOKUP($C752,'GAME WINNING GOALS'!A:B,2,FALSE),0)</f>
        <v>0</v>
      </c>
      <c r="J752" s="23">
        <f>IFERROR(VLOOKUP($C752,'World Cup Players'!B:X,17,FALSE),0)</f>
        <v>0</v>
      </c>
      <c r="K752" s="23">
        <f>IFERROR(VLOOKUP($C752,'World Cup Players'!B:X,18,FALSE),0)</f>
        <v>0</v>
      </c>
      <c r="L752" s="44">
        <f>IFERROR(VLOOKUP($C752,'World Cup GK'!B:AE,16,FALSE),0)</f>
        <v>0</v>
      </c>
      <c r="M752" s="44">
        <f>IFERROR(VLOOKUP($C752,'World Cup GK'!B:AE,19,FALSE),0)</f>
        <v>0</v>
      </c>
      <c r="N752" s="44">
        <f>IFERROR(VLOOKUP($C752,'World Cup GK'!B:AE,14,FALSE),0)</f>
        <v>0</v>
      </c>
      <c r="O752" s="44">
        <f>IFERROR(VLOOKUP($C752,'World Cup GK'!B:AE,11,FALSE),0)</f>
        <v>0</v>
      </c>
      <c r="P752" s="43">
        <f t="shared" si="196"/>
        <v>5.9962999999999997</v>
      </c>
      <c r="S752" s="24"/>
      <c r="T752" s="296" t="s">
        <v>613</v>
      </c>
      <c r="U752" s="23" t="s">
        <v>634</v>
      </c>
      <c r="V752" s="30"/>
      <c r="W752" s="23">
        <v>361</v>
      </c>
      <c r="X752" s="23">
        <v>0</v>
      </c>
      <c r="Y752" s="23">
        <v>3</v>
      </c>
      <c r="Z752" s="23">
        <v>0</v>
      </c>
      <c r="AA752" s="23">
        <v>0</v>
      </c>
      <c r="AB752" s="23">
        <v>0</v>
      </c>
      <c r="AC752" s="44">
        <v>0</v>
      </c>
      <c r="AD752" s="44">
        <v>0</v>
      </c>
      <c r="AE752" s="44">
        <v>0</v>
      </c>
      <c r="AF752" s="44">
        <v>0</v>
      </c>
      <c r="AG752" s="43">
        <v>5.9962999999999997</v>
      </c>
      <c r="AI752" s="24"/>
      <c r="AJ752" s="296" t="s">
        <v>613</v>
      </c>
      <c r="AK752" s="23" t="s">
        <v>634</v>
      </c>
      <c r="AL752" s="30"/>
      <c r="AM752" s="397">
        <f t="shared" si="187"/>
        <v>0</v>
      </c>
      <c r="AN752" s="397">
        <f t="shared" si="188"/>
        <v>0</v>
      </c>
      <c r="AO752" s="397">
        <f t="shared" si="188"/>
        <v>0</v>
      </c>
      <c r="AP752" s="397">
        <f t="shared" si="189"/>
        <v>0</v>
      </c>
      <c r="AQ752" s="397">
        <f t="shared" si="189"/>
        <v>0</v>
      </c>
      <c r="AR752" s="397">
        <f t="shared" si="189"/>
        <v>0</v>
      </c>
      <c r="AS752" s="397">
        <f t="shared" si="189"/>
        <v>0</v>
      </c>
      <c r="AT752" s="397">
        <f t="shared" si="190"/>
        <v>0</v>
      </c>
      <c r="AU752" s="397">
        <f t="shared" si="190"/>
        <v>0</v>
      </c>
      <c r="AV752" s="397">
        <f t="shared" si="190"/>
        <v>0</v>
      </c>
      <c r="AW752" s="314">
        <f t="shared" si="191"/>
        <v>0</v>
      </c>
    </row>
    <row r="753" spans="2:49" x14ac:dyDescent="0.25">
      <c r="B753" s="24"/>
      <c r="C753" s="296" t="s">
        <v>405</v>
      </c>
      <c r="D753" s="23" t="str">
        <f>IFERROR(VLOOKUP($C753,'World Cup Players'!B:X,3,FALSE),0)</f>
        <v>fr France</v>
      </c>
      <c r="E753" s="30"/>
      <c r="F753" s="23">
        <f>IFERROR(VLOOKUP($C753,'World Cup Players'!B:X,9,FALSE),0)</f>
        <v>547</v>
      </c>
      <c r="G753" s="23">
        <f>IFERROR(VLOOKUP($C753,'World Cup Players'!B:X,11,FALSE),0)</f>
        <v>5</v>
      </c>
      <c r="H753" s="23">
        <f>IFERROR(VLOOKUP($C753,'World Cup Players'!B:X,12,FALSE),0)</f>
        <v>2</v>
      </c>
      <c r="I753" s="23">
        <f>IFERROR(VLOOKUP($C753,'GAME WINNING GOALS'!A:B,2,FALSE),0)</f>
        <v>1</v>
      </c>
      <c r="J753" s="23">
        <f>IFERROR(VLOOKUP($C753,'World Cup Players'!B:X,17,FALSE),0)</f>
        <v>0</v>
      </c>
      <c r="K753" s="23">
        <f>IFERROR(VLOOKUP($C753,'World Cup Players'!B:X,18,FALSE),0)</f>
        <v>0</v>
      </c>
      <c r="L753" s="44">
        <f>IFERROR(VLOOKUP($C753,'World Cup GK'!B:AE,16,FALSE),0)</f>
        <v>0</v>
      </c>
      <c r="M753" s="44">
        <f>IFERROR(VLOOKUP($C753,'World Cup GK'!B:AE,19,FALSE),0)</f>
        <v>0</v>
      </c>
      <c r="N753" s="44">
        <f>IFERROR(VLOOKUP($C753,'World Cup GK'!B:AE,14,FALSE),0)</f>
        <v>0</v>
      </c>
      <c r="O753" s="44">
        <f>IFERROR(VLOOKUP($C753,'World Cup GK'!B:AE,11,FALSE),0)</f>
        <v>0</v>
      </c>
      <c r="P753" s="43">
        <f t="shared" si="196"/>
        <v>12.540099999999999</v>
      </c>
      <c r="S753" s="24"/>
      <c r="T753" s="296" t="s">
        <v>405</v>
      </c>
      <c r="U753" s="23" t="s">
        <v>1420</v>
      </c>
      <c r="V753" s="30"/>
      <c r="W753" s="23">
        <v>367</v>
      </c>
      <c r="X753" s="23">
        <v>4</v>
      </c>
      <c r="Y753" s="23">
        <v>2</v>
      </c>
      <c r="Z753" s="23">
        <v>1</v>
      </c>
      <c r="AA753" s="23">
        <v>0</v>
      </c>
      <c r="AB753" s="23">
        <v>0</v>
      </c>
      <c r="AC753" s="44">
        <v>0</v>
      </c>
      <c r="AD753" s="44">
        <v>0</v>
      </c>
      <c r="AE753" s="44">
        <v>0</v>
      </c>
      <c r="AF753" s="44">
        <v>0</v>
      </c>
      <c r="AG753" s="43">
        <v>10.046099999999999</v>
      </c>
      <c r="AI753" s="24"/>
      <c r="AJ753" s="296" t="s">
        <v>405</v>
      </c>
      <c r="AK753" s="23" t="s">
        <v>1420</v>
      </c>
      <c r="AL753" s="30"/>
      <c r="AM753" s="397">
        <f t="shared" si="187"/>
        <v>180</v>
      </c>
      <c r="AN753" s="397">
        <f t="shared" si="188"/>
        <v>1</v>
      </c>
      <c r="AO753" s="397">
        <f t="shared" si="188"/>
        <v>0</v>
      </c>
      <c r="AP753" s="397">
        <f t="shared" si="189"/>
        <v>0</v>
      </c>
      <c r="AQ753" s="397">
        <f t="shared" si="189"/>
        <v>0</v>
      </c>
      <c r="AR753" s="397">
        <f t="shared" si="189"/>
        <v>0</v>
      </c>
      <c r="AS753" s="397">
        <f t="shared" si="189"/>
        <v>0</v>
      </c>
      <c r="AT753" s="397">
        <f t="shared" si="190"/>
        <v>0</v>
      </c>
      <c r="AU753" s="397">
        <f t="shared" si="190"/>
        <v>0</v>
      </c>
      <c r="AV753" s="397">
        <f t="shared" si="190"/>
        <v>0</v>
      </c>
      <c r="AW753" s="314">
        <f t="shared" ref="AW753:AW754" si="200">P753-AG753</f>
        <v>2.4939999999999998</v>
      </c>
    </row>
    <row r="754" spans="2:49" x14ac:dyDescent="0.25">
      <c r="B754" s="24"/>
      <c r="C754" s="296" t="s">
        <v>359</v>
      </c>
      <c r="D754" s="23" t="str">
        <f>IFERROR(VLOOKUP($C754,'World Cup Players'!B:X,3,FALSE),0)</f>
        <v>eng England</v>
      </c>
      <c r="E754" s="30"/>
      <c r="F754" s="23">
        <f>IFERROR(VLOOKUP($C754,'World Cup Players'!B:X,9,FALSE),0)</f>
        <v>268</v>
      </c>
      <c r="G754" s="23">
        <f>IFERROR(VLOOKUP($C754,'World Cup Players'!B:X,11,FALSE),0)</f>
        <v>0</v>
      </c>
      <c r="H754" s="23">
        <f>IFERROR(VLOOKUP($C754,'World Cup Players'!B:X,12,FALSE),0)</f>
        <v>3</v>
      </c>
      <c r="I754" s="23">
        <f>IFERROR(VLOOKUP($C754,'GAME WINNING GOALS'!A:B,2,FALSE),0)</f>
        <v>0</v>
      </c>
      <c r="J754" s="23">
        <f>IFERROR(VLOOKUP($C754,'World Cup Players'!B:X,17,FALSE),0)</f>
        <v>0</v>
      </c>
      <c r="K754" s="23">
        <f>IFERROR(VLOOKUP($C754,'World Cup Players'!B:X,18,FALSE),0)</f>
        <v>0</v>
      </c>
      <c r="L754" s="44">
        <f>IFERROR(VLOOKUP($C754,'World Cup GK'!B:AE,16,FALSE),0)</f>
        <v>0</v>
      </c>
      <c r="M754" s="44">
        <f>IFERROR(VLOOKUP($C754,'World Cup GK'!B:AE,19,FALSE),0)</f>
        <v>0</v>
      </c>
      <c r="N754" s="44">
        <f>IFERROR(VLOOKUP($C754,'World Cup GK'!B:AE,14,FALSE),0)</f>
        <v>0</v>
      </c>
      <c r="O754" s="44">
        <f>IFERROR(VLOOKUP($C754,'World Cup GK'!B:AE,11,FALSE),0)</f>
        <v>0</v>
      </c>
      <c r="P754" s="43">
        <f t="shared" si="196"/>
        <v>5.2244000000000002</v>
      </c>
      <c r="S754" s="24"/>
      <c r="T754" s="296" t="s">
        <v>359</v>
      </c>
      <c r="U754" s="23" t="s">
        <v>1542</v>
      </c>
      <c r="V754" s="30"/>
      <c r="W754" s="23">
        <v>193</v>
      </c>
      <c r="X754" s="23">
        <v>0</v>
      </c>
      <c r="Y754" s="23">
        <v>3</v>
      </c>
      <c r="Z754" s="23">
        <v>0</v>
      </c>
      <c r="AA754" s="23">
        <v>0</v>
      </c>
      <c r="AB754" s="23">
        <v>0</v>
      </c>
      <c r="AC754" s="44">
        <v>0</v>
      </c>
      <c r="AD754" s="44">
        <v>0</v>
      </c>
      <c r="AE754" s="44">
        <v>0</v>
      </c>
      <c r="AF754" s="44">
        <v>0</v>
      </c>
      <c r="AG754" s="43">
        <v>4.6019000000000005</v>
      </c>
      <c r="AI754" s="24"/>
      <c r="AJ754" s="296" t="s">
        <v>359</v>
      </c>
      <c r="AK754" s="23" t="s">
        <v>1542</v>
      </c>
      <c r="AL754" s="30"/>
      <c r="AM754" s="397">
        <f t="shared" si="187"/>
        <v>75</v>
      </c>
      <c r="AN754" s="397">
        <f t="shared" si="188"/>
        <v>0</v>
      </c>
      <c r="AO754" s="397">
        <f t="shared" si="188"/>
        <v>0</v>
      </c>
      <c r="AP754" s="397">
        <f t="shared" si="189"/>
        <v>0</v>
      </c>
      <c r="AQ754" s="397">
        <f t="shared" si="189"/>
        <v>0</v>
      </c>
      <c r="AR754" s="397">
        <f t="shared" si="189"/>
        <v>0</v>
      </c>
      <c r="AS754" s="397">
        <f t="shared" si="189"/>
        <v>0</v>
      </c>
      <c r="AT754" s="397">
        <f t="shared" si="190"/>
        <v>0</v>
      </c>
      <c r="AU754" s="397">
        <f t="shared" si="190"/>
        <v>0</v>
      </c>
      <c r="AV754" s="397">
        <f t="shared" si="190"/>
        <v>0</v>
      </c>
      <c r="AW754" s="314">
        <f t="shared" si="200"/>
        <v>0.62249999999999961</v>
      </c>
    </row>
    <row r="755" spans="2:49" x14ac:dyDescent="0.25">
      <c r="B755" s="24"/>
      <c r="C755" s="296" t="s">
        <v>699</v>
      </c>
      <c r="D755" s="23" t="str">
        <f>IFERROR(VLOOKUP($C755,'World Cup Players'!B:X,3,FALSE),0)</f>
        <v>se Sweden</v>
      </c>
      <c r="E755" s="30"/>
      <c r="F755" s="23">
        <f>IFERROR(VLOOKUP($C755,'World Cup Players'!B:X,9,FALSE),0)</f>
        <v>360</v>
      </c>
      <c r="G755" s="23">
        <f>IFERROR(VLOOKUP($C755,'World Cup Players'!B:X,11,FALSE),0)</f>
        <v>1</v>
      </c>
      <c r="H755" s="23">
        <f>IFERROR(VLOOKUP($C755,'World Cup Players'!B:X,12,FALSE),0)</f>
        <v>2</v>
      </c>
      <c r="I755" s="23">
        <f>IFERROR(VLOOKUP($C755,'GAME WINNING GOALS'!A:B,2,FALSE),0)</f>
        <v>0</v>
      </c>
      <c r="J755" s="23">
        <f>IFERROR(VLOOKUP($C755,'World Cup Players'!B:X,17,FALSE),0)</f>
        <v>1</v>
      </c>
      <c r="K755" s="23">
        <f>IFERROR(VLOOKUP($C755,'World Cup Players'!B:X,18,FALSE),0)</f>
        <v>0</v>
      </c>
      <c r="L755" s="44">
        <f>IFERROR(VLOOKUP($C755,'World Cup GK'!B:AE,16,FALSE),0)</f>
        <v>0</v>
      </c>
      <c r="M755" s="44">
        <f>IFERROR(VLOOKUP($C755,'World Cup GK'!B:AE,19,FALSE),0)</f>
        <v>0</v>
      </c>
      <c r="N755" s="44">
        <f>IFERROR(VLOOKUP($C755,'World Cup GK'!B:AE,14,FALSE),0)</f>
        <v>0</v>
      </c>
      <c r="O755" s="44">
        <f>IFERROR(VLOOKUP($C755,'World Cup GK'!B:AE,11,FALSE),0)</f>
        <v>0</v>
      </c>
      <c r="P755" s="43">
        <f t="shared" si="196"/>
        <v>5.7379999999999995</v>
      </c>
      <c r="S755" s="24"/>
      <c r="T755" s="296" t="s">
        <v>699</v>
      </c>
      <c r="U755" s="23" t="s">
        <v>787</v>
      </c>
      <c r="V755" s="30"/>
      <c r="W755" s="23">
        <v>360</v>
      </c>
      <c r="X755" s="23">
        <v>1</v>
      </c>
      <c r="Y755" s="23">
        <v>2</v>
      </c>
      <c r="Z755" s="23">
        <v>0</v>
      </c>
      <c r="AA755" s="23">
        <v>1</v>
      </c>
      <c r="AB755" s="23">
        <v>0</v>
      </c>
      <c r="AC755" s="44">
        <v>0</v>
      </c>
      <c r="AD755" s="44">
        <v>0</v>
      </c>
      <c r="AE755" s="44">
        <v>0</v>
      </c>
      <c r="AF755" s="44">
        <v>0</v>
      </c>
      <c r="AG755" s="43">
        <v>5.7379999999999995</v>
      </c>
      <c r="AI755" s="24"/>
      <c r="AJ755" s="296" t="s">
        <v>699</v>
      </c>
      <c r="AK755" s="23" t="s">
        <v>787</v>
      </c>
      <c r="AL755" s="30"/>
      <c r="AM755" s="397">
        <f t="shared" si="187"/>
        <v>0</v>
      </c>
      <c r="AN755" s="397">
        <f t="shared" si="188"/>
        <v>0</v>
      </c>
      <c r="AO755" s="397">
        <f t="shared" si="188"/>
        <v>0</v>
      </c>
      <c r="AP755" s="397">
        <f t="shared" si="189"/>
        <v>0</v>
      </c>
      <c r="AQ755" s="397">
        <f t="shared" si="189"/>
        <v>0</v>
      </c>
      <c r="AR755" s="397">
        <f t="shared" si="189"/>
        <v>0</v>
      </c>
      <c r="AS755" s="397">
        <f t="shared" si="189"/>
        <v>0</v>
      </c>
      <c r="AT755" s="397">
        <f t="shared" si="190"/>
        <v>0</v>
      </c>
      <c r="AU755" s="397">
        <f t="shared" si="190"/>
        <v>0</v>
      </c>
      <c r="AV755" s="397">
        <f t="shared" si="190"/>
        <v>0</v>
      </c>
      <c r="AW755" s="314">
        <f t="shared" si="191"/>
        <v>0</v>
      </c>
    </row>
    <row r="756" spans="2:49" x14ac:dyDescent="0.25">
      <c r="B756" s="24"/>
      <c r="C756" s="296" t="s">
        <v>1196</v>
      </c>
      <c r="D756" s="23" t="str">
        <f>IFERROR(VLOOKUP($C756,'World Cup Players'!B:X,3,FALSE),0)</f>
        <v>de Germany</v>
      </c>
      <c r="E756" s="30"/>
      <c r="F756" s="23">
        <f>IFERROR(VLOOKUP($C756,'World Cup Players'!B:X,9,FALSE),0)</f>
        <v>272</v>
      </c>
      <c r="G756" s="23">
        <f>IFERROR(VLOOKUP($C756,'World Cup Players'!B:X,11,FALSE),0)</f>
        <v>0</v>
      </c>
      <c r="H756" s="23">
        <f>IFERROR(VLOOKUP($C756,'World Cup Players'!B:X,12,FALSE),0)</f>
        <v>0</v>
      </c>
      <c r="I756" s="23">
        <f>IFERROR(VLOOKUP($C756,'GAME WINNING GOALS'!A:B,2,FALSE),0)</f>
        <v>0</v>
      </c>
      <c r="J756" s="23">
        <f>IFERROR(VLOOKUP($C756,'World Cup Players'!B:X,17,FALSE),0)</f>
        <v>1</v>
      </c>
      <c r="K756" s="23">
        <f>IFERROR(VLOOKUP($C756,'World Cup Players'!B:X,18,FALSE),0)</f>
        <v>0</v>
      </c>
      <c r="L756" s="44">
        <f>IFERROR(VLOOKUP($C756,'World Cup GK'!B:AE,16,FALSE),0)</f>
        <v>0</v>
      </c>
      <c r="M756" s="44">
        <f>IFERROR(VLOOKUP($C756,'World Cup GK'!B:AE,19,FALSE),0)</f>
        <v>0</v>
      </c>
      <c r="N756" s="44">
        <f>IFERROR(VLOOKUP($C756,'World Cup GK'!B:AE,14,FALSE),0)</f>
        <v>0</v>
      </c>
      <c r="O756" s="44">
        <f>IFERROR(VLOOKUP($C756,'World Cup GK'!B:AE,11,FALSE),0)</f>
        <v>0</v>
      </c>
      <c r="P756" s="43">
        <f t="shared" si="196"/>
        <v>2.0076000000000001</v>
      </c>
      <c r="S756" s="24"/>
      <c r="T756" s="296" t="s">
        <v>1196</v>
      </c>
      <c r="U756" s="23" t="s">
        <v>634</v>
      </c>
      <c r="V756" s="30"/>
      <c r="W756" s="23">
        <v>272</v>
      </c>
      <c r="X756" s="23">
        <v>0</v>
      </c>
      <c r="Y756" s="23">
        <v>0</v>
      </c>
      <c r="Z756" s="23">
        <v>0</v>
      </c>
      <c r="AA756" s="23">
        <v>1</v>
      </c>
      <c r="AB756" s="23">
        <v>0</v>
      </c>
      <c r="AC756" s="44">
        <v>0</v>
      </c>
      <c r="AD756" s="44">
        <v>0</v>
      </c>
      <c r="AE756" s="44">
        <v>0</v>
      </c>
      <c r="AF756" s="44">
        <v>0</v>
      </c>
      <c r="AG756" s="43">
        <v>2.0076000000000001</v>
      </c>
      <c r="AI756" s="24"/>
      <c r="AJ756" s="296" t="s">
        <v>1196</v>
      </c>
      <c r="AK756" s="23" t="s">
        <v>634</v>
      </c>
      <c r="AL756" s="30"/>
      <c r="AM756" s="397">
        <f t="shared" si="187"/>
        <v>0</v>
      </c>
      <c r="AN756" s="397">
        <f t="shared" si="188"/>
        <v>0</v>
      </c>
      <c r="AO756" s="397">
        <f t="shared" si="188"/>
        <v>0</v>
      </c>
      <c r="AP756" s="397">
        <f t="shared" si="189"/>
        <v>0</v>
      </c>
      <c r="AQ756" s="397">
        <f t="shared" si="189"/>
        <v>0</v>
      </c>
      <c r="AR756" s="397">
        <f t="shared" si="189"/>
        <v>0</v>
      </c>
      <c r="AS756" s="397">
        <f t="shared" si="189"/>
        <v>0</v>
      </c>
      <c r="AT756" s="397">
        <f t="shared" si="190"/>
        <v>0</v>
      </c>
      <c r="AU756" s="397">
        <f t="shared" si="190"/>
        <v>0</v>
      </c>
      <c r="AV756" s="397">
        <f t="shared" si="190"/>
        <v>0</v>
      </c>
      <c r="AW756" s="314">
        <f t="shared" si="191"/>
        <v>0</v>
      </c>
    </row>
    <row r="757" spans="2:49" x14ac:dyDescent="0.25">
      <c r="B757" s="24"/>
      <c r="C757" s="265" t="s">
        <v>535</v>
      </c>
      <c r="D757" s="23" t="str">
        <f>IFERROR(VLOOKUP($C757,'World Cup Players'!B:X,3,FALSE),0)</f>
        <v>de Germany</v>
      </c>
      <c r="E757" s="30"/>
      <c r="F757" s="23">
        <f>IFERROR(VLOOKUP($C757,'World Cup Players'!B:X,9,FALSE),0)</f>
        <v>326</v>
      </c>
      <c r="G757" s="23">
        <f>IFERROR(VLOOKUP($C757,'World Cup Players'!B:X,11,FALSE),0)</f>
        <v>1</v>
      </c>
      <c r="H757" s="23">
        <f>IFERROR(VLOOKUP($C757,'World Cup Players'!B:X,12,FALSE),0)</f>
        <v>0</v>
      </c>
      <c r="I757" s="23">
        <f>IFERROR(VLOOKUP($C757,'GAME WINNING GOALS'!A:B,2,FALSE),0)</f>
        <v>0</v>
      </c>
      <c r="J757" s="23">
        <f>IFERROR(VLOOKUP($C757,'World Cup Players'!B:X,17,FALSE),0)</f>
        <v>0</v>
      </c>
      <c r="K757" s="23">
        <f>IFERROR(VLOOKUP($C757,'World Cup Players'!B:X,18,FALSE),0)</f>
        <v>0</v>
      </c>
      <c r="L757" s="44">
        <f>IFERROR(VLOOKUP($C757,'World Cup GK'!B:AE,16,FALSE),0)</f>
        <v>0</v>
      </c>
      <c r="M757" s="44">
        <f>IFERROR(VLOOKUP($C757,'World Cup GK'!B:AE,19,FALSE),0)</f>
        <v>0</v>
      </c>
      <c r="N757" s="44">
        <f>IFERROR(VLOOKUP($C757,'World Cup GK'!B:AE,14,FALSE),0)</f>
        <v>0</v>
      </c>
      <c r="O757" s="44">
        <f>IFERROR(VLOOKUP($C757,'World Cup GK'!B:AE,11,FALSE),0)</f>
        <v>0</v>
      </c>
      <c r="P757" s="43">
        <f t="shared" si="196"/>
        <v>3.7058</v>
      </c>
      <c r="S757" s="24"/>
      <c r="T757" s="265" t="s">
        <v>535</v>
      </c>
      <c r="U757" s="23" t="s">
        <v>634</v>
      </c>
      <c r="V757" s="30"/>
      <c r="W757" s="23">
        <v>326</v>
      </c>
      <c r="X757" s="23">
        <v>1</v>
      </c>
      <c r="Y757" s="23">
        <v>0</v>
      </c>
      <c r="Z757" s="23">
        <v>0</v>
      </c>
      <c r="AA757" s="23">
        <v>0</v>
      </c>
      <c r="AB757" s="23">
        <v>0</v>
      </c>
      <c r="AC757" s="44">
        <v>0</v>
      </c>
      <c r="AD757" s="44">
        <v>0</v>
      </c>
      <c r="AE757" s="44">
        <v>0</v>
      </c>
      <c r="AF757" s="44">
        <v>0</v>
      </c>
      <c r="AG757" s="43">
        <v>3.7058</v>
      </c>
      <c r="AI757" s="24"/>
      <c r="AJ757" s="265" t="s">
        <v>535</v>
      </c>
      <c r="AK757" s="23" t="s">
        <v>634</v>
      </c>
      <c r="AL757" s="30"/>
      <c r="AM757" s="397">
        <f t="shared" si="187"/>
        <v>0</v>
      </c>
      <c r="AN757" s="397">
        <f t="shared" si="188"/>
        <v>0</v>
      </c>
      <c r="AO757" s="397">
        <f t="shared" si="188"/>
        <v>0</v>
      </c>
      <c r="AP757" s="397">
        <f t="shared" si="189"/>
        <v>0</v>
      </c>
      <c r="AQ757" s="397">
        <f t="shared" si="189"/>
        <v>0</v>
      </c>
      <c r="AR757" s="397">
        <f t="shared" si="189"/>
        <v>0</v>
      </c>
      <c r="AS757" s="397">
        <f t="shared" si="189"/>
        <v>0</v>
      </c>
      <c r="AT757" s="397">
        <f t="shared" si="190"/>
        <v>0</v>
      </c>
      <c r="AU757" s="397">
        <f t="shared" si="190"/>
        <v>0</v>
      </c>
      <c r="AV757" s="397">
        <f t="shared" si="190"/>
        <v>0</v>
      </c>
      <c r="AW757" s="314">
        <f t="shared" si="191"/>
        <v>0</v>
      </c>
    </row>
    <row r="758" spans="2:49" x14ac:dyDescent="0.25">
      <c r="B758" s="24"/>
      <c r="C758" s="296" t="s">
        <v>237</v>
      </c>
      <c r="D758" s="23" t="str">
        <f>IFERROR(VLOOKUP($C758,'World Cup Players'!B:X,3,FALSE),0)</f>
        <v>br Brazil</v>
      </c>
      <c r="E758" s="30"/>
      <c r="F758" s="23">
        <f>IFERROR(VLOOKUP($C758,'World Cup Players'!B:X,9,FALSE),0)</f>
        <v>379</v>
      </c>
      <c r="G758" s="23">
        <f>IFERROR(VLOOKUP($C758,'World Cup Players'!B:X,11,FALSE),0)</f>
        <v>1</v>
      </c>
      <c r="H758" s="23">
        <f>IFERROR(VLOOKUP($C758,'World Cup Players'!B:X,12,FALSE),0)</f>
        <v>0</v>
      </c>
      <c r="I758" s="23">
        <f>IFERROR(VLOOKUP($C758,'GAME WINNING GOALS'!A:B,2,FALSE),0)</f>
        <v>0</v>
      </c>
      <c r="J758" s="23">
        <f>IFERROR(VLOOKUP($C758,'World Cup Players'!B:X,17,FALSE),0)</f>
        <v>2</v>
      </c>
      <c r="K758" s="23">
        <f>IFERROR(VLOOKUP($C758,'World Cup Players'!B:X,18,FALSE),0)</f>
        <v>0</v>
      </c>
      <c r="L758" s="44">
        <f>IFERROR(VLOOKUP($C758,'World Cup GK'!B:AE,16,FALSE),0)</f>
        <v>0</v>
      </c>
      <c r="M758" s="44">
        <f>IFERROR(VLOOKUP($C758,'World Cup GK'!B:AE,19,FALSE),0)</f>
        <v>0</v>
      </c>
      <c r="N758" s="44">
        <f>IFERROR(VLOOKUP($C758,'World Cup GK'!B:AE,14,FALSE),0)</f>
        <v>0</v>
      </c>
      <c r="O758" s="44">
        <f>IFERROR(VLOOKUP($C758,'World Cup GK'!B:AE,11,FALSE),0)</f>
        <v>0</v>
      </c>
      <c r="P758" s="43">
        <f t="shared" si="196"/>
        <v>3.6456999999999997</v>
      </c>
      <c r="S758" s="24"/>
      <c r="T758" s="296" t="s">
        <v>237</v>
      </c>
      <c r="U758" s="23" t="s">
        <v>989</v>
      </c>
      <c r="V758" s="30"/>
      <c r="W758" s="23">
        <v>379</v>
      </c>
      <c r="X758" s="23">
        <v>1</v>
      </c>
      <c r="Y758" s="23">
        <v>0</v>
      </c>
      <c r="Z758" s="23">
        <v>0</v>
      </c>
      <c r="AA758" s="23">
        <v>2</v>
      </c>
      <c r="AB758" s="23">
        <v>0</v>
      </c>
      <c r="AC758" s="44">
        <v>0</v>
      </c>
      <c r="AD758" s="44">
        <v>0</v>
      </c>
      <c r="AE758" s="44">
        <v>0</v>
      </c>
      <c r="AF758" s="44">
        <v>0</v>
      </c>
      <c r="AG758" s="43">
        <v>3.6456999999999997</v>
      </c>
      <c r="AI758" s="24"/>
      <c r="AJ758" s="296" t="s">
        <v>237</v>
      </c>
      <c r="AK758" s="23" t="s">
        <v>989</v>
      </c>
      <c r="AL758" s="30"/>
      <c r="AM758" s="397">
        <f t="shared" si="187"/>
        <v>0</v>
      </c>
      <c r="AN758" s="397">
        <f t="shared" si="188"/>
        <v>0</v>
      </c>
      <c r="AO758" s="397">
        <f t="shared" si="188"/>
        <v>0</v>
      </c>
      <c r="AP758" s="397">
        <f t="shared" si="189"/>
        <v>0</v>
      </c>
      <c r="AQ758" s="397">
        <f t="shared" si="189"/>
        <v>0</v>
      </c>
      <c r="AR758" s="397">
        <f t="shared" si="189"/>
        <v>0</v>
      </c>
      <c r="AS758" s="397">
        <f t="shared" si="189"/>
        <v>0</v>
      </c>
      <c r="AT758" s="397">
        <f t="shared" si="190"/>
        <v>0</v>
      </c>
      <c r="AU758" s="397">
        <f t="shared" si="190"/>
        <v>0</v>
      </c>
      <c r="AV758" s="397">
        <f t="shared" si="190"/>
        <v>0</v>
      </c>
      <c r="AW758" s="314">
        <f t="shared" si="191"/>
        <v>0</v>
      </c>
    </row>
    <row r="759" spans="2:49" x14ac:dyDescent="0.25">
      <c r="B759" s="24"/>
      <c r="C759" s="296" t="s">
        <v>225</v>
      </c>
      <c r="D759" s="23" t="str">
        <f>IFERROR(VLOOKUP($C759,'World Cup Players'!B:X,3,FALSE),0)</f>
        <v>eng England</v>
      </c>
      <c r="E759" s="30"/>
      <c r="F759" s="23">
        <f>IFERROR(VLOOKUP($C759,'World Cup Players'!B:X,9,FALSE),0)</f>
        <v>602</v>
      </c>
      <c r="G759" s="23">
        <f>IFERROR(VLOOKUP($C759,'World Cup Players'!B:X,11,FALSE),0)</f>
        <v>6</v>
      </c>
      <c r="H759" s="23">
        <f>IFERROR(VLOOKUP($C759,'World Cup Players'!B:X,12,FALSE),0)</f>
        <v>1</v>
      </c>
      <c r="I759" s="23">
        <f>IFERROR(VLOOKUP($C759,'GAME WINNING GOALS'!A:B,2,FALSE),0)</f>
        <v>3</v>
      </c>
      <c r="J759" s="23">
        <f>IFERROR(VLOOKUP($C759,'World Cup Players'!B:X,17,FALSE),0)</f>
        <v>1</v>
      </c>
      <c r="K759" s="23">
        <f>IFERROR(VLOOKUP($C759,'World Cup Players'!B:X,18,FALSE),0)</f>
        <v>0</v>
      </c>
      <c r="L759" s="44">
        <f>IFERROR(VLOOKUP($C759,'World Cup GK'!B:AE,16,FALSE),0)</f>
        <v>0</v>
      </c>
      <c r="M759" s="44">
        <f>IFERROR(VLOOKUP($C759,'World Cup GK'!B:AE,19,FALSE),0)</f>
        <v>0</v>
      </c>
      <c r="N759" s="44">
        <f>IFERROR(VLOOKUP($C759,'World Cup GK'!B:AE,14,FALSE),0)</f>
        <v>0</v>
      </c>
      <c r="O759" s="44">
        <f>IFERROR(VLOOKUP($C759,'World Cup GK'!B:AE,11,FALSE),0)</f>
        <v>0</v>
      </c>
      <c r="P759" s="43">
        <f t="shared" si="196"/>
        <v>14.746600000000001</v>
      </c>
      <c r="S759" s="24"/>
      <c r="T759" s="296" t="s">
        <v>225</v>
      </c>
      <c r="U759" s="23" t="s">
        <v>1542</v>
      </c>
      <c r="V759" s="30"/>
      <c r="W759" s="23">
        <v>402</v>
      </c>
      <c r="X759" s="23">
        <v>4</v>
      </c>
      <c r="Y759" s="23">
        <v>1</v>
      </c>
      <c r="Z759" s="23">
        <v>2</v>
      </c>
      <c r="AA759" s="23">
        <v>1</v>
      </c>
      <c r="AB759" s="23">
        <v>0</v>
      </c>
      <c r="AC759" s="44">
        <v>0</v>
      </c>
      <c r="AD759" s="44">
        <v>0</v>
      </c>
      <c r="AE759" s="44">
        <v>0</v>
      </c>
      <c r="AF759" s="44">
        <v>0</v>
      </c>
      <c r="AG759" s="43">
        <v>10.086600000000001</v>
      </c>
      <c r="AI759" s="24"/>
      <c r="AJ759" s="296" t="s">
        <v>225</v>
      </c>
      <c r="AK759" s="23" t="s">
        <v>1542</v>
      </c>
      <c r="AL759" s="30"/>
      <c r="AM759" s="397">
        <f t="shared" si="187"/>
        <v>200</v>
      </c>
      <c r="AN759" s="397">
        <f t="shared" si="188"/>
        <v>2</v>
      </c>
      <c r="AO759" s="397">
        <f t="shared" si="188"/>
        <v>0</v>
      </c>
      <c r="AP759" s="397">
        <f t="shared" si="189"/>
        <v>1</v>
      </c>
      <c r="AQ759" s="397">
        <f t="shared" si="189"/>
        <v>0</v>
      </c>
      <c r="AR759" s="397">
        <f t="shared" si="189"/>
        <v>0</v>
      </c>
      <c r="AS759" s="397">
        <f t="shared" si="189"/>
        <v>0</v>
      </c>
      <c r="AT759" s="397">
        <f t="shared" si="190"/>
        <v>0</v>
      </c>
      <c r="AU759" s="397">
        <f t="shared" si="190"/>
        <v>0</v>
      </c>
      <c r="AV759" s="397">
        <f t="shared" si="190"/>
        <v>0</v>
      </c>
      <c r="AW759" s="314">
        <f t="shared" ref="AW759:AW761" si="201">P759-AG759</f>
        <v>4.66</v>
      </c>
    </row>
    <row r="760" spans="2:49" x14ac:dyDescent="0.25">
      <c r="B760" s="24"/>
      <c r="C760" s="296" t="s">
        <v>358</v>
      </c>
      <c r="D760" s="23" t="str">
        <f>IFERROR(VLOOKUP($C760,'World Cup Players'!B:X,3,FALSE),0)</f>
        <v>eng England</v>
      </c>
      <c r="E760" s="30"/>
      <c r="F760" s="23">
        <f>IFERROR(VLOOKUP($C760,'World Cup Players'!B:X,9,FALSE),0)</f>
        <v>467</v>
      </c>
      <c r="G760" s="23">
        <f>IFERROR(VLOOKUP($C760,'World Cup Players'!B:X,11,FALSE),0)</f>
        <v>0</v>
      </c>
      <c r="H760" s="23">
        <f>IFERROR(VLOOKUP($C760,'World Cup Players'!B:X,12,FALSE),0)</f>
        <v>1</v>
      </c>
      <c r="I760" s="23">
        <f>IFERROR(VLOOKUP($C760,'GAME WINNING GOALS'!A:B,2,FALSE),0)</f>
        <v>0</v>
      </c>
      <c r="J760" s="23">
        <f>IFERROR(VLOOKUP($C760,'World Cup Players'!B:X,17,FALSE),0)</f>
        <v>2</v>
      </c>
      <c r="K760" s="23">
        <f>IFERROR(VLOOKUP($C760,'World Cup Players'!B:X,18,FALSE),0)</f>
        <v>0</v>
      </c>
      <c r="L760" s="44">
        <f>IFERROR(VLOOKUP($C760,'World Cup GK'!B:AE,16,FALSE),0)</f>
        <v>0</v>
      </c>
      <c r="M760" s="44">
        <f>IFERROR(VLOOKUP($C760,'World Cup GK'!B:AE,19,FALSE),0)</f>
        <v>0</v>
      </c>
      <c r="N760" s="44">
        <f>IFERROR(VLOOKUP($C760,'World Cup GK'!B:AE,14,FALSE),0)</f>
        <v>0</v>
      </c>
      <c r="O760" s="44">
        <f>IFERROR(VLOOKUP($C760,'World Cup GK'!B:AE,11,FALSE),0)</f>
        <v>0</v>
      </c>
      <c r="P760" s="43">
        <f t="shared" si="196"/>
        <v>4.3761000000000001</v>
      </c>
      <c r="S760" s="24"/>
      <c r="T760" s="296" t="s">
        <v>358</v>
      </c>
      <c r="U760" s="23" t="s">
        <v>1542</v>
      </c>
      <c r="V760" s="30"/>
      <c r="W760" s="23">
        <v>340</v>
      </c>
      <c r="X760" s="23">
        <v>0</v>
      </c>
      <c r="Y760" s="23">
        <v>1</v>
      </c>
      <c r="Z760" s="23">
        <v>0</v>
      </c>
      <c r="AA760" s="23">
        <v>2</v>
      </c>
      <c r="AB760" s="23">
        <v>0</v>
      </c>
      <c r="AC760" s="44">
        <v>0</v>
      </c>
      <c r="AD760" s="44">
        <v>0</v>
      </c>
      <c r="AE760" s="44">
        <v>0</v>
      </c>
      <c r="AF760" s="44">
        <v>0</v>
      </c>
      <c r="AG760" s="43">
        <v>3.3220000000000001</v>
      </c>
      <c r="AI760" s="24"/>
      <c r="AJ760" s="296" t="s">
        <v>358</v>
      </c>
      <c r="AK760" s="23" t="s">
        <v>1542</v>
      </c>
      <c r="AL760" s="30"/>
      <c r="AM760" s="397">
        <f t="shared" si="187"/>
        <v>127</v>
      </c>
      <c r="AN760" s="397">
        <f t="shared" si="188"/>
        <v>0</v>
      </c>
      <c r="AO760" s="397">
        <f t="shared" si="188"/>
        <v>0</v>
      </c>
      <c r="AP760" s="397">
        <f t="shared" si="189"/>
        <v>0</v>
      </c>
      <c r="AQ760" s="397">
        <f t="shared" si="189"/>
        <v>0</v>
      </c>
      <c r="AR760" s="397">
        <f t="shared" si="189"/>
        <v>0</v>
      </c>
      <c r="AS760" s="397">
        <f t="shared" si="189"/>
        <v>0</v>
      </c>
      <c r="AT760" s="397">
        <f t="shared" si="190"/>
        <v>0</v>
      </c>
      <c r="AU760" s="397">
        <f t="shared" si="190"/>
        <v>0</v>
      </c>
      <c r="AV760" s="397">
        <f t="shared" si="190"/>
        <v>0</v>
      </c>
      <c r="AW760" s="314">
        <f t="shared" si="201"/>
        <v>1.0541</v>
      </c>
    </row>
    <row r="761" spans="2:49" x14ac:dyDescent="0.25">
      <c r="B761" s="24"/>
      <c r="C761" s="296" t="s">
        <v>725</v>
      </c>
      <c r="D761" s="23" t="str">
        <f>IFERROR(VLOOKUP($C761,'World Cup Players'!B:X,3,FALSE),0)</f>
        <v>ar Argentina</v>
      </c>
      <c r="E761" s="30"/>
      <c r="F761" s="23">
        <f>IFERROR(VLOOKUP($C761,'World Cup Players'!B:X,9,FALSE),0)</f>
        <v>241</v>
      </c>
      <c r="G761" s="23">
        <f>IFERROR(VLOOKUP($C761,'World Cup Players'!B:X,11,FALSE),0)</f>
        <v>0</v>
      </c>
      <c r="H761" s="23">
        <f>IFERROR(VLOOKUP($C761,'World Cup Players'!B:X,12,FALSE),0)</f>
        <v>0</v>
      </c>
      <c r="I761" s="23">
        <f>IFERROR(VLOOKUP($C761,'GAME WINNING GOALS'!A:B,2,FALSE),0)</f>
        <v>0</v>
      </c>
      <c r="J761" s="23">
        <f>IFERROR(VLOOKUP($C761,'World Cup Players'!B:X,17,FALSE),0)</f>
        <v>1</v>
      </c>
      <c r="K761" s="23">
        <f>IFERROR(VLOOKUP($C761,'World Cup Players'!B:X,18,FALSE),0)</f>
        <v>0</v>
      </c>
      <c r="L761" s="44">
        <f>IFERROR(VLOOKUP($C761,'World Cup GK'!B:AE,16,FALSE),0)</f>
        <v>0</v>
      </c>
      <c r="M761" s="44">
        <f>IFERROR(VLOOKUP($C761,'World Cup GK'!B:AE,19,FALSE),0)</f>
        <v>0</v>
      </c>
      <c r="N761" s="44">
        <f>IFERROR(VLOOKUP($C761,'World Cup GK'!B:AE,14,FALSE),0)</f>
        <v>0</v>
      </c>
      <c r="O761" s="44">
        <f>IFERROR(VLOOKUP($C761,'World Cup GK'!B:AE,11,FALSE),0)</f>
        <v>0</v>
      </c>
      <c r="P761" s="43">
        <f t="shared" si="196"/>
        <v>1.7503000000000002</v>
      </c>
      <c r="S761" s="24"/>
      <c r="T761" s="296" t="s">
        <v>725</v>
      </c>
      <c r="U761" s="23" t="s">
        <v>1404</v>
      </c>
      <c r="V761" s="30"/>
      <c r="W761" s="23">
        <v>211</v>
      </c>
      <c r="X761" s="23">
        <v>0</v>
      </c>
      <c r="Y761" s="23">
        <v>0</v>
      </c>
      <c r="Z761" s="23">
        <v>0</v>
      </c>
      <c r="AA761" s="23">
        <v>0</v>
      </c>
      <c r="AB761" s="23">
        <v>0</v>
      </c>
      <c r="AC761" s="44">
        <v>0</v>
      </c>
      <c r="AD761" s="44">
        <v>0</v>
      </c>
      <c r="AE761" s="44">
        <v>0</v>
      </c>
      <c r="AF761" s="44">
        <v>0</v>
      </c>
      <c r="AG761" s="43">
        <v>1.7513000000000001</v>
      </c>
      <c r="AI761" s="24"/>
      <c r="AJ761" s="296" t="s">
        <v>725</v>
      </c>
      <c r="AK761" s="23" t="s">
        <v>1404</v>
      </c>
      <c r="AL761" s="30"/>
      <c r="AM761" s="397">
        <f t="shared" si="187"/>
        <v>30</v>
      </c>
      <c r="AN761" s="397">
        <f t="shared" si="188"/>
        <v>0</v>
      </c>
      <c r="AO761" s="397">
        <f t="shared" si="188"/>
        <v>0</v>
      </c>
      <c r="AP761" s="397">
        <f t="shared" si="189"/>
        <v>0</v>
      </c>
      <c r="AQ761" s="397">
        <f t="shared" si="189"/>
        <v>1</v>
      </c>
      <c r="AR761" s="397">
        <f t="shared" si="189"/>
        <v>0</v>
      </c>
      <c r="AS761" s="397">
        <f t="shared" si="189"/>
        <v>0</v>
      </c>
      <c r="AT761" s="397">
        <f t="shared" si="190"/>
        <v>0</v>
      </c>
      <c r="AU761" s="397">
        <f t="shared" si="190"/>
        <v>0</v>
      </c>
      <c r="AV761" s="397">
        <f t="shared" si="190"/>
        <v>0</v>
      </c>
      <c r="AW761" s="314">
        <f t="shared" si="201"/>
        <v>-9.9999999999988987E-4</v>
      </c>
    </row>
    <row r="762" spans="2:49" x14ac:dyDescent="0.25">
      <c r="B762" s="24"/>
      <c r="C762" s="296" t="s">
        <v>427</v>
      </c>
      <c r="D762" s="23" t="str">
        <f>IFERROR(VLOOKUP($C762,'World Cup Players'!B:X,3,FALSE),0)</f>
        <v>hr Croatia</v>
      </c>
      <c r="E762" s="30"/>
      <c r="F762" s="23">
        <f>IFERROR(VLOOKUP($C762,'World Cup Players'!B:X,9,FALSE),0)</f>
        <v>317</v>
      </c>
      <c r="G762" s="23">
        <f>IFERROR(VLOOKUP($C762,'World Cup Players'!B:X,11,FALSE),0)</f>
        <v>0</v>
      </c>
      <c r="H762" s="23">
        <f>IFERROR(VLOOKUP($C762,'World Cup Players'!B:X,12,FALSE),0)</f>
        <v>1</v>
      </c>
      <c r="I762" s="23">
        <f>IFERROR(VLOOKUP($C762,'GAME WINNING GOALS'!A:B,2,FALSE),0)</f>
        <v>0</v>
      </c>
      <c r="J762" s="23">
        <f>IFERROR(VLOOKUP($C762,'World Cup Players'!B:X,17,FALSE),0)</f>
        <v>1</v>
      </c>
      <c r="K762" s="23">
        <f>IFERROR(VLOOKUP($C762,'World Cup Players'!B:X,18,FALSE),0)</f>
        <v>0</v>
      </c>
      <c r="L762" s="44">
        <f>IFERROR(VLOOKUP($C762,'World Cup GK'!B:AE,16,FALSE),0)</f>
        <v>0</v>
      </c>
      <c r="M762" s="44">
        <f>IFERROR(VLOOKUP($C762,'World Cup GK'!B:AE,19,FALSE),0)</f>
        <v>0</v>
      </c>
      <c r="N762" s="44">
        <f>IFERROR(VLOOKUP($C762,'World Cup GK'!B:AE,14,FALSE),0)</f>
        <v>0</v>
      </c>
      <c r="O762" s="44">
        <f>IFERROR(VLOOKUP($C762,'World Cup GK'!B:AE,11,FALSE),0)</f>
        <v>0</v>
      </c>
      <c r="P762" s="43">
        <f t="shared" si="196"/>
        <v>3.3811</v>
      </c>
      <c r="S762" s="24"/>
      <c r="T762" s="296" t="s">
        <v>427</v>
      </c>
      <c r="U762" s="23" t="s">
        <v>1559</v>
      </c>
      <c r="V762" s="30"/>
      <c r="W762" s="23">
        <v>317</v>
      </c>
      <c r="X762" s="23">
        <v>0</v>
      </c>
      <c r="Y762" s="23">
        <v>1</v>
      </c>
      <c r="Z762" s="23">
        <v>0</v>
      </c>
      <c r="AA762" s="23">
        <v>1</v>
      </c>
      <c r="AB762" s="23">
        <v>0</v>
      </c>
      <c r="AC762" s="44">
        <v>0</v>
      </c>
      <c r="AD762" s="44">
        <v>0</v>
      </c>
      <c r="AE762" s="44">
        <v>0</v>
      </c>
      <c r="AF762" s="44">
        <v>0</v>
      </c>
      <c r="AG762" s="43">
        <v>3.3811</v>
      </c>
      <c r="AI762" s="24"/>
      <c r="AJ762" s="296" t="s">
        <v>427</v>
      </c>
      <c r="AK762" s="23" t="s">
        <v>1559</v>
      </c>
      <c r="AL762" s="30"/>
      <c r="AM762" s="397">
        <f t="shared" si="187"/>
        <v>0</v>
      </c>
      <c r="AN762" s="397">
        <f t="shared" si="188"/>
        <v>0</v>
      </c>
      <c r="AO762" s="397">
        <f t="shared" si="188"/>
        <v>0</v>
      </c>
      <c r="AP762" s="397">
        <f t="shared" si="189"/>
        <v>0</v>
      </c>
      <c r="AQ762" s="397">
        <f t="shared" si="189"/>
        <v>0</v>
      </c>
      <c r="AR762" s="397">
        <f t="shared" si="189"/>
        <v>0</v>
      </c>
      <c r="AS762" s="397">
        <f t="shared" si="189"/>
        <v>0</v>
      </c>
      <c r="AT762" s="397">
        <f t="shared" si="190"/>
        <v>0</v>
      </c>
      <c r="AU762" s="397">
        <f t="shared" si="190"/>
        <v>0</v>
      </c>
      <c r="AV762" s="397">
        <f t="shared" si="190"/>
        <v>0</v>
      </c>
      <c r="AW762" s="314">
        <f t="shared" si="191"/>
        <v>0</v>
      </c>
    </row>
    <row r="763" spans="2:49" x14ac:dyDescent="0.25">
      <c r="B763" s="24"/>
      <c r="C763" s="296" t="s">
        <v>735</v>
      </c>
      <c r="D763" s="23" t="str">
        <f>IFERROR(VLOOKUP($C763,'World Cup Players'!B:X,3,FALSE),0)</f>
        <v>no Norway</v>
      </c>
      <c r="E763" s="30"/>
      <c r="F763" s="23">
        <f>IFERROR(VLOOKUP($C763,'World Cup Players'!B:X,9,FALSE),0)</f>
        <v>318</v>
      </c>
      <c r="G763" s="23">
        <f>IFERROR(VLOOKUP($C763,'World Cup Players'!B:X,11,FALSE),0)</f>
        <v>1</v>
      </c>
      <c r="H763" s="23">
        <f>IFERROR(VLOOKUP($C763,'World Cup Players'!B:X,12,FALSE),0)</f>
        <v>0</v>
      </c>
      <c r="I763" s="23">
        <f>IFERROR(VLOOKUP($C763,'GAME WINNING GOALS'!A:B,2,FALSE),0)</f>
        <v>0</v>
      </c>
      <c r="J763" s="23">
        <f>IFERROR(VLOOKUP($C763,'World Cup Players'!B:X,17,FALSE),0)</f>
        <v>1</v>
      </c>
      <c r="K763" s="23">
        <f>IFERROR(VLOOKUP($C763,'World Cup Players'!B:X,18,FALSE),0)</f>
        <v>0</v>
      </c>
      <c r="L763" s="44">
        <f>IFERROR(VLOOKUP($C763,'World Cup GK'!B:AE,16,FALSE),0)</f>
        <v>0</v>
      </c>
      <c r="M763" s="44">
        <f>IFERROR(VLOOKUP($C763,'World Cup GK'!B:AE,19,FALSE),0)</f>
        <v>0</v>
      </c>
      <c r="N763" s="44">
        <f>IFERROR(VLOOKUP($C763,'World Cup GK'!B:AE,14,FALSE),0)</f>
        <v>0</v>
      </c>
      <c r="O763" s="44">
        <f>IFERROR(VLOOKUP($C763,'World Cup GK'!B:AE,11,FALSE),0)</f>
        <v>0</v>
      </c>
      <c r="P763" s="43">
        <f t="shared" si="196"/>
        <v>3.3894000000000002</v>
      </c>
      <c r="S763" s="24"/>
      <c r="T763" s="296" t="s">
        <v>735</v>
      </c>
      <c r="U763" s="23" t="s">
        <v>1397</v>
      </c>
      <c r="V763" s="30"/>
      <c r="W763" s="23">
        <v>265</v>
      </c>
      <c r="X763" s="23">
        <v>1</v>
      </c>
      <c r="Y763" s="23">
        <v>0</v>
      </c>
      <c r="Z763" s="23">
        <v>0</v>
      </c>
      <c r="AA763" s="23">
        <v>1</v>
      </c>
      <c r="AB763" s="23">
        <v>0</v>
      </c>
      <c r="AC763" s="44">
        <v>0</v>
      </c>
      <c r="AD763" s="44">
        <v>0</v>
      </c>
      <c r="AE763" s="44">
        <v>0</v>
      </c>
      <c r="AF763" s="44">
        <v>0</v>
      </c>
      <c r="AG763" s="43">
        <v>2.9495</v>
      </c>
      <c r="AI763" s="24"/>
      <c r="AJ763" s="296" t="s">
        <v>735</v>
      </c>
      <c r="AK763" s="23" t="s">
        <v>1397</v>
      </c>
      <c r="AL763" s="30"/>
      <c r="AM763" s="397">
        <f t="shared" si="187"/>
        <v>53</v>
      </c>
      <c r="AN763" s="397">
        <f t="shared" si="188"/>
        <v>0</v>
      </c>
      <c r="AO763" s="397">
        <f t="shared" si="188"/>
        <v>0</v>
      </c>
      <c r="AP763" s="397">
        <f t="shared" si="189"/>
        <v>0</v>
      </c>
      <c r="AQ763" s="397">
        <f t="shared" si="189"/>
        <v>0</v>
      </c>
      <c r="AR763" s="397">
        <f t="shared" si="189"/>
        <v>0</v>
      </c>
      <c r="AS763" s="397">
        <f t="shared" si="189"/>
        <v>0</v>
      </c>
      <c r="AT763" s="397">
        <f t="shared" si="190"/>
        <v>0</v>
      </c>
      <c r="AU763" s="397">
        <f t="shared" si="190"/>
        <v>0</v>
      </c>
      <c r="AV763" s="397">
        <f t="shared" si="190"/>
        <v>0</v>
      </c>
      <c r="AW763" s="314">
        <f>P763-AG763</f>
        <v>0.43990000000000018</v>
      </c>
    </row>
    <row r="764" spans="2:49" x14ac:dyDescent="0.25">
      <c r="B764" s="24"/>
      <c r="C764" s="296" t="s">
        <v>453</v>
      </c>
      <c r="D764" s="23" t="str">
        <f>IFERROR(VLOOKUP($C764,'World Cup Players'!B:X,3,FALSE),0)</f>
        <v>ca Canada</v>
      </c>
      <c r="E764" s="30"/>
      <c r="F764" s="23">
        <f>IFERROR(VLOOKUP($C764,'World Cup Players'!B:X,9,FALSE),0)</f>
        <v>376</v>
      </c>
      <c r="G764" s="23">
        <f>IFERROR(VLOOKUP($C764,'World Cup Players'!B:X,11,FALSE),0)</f>
        <v>0</v>
      </c>
      <c r="H764" s="23">
        <f>IFERROR(VLOOKUP($C764,'World Cup Players'!B:X,12,FALSE),0)</f>
        <v>0</v>
      </c>
      <c r="I764" s="23">
        <f>IFERROR(VLOOKUP($C764,'GAME WINNING GOALS'!A:B,2,FALSE),0)</f>
        <v>0</v>
      </c>
      <c r="J764" s="23">
        <f>IFERROR(VLOOKUP($C764,'World Cup Players'!B:X,17,FALSE),0)</f>
        <v>0</v>
      </c>
      <c r="K764" s="23">
        <f>IFERROR(VLOOKUP($C764,'World Cup Players'!B:X,18,FALSE),0)</f>
        <v>0</v>
      </c>
      <c r="L764" s="44">
        <f>IFERROR(VLOOKUP($C764,'World Cup GK'!B:AE,16,FALSE),0)</f>
        <v>0</v>
      </c>
      <c r="M764" s="44">
        <f>IFERROR(VLOOKUP($C764,'World Cup GK'!B:AE,19,FALSE),0)</f>
        <v>0</v>
      </c>
      <c r="N764" s="44">
        <f>IFERROR(VLOOKUP($C764,'World Cup GK'!B:AE,14,FALSE),0)</f>
        <v>0</v>
      </c>
      <c r="O764" s="44">
        <f>IFERROR(VLOOKUP($C764,'World Cup GK'!B:AE,11,FALSE),0)</f>
        <v>0</v>
      </c>
      <c r="P764" s="43">
        <f t="shared" si="196"/>
        <v>3.1208</v>
      </c>
      <c r="S764" s="24"/>
      <c r="T764" s="296" t="s">
        <v>453</v>
      </c>
      <c r="U764" s="23" t="s">
        <v>887</v>
      </c>
      <c r="V764" s="30"/>
      <c r="W764" s="23">
        <v>376</v>
      </c>
      <c r="X764" s="23">
        <v>0</v>
      </c>
      <c r="Y764" s="23">
        <v>0</v>
      </c>
      <c r="Z764" s="23">
        <v>0</v>
      </c>
      <c r="AA764" s="23">
        <v>0</v>
      </c>
      <c r="AB764" s="23">
        <v>0</v>
      </c>
      <c r="AC764" s="44">
        <v>0</v>
      </c>
      <c r="AD764" s="44">
        <v>0</v>
      </c>
      <c r="AE764" s="44">
        <v>0</v>
      </c>
      <c r="AF764" s="44">
        <v>0</v>
      </c>
      <c r="AG764" s="43">
        <v>3.1208</v>
      </c>
      <c r="AI764" s="24"/>
      <c r="AJ764" s="296" t="s">
        <v>453</v>
      </c>
      <c r="AK764" s="23" t="s">
        <v>887</v>
      </c>
      <c r="AL764" s="30"/>
      <c r="AM764" s="397">
        <f t="shared" si="187"/>
        <v>0</v>
      </c>
      <c r="AN764" s="397">
        <f t="shared" si="188"/>
        <v>0</v>
      </c>
      <c r="AO764" s="397">
        <f t="shared" si="188"/>
        <v>0</v>
      </c>
      <c r="AP764" s="397">
        <f t="shared" si="189"/>
        <v>0</v>
      </c>
      <c r="AQ764" s="397">
        <f t="shared" si="189"/>
        <v>0</v>
      </c>
      <c r="AR764" s="397">
        <f t="shared" si="189"/>
        <v>0</v>
      </c>
      <c r="AS764" s="397">
        <f t="shared" si="189"/>
        <v>0</v>
      </c>
      <c r="AT764" s="397">
        <f t="shared" si="190"/>
        <v>0</v>
      </c>
      <c r="AU764" s="397">
        <f t="shared" si="190"/>
        <v>0</v>
      </c>
      <c r="AV764" s="397">
        <f t="shared" si="190"/>
        <v>0</v>
      </c>
      <c r="AW764" s="314">
        <f t="shared" si="191"/>
        <v>0</v>
      </c>
    </row>
    <row r="765" spans="2:49" x14ac:dyDescent="0.25">
      <c r="B765" s="24"/>
      <c r="C765" s="296" t="s">
        <v>745</v>
      </c>
      <c r="D765" s="23" t="str">
        <f>IFERROR(VLOOKUP($C765,'World Cup Players'!B:X,3,FALSE),0)</f>
        <v>nz New Zealand</v>
      </c>
      <c r="E765" s="30"/>
      <c r="F765" s="23">
        <f>IFERROR(VLOOKUP($C765,'World Cup Players'!B:X,9,FALSE),0)</f>
        <v>270</v>
      </c>
      <c r="G765" s="23">
        <f>IFERROR(VLOOKUP($C765,'World Cup Players'!B:X,11,FALSE),0)</f>
        <v>0</v>
      </c>
      <c r="H765" s="23">
        <f>IFERROR(VLOOKUP($C765,'World Cup Players'!B:X,12,FALSE),0)</f>
        <v>2</v>
      </c>
      <c r="I765" s="23">
        <f>IFERROR(VLOOKUP($C765,'GAME WINNING GOALS'!A:B,2,FALSE),0)</f>
        <v>0</v>
      </c>
      <c r="J765" s="23">
        <f>IFERROR(VLOOKUP($C765,'World Cup Players'!B:X,17,FALSE),0)</f>
        <v>0</v>
      </c>
      <c r="K765" s="23">
        <f>IFERROR(VLOOKUP($C765,'World Cup Players'!B:X,18,FALSE),0)</f>
        <v>0</v>
      </c>
      <c r="L765" s="44">
        <f>IFERROR(VLOOKUP($C765,'World Cup GK'!B:AE,16,FALSE),0)</f>
        <v>0</v>
      </c>
      <c r="M765" s="44">
        <f>IFERROR(VLOOKUP($C765,'World Cup GK'!B:AE,19,FALSE),0)</f>
        <v>0</v>
      </c>
      <c r="N765" s="44">
        <f>IFERROR(VLOOKUP($C765,'World Cup GK'!B:AE,14,FALSE),0)</f>
        <v>0</v>
      </c>
      <c r="O765" s="44">
        <f>IFERROR(VLOOKUP($C765,'World Cup GK'!B:AE,11,FALSE),0)</f>
        <v>0</v>
      </c>
      <c r="P765" s="43">
        <f t="shared" si="196"/>
        <v>4.2409999999999997</v>
      </c>
      <c r="S765" s="24"/>
      <c r="T765" s="296" t="s">
        <v>745</v>
      </c>
      <c r="U765" s="23" t="s">
        <v>1256</v>
      </c>
      <c r="V765" s="30"/>
      <c r="W765" s="23">
        <v>270</v>
      </c>
      <c r="X765" s="23">
        <v>0</v>
      </c>
      <c r="Y765" s="23">
        <v>2</v>
      </c>
      <c r="Z765" s="23">
        <v>0</v>
      </c>
      <c r="AA765" s="23">
        <v>0</v>
      </c>
      <c r="AB765" s="23">
        <v>0</v>
      </c>
      <c r="AC765" s="44">
        <v>0</v>
      </c>
      <c r="AD765" s="44">
        <v>0</v>
      </c>
      <c r="AE765" s="44">
        <v>0</v>
      </c>
      <c r="AF765" s="44">
        <v>0</v>
      </c>
      <c r="AG765" s="43">
        <v>4.2409999999999997</v>
      </c>
      <c r="AI765" s="24"/>
      <c r="AJ765" s="296" t="s">
        <v>745</v>
      </c>
      <c r="AK765" s="23" t="s">
        <v>1256</v>
      </c>
      <c r="AL765" s="30"/>
      <c r="AM765" s="397">
        <f t="shared" si="187"/>
        <v>0</v>
      </c>
      <c r="AN765" s="397">
        <f t="shared" si="188"/>
        <v>0</v>
      </c>
      <c r="AO765" s="397">
        <f t="shared" si="188"/>
        <v>0</v>
      </c>
      <c r="AP765" s="397">
        <f t="shared" si="189"/>
        <v>0</v>
      </c>
      <c r="AQ765" s="397">
        <f t="shared" si="189"/>
        <v>0</v>
      </c>
      <c r="AR765" s="397">
        <f t="shared" si="189"/>
        <v>0</v>
      </c>
      <c r="AS765" s="397">
        <f t="shared" si="189"/>
        <v>0</v>
      </c>
      <c r="AT765" s="397">
        <f t="shared" si="190"/>
        <v>0</v>
      </c>
      <c r="AU765" s="397">
        <f t="shared" si="190"/>
        <v>0</v>
      </c>
      <c r="AV765" s="397">
        <f t="shared" si="190"/>
        <v>0</v>
      </c>
      <c r="AW765" s="314">
        <f t="shared" si="191"/>
        <v>0</v>
      </c>
    </row>
    <row r="766" spans="2:49" x14ac:dyDescent="0.25">
      <c r="B766" s="24"/>
      <c r="C766" s="296" t="s">
        <v>740</v>
      </c>
      <c r="D766" s="23" t="str">
        <f>IFERROR(VLOOKUP($C766,'World Cup Players'!B:X,3,FALSE),0)</f>
        <v>za South Africa</v>
      </c>
      <c r="E766" s="30"/>
      <c r="F766" s="23">
        <f>IFERROR(VLOOKUP($C766,'World Cup Players'!B:X,9,FALSE),0)</f>
        <v>23</v>
      </c>
      <c r="G766" s="23">
        <f>IFERROR(VLOOKUP($C766,'World Cup Players'!B:X,11,FALSE),0)</f>
        <v>0</v>
      </c>
      <c r="H766" s="23">
        <f>IFERROR(VLOOKUP($C766,'World Cup Players'!B:X,12,FALSE),0)</f>
        <v>0</v>
      </c>
      <c r="I766" s="23">
        <f>IFERROR(VLOOKUP($C766,'GAME WINNING GOALS'!A:B,2,FALSE),0)</f>
        <v>0</v>
      </c>
      <c r="J766" s="23">
        <f>IFERROR(VLOOKUP($C766,'World Cup Players'!B:X,17,FALSE),0)</f>
        <v>0</v>
      </c>
      <c r="K766" s="23">
        <f>IFERROR(VLOOKUP($C766,'World Cup Players'!B:X,18,FALSE),0)</f>
        <v>1</v>
      </c>
      <c r="L766" s="44">
        <f>IFERROR(VLOOKUP($C766,'World Cup GK'!B:AE,16,FALSE),0)</f>
        <v>0</v>
      </c>
      <c r="M766" s="44">
        <f>IFERROR(VLOOKUP($C766,'World Cup GK'!B:AE,19,FALSE),0)</f>
        <v>0</v>
      </c>
      <c r="N766" s="44">
        <f>IFERROR(VLOOKUP($C766,'World Cup GK'!B:AE,14,FALSE),0)</f>
        <v>0</v>
      </c>
      <c r="O766" s="44">
        <f>IFERROR(VLOOKUP($C766,'World Cup GK'!B:AE,11,FALSE),0)</f>
        <v>0</v>
      </c>
      <c r="P766" s="43">
        <f t="shared" si="196"/>
        <v>-0.30909999999999999</v>
      </c>
      <c r="S766" s="24"/>
      <c r="T766" s="296" t="s">
        <v>740</v>
      </c>
      <c r="U766" s="23" t="s">
        <v>808</v>
      </c>
      <c r="V766" s="30"/>
      <c r="W766" s="23">
        <v>23</v>
      </c>
      <c r="X766" s="23">
        <v>0</v>
      </c>
      <c r="Y766" s="23">
        <v>0</v>
      </c>
      <c r="Z766" s="23">
        <v>0</v>
      </c>
      <c r="AA766" s="23">
        <v>0</v>
      </c>
      <c r="AB766" s="23">
        <v>1</v>
      </c>
      <c r="AC766" s="44">
        <v>0</v>
      </c>
      <c r="AD766" s="44">
        <v>0</v>
      </c>
      <c r="AE766" s="44">
        <v>0</v>
      </c>
      <c r="AF766" s="44">
        <v>0</v>
      </c>
      <c r="AG766" s="43">
        <v>-0.30909999999999999</v>
      </c>
      <c r="AI766" s="24"/>
      <c r="AJ766" s="296" t="s">
        <v>740</v>
      </c>
      <c r="AK766" s="23" t="s">
        <v>808</v>
      </c>
      <c r="AL766" s="30"/>
      <c r="AM766" s="397">
        <f t="shared" si="187"/>
        <v>0</v>
      </c>
      <c r="AN766" s="397">
        <f t="shared" si="188"/>
        <v>0</v>
      </c>
      <c r="AO766" s="397">
        <f t="shared" si="188"/>
        <v>0</v>
      </c>
      <c r="AP766" s="397">
        <f t="shared" si="189"/>
        <v>0</v>
      </c>
      <c r="AQ766" s="397">
        <f t="shared" si="189"/>
        <v>0</v>
      </c>
      <c r="AR766" s="397">
        <f t="shared" si="189"/>
        <v>0</v>
      </c>
      <c r="AS766" s="397">
        <f t="shared" si="189"/>
        <v>0</v>
      </c>
      <c r="AT766" s="397">
        <f t="shared" si="190"/>
        <v>0</v>
      </c>
      <c r="AU766" s="397">
        <f t="shared" si="190"/>
        <v>0</v>
      </c>
      <c r="AV766" s="397">
        <f t="shared" si="190"/>
        <v>0</v>
      </c>
      <c r="AW766" s="314">
        <f t="shared" si="191"/>
        <v>0</v>
      </c>
    </row>
    <row r="767" spans="2:49" x14ac:dyDescent="0.25">
      <c r="B767" s="24"/>
      <c r="C767" s="296" t="s">
        <v>387</v>
      </c>
      <c r="D767" s="23" t="str">
        <f>IFERROR(VLOOKUP($C767,'World Cup Players'!B:X,3,FALSE),0)</f>
        <v>us United States</v>
      </c>
      <c r="E767" s="30"/>
      <c r="F767" s="23">
        <f>IFERROR(VLOOKUP($C767,'World Cup Players'!B:X,9,FALSE),0)</f>
        <v>348</v>
      </c>
      <c r="G767" s="23">
        <f>IFERROR(VLOOKUP($C767,'World Cup Players'!B:X,11,FALSE),0)</f>
        <v>0</v>
      </c>
      <c r="H767" s="23">
        <f>IFERROR(VLOOKUP($C767,'World Cup Players'!B:X,12,FALSE),0)</f>
        <v>0</v>
      </c>
      <c r="I767" s="23">
        <f>IFERROR(VLOOKUP($C767,'GAME WINNING GOALS'!A:B,2,FALSE),0)</f>
        <v>0</v>
      </c>
      <c r="J767" s="23">
        <f>IFERROR(VLOOKUP($C767,'World Cup Players'!B:X,17,FALSE),0)</f>
        <v>1</v>
      </c>
      <c r="K767" s="23">
        <f>IFERROR(VLOOKUP($C767,'World Cup Players'!B:X,18,FALSE),0)</f>
        <v>0</v>
      </c>
      <c r="L767" s="44">
        <f>IFERROR(VLOOKUP($C767,'World Cup GK'!B:AE,16,FALSE),0)</f>
        <v>0</v>
      </c>
      <c r="M767" s="44">
        <f>IFERROR(VLOOKUP($C767,'World Cup GK'!B:AE,19,FALSE),0)</f>
        <v>0</v>
      </c>
      <c r="N767" s="44">
        <f>IFERROR(VLOOKUP($C767,'World Cup GK'!B:AE,14,FALSE),0)</f>
        <v>0</v>
      </c>
      <c r="O767" s="44">
        <f>IFERROR(VLOOKUP($C767,'World Cup GK'!B:AE,11,FALSE),0)</f>
        <v>0</v>
      </c>
      <c r="P767" s="43">
        <f t="shared" si="196"/>
        <v>2.6383999999999999</v>
      </c>
      <c r="S767" s="24"/>
      <c r="T767" s="296" t="s">
        <v>387</v>
      </c>
      <c r="U767" s="23" t="s">
        <v>885</v>
      </c>
      <c r="V767" s="30"/>
      <c r="W767" s="23">
        <v>348</v>
      </c>
      <c r="X767" s="23">
        <v>0</v>
      </c>
      <c r="Y767" s="23">
        <v>0</v>
      </c>
      <c r="Z767" s="23">
        <v>0</v>
      </c>
      <c r="AA767" s="23">
        <v>1</v>
      </c>
      <c r="AB767" s="23">
        <v>0</v>
      </c>
      <c r="AC767" s="44">
        <v>0</v>
      </c>
      <c r="AD767" s="44">
        <v>0</v>
      </c>
      <c r="AE767" s="44">
        <v>0</v>
      </c>
      <c r="AF767" s="44">
        <v>0</v>
      </c>
      <c r="AG767" s="43">
        <v>2.6383999999999999</v>
      </c>
      <c r="AI767" s="24"/>
      <c r="AJ767" s="296" t="s">
        <v>387</v>
      </c>
      <c r="AK767" s="23" t="s">
        <v>885</v>
      </c>
      <c r="AL767" s="30"/>
      <c r="AM767" s="397">
        <f t="shared" si="187"/>
        <v>0</v>
      </c>
      <c r="AN767" s="397">
        <f t="shared" si="188"/>
        <v>0</v>
      </c>
      <c r="AO767" s="397">
        <f t="shared" si="188"/>
        <v>0</v>
      </c>
      <c r="AP767" s="397">
        <f t="shared" si="189"/>
        <v>0</v>
      </c>
      <c r="AQ767" s="397">
        <f t="shared" si="189"/>
        <v>0</v>
      </c>
      <c r="AR767" s="397">
        <f t="shared" si="189"/>
        <v>0</v>
      </c>
      <c r="AS767" s="397">
        <f t="shared" si="189"/>
        <v>0</v>
      </c>
      <c r="AT767" s="397">
        <f t="shared" si="190"/>
        <v>0</v>
      </c>
      <c r="AU767" s="397">
        <f t="shared" si="190"/>
        <v>0</v>
      </c>
      <c r="AV767" s="397">
        <f t="shared" si="190"/>
        <v>0</v>
      </c>
      <c r="AW767" s="314">
        <f t="shared" si="191"/>
        <v>0</v>
      </c>
    </row>
    <row r="768" spans="2:49" x14ac:dyDescent="0.25">
      <c r="B768" s="24"/>
      <c r="C768" s="296" t="s">
        <v>410</v>
      </c>
      <c r="D768" s="23" t="str">
        <f>IFERROR(VLOOKUP($C768,'World Cup Players'!B:X,3,FALSE),0)</f>
        <v>fr France</v>
      </c>
      <c r="E768" s="30"/>
      <c r="F768" s="23">
        <f>IFERROR(VLOOKUP($C768,'World Cup Players'!B:X,9,FALSE),0)</f>
        <v>212</v>
      </c>
      <c r="G768" s="23">
        <f>IFERROR(VLOOKUP($C768,'World Cup Players'!B:X,11,FALSE),0)</f>
        <v>0</v>
      </c>
      <c r="H768" s="23">
        <f>IFERROR(VLOOKUP($C768,'World Cup Players'!B:X,12,FALSE),0)</f>
        <v>0</v>
      </c>
      <c r="I768" s="23">
        <f>IFERROR(VLOOKUP($C768,'GAME WINNING GOALS'!A:B,2,FALSE),0)</f>
        <v>0</v>
      </c>
      <c r="J768" s="23">
        <f>IFERROR(VLOOKUP($C768,'World Cup Players'!B:X,17,FALSE),0)</f>
        <v>0</v>
      </c>
      <c r="K768" s="23">
        <f>IFERROR(VLOOKUP($C768,'World Cup Players'!B:X,18,FALSE),0)</f>
        <v>0</v>
      </c>
      <c r="L768" s="44">
        <f>IFERROR(VLOOKUP($C768,'World Cup GK'!B:AE,16,FALSE),0)</f>
        <v>0</v>
      </c>
      <c r="M768" s="44">
        <f>IFERROR(VLOOKUP($C768,'World Cup GK'!B:AE,19,FALSE),0)</f>
        <v>0</v>
      </c>
      <c r="N768" s="44">
        <f>IFERROR(VLOOKUP($C768,'World Cup GK'!B:AE,14,FALSE),0)</f>
        <v>0</v>
      </c>
      <c r="O768" s="44">
        <f>IFERROR(VLOOKUP($C768,'World Cup GK'!B:AE,11,FALSE),0)</f>
        <v>0</v>
      </c>
      <c r="P768" s="43">
        <f t="shared" si="196"/>
        <v>1.7596000000000001</v>
      </c>
      <c r="S768" s="24"/>
      <c r="T768" s="296" t="s">
        <v>410</v>
      </c>
      <c r="U768" s="23" t="s">
        <v>1420</v>
      </c>
      <c r="V768" s="30"/>
      <c r="W768" s="23">
        <v>193</v>
      </c>
      <c r="X768" s="23">
        <v>0</v>
      </c>
      <c r="Y768" s="23">
        <v>0</v>
      </c>
      <c r="Z768" s="23">
        <v>0</v>
      </c>
      <c r="AA768" s="23">
        <v>0</v>
      </c>
      <c r="AB768" s="23">
        <v>0</v>
      </c>
      <c r="AC768" s="44">
        <v>0</v>
      </c>
      <c r="AD768" s="44">
        <v>0</v>
      </c>
      <c r="AE768" s="44">
        <v>0</v>
      </c>
      <c r="AF768" s="44">
        <v>0</v>
      </c>
      <c r="AG768" s="43">
        <v>1.6019000000000001</v>
      </c>
      <c r="AI768" s="24"/>
      <c r="AJ768" s="296" t="s">
        <v>410</v>
      </c>
      <c r="AK768" s="23" t="s">
        <v>1420</v>
      </c>
      <c r="AL768" s="30"/>
      <c r="AM768" s="397">
        <f t="shared" si="187"/>
        <v>19</v>
      </c>
      <c r="AN768" s="397">
        <f t="shared" si="188"/>
        <v>0</v>
      </c>
      <c r="AO768" s="397">
        <f t="shared" si="188"/>
        <v>0</v>
      </c>
      <c r="AP768" s="397">
        <f t="shared" si="189"/>
        <v>0</v>
      </c>
      <c r="AQ768" s="397">
        <f t="shared" si="189"/>
        <v>0</v>
      </c>
      <c r="AR768" s="397">
        <f t="shared" si="189"/>
        <v>0</v>
      </c>
      <c r="AS768" s="397">
        <f t="shared" si="189"/>
        <v>0</v>
      </c>
      <c r="AT768" s="397">
        <f t="shared" si="190"/>
        <v>0</v>
      </c>
      <c r="AU768" s="397">
        <f t="shared" si="190"/>
        <v>0</v>
      </c>
      <c r="AV768" s="397">
        <f t="shared" si="190"/>
        <v>0</v>
      </c>
      <c r="AW768" s="314">
        <f t="shared" ref="AW768:AW769" si="202">P768-AG768</f>
        <v>0.15769999999999995</v>
      </c>
    </row>
    <row r="769" spans="2:49" x14ac:dyDescent="0.25">
      <c r="B769" s="24"/>
      <c r="C769" s="296" t="s">
        <v>676</v>
      </c>
      <c r="D769" s="23" t="str">
        <f>IFERROR(VLOOKUP($C769,'World Cup Players'!B:X,3,FALSE),0)</f>
        <v>be Belgium</v>
      </c>
      <c r="E769" s="30"/>
      <c r="F769" s="23">
        <f>IFERROR(VLOOKUP($C769,'World Cup Players'!B:X,9,FALSE),0)</f>
        <v>228</v>
      </c>
      <c r="G769" s="23">
        <f>IFERROR(VLOOKUP($C769,'World Cup Players'!B:X,11,FALSE),0)</f>
        <v>0</v>
      </c>
      <c r="H769" s="23">
        <f>IFERROR(VLOOKUP($C769,'World Cup Players'!B:X,12,FALSE),0)</f>
        <v>0</v>
      </c>
      <c r="I769" s="23">
        <f>IFERROR(VLOOKUP($C769,'GAME WINNING GOALS'!A:B,2,FALSE),0)</f>
        <v>0</v>
      </c>
      <c r="J769" s="23">
        <f>IFERROR(VLOOKUP($C769,'World Cup Players'!B:X,17,FALSE),0)</f>
        <v>0</v>
      </c>
      <c r="K769" s="23">
        <f>IFERROR(VLOOKUP($C769,'World Cup Players'!B:X,18,FALSE),0)</f>
        <v>0</v>
      </c>
      <c r="L769" s="44">
        <f>IFERROR(VLOOKUP($C769,'World Cup GK'!B:AE,16,FALSE),0)</f>
        <v>0</v>
      </c>
      <c r="M769" s="44">
        <f>IFERROR(VLOOKUP($C769,'World Cup GK'!B:AE,19,FALSE),0)</f>
        <v>0</v>
      </c>
      <c r="N769" s="44">
        <f>IFERROR(VLOOKUP($C769,'World Cup GK'!B:AE,14,FALSE),0)</f>
        <v>0</v>
      </c>
      <c r="O769" s="44">
        <f>IFERROR(VLOOKUP($C769,'World Cup GK'!B:AE,11,FALSE),0)</f>
        <v>0</v>
      </c>
      <c r="P769" s="43">
        <f t="shared" si="196"/>
        <v>1.8924000000000001</v>
      </c>
      <c r="S769" s="24"/>
      <c r="T769" s="296" t="s">
        <v>676</v>
      </c>
      <c r="U769" s="23" t="s">
        <v>1270</v>
      </c>
      <c r="V769" s="30"/>
      <c r="W769" s="23">
        <v>228</v>
      </c>
      <c r="X769" s="23">
        <v>0</v>
      </c>
      <c r="Y769" s="23">
        <v>0</v>
      </c>
      <c r="Z769" s="23">
        <v>0</v>
      </c>
      <c r="AA769" s="23">
        <v>0</v>
      </c>
      <c r="AB769" s="23">
        <v>0</v>
      </c>
      <c r="AC769" s="44">
        <v>0</v>
      </c>
      <c r="AD769" s="44">
        <v>0</v>
      </c>
      <c r="AE769" s="44">
        <v>0</v>
      </c>
      <c r="AF769" s="44">
        <v>0</v>
      </c>
      <c r="AG769" s="43">
        <v>1.8924000000000001</v>
      </c>
      <c r="AI769" s="24"/>
      <c r="AJ769" s="296" t="s">
        <v>676</v>
      </c>
      <c r="AK769" s="23" t="s">
        <v>1270</v>
      </c>
      <c r="AL769" s="30"/>
      <c r="AM769" s="397">
        <f t="shared" si="187"/>
        <v>0</v>
      </c>
      <c r="AN769" s="397">
        <f t="shared" si="188"/>
        <v>0</v>
      </c>
      <c r="AO769" s="397">
        <f t="shared" si="188"/>
        <v>0</v>
      </c>
      <c r="AP769" s="397">
        <f t="shared" si="189"/>
        <v>0</v>
      </c>
      <c r="AQ769" s="397">
        <f t="shared" si="189"/>
        <v>0</v>
      </c>
      <c r="AR769" s="397">
        <f t="shared" si="189"/>
        <v>0</v>
      </c>
      <c r="AS769" s="397">
        <f t="shared" si="189"/>
        <v>0</v>
      </c>
      <c r="AT769" s="397">
        <f t="shared" si="190"/>
        <v>0</v>
      </c>
      <c r="AU769" s="397">
        <f t="shared" si="190"/>
        <v>0</v>
      </c>
      <c r="AV769" s="397">
        <f t="shared" si="190"/>
        <v>0</v>
      </c>
      <c r="AW769" s="314">
        <f t="shared" si="202"/>
        <v>0</v>
      </c>
    </row>
    <row r="770" spans="2:49" x14ac:dyDescent="0.25">
      <c r="B770" s="24"/>
      <c r="C770" s="296" t="s">
        <v>101</v>
      </c>
      <c r="D770" s="23" t="str">
        <f>IFERROR(VLOOKUP($C770,'World Cup Players'!B:X,3,FALSE),0)</f>
        <v>de Germany</v>
      </c>
      <c r="E770" s="30"/>
      <c r="F770" s="23">
        <f>IFERROR(VLOOKUP($C770,'World Cup Players'!B:X,9,FALSE),0)</f>
        <v>262</v>
      </c>
      <c r="G770" s="23">
        <f>IFERROR(VLOOKUP($C770,'World Cup Players'!B:X,11,FALSE),0)</f>
        <v>0</v>
      </c>
      <c r="H770" s="23">
        <f>IFERROR(VLOOKUP($C770,'World Cup Players'!B:X,12,FALSE),0)</f>
        <v>0</v>
      </c>
      <c r="I770" s="41">
        <f>IFERROR(VLOOKUP($C770,'GAME WINNING GOALS'!A:B,2,FALSE),0)</f>
        <v>0</v>
      </c>
      <c r="J770" s="23">
        <f>IFERROR(VLOOKUP($C770,'World Cup Players'!B:X,17,FALSE),0)</f>
        <v>0</v>
      </c>
      <c r="K770" s="23">
        <f>IFERROR(VLOOKUP($C770,'World Cup Players'!B:X,18,FALSE),0)</f>
        <v>0</v>
      </c>
      <c r="L770" s="44">
        <f>IFERROR(VLOOKUP($C770,'World Cup GK'!B:AE,16,FALSE),0)</f>
        <v>0</v>
      </c>
      <c r="M770" s="44">
        <f>IFERROR(VLOOKUP($C770,'World Cup GK'!B:AE,19,FALSE),0)</f>
        <v>0</v>
      </c>
      <c r="N770" s="44">
        <f>IFERROR(VLOOKUP($C770,'World Cup GK'!B:AE,14,FALSE),0)</f>
        <v>0</v>
      </c>
      <c r="O770" s="44">
        <f>IFERROR(VLOOKUP($C770,'World Cup GK'!B:AE,11,FALSE),0)</f>
        <v>0</v>
      </c>
      <c r="P770" s="43">
        <f t="shared" si="196"/>
        <v>2.1745999999999999</v>
      </c>
      <c r="S770" s="24"/>
      <c r="T770" s="296" t="s">
        <v>101</v>
      </c>
      <c r="U770" s="23" t="s">
        <v>634</v>
      </c>
      <c r="V770" s="30"/>
      <c r="W770" s="23">
        <v>262</v>
      </c>
      <c r="X770" s="23">
        <v>0</v>
      </c>
      <c r="Y770" s="23">
        <v>0</v>
      </c>
      <c r="Z770" s="41">
        <v>0</v>
      </c>
      <c r="AA770" s="23">
        <v>0</v>
      </c>
      <c r="AB770" s="23">
        <v>0</v>
      </c>
      <c r="AC770" s="44">
        <v>0</v>
      </c>
      <c r="AD770" s="44">
        <v>0</v>
      </c>
      <c r="AE770" s="44">
        <v>0</v>
      </c>
      <c r="AF770" s="44">
        <v>0</v>
      </c>
      <c r="AG770" s="43">
        <v>2.1745999999999999</v>
      </c>
      <c r="AI770" s="24"/>
      <c r="AJ770" s="296" t="s">
        <v>101</v>
      </c>
      <c r="AK770" s="23" t="s">
        <v>634</v>
      </c>
      <c r="AL770" s="30"/>
      <c r="AM770" s="397">
        <f t="shared" si="187"/>
        <v>0</v>
      </c>
      <c r="AN770" s="397">
        <f t="shared" si="188"/>
        <v>0</v>
      </c>
      <c r="AO770" s="397">
        <f t="shared" si="188"/>
        <v>0</v>
      </c>
      <c r="AP770" s="397">
        <f t="shared" si="189"/>
        <v>0</v>
      </c>
      <c r="AQ770" s="397">
        <f t="shared" si="189"/>
        <v>0</v>
      </c>
      <c r="AR770" s="397">
        <f t="shared" si="189"/>
        <v>0</v>
      </c>
      <c r="AS770" s="397">
        <f t="shared" si="189"/>
        <v>0</v>
      </c>
      <c r="AT770" s="397">
        <f t="shared" si="190"/>
        <v>0</v>
      </c>
      <c r="AU770" s="397">
        <f t="shared" si="190"/>
        <v>0</v>
      </c>
      <c r="AV770" s="397">
        <f t="shared" si="190"/>
        <v>0</v>
      </c>
      <c r="AW770" s="314">
        <f t="shared" si="191"/>
        <v>0</v>
      </c>
    </row>
    <row r="771" spans="2:49" x14ac:dyDescent="0.25">
      <c r="B771" s="24"/>
      <c r="C771" s="296" t="s">
        <v>648</v>
      </c>
      <c r="D771" s="23" t="str">
        <f>IFERROR(VLOOKUP($C771,'World Cup Players'!B:X,3,FALSE),0)</f>
        <v>eng England</v>
      </c>
      <c r="E771" s="30"/>
      <c r="F771" s="23">
        <f>IFERROR(VLOOKUP($C771,'World Cup Players'!B:X,9,FALSE),0)</f>
        <v>574</v>
      </c>
      <c r="G771" s="23">
        <f>IFERROR(VLOOKUP($C771,'World Cup Players'!B:X,11,FALSE),0)</f>
        <v>0</v>
      </c>
      <c r="H771" s="23">
        <f>IFERROR(VLOOKUP($C771,'World Cup Players'!B:X,12,FALSE),0)</f>
        <v>0</v>
      </c>
      <c r="I771" s="41">
        <f>IFERROR(VLOOKUP($C771,'GAME WINNING GOALS'!A:B,2,FALSE),0)</f>
        <v>0</v>
      </c>
      <c r="J771" s="23">
        <f>IFERROR(VLOOKUP($C771,'World Cup Players'!B:X,17,FALSE),0)</f>
        <v>1</v>
      </c>
      <c r="K771" s="23">
        <f>IFERROR(VLOOKUP($C771,'World Cup Players'!B:X,18,FALSE),0)</f>
        <v>0</v>
      </c>
      <c r="L771" s="44">
        <f>IFERROR(VLOOKUP($C771,'World Cup GK'!B:AE,16,FALSE),0)</f>
        <v>0</v>
      </c>
      <c r="M771" s="44">
        <f>IFERROR(VLOOKUP($C771,'World Cup GK'!B:AE,19,FALSE),0)</f>
        <v>0</v>
      </c>
      <c r="N771" s="44">
        <f>IFERROR(VLOOKUP($C771,'World Cup GK'!B:AE,14,FALSE),0)</f>
        <v>0</v>
      </c>
      <c r="O771" s="44">
        <f>IFERROR(VLOOKUP($C771,'World Cup GK'!B:AE,11,FALSE),0)</f>
        <v>0</v>
      </c>
      <c r="P771" s="43">
        <f t="shared" si="196"/>
        <v>4.5141999999999998</v>
      </c>
      <c r="S771" s="24"/>
      <c r="T771" s="296" t="s">
        <v>648</v>
      </c>
      <c r="U771" s="23" t="s">
        <v>1542</v>
      </c>
      <c r="V771" s="30"/>
      <c r="W771" s="23">
        <v>364</v>
      </c>
      <c r="X771" s="23">
        <v>0</v>
      </c>
      <c r="Y771" s="23">
        <v>0</v>
      </c>
      <c r="Z771" s="41">
        <v>0</v>
      </c>
      <c r="AA771" s="23">
        <v>1</v>
      </c>
      <c r="AB771" s="23">
        <v>0</v>
      </c>
      <c r="AC771" s="44">
        <v>0</v>
      </c>
      <c r="AD771" s="44">
        <v>0</v>
      </c>
      <c r="AE771" s="44">
        <v>0</v>
      </c>
      <c r="AF771" s="44">
        <v>0</v>
      </c>
      <c r="AG771" s="43">
        <v>2.7711999999999999</v>
      </c>
      <c r="AI771" s="24"/>
      <c r="AJ771" s="296" t="s">
        <v>648</v>
      </c>
      <c r="AK771" s="23" t="s">
        <v>1542</v>
      </c>
      <c r="AL771" s="30"/>
      <c r="AM771" s="397">
        <f t="shared" si="187"/>
        <v>210</v>
      </c>
      <c r="AN771" s="397">
        <f t="shared" si="188"/>
        <v>0</v>
      </c>
      <c r="AO771" s="397">
        <f t="shared" si="188"/>
        <v>0</v>
      </c>
      <c r="AP771" s="397">
        <f t="shared" si="189"/>
        <v>0</v>
      </c>
      <c r="AQ771" s="397">
        <f t="shared" si="189"/>
        <v>0</v>
      </c>
      <c r="AR771" s="397">
        <f t="shared" si="189"/>
        <v>0</v>
      </c>
      <c r="AS771" s="397">
        <f t="shared" si="189"/>
        <v>0</v>
      </c>
      <c r="AT771" s="397">
        <f t="shared" si="190"/>
        <v>0</v>
      </c>
      <c r="AU771" s="397">
        <f t="shared" si="190"/>
        <v>0</v>
      </c>
      <c r="AV771" s="397">
        <f t="shared" si="190"/>
        <v>0</v>
      </c>
      <c r="AW771" s="314">
        <f t="shared" ref="AW771:AW774" si="203">P771-AG771</f>
        <v>1.7429999999999999</v>
      </c>
    </row>
    <row r="772" spans="2:49" x14ac:dyDescent="0.25">
      <c r="B772" s="24"/>
      <c r="C772" s="296" t="s">
        <v>421</v>
      </c>
      <c r="D772" s="23" t="str">
        <f>IFERROR(VLOOKUP($C772,'World Cup Players'!B:X,3,FALSE),0)</f>
        <v>ar Argentina</v>
      </c>
      <c r="E772" s="30"/>
      <c r="F772" s="23">
        <f>IFERROR(VLOOKUP($C772,'World Cup Players'!B:X,9,FALSE),0)</f>
        <v>690</v>
      </c>
      <c r="G772" s="23">
        <f>IFERROR(VLOOKUP($C772,'World Cup Players'!B:X,11,FALSE),0)</f>
        <v>0</v>
      </c>
      <c r="H772" s="23">
        <f>IFERROR(VLOOKUP($C772,'World Cup Players'!B:X,12,FALSE),0)</f>
        <v>0</v>
      </c>
      <c r="I772" s="41">
        <f>IFERROR(VLOOKUP($C772,'GAME WINNING GOALS'!A:B,2,FALSE),0)</f>
        <v>0</v>
      </c>
      <c r="J772" s="23">
        <f>IFERROR(VLOOKUP($C772,'World Cup Players'!B:X,17,FALSE),0)</f>
        <v>0</v>
      </c>
      <c r="K772" s="23">
        <f>IFERROR(VLOOKUP($C772,'World Cup Players'!B:X,18,FALSE),0)</f>
        <v>0</v>
      </c>
      <c r="L772" s="44">
        <f>IFERROR(VLOOKUP($C772,'World Cup GK'!B:AE,16,FALSE),0)</f>
        <v>7</v>
      </c>
      <c r="M772" s="44">
        <f>IFERROR(VLOOKUP($C772,'World Cup GK'!B:AE,19,FALSE),0)</f>
        <v>2</v>
      </c>
      <c r="N772" s="44">
        <f>IFERROR(VLOOKUP($C772,'World Cup GK'!B:AE,14,FALSE),0)</f>
        <v>9</v>
      </c>
      <c r="O772" s="44">
        <f>IFERROR(VLOOKUP($C772,'World Cup GK'!B:AE,11,FALSE),0)</f>
        <v>7</v>
      </c>
      <c r="P772" s="43">
        <f t="shared" si="196"/>
        <v>14.777000000000001</v>
      </c>
      <c r="S772" s="24"/>
      <c r="T772" s="296" t="s">
        <v>421</v>
      </c>
      <c r="U772" s="23" t="s">
        <v>1404</v>
      </c>
      <c r="V772" s="30"/>
      <c r="W772" s="23">
        <v>480</v>
      </c>
      <c r="X772" s="23">
        <v>0</v>
      </c>
      <c r="Y772" s="23">
        <v>0</v>
      </c>
      <c r="Z772" s="41">
        <v>0</v>
      </c>
      <c r="AA772" s="23">
        <v>0</v>
      </c>
      <c r="AB772" s="23">
        <v>0</v>
      </c>
      <c r="AC772" s="44">
        <v>5</v>
      </c>
      <c r="AD772" s="44">
        <v>2</v>
      </c>
      <c r="AE772" s="44">
        <v>4</v>
      </c>
      <c r="AF772" s="44">
        <v>5</v>
      </c>
      <c r="AG772" s="43">
        <v>10.534000000000001</v>
      </c>
      <c r="AI772" s="24"/>
      <c r="AJ772" s="296" t="s">
        <v>421</v>
      </c>
      <c r="AK772" s="23" t="s">
        <v>1404</v>
      </c>
      <c r="AL772" s="30"/>
      <c r="AM772" s="397">
        <f t="shared" si="187"/>
        <v>210</v>
      </c>
      <c r="AN772" s="397">
        <f t="shared" si="188"/>
        <v>0</v>
      </c>
      <c r="AO772" s="397">
        <f t="shared" si="188"/>
        <v>0</v>
      </c>
      <c r="AP772" s="397">
        <f t="shared" si="189"/>
        <v>0</v>
      </c>
      <c r="AQ772" s="397">
        <f t="shared" si="189"/>
        <v>0</v>
      </c>
      <c r="AR772" s="397">
        <f t="shared" si="189"/>
        <v>0</v>
      </c>
      <c r="AS772" s="397">
        <f t="shared" si="189"/>
        <v>2</v>
      </c>
      <c r="AT772" s="397">
        <f t="shared" si="190"/>
        <v>0</v>
      </c>
      <c r="AU772" s="397">
        <f t="shared" si="190"/>
        <v>5</v>
      </c>
      <c r="AV772" s="397">
        <f t="shared" si="190"/>
        <v>2</v>
      </c>
      <c r="AW772" s="314">
        <f t="shared" si="203"/>
        <v>4.2430000000000003</v>
      </c>
    </row>
    <row r="773" spans="2:49" x14ac:dyDescent="0.25">
      <c r="B773" s="24"/>
      <c r="C773" s="296" t="s">
        <v>45</v>
      </c>
      <c r="D773" s="23" t="str">
        <f>IFERROR(VLOOKUP($C773,'World Cup Players'!B:X,3,FALSE),0)</f>
        <v>eng England</v>
      </c>
      <c r="E773" s="30"/>
      <c r="F773" s="23">
        <f>IFERROR(VLOOKUP($C773,'World Cup Players'!B:X,9,FALSE),0)</f>
        <v>660</v>
      </c>
      <c r="G773" s="23">
        <f>IFERROR(VLOOKUP($C773,'World Cup Players'!B:X,11,FALSE),0)</f>
        <v>0</v>
      </c>
      <c r="H773" s="23">
        <f>IFERROR(VLOOKUP($C773,'World Cup Players'!B:X,12,FALSE),0)</f>
        <v>0</v>
      </c>
      <c r="I773" s="41">
        <f>IFERROR(VLOOKUP($C773,'GAME WINNING GOALS'!A:B,2,FALSE),0)</f>
        <v>0</v>
      </c>
      <c r="J773" s="23">
        <f>IFERROR(VLOOKUP($C773,'World Cup Players'!B:X,17,FALSE),0)</f>
        <v>0</v>
      </c>
      <c r="K773" s="23">
        <f>IFERROR(VLOOKUP($C773,'World Cup Players'!B:X,18,FALSE),0)</f>
        <v>0</v>
      </c>
      <c r="L773" s="44">
        <f>IFERROR(VLOOKUP($C773,'World Cup GK'!B:AE,16,FALSE),0)</f>
        <v>5</v>
      </c>
      <c r="M773" s="44">
        <f>IFERROR(VLOOKUP($C773,'World Cup GK'!B:AE,19,FALSE),0)</f>
        <v>2</v>
      </c>
      <c r="N773" s="44">
        <f>IFERROR(VLOOKUP($C773,'World Cup GK'!B:AE,14,FALSE),0)</f>
        <v>15</v>
      </c>
      <c r="O773" s="44">
        <f>IFERROR(VLOOKUP($C773,'World Cup GK'!B:AE,11,FALSE),0)</f>
        <v>8</v>
      </c>
      <c r="P773" s="43">
        <f t="shared" si="196"/>
        <v>13.478</v>
      </c>
      <c r="S773" s="24"/>
      <c r="T773" s="296" t="s">
        <v>45</v>
      </c>
      <c r="U773" s="23" t="s">
        <v>1542</v>
      </c>
      <c r="V773" s="30"/>
      <c r="W773" s="23">
        <v>450</v>
      </c>
      <c r="X773" s="23">
        <v>0</v>
      </c>
      <c r="Y773" s="23">
        <v>0</v>
      </c>
      <c r="Z773" s="41">
        <v>0</v>
      </c>
      <c r="AA773" s="23">
        <v>0</v>
      </c>
      <c r="AB773" s="23">
        <v>0</v>
      </c>
      <c r="AC773" s="44">
        <v>4</v>
      </c>
      <c r="AD773" s="44">
        <v>2</v>
      </c>
      <c r="AE773" s="44">
        <v>9</v>
      </c>
      <c r="AF773" s="44">
        <v>5</v>
      </c>
      <c r="AG773" s="43">
        <v>10.285</v>
      </c>
      <c r="AI773" s="24"/>
      <c r="AJ773" s="296" t="s">
        <v>45</v>
      </c>
      <c r="AK773" s="23" t="s">
        <v>1542</v>
      </c>
      <c r="AL773" s="30"/>
      <c r="AM773" s="397">
        <f t="shared" si="187"/>
        <v>210</v>
      </c>
      <c r="AN773" s="397">
        <f t="shared" si="188"/>
        <v>0</v>
      </c>
      <c r="AO773" s="397">
        <f t="shared" si="188"/>
        <v>0</v>
      </c>
      <c r="AP773" s="397">
        <f t="shared" si="189"/>
        <v>0</v>
      </c>
      <c r="AQ773" s="397">
        <f t="shared" si="189"/>
        <v>0</v>
      </c>
      <c r="AR773" s="397">
        <f t="shared" si="189"/>
        <v>0</v>
      </c>
      <c r="AS773" s="397">
        <f t="shared" ref="AS773:AV836" si="204">L773-AC773</f>
        <v>1</v>
      </c>
      <c r="AT773" s="397">
        <f t="shared" si="190"/>
        <v>0</v>
      </c>
      <c r="AU773" s="397">
        <f t="shared" si="190"/>
        <v>6</v>
      </c>
      <c r="AV773" s="397">
        <f t="shared" si="190"/>
        <v>3</v>
      </c>
      <c r="AW773" s="314">
        <f t="shared" si="203"/>
        <v>3.1929999999999996</v>
      </c>
    </row>
    <row r="774" spans="2:49" x14ac:dyDescent="0.25">
      <c r="B774" s="24"/>
      <c r="C774" s="265" t="s">
        <v>400</v>
      </c>
      <c r="D774" s="23" t="str">
        <f>IFERROR(VLOOKUP($C774,'World Cup Players'!B:X,3,FALSE),0)</f>
        <v>ma Morocco</v>
      </c>
      <c r="E774" s="30"/>
      <c r="F774" s="23">
        <f>IFERROR(VLOOKUP($C774,'World Cup Players'!B:X,9,FALSE),0)</f>
        <v>570</v>
      </c>
      <c r="G774" s="23">
        <f>IFERROR(VLOOKUP($C774,'World Cup Players'!B:X,11,FALSE),0)</f>
        <v>0</v>
      </c>
      <c r="H774" s="23">
        <f>IFERROR(VLOOKUP($C774,'World Cup Players'!B:X,12,FALSE),0)</f>
        <v>0</v>
      </c>
      <c r="I774" s="23">
        <f>IFERROR(VLOOKUP($C774,'GAME WINNING GOALS'!A:B,2,FALSE),0)</f>
        <v>0</v>
      </c>
      <c r="J774" s="23">
        <f>IFERROR(VLOOKUP($C774,'World Cup Players'!B:X,17,FALSE),0)</f>
        <v>0</v>
      </c>
      <c r="K774" s="23">
        <f>IFERROR(VLOOKUP($C774,'World Cup Players'!B:X,18,FALSE),0)</f>
        <v>0</v>
      </c>
      <c r="L774" s="44">
        <f>IFERROR(VLOOKUP($C774,'World Cup GK'!B:AE,16,FALSE),0)</f>
        <v>3</v>
      </c>
      <c r="M774" s="44">
        <f>IFERROR(VLOOKUP($C774,'World Cup GK'!B:AE,19,FALSE),0)</f>
        <v>2</v>
      </c>
      <c r="N774" s="44">
        <f>IFERROR(VLOOKUP($C774,'World Cup GK'!B:AE,14,FALSE),0)</f>
        <v>14</v>
      </c>
      <c r="O774" s="44">
        <f>IFERROR(VLOOKUP($C774,'World Cup GK'!B:AE,11,FALSE),0)</f>
        <v>6</v>
      </c>
      <c r="P774" s="43">
        <f t="shared" si="196"/>
        <v>11.031000000000001</v>
      </c>
      <c r="S774" s="24"/>
      <c r="T774" s="265" t="s">
        <v>400</v>
      </c>
      <c r="U774" s="23" t="s">
        <v>992</v>
      </c>
      <c r="V774" s="30"/>
      <c r="W774" s="23">
        <v>480</v>
      </c>
      <c r="X774" s="23">
        <v>0</v>
      </c>
      <c r="Y774" s="23">
        <v>0</v>
      </c>
      <c r="Z774" s="23">
        <v>0</v>
      </c>
      <c r="AA774" s="23">
        <v>0</v>
      </c>
      <c r="AB774" s="23">
        <v>0</v>
      </c>
      <c r="AC774" s="44">
        <v>3</v>
      </c>
      <c r="AD774" s="44">
        <v>2</v>
      </c>
      <c r="AE774" s="44">
        <v>9</v>
      </c>
      <c r="AF774" s="44">
        <v>4</v>
      </c>
      <c r="AG774" s="43">
        <v>9.7840000000000007</v>
      </c>
      <c r="AI774" s="24"/>
      <c r="AJ774" s="265" t="s">
        <v>400</v>
      </c>
      <c r="AK774" s="23" t="s">
        <v>992</v>
      </c>
      <c r="AL774" s="30"/>
      <c r="AM774" s="397">
        <f t="shared" ref="AM774:AM837" si="205">F774-W774</f>
        <v>90</v>
      </c>
      <c r="AN774" s="397">
        <f t="shared" ref="AN774:AO837" si="206">G774-X774</f>
        <v>0</v>
      </c>
      <c r="AO774" s="397">
        <f t="shared" si="206"/>
        <v>0</v>
      </c>
      <c r="AP774" s="397">
        <f t="shared" ref="AP774:AV837" si="207">I774-Z774</f>
        <v>0</v>
      </c>
      <c r="AQ774" s="397">
        <f t="shared" si="207"/>
        <v>0</v>
      </c>
      <c r="AR774" s="397">
        <f t="shared" si="207"/>
        <v>0</v>
      </c>
      <c r="AS774" s="397">
        <f t="shared" si="204"/>
        <v>0</v>
      </c>
      <c r="AT774" s="397">
        <f t="shared" si="204"/>
        <v>0</v>
      </c>
      <c r="AU774" s="397">
        <f t="shared" si="204"/>
        <v>5</v>
      </c>
      <c r="AV774" s="397">
        <f t="shared" si="204"/>
        <v>2</v>
      </c>
      <c r="AW774" s="314">
        <f t="shared" si="203"/>
        <v>1.2469999999999999</v>
      </c>
    </row>
    <row r="775" spans="2:49" x14ac:dyDescent="0.25">
      <c r="B775" s="24"/>
      <c r="C775" s="265" t="s">
        <v>760</v>
      </c>
      <c r="D775" s="23" t="str">
        <f>IFERROR(VLOOKUP($C775,'World Cup Players'!B:X,3,FALSE),0)</f>
        <v>us United States</v>
      </c>
      <c r="E775" s="30"/>
      <c r="F775" s="23">
        <f>IFERROR(VLOOKUP($C775,'World Cup Players'!B:X,9,FALSE),0)</f>
        <v>360</v>
      </c>
      <c r="G775" s="23">
        <f>IFERROR(VLOOKUP($C775,'World Cup Players'!B:X,11,FALSE),0)</f>
        <v>0</v>
      </c>
      <c r="H775" s="23">
        <f>IFERROR(VLOOKUP($C775,'World Cup Players'!B:X,12,FALSE),0)</f>
        <v>0</v>
      </c>
      <c r="I775" s="23">
        <f>IFERROR(VLOOKUP($C775,'GAME WINNING GOALS'!A:B,2,FALSE),0)</f>
        <v>0</v>
      </c>
      <c r="J775" s="23">
        <f>IFERROR(VLOOKUP($C775,'World Cup Players'!B:X,17,FALSE),0)</f>
        <v>0</v>
      </c>
      <c r="K775" s="23">
        <f>IFERROR(VLOOKUP($C775,'World Cup Players'!B:X,18,FALSE),0)</f>
        <v>0</v>
      </c>
      <c r="L775" s="44">
        <f>IFERROR(VLOOKUP($C775,'World Cup GK'!B:AE,16,FALSE),0)</f>
        <v>3</v>
      </c>
      <c r="M775" s="44">
        <f>IFERROR(VLOOKUP($C775,'World Cup GK'!B:AE,19,FALSE),0)</f>
        <v>2</v>
      </c>
      <c r="N775" s="44">
        <f>IFERROR(VLOOKUP($C775,'World Cup GK'!B:AE,14,FALSE),0)</f>
        <v>8</v>
      </c>
      <c r="O775" s="44">
        <f>IFERROR(VLOOKUP($C775,'World Cup GK'!B:AE,11,FALSE),0)</f>
        <v>5</v>
      </c>
      <c r="P775" s="43">
        <f t="shared" si="196"/>
        <v>8.3379999999999992</v>
      </c>
      <c r="S775" s="24"/>
      <c r="T775" s="265" t="s">
        <v>760</v>
      </c>
      <c r="U775" s="23" t="s">
        <v>885</v>
      </c>
      <c r="V775" s="30"/>
      <c r="W775" s="23">
        <v>360</v>
      </c>
      <c r="X775" s="23">
        <v>0</v>
      </c>
      <c r="Y775" s="23">
        <v>0</v>
      </c>
      <c r="Z775" s="23">
        <v>0</v>
      </c>
      <c r="AA775" s="23">
        <v>0</v>
      </c>
      <c r="AB775" s="23">
        <v>0</v>
      </c>
      <c r="AC775" s="44">
        <v>3</v>
      </c>
      <c r="AD775" s="44">
        <v>2</v>
      </c>
      <c r="AE775" s="44">
        <v>8</v>
      </c>
      <c r="AF775" s="44">
        <v>5</v>
      </c>
      <c r="AG775" s="43">
        <v>8.3379999999999992</v>
      </c>
      <c r="AI775" s="24"/>
      <c r="AJ775" s="265" t="s">
        <v>760</v>
      </c>
      <c r="AK775" s="23" t="s">
        <v>885</v>
      </c>
      <c r="AL775" s="30"/>
      <c r="AM775" s="397">
        <f t="shared" si="205"/>
        <v>0</v>
      </c>
      <c r="AN775" s="397">
        <f t="shared" si="206"/>
        <v>0</v>
      </c>
      <c r="AO775" s="397">
        <f t="shared" si="206"/>
        <v>0</v>
      </c>
      <c r="AP775" s="397">
        <f t="shared" si="207"/>
        <v>0</v>
      </c>
      <c r="AQ775" s="397">
        <f t="shared" si="207"/>
        <v>0</v>
      </c>
      <c r="AR775" s="397">
        <f t="shared" si="207"/>
        <v>0</v>
      </c>
      <c r="AS775" s="397">
        <f t="shared" si="204"/>
        <v>0</v>
      </c>
      <c r="AT775" s="397">
        <f t="shared" si="204"/>
        <v>0</v>
      </c>
      <c r="AU775" s="397">
        <f t="shared" si="204"/>
        <v>0</v>
      </c>
      <c r="AV775" s="397">
        <f t="shared" si="204"/>
        <v>0</v>
      </c>
      <c r="AW775" s="314">
        <f t="shared" ref="AW775:AW837" si="208">AG775-P775</f>
        <v>0</v>
      </c>
    </row>
    <row r="776" spans="2:49" x14ac:dyDescent="0.25">
      <c r="B776" s="24"/>
      <c r="C776" s="265" t="s">
        <v>764</v>
      </c>
      <c r="D776" s="23" t="str">
        <f>IFERROR(VLOOKUP($C776,'World Cup Players'!B:X,3,FALSE),0)</f>
        <v>ca Canada</v>
      </c>
      <c r="E776" s="30"/>
      <c r="F776" s="23">
        <f>IFERROR(VLOOKUP($C776,'World Cup Players'!B:X,9,FALSE),0)</f>
        <v>450</v>
      </c>
      <c r="G776" s="23">
        <f>IFERROR(VLOOKUP($C776,'World Cup Players'!B:X,11,FALSE),0)</f>
        <v>0</v>
      </c>
      <c r="H776" s="23">
        <f>IFERROR(VLOOKUP($C776,'World Cup Players'!B:X,12,FALSE),0)</f>
        <v>0</v>
      </c>
      <c r="I776" s="23">
        <f>IFERROR(VLOOKUP($C776,'GAME WINNING GOALS'!A:B,2,FALSE),0)</f>
        <v>0</v>
      </c>
      <c r="J776" s="23">
        <f>IFERROR(VLOOKUP($C776,'World Cup Players'!#REF!,16,FALSE),0)</f>
        <v>0</v>
      </c>
      <c r="K776" s="23">
        <f>IFERROR(VLOOKUP($C776,'World Cup Players'!#REF!,16,FALSE),0)</f>
        <v>0</v>
      </c>
      <c r="L776" s="44">
        <f>IFERROR(VLOOKUP($C776,'World Cup GK'!B:AE,16,FALSE),0)</f>
        <v>2</v>
      </c>
      <c r="M776" s="44">
        <f>IFERROR(VLOOKUP($C776,'World Cup GK'!B:AE,19,FALSE),0)</f>
        <v>2</v>
      </c>
      <c r="N776" s="44">
        <f>IFERROR(VLOOKUP($C776,'World Cup GK'!B:AE,14,FALSE),0)</f>
        <v>6</v>
      </c>
      <c r="O776" s="44">
        <f>IFERROR(VLOOKUP($C776,'World Cup GK'!B:AE,11,FALSE),0)</f>
        <v>6</v>
      </c>
      <c r="P776" s="43">
        <f t="shared" si="196"/>
        <v>7.4349999999999987</v>
      </c>
      <c r="S776" s="24"/>
      <c r="T776" s="265" t="s">
        <v>764</v>
      </c>
      <c r="U776" s="23" t="s">
        <v>887</v>
      </c>
      <c r="V776" s="30"/>
      <c r="W776" s="23">
        <v>450</v>
      </c>
      <c r="X776" s="23">
        <v>0</v>
      </c>
      <c r="Y776" s="23">
        <v>0</v>
      </c>
      <c r="Z776" s="23">
        <v>0</v>
      </c>
      <c r="AA776" s="23">
        <v>0</v>
      </c>
      <c r="AB776" s="23">
        <v>0</v>
      </c>
      <c r="AC776" s="44">
        <v>2</v>
      </c>
      <c r="AD776" s="44">
        <v>2</v>
      </c>
      <c r="AE776" s="44">
        <v>6</v>
      </c>
      <c r="AF776" s="44">
        <v>6</v>
      </c>
      <c r="AG776" s="43">
        <v>7.4349999999999987</v>
      </c>
      <c r="AI776" s="24"/>
      <c r="AJ776" s="265" t="s">
        <v>764</v>
      </c>
      <c r="AK776" s="23" t="s">
        <v>887</v>
      </c>
      <c r="AL776" s="30"/>
      <c r="AM776" s="397">
        <f t="shared" si="205"/>
        <v>0</v>
      </c>
      <c r="AN776" s="397">
        <f t="shared" si="206"/>
        <v>0</v>
      </c>
      <c r="AO776" s="397">
        <f t="shared" si="206"/>
        <v>0</v>
      </c>
      <c r="AP776" s="397">
        <f t="shared" si="207"/>
        <v>0</v>
      </c>
      <c r="AQ776" s="397">
        <f t="shared" si="207"/>
        <v>0</v>
      </c>
      <c r="AR776" s="397">
        <f t="shared" si="207"/>
        <v>0</v>
      </c>
      <c r="AS776" s="397">
        <f t="shared" si="204"/>
        <v>0</v>
      </c>
      <c r="AT776" s="397">
        <f t="shared" si="204"/>
        <v>0</v>
      </c>
      <c r="AU776" s="397">
        <f t="shared" si="204"/>
        <v>0</v>
      </c>
      <c r="AV776" s="397">
        <f t="shared" si="204"/>
        <v>0</v>
      </c>
      <c r="AW776" s="314">
        <f t="shared" si="208"/>
        <v>0</v>
      </c>
    </row>
    <row r="777" spans="2:49" x14ac:dyDescent="0.25">
      <c r="B777" s="24"/>
      <c r="C777" s="296" t="s">
        <v>322</v>
      </c>
      <c r="D777" s="23">
        <f>IFERROR(VLOOKUP($C777,'World Cup Players'!B:X,3,FALSE),0)</f>
        <v>0</v>
      </c>
      <c r="E777" s="30"/>
      <c r="L777" s="44"/>
      <c r="M777" s="44"/>
      <c r="N777" s="44"/>
      <c r="O777" s="44"/>
      <c r="S777" s="24"/>
      <c r="T777" s="296" t="s">
        <v>322</v>
      </c>
      <c r="U777" s="23">
        <v>0</v>
      </c>
      <c r="V777" s="30"/>
      <c r="W777" s="23">
        <v>0</v>
      </c>
      <c r="X777" s="23">
        <v>0</v>
      </c>
      <c r="Y777" s="23">
        <v>0</v>
      </c>
      <c r="Z777" s="23">
        <v>0</v>
      </c>
      <c r="AA777" s="23">
        <v>0</v>
      </c>
      <c r="AB777" s="23">
        <v>0</v>
      </c>
      <c r="AC777" s="44">
        <v>0</v>
      </c>
      <c r="AD777" s="44">
        <v>0</v>
      </c>
      <c r="AE777" s="44">
        <v>0</v>
      </c>
      <c r="AF777" s="44">
        <v>0</v>
      </c>
      <c r="AG777" s="43">
        <v>0</v>
      </c>
      <c r="AI777" s="24"/>
      <c r="AJ777" s="296" t="s">
        <v>322</v>
      </c>
      <c r="AK777" s="23">
        <v>0</v>
      </c>
      <c r="AL777" s="30"/>
      <c r="AM777" s="397">
        <f t="shared" si="205"/>
        <v>0</v>
      </c>
      <c r="AN777" s="397">
        <f t="shared" si="206"/>
        <v>0</v>
      </c>
      <c r="AO777" s="397">
        <f t="shared" si="206"/>
        <v>0</v>
      </c>
      <c r="AP777" s="397">
        <f t="shared" si="207"/>
        <v>0</v>
      </c>
      <c r="AQ777" s="397">
        <f t="shared" si="207"/>
        <v>0</v>
      </c>
      <c r="AR777" s="397">
        <f t="shared" si="207"/>
        <v>0</v>
      </c>
      <c r="AS777" s="397">
        <f t="shared" si="204"/>
        <v>0</v>
      </c>
      <c r="AT777" s="397">
        <f t="shared" si="204"/>
        <v>0</v>
      </c>
      <c r="AU777" s="397">
        <f t="shared" si="204"/>
        <v>0</v>
      </c>
      <c r="AV777" s="397">
        <f t="shared" si="204"/>
        <v>0</v>
      </c>
      <c r="AW777" s="314">
        <f t="shared" ref="AW777:AW781" si="209">P777-AG777</f>
        <v>0</v>
      </c>
    </row>
    <row r="778" spans="2:49" x14ac:dyDescent="0.25">
      <c r="B778" s="24"/>
      <c r="C778" s="296" t="s">
        <v>773</v>
      </c>
      <c r="D778" s="23">
        <f>IFERROR(VLOOKUP($C778,'World Cup Players'!B:X,3,FALSE),0)</f>
        <v>0</v>
      </c>
      <c r="E778" s="30"/>
      <c r="L778" s="44"/>
      <c r="M778" s="44"/>
      <c r="N778" s="44"/>
      <c r="O778" s="44"/>
      <c r="S778" s="24"/>
      <c r="T778" s="296" t="s">
        <v>773</v>
      </c>
      <c r="U778" s="23">
        <v>0</v>
      </c>
      <c r="V778" s="30"/>
      <c r="W778" s="23">
        <v>0</v>
      </c>
      <c r="X778" s="23">
        <v>0</v>
      </c>
      <c r="Y778" s="23">
        <v>0</v>
      </c>
      <c r="Z778" s="23">
        <v>0</v>
      </c>
      <c r="AA778" s="23">
        <v>0</v>
      </c>
      <c r="AB778" s="23">
        <v>0</v>
      </c>
      <c r="AC778" s="44">
        <v>0</v>
      </c>
      <c r="AD778" s="44">
        <v>0</v>
      </c>
      <c r="AE778" s="44">
        <v>0</v>
      </c>
      <c r="AF778" s="44">
        <v>0</v>
      </c>
      <c r="AG778" s="43">
        <v>0</v>
      </c>
      <c r="AI778" s="24"/>
      <c r="AJ778" s="296" t="s">
        <v>773</v>
      </c>
      <c r="AK778" s="23">
        <v>0</v>
      </c>
      <c r="AL778" s="30"/>
      <c r="AM778" s="397">
        <f t="shared" si="205"/>
        <v>0</v>
      </c>
      <c r="AN778" s="397">
        <f t="shared" si="206"/>
        <v>0</v>
      </c>
      <c r="AO778" s="397">
        <f t="shared" si="206"/>
        <v>0</v>
      </c>
      <c r="AP778" s="397">
        <f t="shared" si="207"/>
        <v>0</v>
      </c>
      <c r="AQ778" s="397">
        <f t="shared" si="207"/>
        <v>0</v>
      </c>
      <c r="AR778" s="397">
        <f t="shared" si="207"/>
        <v>0</v>
      </c>
      <c r="AS778" s="397">
        <f t="shared" si="204"/>
        <v>0</v>
      </c>
      <c r="AT778" s="397">
        <f t="shared" si="204"/>
        <v>0</v>
      </c>
      <c r="AU778" s="397">
        <f t="shared" si="204"/>
        <v>0</v>
      </c>
      <c r="AV778" s="397">
        <f t="shared" si="204"/>
        <v>0</v>
      </c>
      <c r="AW778" s="314">
        <f t="shared" si="209"/>
        <v>0</v>
      </c>
    </row>
    <row r="779" spans="2:49" x14ac:dyDescent="0.25">
      <c r="B779" s="24"/>
      <c r="C779" s="296" t="s">
        <v>774</v>
      </c>
      <c r="D779" s="23">
        <f>IFERROR(VLOOKUP($C779,'World Cup Players'!B:X,3,FALSE),0)</f>
        <v>0</v>
      </c>
      <c r="E779" s="30"/>
      <c r="L779" s="44"/>
      <c r="M779" s="44"/>
      <c r="N779" s="44"/>
      <c r="O779" s="44"/>
      <c r="S779" s="24"/>
      <c r="T779" s="296" t="s">
        <v>774</v>
      </c>
      <c r="U779" s="23">
        <v>0</v>
      </c>
      <c r="V779" s="30"/>
      <c r="W779" s="23">
        <v>0</v>
      </c>
      <c r="X779" s="23">
        <v>0</v>
      </c>
      <c r="Y779" s="23">
        <v>0</v>
      </c>
      <c r="Z779" s="23">
        <v>0</v>
      </c>
      <c r="AA779" s="23">
        <v>0</v>
      </c>
      <c r="AB779" s="23">
        <v>0</v>
      </c>
      <c r="AC779" s="44">
        <v>0</v>
      </c>
      <c r="AD779" s="44">
        <v>0</v>
      </c>
      <c r="AE779" s="44">
        <v>0</v>
      </c>
      <c r="AF779" s="44">
        <v>0</v>
      </c>
      <c r="AG779" s="43">
        <v>0</v>
      </c>
      <c r="AI779" s="24"/>
      <c r="AJ779" s="296" t="s">
        <v>774</v>
      </c>
      <c r="AK779" s="23">
        <v>0</v>
      </c>
      <c r="AL779" s="30"/>
      <c r="AM779" s="397">
        <f t="shared" si="205"/>
        <v>0</v>
      </c>
      <c r="AN779" s="397">
        <f t="shared" si="206"/>
        <v>0</v>
      </c>
      <c r="AO779" s="397">
        <f t="shared" si="206"/>
        <v>0</v>
      </c>
      <c r="AP779" s="397">
        <f t="shared" si="207"/>
        <v>0</v>
      </c>
      <c r="AQ779" s="397">
        <f t="shared" si="207"/>
        <v>0</v>
      </c>
      <c r="AR779" s="397">
        <f t="shared" si="207"/>
        <v>0</v>
      </c>
      <c r="AS779" s="397">
        <f t="shared" si="204"/>
        <v>0</v>
      </c>
      <c r="AT779" s="397">
        <f t="shared" si="204"/>
        <v>0</v>
      </c>
      <c r="AU779" s="397">
        <f t="shared" si="204"/>
        <v>0</v>
      </c>
      <c r="AV779" s="397">
        <f t="shared" si="204"/>
        <v>0</v>
      </c>
      <c r="AW779" s="314">
        <f t="shared" si="209"/>
        <v>0</v>
      </c>
    </row>
    <row r="780" spans="2:49" x14ac:dyDescent="0.25">
      <c r="B780" s="40" t="str">
        <f>Master!X67</f>
        <v>Steve Mastoras</v>
      </c>
      <c r="C780" s="300"/>
      <c r="D780" s="35">
        <f t="shared" ref="D780:E780" si="210">SUM(D781:D805)</f>
        <v>0</v>
      </c>
      <c r="E780" s="35">
        <f t="shared" si="210"/>
        <v>0</v>
      </c>
      <c r="F780" s="35">
        <f>SUM(F781:F810)</f>
        <v>10651</v>
      </c>
      <c r="G780" s="35">
        <f t="shared" ref="G780:O780" si="211">SUM(G781:G810)</f>
        <v>28</v>
      </c>
      <c r="H780" s="35">
        <f t="shared" si="211"/>
        <v>20</v>
      </c>
      <c r="I780" s="35">
        <f t="shared" si="211"/>
        <v>7</v>
      </c>
      <c r="J780" s="35">
        <f t="shared" si="211"/>
        <v>8</v>
      </c>
      <c r="K780" s="35">
        <f t="shared" si="211"/>
        <v>0</v>
      </c>
      <c r="L780" s="35">
        <f t="shared" si="211"/>
        <v>20</v>
      </c>
      <c r="M780" s="35">
        <f t="shared" si="211"/>
        <v>12</v>
      </c>
      <c r="N780" s="35">
        <f t="shared" si="211"/>
        <v>44</v>
      </c>
      <c r="O780" s="35">
        <f t="shared" si="211"/>
        <v>27</v>
      </c>
      <c r="P780" s="43">
        <f t="shared" si="196"/>
        <v>175.45330000000001</v>
      </c>
      <c r="S780" s="40" t="s">
        <v>142</v>
      </c>
      <c r="T780" s="300"/>
      <c r="U780" s="35">
        <v>0</v>
      </c>
      <c r="V780" s="35">
        <v>0</v>
      </c>
      <c r="W780" s="35">
        <v>9302</v>
      </c>
      <c r="X780" s="35">
        <v>26</v>
      </c>
      <c r="Y780" s="35">
        <v>16</v>
      </c>
      <c r="Z780" s="35">
        <v>6</v>
      </c>
      <c r="AA780" s="35">
        <v>8</v>
      </c>
      <c r="AB780" s="35">
        <v>0</v>
      </c>
      <c r="AC780" s="35">
        <v>17</v>
      </c>
      <c r="AD780" s="35">
        <v>12</v>
      </c>
      <c r="AE780" s="35">
        <v>33</v>
      </c>
      <c r="AF780" s="35">
        <v>22</v>
      </c>
      <c r="AG780" s="43">
        <v>153.30659999999997</v>
      </c>
      <c r="AI780" s="40" t="s">
        <v>142</v>
      </c>
      <c r="AJ780" s="300"/>
      <c r="AK780" s="35">
        <v>0</v>
      </c>
      <c r="AL780" s="35">
        <v>0</v>
      </c>
      <c r="AM780" s="397">
        <f t="shared" si="205"/>
        <v>1349</v>
      </c>
      <c r="AN780" s="397">
        <f t="shared" si="206"/>
        <v>2</v>
      </c>
      <c r="AO780" s="397">
        <f t="shared" si="206"/>
        <v>4</v>
      </c>
      <c r="AP780" s="397">
        <f t="shared" si="207"/>
        <v>1</v>
      </c>
      <c r="AQ780" s="397">
        <f t="shared" si="207"/>
        <v>0</v>
      </c>
      <c r="AR780" s="397">
        <f t="shared" si="207"/>
        <v>0</v>
      </c>
      <c r="AS780" s="397">
        <f t="shared" si="204"/>
        <v>3</v>
      </c>
      <c r="AT780" s="397">
        <f t="shared" si="204"/>
        <v>0</v>
      </c>
      <c r="AU780" s="397">
        <f t="shared" si="204"/>
        <v>11</v>
      </c>
      <c r="AV780" s="397">
        <f t="shared" si="204"/>
        <v>5</v>
      </c>
      <c r="AW780" s="314">
        <f t="shared" si="209"/>
        <v>22.146700000000038</v>
      </c>
    </row>
    <row r="781" spans="2:49" x14ac:dyDescent="0.25">
      <c r="B781" s="24"/>
      <c r="C781" s="265" t="s">
        <v>211</v>
      </c>
      <c r="D781" s="23" t="str">
        <f>IFERROR(VLOOKUP($C781,'World Cup Players'!B:X,3,FALSE),0)</f>
        <v>ar Argentina</v>
      </c>
      <c r="E781" s="30"/>
      <c r="F781" s="23">
        <f>IFERROR(VLOOKUP($C781,'World Cup Players'!B:X,9,FALSE),0)</f>
        <v>620</v>
      </c>
      <c r="G781" s="23">
        <f>IFERROR(VLOOKUP($C781,'World Cup Players'!B:X,11,FALSE),0)</f>
        <v>8</v>
      </c>
      <c r="H781" s="23">
        <f>IFERROR(VLOOKUP($C781,'World Cup Players'!B:X,12,FALSE),0)</f>
        <v>4</v>
      </c>
      <c r="I781" s="23">
        <f>IFERROR(VLOOKUP($C781,'GAME WINNING GOALS'!A:B,2,FALSE),0)</f>
        <v>2</v>
      </c>
      <c r="J781" s="23">
        <f>IFERROR(VLOOKUP($C781,'World Cup Players'!B:X,17,FALSE),0)</f>
        <v>0</v>
      </c>
      <c r="K781" s="23">
        <f>IFERROR(VLOOKUP($C781,'World Cup Players'!B:X,18,FALSE),0)</f>
        <v>0</v>
      </c>
      <c r="L781" s="44">
        <f>IFERROR(VLOOKUP($C781,'World Cup GK'!B:AE,16,FALSE),0)</f>
        <v>0</v>
      </c>
      <c r="M781" s="44">
        <f>IFERROR(VLOOKUP($C781,'World Cup GK'!B:AE,19,FALSE),0)</f>
        <v>0</v>
      </c>
      <c r="N781" s="44">
        <f>IFERROR(VLOOKUP($C781,'World Cup GK'!B:AE,14,FALSE),0)</f>
        <v>0</v>
      </c>
      <c r="O781" s="44">
        <f>IFERROR(VLOOKUP($C781,'World Cup GK'!B:AE,11,FALSE),0)</f>
        <v>0</v>
      </c>
      <c r="P781" s="43">
        <f t="shared" si="196"/>
        <v>19.146000000000001</v>
      </c>
      <c r="S781" s="24"/>
      <c r="T781" s="265" t="s">
        <v>211</v>
      </c>
      <c r="U781" s="23" t="s">
        <v>1404</v>
      </c>
      <c r="V781" s="30"/>
      <c r="W781" s="23">
        <v>410</v>
      </c>
      <c r="X781" s="23">
        <v>8</v>
      </c>
      <c r="Y781" s="23">
        <v>1</v>
      </c>
      <c r="Z781" s="23">
        <v>2</v>
      </c>
      <c r="AA781" s="23">
        <v>0</v>
      </c>
      <c r="AB781" s="23">
        <v>0</v>
      </c>
      <c r="AC781" s="44">
        <v>0</v>
      </c>
      <c r="AD781" s="44">
        <v>0</v>
      </c>
      <c r="AE781" s="44">
        <v>0</v>
      </c>
      <c r="AF781" s="44">
        <v>0</v>
      </c>
      <c r="AG781" s="43">
        <v>14.403</v>
      </c>
      <c r="AI781" s="24"/>
      <c r="AJ781" s="265" t="s">
        <v>211</v>
      </c>
      <c r="AK781" s="23" t="s">
        <v>1404</v>
      </c>
      <c r="AL781" s="30"/>
      <c r="AM781" s="397">
        <f t="shared" si="205"/>
        <v>210</v>
      </c>
      <c r="AN781" s="397">
        <f t="shared" si="206"/>
        <v>0</v>
      </c>
      <c r="AO781" s="397">
        <f t="shared" si="206"/>
        <v>3</v>
      </c>
      <c r="AP781" s="397">
        <f t="shared" si="207"/>
        <v>0</v>
      </c>
      <c r="AQ781" s="397">
        <f t="shared" si="207"/>
        <v>0</v>
      </c>
      <c r="AR781" s="397">
        <f t="shared" si="207"/>
        <v>0</v>
      </c>
      <c r="AS781" s="397">
        <f t="shared" si="204"/>
        <v>0</v>
      </c>
      <c r="AT781" s="397">
        <f t="shared" si="204"/>
        <v>0</v>
      </c>
      <c r="AU781" s="397">
        <f t="shared" si="204"/>
        <v>0</v>
      </c>
      <c r="AV781" s="397">
        <f t="shared" si="204"/>
        <v>0</v>
      </c>
      <c r="AW781" s="314">
        <f t="shared" si="209"/>
        <v>4.7430000000000003</v>
      </c>
    </row>
    <row r="782" spans="2:49" x14ac:dyDescent="0.25">
      <c r="B782" s="24"/>
      <c r="C782" s="265" t="s">
        <v>9</v>
      </c>
      <c r="D782" s="23" t="str">
        <f>IFERROR(VLOOKUP($C782,'World Cup Players'!B:X,3,FALSE),0)</f>
        <v>pt Portugal</v>
      </c>
      <c r="E782" s="30"/>
      <c r="F782" s="23">
        <f>IFERROR(VLOOKUP($C782,'World Cup Players'!B:X,9,FALSE),0)</f>
        <v>440</v>
      </c>
      <c r="G782" s="23">
        <f>IFERROR(VLOOKUP($C782,'World Cup Players'!B:X,11,FALSE),0)</f>
        <v>3</v>
      </c>
      <c r="H782" s="23">
        <f>IFERROR(VLOOKUP($C782,'World Cup Players'!B:X,12,FALSE),0)</f>
        <v>0</v>
      </c>
      <c r="I782" s="23">
        <f>IFERROR(VLOOKUP($C782,'GAME WINNING GOALS'!A:B,2,FALSE),0)</f>
        <v>1</v>
      </c>
      <c r="J782" s="23">
        <f>IFERROR(VLOOKUP($C782,'World Cup Players'!B:X,17,FALSE),0)</f>
        <v>0</v>
      </c>
      <c r="K782" s="23">
        <f>IFERROR(VLOOKUP($C782,'World Cup Players'!B:X,18,FALSE),0)</f>
        <v>0</v>
      </c>
      <c r="L782" s="44">
        <f>IFERROR(VLOOKUP($C782,'World Cup GK'!B:AE,16,FALSE),0)</f>
        <v>0</v>
      </c>
      <c r="M782" s="44">
        <f>IFERROR(VLOOKUP($C782,'World Cup GK'!B:AE,19,FALSE),0)</f>
        <v>0</v>
      </c>
      <c r="N782" s="44">
        <f>IFERROR(VLOOKUP($C782,'World Cup GK'!B:AE,14,FALSE),0)</f>
        <v>0</v>
      </c>
      <c r="O782" s="44">
        <f>IFERROR(VLOOKUP($C782,'World Cup GK'!B:AE,11,FALSE),0)</f>
        <v>0</v>
      </c>
      <c r="P782" s="43">
        <f t="shared" si="196"/>
        <v>7.6520000000000001</v>
      </c>
      <c r="S782" s="24"/>
      <c r="T782" s="265" t="s">
        <v>9</v>
      </c>
      <c r="U782" s="23" t="s">
        <v>1545</v>
      </c>
      <c r="V782" s="30"/>
      <c r="W782" s="23">
        <v>440</v>
      </c>
      <c r="X782" s="23">
        <v>3</v>
      </c>
      <c r="Y782" s="23">
        <v>0</v>
      </c>
      <c r="Z782" s="23">
        <v>1</v>
      </c>
      <c r="AA782" s="23">
        <v>0</v>
      </c>
      <c r="AB782" s="23">
        <v>0</v>
      </c>
      <c r="AC782" s="44">
        <v>0</v>
      </c>
      <c r="AD782" s="44">
        <v>0</v>
      </c>
      <c r="AE782" s="44">
        <v>0</v>
      </c>
      <c r="AF782" s="44">
        <v>0</v>
      </c>
      <c r="AG782" s="43">
        <v>7.6520000000000001</v>
      </c>
      <c r="AI782" s="24"/>
      <c r="AJ782" s="265" t="s">
        <v>9</v>
      </c>
      <c r="AK782" s="23" t="s">
        <v>1545</v>
      </c>
      <c r="AL782" s="30"/>
      <c r="AM782" s="397">
        <f t="shared" si="205"/>
        <v>0</v>
      </c>
      <c r="AN782" s="397">
        <f t="shared" si="206"/>
        <v>0</v>
      </c>
      <c r="AO782" s="397">
        <f t="shared" si="206"/>
        <v>0</v>
      </c>
      <c r="AP782" s="397">
        <f t="shared" si="207"/>
        <v>0</v>
      </c>
      <c r="AQ782" s="397">
        <f t="shared" si="207"/>
        <v>0</v>
      </c>
      <c r="AR782" s="397">
        <f t="shared" si="207"/>
        <v>0</v>
      </c>
      <c r="AS782" s="397">
        <f t="shared" si="204"/>
        <v>0</v>
      </c>
      <c r="AT782" s="397">
        <f t="shared" si="204"/>
        <v>0</v>
      </c>
      <c r="AU782" s="397">
        <f t="shared" si="204"/>
        <v>0</v>
      </c>
      <c r="AV782" s="397">
        <f t="shared" si="204"/>
        <v>0</v>
      </c>
      <c r="AW782" s="314">
        <f t="shared" si="208"/>
        <v>0</v>
      </c>
    </row>
    <row r="783" spans="2:49" x14ac:dyDescent="0.25">
      <c r="B783" s="24"/>
      <c r="C783" s="265" t="s">
        <v>1415</v>
      </c>
      <c r="D783" s="23" t="str">
        <f>IFERROR(VLOOKUP($C783,'World Cup Players'!B:X,3,FALSE),0)</f>
        <v>at Austria</v>
      </c>
      <c r="E783" s="30"/>
      <c r="F783" s="23">
        <f>IFERROR(VLOOKUP($C783,'World Cup Players'!B:X,9,FALSE),0)</f>
        <v>144</v>
      </c>
      <c r="G783" s="23">
        <f>IFERROR(VLOOKUP($C783,'World Cup Players'!B:X,11,FALSE),0)</f>
        <v>2</v>
      </c>
      <c r="H783" s="23">
        <f>IFERROR(VLOOKUP($C783,'World Cup Players'!B:X,12,FALSE),0)</f>
        <v>0</v>
      </c>
      <c r="I783" s="23">
        <f>IFERROR(VLOOKUP($C783,'GAME WINNING GOALS'!A:B,2,FALSE),0)</f>
        <v>0</v>
      </c>
      <c r="J783" s="23">
        <f>IFERROR(VLOOKUP($C783,'World Cup Players'!B:X,17,FALSE),0)</f>
        <v>1</v>
      </c>
      <c r="K783" s="23">
        <f>IFERROR(VLOOKUP($C783,'World Cup Players'!B:X,18,FALSE),0)</f>
        <v>0</v>
      </c>
      <c r="L783" s="44">
        <f>IFERROR(VLOOKUP($C783,'World Cup GK'!B:AE,16,FALSE),0)</f>
        <v>0</v>
      </c>
      <c r="M783" s="44">
        <f>IFERROR(VLOOKUP($C783,'World Cup GK'!B:AE,19,FALSE),0)</f>
        <v>0</v>
      </c>
      <c r="N783" s="44">
        <f>IFERROR(VLOOKUP($C783,'World Cup GK'!B:AE,14,FALSE),0)</f>
        <v>0</v>
      </c>
      <c r="O783" s="44">
        <f>IFERROR(VLOOKUP($C783,'World Cup GK'!B:AE,11,FALSE),0)</f>
        <v>0</v>
      </c>
      <c r="P783" s="43">
        <f t="shared" si="196"/>
        <v>2.9451999999999998</v>
      </c>
      <c r="S783" s="24"/>
      <c r="T783" s="265" t="s">
        <v>1415</v>
      </c>
      <c r="U783" s="23" t="s">
        <v>1398</v>
      </c>
      <c r="V783" s="30"/>
      <c r="W783" s="23">
        <v>144</v>
      </c>
      <c r="X783" s="23">
        <v>2</v>
      </c>
      <c r="Y783" s="23">
        <v>0</v>
      </c>
      <c r="Z783" s="23">
        <v>0</v>
      </c>
      <c r="AA783" s="23">
        <v>1</v>
      </c>
      <c r="AB783" s="23">
        <v>0</v>
      </c>
      <c r="AC783" s="44">
        <v>0</v>
      </c>
      <c r="AD783" s="44">
        <v>0</v>
      </c>
      <c r="AE783" s="44">
        <v>0</v>
      </c>
      <c r="AF783" s="44">
        <v>0</v>
      </c>
      <c r="AG783" s="43">
        <v>2.9451999999999998</v>
      </c>
      <c r="AI783" s="24"/>
      <c r="AJ783" s="265" t="s">
        <v>1415</v>
      </c>
      <c r="AK783" s="23" t="s">
        <v>1398</v>
      </c>
      <c r="AL783" s="30"/>
      <c r="AM783" s="397">
        <f t="shared" si="205"/>
        <v>0</v>
      </c>
      <c r="AN783" s="397">
        <f t="shared" si="206"/>
        <v>0</v>
      </c>
      <c r="AO783" s="397">
        <f t="shared" si="206"/>
        <v>0</v>
      </c>
      <c r="AP783" s="397">
        <f t="shared" si="207"/>
        <v>0</v>
      </c>
      <c r="AQ783" s="397">
        <f t="shared" si="207"/>
        <v>0</v>
      </c>
      <c r="AR783" s="397">
        <f t="shared" si="207"/>
        <v>0</v>
      </c>
      <c r="AS783" s="397">
        <f t="shared" si="204"/>
        <v>0</v>
      </c>
      <c r="AT783" s="397">
        <f t="shared" si="204"/>
        <v>0</v>
      </c>
      <c r="AU783" s="397">
        <f t="shared" si="204"/>
        <v>0</v>
      </c>
      <c r="AV783" s="397">
        <f t="shared" si="204"/>
        <v>0</v>
      </c>
      <c r="AW783" s="314">
        <f t="shared" si="208"/>
        <v>0</v>
      </c>
    </row>
    <row r="784" spans="2:49" x14ac:dyDescent="0.25">
      <c r="B784" s="24"/>
      <c r="C784" s="265" t="s">
        <v>87</v>
      </c>
      <c r="D784" s="23" t="str">
        <f>IFERROR(VLOOKUP($C784,'World Cup Players'!B:X,3,FALSE),0)</f>
        <v>cz Czechia</v>
      </c>
      <c r="E784" s="30"/>
      <c r="F784" s="23">
        <f>IFERROR(VLOOKUP($C784,'World Cup Players'!B:X,9,FALSE),0)</f>
        <v>180</v>
      </c>
      <c r="G784" s="23">
        <f>IFERROR(VLOOKUP($C784,'World Cup Players'!B:X,11,FALSE),0)</f>
        <v>0</v>
      </c>
      <c r="H784" s="23">
        <f>IFERROR(VLOOKUP($C784,'World Cup Players'!B:X,12,FALSE),0)</f>
        <v>0</v>
      </c>
      <c r="I784" s="23">
        <f>IFERROR(VLOOKUP($C784,'GAME WINNING GOALS'!A:B,2,FALSE),0)</f>
        <v>0</v>
      </c>
      <c r="J784" s="23">
        <f>IFERROR(VLOOKUP($C784,'World Cup Players'!B:X,17,FALSE),0)</f>
        <v>0</v>
      </c>
      <c r="K784" s="23">
        <f>IFERROR(VLOOKUP($C784,'World Cup Players'!B:X,18,FALSE),0)</f>
        <v>0</v>
      </c>
      <c r="L784" s="44">
        <f>IFERROR(VLOOKUP($C784,'World Cup GK'!B:AE,16,FALSE),0)</f>
        <v>0</v>
      </c>
      <c r="M784" s="44">
        <f>IFERROR(VLOOKUP($C784,'World Cup GK'!B:AE,19,FALSE),0)</f>
        <v>0</v>
      </c>
      <c r="N784" s="44">
        <f>IFERROR(VLOOKUP($C784,'World Cup GK'!B:AE,14,FALSE),0)</f>
        <v>0</v>
      </c>
      <c r="O784" s="44">
        <f>IFERROR(VLOOKUP($C784,'World Cup GK'!B:AE,11,FALSE),0)</f>
        <v>0</v>
      </c>
      <c r="P784" s="43">
        <f t="shared" si="196"/>
        <v>1.494</v>
      </c>
      <c r="S784" s="24"/>
      <c r="T784" s="265" t="s">
        <v>87</v>
      </c>
      <c r="U784" s="23" t="s">
        <v>655</v>
      </c>
      <c r="V784" s="30"/>
      <c r="W784" s="23">
        <v>180</v>
      </c>
      <c r="X784" s="23">
        <v>0</v>
      </c>
      <c r="Y784" s="23">
        <v>0</v>
      </c>
      <c r="Z784" s="23">
        <v>0</v>
      </c>
      <c r="AA784" s="23">
        <v>0</v>
      </c>
      <c r="AB784" s="23">
        <v>0</v>
      </c>
      <c r="AC784" s="44">
        <v>0</v>
      </c>
      <c r="AD784" s="44">
        <v>0</v>
      </c>
      <c r="AE784" s="44">
        <v>0</v>
      </c>
      <c r="AF784" s="44">
        <v>0</v>
      </c>
      <c r="AG784" s="43">
        <v>1.494</v>
      </c>
      <c r="AI784" s="24"/>
      <c r="AJ784" s="265" t="s">
        <v>87</v>
      </c>
      <c r="AK784" s="23" t="s">
        <v>655</v>
      </c>
      <c r="AL784" s="30"/>
      <c r="AM784" s="397">
        <f t="shared" si="205"/>
        <v>0</v>
      </c>
      <c r="AN784" s="397">
        <f t="shared" si="206"/>
        <v>0</v>
      </c>
      <c r="AO784" s="397">
        <f t="shared" si="206"/>
        <v>0</v>
      </c>
      <c r="AP784" s="397">
        <f t="shared" si="207"/>
        <v>0</v>
      </c>
      <c r="AQ784" s="397">
        <f t="shared" si="207"/>
        <v>0</v>
      </c>
      <c r="AR784" s="397">
        <f t="shared" si="207"/>
        <v>0</v>
      </c>
      <c r="AS784" s="397">
        <f t="shared" si="204"/>
        <v>0</v>
      </c>
      <c r="AT784" s="397">
        <f t="shared" si="204"/>
        <v>0</v>
      </c>
      <c r="AU784" s="397">
        <f t="shared" si="204"/>
        <v>0</v>
      </c>
      <c r="AV784" s="397">
        <f t="shared" si="204"/>
        <v>0</v>
      </c>
      <c r="AW784" s="314">
        <f t="shared" si="208"/>
        <v>0</v>
      </c>
    </row>
    <row r="785" spans="2:49" x14ac:dyDescent="0.25">
      <c r="B785" s="24"/>
      <c r="C785" s="295" t="s">
        <v>703</v>
      </c>
      <c r="D785" s="23" t="str">
        <f>IFERROR(VLOOKUP($C785,'World Cup Players'!B:X,3,FALSE),0)</f>
        <v>br Brazil</v>
      </c>
      <c r="E785" s="30"/>
      <c r="F785" s="23">
        <f>IFERROR(VLOOKUP($C785,'World Cup Players'!B:X,9,FALSE),0)</f>
        <v>114</v>
      </c>
      <c r="G785" s="23">
        <f>IFERROR(VLOOKUP($C785,'World Cup Players'!B:X,11,FALSE),0)</f>
        <v>0</v>
      </c>
      <c r="H785" s="23">
        <f>IFERROR(VLOOKUP($C785,'World Cup Players'!B:X,12,FALSE),0)</f>
        <v>0</v>
      </c>
      <c r="I785" s="23">
        <f>IFERROR(VLOOKUP($C785,'GAME WINNING GOALS'!A:B,2,FALSE),0)</f>
        <v>0</v>
      </c>
      <c r="J785" s="23">
        <f>IFERROR(VLOOKUP($C785,'World Cup Players'!B:X,17,FALSE),0)</f>
        <v>0</v>
      </c>
      <c r="K785" s="23">
        <f>IFERROR(VLOOKUP($C785,'World Cup Players'!B:X,18,FALSE),0)</f>
        <v>0</v>
      </c>
      <c r="L785" s="44">
        <f>IFERROR(VLOOKUP($C785,'World Cup GK'!B:AE,16,FALSE),0)</f>
        <v>0</v>
      </c>
      <c r="M785" s="44">
        <f>IFERROR(VLOOKUP($C785,'World Cup GK'!B:AE,19,FALSE),0)</f>
        <v>0</v>
      </c>
      <c r="N785" s="44">
        <f>IFERROR(VLOOKUP($C785,'World Cup GK'!B:AE,14,FALSE),0)</f>
        <v>0</v>
      </c>
      <c r="O785" s="44">
        <f>IFERROR(VLOOKUP($C785,'World Cup GK'!B:AE,11,FALSE),0)</f>
        <v>0</v>
      </c>
      <c r="P785" s="43">
        <f t="shared" si="196"/>
        <v>0.94620000000000004</v>
      </c>
      <c r="S785" s="24"/>
      <c r="T785" s="295" t="s">
        <v>703</v>
      </c>
      <c r="U785" s="23" t="s">
        <v>989</v>
      </c>
      <c r="V785" s="30"/>
      <c r="W785" s="23">
        <v>114</v>
      </c>
      <c r="X785" s="23">
        <v>0</v>
      </c>
      <c r="Y785" s="23">
        <v>0</v>
      </c>
      <c r="Z785" s="23">
        <v>0</v>
      </c>
      <c r="AA785" s="23">
        <v>0</v>
      </c>
      <c r="AB785" s="23">
        <v>0</v>
      </c>
      <c r="AC785" s="44">
        <v>0</v>
      </c>
      <c r="AD785" s="44">
        <v>0</v>
      </c>
      <c r="AE785" s="44">
        <v>0</v>
      </c>
      <c r="AF785" s="44">
        <v>0</v>
      </c>
      <c r="AG785" s="43">
        <v>0.94620000000000004</v>
      </c>
      <c r="AI785" s="24"/>
      <c r="AJ785" s="295" t="s">
        <v>703</v>
      </c>
      <c r="AK785" s="23" t="s">
        <v>989</v>
      </c>
      <c r="AL785" s="30"/>
      <c r="AM785" s="397">
        <f t="shared" si="205"/>
        <v>0</v>
      </c>
      <c r="AN785" s="397">
        <f t="shared" si="206"/>
        <v>0</v>
      </c>
      <c r="AO785" s="397">
        <f t="shared" si="206"/>
        <v>0</v>
      </c>
      <c r="AP785" s="397">
        <f t="shared" si="207"/>
        <v>0</v>
      </c>
      <c r="AQ785" s="397">
        <f t="shared" si="207"/>
        <v>0</v>
      </c>
      <c r="AR785" s="397">
        <f t="shared" si="207"/>
        <v>0</v>
      </c>
      <c r="AS785" s="397">
        <f t="shared" si="204"/>
        <v>0</v>
      </c>
      <c r="AT785" s="397">
        <f t="shared" si="204"/>
        <v>0</v>
      </c>
      <c r="AU785" s="397">
        <f t="shared" si="204"/>
        <v>0</v>
      </c>
      <c r="AV785" s="397">
        <f t="shared" si="204"/>
        <v>0</v>
      </c>
      <c r="AW785" s="314">
        <f t="shared" si="208"/>
        <v>0</v>
      </c>
    </row>
    <row r="786" spans="2:49" x14ac:dyDescent="0.25">
      <c r="B786" s="24"/>
      <c r="C786" s="265" t="s">
        <v>467</v>
      </c>
      <c r="D786" s="23" t="str">
        <f>IFERROR(VLOOKUP($C786,'World Cup Players'!B:X,3,FALSE),0)</f>
        <v>es Spain</v>
      </c>
      <c r="E786" s="30"/>
      <c r="F786" s="23">
        <f>IFERROR(VLOOKUP($C786,'World Cup Players'!B:X,9,FALSE),0)</f>
        <v>626</v>
      </c>
      <c r="G786" s="23">
        <f>IFERROR(VLOOKUP($C786,'World Cup Players'!B:X,11,FALSE),0)</f>
        <v>0</v>
      </c>
      <c r="H786" s="23">
        <f>IFERROR(VLOOKUP($C786,'World Cup Players'!B:X,12,FALSE),0)</f>
        <v>0</v>
      </c>
      <c r="I786" s="23">
        <f>IFERROR(VLOOKUP($C786,'GAME WINNING GOALS'!A:B,2,FALSE),0)</f>
        <v>0</v>
      </c>
      <c r="J786" s="23">
        <f>IFERROR(VLOOKUP($C786,'World Cup Players'!B:X,17,FALSE),0)</f>
        <v>0</v>
      </c>
      <c r="K786" s="23">
        <f>IFERROR(VLOOKUP($C786,'World Cup Players'!B:X,18,FALSE),0)</f>
        <v>0</v>
      </c>
      <c r="L786" s="44">
        <f>IFERROR(VLOOKUP($C786,'World Cup GK'!B:AE,16,FALSE),0)</f>
        <v>0</v>
      </c>
      <c r="M786" s="44">
        <f>IFERROR(VLOOKUP($C786,'World Cup GK'!B:AE,19,FALSE),0)</f>
        <v>0</v>
      </c>
      <c r="N786" s="44">
        <f>IFERROR(VLOOKUP($C786,'World Cup GK'!B:AE,14,FALSE),0)</f>
        <v>0</v>
      </c>
      <c r="O786" s="44">
        <f>IFERROR(VLOOKUP($C786,'World Cup GK'!B:AE,11,FALSE),0)</f>
        <v>0</v>
      </c>
      <c r="P786" s="43">
        <f t="shared" si="196"/>
        <v>5.1958000000000002</v>
      </c>
      <c r="S786" s="24"/>
      <c r="T786" s="265" t="s">
        <v>467</v>
      </c>
      <c r="U786" s="23" t="s">
        <v>1275</v>
      </c>
      <c r="V786" s="30"/>
      <c r="W786" s="23">
        <v>446</v>
      </c>
      <c r="X786" s="23">
        <v>0</v>
      </c>
      <c r="Y786" s="23">
        <v>0</v>
      </c>
      <c r="Z786" s="23">
        <v>0</v>
      </c>
      <c r="AA786" s="23">
        <v>0</v>
      </c>
      <c r="AB786" s="23">
        <v>0</v>
      </c>
      <c r="AC786" s="44">
        <v>0</v>
      </c>
      <c r="AD786" s="44">
        <v>0</v>
      </c>
      <c r="AE786" s="44">
        <v>0</v>
      </c>
      <c r="AF786" s="44">
        <v>0</v>
      </c>
      <c r="AG786" s="43">
        <v>3.7018</v>
      </c>
      <c r="AI786" s="24"/>
      <c r="AJ786" s="265" t="s">
        <v>467</v>
      </c>
      <c r="AK786" s="23" t="s">
        <v>1275</v>
      </c>
      <c r="AL786" s="30"/>
      <c r="AM786" s="397">
        <f t="shared" si="205"/>
        <v>180</v>
      </c>
      <c r="AN786" s="397">
        <f t="shared" si="206"/>
        <v>0</v>
      </c>
      <c r="AO786" s="397">
        <f t="shared" si="206"/>
        <v>0</v>
      </c>
      <c r="AP786" s="397">
        <f t="shared" si="207"/>
        <v>0</v>
      </c>
      <c r="AQ786" s="397">
        <f t="shared" si="207"/>
        <v>0</v>
      </c>
      <c r="AR786" s="397">
        <f t="shared" si="207"/>
        <v>0</v>
      </c>
      <c r="AS786" s="397">
        <f t="shared" si="204"/>
        <v>0</v>
      </c>
      <c r="AT786" s="397">
        <f t="shared" si="204"/>
        <v>0</v>
      </c>
      <c r="AU786" s="397">
        <f t="shared" si="204"/>
        <v>0</v>
      </c>
      <c r="AV786" s="397">
        <f t="shared" si="204"/>
        <v>0</v>
      </c>
      <c r="AW786" s="314">
        <f t="shared" ref="AW786:AW787" si="212">P786-AG786</f>
        <v>1.4940000000000002</v>
      </c>
    </row>
    <row r="787" spans="2:49" x14ac:dyDescent="0.25">
      <c r="B787" s="24"/>
      <c r="C787" s="265" t="s">
        <v>709</v>
      </c>
      <c r="D787" s="23" t="str">
        <f>IFERROR(VLOOKUP($C787,'World Cup Players'!B:X,3,FALSE),0)</f>
        <v>ma Morocco</v>
      </c>
      <c r="E787" s="30"/>
      <c r="F787" s="23">
        <f>IFERROR(VLOOKUP($C787,'World Cup Players'!B:X,9,FALSE),0)</f>
        <v>457</v>
      </c>
      <c r="G787" s="23">
        <f>IFERROR(VLOOKUP($C787,'World Cup Players'!B:X,11,FALSE),0)</f>
        <v>0</v>
      </c>
      <c r="H787" s="23">
        <f>IFERROR(VLOOKUP($C787,'World Cup Players'!B:X,12,FALSE),0)</f>
        <v>4</v>
      </c>
      <c r="I787" s="23">
        <f>IFERROR(VLOOKUP($C787,'GAME WINNING GOALS'!A:B,2,FALSE),0)</f>
        <v>0</v>
      </c>
      <c r="J787" s="23">
        <f>IFERROR(VLOOKUP($C787,'World Cup Players'!B:X,17,FALSE),0)</f>
        <v>0</v>
      </c>
      <c r="K787" s="23">
        <f>IFERROR(VLOOKUP($C787,'World Cup Players'!B:X,18,FALSE),0)</f>
        <v>0</v>
      </c>
      <c r="L787" s="44">
        <f>IFERROR(VLOOKUP($C787,'World Cup GK'!B:AE,16,FALSE),0)</f>
        <v>0</v>
      </c>
      <c r="M787" s="44">
        <f>IFERROR(VLOOKUP($C787,'World Cup GK'!B:AE,19,FALSE),0)</f>
        <v>0</v>
      </c>
      <c r="N787" s="44">
        <f>IFERROR(VLOOKUP($C787,'World Cup GK'!B:AE,14,FALSE),0)</f>
        <v>0</v>
      </c>
      <c r="O787" s="44">
        <f>IFERROR(VLOOKUP($C787,'World Cup GK'!B:AE,11,FALSE),0)</f>
        <v>0</v>
      </c>
      <c r="P787" s="43">
        <f t="shared" si="196"/>
        <v>7.7930999999999999</v>
      </c>
      <c r="S787" s="24"/>
      <c r="T787" s="265" t="s">
        <v>709</v>
      </c>
      <c r="U787" s="23" t="s">
        <v>992</v>
      </c>
      <c r="V787" s="30"/>
      <c r="W787" s="23">
        <v>384</v>
      </c>
      <c r="X787" s="23">
        <v>0</v>
      </c>
      <c r="Y787" s="23">
        <v>4</v>
      </c>
      <c r="Z787" s="23">
        <v>0</v>
      </c>
      <c r="AA787" s="23">
        <v>0</v>
      </c>
      <c r="AB787" s="23">
        <v>0</v>
      </c>
      <c r="AC787" s="44">
        <v>0</v>
      </c>
      <c r="AD787" s="44">
        <v>0</v>
      </c>
      <c r="AE787" s="44">
        <v>0</v>
      </c>
      <c r="AF787" s="44">
        <v>0</v>
      </c>
      <c r="AG787" s="43">
        <v>7.1871999999999998</v>
      </c>
      <c r="AI787" s="24"/>
      <c r="AJ787" s="265" t="s">
        <v>709</v>
      </c>
      <c r="AK787" s="23" t="s">
        <v>992</v>
      </c>
      <c r="AL787" s="30"/>
      <c r="AM787" s="397">
        <f t="shared" si="205"/>
        <v>73</v>
      </c>
      <c r="AN787" s="397">
        <f t="shared" si="206"/>
        <v>0</v>
      </c>
      <c r="AO787" s="397">
        <f t="shared" si="206"/>
        <v>0</v>
      </c>
      <c r="AP787" s="397">
        <f t="shared" si="207"/>
        <v>0</v>
      </c>
      <c r="AQ787" s="397">
        <f t="shared" si="207"/>
        <v>0</v>
      </c>
      <c r="AR787" s="397">
        <f t="shared" si="207"/>
        <v>0</v>
      </c>
      <c r="AS787" s="397">
        <f t="shared" si="204"/>
        <v>0</v>
      </c>
      <c r="AT787" s="397">
        <f t="shared" si="204"/>
        <v>0</v>
      </c>
      <c r="AU787" s="397">
        <f t="shared" si="204"/>
        <v>0</v>
      </c>
      <c r="AV787" s="397">
        <f t="shared" si="204"/>
        <v>0</v>
      </c>
      <c r="AW787" s="314">
        <f t="shared" si="212"/>
        <v>0.60590000000000011</v>
      </c>
    </row>
    <row r="788" spans="2:49" x14ac:dyDescent="0.25">
      <c r="B788" s="24"/>
      <c r="C788" s="265" t="s">
        <v>254</v>
      </c>
      <c r="D788" s="23" t="str">
        <f>IFERROR(VLOOKUP($C788,'World Cup Players'!B:X,3,FALSE),0)</f>
        <v>ca Canada</v>
      </c>
      <c r="E788" s="30"/>
      <c r="F788" s="23">
        <f>IFERROR(VLOOKUP($C788,'World Cup Players'!B:X,9,FALSE),0)</f>
        <v>420</v>
      </c>
      <c r="G788" s="23">
        <f>IFERROR(VLOOKUP($C788,'World Cup Players'!B:X,11,FALSE),0)</f>
        <v>3</v>
      </c>
      <c r="H788" s="23">
        <f>IFERROR(VLOOKUP($C788,'World Cup Players'!B:X,12,FALSE),0)</f>
        <v>0</v>
      </c>
      <c r="I788" s="23">
        <f>IFERROR(VLOOKUP($C788,'GAME WINNING GOALS'!A:B,2,FALSE),0)</f>
        <v>0</v>
      </c>
      <c r="J788" s="23">
        <f>IFERROR(VLOOKUP($C788,'World Cup Players'!B:X,17,FALSE),0)</f>
        <v>1</v>
      </c>
      <c r="K788" s="23">
        <f>IFERROR(VLOOKUP($C788,'World Cup Players'!B:X,18,FALSE),0)</f>
        <v>0</v>
      </c>
      <c r="L788" s="44">
        <f>IFERROR(VLOOKUP($C788,'World Cup GK'!B:AE,16,FALSE),0)</f>
        <v>0</v>
      </c>
      <c r="M788" s="44">
        <f>IFERROR(VLOOKUP($C788,'World Cup GK'!B:AE,19,FALSE),0)</f>
        <v>0</v>
      </c>
      <c r="N788" s="44">
        <f>IFERROR(VLOOKUP($C788,'World Cup GK'!B:AE,14,FALSE),0)</f>
        <v>0</v>
      </c>
      <c r="O788" s="44">
        <f>IFERROR(VLOOKUP($C788,'World Cup GK'!B:AE,11,FALSE),0)</f>
        <v>0</v>
      </c>
      <c r="P788" s="43">
        <f t="shared" si="196"/>
        <v>6.2360000000000007</v>
      </c>
      <c r="S788" s="24"/>
      <c r="T788" s="265" t="s">
        <v>254</v>
      </c>
      <c r="U788" s="23" t="s">
        <v>887</v>
      </c>
      <c r="V788" s="30"/>
      <c r="W788" s="23">
        <v>420</v>
      </c>
      <c r="X788" s="23">
        <v>3</v>
      </c>
      <c r="Y788" s="23">
        <v>0</v>
      </c>
      <c r="Z788" s="23">
        <v>0</v>
      </c>
      <c r="AA788" s="23">
        <v>1</v>
      </c>
      <c r="AB788" s="23">
        <v>0</v>
      </c>
      <c r="AC788" s="44">
        <v>0</v>
      </c>
      <c r="AD788" s="44">
        <v>0</v>
      </c>
      <c r="AE788" s="44">
        <v>0</v>
      </c>
      <c r="AF788" s="44">
        <v>0</v>
      </c>
      <c r="AG788" s="43">
        <v>6.2360000000000007</v>
      </c>
      <c r="AI788" s="24"/>
      <c r="AJ788" s="265" t="s">
        <v>254</v>
      </c>
      <c r="AK788" s="23" t="s">
        <v>887</v>
      </c>
      <c r="AL788" s="30"/>
      <c r="AM788" s="397">
        <f t="shared" si="205"/>
        <v>0</v>
      </c>
      <c r="AN788" s="397">
        <f t="shared" si="206"/>
        <v>0</v>
      </c>
      <c r="AO788" s="397">
        <f t="shared" si="206"/>
        <v>0</v>
      </c>
      <c r="AP788" s="397">
        <f t="shared" si="207"/>
        <v>0</v>
      </c>
      <c r="AQ788" s="397">
        <f t="shared" si="207"/>
        <v>0</v>
      </c>
      <c r="AR788" s="397">
        <f t="shared" si="207"/>
        <v>0</v>
      </c>
      <c r="AS788" s="397">
        <f t="shared" si="204"/>
        <v>0</v>
      </c>
      <c r="AT788" s="397">
        <f t="shared" si="204"/>
        <v>0</v>
      </c>
      <c r="AU788" s="397">
        <f t="shared" si="204"/>
        <v>0</v>
      </c>
      <c r="AV788" s="397">
        <f t="shared" si="204"/>
        <v>0</v>
      </c>
      <c r="AW788" s="314">
        <f t="shared" si="208"/>
        <v>0</v>
      </c>
    </row>
    <row r="789" spans="2:49" x14ac:dyDescent="0.25">
      <c r="B789" s="24"/>
      <c r="C789" s="265" t="s">
        <v>707</v>
      </c>
      <c r="D789" s="23" t="str">
        <f>IFERROR(VLOOKUP($C789,'World Cup Players'!B:X,3,FALSE),0)</f>
        <v>eg Egypt</v>
      </c>
      <c r="E789" s="30"/>
      <c r="F789" s="23">
        <f>IFERROR(VLOOKUP($C789,'World Cup Players'!B:X,9,FALSE),0)</f>
        <v>425</v>
      </c>
      <c r="G789" s="23">
        <f>IFERROR(VLOOKUP($C789,'World Cup Players'!B:X,11,FALSE),0)</f>
        <v>1</v>
      </c>
      <c r="H789" s="23">
        <f>IFERROR(VLOOKUP($C789,'World Cup Players'!B:X,12,FALSE),0)</f>
        <v>2</v>
      </c>
      <c r="I789" s="23">
        <f>IFERROR(VLOOKUP($C789,'GAME WINNING GOALS'!A:B,2,FALSE),0)</f>
        <v>1</v>
      </c>
      <c r="J789" s="23">
        <f>IFERROR(VLOOKUP($C789,'World Cup Players'!B:X,17,FALSE),0)</f>
        <v>0</v>
      </c>
      <c r="K789" s="23">
        <f>IFERROR(VLOOKUP($C789,'World Cup Players'!B:X,18,FALSE),0)</f>
        <v>0</v>
      </c>
      <c r="L789" s="44">
        <f>IFERROR(VLOOKUP($C789,'World Cup GK'!B:AE,16,FALSE),0)</f>
        <v>0</v>
      </c>
      <c r="M789" s="44">
        <f>IFERROR(VLOOKUP($C789,'World Cup GK'!B:AE,19,FALSE),0)</f>
        <v>0</v>
      </c>
      <c r="N789" s="44">
        <f>IFERROR(VLOOKUP($C789,'World Cup GK'!B:AE,14,FALSE),0)</f>
        <v>0</v>
      </c>
      <c r="O789" s="44">
        <f>IFERROR(VLOOKUP($C789,'World Cup GK'!B:AE,11,FALSE),0)</f>
        <v>0</v>
      </c>
      <c r="P789" s="43">
        <f t="shared" si="196"/>
        <v>7.5274999999999999</v>
      </c>
      <c r="S789" s="24"/>
      <c r="T789" s="265" t="s">
        <v>707</v>
      </c>
      <c r="U789" s="23" t="s">
        <v>1236</v>
      </c>
      <c r="V789" s="30"/>
      <c r="W789" s="23">
        <v>425</v>
      </c>
      <c r="X789" s="23">
        <v>1</v>
      </c>
      <c r="Y789" s="23">
        <v>2</v>
      </c>
      <c r="Z789" s="23">
        <v>1</v>
      </c>
      <c r="AA789" s="23">
        <v>0</v>
      </c>
      <c r="AB789" s="23">
        <v>0</v>
      </c>
      <c r="AC789" s="44">
        <v>0</v>
      </c>
      <c r="AD789" s="44">
        <v>0</v>
      </c>
      <c r="AE789" s="44">
        <v>0</v>
      </c>
      <c r="AF789" s="44">
        <v>0</v>
      </c>
      <c r="AG789" s="43">
        <v>7.5274999999999999</v>
      </c>
      <c r="AI789" s="24"/>
      <c r="AJ789" s="265" t="s">
        <v>707</v>
      </c>
      <c r="AK789" s="23" t="s">
        <v>1236</v>
      </c>
      <c r="AL789" s="30"/>
      <c r="AM789" s="397">
        <f t="shared" si="205"/>
        <v>0</v>
      </c>
      <c r="AN789" s="397">
        <f t="shared" si="206"/>
        <v>0</v>
      </c>
      <c r="AO789" s="397">
        <f t="shared" si="206"/>
        <v>0</v>
      </c>
      <c r="AP789" s="397">
        <f t="shared" si="207"/>
        <v>0</v>
      </c>
      <c r="AQ789" s="397">
        <f t="shared" si="207"/>
        <v>0</v>
      </c>
      <c r="AR789" s="397">
        <f t="shared" si="207"/>
        <v>0</v>
      </c>
      <c r="AS789" s="397">
        <f t="shared" si="204"/>
        <v>0</v>
      </c>
      <c r="AT789" s="397">
        <f t="shared" si="204"/>
        <v>0</v>
      </c>
      <c r="AU789" s="397">
        <f t="shared" si="204"/>
        <v>0</v>
      </c>
      <c r="AV789" s="397">
        <f t="shared" si="204"/>
        <v>0</v>
      </c>
      <c r="AW789" s="314">
        <f t="shared" si="208"/>
        <v>0</v>
      </c>
    </row>
    <row r="790" spans="2:49" x14ac:dyDescent="0.25">
      <c r="B790" s="24"/>
      <c r="C790" s="265" t="s">
        <v>225</v>
      </c>
      <c r="D790" s="23" t="str">
        <f>IFERROR(VLOOKUP($C790,'World Cup Players'!B:X,3,FALSE),0)</f>
        <v>eng England</v>
      </c>
      <c r="E790" s="30"/>
      <c r="F790" s="23">
        <f>IFERROR(VLOOKUP($C790,'World Cup Players'!B:X,9,FALSE),0)</f>
        <v>602</v>
      </c>
      <c r="G790" s="23">
        <f>IFERROR(VLOOKUP($C790,'World Cup Players'!B:X,11,FALSE),0)</f>
        <v>6</v>
      </c>
      <c r="H790" s="23">
        <f>IFERROR(VLOOKUP($C790,'World Cup Players'!B:X,12,FALSE),0)</f>
        <v>1</v>
      </c>
      <c r="I790" s="23">
        <f>IFERROR(VLOOKUP($C790,'GAME WINNING GOALS'!A:B,2,FALSE),0)</f>
        <v>3</v>
      </c>
      <c r="J790" s="23">
        <f>IFERROR(VLOOKUP($C790,'World Cup Players'!B:X,17,FALSE),0)</f>
        <v>1</v>
      </c>
      <c r="K790" s="23">
        <f>IFERROR(VLOOKUP($C790,'World Cup Players'!B:X,18,FALSE),0)</f>
        <v>0</v>
      </c>
      <c r="L790" s="44">
        <f>IFERROR(VLOOKUP($C790,'World Cup GK'!B:AE,16,FALSE),0)</f>
        <v>0</v>
      </c>
      <c r="M790" s="44">
        <f>IFERROR(VLOOKUP($C790,'World Cup GK'!B:AE,19,FALSE),0)</f>
        <v>0</v>
      </c>
      <c r="N790" s="44">
        <f>IFERROR(VLOOKUP($C790,'World Cup GK'!B:AE,14,FALSE),0)</f>
        <v>0</v>
      </c>
      <c r="O790" s="44">
        <f>IFERROR(VLOOKUP($C790,'World Cup GK'!B:AE,11,FALSE),0)</f>
        <v>0</v>
      </c>
      <c r="P790" s="43">
        <f t="shared" si="196"/>
        <v>14.746600000000001</v>
      </c>
      <c r="S790" s="24"/>
      <c r="T790" s="265" t="s">
        <v>225</v>
      </c>
      <c r="U790" s="23" t="s">
        <v>1542</v>
      </c>
      <c r="V790" s="30"/>
      <c r="W790" s="23">
        <v>402</v>
      </c>
      <c r="X790" s="23">
        <v>4</v>
      </c>
      <c r="Y790" s="23">
        <v>1</v>
      </c>
      <c r="Z790" s="23">
        <v>2</v>
      </c>
      <c r="AA790" s="23">
        <v>1</v>
      </c>
      <c r="AB790" s="23">
        <v>0</v>
      </c>
      <c r="AC790" s="44">
        <v>0</v>
      </c>
      <c r="AD790" s="44">
        <v>0</v>
      </c>
      <c r="AE790" s="44">
        <v>0</v>
      </c>
      <c r="AF790" s="44">
        <v>0</v>
      </c>
      <c r="AG790" s="43">
        <v>10.086600000000001</v>
      </c>
      <c r="AI790" s="24"/>
      <c r="AJ790" s="265" t="s">
        <v>225</v>
      </c>
      <c r="AK790" s="23" t="s">
        <v>1542</v>
      </c>
      <c r="AL790" s="30"/>
      <c r="AM790" s="397">
        <f t="shared" si="205"/>
        <v>200</v>
      </c>
      <c r="AN790" s="397">
        <f t="shared" si="206"/>
        <v>2</v>
      </c>
      <c r="AO790" s="397">
        <f t="shared" si="206"/>
        <v>0</v>
      </c>
      <c r="AP790" s="397">
        <f t="shared" si="207"/>
        <v>1</v>
      </c>
      <c r="AQ790" s="397">
        <f t="shared" si="207"/>
        <v>0</v>
      </c>
      <c r="AR790" s="397">
        <f t="shared" si="207"/>
        <v>0</v>
      </c>
      <c r="AS790" s="397">
        <f t="shared" si="204"/>
        <v>0</v>
      </c>
      <c r="AT790" s="397">
        <f t="shared" si="204"/>
        <v>0</v>
      </c>
      <c r="AU790" s="397">
        <f t="shared" si="204"/>
        <v>0</v>
      </c>
      <c r="AV790" s="397">
        <f t="shared" si="204"/>
        <v>0</v>
      </c>
      <c r="AW790" s="314">
        <f t="shared" ref="AW790:AW791" si="213">P790-AG790</f>
        <v>4.66</v>
      </c>
    </row>
    <row r="791" spans="2:49" x14ac:dyDescent="0.25">
      <c r="B791" s="24"/>
      <c r="C791" s="265" t="s">
        <v>358</v>
      </c>
      <c r="D791" s="23" t="str">
        <f>IFERROR(VLOOKUP($C791,'World Cup Players'!B:X,3,FALSE),0)</f>
        <v>eng England</v>
      </c>
      <c r="E791" s="30"/>
      <c r="F791" s="23">
        <f>IFERROR(VLOOKUP($C791,'World Cup Players'!B:X,9,FALSE),0)</f>
        <v>467</v>
      </c>
      <c r="G791" s="23">
        <f>IFERROR(VLOOKUP($C791,'World Cup Players'!B:X,11,FALSE),0)</f>
        <v>0</v>
      </c>
      <c r="H791" s="23">
        <f>IFERROR(VLOOKUP($C791,'World Cup Players'!B:X,12,FALSE),0)</f>
        <v>1</v>
      </c>
      <c r="I791" s="23">
        <f>IFERROR(VLOOKUP($C791,'GAME WINNING GOALS'!A:B,2,FALSE),0)</f>
        <v>0</v>
      </c>
      <c r="J791" s="23">
        <f>IFERROR(VLOOKUP($C791,'World Cup Players'!B:X,17,FALSE),0)</f>
        <v>2</v>
      </c>
      <c r="K791" s="23">
        <f>IFERROR(VLOOKUP($C791,'World Cup Players'!B:X,18,FALSE),0)</f>
        <v>0</v>
      </c>
      <c r="L791" s="44">
        <f>IFERROR(VLOOKUP($C791,'World Cup GK'!B:AE,16,FALSE),0)</f>
        <v>0</v>
      </c>
      <c r="M791" s="44">
        <f>IFERROR(VLOOKUP($C791,'World Cup GK'!B:AE,19,FALSE),0)</f>
        <v>0</v>
      </c>
      <c r="N791" s="44">
        <f>IFERROR(VLOOKUP($C791,'World Cup GK'!B:AE,14,FALSE),0)</f>
        <v>0</v>
      </c>
      <c r="O791" s="44">
        <f>IFERROR(VLOOKUP($C791,'World Cup GK'!B:AE,11,FALSE),0)</f>
        <v>0</v>
      </c>
      <c r="P791" s="43">
        <f t="shared" si="196"/>
        <v>4.3761000000000001</v>
      </c>
      <c r="S791" s="24"/>
      <c r="T791" s="265" t="s">
        <v>358</v>
      </c>
      <c r="U791" s="23" t="s">
        <v>1542</v>
      </c>
      <c r="V791" s="30"/>
      <c r="W791" s="23">
        <v>340</v>
      </c>
      <c r="X791" s="23">
        <v>0</v>
      </c>
      <c r="Y791" s="23">
        <v>1</v>
      </c>
      <c r="Z791" s="23">
        <v>0</v>
      </c>
      <c r="AA791" s="23">
        <v>2</v>
      </c>
      <c r="AB791" s="23">
        <v>0</v>
      </c>
      <c r="AC791" s="44">
        <v>0</v>
      </c>
      <c r="AD791" s="44">
        <v>0</v>
      </c>
      <c r="AE791" s="44">
        <v>0</v>
      </c>
      <c r="AF791" s="44">
        <v>0</v>
      </c>
      <c r="AG791" s="43">
        <v>3.3220000000000001</v>
      </c>
      <c r="AI791" s="24"/>
      <c r="AJ791" s="265" t="s">
        <v>358</v>
      </c>
      <c r="AK791" s="23" t="s">
        <v>1542</v>
      </c>
      <c r="AL791" s="30"/>
      <c r="AM791" s="397">
        <f t="shared" si="205"/>
        <v>127</v>
      </c>
      <c r="AN791" s="397">
        <f t="shared" si="206"/>
        <v>0</v>
      </c>
      <c r="AO791" s="397">
        <f t="shared" si="206"/>
        <v>0</v>
      </c>
      <c r="AP791" s="397">
        <f t="shared" si="207"/>
        <v>0</v>
      </c>
      <c r="AQ791" s="397">
        <f t="shared" si="207"/>
        <v>0</v>
      </c>
      <c r="AR791" s="397">
        <f t="shared" si="207"/>
        <v>0</v>
      </c>
      <c r="AS791" s="397">
        <f t="shared" si="204"/>
        <v>0</v>
      </c>
      <c r="AT791" s="397">
        <f t="shared" si="204"/>
        <v>0</v>
      </c>
      <c r="AU791" s="397">
        <f t="shared" si="204"/>
        <v>0</v>
      </c>
      <c r="AV791" s="397">
        <f t="shared" si="204"/>
        <v>0</v>
      </c>
      <c r="AW791" s="314">
        <f t="shared" si="213"/>
        <v>1.0541</v>
      </c>
    </row>
    <row r="792" spans="2:49" x14ac:dyDescent="0.25">
      <c r="B792" s="24"/>
      <c r="C792" s="267" t="s">
        <v>723</v>
      </c>
      <c r="D792" s="23" t="str">
        <f>IFERROR(VLOOKUP($C792,'World Cup Players'!B:X,3,FALSE),0)</f>
        <v>ci Côte d'Ivoire</v>
      </c>
      <c r="E792" s="30"/>
      <c r="F792" s="23">
        <f>IFERROR(VLOOKUP($C792,'World Cup Players'!B:X,9,FALSE),0)</f>
        <v>346</v>
      </c>
      <c r="G792" s="23">
        <f>IFERROR(VLOOKUP($C792,'World Cup Players'!B:X,11,FALSE),0)</f>
        <v>1</v>
      </c>
      <c r="H792" s="23">
        <f>IFERROR(VLOOKUP($C792,'World Cup Players'!B:X,12,FALSE),0)</f>
        <v>0</v>
      </c>
      <c r="I792" s="23">
        <f>IFERROR(VLOOKUP($C792,'GAME WINNING GOALS'!A:B,2,FALSE),0)</f>
        <v>0</v>
      </c>
      <c r="J792" s="23">
        <f>IFERROR(VLOOKUP($C792,'World Cup Players'!B:X,17,FALSE),0)</f>
        <v>1</v>
      </c>
      <c r="K792" s="23">
        <f>IFERROR(VLOOKUP($C792,'World Cup Players'!B:X,18,FALSE),0)</f>
        <v>0</v>
      </c>
      <c r="L792" s="44">
        <f>IFERROR(VLOOKUP($C792,'World Cup GK'!B:AE,16,FALSE),0)</f>
        <v>0</v>
      </c>
      <c r="M792" s="44">
        <f>IFERROR(VLOOKUP($C792,'World Cup GK'!B:AE,19,FALSE),0)</f>
        <v>0</v>
      </c>
      <c r="N792" s="44">
        <f>IFERROR(VLOOKUP($C792,'World Cup GK'!B:AE,14,FALSE),0)</f>
        <v>0</v>
      </c>
      <c r="O792" s="44">
        <f>IFERROR(VLOOKUP($C792,'World Cup GK'!B:AE,11,FALSE),0)</f>
        <v>0</v>
      </c>
      <c r="P792" s="43">
        <f t="shared" si="196"/>
        <v>3.6217999999999999</v>
      </c>
      <c r="S792" s="24"/>
      <c r="T792" s="267" t="s">
        <v>723</v>
      </c>
      <c r="U792" s="23" t="s">
        <v>1103</v>
      </c>
      <c r="V792" s="30"/>
      <c r="W792" s="23">
        <v>346</v>
      </c>
      <c r="X792" s="23">
        <v>1</v>
      </c>
      <c r="Y792" s="23">
        <v>0</v>
      </c>
      <c r="Z792" s="23">
        <v>0</v>
      </c>
      <c r="AA792" s="23">
        <v>1</v>
      </c>
      <c r="AB792" s="23">
        <v>0</v>
      </c>
      <c r="AC792" s="44">
        <v>0</v>
      </c>
      <c r="AD792" s="44">
        <v>0</v>
      </c>
      <c r="AE792" s="44">
        <v>0</v>
      </c>
      <c r="AF792" s="44">
        <v>0</v>
      </c>
      <c r="AG792" s="43">
        <v>3.6217999999999999</v>
      </c>
      <c r="AI792" s="24"/>
      <c r="AJ792" s="267" t="s">
        <v>723</v>
      </c>
      <c r="AK792" s="23" t="s">
        <v>1103</v>
      </c>
      <c r="AL792" s="30"/>
      <c r="AM792" s="397">
        <f t="shared" si="205"/>
        <v>0</v>
      </c>
      <c r="AN792" s="397">
        <f t="shared" si="206"/>
        <v>0</v>
      </c>
      <c r="AO792" s="397">
        <f t="shared" si="206"/>
        <v>0</v>
      </c>
      <c r="AP792" s="397">
        <f t="shared" si="207"/>
        <v>0</v>
      </c>
      <c r="AQ792" s="397">
        <f t="shared" si="207"/>
        <v>0</v>
      </c>
      <c r="AR792" s="397">
        <f t="shared" si="207"/>
        <v>0</v>
      </c>
      <c r="AS792" s="397">
        <f t="shared" si="204"/>
        <v>0</v>
      </c>
      <c r="AT792" s="397">
        <f t="shared" si="204"/>
        <v>0</v>
      </c>
      <c r="AU792" s="397">
        <f t="shared" si="204"/>
        <v>0</v>
      </c>
      <c r="AV792" s="397">
        <f t="shared" si="204"/>
        <v>0</v>
      </c>
      <c r="AW792" s="314">
        <f t="shared" si="208"/>
        <v>0</v>
      </c>
    </row>
    <row r="793" spans="2:49" x14ac:dyDescent="0.25">
      <c r="B793" s="24"/>
      <c r="C793" s="267" t="s">
        <v>734</v>
      </c>
      <c r="D793" s="23" t="str">
        <f>IFERROR(VLOOKUP($C793,'World Cup Players'!B:X,3,FALSE),0)</f>
        <v>no Norway</v>
      </c>
      <c r="E793" s="30"/>
      <c r="F793" s="23">
        <f>IFERROR(VLOOKUP($C793,'World Cup Players'!B:X,9,FALSE),0)</f>
        <v>470</v>
      </c>
      <c r="G793" s="23">
        <f>IFERROR(VLOOKUP($C793,'World Cup Players'!B:X,11,FALSE),0)</f>
        <v>0</v>
      </c>
      <c r="H793" s="23">
        <f>IFERROR(VLOOKUP($C793,'World Cup Players'!B:X,12,FALSE),0)</f>
        <v>4</v>
      </c>
      <c r="I793" s="23">
        <f>IFERROR(VLOOKUP($C793,'GAME WINNING GOALS'!A:B,2,FALSE),0)</f>
        <v>0</v>
      </c>
      <c r="J793" s="23">
        <f>IFERROR(VLOOKUP($C793,'World Cup Players'!B:X,17,FALSE),0)</f>
        <v>0</v>
      </c>
      <c r="K793" s="23">
        <f>IFERROR(VLOOKUP($C793,'World Cup Players'!B:X,18,FALSE),0)</f>
        <v>0</v>
      </c>
      <c r="L793" s="44">
        <f>IFERROR(VLOOKUP($C793,'World Cup GK'!B:AE,16,FALSE),0)</f>
        <v>0</v>
      </c>
      <c r="M793" s="44">
        <f>IFERROR(VLOOKUP($C793,'World Cup GK'!B:AE,19,FALSE),0)</f>
        <v>0</v>
      </c>
      <c r="N793" s="44">
        <f>IFERROR(VLOOKUP($C793,'World Cup GK'!B:AE,14,FALSE),0)</f>
        <v>0</v>
      </c>
      <c r="O793" s="44">
        <f>IFERROR(VLOOKUP($C793,'World Cup GK'!B:AE,11,FALSE),0)</f>
        <v>0</v>
      </c>
      <c r="P793" s="43">
        <f t="shared" si="196"/>
        <v>7.9009999999999998</v>
      </c>
      <c r="S793" s="24"/>
      <c r="T793" s="267" t="s">
        <v>734</v>
      </c>
      <c r="U793" s="23" t="s">
        <v>1397</v>
      </c>
      <c r="V793" s="30"/>
      <c r="W793" s="23">
        <v>350</v>
      </c>
      <c r="X793" s="23">
        <v>0</v>
      </c>
      <c r="Y793" s="23">
        <v>3</v>
      </c>
      <c r="Z793" s="23">
        <v>0</v>
      </c>
      <c r="AA793" s="23">
        <v>0</v>
      </c>
      <c r="AB793" s="23">
        <v>0</v>
      </c>
      <c r="AC793" s="44">
        <v>0</v>
      </c>
      <c r="AD793" s="44">
        <v>0</v>
      </c>
      <c r="AE793" s="44">
        <v>0</v>
      </c>
      <c r="AF793" s="44">
        <v>0</v>
      </c>
      <c r="AG793" s="43">
        <v>5.9050000000000002</v>
      </c>
      <c r="AI793" s="24"/>
      <c r="AJ793" s="267" t="s">
        <v>734</v>
      </c>
      <c r="AK793" s="23" t="s">
        <v>1397</v>
      </c>
      <c r="AL793" s="30"/>
      <c r="AM793" s="397">
        <f t="shared" si="205"/>
        <v>120</v>
      </c>
      <c r="AN793" s="397">
        <f t="shared" si="206"/>
        <v>0</v>
      </c>
      <c r="AO793" s="397">
        <f t="shared" si="206"/>
        <v>1</v>
      </c>
      <c r="AP793" s="397">
        <f t="shared" si="207"/>
        <v>0</v>
      </c>
      <c r="AQ793" s="397">
        <f t="shared" si="207"/>
        <v>0</v>
      </c>
      <c r="AR793" s="397">
        <f t="shared" si="207"/>
        <v>0</v>
      </c>
      <c r="AS793" s="397">
        <f t="shared" si="204"/>
        <v>0</v>
      </c>
      <c r="AT793" s="397">
        <f t="shared" si="204"/>
        <v>0</v>
      </c>
      <c r="AU793" s="397">
        <f t="shared" si="204"/>
        <v>0</v>
      </c>
      <c r="AV793" s="397">
        <f t="shared" si="204"/>
        <v>0</v>
      </c>
      <c r="AW793" s="314">
        <f>P793-AG793</f>
        <v>1.9959999999999996</v>
      </c>
    </row>
    <row r="794" spans="2:49" x14ac:dyDescent="0.25">
      <c r="B794" s="24"/>
      <c r="C794" s="265" t="s">
        <v>543</v>
      </c>
      <c r="D794" s="23" t="str">
        <f>IFERROR(VLOOKUP($C794,'World Cup Players'!B:X,3,FALSE),0)</f>
        <v>pt Portugal</v>
      </c>
      <c r="E794" s="30"/>
      <c r="F794" s="23">
        <f>IFERROR(VLOOKUP($C794,'World Cup Players'!B:X,9,FALSE),0)</f>
        <v>376</v>
      </c>
      <c r="G794" s="23">
        <f>IFERROR(VLOOKUP($C794,'World Cup Players'!B:X,11,FALSE),0)</f>
        <v>0</v>
      </c>
      <c r="H794" s="23">
        <f>IFERROR(VLOOKUP($C794,'World Cup Players'!B:X,12,FALSE),0)</f>
        <v>0</v>
      </c>
      <c r="I794" s="23">
        <f>IFERROR(VLOOKUP($C794,'GAME WINNING GOALS'!A:B,2,FALSE),0)</f>
        <v>0</v>
      </c>
      <c r="J794" s="23">
        <f>IFERROR(VLOOKUP($C794,'World Cup Players'!B:X,17,FALSE),0)</f>
        <v>0</v>
      </c>
      <c r="K794" s="23">
        <f>IFERROR(VLOOKUP($C794,'World Cup Players'!B:X,18,FALSE),0)</f>
        <v>0</v>
      </c>
      <c r="L794" s="44">
        <f>IFERROR(VLOOKUP($C794,'World Cup GK'!B:AE,16,FALSE),0)</f>
        <v>0</v>
      </c>
      <c r="M794" s="44">
        <f>IFERROR(VLOOKUP($C794,'World Cup GK'!B:AE,19,FALSE),0)</f>
        <v>0</v>
      </c>
      <c r="N794" s="44">
        <f>IFERROR(VLOOKUP($C794,'World Cup GK'!B:AE,14,FALSE),0)</f>
        <v>0</v>
      </c>
      <c r="O794" s="44">
        <f>IFERROR(VLOOKUP($C794,'World Cup GK'!B:AE,11,FALSE),0)</f>
        <v>0</v>
      </c>
      <c r="P794" s="43">
        <f t="shared" si="196"/>
        <v>3.1208</v>
      </c>
      <c r="S794" s="24"/>
      <c r="T794" s="265" t="s">
        <v>543</v>
      </c>
      <c r="U794" s="23" t="s">
        <v>1545</v>
      </c>
      <c r="V794" s="30"/>
      <c r="W794" s="23">
        <v>376</v>
      </c>
      <c r="X794" s="23">
        <v>0</v>
      </c>
      <c r="Y794" s="23">
        <v>0</v>
      </c>
      <c r="Z794" s="23">
        <v>0</v>
      </c>
      <c r="AA794" s="23">
        <v>0</v>
      </c>
      <c r="AB794" s="23">
        <v>0</v>
      </c>
      <c r="AC794" s="44">
        <v>0</v>
      </c>
      <c r="AD794" s="44">
        <v>0</v>
      </c>
      <c r="AE794" s="44">
        <v>0</v>
      </c>
      <c r="AF794" s="44">
        <v>0</v>
      </c>
      <c r="AG794" s="43">
        <v>3.1208</v>
      </c>
      <c r="AI794" s="24"/>
      <c r="AJ794" s="265" t="s">
        <v>543</v>
      </c>
      <c r="AK794" s="23" t="s">
        <v>1545</v>
      </c>
      <c r="AL794" s="30"/>
      <c r="AM794" s="397">
        <f t="shared" si="205"/>
        <v>0</v>
      </c>
      <c r="AN794" s="397">
        <f t="shared" si="206"/>
        <v>0</v>
      </c>
      <c r="AO794" s="397">
        <f t="shared" si="206"/>
        <v>0</v>
      </c>
      <c r="AP794" s="397">
        <f t="shared" si="207"/>
        <v>0</v>
      </c>
      <c r="AQ794" s="397">
        <f t="shared" si="207"/>
        <v>0</v>
      </c>
      <c r="AR794" s="397">
        <f t="shared" si="207"/>
        <v>0</v>
      </c>
      <c r="AS794" s="397">
        <f t="shared" si="204"/>
        <v>0</v>
      </c>
      <c r="AT794" s="397">
        <f t="shared" si="204"/>
        <v>0</v>
      </c>
      <c r="AU794" s="397">
        <f t="shared" si="204"/>
        <v>0</v>
      </c>
      <c r="AV794" s="397">
        <f t="shared" si="204"/>
        <v>0</v>
      </c>
      <c r="AW794" s="314">
        <f t="shared" si="208"/>
        <v>0</v>
      </c>
    </row>
    <row r="795" spans="2:49" x14ac:dyDescent="0.25">
      <c r="B795" s="24"/>
      <c r="C795" s="281" t="s">
        <v>381</v>
      </c>
      <c r="D795" s="23" t="str">
        <f>IFERROR(VLOOKUP($C795,'World Cup Players'!B:X,3,FALSE),0)</f>
        <v>sn Senegal</v>
      </c>
      <c r="E795" s="30"/>
      <c r="F795" s="23">
        <f>IFERROR(VLOOKUP($C795,'World Cup Players'!B:X,9,FALSE),0)</f>
        <v>234</v>
      </c>
      <c r="G795" s="23">
        <f>IFERROR(VLOOKUP($C795,'World Cup Players'!B:X,11,FALSE),0)</f>
        <v>0</v>
      </c>
      <c r="H795" s="23">
        <f>IFERROR(VLOOKUP($C795,'World Cup Players'!B:X,12,FALSE),0)</f>
        <v>1</v>
      </c>
      <c r="I795" s="23">
        <f>IFERROR(VLOOKUP($C795,'GAME WINNING GOALS'!A:B,2,FALSE),0)</f>
        <v>0</v>
      </c>
      <c r="J795" s="23">
        <f>IFERROR(VLOOKUP($C795,'World Cup Players'!B:X,17,FALSE),0)</f>
        <v>0</v>
      </c>
      <c r="K795" s="23">
        <f>IFERROR(VLOOKUP($C795,'World Cup Players'!B:X,18,FALSE),0)</f>
        <v>0</v>
      </c>
      <c r="L795" s="44">
        <f>IFERROR(VLOOKUP($C795,'World Cup GK'!B:AE,16,FALSE),0)</f>
        <v>0</v>
      </c>
      <c r="M795" s="44">
        <f>IFERROR(VLOOKUP($C795,'World Cup GK'!B:AE,19,FALSE),0)</f>
        <v>0</v>
      </c>
      <c r="N795" s="44">
        <f>IFERROR(VLOOKUP($C795,'World Cup GK'!B:AE,14,FALSE),0)</f>
        <v>0</v>
      </c>
      <c r="O795" s="44">
        <f>IFERROR(VLOOKUP($C795,'World Cup GK'!B:AE,11,FALSE),0)</f>
        <v>0</v>
      </c>
      <c r="P795" s="43">
        <f t="shared" si="196"/>
        <v>2.9421999999999997</v>
      </c>
      <c r="S795" s="24"/>
      <c r="T795" s="281" t="s">
        <v>381</v>
      </c>
      <c r="U795" s="23" t="s">
        <v>1438</v>
      </c>
      <c r="V795" s="30"/>
      <c r="W795" s="23">
        <v>234</v>
      </c>
      <c r="X795" s="23">
        <v>0</v>
      </c>
      <c r="Y795" s="23">
        <v>1</v>
      </c>
      <c r="Z795" s="23">
        <v>0</v>
      </c>
      <c r="AA795" s="23">
        <v>0</v>
      </c>
      <c r="AB795" s="23">
        <v>0</v>
      </c>
      <c r="AC795" s="44">
        <v>0</v>
      </c>
      <c r="AD795" s="44">
        <v>0</v>
      </c>
      <c r="AE795" s="44">
        <v>0</v>
      </c>
      <c r="AF795" s="44">
        <v>0</v>
      </c>
      <c r="AG795" s="43">
        <v>2.9421999999999997</v>
      </c>
      <c r="AI795" s="24"/>
      <c r="AJ795" s="281" t="s">
        <v>381</v>
      </c>
      <c r="AK795" s="23" t="s">
        <v>1438</v>
      </c>
      <c r="AL795" s="30"/>
      <c r="AM795" s="397">
        <f t="shared" si="205"/>
        <v>0</v>
      </c>
      <c r="AN795" s="397">
        <f t="shared" si="206"/>
        <v>0</v>
      </c>
      <c r="AO795" s="397">
        <f t="shared" si="206"/>
        <v>0</v>
      </c>
      <c r="AP795" s="397">
        <f t="shared" si="207"/>
        <v>0</v>
      </c>
      <c r="AQ795" s="397">
        <f t="shared" si="207"/>
        <v>0</v>
      </c>
      <c r="AR795" s="397">
        <f t="shared" si="207"/>
        <v>0</v>
      </c>
      <c r="AS795" s="397">
        <f t="shared" si="204"/>
        <v>0</v>
      </c>
      <c r="AT795" s="397">
        <f t="shared" si="204"/>
        <v>0</v>
      </c>
      <c r="AU795" s="397">
        <f t="shared" si="204"/>
        <v>0</v>
      </c>
      <c r="AV795" s="397">
        <f t="shared" si="204"/>
        <v>0</v>
      </c>
      <c r="AW795" s="314">
        <f t="shared" si="208"/>
        <v>0</v>
      </c>
    </row>
    <row r="796" spans="2:49" x14ac:dyDescent="0.25">
      <c r="B796" s="24"/>
      <c r="C796" s="267" t="s">
        <v>747</v>
      </c>
      <c r="D796" s="23" t="str">
        <f>IFERROR(VLOOKUP($C796,'World Cup Players'!B:X,3,FALSE),0)</f>
        <v>cd Congo DR</v>
      </c>
      <c r="E796" s="30"/>
      <c r="F796" s="23">
        <f>IFERROR(VLOOKUP($C796,'World Cup Players'!B:X,9,FALSE),0)</f>
        <v>360</v>
      </c>
      <c r="G796" s="23">
        <f>IFERROR(VLOOKUP($C796,'World Cup Players'!B:X,11,FALSE),0)</f>
        <v>3</v>
      </c>
      <c r="H796" s="23">
        <f>IFERROR(VLOOKUP($C796,'World Cup Players'!B:X,12,FALSE),0)</f>
        <v>0</v>
      </c>
      <c r="I796" s="23">
        <f>IFERROR(VLOOKUP($C796,'GAME WINNING GOALS'!A:B,2,FALSE),0)</f>
        <v>0</v>
      </c>
      <c r="J796" s="23">
        <f>IFERROR(VLOOKUP($C796,'World Cup Players'!B:X,17,FALSE),0)</f>
        <v>0</v>
      </c>
      <c r="K796" s="23">
        <f>IFERROR(VLOOKUP($C796,'World Cup Players'!B:X,18,FALSE),0)</f>
        <v>0</v>
      </c>
      <c r="L796" s="44">
        <f>IFERROR(VLOOKUP($C796,'World Cup GK'!B:AE,16,FALSE),0)</f>
        <v>0</v>
      </c>
      <c r="M796" s="44">
        <f>IFERROR(VLOOKUP($C796,'World Cup GK'!B:AE,19,FALSE),0)</f>
        <v>0</v>
      </c>
      <c r="N796" s="44">
        <f>IFERROR(VLOOKUP($C796,'World Cup GK'!B:AE,14,FALSE),0)</f>
        <v>0</v>
      </c>
      <c r="O796" s="44">
        <f>IFERROR(VLOOKUP($C796,'World Cup GK'!B:AE,11,FALSE),0)</f>
        <v>0</v>
      </c>
      <c r="P796" s="43">
        <f t="shared" si="196"/>
        <v>5.9879999999999995</v>
      </c>
      <c r="S796" s="24"/>
      <c r="T796" s="267" t="s">
        <v>747</v>
      </c>
      <c r="U796" s="23" t="s">
        <v>1553</v>
      </c>
      <c r="V796" s="30"/>
      <c r="W796" s="23">
        <v>360</v>
      </c>
      <c r="X796" s="23">
        <v>3</v>
      </c>
      <c r="Y796" s="23">
        <v>0</v>
      </c>
      <c r="Z796" s="23">
        <v>0</v>
      </c>
      <c r="AA796" s="23">
        <v>0</v>
      </c>
      <c r="AB796" s="23">
        <v>0</v>
      </c>
      <c r="AC796" s="44">
        <v>0</v>
      </c>
      <c r="AD796" s="44">
        <v>0</v>
      </c>
      <c r="AE796" s="44">
        <v>0</v>
      </c>
      <c r="AF796" s="44">
        <v>0</v>
      </c>
      <c r="AG796" s="43">
        <v>5.9879999999999995</v>
      </c>
      <c r="AI796" s="24"/>
      <c r="AJ796" s="267" t="s">
        <v>747</v>
      </c>
      <c r="AK796" s="23" t="s">
        <v>1553</v>
      </c>
      <c r="AL796" s="30"/>
      <c r="AM796" s="397">
        <f t="shared" si="205"/>
        <v>0</v>
      </c>
      <c r="AN796" s="397">
        <f t="shared" si="206"/>
        <v>0</v>
      </c>
      <c r="AO796" s="397">
        <f t="shared" si="206"/>
        <v>0</v>
      </c>
      <c r="AP796" s="397">
        <f t="shared" si="207"/>
        <v>0</v>
      </c>
      <c r="AQ796" s="397">
        <f t="shared" si="207"/>
        <v>0</v>
      </c>
      <c r="AR796" s="397">
        <f t="shared" si="207"/>
        <v>0</v>
      </c>
      <c r="AS796" s="397">
        <f t="shared" si="204"/>
        <v>0</v>
      </c>
      <c r="AT796" s="397">
        <f t="shared" si="204"/>
        <v>0</v>
      </c>
      <c r="AU796" s="397">
        <f t="shared" si="204"/>
        <v>0</v>
      </c>
      <c r="AV796" s="397">
        <f t="shared" si="204"/>
        <v>0</v>
      </c>
      <c r="AW796" s="314">
        <f t="shared" si="208"/>
        <v>0</v>
      </c>
    </row>
    <row r="797" spans="2:49" x14ac:dyDescent="0.25">
      <c r="B797" s="24"/>
      <c r="C797" s="265" t="s">
        <v>646</v>
      </c>
      <c r="D797" s="23" t="str">
        <f>IFERROR(VLOOKUP($C797,'World Cup Players'!B:X,3,FALSE),0)</f>
        <v>sct Scotland</v>
      </c>
      <c r="E797" s="30"/>
      <c r="F797" s="23">
        <f>IFERROR(VLOOKUP($C797,'World Cup Players'!B:X,9,FALSE),0)</f>
        <v>171</v>
      </c>
      <c r="G797" s="23">
        <f>IFERROR(VLOOKUP($C797,'World Cup Players'!B:X,11,FALSE),0)</f>
        <v>0</v>
      </c>
      <c r="H797" s="23">
        <f>IFERROR(VLOOKUP($C797,'World Cup Players'!B:X,12,FALSE),0)</f>
        <v>0</v>
      </c>
      <c r="I797" s="23">
        <f>IFERROR(VLOOKUP($C797,'GAME WINNING GOALS'!A:B,2,FALSE),0)</f>
        <v>0</v>
      </c>
      <c r="J797" s="23">
        <f>IFERROR(VLOOKUP($C797,'World Cup Players'!B:X,17,FALSE),0)</f>
        <v>0</v>
      </c>
      <c r="K797" s="23">
        <f>IFERROR(VLOOKUP($C797,'World Cup Players'!B:X,18,FALSE),0)</f>
        <v>0</v>
      </c>
      <c r="L797" s="44">
        <f>IFERROR(VLOOKUP($C797,'World Cup GK'!B:AE,16,FALSE),0)</f>
        <v>0</v>
      </c>
      <c r="M797" s="44">
        <f>IFERROR(VLOOKUP($C797,'World Cup GK'!B:AE,19,FALSE),0)</f>
        <v>0</v>
      </c>
      <c r="N797" s="44">
        <f>IFERROR(VLOOKUP($C797,'World Cup GK'!B:AE,14,FALSE),0)</f>
        <v>0</v>
      </c>
      <c r="O797" s="44">
        <f>IFERROR(VLOOKUP($C797,'World Cup GK'!B:AE,11,FALSE),0)</f>
        <v>0</v>
      </c>
      <c r="P797" s="43">
        <f t="shared" si="196"/>
        <v>1.4193</v>
      </c>
      <c r="S797" s="24"/>
      <c r="T797" s="265" t="s">
        <v>646</v>
      </c>
      <c r="U797" s="23" t="s">
        <v>633</v>
      </c>
      <c r="V797" s="30"/>
      <c r="W797" s="23">
        <v>171</v>
      </c>
      <c r="X797" s="23">
        <v>0</v>
      </c>
      <c r="Y797" s="23">
        <v>0</v>
      </c>
      <c r="Z797" s="23">
        <v>0</v>
      </c>
      <c r="AA797" s="23">
        <v>0</v>
      </c>
      <c r="AB797" s="23">
        <v>0</v>
      </c>
      <c r="AC797" s="44">
        <v>0</v>
      </c>
      <c r="AD797" s="44">
        <v>0</v>
      </c>
      <c r="AE797" s="44">
        <v>0</v>
      </c>
      <c r="AF797" s="44">
        <v>0</v>
      </c>
      <c r="AG797" s="43">
        <v>1.4193</v>
      </c>
      <c r="AI797" s="24"/>
      <c r="AJ797" s="265" t="s">
        <v>646</v>
      </c>
      <c r="AK797" s="23" t="s">
        <v>633</v>
      </c>
      <c r="AL797" s="30"/>
      <c r="AM797" s="397">
        <f t="shared" si="205"/>
        <v>0</v>
      </c>
      <c r="AN797" s="397">
        <f t="shared" si="206"/>
        <v>0</v>
      </c>
      <c r="AO797" s="397">
        <f t="shared" si="206"/>
        <v>0</v>
      </c>
      <c r="AP797" s="397">
        <f t="shared" si="207"/>
        <v>0</v>
      </c>
      <c r="AQ797" s="397">
        <f t="shared" si="207"/>
        <v>0</v>
      </c>
      <c r="AR797" s="397">
        <f t="shared" si="207"/>
        <v>0</v>
      </c>
      <c r="AS797" s="397">
        <f t="shared" si="204"/>
        <v>0</v>
      </c>
      <c r="AT797" s="397">
        <f t="shared" si="204"/>
        <v>0</v>
      </c>
      <c r="AU797" s="397">
        <f t="shared" si="204"/>
        <v>0</v>
      </c>
      <c r="AV797" s="397">
        <f t="shared" si="204"/>
        <v>0</v>
      </c>
      <c r="AW797" s="314">
        <f t="shared" si="208"/>
        <v>0</v>
      </c>
    </row>
    <row r="798" spans="2:49" x14ac:dyDescent="0.25">
      <c r="B798" s="24"/>
      <c r="C798" s="265" t="s">
        <v>250</v>
      </c>
      <c r="D798" s="23" t="str">
        <f>IFERROR(VLOOKUP($C798,'World Cup Players'!B:X,3,FALSE),0)</f>
        <v>hr Croatia</v>
      </c>
      <c r="E798" s="30"/>
      <c r="F798" s="23">
        <f>IFERROR(VLOOKUP($C798,'World Cup Players'!B:X,9,FALSE),0)</f>
        <v>360</v>
      </c>
      <c r="G798" s="23">
        <f>IFERROR(VLOOKUP($C798,'World Cup Players'!B:X,11,FALSE),0)</f>
        <v>1</v>
      </c>
      <c r="H798" s="23">
        <f>IFERROR(VLOOKUP($C798,'World Cup Players'!B:X,12,FALSE),0)</f>
        <v>1</v>
      </c>
      <c r="I798" s="23">
        <f>IFERROR(VLOOKUP($C798,'GAME WINNING GOALS'!A:B,2,FALSE),0)</f>
        <v>0</v>
      </c>
      <c r="J798" s="23">
        <f>IFERROR(VLOOKUP($C798,'World Cup Players'!B:X,17,FALSE),0)</f>
        <v>2</v>
      </c>
      <c r="K798" s="23">
        <f>IFERROR(VLOOKUP($C798,'World Cup Players'!B:X,18,FALSE),0)</f>
        <v>0</v>
      </c>
      <c r="L798" s="44">
        <f>IFERROR(VLOOKUP($C798,'World Cup GK'!B:AE,16,FALSE),0)</f>
        <v>0</v>
      </c>
      <c r="M798" s="44">
        <f>IFERROR(VLOOKUP($C798,'World Cup GK'!B:AE,19,FALSE),0)</f>
        <v>0</v>
      </c>
      <c r="N798" s="44">
        <f>IFERROR(VLOOKUP($C798,'World Cup GK'!B:AE,14,FALSE),0)</f>
        <v>0</v>
      </c>
      <c r="O798" s="44">
        <f>IFERROR(VLOOKUP($C798,'World Cup GK'!B:AE,11,FALSE),0)</f>
        <v>0</v>
      </c>
      <c r="P798" s="43">
        <f t="shared" si="196"/>
        <v>4.4879999999999995</v>
      </c>
      <c r="S798" s="24"/>
      <c r="T798" s="265" t="s">
        <v>250</v>
      </c>
      <c r="U798" s="23" t="s">
        <v>1559</v>
      </c>
      <c r="V798" s="30"/>
      <c r="W798" s="23">
        <v>360</v>
      </c>
      <c r="X798" s="23">
        <v>1</v>
      </c>
      <c r="Y798" s="23">
        <v>1</v>
      </c>
      <c r="Z798" s="23">
        <v>0</v>
      </c>
      <c r="AA798" s="23">
        <v>2</v>
      </c>
      <c r="AB798" s="23">
        <v>0</v>
      </c>
      <c r="AC798" s="44">
        <v>0</v>
      </c>
      <c r="AD798" s="44">
        <v>0</v>
      </c>
      <c r="AE798" s="44">
        <v>0</v>
      </c>
      <c r="AF798" s="44">
        <v>0</v>
      </c>
      <c r="AG798" s="43">
        <v>4.4879999999999995</v>
      </c>
      <c r="AI798" s="24"/>
      <c r="AJ798" s="265" t="s">
        <v>250</v>
      </c>
      <c r="AK798" s="23" t="s">
        <v>1559</v>
      </c>
      <c r="AL798" s="30"/>
      <c r="AM798" s="397">
        <f t="shared" si="205"/>
        <v>0</v>
      </c>
      <c r="AN798" s="397">
        <f t="shared" si="206"/>
        <v>0</v>
      </c>
      <c r="AO798" s="397">
        <f t="shared" si="206"/>
        <v>0</v>
      </c>
      <c r="AP798" s="397">
        <f t="shared" si="207"/>
        <v>0</v>
      </c>
      <c r="AQ798" s="397">
        <f t="shared" si="207"/>
        <v>0</v>
      </c>
      <c r="AR798" s="397">
        <f t="shared" si="207"/>
        <v>0</v>
      </c>
      <c r="AS798" s="397">
        <f t="shared" si="204"/>
        <v>0</v>
      </c>
      <c r="AT798" s="397">
        <f t="shared" si="204"/>
        <v>0</v>
      </c>
      <c r="AU798" s="397">
        <f t="shared" si="204"/>
        <v>0</v>
      </c>
      <c r="AV798" s="397">
        <f t="shared" si="204"/>
        <v>0</v>
      </c>
      <c r="AW798" s="314">
        <f t="shared" si="208"/>
        <v>0</v>
      </c>
    </row>
    <row r="799" spans="2:49" x14ac:dyDescent="0.25">
      <c r="B799" s="24"/>
      <c r="C799" s="278" t="s">
        <v>410</v>
      </c>
      <c r="D799" s="23" t="str">
        <f>IFERROR(VLOOKUP($C799,'World Cup Players'!B:X,3,FALSE),0)</f>
        <v>fr France</v>
      </c>
      <c r="E799" s="30"/>
      <c r="F799" s="23">
        <f>IFERROR(VLOOKUP($C799,'World Cup Players'!B:X,9,FALSE),0)</f>
        <v>212</v>
      </c>
      <c r="G799" s="23">
        <f>IFERROR(VLOOKUP($C799,'World Cup Players'!B:X,11,FALSE),0)</f>
        <v>0</v>
      </c>
      <c r="H799" s="23">
        <f>IFERROR(VLOOKUP($C799,'World Cup Players'!B:X,12,FALSE),0)</f>
        <v>0</v>
      </c>
      <c r="I799" s="23">
        <f>IFERROR(VLOOKUP($C799,'GAME WINNING GOALS'!A:B,2,FALSE),0)</f>
        <v>0</v>
      </c>
      <c r="J799" s="23">
        <f>IFERROR(VLOOKUP($C799,'World Cup Players'!B:X,17,FALSE),0)</f>
        <v>0</v>
      </c>
      <c r="K799" s="23">
        <f>IFERROR(VLOOKUP($C799,'World Cup Players'!B:X,18,FALSE),0)</f>
        <v>0</v>
      </c>
      <c r="L799" s="44">
        <f>IFERROR(VLOOKUP($C799,'World Cup GK'!B:AE,16,FALSE),0)</f>
        <v>0</v>
      </c>
      <c r="M799" s="44">
        <f>IFERROR(VLOOKUP($C799,'World Cup GK'!B:AE,19,FALSE),0)</f>
        <v>0</v>
      </c>
      <c r="N799" s="44">
        <f>IFERROR(VLOOKUP($C799,'World Cup GK'!B:AE,14,FALSE),0)</f>
        <v>0</v>
      </c>
      <c r="O799" s="44">
        <f>IFERROR(VLOOKUP($C799,'World Cup GK'!B:AE,11,FALSE),0)</f>
        <v>0</v>
      </c>
      <c r="P799" s="43">
        <f t="shared" ref="P799:P865" si="214">SUM((F799*0.0083)+G799+H799+I799+L799+M799+(N799*0.2))-((J799*0.25)+(K799*0.5))-(O799*0.25)</f>
        <v>1.7596000000000001</v>
      </c>
      <c r="S799" s="24"/>
      <c r="T799" s="278" t="s">
        <v>410</v>
      </c>
      <c r="U799" s="23" t="s">
        <v>1420</v>
      </c>
      <c r="V799" s="30"/>
      <c r="W799" s="23">
        <v>193</v>
      </c>
      <c r="X799" s="23">
        <v>0</v>
      </c>
      <c r="Y799" s="23">
        <v>0</v>
      </c>
      <c r="Z799" s="23">
        <v>0</v>
      </c>
      <c r="AA799" s="23">
        <v>0</v>
      </c>
      <c r="AB799" s="23">
        <v>0</v>
      </c>
      <c r="AC799" s="44">
        <v>0</v>
      </c>
      <c r="AD799" s="44">
        <v>0</v>
      </c>
      <c r="AE799" s="44">
        <v>0</v>
      </c>
      <c r="AF799" s="44">
        <v>0</v>
      </c>
      <c r="AG799" s="43">
        <v>1.6019000000000001</v>
      </c>
      <c r="AI799" s="24"/>
      <c r="AJ799" s="278" t="s">
        <v>410</v>
      </c>
      <c r="AK799" s="23" t="s">
        <v>1420</v>
      </c>
      <c r="AL799" s="30"/>
      <c r="AM799" s="397">
        <f t="shared" si="205"/>
        <v>19</v>
      </c>
      <c r="AN799" s="397">
        <f t="shared" si="206"/>
        <v>0</v>
      </c>
      <c r="AO799" s="397">
        <f t="shared" si="206"/>
        <v>0</v>
      </c>
      <c r="AP799" s="397">
        <f t="shared" si="207"/>
        <v>0</v>
      </c>
      <c r="AQ799" s="397">
        <f t="shared" si="207"/>
        <v>0</v>
      </c>
      <c r="AR799" s="397">
        <f t="shared" si="207"/>
        <v>0</v>
      </c>
      <c r="AS799" s="397">
        <f t="shared" si="204"/>
        <v>0</v>
      </c>
      <c r="AT799" s="397">
        <f t="shared" si="204"/>
        <v>0</v>
      </c>
      <c r="AU799" s="397">
        <f t="shared" si="204"/>
        <v>0</v>
      </c>
      <c r="AV799" s="397">
        <f t="shared" si="204"/>
        <v>0</v>
      </c>
      <c r="AW799" s="314">
        <f>P799-AG799</f>
        <v>0.15769999999999995</v>
      </c>
    </row>
    <row r="800" spans="2:49" x14ac:dyDescent="0.25">
      <c r="B800" s="24"/>
      <c r="C800" s="267" t="s">
        <v>121</v>
      </c>
      <c r="D800" s="23" t="str">
        <f>IFERROR(VLOOKUP($C800,'World Cup Players'!B:X,3,FALSE),0)</f>
        <v>at Austria</v>
      </c>
      <c r="E800" s="30"/>
      <c r="F800" s="23">
        <f>IFERROR(VLOOKUP($C800,'World Cup Players'!B:X,9,FALSE),0)</f>
        <v>275</v>
      </c>
      <c r="G800" s="23">
        <f>IFERROR(VLOOKUP($C800,'World Cup Players'!B:X,11,FALSE),0)</f>
        <v>0</v>
      </c>
      <c r="H800" s="23">
        <f>IFERROR(VLOOKUP($C800,'World Cup Players'!B:X,12,FALSE),0)</f>
        <v>1</v>
      </c>
      <c r="I800" s="23">
        <f>IFERROR(VLOOKUP($C800,'GAME WINNING GOALS'!A:B,2,FALSE),0)</f>
        <v>0</v>
      </c>
      <c r="J800" s="23">
        <f>IFERROR(VLOOKUP($C800,'World Cup Players'!B:X,17,FALSE),0)</f>
        <v>0</v>
      </c>
      <c r="K800" s="23">
        <f>IFERROR(VLOOKUP($C800,'World Cup Players'!B:X,18,FALSE),0)</f>
        <v>0</v>
      </c>
      <c r="L800" s="44">
        <f>IFERROR(VLOOKUP($C800,'World Cup GK'!B:AE,16,FALSE),0)</f>
        <v>0</v>
      </c>
      <c r="M800" s="44">
        <f>IFERROR(VLOOKUP($C800,'World Cup GK'!B:AE,19,FALSE),0)</f>
        <v>0</v>
      </c>
      <c r="N800" s="44">
        <f>IFERROR(VLOOKUP($C800,'World Cup GK'!B:AE,14,FALSE),0)</f>
        <v>0</v>
      </c>
      <c r="O800" s="44">
        <f>IFERROR(VLOOKUP($C800,'World Cup GK'!B:AE,11,FALSE),0)</f>
        <v>0</v>
      </c>
      <c r="P800" s="43">
        <f t="shared" si="214"/>
        <v>3.2825000000000002</v>
      </c>
      <c r="S800" s="24"/>
      <c r="T800" s="267" t="s">
        <v>121</v>
      </c>
      <c r="U800" s="23" t="s">
        <v>1398</v>
      </c>
      <c r="V800" s="30"/>
      <c r="W800" s="23">
        <v>275</v>
      </c>
      <c r="X800" s="23">
        <v>0</v>
      </c>
      <c r="Y800" s="23">
        <v>1</v>
      </c>
      <c r="Z800" s="23">
        <v>0</v>
      </c>
      <c r="AA800" s="23">
        <v>0</v>
      </c>
      <c r="AB800" s="23">
        <v>0</v>
      </c>
      <c r="AC800" s="44">
        <v>0</v>
      </c>
      <c r="AD800" s="44">
        <v>0</v>
      </c>
      <c r="AE800" s="44">
        <v>0</v>
      </c>
      <c r="AF800" s="44">
        <v>0</v>
      </c>
      <c r="AG800" s="43">
        <v>3.2825000000000002</v>
      </c>
      <c r="AI800" s="24"/>
      <c r="AJ800" s="267" t="s">
        <v>121</v>
      </c>
      <c r="AK800" s="23" t="s">
        <v>1398</v>
      </c>
      <c r="AL800" s="30"/>
      <c r="AM800" s="397">
        <f t="shared" si="205"/>
        <v>0</v>
      </c>
      <c r="AN800" s="397">
        <f t="shared" si="206"/>
        <v>0</v>
      </c>
      <c r="AO800" s="397">
        <f t="shared" si="206"/>
        <v>0</v>
      </c>
      <c r="AP800" s="397">
        <f t="shared" si="207"/>
        <v>0</v>
      </c>
      <c r="AQ800" s="397">
        <f t="shared" si="207"/>
        <v>0</v>
      </c>
      <c r="AR800" s="397">
        <f t="shared" si="207"/>
        <v>0</v>
      </c>
      <c r="AS800" s="397">
        <f t="shared" si="204"/>
        <v>0</v>
      </c>
      <c r="AT800" s="397">
        <f t="shared" si="204"/>
        <v>0</v>
      </c>
      <c r="AU800" s="397">
        <f t="shared" si="204"/>
        <v>0</v>
      </c>
      <c r="AV800" s="397">
        <f t="shared" si="204"/>
        <v>0</v>
      </c>
      <c r="AW800" s="314">
        <f t="shared" si="208"/>
        <v>0</v>
      </c>
    </row>
    <row r="801" spans="2:49" x14ac:dyDescent="0.25">
      <c r="B801" s="24"/>
      <c r="C801" s="265" t="s">
        <v>101</v>
      </c>
      <c r="D801" s="23" t="str">
        <f>IFERROR(VLOOKUP($C801,'World Cup Players'!B:X,3,FALSE),0)</f>
        <v>de Germany</v>
      </c>
      <c r="E801" s="30"/>
      <c r="F801" s="23">
        <f>IFERROR(VLOOKUP($C801,'World Cup Players'!B:X,9,FALSE),0)</f>
        <v>262</v>
      </c>
      <c r="G801" s="23">
        <f>IFERROR(VLOOKUP($C801,'World Cup Players'!B:X,11,FALSE),0)</f>
        <v>0</v>
      </c>
      <c r="H801" s="23">
        <f>IFERROR(VLOOKUP($C801,'World Cup Players'!B:X,12,FALSE),0)</f>
        <v>0</v>
      </c>
      <c r="I801" s="41">
        <f>IFERROR(VLOOKUP($C801,'GAME WINNING GOALS'!A:B,2,FALSE),0)</f>
        <v>0</v>
      </c>
      <c r="J801" s="23">
        <f>IFERROR(VLOOKUP($C801,'World Cup Players'!B:X,17,FALSE),0)</f>
        <v>0</v>
      </c>
      <c r="K801" s="23">
        <f>IFERROR(VLOOKUP($C801,'World Cup Players'!B:X,18,FALSE),0)</f>
        <v>0</v>
      </c>
      <c r="L801" s="44">
        <f>IFERROR(VLOOKUP($C801,'World Cup GK'!B:AE,16,FALSE),0)</f>
        <v>0</v>
      </c>
      <c r="M801" s="44">
        <f>IFERROR(VLOOKUP($C801,'World Cup GK'!B:AE,19,FALSE),0)</f>
        <v>0</v>
      </c>
      <c r="N801" s="44">
        <f>IFERROR(VLOOKUP($C801,'World Cup GK'!B:AE,14,FALSE),0)</f>
        <v>0</v>
      </c>
      <c r="O801" s="44">
        <f>IFERROR(VLOOKUP($C801,'World Cup GK'!B:AE,11,FALSE),0)</f>
        <v>0</v>
      </c>
      <c r="P801" s="43">
        <f t="shared" si="214"/>
        <v>2.1745999999999999</v>
      </c>
      <c r="S801" s="24"/>
      <c r="T801" s="265" t="s">
        <v>101</v>
      </c>
      <c r="U801" s="23" t="s">
        <v>634</v>
      </c>
      <c r="V801" s="30"/>
      <c r="W801" s="23">
        <v>262</v>
      </c>
      <c r="X801" s="23">
        <v>0</v>
      </c>
      <c r="Y801" s="23">
        <v>0</v>
      </c>
      <c r="Z801" s="41">
        <v>0</v>
      </c>
      <c r="AA801" s="23">
        <v>0</v>
      </c>
      <c r="AB801" s="23">
        <v>0</v>
      </c>
      <c r="AC801" s="44">
        <v>0</v>
      </c>
      <c r="AD801" s="44">
        <v>0</v>
      </c>
      <c r="AE801" s="44">
        <v>0</v>
      </c>
      <c r="AF801" s="44">
        <v>0</v>
      </c>
      <c r="AG801" s="43">
        <v>2.1745999999999999</v>
      </c>
      <c r="AI801" s="24"/>
      <c r="AJ801" s="265" t="s">
        <v>101</v>
      </c>
      <c r="AK801" s="23" t="s">
        <v>634</v>
      </c>
      <c r="AL801" s="30"/>
      <c r="AM801" s="397">
        <f t="shared" si="205"/>
        <v>0</v>
      </c>
      <c r="AN801" s="397">
        <f t="shared" si="206"/>
        <v>0</v>
      </c>
      <c r="AO801" s="397">
        <f t="shared" si="206"/>
        <v>0</v>
      </c>
      <c r="AP801" s="397">
        <f t="shared" si="207"/>
        <v>0</v>
      </c>
      <c r="AQ801" s="397">
        <f t="shared" si="207"/>
        <v>0</v>
      </c>
      <c r="AR801" s="397">
        <f t="shared" si="207"/>
        <v>0</v>
      </c>
      <c r="AS801" s="397">
        <f t="shared" si="204"/>
        <v>0</v>
      </c>
      <c r="AT801" s="397">
        <f t="shared" si="204"/>
        <v>0</v>
      </c>
      <c r="AU801" s="397">
        <f t="shared" si="204"/>
        <v>0</v>
      </c>
      <c r="AV801" s="397">
        <f t="shared" si="204"/>
        <v>0</v>
      </c>
      <c r="AW801" s="314">
        <f t="shared" si="208"/>
        <v>0</v>
      </c>
    </row>
    <row r="802" spans="2:49" ht="16.5" thickBot="1" x14ac:dyDescent="0.3">
      <c r="B802" s="24"/>
      <c r="C802" s="265" t="s">
        <v>758</v>
      </c>
      <c r="D802" s="23" t="str">
        <f>IFERROR(VLOOKUP($C802,'World Cup Players'!B:X,3,FALSE),0)</f>
        <v>br Brazil</v>
      </c>
      <c r="E802" s="30"/>
      <c r="F802" s="23">
        <f>IFERROR(VLOOKUP($C802,'World Cup Players'!B:X,9,FALSE),0)</f>
        <v>450</v>
      </c>
      <c r="G802" s="23">
        <f>IFERROR(VLOOKUP($C802,'World Cup Players'!B:X,11,FALSE),0)</f>
        <v>0</v>
      </c>
      <c r="H802" s="23">
        <f>IFERROR(VLOOKUP($C802,'World Cup Players'!B:X,12,FALSE),0)</f>
        <v>1</v>
      </c>
      <c r="I802" s="41">
        <f>IFERROR(VLOOKUP($C802,'GAME WINNING GOALS'!A:B,2,FALSE),0)</f>
        <v>0</v>
      </c>
      <c r="J802" s="23">
        <f>IFERROR(VLOOKUP($C802,'World Cup Players'!B:X,17,FALSE),0)</f>
        <v>0</v>
      </c>
      <c r="K802" s="23">
        <f>IFERROR(VLOOKUP($C802,'World Cup Players'!B:X,18,FALSE),0)</f>
        <v>0</v>
      </c>
      <c r="L802" s="44">
        <f>IFERROR(VLOOKUP($C802,'World Cup GK'!B:AE,16,FALSE),0)</f>
        <v>0</v>
      </c>
      <c r="M802" s="44">
        <f>IFERROR(VLOOKUP($C802,'World Cup GK'!B:AE,19,FALSE),0)</f>
        <v>0</v>
      </c>
      <c r="N802" s="44">
        <f>IFERROR(VLOOKUP($C802,'World Cup GK'!B:AE,14,FALSE),0)</f>
        <v>0</v>
      </c>
      <c r="O802" s="44">
        <f>IFERROR(VLOOKUP($C802,'World Cup GK'!B:AE,11,FALSE),0)</f>
        <v>0</v>
      </c>
      <c r="P802" s="43">
        <f t="shared" si="214"/>
        <v>4.7349999999999994</v>
      </c>
      <c r="S802" s="24"/>
      <c r="T802" s="265" t="s">
        <v>758</v>
      </c>
      <c r="U802" s="23" t="s">
        <v>989</v>
      </c>
      <c r="V802" s="30"/>
      <c r="W802" s="23">
        <v>450</v>
      </c>
      <c r="X802" s="23">
        <v>0</v>
      </c>
      <c r="Y802" s="23">
        <v>1</v>
      </c>
      <c r="Z802" s="41">
        <v>0</v>
      </c>
      <c r="AA802" s="23">
        <v>0</v>
      </c>
      <c r="AB802" s="23">
        <v>0</v>
      </c>
      <c r="AC802" s="44">
        <v>0</v>
      </c>
      <c r="AD802" s="44">
        <v>0</v>
      </c>
      <c r="AE802" s="44">
        <v>0</v>
      </c>
      <c r="AF802" s="44">
        <v>0</v>
      </c>
      <c r="AG802" s="43">
        <v>4.7349999999999994</v>
      </c>
      <c r="AI802" s="24"/>
      <c r="AJ802" s="265" t="s">
        <v>758</v>
      </c>
      <c r="AK802" s="23" t="s">
        <v>989</v>
      </c>
      <c r="AL802" s="30"/>
      <c r="AM802" s="397">
        <f t="shared" si="205"/>
        <v>0</v>
      </c>
      <c r="AN802" s="397">
        <f t="shared" si="206"/>
        <v>0</v>
      </c>
      <c r="AO802" s="397">
        <f t="shared" si="206"/>
        <v>0</v>
      </c>
      <c r="AP802" s="397">
        <f t="shared" si="207"/>
        <v>0</v>
      </c>
      <c r="AQ802" s="397">
        <f t="shared" si="207"/>
        <v>0</v>
      </c>
      <c r="AR802" s="397">
        <f t="shared" si="207"/>
        <v>0</v>
      </c>
      <c r="AS802" s="397">
        <f t="shared" si="204"/>
        <v>0</v>
      </c>
      <c r="AT802" s="397">
        <f t="shared" si="204"/>
        <v>0</v>
      </c>
      <c r="AU802" s="397">
        <f t="shared" si="204"/>
        <v>0</v>
      </c>
      <c r="AV802" s="397">
        <f t="shared" si="204"/>
        <v>0</v>
      </c>
      <c r="AW802" s="314">
        <f t="shared" si="208"/>
        <v>0</v>
      </c>
    </row>
    <row r="803" spans="2:49" x14ac:dyDescent="0.25">
      <c r="B803" s="24"/>
      <c r="C803" s="277" t="s">
        <v>421</v>
      </c>
      <c r="D803" s="23" t="str">
        <f>IFERROR(VLOOKUP($C803,'World Cup Players'!B:X,3,FALSE),0)</f>
        <v>ar Argentina</v>
      </c>
      <c r="E803" s="30"/>
      <c r="F803" s="23">
        <f>IFERROR(VLOOKUP($C803,'World Cup Players'!B:X,9,FALSE),0)</f>
        <v>690</v>
      </c>
      <c r="G803" s="23">
        <f>IFERROR(VLOOKUP($C803,'World Cup Players'!B:X,11,FALSE),0)</f>
        <v>0</v>
      </c>
      <c r="H803" s="23">
        <f>IFERROR(VLOOKUP($C803,'World Cup Players'!B:X,12,FALSE),0)</f>
        <v>0</v>
      </c>
      <c r="I803" s="41">
        <f>IFERROR(VLOOKUP($C803,'GAME WINNING GOALS'!A:B,2,FALSE),0)</f>
        <v>0</v>
      </c>
      <c r="J803" s="23">
        <f>IFERROR(VLOOKUP($C803,'World Cup Players'!B:X,17,FALSE),0)</f>
        <v>0</v>
      </c>
      <c r="K803" s="23">
        <f>IFERROR(VLOOKUP($C803,'World Cup Players'!B:X,18,FALSE),0)</f>
        <v>0</v>
      </c>
      <c r="L803" s="44">
        <f>IFERROR(VLOOKUP($C803,'World Cup GK'!B:AE,16,FALSE),0)</f>
        <v>7</v>
      </c>
      <c r="M803" s="44">
        <f>IFERROR(VLOOKUP($C803,'World Cup GK'!B:AE,19,FALSE),0)</f>
        <v>2</v>
      </c>
      <c r="N803" s="44">
        <f>IFERROR(VLOOKUP($C803,'World Cup GK'!B:AE,14,FALSE),0)</f>
        <v>9</v>
      </c>
      <c r="O803" s="44">
        <f>IFERROR(VLOOKUP($C803,'World Cup GK'!B:AE,11,FALSE),0)</f>
        <v>7</v>
      </c>
      <c r="P803" s="43">
        <f t="shared" si="214"/>
        <v>14.777000000000001</v>
      </c>
      <c r="S803" s="24"/>
      <c r="T803" s="277" t="s">
        <v>421</v>
      </c>
      <c r="U803" s="23" t="s">
        <v>1404</v>
      </c>
      <c r="V803" s="30"/>
      <c r="W803" s="23">
        <v>480</v>
      </c>
      <c r="X803" s="23">
        <v>0</v>
      </c>
      <c r="Y803" s="23">
        <v>0</v>
      </c>
      <c r="Z803" s="41">
        <v>0</v>
      </c>
      <c r="AA803" s="23">
        <v>0</v>
      </c>
      <c r="AB803" s="23">
        <v>0</v>
      </c>
      <c r="AC803" s="44">
        <v>5</v>
      </c>
      <c r="AD803" s="44">
        <v>2</v>
      </c>
      <c r="AE803" s="44">
        <v>4</v>
      </c>
      <c r="AF803" s="44">
        <v>5</v>
      </c>
      <c r="AG803" s="43">
        <v>10.534000000000001</v>
      </c>
      <c r="AI803" s="24"/>
      <c r="AJ803" s="277" t="s">
        <v>421</v>
      </c>
      <c r="AK803" s="23" t="s">
        <v>1404</v>
      </c>
      <c r="AL803" s="30"/>
      <c r="AM803" s="397">
        <f t="shared" si="205"/>
        <v>210</v>
      </c>
      <c r="AN803" s="397">
        <f t="shared" si="206"/>
        <v>0</v>
      </c>
      <c r="AO803" s="397">
        <f t="shared" si="206"/>
        <v>0</v>
      </c>
      <c r="AP803" s="397">
        <f t="shared" si="207"/>
        <v>0</v>
      </c>
      <c r="AQ803" s="397">
        <f t="shared" si="207"/>
        <v>0</v>
      </c>
      <c r="AR803" s="397">
        <f t="shared" si="207"/>
        <v>0</v>
      </c>
      <c r="AS803" s="397">
        <f t="shared" si="204"/>
        <v>2</v>
      </c>
      <c r="AT803" s="397">
        <f t="shared" si="204"/>
        <v>0</v>
      </c>
      <c r="AU803" s="397">
        <f t="shared" si="204"/>
        <v>5</v>
      </c>
      <c r="AV803" s="397">
        <f t="shared" si="204"/>
        <v>2</v>
      </c>
      <c r="AW803" s="314">
        <f t="shared" ref="AW803:AW804" si="215">P803-AG803</f>
        <v>4.2430000000000003</v>
      </c>
    </row>
    <row r="804" spans="2:49" x14ac:dyDescent="0.25">
      <c r="B804" s="24"/>
      <c r="C804" s="266" t="s">
        <v>45</v>
      </c>
      <c r="D804" s="23" t="str">
        <f>IFERROR(VLOOKUP($C804,'World Cup Players'!B:X,3,FALSE),0)</f>
        <v>eng England</v>
      </c>
      <c r="E804" s="30"/>
      <c r="F804" s="23">
        <f>IFERROR(VLOOKUP($C804,'World Cup Players'!B:X,9,FALSE),0)</f>
        <v>660</v>
      </c>
      <c r="G804" s="23">
        <f>IFERROR(VLOOKUP($C804,'World Cup Players'!B:X,11,FALSE),0)</f>
        <v>0</v>
      </c>
      <c r="H804" s="23">
        <f>IFERROR(VLOOKUP($C804,'World Cup Players'!B:X,12,FALSE),0)</f>
        <v>0</v>
      </c>
      <c r="I804" s="41">
        <f>IFERROR(VLOOKUP($C804,'GAME WINNING GOALS'!A:B,2,FALSE),0)</f>
        <v>0</v>
      </c>
      <c r="J804" s="23">
        <f>IFERROR(VLOOKUP($C804,'World Cup Players'!B:X,17,FALSE),0)</f>
        <v>0</v>
      </c>
      <c r="K804" s="23">
        <f>IFERROR(VLOOKUP($C804,'World Cup Players'!B:X,18,FALSE),0)</f>
        <v>0</v>
      </c>
      <c r="L804" s="44">
        <f>IFERROR(VLOOKUP($C804,'World Cup GK'!B:AE,16,FALSE),0)</f>
        <v>5</v>
      </c>
      <c r="M804" s="44">
        <f>IFERROR(VLOOKUP($C804,'World Cup GK'!B:AE,19,FALSE),0)</f>
        <v>2</v>
      </c>
      <c r="N804" s="44">
        <f>IFERROR(VLOOKUP($C804,'World Cup GK'!B:AE,14,FALSE),0)</f>
        <v>15</v>
      </c>
      <c r="O804" s="44">
        <f>IFERROR(VLOOKUP($C804,'World Cup GK'!B:AE,11,FALSE),0)</f>
        <v>8</v>
      </c>
      <c r="P804" s="43">
        <f t="shared" si="214"/>
        <v>13.478</v>
      </c>
      <c r="S804" s="24"/>
      <c r="T804" s="266" t="s">
        <v>45</v>
      </c>
      <c r="U804" s="23" t="s">
        <v>1542</v>
      </c>
      <c r="V804" s="30"/>
      <c r="W804" s="23">
        <v>450</v>
      </c>
      <c r="X804" s="23">
        <v>0</v>
      </c>
      <c r="Y804" s="23">
        <v>0</v>
      </c>
      <c r="Z804" s="41">
        <v>0</v>
      </c>
      <c r="AA804" s="23">
        <v>0</v>
      </c>
      <c r="AB804" s="23">
        <v>0</v>
      </c>
      <c r="AC804" s="44">
        <v>4</v>
      </c>
      <c r="AD804" s="44">
        <v>2</v>
      </c>
      <c r="AE804" s="44">
        <v>9</v>
      </c>
      <c r="AF804" s="44">
        <v>5</v>
      </c>
      <c r="AG804" s="43">
        <v>10.285</v>
      </c>
      <c r="AI804" s="24"/>
      <c r="AJ804" s="266" t="s">
        <v>45</v>
      </c>
      <c r="AK804" s="23" t="s">
        <v>1542</v>
      </c>
      <c r="AL804" s="30"/>
      <c r="AM804" s="397">
        <f t="shared" si="205"/>
        <v>210</v>
      </c>
      <c r="AN804" s="397">
        <f t="shared" si="206"/>
        <v>0</v>
      </c>
      <c r="AO804" s="397">
        <f t="shared" si="206"/>
        <v>0</v>
      </c>
      <c r="AP804" s="397">
        <f t="shared" si="207"/>
        <v>0</v>
      </c>
      <c r="AQ804" s="397">
        <f t="shared" si="207"/>
        <v>0</v>
      </c>
      <c r="AR804" s="397">
        <f t="shared" si="207"/>
        <v>0</v>
      </c>
      <c r="AS804" s="397">
        <f t="shared" si="204"/>
        <v>1</v>
      </c>
      <c r="AT804" s="397">
        <f t="shared" si="204"/>
        <v>0</v>
      </c>
      <c r="AU804" s="397">
        <f t="shared" si="204"/>
        <v>6</v>
      </c>
      <c r="AV804" s="397">
        <f t="shared" si="204"/>
        <v>3</v>
      </c>
      <c r="AW804" s="314">
        <f t="shared" si="215"/>
        <v>3.1929999999999996</v>
      </c>
    </row>
    <row r="805" spans="2:49" ht="16.5" thickBot="1" x14ac:dyDescent="0.3">
      <c r="B805" s="24"/>
      <c r="C805" s="266" t="s">
        <v>767</v>
      </c>
      <c r="D805" s="23" t="str">
        <f>IFERROR(VLOOKUP($C805,'World Cup Players'!B:X,3,FALSE),0)</f>
        <v>co Colombia</v>
      </c>
      <c r="E805" s="30"/>
      <c r="F805" s="23">
        <f>IFERROR(VLOOKUP($C805,'World Cup Players'!B:X,9,FALSE),0)</f>
        <v>480</v>
      </c>
      <c r="G805" s="23">
        <f>IFERROR(VLOOKUP($C805,'World Cup Players'!B:X,11,FALSE),0)</f>
        <v>0</v>
      </c>
      <c r="H805" s="23">
        <f>IFERROR(VLOOKUP($C805,'World Cup Players'!B:X,12,FALSE),0)</f>
        <v>0</v>
      </c>
      <c r="I805" s="23">
        <f>IFERROR(VLOOKUP($C805,'GAME WINNING GOALS'!A:B,2,FALSE),0)</f>
        <v>0</v>
      </c>
      <c r="J805" s="23">
        <f>IFERROR(VLOOKUP($C805,'World Cup Players'!B:X,17,FALSE),0)</f>
        <v>0</v>
      </c>
      <c r="K805" s="23">
        <f>IFERROR(VLOOKUP($C805,'World Cup Players'!B:X,18,FALSE),0)</f>
        <v>0</v>
      </c>
      <c r="L805" s="44">
        <f>IFERROR(VLOOKUP($C805,'World Cup GK'!B:AE,16,FALSE),0)</f>
        <v>3</v>
      </c>
      <c r="M805" s="44">
        <f>IFERROR(VLOOKUP($C805,'World Cup GK'!B:AE,19,FALSE),0)</f>
        <v>4</v>
      </c>
      <c r="N805" s="44">
        <f>IFERROR(VLOOKUP($C805,'World Cup GK'!B:AE,14,FALSE),0)</f>
        <v>6</v>
      </c>
      <c r="O805" s="44">
        <f>IFERROR(VLOOKUP($C805,'World Cup GK'!B:AE,11,FALSE),0)</f>
        <v>1</v>
      </c>
      <c r="P805" s="43">
        <f t="shared" si="214"/>
        <v>11.934000000000001</v>
      </c>
      <c r="S805" s="24"/>
      <c r="T805" s="266" t="s">
        <v>767</v>
      </c>
      <c r="U805" s="23" t="s">
        <v>1547</v>
      </c>
      <c r="V805" s="30"/>
      <c r="W805" s="23">
        <v>480</v>
      </c>
      <c r="X805" s="23">
        <v>0</v>
      </c>
      <c r="Y805" s="23">
        <v>0</v>
      </c>
      <c r="Z805" s="23">
        <v>0</v>
      </c>
      <c r="AA805" s="23">
        <v>0</v>
      </c>
      <c r="AB805" s="23">
        <v>0</v>
      </c>
      <c r="AC805" s="44">
        <v>3</v>
      </c>
      <c r="AD805" s="44">
        <v>4</v>
      </c>
      <c r="AE805" s="44">
        <v>6</v>
      </c>
      <c r="AF805" s="44">
        <v>1</v>
      </c>
      <c r="AG805" s="43">
        <v>11.934000000000001</v>
      </c>
      <c r="AI805" s="24"/>
      <c r="AJ805" s="266" t="s">
        <v>767</v>
      </c>
      <c r="AK805" s="23" t="s">
        <v>1547</v>
      </c>
      <c r="AL805" s="30"/>
      <c r="AM805" s="397">
        <f t="shared" si="205"/>
        <v>0</v>
      </c>
      <c r="AN805" s="397">
        <f t="shared" si="206"/>
        <v>0</v>
      </c>
      <c r="AO805" s="397">
        <f t="shared" si="206"/>
        <v>0</v>
      </c>
      <c r="AP805" s="397">
        <f t="shared" si="207"/>
        <v>0</v>
      </c>
      <c r="AQ805" s="397">
        <f t="shared" si="207"/>
        <v>0</v>
      </c>
      <c r="AR805" s="397">
        <f t="shared" si="207"/>
        <v>0</v>
      </c>
      <c r="AS805" s="397">
        <f t="shared" si="204"/>
        <v>0</v>
      </c>
      <c r="AT805" s="397">
        <f t="shared" si="204"/>
        <v>0</v>
      </c>
      <c r="AU805" s="397">
        <f t="shared" si="204"/>
        <v>0</v>
      </c>
      <c r="AV805" s="397">
        <f t="shared" si="204"/>
        <v>0</v>
      </c>
      <c r="AW805" s="314">
        <f t="shared" si="208"/>
        <v>0</v>
      </c>
    </row>
    <row r="806" spans="2:49" x14ac:dyDescent="0.25">
      <c r="B806" s="24"/>
      <c r="C806" s="277" t="s">
        <v>760</v>
      </c>
      <c r="D806" s="23" t="str">
        <f>IFERROR(VLOOKUP($C806,'World Cup Players'!B:X,3,FALSE),0)</f>
        <v>us United States</v>
      </c>
      <c r="E806" s="30"/>
      <c r="F806" s="23">
        <f>IFERROR(VLOOKUP($C806,'World Cup Players'!B:X,9,FALSE),0)</f>
        <v>360</v>
      </c>
      <c r="G806" s="23">
        <f>IFERROR(VLOOKUP($C806,'World Cup Players'!B:X,11,FALSE),0)</f>
        <v>0</v>
      </c>
      <c r="H806" s="23">
        <f>IFERROR(VLOOKUP($C806,'World Cup Players'!B:X,12,FALSE),0)</f>
        <v>0</v>
      </c>
      <c r="I806" s="23">
        <f>IFERROR(VLOOKUP($C806,'GAME WINNING GOALS'!A:B,2,FALSE),0)</f>
        <v>0</v>
      </c>
      <c r="J806" s="23">
        <f>IFERROR(VLOOKUP($C806,'World Cup Players'!B:X,17,FALSE),0)</f>
        <v>0</v>
      </c>
      <c r="K806" s="23">
        <f>IFERROR(VLOOKUP($C806,'World Cup Players'!B:X,18,FALSE),0)</f>
        <v>0</v>
      </c>
      <c r="L806" s="44">
        <f>IFERROR(VLOOKUP($C806,'World Cup GK'!B:AE,16,FALSE),0)</f>
        <v>3</v>
      </c>
      <c r="M806" s="44">
        <f>IFERROR(VLOOKUP($C806,'World Cup GK'!B:AE,19,FALSE),0)</f>
        <v>2</v>
      </c>
      <c r="N806" s="44">
        <f>IFERROR(VLOOKUP($C806,'World Cup GK'!B:AE,14,FALSE),0)</f>
        <v>8</v>
      </c>
      <c r="O806" s="44">
        <f>IFERROR(VLOOKUP($C806,'World Cup GK'!B:AE,11,FALSE),0)</f>
        <v>5</v>
      </c>
      <c r="P806" s="43">
        <f t="shared" si="214"/>
        <v>8.3379999999999992</v>
      </c>
      <c r="S806" s="24"/>
      <c r="T806" s="277" t="s">
        <v>760</v>
      </c>
      <c r="U806" s="23" t="s">
        <v>885</v>
      </c>
      <c r="V806" s="30"/>
      <c r="W806" s="23">
        <v>360</v>
      </c>
      <c r="X806" s="23">
        <v>0</v>
      </c>
      <c r="Y806" s="23">
        <v>0</v>
      </c>
      <c r="Z806" s="23">
        <v>0</v>
      </c>
      <c r="AA806" s="23">
        <v>0</v>
      </c>
      <c r="AB806" s="23">
        <v>0</v>
      </c>
      <c r="AC806" s="44">
        <v>3</v>
      </c>
      <c r="AD806" s="44">
        <v>2</v>
      </c>
      <c r="AE806" s="44">
        <v>8</v>
      </c>
      <c r="AF806" s="44">
        <v>5</v>
      </c>
      <c r="AG806" s="43">
        <v>8.3379999999999992</v>
      </c>
      <c r="AI806" s="24"/>
      <c r="AJ806" s="277" t="s">
        <v>760</v>
      </c>
      <c r="AK806" s="23" t="s">
        <v>885</v>
      </c>
      <c r="AL806" s="30"/>
      <c r="AM806" s="397">
        <f t="shared" si="205"/>
        <v>0</v>
      </c>
      <c r="AN806" s="397">
        <f t="shared" si="206"/>
        <v>0</v>
      </c>
      <c r="AO806" s="397">
        <f t="shared" si="206"/>
        <v>0</v>
      </c>
      <c r="AP806" s="397">
        <f t="shared" si="207"/>
        <v>0</v>
      </c>
      <c r="AQ806" s="397">
        <f t="shared" si="207"/>
        <v>0</v>
      </c>
      <c r="AR806" s="397">
        <f t="shared" si="207"/>
        <v>0</v>
      </c>
      <c r="AS806" s="397">
        <f t="shared" si="204"/>
        <v>0</v>
      </c>
      <c r="AT806" s="397">
        <f t="shared" si="204"/>
        <v>0</v>
      </c>
      <c r="AU806" s="397">
        <f t="shared" si="204"/>
        <v>0</v>
      </c>
      <c r="AV806" s="397">
        <f t="shared" si="204"/>
        <v>0</v>
      </c>
      <c r="AW806" s="314">
        <f t="shared" si="208"/>
        <v>0</v>
      </c>
    </row>
    <row r="807" spans="2:49" x14ac:dyDescent="0.25">
      <c r="B807" s="24"/>
      <c r="C807" s="294" t="s">
        <v>764</v>
      </c>
      <c r="D807" s="23" t="str">
        <f>IFERROR(VLOOKUP($C807,'World Cup Players'!B:X,3,FALSE),0)</f>
        <v>ca Canada</v>
      </c>
      <c r="E807" s="30"/>
      <c r="F807" s="23">
        <f>IFERROR(VLOOKUP($C807,'World Cup Players'!B:X,9,FALSE),0)</f>
        <v>450</v>
      </c>
      <c r="G807" s="23">
        <f>IFERROR(VLOOKUP($C807,'World Cup Players'!B:X,11,FALSE),0)</f>
        <v>0</v>
      </c>
      <c r="H807" s="23">
        <f>IFERROR(VLOOKUP($C807,'World Cup Players'!B:X,12,FALSE),0)</f>
        <v>0</v>
      </c>
      <c r="I807" s="23">
        <f>IFERROR(VLOOKUP($C807,'GAME WINNING GOALS'!A:B,2,FALSE),0)</f>
        <v>0</v>
      </c>
      <c r="J807" s="23">
        <f>IFERROR(VLOOKUP($C807,'World Cup Players'!#REF!,16,FALSE),0)</f>
        <v>0</v>
      </c>
      <c r="K807" s="23">
        <f>IFERROR(VLOOKUP($C807,'World Cup Players'!#REF!,16,FALSE),0)</f>
        <v>0</v>
      </c>
      <c r="L807" s="44">
        <f>IFERROR(VLOOKUP($C807,'World Cup GK'!B:AE,16,FALSE),0)</f>
        <v>2</v>
      </c>
      <c r="M807" s="44">
        <f>IFERROR(VLOOKUP($C807,'World Cup GK'!B:AE,19,FALSE),0)</f>
        <v>2</v>
      </c>
      <c r="N807" s="44">
        <f>IFERROR(VLOOKUP($C807,'World Cup GK'!B:AE,14,FALSE),0)</f>
        <v>6</v>
      </c>
      <c r="O807" s="44">
        <f>IFERROR(VLOOKUP($C807,'World Cup GK'!B:AE,11,FALSE),0)</f>
        <v>6</v>
      </c>
      <c r="P807" s="43">
        <f t="shared" si="214"/>
        <v>7.4349999999999987</v>
      </c>
      <c r="S807" s="24"/>
      <c r="T807" s="294" t="s">
        <v>764</v>
      </c>
      <c r="U807" s="23" t="s">
        <v>887</v>
      </c>
      <c r="V807" s="30"/>
      <c r="W807" s="23">
        <v>450</v>
      </c>
      <c r="X807" s="23">
        <v>0</v>
      </c>
      <c r="Y807" s="23">
        <v>0</v>
      </c>
      <c r="Z807" s="23">
        <v>0</v>
      </c>
      <c r="AA807" s="23">
        <v>0</v>
      </c>
      <c r="AB807" s="23">
        <v>0</v>
      </c>
      <c r="AC807" s="44">
        <v>2</v>
      </c>
      <c r="AD807" s="44">
        <v>2</v>
      </c>
      <c r="AE807" s="44">
        <v>6</v>
      </c>
      <c r="AF807" s="44">
        <v>6</v>
      </c>
      <c r="AG807" s="43">
        <v>7.4349999999999987</v>
      </c>
      <c r="AI807" s="24"/>
      <c r="AJ807" s="294" t="s">
        <v>764</v>
      </c>
      <c r="AK807" s="23" t="s">
        <v>887</v>
      </c>
      <c r="AL807" s="30"/>
      <c r="AM807" s="397">
        <f t="shared" si="205"/>
        <v>0</v>
      </c>
      <c r="AN807" s="397">
        <f t="shared" si="206"/>
        <v>0</v>
      </c>
      <c r="AO807" s="397">
        <f t="shared" si="206"/>
        <v>0</v>
      </c>
      <c r="AP807" s="397">
        <f t="shared" si="207"/>
        <v>0</v>
      </c>
      <c r="AQ807" s="397">
        <f t="shared" si="207"/>
        <v>0</v>
      </c>
      <c r="AR807" s="397">
        <f t="shared" si="207"/>
        <v>0</v>
      </c>
      <c r="AS807" s="397">
        <f t="shared" si="204"/>
        <v>0</v>
      </c>
      <c r="AT807" s="397">
        <f t="shared" si="204"/>
        <v>0</v>
      </c>
      <c r="AU807" s="397">
        <f t="shared" si="204"/>
        <v>0</v>
      </c>
      <c r="AV807" s="397">
        <f t="shared" si="204"/>
        <v>0</v>
      </c>
      <c r="AW807" s="314">
        <f t="shared" si="208"/>
        <v>0</v>
      </c>
    </row>
    <row r="808" spans="2:49" x14ac:dyDescent="0.25">
      <c r="B808" s="24"/>
      <c r="C808" s="265" t="s">
        <v>307</v>
      </c>
      <c r="D808" s="23">
        <f>IFERROR(VLOOKUP($C808,'World Cup Players'!B:X,3,FALSE),0)</f>
        <v>0</v>
      </c>
      <c r="E808" s="30"/>
      <c r="L808" s="44"/>
      <c r="M808" s="44"/>
      <c r="N808" s="44"/>
      <c r="O808" s="44"/>
      <c r="S808" s="24"/>
      <c r="T808" s="265" t="s">
        <v>307</v>
      </c>
      <c r="U808" s="23">
        <v>0</v>
      </c>
      <c r="V808" s="30"/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23">
        <v>0</v>
      </c>
      <c r="AC808" s="44">
        <v>0</v>
      </c>
      <c r="AD808" s="44">
        <v>0</v>
      </c>
      <c r="AE808" s="44">
        <v>0</v>
      </c>
      <c r="AF808" s="44">
        <v>0</v>
      </c>
      <c r="AG808" s="43">
        <v>0</v>
      </c>
      <c r="AI808" s="24"/>
      <c r="AJ808" s="265" t="s">
        <v>307</v>
      </c>
      <c r="AK808" s="23">
        <v>0</v>
      </c>
      <c r="AL808" s="30"/>
      <c r="AM808" s="397">
        <f t="shared" si="205"/>
        <v>0</v>
      </c>
      <c r="AN808" s="397">
        <f t="shared" si="206"/>
        <v>0</v>
      </c>
      <c r="AO808" s="397">
        <f t="shared" si="206"/>
        <v>0</v>
      </c>
      <c r="AP808" s="397">
        <f t="shared" si="207"/>
        <v>0</v>
      </c>
      <c r="AQ808" s="397">
        <f t="shared" si="207"/>
        <v>0</v>
      </c>
      <c r="AR808" s="397">
        <f t="shared" si="207"/>
        <v>0</v>
      </c>
      <c r="AS808" s="397">
        <f t="shared" si="204"/>
        <v>0</v>
      </c>
      <c r="AT808" s="397">
        <f t="shared" si="204"/>
        <v>0</v>
      </c>
      <c r="AU808" s="397">
        <f t="shared" si="204"/>
        <v>0</v>
      </c>
      <c r="AV808" s="397">
        <f t="shared" si="204"/>
        <v>0</v>
      </c>
      <c r="AW808" s="314">
        <f t="shared" ref="AW808:AW814" si="216">P808-AG808</f>
        <v>0</v>
      </c>
    </row>
    <row r="809" spans="2:49" x14ac:dyDescent="0.25">
      <c r="B809" s="24"/>
      <c r="C809" s="265" t="s">
        <v>795</v>
      </c>
      <c r="D809" s="23">
        <f>IFERROR(VLOOKUP($C809,'World Cup Players'!B:X,3,FALSE),0)</f>
        <v>0</v>
      </c>
      <c r="E809" s="30"/>
      <c r="L809" s="44"/>
      <c r="M809" s="44"/>
      <c r="N809" s="44"/>
      <c r="O809" s="44"/>
      <c r="S809" s="24"/>
      <c r="T809" s="265" t="s">
        <v>795</v>
      </c>
      <c r="U809" s="23">
        <v>0</v>
      </c>
      <c r="V809" s="30"/>
      <c r="W809" s="23">
        <v>0</v>
      </c>
      <c r="X809" s="23">
        <v>0</v>
      </c>
      <c r="Y809" s="23">
        <v>0</v>
      </c>
      <c r="Z809" s="23">
        <v>0</v>
      </c>
      <c r="AA809" s="23">
        <v>0</v>
      </c>
      <c r="AB809" s="23">
        <v>0</v>
      </c>
      <c r="AC809" s="44">
        <v>0</v>
      </c>
      <c r="AD809" s="44">
        <v>0</v>
      </c>
      <c r="AE809" s="44">
        <v>0</v>
      </c>
      <c r="AF809" s="44">
        <v>0</v>
      </c>
      <c r="AG809" s="43">
        <v>0</v>
      </c>
      <c r="AI809" s="24"/>
      <c r="AJ809" s="265" t="s">
        <v>795</v>
      </c>
      <c r="AK809" s="23">
        <v>0</v>
      </c>
      <c r="AL809" s="30"/>
      <c r="AM809" s="397">
        <f t="shared" si="205"/>
        <v>0</v>
      </c>
      <c r="AN809" s="397">
        <f t="shared" si="206"/>
        <v>0</v>
      </c>
      <c r="AO809" s="397">
        <f t="shared" si="206"/>
        <v>0</v>
      </c>
      <c r="AP809" s="397">
        <f t="shared" si="207"/>
        <v>0</v>
      </c>
      <c r="AQ809" s="397">
        <f t="shared" si="207"/>
        <v>0</v>
      </c>
      <c r="AR809" s="397">
        <f t="shared" si="207"/>
        <v>0</v>
      </c>
      <c r="AS809" s="397">
        <f t="shared" si="204"/>
        <v>0</v>
      </c>
      <c r="AT809" s="397">
        <f t="shared" si="204"/>
        <v>0</v>
      </c>
      <c r="AU809" s="397">
        <f t="shared" si="204"/>
        <v>0</v>
      </c>
      <c r="AV809" s="397">
        <f t="shared" si="204"/>
        <v>0</v>
      </c>
      <c r="AW809" s="314">
        <f t="shared" si="216"/>
        <v>0</v>
      </c>
    </row>
    <row r="810" spans="2:49" x14ac:dyDescent="0.25">
      <c r="B810" s="24"/>
      <c r="C810" s="265" t="s">
        <v>696</v>
      </c>
      <c r="D810" s="23">
        <f>IFERROR(VLOOKUP($C810,'World Cup Players'!B:X,3,FALSE),0)</f>
        <v>0</v>
      </c>
      <c r="E810" s="30"/>
      <c r="L810" s="44"/>
      <c r="M810" s="44"/>
      <c r="N810" s="44"/>
      <c r="O810" s="44"/>
      <c r="S810" s="24"/>
      <c r="T810" s="265" t="s">
        <v>696</v>
      </c>
      <c r="U810" s="23">
        <v>0</v>
      </c>
      <c r="V810" s="30"/>
      <c r="W810" s="23">
        <v>0</v>
      </c>
      <c r="X810" s="23">
        <v>0</v>
      </c>
      <c r="Y810" s="23">
        <v>0</v>
      </c>
      <c r="Z810" s="23">
        <v>0</v>
      </c>
      <c r="AA810" s="23">
        <v>0</v>
      </c>
      <c r="AB810" s="23">
        <v>0</v>
      </c>
      <c r="AC810" s="44">
        <v>0</v>
      </c>
      <c r="AD810" s="44">
        <v>0</v>
      </c>
      <c r="AE810" s="44">
        <v>0</v>
      </c>
      <c r="AF810" s="44">
        <v>0</v>
      </c>
      <c r="AG810" s="43">
        <v>0</v>
      </c>
      <c r="AI810" s="24"/>
      <c r="AJ810" s="265" t="s">
        <v>696</v>
      </c>
      <c r="AK810" s="23">
        <v>0</v>
      </c>
      <c r="AL810" s="30"/>
      <c r="AM810" s="397">
        <f t="shared" si="205"/>
        <v>0</v>
      </c>
      <c r="AN810" s="397">
        <f t="shared" si="206"/>
        <v>0</v>
      </c>
      <c r="AO810" s="397">
        <f t="shared" si="206"/>
        <v>0</v>
      </c>
      <c r="AP810" s="397">
        <f t="shared" si="207"/>
        <v>0</v>
      </c>
      <c r="AQ810" s="397">
        <f t="shared" si="207"/>
        <v>0</v>
      </c>
      <c r="AR810" s="397">
        <f t="shared" si="207"/>
        <v>0</v>
      </c>
      <c r="AS810" s="397">
        <f t="shared" si="204"/>
        <v>0</v>
      </c>
      <c r="AT810" s="397">
        <f t="shared" si="204"/>
        <v>0</v>
      </c>
      <c r="AU810" s="397">
        <f t="shared" si="204"/>
        <v>0</v>
      </c>
      <c r="AV810" s="397">
        <f t="shared" si="204"/>
        <v>0</v>
      </c>
      <c r="AW810" s="314">
        <f t="shared" si="216"/>
        <v>0</v>
      </c>
    </row>
    <row r="811" spans="2:49" x14ac:dyDescent="0.25">
      <c r="B811" s="40" t="s">
        <v>618</v>
      </c>
      <c r="C811" s="293"/>
      <c r="D811" s="35">
        <f t="shared" ref="D811:E811" si="217">SUM(D812:D837)</f>
        <v>0</v>
      </c>
      <c r="E811" s="35">
        <f t="shared" si="217"/>
        <v>0</v>
      </c>
      <c r="F811" s="35">
        <f>SUM(F812:F841)</f>
        <v>11480</v>
      </c>
      <c r="G811" s="35">
        <f t="shared" ref="G811:O811" si="218">SUM(G812:G841)</f>
        <v>38</v>
      </c>
      <c r="H811" s="35">
        <f t="shared" si="218"/>
        <v>23</v>
      </c>
      <c r="I811" s="35">
        <f t="shared" si="218"/>
        <v>15</v>
      </c>
      <c r="J811" s="35">
        <f t="shared" si="218"/>
        <v>6</v>
      </c>
      <c r="K811" s="35">
        <f t="shared" si="218"/>
        <v>0</v>
      </c>
      <c r="L811" s="35">
        <f>SUM(L812:L841)</f>
        <v>20</v>
      </c>
      <c r="M811" s="35">
        <f t="shared" si="218"/>
        <v>10</v>
      </c>
      <c r="N811" s="35">
        <f t="shared" si="218"/>
        <v>52</v>
      </c>
      <c r="O811" s="35">
        <f t="shared" si="218"/>
        <v>32</v>
      </c>
      <c r="P811" s="43">
        <f t="shared" si="214"/>
        <v>202.184</v>
      </c>
      <c r="S811" s="40" t="s">
        <v>618</v>
      </c>
      <c r="T811" s="293"/>
      <c r="U811" s="35">
        <v>0</v>
      </c>
      <c r="V811" s="35">
        <v>0</v>
      </c>
      <c r="W811" s="35">
        <v>9316</v>
      </c>
      <c r="X811" s="35">
        <v>34</v>
      </c>
      <c r="Y811" s="35">
        <v>21</v>
      </c>
      <c r="Z811" s="35">
        <v>12</v>
      </c>
      <c r="AA811" s="35">
        <v>4</v>
      </c>
      <c r="AB811" s="35">
        <v>0</v>
      </c>
      <c r="AC811" s="35">
        <v>17</v>
      </c>
      <c r="AD811" s="35">
        <v>10</v>
      </c>
      <c r="AE811" s="35">
        <v>36</v>
      </c>
      <c r="AF811" s="35">
        <v>25</v>
      </c>
      <c r="AG811" s="43">
        <v>171.27279999999999</v>
      </c>
      <c r="AI811" s="40" t="s">
        <v>618</v>
      </c>
      <c r="AJ811" s="293"/>
      <c r="AK811" s="35">
        <v>0</v>
      </c>
      <c r="AL811" s="35">
        <v>0</v>
      </c>
      <c r="AM811" s="397">
        <f t="shared" si="205"/>
        <v>2164</v>
      </c>
      <c r="AN811" s="397">
        <f t="shared" si="206"/>
        <v>4</v>
      </c>
      <c r="AO811" s="397">
        <f t="shared" si="206"/>
        <v>2</v>
      </c>
      <c r="AP811" s="397">
        <f t="shared" si="207"/>
        <v>3</v>
      </c>
      <c r="AQ811" s="397">
        <f t="shared" si="207"/>
        <v>2</v>
      </c>
      <c r="AR811" s="397">
        <f t="shared" si="207"/>
        <v>0</v>
      </c>
      <c r="AS811" s="397">
        <f t="shared" si="204"/>
        <v>3</v>
      </c>
      <c r="AT811" s="397">
        <f t="shared" si="204"/>
        <v>0</v>
      </c>
      <c r="AU811" s="397">
        <f t="shared" si="204"/>
        <v>16</v>
      </c>
      <c r="AV811" s="397">
        <f t="shared" si="204"/>
        <v>7</v>
      </c>
      <c r="AW811" s="314">
        <f t="shared" si="216"/>
        <v>30.911200000000008</v>
      </c>
    </row>
    <row r="812" spans="2:49" x14ac:dyDescent="0.25">
      <c r="B812" s="24"/>
      <c r="C812" s="265" t="s">
        <v>425</v>
      </c>
      <c r="D812" s="23" t="str">
        <f>IFERROR(VLOOKUP($C812,'World Cup Players'!B:X,3,FALSE),0)</f>
        <v>fr France</v>
      </c>
      <c r="E812" s="30"/>
      <c r="F812" s="23">
        <f>IFERROR(VLOOKUP($C812,'World Cup Players'!B:X,9,FALSE),0)</f>
        <v>605</v>
      </c>
      <c r="G812" s="23">
        <f>IFERROR(VLOOKUP($C812,'World Cup Players'!B:X,11,FALSE),0)</f>
        <v>8</v>
      </c>
      <c r="H812" s="23">
        <f>IFERROR(VLOOKUP($C812,'World Cup Players'!B:X,12,FALSE),0)</f>
        <v>3</v>
      </c>
      <c r="I812" s="23">
        <f>IFERROR(VLOOKUP($C812,'GAME WINNING GOALS'!A:B,2,FALSE),0)</f>
        <v>4</v>
      </c>
      <c r="J812" s="23">
        <f>IFERROR(VLOOKUP($C812,'World Cup Players'!B:X,17,FALSE),0)</f>
        <v>1</v>
      </c>
      <c r="K812" s="23">
        <f>IFERROR(VLOOKUP($C812,'World Cup Players'!B:X,18,FALSE),0)</f>
        <v>0</v>
      </c>
      <c r="L812" s="44">
        <f>IFERROR(VLOOKUP($C812,'World Cup GK'!B:AE,16,FALSE),0)</f>
        <v>0</v>
      </c>
      <c r="M812" s="44">
        <f>IFERROR(VLOOKUP($C812,'World Cup GK'!B:AE,19,FALSE),0)</f>
        <v>0</v>
      </c>
      <c r="N812" s="44">
        <f>IFERROR(VLOOKUP($C812,'World Cup GK'!B:AE,14,FALSE),0)</f>
        <v>0</v>
      </c>
      <c r="O812" s="44">
        <f>IFERROR(VLOOKUP($C812,'World Cup GK'!B:AE,11,FALSE),0)</f>
        <v>0</v>
      </c>
      <c r="P812" s="43">
        <f t="shared" si="214"/>
        <v>19.7715</v>
      </c>
      <c r="S812" s="24"/>
      <c r="T812" s="265" t="s">
        <v>425</v>
      </c>
      <c r="U812" s="23" t="s">
        <v>1420</v>
      </c>
      <c r="V812" s="30"/>
      <c r="W812" s="23">
        <v>439</v>
      </c>
      <c r="X812" s="23">
        <v>7</v>
      </c>
      <c r="Y812" s="23">
        <v>2</v>
      </c>
      <c r="Z812" s="23">
        <v>3</v>
      </c>
      <c r="AA812" s="23">
        <v>0</v>
      </c>
      <c r="AB812" s="23">
        <v>0</v>
      </c>
      <c r="AC812" s="44">
        <v>0</v>
      </c>
      <c r="AD812" s="44">
        <v>0</v>
      </c>
      <c r="AE812" s="44">
        <v>0</v>
      </c>
      <c r="AF812" s="44">
        <v>0</v>
      </c>
      <c r="AG812" s="43">
        <v>15.643699999999999</v>
      </c>
      <c r="AI812" s="24"/>
      <c r="AJ812" s="265" t="s">
        <v>425</v>
      </c>
      <c r="AK812" s="23" t="s">
        <v>1420</v>
      </c>
      <c r="AL812" s="30"/>
      <c r="AM812" s="397">
        <f t="shared" si="205"/>
        <v>166</v>
      </c>
      <c r="AN812" s="397">
        <f t="shared" si="206"/>
        <v>1</v>
      </c>
      <c r="AO812" s="397">
        <f t="shared" si="206"/>
        <v>1</v>
      </c>
      <c r="AP812" s="397">
        <f t="shared" si="207"/>
        <v>1</v>
      </c>
      <c r="AQ812" s="397">
        <f t="shared" si="207"/>
        <v>1</v>
      </c>
      <c r="AR812" s="397">
        <f t="shared" si="207"/>
        <v>0</v>
      </c>
      <c r="AS812" s="397">
        <f t="shared" si="204"/>
        <v>0</v>
      </c>
      <c r="AT812" s="397">
        <f t="shared" si="204"/>
        <v>0</v>
      </c>
      <c r="AU812" s="397">
        <f t="shared" si="204"/>
        <v>0</v>
      </c>
      <c r="AV812" s="397">
        <f t="shared" si="204"/>
        <v>0</v>
      </c>
      <c r="AW812" s="314">
        <f t="shared" si="216"/>
        <v>4.1278000000000006</v>
      </c>
    </row>
    <row r="813" spans="2:49" x14ac:dyDescent="0.25">
      <c r="B813" s="24"/>
      <c r="C813" s="265" t="s">
        <v>555</v>
      </c>
      <c r="D813" s="23" t="str">
        <f>IFERROR(VLOOKUP($C813,'World Cup Players'!B:X,3,FALSE),0)</f>
        <v>es Spain</v>
      </c>
      <c r="E813" s="30"/>
      <c r="F813" s="23">
        <f>IFERROR(VLOOKUP($C813,'World Cup Players'!B:X,9,FALSE),0)</f>
        <v>494</v>
      </c>
      <c r="G813" s="23">
        <f>IFERROR(VLOOKUP($C813,'World Cup Players'!B:X,11,FALSE),0)</f>
        <v>1</v>
      </c>
      <c r="H813" s="23">
        <f>IFERROR(VLOOKUP($C813,'World Cup Players'!B:X,12,FALSE),0)</f>
        <v>0</v>
      </c>
      <c r="I813" s="23">
        <f>IFERROR(VLOOKUP($C813,'GAME WINNING GOALS'!A:B,2,FALSE),0)</f>
        <v>1</v>
      </c>
      <c r="J813" s="23">
        <f>IFERROR(VLOOKUP($C813,'World Cup Players'!B:X,17,FALSE),0)</f>
        <v>0</v>
      </c>
      <c r="K813" s="23">
        <f>IFERROR(VLOOKUP($C813,'World Cup Players'!B:X,18,FALSE),0)</f>
        <v>0</v>
      </c>
      <c r="L813" s="44">
        <f>IFERROR(VLOOKUP($C813,'World Cup GK'!B:AE,16,FALSE),0)</f>
        <v>0</v>
      </c>
      <c r="M813" s="44">
        <f>IFERROR(VLOOKUP($C813,'World Cup GK'!B:AE,19,FALSE),0)</f>
        <v>0</v>
      </c>
      <c r="N813" s="44">
        <f>IFERROR(VLOOKUP($C813,'World Cup GK'!B:AE,14,FALSE),0)</f>
        <v>0</v>
      </c>
      <c r="O813" s="44">
        <f>IFERROR(VLOOKUP($C813,'World Cup GK'!B:AE,11,FALSE),0)</f>
        <v>0</v>
      </c>
      <c r="P813" s="43">
        <f t="shared" si="214"/>
        <v>6.1002000000000001</v>
      </c>
      <c r="S813" s="24"/>
      <c r="T813" s="265" t="s">
        <v>555</v>
      </c>
      <c r="U813" s="23" t="s">
        <v>1275</v>
      </c>
      <c r="V813" s="30"/>
      <c r="W813" s="23">
        <v>314</v>
      </c>
      <c r="X813" s="23">
        <v>1</v>
      </c>
      <c r="Y813" s="23">
        <v>0</v>
      </c>
      <c r="Z813" s="23">
        <v>1</v>
      </c>
      <c r="AA813" s="23">
        <v>0</v>
      </c>
      <c r="AB813" s="23">
        <v>0</v>
      </c>
      <c r="AC813" s="44">
        <v>0</v>
      </c>
      <c r="AD813" s="44">
        <v>0</v>
      </c>
      <c r="AE813" s="44">
        <v>0</v>
      </c>
      <c r="AF813" s="44">
        <v>0</v>
      </c>
      <c r="AG813" s="43">
        <v>4.6061999999999994</v>
      </c>
      <c r="AI813" s="24"/>
      <c r="AJ813" s="265" t="s">
        <v>555</v>
      </c>
      <c r="AK813" s="23" t="s">
        <v>1275</v>
      </c>
      <c r="AL813" s="30"/>
      <c r="AM813" s="397">
        <f t="shared" si="205"/>
        <v>180</v>
      </c>
      <c r="AN813" s="397">
        <f t="shared" si="206"/>
        <v>0</v>
      </c>
      <c r="AO813" s="397">
        <f t="shared" si="206"/>
        <v>0</v>
      </c>
      <c r="AP813" s="397">
        <f t="shared" si="207"/>
        <v>0</v>
      </c>
      <c r="AQ813" s="397">
        <f t="shared" si="207"/>
        <v>0</v>
      </c>
      <c r="AR813" s="397">
        <f t="shared" si="207"/>
        <v>0</v>
      </c>
      <c r="AS813" s="397">
        <f t="shared" si="204"/>
        <v>0</v>
      </c>
      <c r="AT813" s="397">
        <f t="shared" si="204"/>
        <v>0</v>
      </c>
      <c r="AU813" s="397">
        <f t="shared" si="204"/>
        <v>0</v>
      </c>
      <c r="AV813" s="397">
        <f t="shared" si="204"/>
        <v>0</v>
      </c>
      <c r="AW813" s="314">
        <f t="shared" si="216"/>
        <v>1.4940000000000007</v>
      </c>
    </row>
    <row r="814" spans="2:49" x14ac:dyDescent="0.25">
      <c r="B814" s="24"/>
      <c r="C814" s="265" t="s">
        <v>689</v>
      </c>
      <c r="D814" s="23" t="str">
        <f>IFERROR(VLOOKUP($C814,'World Cup Players'!B:X,3,FALSE),0)</f>
        <v>no Norway</v>
      </c>
      <c r="E814" s="30"/>
      <c r="F814" s="23">
        <f>IFERROR(VLOOKUP($C814,'World Cup Players'!B:X,9,FALSE),0)</f>
        <v>465</v>
      </c>
      <c r="G814" s="23">
        <f>IFERROR(VLOOKUP($C814,'World Cup Players'!B:X,11,FALSE),0)</f>
        <v>7</v>
      </c>
      <c r="H814" s="23">
        <f>IFERROR(VLOOKUP($C814,'World Cup Players'!B:X,12,FALSE),0)</f>
        <v>0</v>
      </c>
      <c r="I814" s="23">
        <f>IFERROR(VLOOKUP($C814,'GAME WINNING GOALS'!A:B,2,FALSE),0)</f>
        <v>4</v>
      </c>
      <c r="J814" s="23">
        <f>IFERROR(VLOOKUP($C814,'World Cup Players'!B:X,17,FALSE),0)</f>
        <v>0</v>
      </c>
      <c r="K814" s="23">
        <f>IFERROR(VLOOKUP($C814,'World Cup Players'!B:X,18,FALSE),0)</f>
        <v>0</v>
      </c>
      <c r="L814" s="44">
        <f>IFERROR(VLOOKUP($C814,'World Cup GK'!B:AE,16,FALSE),0)</f>
        <v>0</v>
      </c>
      <c r="M814" s="44">
        <f>IFERROR(VLOOKUP($C814,'World Cup GK'!B:AE,19,FALSE),0)</f>
        <v>0</v>
      </c>
      <c r="N814" s="44">
        <f>IFERROR(VLOOKUP($C814,'World Cup GK'!B:AE,14,FALSE),0)</f>
        <v>0</v>
      </c>
      <c r="O814" s="44">
        <f>IFERROR(VLOOKUP($C814,'World Cup GK'!B:AE,11,FALSE),0)</f>
        <v>0</v>
      </c>
      <c r="P814" s="43">
        <f t="shared" si="214"/>
        <v>14.859500000000001</v>
      </c>
      <c r="S814" s="24"/>
      <c r="T814" s="265" t="s">
        <v>689</v>
      </c>
      <c r="U814" s="23" t="s">
        <v>1397</v>
      </c>
      <c r="V814" s="30"/>
      <c r="W814" s="23">
        <v>360</v>
      </c>
      <c r="X814" s="23">
        <v>7</v>
      </c>
      <c r="Y814" s="23">
        <v>0</v>
      </c>
      <c r="Z814" s="23">
        <v>4</v>
      </c>
      <c r="AA814" s="23">
        <v>0</v>
      </c>
      <c r="AB814" s="23">
        <v>0</v>
      </c>
      <c r="AC814" s="44">
        <v>0</v>
      </c>
      <c r="AD814" s="44">
        <v>0</v>
      </c>
      <c r="AE814" s="44">
        <v>0</v>
      </c>
      <c r="AF814" s="44">
        <v>0</v>
      </c>
      <c r="AG814" s="43">
        <v>13.988</v>
      </c>
      <c r="AI814" s="24"/>
      <c r="AJ814" s="265" t="s">
        <v>689</v>
      </c>
      <c r="AK814" s="23" t="s">
        <v>1397</v>
      </c>
      <c r="AL814" s="30"/>
      <c r="AM814" s="397">
        <f t="shared" si="205"/>
        <v>105</v>
      </c>
      <c r="AN814" s="397">
        <f t="shared" si="206"/>
        <v>0</v>
      </c>
      <c r="AO814" s="397">
        <f t="shared" si="206"/>
        <v>0</v>
      </c>
      <c r="AP814" s="397">
        <f t="shared" si="207"/>
        <v>0</v>
      </c>
      <c r="AQ814" s="397">
        <f t="shared" si="207"/>
        <v>0</v>
      </c>
      <c r="AR814" s="397">
        <f t="shared" si="207"/>
        <v>0</v>
      </c>
      <c r="AS814" s="397">
        <f t="shared" si="204"/>
        <v>0</v>
      </c>
      <c r="AT814" s="397">
        <f t="shared" si="204"/>
        <v>0</v>
      </c>
      <c r="AU814" s="397">
        <f t="shared" si="204"/>
        <v>0</v>
      </c>
      <c r="AV814" s="397">
        <f t="shared" si="204"/>
        <v>0</v>
      </c>
      <c r="AW814" s="314">
        <f t="shared" si="216"/>
        <v>0.87150000000000105</v>
      </c>
    </row>
    <row r="815" spans="2:49" x14ac:dyDescent="0.25">
      <c r="B815" s="24"/>
      <c r="C815" s="265" t="s">
        <v>249</v>
      </c>
      <c r="D815" s="23" t="str">
        <f>IFERROR(VLOOKUP($C815,'World Cup Players'!B:X,3,FALSE),0)</f>
        <v>br Brazil</v>
      </c>
      <c r="E815" s="30"/>
      <c r="F815" s="23">
        <f>IFERROR(VLOOKUP($C815,'World Cup Players'!B:X,9,FALSE),0)</f>
        <v>129</v>
      </c>
      <c r="G815" s="23">
        <f>IFERROR(VLOOKUP($C815,'World Cup Players'!B:X,11,FALSE),0)</f>
        <v>0</v>
      </c>
      <c r="H815" s="23">
        <f>IFERROR(VLOOKUP($C815,'World Cup Players'!B:X,12,FALSE),0)</f>
        <v>0</v>
      </c>
      <c r="I815" s="23">
        <f>IFERROR(VLOOKUP($C815,'GAME WINNING GOALS'!A:B,2,FALSE),0)</f>
        <v>0</v>
      </c>
      <c r="J815" s="23">
        <f>IFERROR(VLOOKUP($C815,'World Cup Players'!B:X,17,FALSE),0)</f>
        <v>0</v>
      </c>
      <c r="K815" s="23">
        <f>IFERROR(VLOOKUP($C815,'World Cup Players'!B:X,18,FALSE),0)</f>
        <v>0</v>
      </c>
      <c r="L815" s="44">
        <f>IFERROR(VLOOKUP($C815,'World Cup GK'!B:AE,16,FALSE),0)</f>
        <v>0</v>
      </c>
      <c r="M815" s="44">
        <f>IFERROR(VLOOKUP($C815,'World Cup GK'!B:AE,19,FALSE),0)</f>
        <v>0</v>
      </c>
      <c r="N815" s="44">
        <f>IFERROR(VLOOKUP($C815,'World Cup GK'!B:AE,14,FALSE),0)</f>
        <v>0</v>
      </c>
      <c r="O815" s="44">
        <f>IFERROR(VLOOKUP($C815,'World Cup GK'!B:AE,11,FALSE),0)</f>
        <v>0</v>
      </c>
      <c r="P815" s="43">
        <f t="shared" si="214"/>
        <v>1.0707</v>
      </c>
      <c r="S815" s="24"/>
      <c r="T815" s="265" t="s">
        <v>249</v>
      </c>
      <c r="U815" s="23" t="s">
        <v>989</v>
      </c>
      <c r="V815" s="30"/>
      <c r="W815" s="23">
        <v>129</v>
      </c>
      <c r="X815" s="23">
        <v>0</v>
      </c>
      <c r="Y815" s="23">
        <v>0</v>
      </c>
      <c r="Z815" s="23">
        <v>0</v>
      </c>
      <c r="AA815" s="23">
        <v>0</v>
      </c>
      <c r="AB815" s="23">
        <v>0</v>
      </c>
      <c r="AC815" s="44">
        <v>0</v>
      </c>
      <c r="AD815" s="44">
        <v>0</v>
      </c>
      <c r="AE815" s="44">
        <v>0</v>
      </c>
      <c r="AF815" s="44">
        <v>0</v>
      </c>
      <c r="AG815" s="43">
        <v>1.0707</v>
      </c>
      <c r="AI815" s="24"/>
      <c r="AJ815" s="265" t="s">
        <v>249</v>
      </c>
      <c r="AK815" s="23" t="s">
        <v>989</v>
      </c>
      <c r="AL815" s="30"/>
      <c r="AM815" s="397">
        <f t="shared" si="205"/>
        <v>0</v>
      </c>
      <c r="AN815" s="397">
        <f t="shared" si="206"/>
        <v>0</v>
      </c>
      <c r="AO815" s="397">
        <f t="shared" si="206"/>
        <v>0</v>
      </c>
      <c r="AP815" s="397">
        <f t="shared" si="207"/>
        <v>0</v>
      </c>
      <c r="AQ815" s="397">
        <f t="shared" si="207"/>
        <v>0</v>
      </c>
      <c r="AR815" s="397">
        <f t="shared" si="207"/>
        <v>0</v>
      </c>
      <c r="AS815" s="397">
        <f t="shared" si="204"/>
        <v>0</v>
      </c>
      <c r="AT815" s="397">
        <f t="shared" si="204"/>
        <v>0</v>
      </c>
      <c r="AU815" s="397">
        <f t="shared" si="204"/>
        <v>0</v>
      </c>
      <c r="AV815" s="397">
        <f t="shared" si="204"/>
        <v>0</v>
      </c>
      <c r="AW815" s="314">
        <f t="shared" si="208"/>
        <v>0</v>
      </c>
    </row>
    <row r="816" spans="2:49" x14ac:dyDescent="0.25">
      <c r="B816" s="24"/>
      <c r="C816" s="265" t="s">
        <v>645</v>
      </c>
      <c r="D816" s="23" t="str">
        <f>IFERROR(VLOOKUP($C816,'World Cup Players'!B:X,3,FALSE),0)</f>
        <v>es Spain</v>
      </c>
      <c r="E816" s="30"/>
      <c r="F816" s="23">
        <f>IFERROR(VLOOKUP($C816,'World Cup Players'!B:X,9,FALSE),0)</f>
        <v>540</v>
      </c>
      <c r="G816" s="23">
        <f>IFERROR(VLOOKUP($C816,'World Cup Players'!B:X,11,FALSE),0)</f>
        <v>5</v>
      </c>
      <c r="H816" s="23">
        <f>IFERROR(VLOOKUP($C816,'World Cup Players'!B:X,12,FALSE),0)</f>
        <v>1</v>
      </c>
      <c r="I816" s="23">
        <f>IFERROR(VLOOKUP($C816,'GAME WINNING GOALS'!A:B,2,FALSE),0)</f>
        <v>2</v>
      </c>
      <c r="J816" s="23">
        <f>IFERROR(VLOOKUP($C816,'World Cup Players'!B:X,17,FALSE),0)</f>
        <v>0</v>
      </c>
      <c r="K816" s="23">
        <f>IFERROR(VLOOKUP($C816,'World Cup Players'!B:X,18,FALSE),0)</f>
        <v>0</v>
      </c>
      <c r="L816" s="44">
        <f>IFERROR(VLOOKUP($C816,'World Cup GK'!B:AE,16,FALSE),0)</f>
        <v>0</v>
      </c>
      <c r="M816" s="44">
        <f>IFERROR(VLOOKUP($C816,'World Cup GK'!B:AE,19,FALSE),0)</f>
        <v>0</v>
      </c>
      <c r="N816" s="44">
        <f>IFERROR(VLOOKUP($C816,'World Cup GK'!B:AE,14,FALSE),0)</f>
        <v>0</v>
      </c>
      <c r="O816" s="44">
        <f>IFERROR(VLOOKUP($C816,'World Cup GK'!B:AE,11,FALSE),0)</f>
        <v>0</v>
      </c>
      <c r="P816" s="43">
        <f t="shared" si="214"/>
        <v>12.481999999999999</v>
      </c>
      <c r="S816" s="24"/>
      <c r="T816" s="265" t="s">
        <v>645</v>
      </c>
      <c r="U816" s="23" t="s">
        <v>1275</v>
      </c>
      <c r="V816" s="30"/>
      <c r="W816" s="23">
        <v>389</v>
      </c>
      <c r="X816" s="23">
        <v>4</v>
      </c>
      <c r="Y816" s="23">
        <v>1</v>
      </c>
      <c r="Z816" s="23">
        <v>1</v>
      </c>
      <c r="AA816" s="23">
        <v>0</v>
      </c>
      <c r="AB816" s="23">
        <v>0</v>
      </c>
      <c r="AC816" s="44">
        <v>0</v>
      </c>
      <c r="AD816" s="44">
        <v>0</v>
      </c>
      <c r="AE816" s="44">
        <v>0</v>
      </c>
      <c r="AF816" s="44">
        <v>0</v>
      </c>
      <c r="AG816" s="43">
        <v>9.2286999999999999</v>
      </c>
      <c r="AI816" s="24"/>
      <c r="AJ816" s="265" t="s">
        <v>645</v>
      </c>
      <c r="AK816" s="23" t="s">
        <v>1275</v>
      </c>
      <c r="AL816" s="30"/>
      <c r="AM816" s="397">
        <f t="shared" si="205"/>
        <v>151</v>
      </c>
      <c r="AN816" s="397">
        <f t="shared" si="206"/>
        <v>1</v>
      </c>
      <c r="AO816" s="397">
        <f t="shared" si="206"/>
        <v>0</v>
      </c>
      <c r="AP816" s="397">
        <f t="shared" si="207"/>
        <v>1</v>
      </c>
      <c r="AQ816" s="397">
        <f t="shared" si="207"/>
        <v>0</v>
      </c>
      <c r="AR816" s="397">
        <f t="shared" si="207"/>
        <v>0</v>
      </c>
      <c r="AS816" s="397">
        <f t="shared" si="204"/>
        <v>0</v>
      </c>
      <c r="AT816" s="397">
        <f t="shared" si="204"/>
        <v>0</v>
      </c>
      <c r="AU816" s="397">
        <f t="shared" si="204"/>
        <v>0</v>
      </c>
      <c r="AV816" s="397">
        <f t="shared" si="204"/>
        <v>0</v>
      </c>
      <c r="AW816" s="314">
        <f t="shared" ref="AW816:AW818" si="219">P816-AG816</f>
        <v>3.2532999999999994</v>
      </c>
    </row>
    <row r="817" spans="2:49" x14ac:dyDescent="0.25">
      <c r="B817" s="24"/>
      <c r="C817" s="265" t="s">
        <v>693</v>
      </c>
      <c r="D817" s="23" t="str">
        <f>IFERROR(VLOOKUP($C817,'World Cup Players'!B:X,3,FALSE),0)</f>
        <v>ma Morocco</v>
      </c>
      <c r="E817" s="30"/>
      <c r="F817" s="23">
        <f>IFERROR(VLOOKUP($C817,'World Cup Players'!B:X,9,FALSE),0)</f>
        <v>381</v>
      </c>
      <c r="G817" s="23">
        <f>IFERROR(VLOOKUP($C817,'World Cup Players'!B:X,11,FALSE),0)</f>
        <v>3</v>
      </c>
      <c r="H817" s="23">
        <f>IFERROR(VLOOKUP($C817,'World Cup Players'!B:X,12,FALSE),0)</f>
        <v>0</v>
      </c>
      <c r="I817" s="23">
        <f>IFERROR(VLOOKUP($C817,'GAME WINNING GOALS'!A:B,2,FALSE),0)</f>
        <v>1</v>
      </c>
      <c r="J817" s="23">
        <f>IFERROR(VLOOKUP($C817,'World Cup Players'!B:X,17,FALSE),0)</f>
        <v>0</v>
      </c>
      <c r="K817" s="23">
        <f>IFERROR(VLOOKUP($C817,'World Cup Players'!B:X,18,FALSE),0)</f>
        <v>0</v>
      </c>
      <c r="L817" s="44">
        <f>IFERROR(VLOOKUP($C817,'World Cup GK'!B:AE,16,FALSE),0)</f>
        <v>0</v>
      </c>
      <c r="M817" s="44">
        <f>IFERROR(VLOOKUP($C817,'World Cup GK'!B:AE,19,FALSE),0)</f>
        <v>0</v>
      </c>
      <c r="N817" s="44">
        <f>IFERROR(VLOOKUP($C817,'World Cup GK'!B:AE,14,FALSE),0)</f>
        <v>0</v>
      </c>
      <c r="O817" s="44">
        <f>IFERROR(VLOOKUP($C817,'World Cup GK'!B:AE,11,FALSE),0)</f>
        <v>0</v>
      </c>
      <c r="P817" s="43">
        <f t="shared" si="214"/>
        <v>7.1623000000000001</v>
      </c>
      <c r="S817" s="24"/>
      <c r="T817" s="265" t="s">
        <v>693</v>
      </c>
      <c r="U817" s="23" t="s">
        <v>992</v>
      </c>
      <c r="V817" s="30"/>
      <c r="W817" s="23">
        <v>381</v>
      </c>
      <c r="X817" s="23">
        <v>3</v>
      </c>
      <c r="Y817" s="23">
        <v>0</v>
      </c>
      <c r="Z817" s="23">
        <v>1</v>
      </c>
      <c r="AA817" s="23">
        <v>0</v>
      </c>
      <c r="AB817" s="23">
        <v>0</v>
      </c>
      <c r="AC817" s="44">
        <v>0</v>
      </c>
      <c r="AD817" s="44">
        <v>0</v>
      </c>
      <c r="AE817" s="44">
        <v>0</v>
      </c>
      <c r="AF817" s="44">
        <v>0</v>
      </c>
      <c r="AG817" s="43">
        <v>7.1623000000000001</v>
      </c>
      <c r="AI817" s="24"/>
      <c r="AJ817" s="265" t="s">
        <v>693</v>
      </c>
      <c r="AK817" s="23" t="s">
        <v>992</v>
      </c>
      <c r="AL817" s="30"/>
      <c r="AM817" s="397">
        <f t="shared" si="205"/>
        <v>0</v>
      </c>
      <c r="AN817" s="397">
        <f t="shared" si="206"/>
        <v>0</v>
      </c>
      <c r="AO817" s="397">
        <f t="shared" si="206"/>
        <v>0</v>
      </c>
      <c r="AP817" s="397">
        <f t="shared" si="207"/>
        <v>0</v>
      </c>
      <c r="AQ817" s="397">
        <f t="shared" si="207"/>
        <v>0</v>
      </c>
      <c r="AR817" s="397">
        <f t="shared" si="207"/>
        <v>0</v>
      </c>
      <c r="AS817" s="397">
        <f t="shared" si="204"/>
        <v>0</v>
      </c>
      <c r="AT817" s="397">
        <f t="shared" si="204"/>
        <v>0</v>
      </c>
      <c r="AU817" s="397">
        <f t="shared" si="204"/>
        <v>0</v>
      </c>
      <c r="AV817" s="397">
        <f t="shared" si="204"/>
        <v>0</v>
      </c>
      <c r="AW817" s="314">
        <f t="shared" si="219"/>
        <v>0</v>
      </c>
    </row>
    <row r="818" spans="2:49" x14ac:dyDescent="0.25">
      <c r="B818" s="24"/>
      <c r="C818" s="265" t="s">
        <v>709</v>
      </c>
      <c r="D818" s="23" t="str">
        <f>IFERROR(VLOOKUP($C818,'World Cup Players'!B:X,3,FALSE),0)</f>
        <v>ma Morocco</v>
      </c>
      <c r="E818" s="30"/>
      <c r="F818" s="23">
        <f>IFERROR(VLOOKUP($C818,'World Cup Players'!B:X,9,FALSE),0)</f>
        <v>457</v>
      </c>
      <c r="G818" s="23">
        <f>IFERROR(VLOOKUP($C818,'World Cup Players'!B:X,11,FALSE),0)</f>
        <v>0</v>
      </c>
      <c r="H818" s="23">
        <f>IFERROR(VLOOKUP($C818,'World Cup Players'!B:X,12,FALSE),0)</f>
        <v>4</v>
      </c>
      <c r="I818" s="23">
        <f>IFERROR(VLOOKUP($C818,'GAME WINNING GOALS'!A:B,2,FALSE),0)</f>
        <v>0</v>
      </c>
      <c r="J818" s="23">
        <f>IFERROR(VLOOKUP($C818,'World Cup Players'!B:X,17,FALSE),0)</f>
        <v>0</v>
      </c>
      <c r="K818" s="23">
        <f>IFERROR(VLOOKUP($C818,'World Cup Players'!B:X,18,FALSE),0)</f>
        <v>0</v>
      </c>
      <c r="L818" s="44">
        <f>IFERROR(VLOOKUP($C818,'World Cup GK'!B:AE,16,FALSE),0)</f>
        <v>0</v>
      </c>
      <c r="M818" s="44">
        <f>IFERROR(VLOOKUP($C818,'World Cup GK'!B:AE,19,FALSE),0)</f>
        <v>0</v>
      </c>
      <c r="N818" s="44">
        <f>IFERROR(VLOOKUP($C818,'World Cup GK'!B:AE,14,FALSE),0)</f>
        <v>0</v>
      </c>
      <c r="O818" s="44">
        <f>IFERROR(VLOOKUP($C818,'World Cup GK'!B:AE,11,FALSE),0)</f>
        <v>0</v>
      </c>
      <c r="P818" s="43">
        <f t="shared" si="214"/>
        <v>7.7930999999999999</v>
      </c>
      <c r="S818" s="24"/>
      <c r="T818" s="265" t="s">
        <v>709</v>
      </c>
      <c r="U818" s="23" t="s">
        <v>992</v>
      </c>
      <c r="V818" s="30"/>
      <c r="W818" s="23">
        <v>384</v>
      </c>
      <c r="X818" s="23">
        <v>0</v>
      </c>
      <c r="Y818" s="23">
        <v>4</v>
      </c>
      <c r="Z818" s="23">
        <v>0</v>
      </c>
      <c r="AA818" s="23">
        <v>0</v>
      </c>
      <c r="AB818" s="23">
        <v>0</v>
      </c>
      <c r="AC818" s="44">
        <v>0</v>
      </c>
      <c r="AD818" s="44">
        <v>0</v>
      </c>
      <c r="AE818" s="44">
        <v>0</v>
      </c>
      <c r="AF818" s="44">
        <v>0</v>
      </c>
      <c r="AG818" s="43">
        <v>7.1871999999999998</v>
      </c>
      <c r="AI818" s="24"/>
      <c r="AJ818" s="265" t="s">
        <v>709</v>
      </c>
      <c r="AK818" s="23" t="s">
        <v>992</v>
      </c>
      <c r="AL818" s="30"/>
      <c r="AM818" s="397">
        <f t="shared" si="205"/>
        <v>73</v>
      </c>
      <c r="AN818" s="397">
        <f t="shared" si="206"/>
        <v>0</v>
      </c>
      <c r="AO818" s="397">
        <f t="shared" si="206"/>
        <v>0</v>
      </c>
      <c r="AP818" s="397">
        <f t="shared" si="207"/>
        <v>0</v>
      </c>
      <c r="AQ818" s="397">
        <f t="shared" si="207"/>
        <v>0</v>
      </c>
      <c r="AR818" s="397">
        <f t="shared" si="207"/>
        <v>0</v>
      </c>
      <c r="AS818" s="397">
        <f t="shared" si="204"/>
        <v>0</v>
      </c>
      <c r="AT818" s="397">
        <f t="shared" si="204"/>
        <v>0</v>
      </c>
      <c r="AU818" s="397">
        <f t="shared" si="204"/>
        <v>0</v>
      </c>
      <c r="AV818" s="397">
        <f t="shared" si="204"/>
        <v>0</v>
      </c>
      <c r="AW818" s="314">
        <f t="shared" si="219"/>
        <v>0.60590000000000011</v>
      </c>
    </row>
    <row r="819" spans="2:49" x14ac:dyDescent="0.25">
      <c r="B819" s="24"/>
      <c r="C819" s="265" t="s">
        <v>254</v>
      </c>
      <c r="D819" s="23" t="str">
        <f>IFERROR(VLOOKUP($C819,'World Cup Players'!B:X,3,FALSE),0)</f>
        <v>ca Canada</v>
      </c>
      <c r="E819" s="30"/>
      <c r="F819" s="23">
        <f>IFERROR(VLOOKUP($C819,'World Cup Players'!B:X,9,FALSE),0)</f>
        <v>420</v>
      </c>
      <c r="G819" s="23">
        <f>IFERROR(VLOOKUP($C819,'World Cup Players'!B:X,11,FALSE),0)</f>
        <v>3</v>
      </c>
      <c r="H819" s="23">
        <f>IFERROR(VLOOKUP($C819,'World Cup Players'!B:X,12,FALSE),0)</f>
        <v>0</v>
      </c>
      <c r="I819" s="23">
        <f>IFERROR(VLOOKUP($C819,'GAME WINNING GOALS'!A:B,2,FALSE),0)</f>
        <v>0</v>
      </c>
      <c r="J819" s="23">
        <f>IFERROR(VLOOKUP($C819,'World Cup Players'!B:X,17,FALSE),0)</f>
        <v>1</v>
      </c>
      <c r="K819" s="23">
        <f>IFERROR(VLOOKUP($C819,'World Cup Players'!B:X,18,FALSE),0)</f>
        <v>0</v>
      </c>
      <c r="L819" s="44">
        <f>IFERROR(VLOOKUP($C819,'World Cup GK'!B:AE,16,FALSE),0)</f>
        <v>0</v>
      </c>
      <c r="M819" s="44">
        <f>IFERROR(VLOOKUP($C819,'World Cup GK'!B:AE,19,FALSE),0)</f>
        <v>0</v>
      </c>
      <c r="N819" s="44">
        <f>IFERROR(VLOOKUP($C819,'World Cup GK'!B:AE,14,FALSE),0)</f>
        <v>0</v>
      </c>
      <c r="O819" s="44">
        <f>IFERROR(VLOOKUP($C819,'World Cup GK'!B:AE,11,FALSE),0)</f>
        <v>0</v>
      </c>
      <c r="P819" s="43">
        <f t="shared" si="214"/>
        <v>6.2360000000000007</v>
      </c>
      <c r="S819" s="24"/>
      <c r="T819" s="265" t="s">
        <v>254</v>
      </c>
      <c r="U819" s="23" t="s">
        <v>887</v>
      </c>
      <c r="V819" s="30"/>
      <c r="W819" s="23">
        <v>420</v>
      </c>
      <c r="X819" s="23">
        <v>3</v>
      </c>
      <c r="Y819" s="23">
        <v>0</v>
      </c>
      <c r="Z819" s="23">
        <v>0</v>
      </c>
      <c r="AA819" s="23">
        <v>1</v>
      </c>
      <c r="AB819" s="23">
        <v>0</v>
      </c>
      <c r="AC819" s="44">
        <v>0</v>
      </c>
      <c r="AD819" s="44">
        <v>0</v>
      </c>
      <c r="AE819" s="44">
        <v>0</v>
      </c>
      <c r="AF819" s="44">
        <v>0</v>
      </c>
      <c r="AG819" s="43">
        <v>6.2360000000000007</v>
      </c>
      <c r="AI819" s="24"/>
      <c r="AJ819" s="265" t="s">
        <v>254</v>
      </c>
      <c r="AK819" s="23" t="s">
        <v>887</v>
      </c>
      <c r="AL819" s="30"/>
      <c r="AM819" s="397">
        <f t="shared" si="205"/>
        <v>0</v>
      </c>
      <c r="AN819" s="397">
        <f t="shared" si="206"/>
        <v>0</v>
      </c>
      <c r="AO819" s="397">
        <f t="shared" si="206"/>
        <v>0</v>
      </c>
      <c r="AP819" s="397">
        <f t="shared" si="207"/>
        <v>0</v>
      </c>
      <c r="AQ819" s="397">
        <f t="shared" si="207"/>
        <v>0</v>
      </c>
      <c r="AR819" s="397">
        <f t="shared" si="207"/>
        <v>0</v>
      </c>
      <c r="AS819" s="397">
        <f t="shared" si="204"/>
        <v>0</v>
      </c>
      <c r="AT819" s="397">
        <f t="shared" si="204"/>
        <v>0</v>
      </c>
      <c r="AU819" s="397">
        <f t="shared" si="204"/>
        <v>0</v>
      </c>
      <c r="AV819" s="397">
        <f t="shared" si="204"/>
        <v>0</v>
      </c>
      <c r="AW819" s="314">
        <f t="shared" si="208"/>
        <v>0</v>
      </c>
    </row>
    <row r="820" spans="2:49" x14ac:dyDescent="0.25">
      <c r="B820" s="24"/>
      <c r="C820" s="265" t="s">
        <v>594</v>
      </c>
      <c r="D820" s="23" t="str">
        <f>IFERROR(VLOOKUP($C820,'World Cup Players'!B:X,3,FALSE),0)</f>
        <v>tr Türkiye</v>
      </c>
      <c r="E820" s="30"/>
      <c r="F820" s="23">
        <f>IFERROR(VLOOKUP($C820,'World Cup Players'!B:X,9,FALSE),0)</f>
        <v>270</v>
      </c>
      <c r="G820" s="23">
        <f>IFERROR(VLOOKUP($C820,'World Cup Players'!B:X,11,FALSE),0)</f>
        <v>1</v>
      </c>
      <c r="H820" s="23">
        <f>IFERROR(VLOOKUP($C820,'World Cup Players'!B:X,12,FALSE),0)</f>
        <v>0</v>
      </c>
      <c r="I820" s="23">
        <f>IFERROR(VLOOKUP($C820,'GAME WINNING GOALS'!A:B,2,FALSE),0)</f>
        <v>0</v>
      </c>
      <c r="J820" s="23">
        <f>IFERROR(VLOOKUP($C820,'World Cup Players'!B:X,17,FALSE),0)</f>
        <v>0</v>
      </c>
      <c r="K820" s="23">
        <f>IFERROR(VLOOKUP($C820,'World Cup Players'!B:X,18,FALSE),0)</f>
        <v>0</v>
      </c>
      <c r="L820" s="44">
        <f>IFERROR(VLOOKUP($C820,'World Cup GK'!B:AE,16,FALSE),0)</f>
        <v>0</v>
      </c>
      <c r="M820" s="44">
        <f>IFERROR(VLOOKUP($C820,'World Cup GK'!B:AE,19,FALSE),0)</f>
        <v>0</v>
      </c>
      <c r="N820" s="44">
        <f>IFERROR(VLOOKUP($C820,'World Cup GK'!B:AE,14,FALSE),0)</f>
        <v>0</v>
      </c>
      <c r="O820" s="44">
        <f>IFERROR(VLOOKUP($C820,'World Cup GK'!B:AE,11,FALSE),0)</f>
        <v>0</v>
      </c>
      <c r="P820" s="43">
        <f t="shared" si="214"/>
        <v>3.2410000000000001</v>
      </c>
      <c r="S820" s="24"/>
      <c r="T820" s="265" t="s">
        <v>594</v>
      </c>
      <c r="U820" s="23" t="s">
        <v>654</v>
      </c>
      <c r="V820" s="30"/>
      <c r="W820" s="23">
        <v>270</v>
      </c>
      <c r="X820" s="23">
        <v>1</v>
      </c>
      <c r="Y820" s="23">
        <v>0</v>
      </c>
      <c r="Z820" s="23">
        <v>0</v>
      </c>
      <c r="AA820" s="23">
        <v>0</v>
      </c>
      <c r="AB820" s="23">
        <v>0</v>
      </c>
      <c r="AC820" s="44">
        <v>0</v>
      </c>
      <c r="AD820" s="44">
        <v>0</v>
      </c>
      <c r="AE820" s="44">
        <v>0</v>
      </c>
      <c r="AF820" s="44">
        <v>0</v>
      </c>
      <c r="AG820" s="43">
        <v>3.2410000000000001</v>
      </c>
      <c r="AI820" s="24"/>
      <c r="AJ820" s="265" t="s">
        <v>594</v>
      </c>
      <c r="AK820" s="23" t="s">
        <v>654</v>
      </c>
      <c r="AL820" s="30"/>
      <c r="AM820" s="397">
        <f t="shared" si="205"/>
        <v>0</v>
      </c>
      <c r="AN820" s="397">
        <f t="shared" si="206"/>
        <v>0</v>
      </c>
      <c r="AO820" s="397">
        <f t="shared" si="206"/>
        <v>0</v>
      </c>
      <c r="AP820" s="397">
        <f t="shared" si="207"/>
        <v>0</v>
      </c>
      <c r="AQ820" s="397">
        <f t="shared" si="207"/>
        <v>0</v>
      </c>
      <c r="AR820" s="397">
        <f t="shared" si="207"/>
        <v>0</v>
      </c>
      <c r="AS820" s="397">
        <f t="shared" si="204"/>
        <v>0</v>
      </c>
      <c r="AT820" s="397">
        <f t="shared" si="204"/>
        <v>0</v>
      </c>
      <c r="AU820" s="397">
        <f t="shared" si="204"/>
        <v>0</v>
      </c>
      <c r="AV820" s="397">
        <f t="shared" si="204"/>
        <v>0</v>
      </c>
      <c r="AW820" s="314">
        <f t="shared" si="208"/>
        <v>0</v>
      </c>
    </row>
    <row r="821" spans="2:49" x14ac:dyDescent="0.25">
      <c r="B821" s="24"/>
      <c r="C821" s="265" t="s">
        <v>225</v>
      </c>
      <c r="D821" s="23" t="str">
        <f>IFERROR(VLOOKUP($C821,'World Cup Players'!B:X,3,FALSE),0)</f>
        <v>eng England</v>
      </c>
      <c r="E821" s="30"/>
      <c r="F821" s="23">
        <f>IFERROR(VLOOKUP($C821,'World Cup Players'!B:X,9,FALSE),0)</f>
        <v>602</v>
      </c>
      <c r="G821" s="23">
        <f>IFERROR(VLOOKUP($C821,'World Cup Players'!B:X,11,FALSE),0)</f>
        <v>6</v>
      </c>
      <c r="H821" s="23">
        <f>IFERROR(VLOOKUP($C821,'World Cup Players'!B:X,12,FALSE),0)</f>
        <v>1</v>
      </c>
      <c r="I821" s="23">
        <f>IFERROR(VLOOKUP($C821,'GAME WINNING GOALS'!A:B,2,FALSE),0)</f>
        <v>3</v>
      </c>
      <c r="J821" s="23">
        <f>IFERROR(VLOOKUP($C821,'World Cup Players'!B:X,17,FALSE),0)</f>
        <v>1</v>
      </c>
      <c r="K821" s="23">
        <f>IFERROR(VLOOKUP($C821,'World Cup Players'!B:X,18,FALSE),0)</f>
        <v>0</v>
      </c>
      <c r="L821" s="44">
        <f>IFERROR(VLOOKUP($C821,'World Cup GK'!B:AE,16,FALSE),0)</f>
        <v>0</v>
      </c>
      <c r="M821" s="44">
        <f>IFERROR(VLOOKUP($C821,'World Cup GK'!B:AE,19,FALSE),0)</f>
        <v>0</v>
      </c>
      <c r="N821" s="44">
        <f>IFERROR(VLOOKUP($C821,'World Cup GK'!B:AE,14,FALSE),0)</f>
        <v>0</v>
      </c>
      <c r="O821" s="44">
        <f>IFERROR(VLOOKUP($C821,'World Cup GK'!B:AE,11,FALSE),0)</f>
        <v>0</v>
      </c>
      <c r="P821" s="43">
        <f t="shared" si="214"/>
        <v>14.746600000000001</v>
      </c>
      <c r="S821" s="24"/>
      <c r="T821" s="265" t="s">
        <v>225</v>
      </c>
      <c r="U821" s="23" t="s">
        <v>1542</v>
      </c>
      <c r="V821" s="30"/>
      <c r="W821" s="23">
        <v>402</v>
      </c>
      <c r="X821" s="23">
        <v>4</v>
      </c>
      <c r="Y821" s="23">
        <v>1</v>
      </c>
      <c r="Z821" s="23">
        <v>2</v>
      </c>
      <c r="AA821" s="23">
        <v>1</v>
      </c>
      <c r="AB821" s="23">
        <v>0</v>
      </c>
      <c r="AC821" s="44">
        <v>0</v>
      </c>
      <c r="AD821" s="44">
        <v>0</v>
      </c>
      <c r="AE821" s="44">
        <v>0</v>
      </c>
      <c r="AF821" s="44">
        <v>0</v>
      </c>
      <c r="AG821" s="43">
        <v>10.086600000000001</v>
      </c>
      <c r="AI821" s="24"/>
      <c r="AJ821" s="265" t="s">
        <v>225</v>
      </c>
      <c r="AK821" s="23" t="s">
        <v>1542</v>
      </c>
      <c r="AL821" s="30"/>
      <c r="AM821" s="397">
        <f t="shared" si="205"/>
        <v>200</v>
      </c>
      <c r="AN821" s="397">
        <f t="shared" si="206"/>
        <v>2</v>
      </c>
      <c r="AO821" s="397">
        <f t="shared" si="206"/>
        <v>0</v>
      </c>
      <c r="AP821" s="397">
        <f t="shared" si="207"/>
        <v>1</v>
      </c>
      <c r="AQ821" s="397">
        <f t="shared" si="207"/>
        <v>0</v>
      </c>
      <c r="AR821" s="397">
        <f t="shared" si="207"/>
        <v>0</v>
      </c>
      <c r="AS821" s="397">
        <f t="shared" si="204"/>
        <v>0</v>
      </c>
      <c r="AT821" s="397">
        <f t="shared" si="204"/>
        <v>0</v>
      </c>
      <c r="AU821" s="397">
        <f t="shared" si="204"/>
        <v>0</v>
      </c>
      <c r="AV821" s="397">
        <f t="shared" si="204"/>
        <v>0</v>
      </c>
      <c r="AW821" s="314">
        <f t="shared" ref="AW821:AW824" si="220">P821-AG821</f>
        <v>4.66</v>
      </c>
    </row>
    <row r="822" spans="2:49" x14ac:dyDescent="0.25">
      <c r="B822" s="24"/>
      <c r="C822" s="278" t="s">
        <v>720</v>
      </c>
      <c r="D822" s="23" t="str">
        <f>IFERROR(VLOOKUP($C822,'World Cup Players'!B:X,3,FALSE),0)</f>
        <v>fr France</v>
      </c>
      <c r="E822" s="30"/>
      <c r="F822" s="23">
        <f>IFERROR(VLOOKUP($C822,'World Cup Players'!B:X,9,FALSE),0)</f>
        <v>556</v>
      </c>
      <c r="G822" s="23">
        <f>IFERROR(VLOOKUP($C822,'World Cup Players'!B:X,11,FALSE),0)</f>
        <v>0</v>
      </c>
      <c r="H822" s="23">
        <f>IFERROR(VLOOKUP($C822,'World Cup Players'!B:X,12,FALSE),0)</f>
        <v>5</v>
      </c>
      <c r="I822" s="23">
        <f>IFERROR(VLOOKUP($C822,'GAME WINNING GOALS'!A:B,2,FALSE),0)</f>
        <v>0</v>
      </c>
      <c r="J822" s="23">
        <f>IFERROR(VLOOKUP($C822,'World Cup Players'!B:X,17,FALSE),0)</f>
        <v>1</v>
      </c>
      <c r="K822" s="23">
        <f>IFERROR(VLOOKUP($C822,'World Cup Players'!B:X,18,FALSE),0)</f>
        <v>0</v>
      </c>
      <c r="L822" s="44">
        <f>IFERROR(VLOOKUP($C822,'World Cup GK'!B:AE,16,FALSE),0)</f>
        <v>0</v>
      </c>
      <c r="M822" s="44">
        <f>IFERROR(VLOOKUP($C822,'World Cup GK'!B:AE,19,FALSE),0)</f>
        <v>0</v>
      </c>
      <c r="N822" s="44">
        <f>IFERROR(VLOOKUP($C822,'World Cup GK'!B:AE,14,FALSE),0)</f>
        <v>0</v>
      </c>
      <c r="O822" s="44">
        <f>IFERROR(VLOOKUP($C822,'World Cup GK'!B:AE,11,FALSE),0)</f>
        <v>0</v>
      </c>
      <c r="P822" s="43">
        <f t="shared" si="214"/>
        <v>9.3647999999999989</v>
      </c>
      <c r="S822" s="24"/>
      <c r="T822" s="278" t="s">
        <v>720</v>
      </c>
      <c r="U822" s="23" t="s">
        <v>1420</v>
      </c>
      <c r="V822" s="30"/>
      <c r="W822" s="23">
        <v>395</v>
      </c>
      <c r="X822" s="23">
        <v>0</v>
      </c>
      <c r="Y822" s="23">
        <v>5</v>
      </c>
      <c r="Z822" s="23">
        <v>0</v>
      </c>
      <c r="AA822" s="23">
        <v>1</v>
      </c>
      <c r="AB822" s="23">
        <v>0</v>
      </c>
      <c r="AC822" s="44">
        <v>0</v>
      </c>
      <c r="AD822" s="44">
        <v>0</v>
      </c>
      <c r="AE822" s="44">
        <v>0</v>
      </c>
      <c r="AF822" s="44">
        <v>0</v>
      </c>
      <c r="AG822" s="43">
        <v>8.0285000000000011</v>
      </c>
      <c r="AI822" s="24"/>
      <c r="AJ822" s="278" t="s">
        <v>720</v>
      </c>
      <c r="AK822" s="23" t="s">
        <v>1420</v>
      </c>
      <c r="AL822" s="30"/>
      <c r="AM822" s="397">
        <f t="shared" si="205"/>
        <v>161</v>
      </c>
      <c r="AN822" s="397">
        <f t="shared" si="206"/>
        <v>0</v>
      </c>
      <c r="AO822" s="397">
        <f t="shared" si="206"/>
        <v>0</v>
      </c>
      <c r="AP822" s="397">
        <f t="shared" si="207"/>
        <v>0</v>
      </c>
      <c r="AQ822" s="397">
        <f t="shared" si="207"/>
        <v>0</v>
      </c>
      <c r="AR822" s="397">
        <f t="shared" si="207"/>
        <v>0</v>
      </c>
      <c r="AS822" s="397">
        <f t="shared" si="204"/>
        <v>0</v>
      </c>
      <c r="AT822" s="397">
        <f t="shared" si="204"/>
        <v>0</v>
      </c>
      <c r="AU822" s="397">
        <f t="shared" si="204"/>
        <v>0</v>
      </c>
      <c r="AV822" s="397">
        <f t="shared" si="204"/>
        <v>0</v>
      </c>
      <c r="AW822" s="314">
        <f t="shared" si="220"/>
        <v>1.3362999999999978</v>
      </c>
    </row>
    <row r="823" spans="2:49" x14ac:dyDescent="0.25">
      <c r="B823" s="24"/>
      <c r="C823" s="265" t="s">
        <v>475</v>
      </c>
      <c r="D823" s="23" t="str">
        <f>IFERROR(VLOOKUP($C823,'World Cup Players'!B:X,3,FALSE),0)</f>
        <v>es Spain</v>
      </c>
      <c r="E823" s="30"/>
      <c r="F823" s="23">
        <f>IFERROR(VLOOKUP($C823,'World Cup Players'!B:X,9,FALSE),0)</f>
        <v>67</v>
      </c>
      <c r="G823" s="23">
        <f>IFERROR(VLOOKUP($C823,'World Cup Players'!B:X,11,FALSE),0)</f>
        <v>0</v>
      </c>
      <c r="H823" s="23">
        <f>IFERROR(VLOOKUP($C823,'World Cup Players'!B:X,12,FALSE),0)</f>
        <v>0</v>
      </c>
      <c r="I823" s="23">
        <f>IFERROR(VLOOKUP($C823,'GAME WINNING GOALS'!A:B,2,FALSE),0)</f>
        <v>0</v>
      </c>
      <c r="J823" s="23">
        <f>IFERROR(VLOOKUP($C823,'World Cup Players'!B:X,17,FALSE),0)</f>
        <v>0</v>
      </c>
      <c r="K823" s="23">
        <f>IFERROR(VLOOKUP($C823,'World Cup Players'!B:X,18,FALSE),0)</f>
        <v>0</v>
      </c>
      <c r="L823" s="44">
        <f>IFERROR(VLOOKUP($C823,'World Cup GK'!B:AE,16,FALSE),0)</f>
        <v>0</v>
      </c>
      <c r="M823" s="44">
        <f>IFERROR(VLOOKUP($C823,'World Cup GK'!B:AE,19,FALSE),0)</f>
        <v>0</v>
      </c>
      <c r="N823" s="44">
        <f>IFERROR(VLOOKUP($C823,'World Cup GK'!B:AE,14,FALSE),0)</f>
        <v>0</v>
      </c>
      <c r="O823" s="44">
        <f>IFERROR(VLOOKUP($C823,'World Cup GK'!B:AE,11,FALSE),0)</f>
        <v>0</v>
      </c>
      <c r="P823" s="43">
        <f t="shared" si="214"/>
        <v>0.55610000000000004</v>
      </c>
      <c r="S823" s="24"/>
      <c r="T823" s="265" t="s">
        <v>475</v>
      </c>
      <c r="U823" s="23" t="s">
        <v>1275</v>
      </c>
      <c r="V823" s="30"/>
      <c r="W823" s="23">
        <v>48</v>
      </c>
      <c r="X823" s="23">
        <v>0</v>
      </c>
      <c r="Y823" s="23">
        <v>0</v>
      </c>
      <c r="Z823" s="23">
        <v>0</v>
      </c>
      <c r="AA823" s="23">
        <v>0</v>
      </c>
      <c r="AB823" s="23">
        <v>0</v>
      </c>
      <c r="AC823" s="44">
        <v>0</v>
      </c>
      <c r="AD823" s="44">
        <v>0</v>
      </c>
      <c r="AE823" s="44">
        <v>0</v>
      </c>
      <c r="AF823" s="44">
        <v>0</v>
      </c>
      <c r="AG823" s="43">
        <v>0.39839999999999998</v>
      </c>
      <c r="AI823" s="24"/>
      <c r="AJ823" s="265" t="s">
        <v>475</v>
      </c>
      <c r="AK823" s="23" t="s">
        <v>1275</v>
      </c>
      <c r="AL823" s="30"/>
      <c r="AM823" s="397">
        <f t="shared" si="205"/>
        <v>19</v>
      </c>
      <c r="AN823" s="397">
        <f t="shared" si="206"/>
        <v>0</v>
      </c>
      <c r="AO823" s="397">
        <f t="shared" si="206"/>
        <v>0</v>
      </c>
      <c r="AP823" s="397">
        <f t="shared" si="207"/>
        <v>0</v>
      </c>
      <c r="AQ823" s="397">
        <f t="shared" si="207"/>
        <v>0</v>
      </c>
      <c r="AR823" s="397">
        <f t="shared" si="207"/>
        <v>0</v>
      </c>
      <c r="AS823" s="397">
        <f t="shared" si="204"/>
        <v>0</v>
      </c>
      <c r="AT823" s="397">
        <f t="shared" si="204"/>
        <v>0</v>
      </c>
      <c r="AU823" s="397">
        <f t="shared" si="204"/>
        <v>0</v>
      </c>
      <c r="AV823" s="397">
        <f t="shared" si="204"/>
        <v>0</v>
      </c>
      <c r="AW823" s="314">
        <f t="shared" si="220"/>
        <v>0.15770000000000006</v>
      </c>
    </row>
    <row r="824" spans="2:49" x14ac:dyDescent="0.25">
      <c r="B824" s="24"/>
      <c r="C824" s="267" t="s">
        <v>734</v>
      </c>
      <c r="D824" s="23" t="str">
        <f>IFERROR(VLOOKUP($C824,'World Cup Players'!B:X,3,FALSE),0)</f>
        <v>no Norway</v>
      </c>
      <c r="E824" s="30"/>
      <c r="F824" s="23">
        <f>IFERROR(VLOOKUP($C824,'World Cup Players'!B:X,9,FALSE),0)</f>
        <v>470</v>
      </c>
      <c r="G824" s="23">
        <f>IFERROR(VLOOKUP($C824,'World Cup Players'!B:X,11,FALSE),0)</f>
        <v>0</v>
      </c>
      <c r="H824" s="23">
        <f>IFERROR(VLOOKUP($C824,'World Cup Players'!B:X,12,FALSE),0)</f>
        <v>4</v>
      </c>
      <c r="I824" s="23">
        <f>IFERROR(VLOOKUP($C824,'GAME WINNING GOALS'!A:B,2,FALSE),0)</f>
        <v>0</v>
      </c>
      <c r="J824" s="23">
        <f>IFERROR(VLOOKUP($C824,'World Cup Players'!B:X,17,FALSE),0)</f>
        <v>0</v>
      </c>
      <c r="K824" s="23">
        <f>IFERROR(VLOOKUP($C824,'World Cup Players'!B:X,18,FALSE),0)</f>
        <v>0</v>
      </c>
      <c r="L824" s="44">
        <f>IFERROR(VLOOKUP($C824,'World Cup GK'!B:AE,16,FALSE),0)</f>
        <v>0</v>
      </c>
      <c r="M824" s="44">
        <f>IFERROR(VLOOKUP($C824,'World Cup GK'!B:AE,19,FALSE),0)</f>
        <v>0</v>
      </c>
      <c r="N824" s="44">
        <f>IFERROR(VLOOKUP($C824,'World Cup GK'!B:AE,14,FALSE),0)</f>
        <v>0</v>
      </c>
      <c r="O824" s="44">
        <f>IFERROR(VLOOKUP($C824,'World Cup GK'!B:AE,11,FALSE),0)</f>
        <v>0</v>
      </c>
      <c r="P824" s="43">
        <f t="shared" si="214"/>
        <v>7.9009999999999998</v>
      </c>
      <c r="S824" s="24"/>
      <c r="T824" s="267" t="s">
        <v>734</v>
      </c>
      <c r="U824" s="23" t="s">
        <v>1397</v>
      </c>
      <c r="V824" s="30"/>
      <c r="W824" s="23">
        <v>350</v>
      </c>
      <c r="X824" s="23">
        <v>0</v>
      </c>
      <c r="Y824" s="23">
        <v>3</v>
      </c>
      <c r="Z824" s="23">
        <v>0</v>
      </c>
      <c r="AA824" s="23">
        <v>0</v>
      </c>
      <c r="AB824" s="23">
        <v>0</v>
      </c>
      <c r="AC824" s="44">
        <v>0</v>
      </c>
      <c r="AD824" s="44">
        <v>0</v>
      </c>
      <c r="AE824" s="44">
        <v>0</v>
      </c>
      <c r="AF824" s="44">
        <v>0</v>
      </c>
      <c r="AG824" s="43">
        <v>5.9050000000000002</v>
      </c>
      <c r="AI824" s="24"/>
      <c r="AJ824" s="267" t="s">
        <v>734</v>
      </c>
      <c r="AK824" s="23" t="s">
        <v>1397</v>
      </c>
      <c r="AL824" s="30"/>
      <c r="AM824" s="397">
        <f t="shared" si="205"/>
        <v>120</v>
      </c>
      <c r="AN824" s="397">
        <f t="shared" si="206"/>
        <v>0</v>
      </c>
      <c r="AO824" s="397">
        <f t="shared" si="206"/>
        <v>1</v>
      </c>
      <c r="AP824" s="397">
        <f t="shared" si="207"/>
        <v>0</v>
      </c>
      <c r="AQ824" s="397">
        <f t="shared" si="207"/>
        <v>0</v>
      </c>
      <c r="AR824" s="397">
        <f t="shared" si="207"/>
        <v>0</v>
      </c>
      <c r="AS824" s="397">
        <f t="shared" si="204"/>
        <v>0</v>
      </c>
      <c r="AT824" s="397">
        <f t="shared" si="204"/>
        <v>0</v>
      </c>
      <c r="AU824" s="397">
        <f t="shared" si="204"/>
        <v>0</v>
      </c>
      <c r="AV824" s="397">
        <f t="shared" si="204"/>
        <v>0</v>
      </c>
      <c r="AW824" s="314">
        <f t="shared" si="220"/>
        <v>1.9959999999999996</v>
      </c>
    </row>
    <row r="825" spans="2:49" x14ac:dyDescent="0.25">
      <c r="B825" s="24"/>
      <c r="C825" s="265" t="s">
        <v>412</v>
      </c>
      <c r="D825" s="23" t="str">
        <f>IFERROR(VLOOKUP($C825,'World Cup Players'!B:X,3,FALSE),0)</f>
        <v>mx Mexico</v>
      </c>
      <c r="E825" s="30"/>
      <c r="F825" s="23">
        <f>IFERROR(VLOOKUP($C825,'World Cup Players'!B:X,9,FALSE),0)</f>
        <v>317</v>
      </c>
      <c r="G825" s="23">
        <f>IFERROR(VLOOKUP($C825,'World Cup Players'!B:X,11,FALSE),0)</f>
        <v>3</v>
      </c>
      <c r="H825" s="23">
        <f>IFERROR(VLOOKUP($C825,'World Cup Players'!B:X,12,FALSE),0)</f>
        <v>0</v>
      </c>
      <c r="I825" s="23">
        <f>IFERROR(VLOOKUP($C825,'GAME WINNING GOALS'!A:B,2,FALSE),0)</f>
        <v>0</v>
      </c>
      <c r="J825" s="23">
        <f>IFERROR(VLOOKUP($C825,'World Cup Players'!B:X,17,FALSE),0)</f>
        <v>0</v>
      </c>
      <c r="K825" s="23">
        <f>IFERROR(VLOOKUP($C825,'World Cup Players'!B:X,18,FALSE),0)</f>
        <v>0</v>
      </c>
      <c r="L825" s="44">
        <f>IFERROR(VLOOKUP($C825,'World Cup GK'!B:AE,16,FALSE),0)</f>
        <v>0</v>
      </c>
      <c r="M825" s="44">
        <f>IFERROR(VLOOKUP($C825,'World Cup GK'!B:AE,19,FALSE),0)</f>
        <v>0</v>
      </c>
      <c r="N825" s="44">
        <f>IFERROR(VLOOKUP($C825,'World Cup GK'!B:AE,14,FALSE),0)</f>
        <v>0</v>
      </c>
      <c r="O825" s="44">
        <f>IFERROR(VLOOKUP($C825,'World Cup GK'!B:AE,11,FALSE),0)</f>
        <v>0</v>
      </c>
      <c r="P825" s="43">
        <f t="shared" si="214"/>
        <v>5.6311</v>
      </c>
      <c r="S825" s="24"/>
      <c r="T825" s="265" t="s">
        <v>412</v>
      </c>
      <c r="U825" s="23" t="s">
        <v>810</v>
      </c>
      <c r="V825" s="30"/>
      <c r="W825" s="23">
        <v>317</v>
      </c>
      <c r="X825" s="23">
        <v>3</v>
      </c>
      <c r="Y825" s="23">
        <v>0</v>
      </c>
      <c r="Z825" s="23">
        <v>0</v>
      </c>
      <c r="AA825" s="23">
        <v>0</v>
      </c>
      <c r="AB825" s="23">
        <v>0</v>
      </c>
      <c r="AC825" s="44">
        <v>0</v>
      </c>
      <c r="AD825" s="44">
        <v>0</v>
      </c>
      <c r="AE825" s="44">
        <v>0</v>
      </c>
      <c r="AF825" s="44">
        <v>0</v>
      </c>
      <c r="AG825" s="43">
        <v>5.6311</v>
      </c>
      <c r="AI825" s="24"/>
      <c r="AJ825" s="265" t="s">
        <v>412</v>
      </c>
      <c r="AK825" s="23" t="s">
        <v>810</v>
      </c>
      <c r="AL825" s="30"/>
      <c r="AM825" s="397">
        <f t="shared" si="205"/>
        <v>0</v>
      </c>
      <c r="AN825" s="397">
        <f t="shared" si="206"/>
        <v>0</v>
      </c>
      <c r="AO825" s="397">
        <f t="shared" si="206"/>
        <v>0</v>
      </c>
      <c r="AP825" s="397">
        <f t="shared" si="207"/>
        <v>0</v>
      </c>
      <c r="AQ825" s="397">
        <f t="shared" si="207"/>
        <v>0</v>
      </c>
      <c r="AR825" s="397">
        <f t="shared" si="207"/>
        <v>0</v>
      </c>
      <c r="AS825" s="397">
        <f t="shared" si="204"/>
        <v>0</v>
      </c>
      <c r="AT825" s="397">
        <f t="shared" si="204"/>
        <v>0</v>
      </c>
      <c r="AU825" s="397">
        <f t="shared" si="204"/>
        <v>0</v>
      </c>
      <c r="AV825" s="397">
        <f t="shared" si="204"/>
        <v>0</v>
      </c>
      <c r="AW825" s="314">
        <f t="shared" si="208"/>
        <v>0</v>
      </c>
    </row>
    <row r="826" spans="2:49" x14ac:dyDescent="0.25">
      <c r="B826" s="24"/>
      <c r="C826" s="265" t="s">
        <v>453</v>
      </c>
      <c r="D826" s="23" t="str">
        <f>IFERROR(VLOOKUP($C826,'World Cup Players'!B:X,3,FALSE),0)</f>
        <v>ca Canada</v>
      </c>
      <c r="E826" s="30"/>
      <c r="F826" s="23">
        <f>IFERROR(VLOOKUP($C826,'World Cup Players'!B:X,9,FALSE),0)</f>
        <v>376</v>
      </c>
      <c r="G826" s="23">
        <f>IFERROR(VLOOKUP($C826,'World Cup Players'!B:X,11,FALSE),0)</f>
        <v>0</v>
      </c>
      <c r="H826" s="23">
        <f>IFERROR(VLOOKUP($C826,'World Cup Players'!B:X,12,FALSE),0)</f>
        <v>0</v>
      </c>
      <c r="I826" s="23">
        <f>IFERROR(VLOOKUP($C826,'GAME WINNING GOALS'!A:B,2,FALSE),0)</f>
        <v>0</v>
      </c>
      <c r="J826" s="23">
        <f>IFERROR(VLOOKUP($C826,'World Cup Players'!B:X,17,FALSE),0)</f>
        <v>0</v>
      </c>
      <c r="K826" s="23">
        <f>IFERROR(VLOOKUP($C826,'World Cup Players'!B:X,18,FALSE),0)</f>
        <v>0</v>
      </c>
      <c r="L826" s="44">
        <f>IFERROR(VLOOKUP($C826,'World Cup GK'!B:AE,16,FALSE),0)</f>
        <v>0</v>
      </c>
      <c r="M826" s="44">
        <f>IFERROR(VLOOKUP($C826,'World Cup GK'!B:AE,19,FALSE),0)</f>
        <v>0</v>
      </c>
      <c r="N826" s="44">
        <f>IFERROR(VLOOKUP($C826,'World Cup GK'!B:AE,14,FALSE),0)</f>
        <v>0</v>
      </c>
      <c r="O826" s="44">
        <f>IFERROR(VLOOKUP($C826,'World Cup GK'!B:AE,11,FALSE),0)</f>
        <v>0</v>
      </c>
      <c r="P826" s="43">
        <f t="shared" si="214"/>
        <v>3.1208</v>
      </c>
      <c r="S826" s="24"/>
      <c r="T826" s="265" t="s">
        <v>453</v>
      </c>
      <c r="U826" s="23" t="s">
        <v>887</v>
      </c>
      <c r="V826" s="30"/>
      <c r="W826" s="23">
        <v>376</v>
      </c>
      <c r="X826" s="23">
        <v>0</v>
      </c>
      <c r="Y826" s="23">
        <v>0</v>
      </c>
      <c r="Z826" s="23">
        <v>0</v>
      </c>
      <c r="AA826" s="23">
        <v>0</v>
      </c>
      <c r="AB826" s="23">
        <v>0</v>
      </c>
      <c r="AC826" s="44">
        <v>0</v>
      </c>
      <c r="AD826" s="44">
        <v>0</v>
      </c>
      <c r="AE826" s="44">
        <v>0</v>
      </c>
      <c r="AF826" s="44">
        <v>0</v>
      </c>
      <c r="AG826" s="43">
        <v>3.1208</v>
      </c>
      <c r="AI826" s="24"/>
      <c r="AJ826" s="265" t="s">
        <v>453</v>
      </c>
      <c r="AK826" s="23" t="s">
        <v>887</v>
      </c>
      <c r="AL826" s="30"/>
      <c r="AM826" s="397">
        <f t="shared" si="205"/>
        <v>0</v>
      </c>
      <c r="AN826" s="397">
        <f t="shared" si="206"/>
        <v>0</v>
      </c>
      <c r="AO826" s="397">
        <f t="shared" si="206"/>
        <v>0</v>
      </c>
      <c r="AP826" s="397">
        <f t="shared" si="207"/>
        <v>0</v>
      </c>
      <c r="AQ826" s="397">
        <f t="shared" si="207"/>
        <v>0</v>
      </c>
      <c r="AR826" s="397">
        <f t="shared" si="207"/>
        <v>0</v>
      </c>
      <c r="AS826" s="397">
        <f t="shared" si="204"/>
        <v>0</v>
      </c>
      <c r="AT826" s="397">
        <f t="shared" si="204"/>
        <v>0</v>
      </c>
      <c r="AU826" s="397">
        <f t="shared" si="204"/>
        <v>0</v>
      </c>
      <c r="AV826" s="397">
        <f t="shared" si="204"/>
        <v>0</v>
      </c>
      <c r="AW826" s="314">
        <f t="shared" si="208"/>
        <v>0</v>
      </c>
    </row>
    <row r="827" spans="2:49" x14ac:dyDescent="0.25">
      <c r="B827" s="24"/>
      <c r="C827" s="265" t="s">
        <v>745</v>
      </c>
      <c r="D827" s="23" t="str">
        <f>IFERROR(VLOOKUP($C827,'World Cup Players'!B:X,3,FALSE),0)</f>
        <v>nz New Zealand</v>
      </c>
      <c r="E827" s="30"/>
      <c r="F827" s="23">
        <f>IFERROR(VLOOKUP($C827,'World Cup Players'!B:X,9,FALSE),0)</f>
        <v>270</v>
      </c>
      <c r="G827" s="23">
        <f>IFERROR(VLOOKUP($C827,'World Cup Players'!B:X,11,FALSE),0)</f>
        <v>0</v>
      </c>
      <c r="H827" s="23">
        <f>IFERROR(VLOOKUP($C827,'World Cup Players'!B:X,12,FALSE),0)</f>
        <v>2</v>
      </c>
      <c r="I827" s="23">
        <f>IFERROR(VLOOKUP($C827,'GAME WINNING GOALS'!A:B,2,FALSE),0)</f>
        <v>0</v>
      </c>
      <c r="J827" s="23">
        <f>IFERROR(VLOOKUP($C827,'World Cup Players'!B:X,17,FALSE),0)</f>
        <v>0</v>
      </c>
      <c r="K827" s="23">
        <f>IFERROR(VLOOKUP($C827,'World Cup Players'!B:X,18,FALSE),0)</f>
        <v>0</v>
      </c>
      <c r="L827" s="44">
        <f>IFERROR(VLOOKUP($C827,'World Cup GK'!B:AE,16,FALSE),0)</f>
        <v>0</v>
      </c>
      <c r="M827" s="44">
        <f>IFERROR(VLOOKUP($C827,'World Cup GK'!B:AE,19,FALSE),0)</f>
        <v>0</v>
      </c>
      <c r="N827" s="44">
        <f>IFERROR(VLOOKUP($C827,'World Cup GK'!B:AE,14,FALSE),0)</f>
        <v>0</v>
      </c>
      <c r="O827" s="44">
        <f>IFERROR(VLOOKUP($C827,'World Cup GK'!B:AE,11,FALSE),0)</f>
        <v>0</v>
      </c>
      <c r="P827" s="43">
        <f t="shared" si="214"/>
        <v>4.2409999999999997</v>
      </c>
      <c r="S827" s="24"/>
      <c r="T827" s="265" t="s">
        <v>745</v>
      </c>
      <c r="U827" s="23" t="s">
        <v>1256</v>
      </c>
      <c r="V827" s="30"/>
      <c r="W827" s="23">
        <v>270</v>
      </c>
      <c r="X827" s="23">
        <v>0</v>
      </c>
      <c r="Y827" s="23">
        <v>2</v>
      </c>
      <c r="Z827" s="23">
        <v>0</v>
      </c>
      <c r="AA827" s="23">
        <v>0</v>
      </c>
      <c r="AB827" s="23">
        <v>0</v>
      </c>
      <c r="AC827" s="44">
        <v>0</v>
      </c>
      <c r="AD827" s="44">
        <v>0</v>
      </c>
      <c r="AE827" s="44">
        <v>0</v>
      </c>
      <c r="AF827" s="44">
        <v>0</v>
      </c>
      <c r="AG827" s="43">
        <v>4.2409999999999997</v>
      </c>
      <c r="AI827" s="24"/>
      <c r="AJ827" s="265" t="s">
        <v>745</v>
      </c>
      <c r="AK827" s="23" t="s">
        <v>1256</v>
      </c>
      <c r="AL827" s="30"/>
      <c r="AM827" s="397">
        <f t="shared" si="205"/>
        <v>0</v>
      </c>
      <c r="AN827" s="397">
        <f t="shared" si="206"/>
        <v>0</v>
      </c>
      <c r="AO827" s="397">
        <f t="shared" si="206"/>
        <v>0</v>
      </c>
      <c r="AP827" s="397">
        <f t="shared" si="207"/>
        <v>0</v>
      </c>
      <c r="AQ827" s="397">
        <f t="shared" si="207"/>
        <v>0</v>
      </c>
      <c r="AR827" s="397">
        <f t="shared" si="207"/>
        <v>0</v>
      </c>
      <c r="AS827" s="397">
        <f t="shared" si="204"/>
        <v>0</v>
      </c>
      <c r="AT827" s="397">
        <f t="shared" si="204"/>
        <v>0</v>
      </c>
      <c r="AU827" s="397">
        <f t="shared" si="204"/>
        <v>0</v>
      </c>
      <c r="AV827" s="397">
        <f t="shared" si="204"/>
        <v>0</v>
      </c>
      <c r="AW827" s="314">
        <f t="shared" si="208"/>
        <v>0</v>
      </c>
    </row>
    <row r="828" spans="2:49" x14ac:dyDescent="0.25">
      <c r="B828" s="24"/>
      <c r="C828" s="265" t="s">
        <v>646</v>
      </c>
      <c r="D828" s="23" t="str">
        <f>IFERROR(VLOOKUP($C828,'World Cup Players'!B:X,3,FALSE),0)</f>
        <v>sct Scotland</v>
      </c>
      <c r="E828" s="30"/>
      <c r="F828" s="23">
        <f>IFERROR(VLOOKUP($C828,'World Cup Players'!B:X,9,FALSE),0)</f>
        <v>171</v>
      </c>
      <c r="G828" s="23">
        <f>IFERROR(VLOOKUP($C828,'World Cup Players'!B:X,11,FALSE),0)</f>
        <v>0</v>
      </c>
      <c r="H828" s="23">
        <f>IFERROR(VLOOKUP($C828,'World Cup Players'!B:X,12,FALSE),0)</f>
        <v>0</v>
      </c>
      <c r="I828" s="23">
        <f>IFERROR(VLOOKUP($C828,'GAME WINNING GOALS'!A:B,2,FALSE),0)</f>
        <v>0</v>
      </c>
      <c r="J828" s="23">
        <f>IFERROR(VLOOKUP($C828,'World Cup Players'!B:X,17,FALSE),0)</f>
        <v>0</v>
      </c>
      <c r="K828" s="23">
        <f>IFERROR(VLOOKUP($C828,'World Cup Players'!B:X,18,FALSE),0)</f>
        <v>0</v>
      </c>
      <c r="L828" s="44">
        <f>IFERROR(VLOOKUP($C828,'World Cup GK'!B:AE,16,FALSE),0)</f>
        <v>0</v>
      </c>
      <c r="M828" s="44">
        <f>IFERROR(VLOOKUP($C828,'World Cup GK'!B:AE,19,FALSE),0)</f>
        <v>0</v>
      </c>
      <c r="N828" s="44">
        <f>IFERROR(VLOOKUP($C828,'World Cup GK'!B:AE,14,FALSE),0)</f>
        <v>0</v>
      </c>
      <c r="O828" s="44">
        <f>IFERROR(VLOOKUP($C828,'World Cup GK'!B:AE,11,FALSE),0)</f>
        <v>0</v>
      </c>
      <c r="P828" s="43">
        <f t="shared" si="214"/>
        <v>1.4193</v>
      </c>
      <c r="S828" s="24"/>
      <c r="T828" s="265" t="s">
        <v>646</v>
      </c>
      <c r="U828" s="23" t="s">
        <v>633</v>
      </c>
      <c r="V828" s="30"/>
      <c r="W828" s="23">
        <v>171</v>
      </c>
      <c r="X828" s="23">
        <v>0</v>
      </c>
      <c r="Y828" s="23">
        <v>0</v>
      </c>
      <c r="Z828" s="23">
        <v>0</v>
      </c>
      <c r="AA828" s="23">
        <v>0</v>
      </c>
      <c r="AB828" s="23">
        <v>0</v>
      </c>
      <c r="AC828" s="44">
        <v>0</v>
      </c>
      <c r="AD828" s="44">
        <v>0</v>
      </c>
      <c r="AE828" s="44">
        <v>0</v>
      </c>
      <c r="AF828" s="44">
        <v>0</v>
      </c>
      <c r="AG828" s="43">
        <v>1.4193</v>
      </c>
      <c r="AI828" s="24"/>
      <c r="AJ828" s="265" t="s">
        <v>646</v>
      </c>
      <c r="AK828" s="23" t="s">
        <v>633</v>
      </c>
      <c r="AL828" s="30"/>
      <c r="AM828" s="397">
        <f t="shared" si="205"/>
        <v>0</v>
      </c>
      <c r="AN828" s="397">
        <f t="shared" si="206"/>
        <v>0</v>
      </c>
      <c r="AO828" s="397">
        <f t="shared" si="206"/>
        <v>0</v>
      </c>
      <c r="AP828" s="397">
        <f t="shared" si="207"/>
        <v>0</v>
      </c>
      <c r="AQ828" s="397">
        <f t="shared" si="207"/>
        <v>0</v>
      </c>
      <c r="AR828" s="397">
        <f t="shared" si="207"/>
        <v>0</v>
      </c>
      <c r="AS828" s="397">
        <f t="shared" si="204"/>
        <v>0</v>
      </c>
      <c r="AT828" s="397">
        <f t="shared" si="204"/>
        <v>0</v>
      </c>
      <c r="AU828" s="397">
        <f t="shared" si="204"/>
        <v>0</v>
      </c>
      <c r="AV828" s="397">
        <f t="shared" si="204"/>
        <v>0</v>
      </c>
      <c r="AW828" s="314">
        <f t="shared" si="208"/>
        <v>0</v>
      </c>
    </row>
    <row r="829" spans="2:49" x14ac:dyDescent="0.25">
      <c r="B829" s="24"/>
      <c r="C829" s="295" t="s">
        <v>593</v>
      </c>
      <c r="D829" s="23" t="str">
        <f>IFERROR(VLOOKUP($C829,'World Cup Players'!B:X,3,FALSE),0)</f>
        <v>tr Türkiye</v>
      </c>
      <c r="E829" s="30"/>
      <c r="F829" s="23">
        <f>IFERROR(VLOOKUP($C829,'World Cup Players'!B:X,9,FALSE),0)</f>
        <v>180</v>
      </c>
      <c r="G829" s="23">
        <f>IFERROR(VLOOKUP($C829,'World Cup Players'!B:X,11,FALSE),0)</f>
        <v>0</v>
      </c>
      <c r="H829" s="23">
        <f>IFERROR(VLOOKUP($C829,'World Cup Players'!B:X,12,FALSE),0)</f>
        <v>0</v>
      </c>
      <c r="I829" s="23">
        <f>IFERROR(VLOOKUP($C829,'GAME WINNING GOALS'!A:B,2,FALSE),0)</f>
        <v>0</v>
      </c>
      <c r="J829" s="23">
        <f>IFERROR(VLOOKUP($C829,'World Cup Players'!B:X,17,FALSE),0)</f>
        <v>0</v>
      </c>
      <c r="K829" s="23">
        <f>IFERROR(VLOOKUP($C829,'World Cup Players'!B:X,18,FALSE),0)</f>
        <v>0</v>
      </c>
      <c r="L829" s="44">
        <f>IFERROR(VLOOKUP($C829,'World Cup GK'!B:AE,16,FALSE),0)</f>
        <v>0</v>
      </c>
      <c r="M829" s="44">
        <f>IFERROR(VLOOKUP($C829,'World Cup GK'!B:AE,19,FALSE),0)</f>
        <v>0</v>
      </c>
      <c r="N829" s="44">
        <f>IFERROR(VLOOKUP($C829,'World Cup GK'!B:AE,14,FALSE),0)</f>
        <v>0</v>
      </c>
      <c r="O829" s="44">
        <f>IFERROR(VLOOKUP($C829,'World Cup GK'!B:AE,11,FALSE),0)</f>
        <v>0</v>
      </c>
      <c r="P829" s="43">
        <f t="shared" si="214"/>
        <v>1.494</v>
      </c>
      <c r="S829" s="24"/>
      <c r="T829" s="295" t="s">
        <v>593</v>
      </c>
      <c r="U829" s="23" t="s">
        <v>654</v>
      </c>
      <c r="V829" s="30"/>
      <c r="W829" s="23">
        <v>180</v>
      </c>
      <c r="X829" s="23">
        <v>0</v>
      </c>
      <c r="Y829" s="23">
        <v>0</v>
      </c>
      <c r="Z829" s="23">
        <v>0</v>
      </c>
      <c r="AA829" s="23">
        <v>0</v>
      </c>
      <c r="AB829" s="23">
        <v>0</v>
      </c>
      <c r="AC829" s="44">
        <v>0</v>
      </c>
      <c r="AD829" s="44">
        <v>0</v>
      </c>
      <c r="AE829" s="44">
        <v>0</v>
      </c>
      <c r="AF829" s="44">
        <v>0</v>
      </c>
      <c r="AG829" s="43">
        <v>1.494</v>
      </c>
      <c r="AI829" s="24"/>
      <c r="AJ829" s="295" t="s">
        <v>593</v>
      </c>
      <c r="AK829" s="23" t="s">
        <v>654</v>
      </c>
      <c r="AL829" s="30"/>
      <c r="AM829" s="397">
        <f t="shared" si="205"/>
        <v>0</v>
      </c>
      <c r="AN829" s="397">
        <f t="shared" si="206"/>
        <v>0</v>
      </c>
      <c r="AO829" s="397">
        <f t="shared" si="206"/>
        <v>0</v>
      </c>
      <c r="AP829" s="397">
        <f t="shared" si="207"/>
        <v>0</v>
      </c>
      <c r="AQ829" s="397">
        <f t="shared" si="207"/>
        <v>0</v>
      </c>
      <c r="AR829" s="397">
        <f t="shared" si="207"/>
        <v>0</v>
      </c>
      <c r="AS829" s="397">
        <f t="shared" si="204"/>
        <v>0</v>
      </c>
      <c r="AT829" s="397">
        <f t="shared" si="204"/>
        <v>0</v>
      </c>
      <c r="AU829" s="397">
        <f t="shared" si="204"/>
        <v>0</v>
      </c>
      <c r="AV829" s="397">
        <f t="shared" si="204"/>
        <v>0</v>
      </c>
      <c r="AW829" s="314">
        <f t="shared" si="208"/>
        <v>0</v>
      </c>
    </row>
    <row r="830" spans="2:49" x14ac:dyDescent="0.25">
      <c r="B830" s="24"/>
      <c r="C830" s="295" t="s">
        <v>755</v>
      </c>
      <c r="D830" s="23" t="str">
        <f>IFERROR(VLOOKUP($C830,'World Cup Players'!B:X,3,FALSE),0)</f>
        <v>es Spain</v>
      </c>
      <c r="E830" s="30"/>
      <c r="F830" s="23">
        <f>IFERROR(VLOOKUP($C830,'World Cup Players'!B:X,9,FALSE),0)</f>
        <v>630</v>
      </c>
      <c r="G830" s="23">
        <f>IFERROR(VLOOKUP($C830,'World Cup Players'!B:X,11,FALSE),0)</f>
        <v>0</v>
      </c>
      <c r="H830" s="23">
        <f>IFERROR(VLOOKUP($C830,'World Cup Players'!B:X,12,FALSE),0)</f>
        <v>0</v>
      </c>
      <c r="I830" s="23">
        <f>IFERROR(VLOOKUP($C830,'GAME WINNING GOALS'!A:B,2,FALSE),0)</f>
        <v>0</v>
      </c>
      <c r="J830" s="23">
        <f>IFERROR(VLOOKUP($C830,'World Cup Players'!B:X,17,FALSE),0)</f>
        <v>1</v>
      </c>
      <c r="K830" s="23">
        <f>IFERROR(VLOOKUP($C830,'World Cup Players'!B:X,18,FALSE),0)</f>
        <v>0</v>
      </c>
      <c r="L830" s="44">
        <f>IFERROR(VLOOKUP($C830,'World Cup GK'!B:AE,16,FALSE),0)</f>
        <v>0</v>
      </c>
      <c r="M830" s="44">
        <f>IFERROR(VLOOKUP($C830,'World Cup GK'!B:AE,19,FALSE),0)</f>
        <v>0</v>
      </c>
      <c r="N830" s="44">
        <f>IFERROR(VLOOKUP($C830,'World Cup GK'!B:AE,14,FALSE),0)</f>
        <v>0</v>
      </c>
      <c r="O830" s="44">
        <f>IFERROR(VLOOKUP($C830,'World Cup GK'!B:AE,11,FALSE),0)</f>
        <v>0</v>
      </c>
      <c r="P830" s="43">
        <f t="shared" si="214"/>
        <v>4.9790000000000001</v>
      </c>
      <c r="S830" s="24"/>
      <c r="T830" s="295" t="s">
        <v>755</v>
      </c>
      <c r="U830" s="23" t="s">
        <v>1275</v>
      </c>
      <c r="V830" s="30"/>
      <c r="W830" s="23">
        <v>450</v>
      </c>
      <c r="X830" s="23">
        <v>0</v>
      </c>
      <c r="Y830" s="23">
        <v>0</v>
      </c>
      <c r="Z830" s="23">
        <v>0</v>
      </c>
      <c r="AA830" s="23">
        <v>0</v>
      </c>
      <c r="AB830" s="23">
        <v>0</v>
      </c>
      <c r="AC830" s="44">
        <v>0</v>
      </c>
      <c r="AD830" s="44">
        <v>0</v>
      </c>
      <c r="AE830" s="44">
        <v>0</v>
      </c>
      <c r="AF830" s="44">
        <v>0</v>
      </c>
      <c r="AG830" s="43">
        <v>3.7349999999999999</v>
      </c>
      <c r="AI830" s="24"/>
      <c r="AJ830" s="295" t="s">
        <v>755</v>
      </c>
      <c r="AK830" s="23" t="s">
        <v>1275</v>
      </c>
      <c r="AL830" s="30"/>
      <c r="AM830" s="397">
        <f t="shared" si="205"/>
        <v>180</v>
      </c>
      <c r="AN830" s="397">
        <f t="shared" si="206"/>
        <v>0</v>
      </c>
      <c r="AO830" s="397">
        <f t="shared" si="206"/>
        <v>0</v>
      </c>
      <c r="AP830" s="397">
        <f t="shared" si="207"/>
        <v>0</v>
      </c>
      <c r="AQ830" s="397">
        <f t="shared" si="207"/>
        <v>1</v>
      </c>
      <c r="AR830" s="397">
        <f t="shared" si="207"/>
        <v>0</v>
      </c>
      <c r="AS830" s="397">
        <f t="shared" si="204"/>
        <v>0</v>
      </c>
      <c r="AT830" s="397">
        <f t="shared" si="204"/>
        <v>0</v>
      </c>
      <c r="AU830" s="397">
        <f t="shared" si="204"/>
        <v>0</v>
      </c>
      <c r="AV830" s="397">
        <f t="shared" si="204"/>
        <v>0</v>
      </c>
      <c r="AW830" s="314">
        <f t="shared" ref="AW830:AW832" si="221">P830-AG830</f>
        <v>1.2440000000000002</v>
      </c>
    </row>
    <row r="831" spans="2:49" x14ac:dyDescent="0.25">
      <c r="B831" s="24"/>
      <c r="C831" s="295" t="s">
        <v>233</v>
      </c>
      <c r="D831" s="23" t="str">
        <f>IFERROR(VLOOKUP($C831,'World Cup Players'!B:X,3,FALSE),0)</f>
        <v>ma Morocco</v>
      </c>
      <c r="E831" s="30"/>
      <c r="F831" s="23">
        <f>IFERROR(VLOOKUP($C831,'World Cup Players'!B:X,9,FALSE),0)</f>
        <v>570</v>
      </c>
      <c r="G831" s="23">
        <f>IFERROR(VLOOKUP($C831,'World Cup Players'!B:X,11,FALSE),0)</f>
        <v>1</v>
      </c>
      <c r="H831" s="23">
        <f>IFERROR(VLOOKUP($C831,'World Cup Players'!B:X,12,FALSE),0)</f>
        <v>2</v>
      </c>
      <c r="I831" s="23">
        <f>IFERROR(VLOOKUP($C831,'GAME WINNING GOALS'!A:B,2,FALSE),0)</f>
        <v>0</v>
      </c>
      <c r="J831" s="23">
        <f>IFERROR(VLOOKUP($C831,'World Cup Players'!B:X,17,FALSE),0)</f>
        <v>1</v>
      </c>
      <c r="K831" s="23">
        <f>IFERROR(VLOOKUP($C831,'World Cup Players'!B:X,18,FALSE),0)</f>
        <v>0</v>
      </c>
      <c r="L831" s="44">
        <f>IFERROR(VLOOKUP($C831,'World Cup GK'!B:AE,16,FALSE),0)</f>
        <v>0</v>
      </c>
      <c r="M831" s="44">
        <f>IFERROR(VLOOKUP($C831,'World Cup GK'!B:AE,19,FALSE),0)</f>
        <v>0</v>
      </c>
      <c r="N831" s="44">
        <f>IFERROR(VLOOKUP($C831,'World Cup GK'!B:AE,14,FALSE),0)</f>
        <v>0</v>
      </c>
      <c r="O831" s="44">
        <f>IFERROR(VLOOKUP($C831,'World Cup GK'!B:AE,11,FALSE),0)</f>
        <v>0</v>
      </c>
      <c r="P831" s="43">
        <f t="shared" si="214"/>
        <v>7.4809999999999999</v>
      </c>
      <c r="S831" s="24"/>
      <c r="T831" s="295" t="s">
        <v>233</v>
      </c>
      <c r="U831" s="23" t="s">
        <v>992</v>
      </c>
      <c r="V831" s="30"/>
      <c r="W831" s="23">
        <v>480</v>
      </c>
      <c r="X831" s="23">
        <v>1</v>
      </c>
      <c r="Y831" s="23">
        <v>2</v>
      </c>
      <c r="Z831" s="23">
        <v>0</v>
      </c>
      <c r="AA831" s="23">
        <v>1</v>
      </c>
      <c r="AB831" s="23">
        <v>0</v>
      </c>
      <c r="AC831" s="44">
        <v>0</v>
      </c>
      <c r="AD831" s="44">
        <v>0</v>
      </c>
      <c r="AE831" s="44">
        <v>0</v>
      </c>
      <c r="AF831" s="44">
        <v>0</v>
      </c>
      <c r="AG831" s="43">
        <v>6.734</v>
      </c>
      <c r="AI831" s="24"/>
      <c r="AJ831" s="295" t="s">
        <v>233</v>
      </c>
      <c r="AK831" s="23" t="s">
        <v>992</v>
      </c>
      <c r="AL831" s="30"/>
      <c r="AM831" s="397">
        <f t="shared" si="205"/>
        <v>90</v>
      </c>
      <c r="AN831" s="397">
        <f t="shared" si="206"/>
        <v>0</v>
      </c>
      <c r="AO831" s="397">
        <f t="shared" si="206"/>
        <v>0</v>
      </c>
      <c r="AP831" s="397">
        <f t="shared" si="207"/>
        <v>0</v>
      </c>
      <c r="AQ831" s="397">
        <f t="shared" si="207"/>
        <v>0</v>
      </c>
      <c r="AR831" s="397">
        <f t="shared" si="207"/>
        <v>0</v>
      </c>
      <c r="AS831" s="397">
        <f t="shared" si="204"/>
        <v>0</v>
      </c>
      <c r="AT831" s="397">
        <f t="shared" si="204"/>
        <v>0</v>
      </c>
      <c r="AU831" s="397">
        <f t="shared" si="204"/>
        <v>0</v>
      </c>
      <c r="AV831" s="397">
        <f t="shared" si="204"/>
        <v>0</v>
      </c>
      <c r="AW831" s="314">
        <f t="shared" si="221"/>
        <v>0.74699999999999989</v>
      </c>
    </row>
    <row r="832" spans="2:49" x14ac:dyDescent="0.25">
      <c r="B832" s="24"/>
      <c r="C832" s="265" t="s">
        <v>112</v>
      </c>
      <c r="D832" s="23" t="str">
        <f>IFERROR(VLOOKUP($C832,'World Cup Players'!B:X,3,FALSE),0)</f>
        <v>eng England</v>
      </c>
      <c r="E832" s="30"/>
      <c r="F832" s="23">
        <f>IFERROR(VLOOKUP($C832,'World Cup Players'!B:X,9,FALSE),0)</f>
        <v>330</v>
      </c>
      <c r="G832" s="23">
        <f>IFERROR(VLOOKUP($C832,'World Cup Players'!B:X,11,FALSE),0)</f>
        <v>0</v>
      </c>
      <c r="H832" s="23">
        <f>IFERROR(VLOOKUP($C832,'World Cup Players'!B:X,12,FALSE),0)</f>
        <v>0</v>
      </c>
      <c r="I832" s="41">
        <f>IFERROR(VLOOKUP($C832,'GAME WINNING GOALS'!A:B,2,FALSE),0)</f>
        <v>0</v>
      </c>
      <c r="J832" s="23">
        <f>IFERROR(VLOOKUP($C832,'World Cup Players'!B:X,17,FALSE),0)</f>
        <v>0</v>
      </c>
      <c r="K832" s="23">
        <f>IFERROR(VLOOKUP($C832,'World Cup Players'!B:X,18,FALSE),0)</f>
        <v>0</v>
      </c>
      <c r="L832" s="44">
        <f>IFERROR(VLOOKUP($C832,'World Cup GK'!B:AE,16,FALSE),0)</f>
        <v>0</v>
      </c>
      <c r="M832" s="44">
        <f>IFERROR(VLOOKUP($C832,'World Cup GK'!B:AE,19,FALSE),0)</f>
        <v>0</v>
      </c>
      <c r="N832" s="44">
        <f>IFERROR(VLOOKUP($C832,'World Cup GK'!B:AE,14,FALSE),0)</f>
        <v>0</v>
      </c>
      <c r="O832" s="44">
        <f>IFERROR(VLOOKUP($C832,'World Cup GK'!B:AE,11,FALSE),0)</f>
        <v>0</v>
      </c>
      <c r="P832" s="43">
        <f t="shared" si="214"/>
        <v>2.7389999999999999</v>
      </c>
      <c r="S832" s="24"/>
      <c r="T832" s="265" t="s">
        <v>112</v>
      </c>
      <c r="U832" s="23" t="s">
        <v>1542</v>
      </c>
      <c r="V832" s="30"/>
      <c r="W832" s="23">
        <v>121</v>
      </c>
      <c r="X832" s="23">
        <v>0</v>
      </c>
      <c r="Y832" s="23">
        <v>0</v>
      </c>
      <c r="Z832" s="41">
        <v>0</v>
      </c>
      <c r="AA832" s="23">
        <v>0</v>
      </c>
      <c r="AB832" s="23">
        <v>0</v>
      </c>
      <c r="AC832" s="44">
        <v>0</v>
      </c>
      <c r="AD832" s="44">
        <v>0</v>
      </c>
      <c r="AE832" s="44">
        <v>0</v>
      </c>
      <c r="AF832" s="44">
        <v>0</v>
      </c>
      <c r="AG832" s="43">
        <v>1.0043</v>
      </c>
      <c r="AI832" s="24"/>
      <c r="AJ832" s="265" t="s">
        <v>112</v>
      </c>
      <c r="AK832" s="23" t="s">
        <v>1542</v>
      </c>
      <c r="AL832" s="30"/>
      <c r="AM832" s="397">
        <f t="shared" si="205"/>
        <v>209</v>
      </c>
      <c r="AN832" s="397">
        <f t="shared" si="206"/>
        <v>0</v>
      </c>
      <c r="AO832" s="397">
        <f t="shared" si="206"/>
        <v>0</v>
      </c>
      <c r="AP832" s="397">
        <f t="shared" si="207"/>
        <v>0</v>
      </c>
      <c r="AQ832" s="397">
        <f t="shared" si="207"/>
        <v>0</v>
      </c>
      <c r="AR832" s="397">
        <f t="shared" si="207"/>
        <v>0</v>
      </c>
      <c r="AS832" s="397">
        <f t="shared" si="204"/>
        <v>0</v>
      </c>
      <c r="AT832" s="397">
        <f t="shared" si="204"/>
        <v>0</v>
      </c>
      <c r="AU832" s="397">
        <f t="shared" si="204"/>
        <v>0</v>
      </c>
      <c r="AV832" s="397">
        <f t="shared" si="204"/>
        <v>0</v>
      </c>
      <c r="AW832" s="314">
        <f t="shared" si="221"/>
        <v>1.7346999999999999</v>
      </c>
    </row>
    <row r="833" spans="2:49" ht="16.5" thickBot="1" x14ac:dyDescent="0.3">
      <c r="B833" s="24"/>
      <c r="C833" s="265" t="s">
        <v>758</v>
      </c>
      <c r="D833" s="23" t="str">
        <f>IFERROR(VLOOKUP($C833,'World Cup Players'!B:X,3,FALSE),0)</f>
        <v>br Brazil</v>
      </c>
      <c r="E833" s="30"/>
      <c r="F833" s="23">
        <f>IFERROR(VLOOKUP($C833,'World Cup Players'!B:X,9,FALSE),0)</f>
        <v>450</v>
      </c>
      <c r="G833" s="23">
        <f>IFERROR(VLOOKUP($C833,'World Cup Players'!B:X,11,FALSE),0)</f>
        <v>0</v>
      </c>
      <c r="H833" s="23">
        <f>IFERROR(VLOOKUP($C833,'World Cup Players'!B:X,12,FALSE),0)</f>
        <v>1</v>
      </c>
      <c r="I833" s="41">
        <f>IFERROR(VLOOKUP($C833,'GAME WINNING GOALS'!A:B,2,FALSE),0)</f>
        <v>0</v>
      </c>
      <c r="J833" s="23">
        <f>IFERROR(VLOOKUP($C833,'World Cup Players'!B:X,17,FALSE),0)</f>
        <v>0</v>
      </c>
      <c r="K833" s="23">
        <f>IFERROR(VLOOKUP($C833,'World Cup Players'!B:X,18,FALSE),0)</f>
        <v>0</v>
      </c>
      <c r="L833" s="44">
        <f>IFERROR(VLOOKUP($C833,'World Cup GK'!B:AE,16,FALSE),0)</f>
        <v>0</v>
      </c>
      <c r="M833" s="44">
        <f>IFERROR(VLOOKUP($C833,'World Cup GK'!B:AE,19,FALSE),0)</f>
        <v>0</v>
      </c>
      <c r="N833" s="44">
        <f>IFERROR(VLOOKUP($C833,'World Cup GK'!B:AE,14,FALSE),0)</f>
        <v>0</v>
      </c>
      <c r="O833" s="44">
        <f>IFERROR(VLOOKUP($C833,'World Cup GK'!B:AE,11,FALSE),0)</f>
        <v>0</v>
      </c>
      <c r="P833" s="43">
        <f t="shared" si="214"/>
        <v>4.7349999999999994</v>
      </c>
      <c r="S833" s="24"/>
      <c r="T833" s="265" t="s">
        <v>758</v>
      </c>
      <c r="U833" s="23" t="s">
        <v>989</v>
      </c>
      <c r="V833" s="30"/>
      <c r="W833" s="23">
        <v>450</v>
      </c>
      <c r="X833" s="23">
        <v>0</v>
      </c>
      <c r="Y833" s="23">
        <v>1</v>
      </c>
      <c r="Z833" s="41">
        <v>0</v>
      </c>
      <c r="AA833" s="23">
        <v>0</v>
      </c>
      <c r="AB833" s="23">
        <v>0</v>
      </c>
      <c r="AC833" s="44">
        <v>0</v>
      </c>
      <c r="AD833" s="44">
        <v>0</v>
      </c>
      <c r="AE833" s="44">
        <v>0</v>
      </c>
      <c r="AF833" s="44">
        <v>0</v>
      </c>
      <c r="AG833" s="43">
        <v>4.7349999999999994</v>
      </c>
      <c r="AI833" s="24"/>
      <c r="AJ833" s="265" t="s">
        <v>758</v>
      </c>
      <c r="AK833" s="23" t="s">
        <v>989</v>
      </c>
      <c r="AL833" s="30"/>
      <c r="AM833" s="397">
        <f t="shared" si="205"/>
        <v>0</v>
      </c>
      <c r="AN833" s="397">
        <f t="shared" si="206"/>
        <v>0</v>
      </c>
      <c r="AO833" s="397">
        <f t="shared" si="206"/>
        <v>0</v>
      </c>
      <c r="AP833" s="397">
        <f t="shared" si="207"/>
        <v>0</v>
      </c>
      <c r="AQ833" s="397">
        <f t="shared" si="207"/>
        <v>0</v>
      </c>
      <c r="AR833" s="397">
        <f t="shared" si="207"/>
        <v>0</v>
      </c>
      <c r="AS833" s="397">
        <f t="shared" si="204"/>
        <v>0</v>
      </c>
      <c r="AT833" s="397">
        <f t="shared" si="204"/>
        <v>0</v>
      </c>
      <c r="AU833" s="397">
        <f t="shared" si="204"/>
        <v>0</v>
      </c>
      <c r="AV833" s="397">
        <f t="shared" si="204"/>
        <v>0</v>
      </c>
      <c r="AW833" s="314">
        <f t="shared" si="208"/>
        <v>0</v>
      </c>
    </row>
    <row r="834" spans="2:49" x14ac:dyDescent="0.25">
      <c r="B834" s="24"/>
      <c r="C834" s="277" t="s">
        <v>421</v>
      </c>
      <c r="D834" s="23" t="str">
        <f>IFERROR(VLOOKUP($C834,'World Cup Players'!B:X,3,FALSE),0)</f>
        <v>ar Argentina</v>
      </c>
      <c r="E834" s="30"/>
      <c r="F834" s="23">
        <f>IFERROR(VLOOKUP($C834,'World Cup Players'!B:X,9,FALSE),0)</f>
        <v>690</v>
      </c>
      <c r="G834" s="23">
        <f>IFERROR(VLOOKUP($C834,'World Cup Players'!B:X,11,FALSE),0)</f>
        <v>0</v>
      </c>
      <c r="H834" s="23">
        <f>IFERROR(VLOOKUP($C834,'World Cup Players'!B:X,12,FALSE),0)</f>
        <v>0</v>
      </c>
      <c r="I834" s="41">
        <f>IFERROR(VLOOKUP($C834,'GAME WINNING GOALS'!A:B,2,FALSE),0)</f>
        <v>0</v>
      </c>
      <c r="J834" s="23">
        <f>IFERROR(VLOOKUP($C834,'World Cup Players'!B:X,17,FALSE),0)</f>
        <v>0</v>
      </c>
      <c r="K834" s="23">
        <f>IFERROR(VLOOKUP($C834,'World Cup Players'!B:X,18,FALSE),0)</f>
        <v>0</v>
      </c>
      <c r="L834" s="44">
        <f>IFERROR(VLOOKUP($C834,'World Cup GK'!B:AE,16,FALSE),0)</f>
        <v>7</v>
      </c>
      <c r="M834" s="44">
        <f>IFERROR(VLOOKUP($C834,'World Cup GK'!B:AE,19,FALSE),0)</f>
        <v>2</v>
      </c>
      <c r="N834" s="44">
        <f>IFERROR(VLOOKUP($C834,'World Cup GK'!B:AE,14,FALSE),0)</f>
        <v>9</v>
      </c>
      <c r="O834" s="44">
        <f>IFERROR(VLOOKUP($C834,'World Cup GK'!B:AE,11,FALSE),0)</f>
        <v>7</v>
      </c>
      <c r="P834" s="43">
        <f t="shared" si="214"/>
        <v>14.777000000000001</v>
      </c>
      <c r="S834" s="24"/>
      <c r="T834" s="277" t="s">
        <v>421</v>
      </c>
      <c r="U834" s="23" t="s">
        <v>1404</v>
      </c>
      <c r="V834" s="30"/>
      <c r="W834" s="23">
        <v>480</v>
      </c>
      <c r="X834" s="23">
        <v>0</v>
      </c>
      <c r="Y834" s="23">
        <v>0</v>
      </c>
      <c r="Z834" s="41">
        <v>0</v>
      </c>
      <c r="AA834" s="23">
        <v>0</v>
      </c>
      <c r="AB834" s="23">
        <v>0</v>
      </c>
      <c r="AC834" s="44">
        <v>5</v>
      </c>
      <c r="AD834" s="44">
        <v>2</v>
      </c>
      <c r="AE834" s="44">
        <v>4</v>
      </c>
      <c r="AF834" s="44">
        <v>5</v>
      </c>
      <c r="AG834" s="43">
        <v>10.534000000000001</v>
      </c>
      <c r="AI834" s="24"/>
      <c r="AJ834" s="277" t="s">
        <v>421</v>
      </c>
      <c r="AK834" s="23" t="s">
        <v>1404</v>
      </c>
      <c r="AL834" s="30"/>
      <c r="AM834" s="397">
        <f t="shared" si="205"/>
        <v>210</v>
      </c>
      <c r="AN834" s="397">
        <f t="shared" si="206"/>
        <v>0</v>
      </c>
      <c r="AO834" s="397">
        <f t="shared" si="206"/>
        <v>0</v>
      </c>
      <c r="AP834" s="397">
        <f t="shared" si="207"/>
        <v>0</v>
      </c>
      <c r="AQ834" s="397">
        <f t="shared" si="207"/>
        <v>0</v>
      </c>
      <c r="AR834" s="397">
        <f t="shared" si="207"/>
        <v>0</v>
      </c>
      <c r="AS834" s="397">
        <f t="shared" si="204"/>
        <v>2</v>
      </c>
      <c r="AT834" s="397">
        <f t="shared" si="204"/>
        <v>0</v>
      </c>
      <c r="AU834" s="397">
        <f t="shared" si="204"/>
        <v>5</v>
      </c>
      <c r="AV834" s="397">
        <f t="shared" si="204"/>
        <v>2</v>
      </c>
      <c r="AW834" s="314">
        <f t="shared" ref="AW834:AW836" si="222">P834-AG834</f>
        <v>4.2430000000000003</v>
      </c>
    </row>
    <row r="835" spans="2:49" x14ac:dyDescent="0.25">
      <c r="B835" s="24"/>
      <c r="C835" s="266" t="s">
        <v>45</v>
      </c>
      <c r="D835" s="23" t="str">
        <f>IFERROR(VLOOKUP($C835,'World Cup Players'!B:X,3,FALSE),0)</f>
        <v>eng England</v>
      </c>
      <c r="E835" s="30"/>
      <c r="F835" s="23">
        <f>IFERROR(VLOOKUP($C835,'World Cup Players'!B:X,9,FALSE),0)</f>
        <v>660</v>
      </c>
      <c r="G835" s="23">
        <f>IFERROR(VLOOKUP($C835,'World Cup Players'!B:X,11,FALSE),0)</f>
        <v>0</v>
      </c>
      <c r="H835" s="23">
        <f>IFERROR(VLOOKUP($C835,'World Cup Players'!B:X,12,FALSE),0)</f>
        <v>0</v>
      </c>
      <c r="I835" s="41">
        <f>IFERROR(VLOOKUP($C835,'GAME WINNING GOALS'!A:B,2,FALSE),0)</f>
        <v>0</v>
      </c>
      <c r="J835" s="23">
        <f>IFERROR(VLOOKUP($C835,'World Cup Players'!B:X,17,FALSE),0)</f>
        <v>0</v>
      </c>
      <c r="K835" s="23">
        <f>IFERROR(VLOOKUP($C835,'World Cup Players'!B:X,18,FALSE),0)</f>
        <v>0</v>
      </c>
      <c r="L835" s="44">
        <f>IFERROR(VLOOKUP($C835,'World Cup GK'!B:AE,16,FALSE),0)</f>
        <v>5</v>
      </c>
      <c r="M835" s="44">
        <f>IFERROR(VLOOKUP($C835,'World Cup GK'!B:AE,19,FALSE),0)</f>
        <v>2</v>
      </c>
      <c r="N835" s="44">
        <f>IFERROR(VLOOKUP($C835,'World Cup GK'!B:AE,14,FALSE),0)</f>
        <v>15</v>
      </c>
      <c r="O835" s="44">
        <f>IFERROR(VLOOKUP($C835,'World Cup GK'!B:AE,11,FALSE),0)</f>
        <v>8</v>
      </c>
      <c r="P835" s="43">
        <f t="shared" si="214"/>
        <v>13.478</v>
      </c>
      <c r="S835" s="24"/>
      <c r="T835" s="266" t="s">
        <v>45</v>
      </c>
      <c r="U835" s="23" t="s">
        <v>1542</v>
      </c>
      <c r="V835" s="30"/>
      <c r="W835" s="23">
        <v>450</v>
      </c>
      <c r="X835" s="23">
        <v>0</v>
      </c>
      <c r="Y835" s="23">
        <v>0</v>
      </c>
      <c r="Z835" s="41">
        <v>0</v>
      </c>
      <c r="AA835" s="23">
        <v>0</v>
      </c>
      <c r="AB835" s="23">
        <v>0</v>
      </c>
      <c r="AC835" s="44">
        <v>4</v>
      </c>
      <c r="AD835" s="44">
        <v>2</v>
      </c>
      <c r="AE835" s="44">
        <v>9</v>
      </c>
      <c r="AF835" s="44">
        <v>5</v>
      </c>
      <c r="AG835" s="43">
        <v>10.285</v>
      </c>
      <c r="AI835" s="24"/>
      <c r="AJ835" s="266" t="s">
        <v>45</v>
      </c>
      <c r="AK835" s="23" t="s">
        <v>1542</v>
      </c>
      <c r="AL835" s="30"/>
      <c r="AM835" s="397">
        <f t="shared" si="205"/>
        <v>210</v>
      </c>
      <c r="AN835" s="397">
        <f t="shared" si="206"/>
        <v>0</v>
      </c>
      <c r="AO835" s="397">
        <f t="shared" si="206"/>
        <v>0</v>
      </c>
      <c r="AP835" s="397">
        <f t="shared" si="207"/>
        <v>0</v>
      </c>
      <c r="AQ835" s="397">
        <f t="shared" si="207"/>
        <v>0</v>
      </c>
      <c r="AR835" s="397">
        <f t="shared" si="207"/>
        <v>0</v>
      </c>
      <c r="AS835" s="397">
        <f t="shared" si="204"/>
        <v>1</v>
      </c>
      <c r="AT835" s="397">
        <f t="shared" si="204"/>
        <v>0</v>
      </c>
      <c r="AU835" s="397">
        <f t="shared" si="204"/>
        <v>6</v>
      </c>
      <c r="AV835" s="397">
        <f t="shared" si="204"/>
        <v>3</v>
      </c>
      <c r="AW835" s="314">
        <f t="shared" si="222"/>
        <v>3.1929999999999996</v>
      </c>
    </row>
    <row r="836" spans="2:49" ht="16.5" thickBot="1" x14ac:dyDescent="0.3">
      <c r="B836" s="24"/>
      <c r="C836" s="266" t="s">
        <v>400</v>
      </c>
      <c r="D836" s="23" t="str">
        <f>IFERROR(VLOOKUP($C836,'World Cup Players'!B:X,3,FALSE),0)</f>
        <v>ma Morocco</v>
      </c>
      <c r="E836" s="30"/>
      <c r="F836" s="23">
        <f>IFERROR(VLOOKUP($C836,'World Cup Players'!B:X,9,FALSE),0)</f>
        <v>570</v>
      </c>
      <c r="G836" s="23">
        <f>IFERROR(VLOOKUP($C836,'World Cup Players'!B:X,11,FALSE),0)</f>
        <v>0</v>
      </c>
      <c r="H836" s="23">
        <f>IFERROR(VLOOKUP($C836,'World Cup Players'!B:X,12,FALSE),0)</f>
        <v>0</v>
      </c>
      <c r="I836" s="23">
        <f>IFERROR(VLOOKUP($C836,'GAME WINNING GOALS'!A:B,2,FALSE),0)</f>
        <v>0</v>
      </c>
      <c r="J836" s="23">
        <f>IFERROR(VLOOKUP($C836,'World Cup Players'!B:X,17,FALSE),0)</f>
        <v>0</v>
      </c>
      <c r="K836" s="23">
        <f>IFERROR(VLOOKUP($C836,'World Cup Players'!B:X,18,FALSE),0)</f>
        <v>0</v>
      </c>
      <c r="L836" s="44">
        <f>IFERROR(VLOOKUP($C836,'World Cup GK'!B:AE,16,FALSE),0)</f>
        <v>3</v>
      </c>
      <c r="M836" s="44">
        <f>IFERROR(VLOOKUP($C836,'World Cup GK'!B:AE,19,FALSE),0)</f>
        <v>2</v>
      </c>
      <c r="N836" s="44">
        <f>IFERROR(VLOOKUP($C836,'World Cup GK'!B:AE,14,FALSE),0)</f>
        <v>14</v>
      </c>
      <c r="O836" s="44">
        <f>IFERROR(VLOOKUP($C836,'World Cup GK'!B:AE,11,FALSE),0)</f>
        <v>6</v>
      </c>
      <c r="P836" s="43">
        <f t="shared" si="214"/>
        <v>11.031000000000001</v>
      </c>
      <c r="S836" s="24"/>
      <c r="T836" s="266" t="s">
        <v>400</v>
      </c>
      <c r="U836" s="23" t="s">
        <v>992</v>
      </c>
      <c r="V836" s="30"/>
      <c r="W836" s="23">
        <v>480</v>
      </c>
      <c r="X836" s="23">
        <v>0</v>
      </c>
      <c r="Y836" s="23">
        <v>0</v>
      </c>
      <c r="Z836" s="23">
        <v>0</v>
      </c>
      <c r="AA836" s="23">
        <v>0</v>
      </c>
      <c r="AB836" s="23">
        <v>0</v>
      </c>
      <c r="AC836" s="44">
        <v>3</v>
      </c>
      <c r="AD836" s="44">
        <v>2</v>
      </c>
      <c r="AE836" s="44">
        <v>9</v>
      </c>
      <c r="AF836" s="44">
        <v>4</v>
      </c>
      <c r="AG836" s="43">
        <v>9.7840000000000007</v>
      </c>
      <c r="AI836" s="24"/>
      <c r="AJ836" s="266" t="s">
        <v>400</v>
      </c>
      <c r="AK836" s="23" t="s">
        <v>992</v>
      </c>
      <c r="AL836" s="30"/>
      <c r="AM836" s="397">
        <f t="shared" si="205"/>
        <v>90</v>
      </c>
      <c r="AN836" s="397">
        <f t="shared" si="206"/>
        <v>0</v>
      </c>
      <c r="AO836" s="397">
        <f t="shared" si="206"/>
        <v>0</v>
      </c>
      <c r="AP836" s="397">
        <f t="shared" si="207"/>
        <v>0</v>
      </c>
      <c r="AQ836" s="397">
        <f t="shared" si="207"/>
        <v>0</v>
      </c>
      <c r="AR836" s="397">
        <f t="shared" si="207"/>
        <v>0</v>
      </c>
      <c r="AS836" s="397">
        <f t="shared" si="204"/>
        <v>0</v>
      </c>
      <c r="AT836" s="397">
        <f t="shared" si="204"/>
        <v>0</v>
      </c>
      <c r="AU836" s="397">
        <f t="shared" si="204"/>
        <v>5</v>
      </c>
      <c r="AV836" s="397">
        <f t="shared" si="204"/>
        <v>2</v>
      </c>
      <c r="AW836" s="314">
        <f t="shared" si="222"/>
        <v>1.2469999999999999</v>
      </c>
    </row>
    <row r="837" spans="2:49" x14ac:dyDescent="0.25">
      <c r="B837" s="24"/>
      <c r="C837" s="277" t="s">
        <v>760</v>
      </c>
      <c r="D837" s="23" t="str">
        <f>IFERROR(VLOOKUP($C837,'World Cup Players'!B:X,3,FALSE),0)</f>
        <v>us United States</v>
      </c>
      <c r="E837" s="30"/>
      <c r="F837" s="23">
        <f>IFERROR(VLOOKUP($C837,'World Cup Players'!B:X,9,FALSE),0)</f>
        <v>360</v>
      </c>
      <c r="G837" s="23">
        <f>IFERROR(VLOOKUP($C837,'World Cup Players'!B:X,11,FALSE),0)</f>
        <v>0</v>
      </c>
      <c r="H837" s="23">
        <f>IFERROR(VLOOKUP($C837,'World Cup Players'!B:X,12,FALSE),0)</f>
        <v>0</v>
      </c>
      <c r="I837" s="23">
        <f>IFERROR(VLOOKUP($C837,'GAME WINNING GOALS'!A:B,2,FALSE),0)</f>
        <v>0</v>
      </c>
      <c r="J837" s="23">
        <f>IFERROR(VLOOKUP($C837,'World Cup Players'!B:X,17,FALSE),0)</f>
        <v>0</v>
      </c>
      <c r="K837" s="23">
        <f>IFERROR(VLOOKUP($C837,'World Cup Players'!B:X,18,FALSE),0)</f>
        <v>0</v>
      </c>
      <c r="L837" s="44">
        <f>IFERROR(VLOOKUP($C837,'World Cup GK'!B:AE,16,FALSE),0)</f>
        <v>3</v>
      </c>
      <c r="M837" s="44">
        <f>IFERROR(VLOOKUP($C837,'World Cup GK'!B:AE,19,FALSE),0)</f>
        <v>2</v>
      </c>
      <c r="N837" s="44">
        <f>IFERROR(VLOOKUP($C837,'World Cup GK'!B:AE,14,FALSE),0)</f>
        <v>8</v>
      </c>
      <c r="O837" s="44">
        <f>IFERROR(VLOOKUP($C837,'World Cup GK'!B:AE,11,FALSE),0)</f>
        <v>5</v>
      </c>
      <c r="P837" s="43">
        <f t="shared" si="214"/>
        <v>8.3379999999999992</v>
      </c>
      <c r="S837" s="24"/>
      <c r="T837" s="277" t="s">
        <v>760</v>
      </c>
      <c r="U837" s="23" t="s">
        <v>885</v>
      </c>
      <c r="V837" s="30"/>
      <c r="W837" s="23">
        <v>360</v>
      </c>
      <c r="X837" s="23">
        <v>0</v>
      </c>
      <c r="Y837" s="23">
        <v>0</v>
      </c>
      <c r="Z837" s="23">
        <v>0</v>
      </c>
      <c r="AA837" s="23">
        <v>0</v>
      </c>
      <c r="AB837" s="23">
        <v>0</v>
      </c>
      <c r="AC837" s="44">
        <v>3</v>
      </c>
      <c r="AD837" s="44">
        <v>2</v>
      </c>
      <c r="AE837" s="44">
        <v>8</v>
      </c>
      <c r="AF837" s="44">
        <v>5</v>
      </c>
      <c r="AG837" s="43">
        <v>8.3379999999999992</v>
      </c>
      <c r="AI837" s="24"/>
      <c r="AJ837" s="277" t="s">
        <v>760</v>
      </c>
      <c r="AK837" s="23" t="s">
        <v>885</v>
      </c>
      <c r="AL837" s="30"/>
      <c r="AM837" s="397">
        <f t="shared" si="205"/>
        <v>0</v>
      </c>
      <c r="AN837" s="397">
        <f t="shared" si="206"/>
        <v>0</v>
      </c>
      <c r="AO837" s="397">
        <f t="shared" si="206"/>
        <v>0</v>
      </c>
      <c r="AP837" s="397">
        <f t="shared" si="207"/>
        <v>0</v>
      </c>
      <c r="AQ837" s="397">
        <f t="shared" si="207"/>
        <v>0</v>
      </c>
      <c r="AR837" s="397">
        <f t="shared" si="207"/>
        <v>0</v>
      </c>
      <c r="AS837" s="397">
        <f t="shared" si="207"/>
        <v>0</v>
      </c>
      <c r="AT837" s="397">
        <f t="shared" si="207"/>
        <v>0</v>
      </c>
      <c r="AU837" s="397">
        <f t="shared" si="207"/>
        <v>0</v>
      </c>
      <c r="AV837" s="397">
        <f t="shared" si="207"/>
        <v>0</v>
      </c>
      <c r="AW837" s="314">
        <f t="shared" si="208"/>
        <v>0</v>
      </c>
    </row>
    <row r="838" spans="2:49" x14ac:dyDescent="0.25">
      <c r="B838" s="24"/>
      <c r="C838" s="294" t="s">
        <v>764</v>
      </c>
      <c r="D838" s="23" t="str">
        <f>IFERROR(VLOOKUP($C838,'World Cup Players'!B:X,3,FALSE),0)</f>
        <v>ca Canada</v>
      </c>
      <c r="E838" s="30"/>
      <c r="F838" s="23">
        <f>IFERROR(VLOOKUP($C838,'World Cup Players'!B:X,9,FALSE),0)</f>
        <v>450</v>
      </c>
      <c r="G838" s="23">
        <f>IFERROR(VLOOKUP($C838,'World Cup Players'!B:X,11,FALSE),0)</f>
        <v>0</v>
      </c>
      <c r="H838" s="23">
        <f>IFERROR(VLOOKUP($C838,'World Cup Players'!B:X,12,FALSE),0)</f>
        <v>0</v>
      </c>
      <c r="I838" s="23">
        <f>IFERROR(VLOOKUP($C838,'GAME WINNING GOALS'!A:B,2,FALSE),0)</f>
        <v>0</v>
      </c>
      <c r="J838" s="23">
        <f>IFERROR(VLOOKUP($C838,'World Cup Players'!#REF!,16,FALSE),0)</f>
        <v>0</v>
      </c>
      <c r="K838" s="23">
        <f>IFERROR(VLOOKUP($C838,'World Cup Players'!#REF!,16,FALSE),0)</f>
        <v>0</v>
      </c>
      <c r="L838" s="44">
        <f>IFERROR(VLOOKUP($C838,'World Cup GK'!B:AE,16,FALSE),0)</f>
        <v>2</v>
      </c>
      <c r="M838" s="44">
        <f>IFERROR(VLOOKUP($C838,'World Cup GK'!B:AE,19,FALSE),0)</f>
        <v>2</v>
      </c>
      <c r="N838" s="44">
        <f>IFERROR(VLOOKUP($C838,'World Cup GK'!B:AE,14,FALSE),0)</f>
        <v>6</v>
      </c>
      <c r="O838" s="44">
        <f>IFERROR(VLOOKUP($C838,'World Cup GK'!B:AE,11,FALSE),0)</f>
        <v>6</v>
      </c>
      <c r="P838" s="43">
        <f t="shared" si="214"/>
        <v>7.4349999999999987</v>
      </c>
      <c r="S838" s="24"/>
      <c r="T838" s="294" t="s">
        <v>764</v>
      </c>
      <c r="U838" s="23" t="s">
        <v>887</v>
      </c>
      <c r="V838" s="30"/>
      <c r="W838" s="23">
        <v>450</v>
      </c>
      <c r="X838" s="23">
        <v>0</v>
      </c>
      <c r="Y838" s="23">
        <v>0</v>
      </c>
      <c r="Z838" s="23">
        <v>0</v>
      </c>
      <c r="AA838" s="23">
        <v>0</v>
      </c>
      <c r="AB838" s="23">
        <v>0</v>
      </c>
      <c r="AC838" s="44">
        <v>2</v>
      </c>
      <c r="AD838" s="44">
        <v>2</v>
      </c>
      <c r="AE838" s="44">
        <v>6</v>
      </c>
      <c r="AF838" s="44">
        <v>6</v>
      </c>
      <c r="AG838" s="43">
        <v>7.4349999999999987</v>
      </c>
      <c r="AI838" s="24"/>
      <c r="AJ838" s="294" t="s">
        <v>764</v>
      </c>
      <c r="AK838" s="23" t="s">
        <v>887</v>
      </c>
      <c r="AL838" s="30"/>
      <c r="AM838" s="397">
        <f t="shared" ref="AM838:AM901" si="223">F838-W838</f>
        <v>0</v>
      </c>
      <c r="AN838" s="397">
        <f t="shared" ref="AN838:AO901" si="224">G838-X838</f>
        <v>0</v>
      </c>
      <c r="AO838" s="397">
        <f t="shared" si="224"/>
        <v>0</v>
      </c>
      <c r="AP838" s="397">
        <f t="shared" ref="AP838:AS901" si="225">I838-Z838</f>
        <v>0</v>
      </c>
      <c r="AQ838" s="397">
        <f t="shared" si="225"/>
        <v>0</v>
      </c>
      <c r="AR838" s="397">
        <f t="shared" si="225"/>
        <v>0</v>
      </c>
      <c r="AS838" s="397">
        <f t="shared" si="225"/>
        <v>0</v>
      </c>
      <c r="AT838" s="397">
        <f t="shared" ref="AT838:AV901" si="226">M838-AD838</f>
        <v>0</v>
      </c>
      <c r="AU838" s="397">
        <f t="shared" si="226"/>
        <v>0</v>
      </c>
      <c r="AV838" s="397">
        <f t="shared" si="226"/>
        <v>0</v>
      </c>
      <c r="AW838" s="314">
        <f t="shared" ref="AW838:AW900" si="227">AG838-P838</f>
        <v>0</v>
      </c>
    </row>
    <row r="839" spans="2:49" x14ac:dyDescent="0.25">
      <c r="B839" s="24"/>
      <c r="C839" s="265" t="s">
        <v>303</v>
      </c>
      <c r="D839" s="23">
        <f>IFERROR(VLOOKUP($C839,'World Cup Players'!B:X,3,FALSE),0)</f>
        <v>0</v>
      </c>
      <c r="E839" s="30"/>
      <c r="L839" s="44"/>
      <c r="M839" s="44"/>
      <c r="N839" s="44"/>
      <c r="O839" s="44"/>
      <c r="S839" s="24"/>
      <c r="T839" s="265" t="s">
        <v>303</v>
      </c>
      <c r="U839" s="23">
        <v>0</v>
      </c>
      <c r="V839" s="30"/>
      <c r="W839" s="23">
        <v>0</v>
      </c>
      <c r="X839" s="23">
        <v>0</v>
      </c>
      <c r="Y839" s="23">
        <v>0</v>
      </c>
      <c r="Z839" s="23">
        <v>0</v>
      </c>
      <c r="AA839" s="23">
        <v>0</v>
      </c>
      <c r="AB839" s="23">
        <v>0</v>
      </c>
      <c r="AC839" s="44">
        <v>0</v>
      </c>
      <c r="AD839" s="44">
        <v>0</v>
      </c>
      <c r="AE839" s="44">
        <v>0</v>
      </c>
      <c r="AF839" s="44">
        <v>0</v>
      </c>
      <c r="AG839" s="43">
        <v>0</v>
      </c>
      <c r="AI839" s="24"/>
      <c r="AJ839" s="265" t="s">
        <v>303</v>
      </c>
      <c r="AK839" s="23">
        <v>0</v>
      </c>
      <c r="AL839" s="30"/>
      <c r="AM839" s="397">
        <f t="shared" si="223"/>
        <v>0</v>
      </c>
      <c r="AN839" s="397">
        <f t="shared" si="224"/>
        <v>0</v>
      </c>
      <c r="AO839" s="397">
        <f t="shared" si="224"/>
        <v>0</v>
      </c>
      <c r="AP839" s="397">
        <f t="shared" si="225"/>
        <v>0</v>
      </c>
      <c r="AQ839" s="397">
        <f t="shared" si="225"/>
        <v>0</v>
      </c>
      <c r="AR839" s="397">
        <f t="shared" si="225"/>
        <v>0</v>
      </c>
      <c r="AS839" s="397">
        <f t="shared" si="225"/>
        <v>0</v>
      </c>
      <c r="AT839" s="397">
        <f t="shared" si="226"/>
        <v>0</v>
      </c>
      <c r="AU839" s="397">
        <f t="shared" si="226"/>
        <v>0</v>
      </c>
      <c r="AV839" s="397">
        <f t="shared" si="226"/>
        <v>0</v>
      </c>
      <c r="AW839" s="314">
        <f t="shared" ref="AW839:AW844" si="228">P839-AG839</f>
        <v>0</v>
      </c>
    </row>
    <row r="840" spans="2:49" x14ac:dyDescent="0.25">
      <c r="B840" s="24"/>
      <c r="C840" s="265" t="s">
        <v>307</v>
      </c>
      <c r="D840" s="23">
        <f>IFERROR(VLOOKUP($C840,'World Cup Players'!B:X,3,FALSE),0)</f>
        <v>0</v>
      </c>
      <c r="E840" s="30"/>
      <c r="L840" s="44"/>
      <c r="M840" s="44"/>
      <c r="N840" s="44"/>
      <c r="O840" s="44"/>
      <c r="S840" s="24"/>
      <c r="T840" s="265" t="s">
        <v>307</v>
      </c>
      <c r="U840" s="23">
        <v>0</v>
      </c>
      <c r="V840" s="30"/>
      <c r="W840" s="23">
        <v>0</v>
      </c>
      <c r="X840" s="23">
        <v>0</v>
      </c>
      <c r="Y840" s="23">
        <v>0</v>
      </c>
      <c r="Z840" s="23">
        <v>0</v>
      </c>
      <c r="AA840" s="23">
        <v>0</v>
      </c>
      <c r="AB840" s="23">
        <v>0</v>
      </c>
      <c r="AC840" s="44">
        <v>0</v>
      </c>
      <c r="AD840" s="44">
        <v>0</v>
      </c>
      <c r="AE840" s="44">
        <v>0</v>
      </c>
      <c r="AF840" s="44">
        <v>0</v>
      </c>
      <c r="AG840" s="43">
        <v>0</v>
      </c>
      <c r="AI840" s="24"/>
      <c r="AJ840" s="265" t="s">
        <v>307</v>
      </c>
      <c r="AK840" s="23">
        <v>0</v>
      </c>
      <c r="AL840" s="30"/>
      <c r="AM840" s="397">
        <f t="shared" si="223"/>
        <v>0</v>
      </c>
      <c r="AN840" s="397">
        <f t="shared" si="224"/>
        <v>0</v>
      </c>
      <c r="AO840" s="397">
        <f t="shared" si="224"/>
        <v>0</v>
      </c>
      <c r="AP840" s="397">
        <f t="shared" si="225"/>
        <v>0</v>
      </c>
      <c r="AQ840" s="397">
        <f t="shared" si="225"/>
        <v>0</v>
      </c>
      <c r="AR840" s="397">
        <f t="shared" si="225"/>
        <v>0</v>
      </c>
      <c r="AS840" s="397">
        <f t="shared" si="225"/>
        <v>0</v>
      </c>
      <c r="AT840" s="397">
        <f t="shared" si="226"/>
        <v>0</v>
      </c>
      <c r="AU840" s="397">
        <f t="shared" si="226"/>
        <v>0</v>
      </c>
      <c r="AV840" s="397">
        <f t="shared" si="226"/>
        <v>0</v>
      </c>
      <c r="AW840" s="314">
        <f t="shared" si="228"/>
        <v>0</v>
      </c>
    </row>
    <row r="841" spans="2:49" x14ac:dyDescent="0.25">
      <c r="B841" s="24"/>
      <c r="C841" s="265" t="s">
        <v>298</v>
      </c>
      <c r="D841" s="23">
        <f>IFERROR(VLOOKUP($C841,'World Cup Players'!B:X,3,FALSE),0)</f>
        <v>0</v>
      </c>
      <c r="E841" s="30"/>
      <c r="L841" s="44"/>
      <c r="M841" s="44"/>
      <c r="N841" s="44"/>
      <c r="O841" s="44"/>
      <c r="S841" s="24"/>
      <c r="T841" s="265" t="s">
        <v>298</v>
      </c>
      <c r="U841" s="23">
        <v>0</v>
      </c>
      <c r="V841" s="30"/>
      <c r="W841" s="23">
        <v>0</v>
      </c>
      <c r="X841" s="23">
        <v>0</v>
      </c>
      <c r="Y841" s="23">
        <v>0</v>
      </c>
      <c r="Z841" s="23">
        <v>0</v>
      </c>
      <c r="AA841" s="23">
        <v>0</v>
      </c>
      <c r="AB841" s="23">
        <v>0</v>
      </c>
      <c r="AC841" s="44">
        <v>0</v>
      </c>
      <c r="AD841" s="44">
        <v>0</v>
      </c>
      <c r="AE841" s="44">
        <v>0</v>
      </c>
      <c r="AF841" s="44">
        <v>0</v>
      </c>
      <c r="AG841" s="43">
        <v>0</v>
      </c>
      <c r="AI841" s="24"/>
      <c r="AJ841" s="265" t="s">
        <v>298</v>
      </c>
      <c r="AK841" s="23">
        <v>0</v>
      </c>
      <c r="AL841" s="30"/>
      <c r="AM841" s="397">
        <f t="shared" si="223"/>
        <v>0</v>
      </c>
      <c r="AN841" s="397">
        <f t="shared" si="224"/>
        <v>0</v>
      </c>
      <c r="AO841" s="397">
        <f t="shared" si="224"/>
        <v>0</v>
      </c>
      <c r="AP841" s="397">
        <f t="shared" si="225"/>
        <v>0</v>
      </c>
      <c r="AQ841" s="397">
        <f t="shared" si="225"/>
        <v>0</v>
      </c>
      <c r="AR841" s="397">
        <f t="shared" si="225"/>
        <v>0</v>
      </c>
      <c r="AS841" s="397">
        <f t="shared" si="225"/>
        <v>0</v>
      </c>
      <c r="AT841" s="397">
        <f t="shared" si="226"/>
        <v>0</v>
      </c>
      <c r="AU841" s="397">
        <f t="shared" si="226"/>
        <v>0</v>
      </c>
      <c r="AV841" s="397">
        <f t="shared" si="226"/>
        <v>0</v>
      </c>
      <c r="AW841" s="314">
        <f t="shared" si="228"/>
        <v>0</v>
      </c>
    </row>
    <row r="842" spans="2:49" ht="16.5" thickBot="1" x14ac:dyDescent="0.3">
      <c r="B842" s="40" t="s">
        <v>144</v>
      </c>
      <c r="C842" s="293"/>
      <c r="D842" s="35">
        <f t="shared" ref="D842:E842" si="229">SUM(D843:D868)</f>
        <v>0</v>
      </c>
      <c r="E842" s="35">
        <f t="shared" si="229"/>
        <v>0</v>
      </c>
      <c r="F842" s="35">
        <f>SUM(F843:F872)</f>
        <v>10059</v>
      </c>
      <c r="G842" s="35">
        <f t="shared" ref="G842:O842" si="230">SUM(G843:G872)</f>
        <v>26</v>
      </c>
      <c r="H842" s="35">
        <f t="shared" si="230"/>
        <v>23</v>
      </c>
      <c r="I842" s="35">
        <f t="shared" si="230"/>
        <v>11</v>
      </c>
      <c r="J842" s="35">
        <f t="shared" si="230"/>
        <v>6</v>
      </c>
      <c r="K842" s="35">
        <f t="shared" si="230"/>
        <v>0</v>
      </c>
      <c r="L842" s="35">
        <f>SUM(L843:L872)</f>
        <v>16</v>
      </c>
      <c r="M842" s="35">
        <f t="shared" si="230"/>
        <v>9</v>
      </c>
      <c r="N842" s="35">
        <f t="shared" si="230"/>
        <v>54</v>
      </c>
      <c r="O842" s="35">
        <f t="shared" si="230"/>
        <v>27</v>
      </c>
      <c r="P842" s="43">
        <f t="shared" si="214"/>
        <v>171.03970000000001</v>
      </c>
      <c r="S842" s="40" t="s">
        <v>144</v>
      </c>
      <c r="T842" s="293"/>
      <c r="U842" s="35">
        <v>0</v>
      </c>
      <c r="V842" s="35">
        <v>0</v>
      </c>
      <c r="W842" s="35">
        <v>8424</v>
      </c>
      <c r="X842" s="35">
        <v>20</v>
      </c>
      <c r="Y842" s="35">
        <v>21</v>
      </c>
      <c r="Z842" s="35">
        <v>8</v>
      </c>
      <c r="AA842" s="35">
        <v>4</v>
      </c>
      <c r="AB842" s="35">
        <v>0</v>
      </c>
      <c r="AC842" s="35">
        <v>14</v>
      </c>
      <c r="AD842" s="35">
        <v>8</v>
      </c>
      <c r="AE842" s="35">
        <v>42</v>
      </c>
      <c r="AF842" s="35">
        <v>20</v>
      </c>
      <c r="AG842" s="43">
        <v>143.3192</v>
      </c>
      <c r="AI842" s="40" t="s">
        <v>144</v>
      </c>
      <c r="AJ842" s="293"/>
      <c r="AK842" s="35">
        <v>0</v>
      </c>
      <c r="AL842" s="35">
        <v>0</v>
      </c>
      <c r="AM842" s="397">
        <f t="shared" si="223"/>
        <v>1635</v>
      </c>
      <c r="AN842" s="397">
        <f t="shared" si="224"/>
        <v>6</v>
      </c>
      <c r="AO842" s="397">
        <f t="shared" si="224"/>
        <v>2</v>
      </c>
      <c r="AP842" s="397">
        <f t="shared" si="225"/>
        <v>3</v>
      </c>
      <c r="AQ842" s="397">
        <f t="shared" si="225"/>
        <v>2</v>
      </c>
      <c r="AR842" s="397">
        <f t="shared" si="225"/>
        <v>0</v>
      </c>
      <c r="AS842" s="397">
        <f t="shared" si="225"/>
        <v>2</v>
      </c>
      <c r="AT842" s="397">
        <f t="shared" si="226"/>
        <v>1</v>
      </c>
      <c r="AU842" s="397">
        <f t="shared" si="226"/>
        <v>12</v>
      </c>
      <c r="AV842" s="397">
        <f t="shared" si="226"/>
        <v>7</v>
      </c>
      <c r="AW842" s="314">
        <f t="shared" si="228"/>
        <v>27.720500000000015</v>
      </c>
    </row>
    <row r="843" spans="2:49" ht="16.5" thickBot="1" x14ac:dyDescent="0.3">
      <c r="B843" s="24"/>
      <c r="C843" s="301" t="s">
        <v>425</v>
      </c>
      <c r="D843" s="23" t="str">
        <f>IFERROR(VLOOKUP($C843,'World Cup Players'!B:X,3,FALSE),0)</f>
        <v>fr France</v>
      </c>
      <c r="E843" s="30"/>
      <c r="F843" s="23">
        <f>IFERROR(VLOOKUP($C843,'World Cup Players'!B:X,9,FALSE),0)</f>
        <v>605</v>
      </c>
      <c r="G843" s="23">
        <f>IFERROR(VLOOKUP($C843,'World Cup Players'!B:X,11,FALSE),0)</f>
        <v>8</v>
      </c>
      <c r="H843" s="23">
        <f>IFERROR(VLOOKUP($C843,'World Cup Players'!B:X,12,FALSE),0)</f>
        <v>3</v>
      </c>
      <c r="I843" s="23">
        <f>IFERROR(VLOOKUP($C843,'GAME WINNING GOALS'!A:B,2,FALSE),0)</f>
        <v>4</v>
      </c>
      <c r="J843" s="23">
        <f>IFERROR(VLOOKUP($C843,'World Cup Players'!B:X,17,FALSE),0)</f>
        <v>1</v>
      </c>
      <c r="K843" s="23">
        <f>IFERROR(VLOOKUP($C843,'World Cup Players'!B:X,18,FALSE),0)</f>
        <v>0</v>
      </c>
      <c r="L843" s="44">
        <f>IFERROR(VLOOKUP($C843,'World Cup GK'!B:AE,16,FALSE),0)</f>
        <v>0</v>
      </c>
      <c r="M843" s="44">
        <f>IFERROR(VLOOKUP($C843,'World Cup GK'!B:AE,19,FALSE),0)</f>
        <v>0</v>
      </c>
      <c r="N843" s="44">
        <f>IFERROR(VLOOKUP($C843,'World Cup GK'!B:AE,14,FALSE),0)</f>
        <v>0</v>
      </c>
      <c r="O843" s="44">
        <f>IFERROR(VLOOKUP($C843,'World Cup GK'!B:AE,11,FALSE),0)</f>
        <v>0</v>
      </c>
      <c r="P843" s="43">
        <f t="shared" si="214"/>
        <v>19.7715</v>
      </c>
      <c r="S843" s="24"/>
      <c r="T843" s="301" t="s">
        <v>425</v>
      </c>
      <c r="U843" s="23" t="s">
        <v>1420</v>
      </c>
      <c r="V843" s="30"/>
      <c r="W843" s="23">
        <v>439</v>
      </c>
      <c r="X843" s="23">
        <v>7</v>
      </c>
      <c r="Y843" s="23">
        <v>2</v>
      </c>
      <c r="Z843" s="23">
        <v>3</v>
      </c>
      <c r="AA843" s="23">
        <v>0</v>
      </c>
      <c r="AB843" s="23">
        <v>0</v>
      </c>
      <c r="AC843" s="44">
        <v>0</v>
      </c>
      <c r="AD843" s="44">
        <v>0</v>
      </c>
      <c r="AE843" s="44">
        <v>0</v>
      </c>
      <c r="AF843" s="44">
        <v>0</v>
      </c>
      <c r="AG843" s="43">
        <v>15.643699999999999</v>
      </c>
      <c r="AI843" s="24"/>
      <c r="AJ843" s="301" t="s">
        <v>425</v>
      </c>
      <c r="AK843" s="23" t="s">
        <v>1420</v>
      </c>
      <c r="AL843" s="30"/>
      <c r="AM843" s="397">
        <f t="shared" si="223"/>
        <v>166</v>
      </c>
      <c r="AN843" s="397">
        <f t="shared" si="224"/>
        <v>1</v>
      </c>
      <c r="AO843" s="397">
        <f t="shared" si="224"/>
        <v>1</v>
      </c>
      <c r="AP843" s="397">
        <f t="shared" si="225"/>
        <v>1</v>
      </c>
      <c r="AQ843" s="397">
        <f t="shared" si="225"/>
        <v>1</v>
      </c>
      <c r="AR843" s="397">
        <f t="shared" si="225"/>
        <v>0</v>
      </c>
      <c r="AS843" s="397">
        <f t="shared" si="225"/>
        <v>0</v>
      </c>
      <c r="AT843" s="397">
        <f t="shared" si="226"/>
        <v>0</v>
      </c>
      <c r="AU843" s="397">
        <f t="shared" si="226"/>
        <v>0</v>
      </c>
      <c r="AV843" s="397">
        <f t="shared" si="226"/>
        <v>0</v>
      </c>
      <c r="AW843" s="314">
        <f t="shared" si="228"/>
        <v>4.1278000000000006</v>
      </c>
    </row>
    <row r="844" spans="2:49" ht="16.5" thickBot="1" x14ac:dyDescent="0.3">
      <c r="B844" s="24"/>
      <c r="C844" s="302" t="s">
        <v>5</v>
      </c>
      <c r="D844" s="23" t="str">
        <f>IFERROR(VLOOKUP($C844,'World Cup Players'!B:X,3,FALSE),0)</f>
        <v>eng England</v>
      </c>
      <c r="E844" s="30"/>
      <c r="F844" s="23">
        <f>IFERROR(VLOOKUP($C844,'World Cup Players'!B:X,9,FALSE),0)</f>
        <v>652</v>
      </c>
      <c r="G844" s="23">
        <f>IFERROR(VLOOKUP($C844,'World Cup Players'!B:X,11,FALSE),0)</f>
        <v>6</v>
      </c>
      <c r="H844" s="23">
        <f>IFERROR(VLOOKUP($C844,'World Cup Players'!B:X,12,FALSE),0)</f>
        <v>1</v>
      </c>
      <c r="I844" s="23">
        <f>IFERROR(VLOOKUP($C844,'GAME WINNING GOALS'!A:B,2,FALSE),0)</f>
        <v>2</v>
      </c>
      <c r="J844" s="23">
        <f>IFERROR(VLOOKUP($C844,'World Cup Players'!B:X,17,FALSE),0)</f>
        <v>0</v>
      </c>
      <c r="K844" s="23">
        <f>IFERROR(VLOOKUP($C844,'World Cup Players'!B:X,18,FALSE),0)</f>
        <v>0</v>
      </c>
      <c r="L844" s="44">
        <f>IFERROR(VLOOKUP($C844,'World Cup GK'!B:AE,16,FALSE),0)</f>
        <v>0</v>
      </c>
      <c r="M844" s="44">
        <f>IFERROR(VLOOKUP($C844,'World Cup GK'!B:AE,19,FALSE),0)</f>
        <v>0</v>
      </c>
      <c r="N844" s="44">
        <f>IFERROR(VLOOKUP($C844,'World Cup GK'!B:AE,14,FALSE),0)</f>
        <v>0</v>
      </c>
      <c r="O844" s="44">
        <f>IFERROR(VLOOKUP($C844,'World Cup GK'!B:AE,11,FALSE),0)</f>
        <v>0</v>
      </c>
      <c r="P844" s="43">
        <f t="shared" si="214"/>
        <v>14.4116</v>
      </c>
      <c r="S844" s="24"/>
      <c r="T844" s="302" t="s">
        <v>5</v>
      </c>
      <c r="U844" s="23" t="s">
        <v>1542</v>
      </c>
      <c r="V844" s="30"/>
      <c r="W844" s="23">
        <v>442</v>
      </c>
      <c r="X844" s="23">
        <v>6</v>
      </c>
      <c r="Y844" s="23">
        <v>1</v>
      </c>
      <c r="Z844" s="23">
        <v>2</v>
      </c>
      <c r="AA844" s="23">
        <v>0</v>
      </c>
      <c r="AB844" s="23">
        <v>0</v>
      </c>
      <c r="AC844" s="44">
        <v>0</v>
      </c>
      <c r="AD844" s="44">
        <v>0</v>
      </c>
      <c r="AE844" s="44">
        <v>0</v>
      </c>
      <c r="AF844" s="44">
        <v>0</v>
      </c>
      <c r="AG844" s="43">
        <v>12.6686</v>
      </c>
      <c r="AI844" s="24"/>
      <c r="AJ844" s="302" t="s">
        <v>5</v>
      </c>
      <c r="AK844" s="23" t="s">
        <v>1542</v>
      </c>
      <c r="AL844" s="30"/>
      <c r="AM844" s="397">
        <f t="shared" si="223"/>
        <v>210</v>
      </c>
      <c r="AN844" s="397">
        <f t="shared" si="224"/>
        <v>0</v>
      </c>
      <c r="AO844" s="397">
        <f t="shared" si="224"/>
        <v>0</v>
      </c>
      <c r="AP844" s="397">
        <f t="shared" si="225"/>
        <v>0</v>
      </c>
      <c r="AQ844" s="397">
        <f t="shared" si="225"/>
        <v>0</v>
      </c>
      <c r="AR844" s="397">
        <f t="shared" si="225"/>
        <v>0</v>
      </c>
      <c r="AS844" s="397">
        <f t="shared" si="225"/>
        <v>0</v>
      </c>
      <c r="AT844" s="397">
        <f t="shared" si="226"/>
        <v>0</v>
      </c>
      <c r="AU844" s="397">
        <f t="shared" si="226"/>
        <v>0</v>
      </c>
      <c r="AV844" s="397">
        <f t="shared" si="226"/>
        <v>0</v>
      </c>
      <c r="AW844" s="314">
        <f t="shared" si="228"/>
        <v>1.7430000000000003</v>
      </c>
    </row>
    <row r="845" spans="2:49" ht="16.5" thickBot="1" x14ac:dyDescent="0.3">
      <c r="B845" s="24"/>
      <c r="C845" s="302" t="s">
        <v>613</v>
      </c>
      <c r="D845" s="23" t="str">
        <f>IFERROR(VLOOKUP($C845,'World Cup Players'!B:X,3,FALSE),0)</f>
        <v>de Germany</v>
      </c>
      <c r="E845" s="30"/>
      <c r="F845" s="23">
        <f>IFERROR(VLOOKUP($C845,'World Cup Players'!B:X,9,FALSE),0)</f>
        <v>361</v>
      </c>
      <c r="G845" s="23">
        <f>IFERROR(VLOOKUP($C845,'World Cup Players'!B:X,11,FALSE),0)</f>
        <v>0</v>
      </c>
      <c r="H845" s="23">
        <f>IFERROR(VLOOKUP($C845,'World Cup Players'!B:X,12,FALSE),0)</f>
        <v>3</v>
      </c>
      <c r="I845" s="23">
        <f>IFERROR(VLOOKUP($C845,'GAME WINNING GOALS'!A:B,2,FALSE),0)</f>
        <v>0</v>
      </c>
      <c r="J845" s="23">
        <f>IFERROR(VLOOKUP($C845,'World Cup Players'!B:X,17,FALSE),0)</f>
        <v>0</v>
      </c>
      <c r="K845" s="23">
        <f>IFERROR(VLOOKUP($C845,'World Cup Players'!B:X,18,FALSE),0)</f>
        <v>0</v>
      </c>
      <c r="L845" s="44">
        <f>IFERROR(VLOOKUP($C845,'World Cup GK'!B:AE,16,FALSE),0)</f>
        <v>0</v>
      </c>
      <c r="M845" s="44">
        <f>IFERROR(VLOOKUP($C845,'World Cup GK'!B:AE,19,FALSE),0)</f>
        <v>0</v>
      </c>
      <c r="N845" s="44">
        <f>IFERROR(VLOOKUP($C845,'World Cup GK'!B:AE,14,FALSE),0)</f>
        <v>0</v>
      </c>
      <c r="O845" s="44">
        <f>IFERROR(VLOOKUP($C845,'World Cup GK'!B:AE,11,FALSE),0)</f>
        <v>0</v>
      </c>
      <c r="P845" s="43">
        <f t="shared" si="214"/>
        <v>5.9962999999999997</v>
      </c>
      <c r="S845" s="24"/>
      <c r="T845" s="302" t="s">
        <v>613</v>
      </c>
      <c r="U845" s="23" t="s">
        <v>634</v>
      </c>
      <c r="V845" s="30"/>
      <c r="W845" s="23">
        <v>361</v>
      </c>
      <c r="X845" s="23">
        <v>0</v>
      </c>
      <c r="Y845" s="23">
        <v>3</v>
      </c>
      <c r="Z845" s="23">
        <v>0</v>
      </c>
      <c r="AA845" s="23">
        <v>0</v>
      </c>
      <c r="AB845" s="23">
        <v>0</v>
      </c>
      <c r="AC845" s="44">
        <v>0</v>
      </c>
      <c r="AD845" s="44">
        <v>0</v>
      </c>
      <c r="AE845" s="44">
        <v>0</v>
      </c>
      <c r="AF845" s="44">
        <v>0</v>
      </c>
      <c r="AG845" s="43">
        <v>5.9962999999999997</v>
      </c>
      <c r="AI845" s="24"/>
      <c r="AJ845" s="302" t="s">
        <v>613</v>
      </c>
      <c r="AK845" s="23" t="s">
        <v>634</v>
      </c>
      <c r="AL845" s="30"/>
      <c r="AM845" s="397">
        <f t="shared" si="223"/>
        <v>0</v>
      </c>
      <c r="AN845" s="397">
        <f t="shared" si="224"/>
        <v>0</v>
      </c>
      <c r="AO845" s="397">
        <f t="shared" si="224"/>
        <v>0</v>
      </c>
      <c r="AP845" s="397">
        <f t="shared" si="225"/>
        <v>0</v>
      </c>
      <c r="AQ845" s="397">
        <f t="shared" si="225"/>
        <v>0</v>
      </c>
      <c r="AR845" s="397">
        <f t="shared" si="225"/>
        <v>0</v>
      </c>
      <c r="AS845" s="397">
        <f t="shared" si="225"/>
        <v>0</v>
      </c>
      <c r="AT845" s="397">
        <f t="shared" si="226"/>
        <v>0</v>
      </c>
      <c r="AU845" s="397">
        <f t="shared" si="226"/>
        <v>0</v>
      </c>
      <c r="AV845" s="397">
        <f t="shared" si="226"/>
        <v>0</v>
      </c>
      <c r="AW845" s="314">
        <f t="shared" si="227"/>
        <v>0</v>
      </c>
    </row>
    <row r="846" spans="2:49" ht="16.5" thickBot="1" x14ac:dyDescent="0.3">
      <c r="B846" s="24"/>
      <c r="C846" s="302" t="s">
        <v>249</v>
      </c>
      <c r="D846" s="23" t="str">
        <f>IFERROR(VLOOKUP($C846,'World Cup Players'!B:X,3,FALSE),0)</f>
        <v>br Brazil</v>
      </c>
      <c r="E846" s="30"/>
      <c r="F846" s="23">
        <f>IFERROR(VLOOKUP($C846,'World Cup Players'!B:X,9,FALSE),0)</f>
        <v>129</v>
      </c>
      <c r="G846" s="23">
        <f>IFERROR(VLOOKUP($C846,'World Cup Players'!B:X,11,FALSE),0)</f>
        <v>0</v>
      </c>
      <c r="H846" s="23">
        <f>IFERROR(VLOOKUP($C846,'World Cup Players'!B:X,12,FALSE),0)</f>
        <v>0</v>
      </c>
      <c r="I846" s="23">
        <f>IFERROR(VLOOKUP($C846,'GAME WINNING GOALS'!A:B,2,FALSE),0)</f>
        <v>0</v>
      </c>
      <c r="J846" s="23">
        <f>IFERROR(VLOOKUP($C846,'World Cup Players'!B:X,17,FALSE),0)</f>
        <v>0</v>
      </c>
      <c r="K846" s="23">
        <f>IFERROR(VLOOKUP($C846,'World Cup Players'!B:X,18,FALSE),0)</f>
        <v>0</v>
      </c>
      <c r="L846" s="44">
        <f>IFERROR(VLOOKUP($C846,'World Cup GK'!B:AE,16,FALSE),0)</f>
        <v>0</v>
      </c>
      <c r="M846" s="44">
        <f>IFERROR(VLOOKUP($C846,'World Cup GK'!B:AE,19,FALSE),0)</f>
        <v>0</v>
      </c>
      <c r="N846" s="44">
        <f>IFERROR(VLOOKUP($C846,'World Cup GK'!B:AE,14,FALSE),0)</f>
        <v>0</v>
      </c>
      <c r="O846" s="44">
        <f>IFERROR(VLOOKUP($C846,'World Cup GK'!B:AE,11,FALSE),0)</f>
        <v>0</v>
      </c>
      <c r="P846" s="43">
        <f t="shared" si="214"/>
        <v>1.0707</v>
      </c>
      <c r="S846" s="24"/>
      <c r="T846" s="302" t="s">
        <v>249</v>
      </c>
      <c r="U846" s="23" t="s">
        <v>989</v>
      </c>
      <c r="V846" s="30"/>
      <c r="W846" s="23">
        <v>129</v>
      </c>
      <c r="X846" s="23">
        <v>0</v>
      </c>
      <c r="Y846" s="23">
        <v>0</v>
      </c>
      <c r="Z846" s="23">
        <v>0</v>
      </c>
      <c r="AA846" s="23">
        <v>0</v>
      </c>
      <c r="AB846" s="23">
        <v>0</v>
      </c>
      <c r="AC846" s="44">
        <v>0</v>
      </c>
      <c r="AD846" s="44">
        <v>0</v>
      </c>
      <c r="AE846" s="44">
        <v>0</v>
      </c>
      <c r="AF846" s="44">
        <v>0</v>
      </c>
      <c r="AG846" s="43">
        <v>1.0707</v>
      </c>
      <c r="AI846" s="24"/>
      <c r="AJ846" s="302" t="s">
        <v>249</v>
      </c>
      <c r="AK846" s="23" t="s">
        <v>989</v>
      </c>
      <c r="AL846" s="30"/>
      <c r="AM846" s="397">
        <f t="shared" si="223"/>
        <v>0</v>
      </c>
      <c r="AN846" s="397">
        <f t="shared" si="224"/>
        <v>0</v>
      </c>
      <c r="AO846" s="397">
        <f t="shared" si="224"/>
        <v>0</v>
      </c>
      <c r="AP846" s="397">
        <f t="shared" si="225"/>
        <v>0</v>
      </c>
      <c r="AQ846" s="397">
        <f t="shared" si="225"/>
        <v>0</v>
      </c>
      <c r="AR846" s="397">
        <f t="shared" si="225"/>
        <v>0</v>
      </c>
      <c r="AS846" s="397">
        <f t="shared" si="225"/>
        <v>0</v>
      </c>
      <c r="AT846" s="397">
        <f t="shared" si="226"/>
        <v>0</v>
      </c>
      <c r="AU846" s="397">
        <f t="shared" si="226"/>
        <v>0</v>
      </c>
      <c r="AV846" s="397">
        <f t="shared" si="226"/>
        <v>0</v>
      </c>
      <c r="AW846" s="314">
        <f t="shared" si="227"/>
        <v>0</v>
      </c>
    </row>
    <row r="847" spans="2:49" ht="16.5" thickBot="1" x14ac:dyDescent="0.3">
      <c r="B847" s="24"/>
      <c r="C847" s="302" t="s">
        <v>359</v>
      </c>
      <c r="D847" s="23" t="str">
        <f>IFERROR(VLOOKUP($C847,'World Cup Players'!B:X,3,FALSE),0)</f>
        <v>eng England</v>
      </c>
      <c r="E847" s="30"/>
      <c r="F847" s="23">
        <f>IFERROR(VLOOKUP($C847,'World Cup Players'!B:X,9,FALSE),0)</f>
        <v>268</v>
      </c>
      <c r="G847" s="23">
        <f>IFERROR(VLOOKUP($C847,'World Cup Players'!B:X,11,FALSE),0)</f>
        <v>0</v>
      </c>
      <c r="H847" s="23">
        <f>IFERROR(VLOOKUP($C847,'World Cup Players'!B:X,12,FALSE),0)</f>
        <v>3</v>
      </c>
      <c r="I847" s="23">
        <f>IFERROR(VLOOKUP($C847,'GAME WINNING GOALS'!A:B,2,FALSE),0)</f>
        <v>0</v>
      </c>
      <c r="J847" s="23">
        <f>IFERROR(VLOOKUP($C847,'World Cup Players'!B:X,17,FALSE),0)</f>
        <v>0</v>
      </c>
      <c r="K847" s="23">
        <f>IFERROR(VLOOKUP($C847,'World Cup Players'!B:X,18,FALSE),0)</f>
        <v>0</v>
      </c>
      <c r="L847" s="44">
        <f>IFERROR(VLOOKUP($C847,'World Cup GK'!B:AE,16,FALSE),0)</f>
        <v>0</v>
      </c>
      <c r="M847" s="44">
        <f>IFERROR(VLOOKUP($C847,'World Cup GK'!B:AE,19,FALSE),0)</f>
        <v>0</v>
      </c>
      <c r="N847" s="44">
        <f>IFERROR(VLOOKUP($C847,'World Cup GK'!B:AE,14,FALSE),0)</f>
        <v>0</v>
      </c>
      <c r="O847" s="44">
        <f>IFERROR(VLOOKUP($C847,'World Cup GK'!B:AE,11,FALSE),0)</f>
        <v>0</v>
      </c>
      <c r="P847" s="43">
        <f t="shared" si="214"/>
        <v>5.2244000000000002</v>
      </c>
      <c r="S847" s="24"/>
      <c r="T847" s="302" t="s">
        <v>359</v>
      </c>
      <c r="U847" s="23" t="s">
        <v>1542</v>
      </c>
      <c r="V847" s="30"/>
      <c r="W847" s="23">
        <v>193</v>
      </c>
      <c r="X847" s="23">
        <v>0</v>
      </c>
      <c r="Y847" s="23">
        <v>3</v>
      </c>
      <c r="Z847" s="23">
        <v>0</v>
      </c>
      <c r="AA847" s="23">
        <v>0</v>
      </c>
      <c r="AB847" s="23">
        <v>0</v>
      </c>
      <c r="AC847" s="44">
        <v>0</v>
      </c>
      <c r="AD847" s="44">
        <v>0</v>
      </c>
      <c r="AE847" s="44">
        <v>0</v>
      </c>
      <c r="AF847" s="44">
        <v>0</v>
      </c>
      <c r="AG847" s="43">
        <v>4.6019000000000005</v>
      </c>
      <c r="AI847" s="24"/>
      <c r="AJ847" s="302" t="s">
        <v>359</v>
      </c>
      <c r="AK847" s="23" t="s">
        <v>1542</v>
      </c>
      <c r="AL847" s="30"/>
      <c r="AM847" s="397">
        <f t="shared" si="223"/>
        <v>75</v>
      </c>
      <c r="AN847" s="397">
        <f t="shared" si="224"/>
        <v>0</v>
      </c>
      <c r="AO847" s="397">
        <f t="shared" si="224"/>
        <v>0</v>
      </c>
      <c r="AP847" s="397">
        <f t="shared" si="225"/>
        <v>0</v>
      </c>
      <c r="AQ847" s="397">
        <f t="shared" si="225"/>
        <v>0</v>
      </c>
      <c r="AR847" s="397">
        <f t="shared" si="225"/>
        <v>0</v>
      </c>
      <c r="AS847" s="397">
        <f t="shared" si="225"/>
        <v>0</v>
      </c>
      <c r="AT847" s="397">
        <f t="shared" si="226"/>
        <v>0</v>
      </c>
      <c r="AU847" s="397">
        <f t="shared" si="226"/>
        <v>0</v>
      </c>
      <c r="AV847" s="397">
        <f t="shared" si="226"/>
        <v>0</v>
      </c>
      <c r="AW847" s="314">
        <f>P847-AG847</f>
        <v>0.62249999999999961</v>
      </c>
    </row>
    <row r="848" spans="2:49" ht="16.5" thickBot="1" x14ac:dyDescent="0.3">
      <c r="B848" s="24"/>
      <c r="C848" s="302" t="s">
        <v>699</v>
      </c>
      <c r="D848" s="23" t="str">
        <f>IFERROR(VLOOKUP($C848,'World Cup Players'!B:X,3,FALSE),0)</f>
        <v>se Sweden</v>
      </c>
      <c r="E848" s="30"/>
      <c r="F848" s="23">
        <f>IFERROR(VLOOKUP($C848,'World Cup Players'!B:X,9,FALSE),0)</f>
        <v>360</v>
      </c>
      <c r="G848" s="23">
        <f>IFERROR(VLOOKUP($C848,'World Cup Players'!B:X,11,FALSE),0)</f>
        <v>1</v>
      </c>
      <c r="H848" s="23">
        <f>IFERROR(VLOOKUP($C848,'World Cup Players'!B:X,12,FALSE),0)</f>
        <v>2</v>
      </c>
      <c r="I848" s="23">
        <f>IFERROR(VLOOKUP($C848,'GAME WINNING GOALS'!A:B,2,FALSE),0)</f>
        <v>0</v>
      </c>
      <c r="J848" s="23">
        <f>IFERROR(VLOOKUP($C848,'World Cup Players'!B:X,17,FALSE),0)</f>
        <v>1</v>
      </c>
      <c r="K848" s="23">
        <f>IFERROR(VLOOKUP($C848,'World Cup Players'!B:X,18,FALSE),0)</f>
        <v>0</v>
      </c>
      <c r="L848" s="44">
        <f>IFERROR(VLOOKUP($C848,'World Cup GK'!B:AE,16,FALSE),0)</f>
        <v>0</v>
      </c>
      <c r="M848" s="44">
        <f>IFERROR(VLOOKUP($C848,'World Cup GK'!B:AE,19,FALSE),0)</f>
        <v>0</v>
      </c>
      <c r="N848" s="44">
        <f>IFERROR(VLOOKUP($C848,'World Cup GK'!B:AE,14,FALSE),0)</f>
        <v>0</v>
      </c>
      <c r="O848" s="44">
        <f>IFERROR(VLOOKUP($C848,'World Cup GK'!B:AE,11,FALSE),0)</f>
        <v>0</v>
      </c>
      <c r="P848" s="43">
        <f t="shared" si="214"/>
        <v>5.7379999999999995</v>
      </c>
      <c r="S848" s="24"/>
      <c r="T848" s="302" t="s">
        <v>699</v>
      </c>
      <c r="U848" s="23" t="s">
        <v>787</v>
      </c>
      <c r="V848" s="30"/>
      <c r="W848" s="23">
        <v>360</v>
      </c>
      <c r="X848" s="23">
        <v>1</v>
      </c>
      <c r="Y848" s="23">
        <v>2</v>
      </c>
      <c r="Z848" s="23">
        <v>0</v>
      </c>
      <c r="AA848" s="23">
        <v>1</v>
      </c>
      <c r="AB848" s="23">
        <v>0</v>
      </c>
      <c r="AC848" s="44">
        <v>0</v>
      </c>
      <c r="AD848" s="44">
        <v>0</v>
      </c>
      <c r="AE848" s="44">
        <v>0</v>
      </c>
      <c r="AF848" s="44">
        <v>0</v>
      </c>
      <c r="AG848" s="43">
        <v>5.7379999999999995</v>
      </c>
      <c r="AI848" s="24"/>
      <c r="AJ848" s="302" t="s">
        <v>699</v>
      </c>
      <c r="AK848" s="23" t="s">
        <v>787</v>
      </c>
      <c r="AL848" s="30"/>
      <c r="AM848" s="397">
        <f t="shared" si="223"/>
        <v>0</v>
      </c>
      <c r="AN848" s="397">
        <f t="shared" si="224"/>
        <v>0</v>
      </c>
      <c r="AO848" s="397">
        <f t="shared" si="224"/>
        <v>0</v>
      </c>
      <c r="AP848" s="397">
        <f t="shared" si="225"/>
        <v>0</v>
      </c>
      <c r="AQ848" s="397">
        <f t="shared" si="225"/>
        <v>0</v>
      </c>
      <c r="AR848" s="397">
        <f t="shared" si="225"/>
        <v>0</v>
      </c>
      <c r="AS848" s="397">
        <f t="shared" si="225"/>
        <v>0</v>
      </c>
      <c r="AT848" s="397">
        <f t="shared" si="226"/>
        <v>0</v>
      </c>
      <c r="AU848" s="397">
        <f t="shared" si="226"/>
        <v>0</v>
      </c>
      <c r="AV848" s="397">
        <f t="shared" si="226"/>
        <v>0</v>
      </c>
      <c r="AW848" s="314">
        <f t="shared" si="227"/>
        <v>0</v>
      </c>
    </row>
    <row r="849" spans="2:49" ht="16.5" thickBot="1" x14ac:dyDescent="0.3">
      <c r="B849" s="24"/>
      <c r="C849" s="303" t="s">
        <v>442</v>
      </c>
      <c r="D849" s="23" t="str">
        <f>IFERROR(VLOOKUP($C849,'World Cup Players'!B:X,3,FALSE),0)</f>
        <v>fr France</v>
      </c>
      <c r="E849" s="30"/>
      <c r="F849" s="23">
        <f>IFERROR(VLOOKUP($C849,'World Cup Players'!B:X,9,FALSE),0)</f>
        <v>360</v>
      </c>
      <c r="G849" s="23">
        <f>IFERROR(VLOOKUP($C849,'World Cup Players'!B:X,11,FALSE),0)</f>
        <v>0</v>
      </c>
      <c r="H849" s="23">
        <f>IFERROR(VLOOKUP($C849,'World Cup Players'!B:X,12,FALSE),0)</f>
        <v>1</v>
      </c>
      <c r="I849" s="23">
        <f>IFERROR(VLOOKUP($C849,'GAME WINNING GOALS'!A:B,2,FALSE),0)</f>
        <v>0</v>
      </c>
      <c r="J849" s="23">
        <f>IFERROR(VLOOKUP($C849,'World Cup Players'!B:X,17,FALSE),0)</f>
        <v>1</v>
      </c>
      <c r="K849" s="23">
        <f>IFERROR(VLOOKUP($C849,'World Cup Players'!B:X,18,FALSE),0)</f>
        <v>0</v>
      </c>
      <c r="L849" s="44">
        <f>IFERROR(VLOOKUP($C849,'World Cup GK'!B:AE,16,FALSE),0)</f>
        <v>0</v>
      </c>
      <c r="M849" s="44">
        <f>IFERROR(VLOOKUP($C849,'World Cup GK'!B:AE,19,FALSE),0)</f>
        <v>0</v>
      </c>
      <c r="N849" s="44">
        <f>IFERROR(VLOOKUP($C849,'World Cup GK'!B:AE,14,FALSE),0)</f>
        <v>0</v>
      </c>
      <c r="O849" s="44">
        <f>IFERROR(VLOOKUP($C849,'World Cup GK'!B:AE,11,FALSE),0)</f>
        <v>0</v>
      </c>
      <c r="P849" s="43">
        <f t="shared" si="214"/>
        <v>3.738</v>
      </c>
      <c r="S849" s="24"/>
      <c r="T849" s="303" t="s">
        <v>442</v>
      </c>
      <c r="U849" s="23" t="s">
        <v>1420</v>
      </c>
      <c r="V849" s="30"/>
      <c r="W849" s="23">
        <v>270</v>
      </c>
      <c r="X849" s="23">
        <v>0</v>
      </c>
      <c r="Y849" s="23">
        <v>1</v>
      </c>
      <c r="Z849" s="23">
        <v>0</v>
      </c>
      <c r="AA849" s="23">
        <v>1</v>
      </c>
      <c r="AB849" s="23">
        <v>0</v>
      </c>
      <c r="AC849" s="44">
        <v>0</v>
      </c>
      <c r="AD849" s="44">
        <v>0</v>
      </c>
      <c r="AE849" s="44">
        <v>0</v>
      </c>
      <c r="AF849" s="44">
        <v>0</v>
      </c>
      <c r="AG849" s="43">
        <v>2.9910000000000001</v>
      </c>
      <c r="AI849" s="24"/>
      <c r="AJ849" s="303" t="s">
        <v>442</v>
      </c>
      <c r="AK849" s="23" t="s">
        <v>1420</v>
      </c>
      <c r="AL849" s="30"/>
      <c r="AM849" s="397">
        <f t="shared" si="223"/>
        <v>90</v>
      </c>
      <c r="AN849" s="397">
        <f t="shared" si="224"/>
        <v>0</v>
      </c>
      <c r="AO849" s="397">
        <f t="shared" si="224"/>
        <v>0</v>
      </c>
      <c r="AP849" s="397">
        <f t="shared" si="225"/>
        <v>0</v>
      </c>
      <c r="AQ849" s="397">
        <f t="shared" si="225"/>
        <v>0</v>
      </c>
      <c r="AR849" s="397">
        <f t="shared" si="225"/>
        <v>0</v>
      </c>
      <c r="AS849" s="397">
        <f t="shared" si="225"/>
        <v>0</v>
      </c>
      <c r="AT849" s="397">
        <f t="shared" si="226"/>
        <v>0</v>
      </c>
      <c r="AU849" s="397">
        <f t="shared" si="226"/>
        <v>0</v>
      </c>
      <c r="AV849" s="397">
        <f t="shared" si="226"/>
        <v>0</v>
      </c>
      <c r="AW849" s="314">
        <f t="shared" ref="AW849:AW850" si="231">P849-AG849</f>
        <v>0.74699999999999989</v>
      </c>
    </row>
    <row r="850" spans="2:49" ht="16.5" thickBot="1" x14ac:dyDescent="0.3">
      <c r="B850" s="24"/>
      <c r="C850" s="303" t="s">
        <v>706</v>
      </c>
      <c r="D850" s="23" t="str">
        <f>IFERROR(VLOOKUP($C850,'World Cup Players'!B:X,3,FALSE),0)</f>
        <v>ar Argentina</v>
      </c>
      <c r="E850" s="30"/>
      <c r="F850" s="23">
        <f>IFERROR(VLOOKUP($C850,'World Cup Players'!B:X,9,FALSE),0)</f>
        <v>630</v>
      </c>
      <c r="G850" s="23">
        <f>IFERROR(VLOOKUP($C850,'World Cup Players'!B:X,11,FALSE),0)</f>
        <v>1</v>
      </c>
      <c r="H850" s="23">
        <f>IFERROR(VLOOKUP($C850,'World Cup Players'!B:X,12,FALSE),0)</f>
        <v>1</v>
      </c>
      <c r="I850" s="23">
        <f>IFERROR(VLOOKUP($C850,'GAME WINNING GOALS'!A:B,2,FALSE),0)</f>
        <v>0</v>
      </c>
      <c r="J850" s="23">
        <f>IFERROR(VLOOKUP($C850,'World Cup Players'!B:X,17,FALSE),0)</f>
        <v>0</v>
      </c>
      <c r="K850" s="23">
        <f>IFERROR(VLOOKUP($C850,'World Cup Players'!B:X,18,FALSE),0)</f>
        <v>0</v>
      </c>
      <c r="L850" s="44">
        <f>IFERROR(VLOOKUP($C850,'World Cup GK'!B:AE,16,FALSE),0)</f>
        <v>0</v>
      </c>
      <c r="M850" s="44">
        <f>IFERROR(VLOOKUP($C850,'World Cup GK'!B:AE,19,FALSE),0)</f>
        <v>0</v>
      </c>
      <c r="N850" s="44">
        <f>IFERROR(VLOOKUP($C850,'World Cup GK'!B:AE,14,FALSE),0)</f>
        <v>0</v>
      </c>
      <c r="O850" s="44">
        <f>IFERROR(VLOOKUP($C850,'World Cup GK'!B:AE,11,FALSE),0)</f>
        <v>0</v>
      </c>
      <c r="P850" s="43">
        <f t="shared" si="214"/>
        <v>7.2290000000000001</v>
      </c>
      <c r="S850" s="24"/>
      <c r="T850" s="303" t="s">
        <v>706</v>
      </c>
      <c r="U850" s="23" t="s">
        <v>1404</v>
      </c>
      <c r="V850" s="30"/>
      <c r="W850" s="23">
        <v>420</v>
      </c>
      <c r="X850" s="23">
        <v>0</v>
      </c>
      <c r="Y850" s="23">
        <v>1</v>
      </c>
      <c r="Z850" s="23">
        <v>0</v>
      </c>
      <c r="AA850" s="23">
        <v>0</v>
      </c>
      <c r="AB850" s="23">
        <v>0</v>
      </c>
      <c r="AC850" s="44">
        <v>0</v>
      </c>
      <c r="AD850" s="44">
        <v>0</v>
      </c>
      <c r="AE850" s="44">
        <v>0</v>
      </c>
      <c r="AF850" s="44">
        <v>0</v>
      </c>
      <c r="AG850" s="43">
        <v>4.4860000000000007</v>
      </c>
      <c r="AI850" s="24"/>
      <c r="AJ850" s="303" t="s">
        <v>706</v>
      </c>
      <c r="AK850" s="23" t="s">
        <v>1404</v>
      </c>
      <c r="AL850" s="30"/>
      <c r="AM850" s="397">
        <f t="shared" si="223"/>
        <v>210</v>
      </c>
      <c r="AN850" s="397">
        <f t="shared" si="224"/>
        <v>1</v>
      </c>
      <c r="AO850" s="397">
        <f t="shared" si="224"/>
        <v>0</v>
      </c>
      <c r="AP850" s="397">
        <f t="shared" si="225"/>
        <v>0</v>
      </c>
      <c r="AQ850" s="397">
        <f t="shared" si="225"/>
        <v>0</v>
      </c>
      <c r="AR850" s="397">
        <f t="shared" si="225"/>
        <v>0</v>
      </c>
      <c r="AS850" s="397">
        <f t="shared" si="225"/>
        <v>0</v>
      </c>
      <c r="AT850" s="397">
        <f t="shared" si="226"/>
        <v>0</v>
      </c>
      <c r="AU850" s="397">
        <f t="shared" si="226"/>
        <v>0</v>
      </c>
      <c r="AV850" s="397">
        <f t="shared" si="226"/>
        <v>0</v>
      </c>
      <c r="AW850" s="314">
        <f t="shared" si="231"/>
        <v>2.7429999999999994</v>
      </c>
    </row>
    <row r="851" spans="2:49" ht="16.5" thickBot="1" x14ac:dyDescent="0.3">
      <c r="B851" s="24"/>
      <c r="C851" s="302" t="s">
        <v>215</v>
      </c>
      <c r="D851" s="23" t="str">
        <f>IFERROR(VLOOKUP($C851,'World Cup Players'!B:X,3,FALSE),0)</f>
        <v>kr Korea Republic</v>
      </c>
      <c r="E851" s="30"/>
      <c r="F851" s="23">
        <f>IFERROR(VLOOKUP($C851,'World Cup Players'!B:X,9,FALSE),0)</f>
        <v>169</v>
      </c>
      <c r="G851" s="23">
        <f>IFERROR(VLOOKUP($C851,'World Cup Players'!B:X,11,FALSE),0)</f>
        <v>0</v>
      </c>
      <c r="H851" s="23">
        <f>IFERROR(VLOOKUP($C851,'World Cup Players'!B:X,12,FALSE),0)</f>
        <v>0</v>
      </c>
      <c r="I851" s="23">
        <f>IFERROR(VLOOKUP($C851,'GAME WINNING GOALS'!A:B,2,FALSE),0)</f>
        <v>0</v>
      </c>
      <c r="J851" s="23">
        <f>IFERROR(VLOOKUP($C851,'World Cup Players'!B:X,17,FALSE),0)</f>
        <v>0</v>
      </c>
      <c r="K851" s="23">
        <f>IFERROR(VLOOKUP($C851,'World Cup Players'!B:X,18,FALSE),0)</f>
        <v>0</v>
      </c>
      <c r="L851" s="44">
        <f>IFERROR(VLOOKUP($C851,'World Cup GK'!B:AE,16,FALSE),0)</f>
        <v>0</v>
      </c>
      <c r="M851" s="44">
        <f>IFERROR(VLOOKUP($C851,'World Cup GK'!B:AE,19,FALSE),0)</f>
        <v>0</v>
      </c>
      <c r="N851" s="44">
        <f>IFERROR(VLOOKUP($C851,'World Cup GK'!B:AE,14,FALSE),0)</f>
        <v>0</v>
      </c>
      <c r="O851" s="44">
        <f>IFERROR(VLOOKUP($C851,'World Cup GK'!B:AE,11,FALSE),0)</f>
        <v>0</v>
      </c>
      <c r="P851" s="43">
        <f t="shared" si="214"/>
        <v>1.4027000000000001</v>
      </c>
      <c r="S851" s="24"/>
      <c r="T851" s="302" t="s">
        <v>215</v>
      </c>
      <c r="U851" s="23" t="s">
        <v>824</v>
      </c>
      <c r="V851" s="30"/>
      <c r="W851" s="23">
        <v>169</v>
      </c>
      <c r="X851" s="23">
        <v>0</v>
      </c>
      <c r="Y851" s="23">
        <v>0</v>
      </c>
      <c r="Z851" s="23">
        <v>0</v>
      </c>
      <c r="AA851" s="23">
        <v>0</v>
      </c>
      <c r="AB851" s="23">
        <v>0</v>
      </c>
      <c r="AC851" s="44">
        <v>0</v>
      </c>
      <c r="AD851" s="44">
        <v>0</v>
      </c>
      <c r="AE851" s="44">
        <v>0</v>
      </c>
      <c r="AF851" s="44">
        <v>0</v>
      </c>
      <c r="AG851" s="43">
        <v>1.4027000000000001</v>
      </c>
      <c r="AI851" s="24"/>
      <c r="AJ851" s="302" t="s">
        <v>215</v>
      </c>
      <c r="AK851" s="23" t="s">
        <v>824</v>
      </c>
      <c r="AL851" s="30"/>
      <c r="AM851" s="397">
        <f t="shared" si="223"/>
        <v>0</v>
      </c>
      <c r="AN851" s="397">
        <f t="shared" si="224"/>
        <v>0</v>
      </c>
      <c r="AO851" s="397">
        <f t="shared" si="224"/>
        <v>0</v>
      </c>
      <c r="AP851" s="397">
        <f t="shared" si="225"/>
        <v>0</v>
      </c>
      <c r="AQ851" s="397">
        <f t="shared" si="225"/>
        <v>0</v>
      </c>
      <c r="AR851" s="397">
        <f t="shared" si="225"/>
        <v>0</v>
      </c>
      <c r="AS851" s="397">
        <f t="shared" si="225"/>
        <v>0</v>
      </c>
      <c r="AT851" s="397">
        <f t="shared" si="226"/>
        <v>0</v>
      </c>
      <c r="AU851" s="397">
        <f t="shared" si="226"/>
        <v>0</v>
      </c>
      <c r="AV851" s="397">
        <f t="shared" si="226"/>
        <v>0</v>
      </c>
      <c r="AW851" s="314">
        <f t="shared" si="227"/>
        <v>0</v>
      </c>
    </row>
    <row r="852" spans="2:49" ht="16.5" thickBot="1" x14ac:dyDescent="0.3">
      <c r="B852" s="24"/>
      <c r="C852" s="302" t="s">
        <v>225</v>
      </c>
      <c r="D852" s="23" t="str">
        <f>IFERROR(VLOOKUP($C852,'World Cup Players'!B:X,3,FALSE),0)</f>
        <v>eng England</v>
      </c>
      <c r="E852" s="30"/>
      <c r="F852" s="23">
        <f>IFERROR(VLOOKUP($C852,'World Cup Players'!B:X,9,FALSE),0)</f>
        <v>602</v>
      </c>
      <c r="G852" s="23">
        <f>IFERROR(VLOOKUP($C852,'World Cup Players'!B:X,11,FALSE),0)</f>
        <v>6</v>
      </c>
      <c r="H852" s="23">
        <f>IFERROR(VLOOKUP($C852,'World Cup Players'!B:X,12,FALSE),0)</f>
        <v>1</v>
      </c>
      <c r="I852" s="23">
        <f>IFERROR(VLOOKUP($C852,'GAME WINNING GOALS'!A:B,2,FALSE),0)</f>
        <v>3</v>
      </c>
      <c r="J852" s="23">
        <f>IFERROR(VLOOKUP($C852,'World Cup Players'!B:X,17,FALSE),0)</f>
        <v>1</v>
      </c>
      <c r="K852" s="23">
        <f>IFERROR(VLOOKUP($C852,'World Cup Players'!B:X,18,FALSE),0)</f>
        <v>0</v>
      </c>
      <c r="L852" s="44">
        <f>IFERROR(VLOOKUP($C852,'World Cup GK'!B:AE,16,FALSE),0)</f>
        <v>0</v>
      </c>
      <c r="M852" s="44">
        <f>IFERROR(VLOOKUP($C852,'World Cup GK'!B:AE,19,FALSE),0)</f>
        <v>0</v>
      </c>
      <c r="N852" s="44">
        <f>IFERROR(VLOOKUP($C852,'World Cup GK'!B:AE,14,FALSE),0)</f>
        <v>0</v>
      </c>
      <c r="O852" s="44">
        <f>IFERROR(VLOOKUP($C852,'World Cup GK'!B:AE,11,FALSE),0)</f>
        <v>0</v>
      </c>
      <c r="P852" s="43">
        <f t="shared" si="214"/>
        <v>14.746600000000001</v>
      </c>
      <c r="S852" s="24"/>
      <c r="T852" s="302" t="s">
        <v>225</v>
      </c>
      <c r="U852" s="23" t="s">
        <v>1542</v>
      </c>
      <c r="V852" s="30"/>
      <c r="W852" s="23">
        <v>402</v>
      </c>
      <c r="X852" s="23">
        <v>4</v>
      </c>
      <c r="Y852" s="23">
        <v>1</v>
      </c>
      <c r="Z852" s="23">
        <v>2</v>
      </c>
      <c r="AA852" s="23">
        <v>1</v>
      </c>
      <c r="AB852" s="23">
        <v>0</v>
      </c>
      <c r="AC852" s="44">
        <v>0</v>
      </c>
      <c r="AD852" s="44">
        <v>0</v>
      </c>
      <c r="AE852" s="44">
        <v>0</v>
      </c>
      <c r="AF852" s="44">
        <v>0</v>
      </c>
      <c r="AG852" s="43">
        <v>10.086600000000001</v>
      </c>
      <c r="AI852" s="24"/>
      <c r="AJ852" s="302" t="s">
        <v>225</v>
      </c>
      <c r="AK852" s="23" t="s">
        <v>1542</v>
      </c>
      <c r="AL852" s="30"/>
      <c r="AM852" s="397">
        <f t="shared" si="223"/>
        <v>200</v>
      </c>
      <c r="AN852" s="397">
        <f t="shared" si="224"/>
        <v>2</v>
      </c>
      <c r="AO852" s="397">
        <f t="shared" si="224"/>
        <v>0</v>
      </c>
      <c r="AP852" s="397">
        <f t="shared" si="225"/>
        <v>1</v>
      </c>
      <c r="AQ852" s="397">
        <f t="shared" si="225"/>
        <v>0</v>
      </c>
      <c r="AR852" s="397">
        <f t="shared" si="225"/>
        <v>0</v>
      </c>
      <c r="AS852" s="397">
        <f t="shared" si="225"/>
        <v>0</v>
      </c>
      <c r="AT852" s="397">
        <f t="shared" si="226"/>
        <v>0</v>
      </c>
      <c r="AU852" s="397">
        <f t="shared" si="226"/>
        <v>0</v>
      </c>
      <c r="AV852" s="397">
        <f t="shared" si="226"/>
        <v>0</v>
      </c>
      <c r="AW852" s="314">
        <f t="shared" ref="AW852:AW855" si="232">P852-AG852</f>
        <v>4.66</v>
      </c>
    </row>
    <row r="853" spans="2:49" ht="16.5" thickBot="1" x14ac:dyDescent="0.3">
      <c r="B853" s="24"/>
      <c r="C853" s="302" t="s">
        <v>422</v>
      </c>
      <c r="D853" s="23" t="str">
        <f>IFERROR(VLOOKUP($C853,'World Cup Players'!B:X,3,FALSE),0)</f>
        <v>ar Argentina</v>
      </c>
      <c r="E853" s="30"/>
      <c r="F853" s="23">
        <f>IFERROR(VLOOKUP($C853,'World Cup Players'!B:X,9,FALSE),0)</f>
        <v>310</v>
      </c>
      <c r="G853" s="23">
        <f>IFERROR(VLOOKUP($C853,'World Cup Players'!B:X,11,FALSE),0)</f>
        <v>3</v>
      </c>
      <c r="H853" s="23">
        <f>IFERROR(VLOOKUP($C853,'World Cup Players'!B:X,12,FALSE),0)</f>
        <v>1</v>
      </c>
      <c r="I853" s="23">
        <f>IFERROR(VLOOKUP($C853,'GAME WINNING GOALS'!A:B,2,FALSE),0)</f>
        <v>2</v>
      </c>
      <c r="J853" s="23">
        <f>IFERROR(VLOOKUP($C853,'World Cup Players'!B:X,17,FALSE),0)</f>
        <v>1</v>
      </c>
      <c r="K853" s="23">
        <f>IFERROR(VLOOKUP($C853,'World Cup Players'!B:X,18,FALSE),0)</f>
        <v>0</v>
      </c>
      <c r="L853" s="44">
        <f>IFERROR(VLOOKUP($C853,'World Cup GK'!B:AE,16,FALSE),0)</f>
        <v>0</v>
      </c>
      <c r="M853" s="44">
        <f>IFERROR(VLOOKUP($C853,'World Cup GK'!B:AE,19,FALSE),0)</f>
        <v>0</v>
      </c>
      <c r="N853" s="44">
        <f>IFERROR(VLOOKUP($C853,'World Cup GK'!B:AE,14,FALSE),0)</f>
        <v>0</v>
      </c>
      <c r="O853" s="44">
        <f>IFERROR(VLOOKUP($C853,'World Cup GK'!B:AE,11,FALSE),0)</f>
        <v>0</v>
      </c>
      <c r="P853" s="43">
        <f t="shared" si="214"/>
        <v>8.3230000000000004</v>
      </c>
      <c r="S853" s="24"/>
      <c r="T853" s="302" t="s">
        <v>422</v>
      </c>
      <c r="U853" s="23" t="s">
        <v>1404</v>
      </c>
      <c r="V853" s="30"/>
      <c r="W853" s="23">
        <v>264</v>
      </c>
      <c r="X853" s="23">
        <v>1</v>
      </c>
      <c r="Y853" s="23">
        <v>1</v>
      </c>
      <c r="Z853" s="23">
        <v>1</v>
      </c>
      <c r="AA853" s="23">
        <v>0</v>
      </c>
      <c r="AB853" s="23">
        <v>0</v>
      </c>
      <c r="AC853" s="44">
        <v>0</v>
      </c>
      <c r="AD853" s="44">
        <v>0</v>
      </c>
      <c r="AE853" s="44">
        <v>0</v>
      </c>
      <c r="AF853" s="44">
        <v>0</v>
      </c>
      <c r="AG853" s="43">
        <v>5.1912000000000003</v>
      </c>
      <c r="AI853" s="24"/>
      <c r="AJ853" s="302" t="s">
        <v>422</v>
      </c>
      <c r="AK853" s="23" t="s">
        <v>1404</v>
      </c>
      <c r="AL853" s="30"/>
      <c r="AM853" s="397">
        <f t="shared" si="223"/>
        <v>46</v>
      </c>
      <c r="AN853" s="397">
        <f t="shared" si="224"/>
        <v>2</v>
      </c>
      <c r="AO853" s="397">
        <f t="shared" si="224"/>
        <v>0</v>
      </c>
      <c r="AP853" s="397">
        <f t="shared" si="225"/>
        <v>1</v>
      </c>
      <c r="AQ853" s="397">
        <f t="shared" si="225"/>
        <v>1</v>
      </c>
      <c r="AR853" s="397">
        <f t="shared" si="225"/>
        <v>0</v>
      </c>
      <c r="AS853" s="397">
        <f t="shared" si="225"/>
        <v>0</v>
      </c>
      <c r="AT853" s="397">
        <f t="shared" si="226"/>
        <v>0</v>
      </c>
      <c r="AU853" s="397">
        <f t="shared" si="226"/>
        <v>0</v>
      </c>
      <c r="AV853" s="397">
        <f t="shared" si="226"/>
        <v>0</v>
      </c>
      <c r="AW853" s="314">
        <f t="shared" si="232"/>
        <v>3.1318000000000001</v>
      </c>
    </row>
    <row r="854" spans="2:49" ht="16.5" thickBot="1" x14ac:dyDescent="0.3">
      <c r="B854" s="24"/>
      <c r="C854" s="302" t="s">
        <v>475</v>
      </c>
      <c r="D854" s="23" t="str">
        <f>IFERROR(VLOOKUP($C854,'World Cup Players'!B:X,3,FALSE),0)</f>
        <v>es Spain</v>
      </c>
      <c r="E854" s="30"/>
      <c r="F854" s="23">
        <f>IFERROR(VLOOKUP($C854,'World Cup Players'!B:X,9,FALSE),0)</f>
        <v>67</v>
      </c>
      <c r="G854" s="23">
        <f>IFERROR(VLOOKUP($C854,'World Cup Players'!B:X,11,FALSE),0)</f>
        <v>0</v>
      </c>
      <c r="H854" s="23">
        <f>IFERROR(VLOOKUP($C854,'World Cup Players'!B:X,12,FALSE),0)</f>
        <v>0</v>
      </c>
      <c r="I854" s="23">
        <f>IFERROR(VLOOKUP($C854,'GAME WINNING GOALS'!A:B,2,FALSE),0)</f>
        <v>0</v>
      </c>
      <c r="J854" s="23">
        <f>IFERROR(VLOOKUP($C854,'World Cup Players'!B:X,17,FALSE),0)</f>
        <v>0</v>
      </c>
      <c r="K854" s="23">
        <f>IFERROR(VLOOKUP($C854,'World Cup Players'!B:X,18,FALSE),0)</f>
        <v>0</v>
      </c>
      <c r="L854" s="44">
        <f>IFERROR(VLOOKUP($C854,'World Cup GK'!B:AE,16,FALSE),0)</f>
        <v>0</v>
      </c>
      <c r="M854" s="44">
        <f>IFERROR(VLOOKUP($C854,'World Cup GK'!B:AE,19,FALSE),0)</f>
        <v>0</v>
      </c>
      <c r="N854" s="44">
        <f>IFERROR(VLOOKUP($C854,'World Cup GK'!B:AE,14,FALSE),0)</f>
        <v>0</v>
      </c>
      <c r="O854" s="44">
        <f>IFERROR(VLOOKUP($C854,'World Cup GK'!B:AE,11,FALSE),0)</f>
        <v>0</v>
      </c>
      <c r="P854" s="43">
        <f t="shared" si="214"/>
        <v>0.55610000000000004</v>
      </c>
      <c r="S854" s="24"/>
      <c r="T854" s="302" t="s">
        <v>475</v>
      </c>
      <c r="U854" s="23" t="s">
        <v>1275</v>
      </c>
      <c r="V854" s="30"/>
      <c r="W854" s="23">
        <v>48</v>
      </c>
      <c r="X854" s="23">
        <v>0</v>
      </c>
      <c r="Y854" s="23">
        <v>0</v>
      </c>
      <c r="Z854" s="23">
        <v>0</v>
      </c>
      <c r="AA854" s="23">
        <v>0</v>
      </c>
      <c r="AB854" s="23">
        <v>0</v>
      </c>
      <c r="AC854" s="44">
        <v>0</v>
      </c>
      <c r="AD854" s="44">
        <v>0</v>
      </c>
      <c r="AE854" s="44">
        <v>0</v>
      </c>
      <c r="AF854" s="44">
        <v>0</v>
      </c>
      <c r="AG854" s="43">
        <v>0.39839999999999998</v>
      </c>
      <c r="AI854" s="24"/>
      <c r="AJ854" s="302" t="s">
        <v>475</v>
      </c>
      <c r="AK854" s="23" t="s">
        <v>1275</v>
      </c>
      <c r="AL854" s="30"/>
      <c r="AM854" s="397">
        <f t="shared" si="223"/>
        <v>19</v>
      </c>
      <c r="AN854" s="397">
        <f t="shared" si="224"/>
        <v>0</v>
      </c>
      <c r="AO854" s="397">
        <f t="shared" si="224"/>
        <v>0</v>
      </c>
      <c r="AP854" s="397">
        <f t="shared" si="225"/>
        <v>0</v>
      </c>
      <c r="AQ854" s="397">
        <f t="shared" si="225"/>
        <v>0</v>
      </c>
      <c r="AR854" s="397">
        <f t="shared" si="225"/>
        <v>0</v>
      </c>
      <c r="AS854" s="397">
        <f t="shared" si="225"/>
        <v>0</v>
      </c>
      <c r="AT854" s="397">
        <f t="shared" si="226"/>
        <v>0</v>
      </c>
      <c r="AU854" s="397">
        <f t="shared" si="226"/>
        <v>0</v>
      </c>
      <c r="AV854" s="397">
        <f t="shared" si="226"/>
        <v>0</v>
      </c>
      <c r="AW854" s="314">
        <f t="shared" si="232"/>
        <v>0.15770000000000006</v>
      </c>
    </row>
    <row r="855" spans="2:49" ht="16.5" thickBot="1" x14ac:dyDescent="0.3">
      <c r="B855" s="24"/>
      <c r="C855" s="302" t="s">
        <v>734</v>
      </c>
      <c r="D855" s="23" t="str">
        <f>IFERROR(VLOOKUP($C855,'World Cup Players'!B:X,3,FALSE),0)</f>
        <v>no Norway</v>
      </c>
      <c r="E855" s="30"/>
      <c r="F855" s="23">
        <f>IFERROR(VLOOKUP($C855,'World Cup Players'!B:X,9,FALSE),0)</f>
        <v>470</v>
      </c>
      <c r="G855" s="23">
        <f>IFERROR(VLOOKUP($C855,'World Cup Players'!B:X,11,FALSE),0)</f>
        <v>0</v>
      </c>
      <c r="H855" s="23">
        <f>IFERROR(VLOOKUP($C855,'World Cup Players'!B:X,12,FALSE),0)</f>
        <v>4</v>
      </c>
      <c r="I855" s="23">
        <f>IFERROR(VLOOKUP($C855,'GAME WINNING GOALS'!A:B,2,FALSE),0)</f>
        <v>0</v>
      </c>
      <c r="J855" s="23">
        <f>IFERROR(VLOOKUP($C855,'World Cup Players'!B:X,17,FALSE),0)</f>
        <v>0</v>
      </c>
      <c r="K855" s="23">
        <f>IFERROR(VLOOKUP($C855,'World Cup Players'!B:X,18,FALSE),0)</f>
        <v>0</v>
      </c>
      <c r="L855" s="44">
        <f>IFERROR(VLOOKUP($C855,'World Cup GK'!B:AE,16,FALSE),0)</f>
        <v>0</v>
      </c>
      <c r="M855" s="44">
        <f>IFERROR(VLOOKUP($C855,'World Cup GK'!B:AE,19,FALSE),0)</f>
        <v>0</v>
      </c>
      <c r="N855" s="44">
        <f>IFERROR(VLOOKUP($C855,'World Cup GK'!B:AE,14,FALSE),0)</f>
        <v>0</v>
      </c>
      <c r="O855" s="44">
        <f>IFERROR(VLOOKUP($C855,'World Cup GK'!B:AE,11,FALSE),0)</f>
        <v>0</v>
      </c>
      <c r="P855" s="43">
        <f t="shared" si="214"/>
        <v>7.9009999999999998</v>
      </c>
      <c r="S855" s="24"/>
      <c r="T855" s="302" t="s">
        <v>734</v>
      </c>
      <c r="U855" s="23" t="s">
        <v>1397</v>
      </c>
      <c r="V855" s="30"/>
      <c r="W855" s="23">
        <v>350</v>
      </c>
      <c r="X855" s="23">
        <v>0</v>
      </c>
      <c r="Y855" s="23">
        <v>3</v>
      </c>
      <c r="Z855" s="23">
        <v>0</v>
      </c>
      <c r="AA855" s="23">
        <v>0</v>
      </c>
      <c r="AB855" s="23">
        <v>0</v>
      </c>
      <c r="AC855" s="44">
        <v>0</v>
      </c>
      <c r="AD855" s="44">
        <v>0</v>
      </c>
      <c r="AE855" s="44">
        <v>0</v>
      </c>
      <c r="AF855" s="44">
        <v>0</v>
      </c>
      <c r="AG855" s="43">
        <v>5.9050000000000002</v>
      </c>
      <c r="AI855" s="24"/>
      <c r="AJ855" s="302" t="s">
        <v>734</v>
      </c>
      <c r="AK855" s="23" t="s">
        <v>1397</v>
      </c>
      <c r="AL855" s="30"/>
      <c r="AM855" s="397">
        <f t="shared" si="223"/>
        <v>120</v>
      </c>
      <c r="AN855" s="397">
        <f t="shared" si="224"/>
        <v>0</v>
      </c>
      <c r="AO855" s="397">
        <f t="shared" si="224"/>
        <v>1</v>
      </c>
      <c r="AP855" s="397">
        <f t="shared" si="225"/>
        <v>0</v>
      </c>
      <c r="AQ855" s="397">
        <f t="shared" si="225"/>
        <v>0</v>
      </c>
      <c r="AR855" s="397">
        <f t="shared" si="225"/>
        <v>0</v>
      </c>
      <c r="AS855" s="397">
        <f t="shared" si="225"/>
        <v>0</v>
      </c>
      <c r="AT855" s="397">
        <f t="shared" si="226"/>
        <v>0</v>
      </c>
      <c r="AU855" s="397">
        <f t="shared" si="226"/>
        <v>0</v>
      </c>
      <c r="AV855" s="397">
        <f t="shared" si="226"/>
        <v>0</v>
      </c>
      <c r="AW855" s="314">
        <f t="shared" si="232"/>
        <v>1.9959999999999996</v>
      </c>
    </row>
    <row r="856" spans="2:49" ht="16.5" thickBot="1" x14ac:dyDescent="0.3">
      <c r="B856" s="24"/>
      <c r="C856" s="302" t="s">
        <v>543</v>
      </c>
      <c r="D856" s="23" t="str">
        <f>IFERROR(VLOOKUP($C856,'World Cup Players'!B:X,3,FALSE),0)</f>
        <v>pt Portugal</v>
      </c>
      <c r="E856" s="30"/>
      <c r="F856" s="23">
        <f>IFERROR(VLOOKUP($C856,'World Cup Players'!B:X,9,FALSE),0)</f>
        <v>376</v>
      </c>
      <c r="G856" s="23">
        <f>IFERROR(VLOOKUP($C856,'World Cup Players'!B:X,11,FALSE),0)</f>
        <v>0</v>
      </c>
      <c r="H856" s="23">
        <f>IFERROR(VLOOKUP($C856,'World Cup Players'!B:X,12,FALSE),0)</f>
        <v>0</v>
      </c>
      <c r="I856" s="23">
        <f>IFERROR(VLOOKUP($C856,'GAME WINNING GOALS'!A:B,2,FALSE),0)</f>
        <v>0</v>
      </c>
      <c r="J856" s="23">
        <f>IFERROR(VLOOKUP($C856,'World Cup Players'!B:X,17,FALSE),0)</f>
        <v>0</v>
      </c>
      <c r="K856" s="23">
        <f>IFERROR(VLOOKUP($C856,'World Cup Players'!B:X,18,FALSE),0)</f>
        <v>0</v>
      </c>
      <c r="L856" s="44">
        <f>IFERROR(VLOOKUP($C856,'World Cup GK'!B:AE,16,FALSE),0)</f>
        <v>0</v>
      </c>
      <c r="M856" s="44">
        <f>IFERROR(VLOOKUP($C856,'World Cup GK'!B:AE,19,FALSE),0)</f>
        <v>0</v>
      </c>
      <c r="N856" s="44">
        <f>IFERROR(VLOOKUP($C856,'World Cup GK'!B:AE,14,FALSE),0)</f>
        <v>0</v>
      </c>
      <c r="O856" s="44">
        <f>IFERROR(VLOOKUP($C856,'World Cup GK'!B:AE,11,FALSE),0)</f>
        <v>0</v>
      </c>
      <c r="P856" s="43">
        <f t="shared" si="214"/>
        <v>3.1208</v>
      </c>
      <c r="S856" s="24"/>
      <c r="T856" s="302" t="s">
        <v>543</v>
      </c>
      <c r="U856" s="23" t="s">
        <v>1545</v>
      </c>
      <c r="V856" s="30"/>
      <c r="W856" s="23">
        <v>376</v>
      </c>
      <c r="X856" s="23">
        <v>0</v>
      </c>
      <c r="Y856" s="23">
        <v>0</v>
      </c>
      <c r="Z856" s="23">
        <v>0</v>
      </c>
      <c r="AA856" s="23">
        <v>0</v>
      </c>
      <c r="AB856" s="23">
        <v>0</v>
      </c>
      <c r="AC856" s="44">
        <v>0</v>
      </c>
      <c r="AD856" s="44">
        <v>0</v>
      </c>
      <c r="AE856" s="44">
        <v>0</v>
      </c>
      <c r="AF856" s="44">
        <v>0</v>
      </c>
      <c r="AG856" s="43">
        <v>3.1208</v>
      </c>
      <c r="AI856" s="24"/>
      <c r="AJ856" s="302" t="s">
        <v>543</v>
      </c>
      <c r="AK856" s="23" t="s">
        <v>1545</v>
      </c>
      <c r="AL856" s="30"/>
      <c r="AM856" s="397">
        <f t="shared" si="223"/>
        <v>0</v>
      </c>
      <c r="AN856" s="397">
        <f t="shared" si="224"/>
        <v>0</v>
      </c>
      <c r="AO856" s="397">
        <f t="shared" si="224"/>
        <v>0</v>
      </c>
      <c r="AP856" s="397">
        <f t="shared" si="225"/>
        <v>0</v>
      </c>
      <c r="AQ856" s="397">
        <f t="shared" si="225"/>
        <v>0</v>
      </c>
      <c r="AR856" s="397">
        <f t="shared" si="225"/>
        <v>0</v>
      </c>
      <c r="AS856" s="397">
        <f t="shared" si="225"/>
        <v>0</v>
      </c>
      <c r="AT856" s="397">
        <f t="shared" si="226"/>
        <v>0</v>
      </c>
      <c r="AU856" s="397">
        <f t="shared" si="226"/>
        <v>0</v>
      </c>
      <c r="AV856" s="397">
        <f t="shared" si="226"/>
        <v>0</v>
      </c>
      <c r="AW856" s="314">
        <f t="shared" si="227"/>
        <v>0</v>
      </c>
    </row>
    <row r="857" spans="2:49" ht="16.5" thickBot="1" x14ac:dyDescent="0.3">
      <c r="B857" s="24"/>
      <c r="C857" s="302" t="s">
        <v>381</v>
      </c>
      <c r="D857" s="23" t="str">
        <f>IFERROR(VLOOKUP($C857,'World Cup Players'!B:X,3,FALSE),0)</f>
        <v>sn Senegal</v>
      </c>
      <c r="E857" s="30"/>
      <c r="F857" s="23">
        <f>IFERROR(VLOOKUP($C857,'World Cup Players'!B:X,9,FALSE),0)</f>
        <v>234</v>
      </c>
      <c r="G857" s="23">
        <f>IFERROR(VLOOKUP($C857,'World Cup Players'!B:X,11,FALSE),0)</f>
        <v>0</v>
      </c>
      <c r="H857" s="23">
        <f>IFERROR(VLOOKUP($C857,'World Cup Players'!B:X,12,FALSE),0)</f>
        <v>1</v>
      </c>
      <c r="I857" s="23">
        <f>IFERROR(VLOOKUP($C857,'GAME WINNING GOALS'!A:B,2,FALSE),0)</f>
        <v>0</v>
      </c>
      <c r="J857" s="23">
        <f>IFERROR(VLOOKUP($C857,'World Cup Players'!B:X,17,FALSE),0)</f>
        <v>0</v>
      </c>
      <c r="K857" s="23">
        <f>IFERROR(VLOOKUP($C857,'World Cup Players'!B:X,18,FALSE),0)</f>
        <v>0</v>
      </c>
      <c r="L857" s="44">
        <f>IFERROR(VLOOKUP($C857,'World Cup GK'!B:AE,16,FALSE),0)</f>
        <v>0</v>
      </c>
      <c r="M857" s="44">
        <f>IFERROR(VLOOKUP($C857,'World Cup GK'!B:AE,19,FALSE),0)</f>
        <v>0</v>
      </c>
      <c r="N857" s="44">
        <f>IFERROR(VLOOKUP($C857,'World Cup GK'!B:AE,14,FALSE),0)</f>
        <v>0</v>
      </c>
      <c r="O857" s="44">
        <f>IFERROR(VLOOKUP($C857,'World Cup GK'!B:AE,11,FALSE),0)</f>
        <v>0</v>
      </c>
      <c r="P857" s="43">
        <f t="shared" si="214"/>
        <v>2.9421999999999997</v>
      </c>
      <c r="S857" s="24"/>
      <c r="T857" s="302" t="s">
        <v>381</v>
      </c>
      <c r="U857" s="23" t="s">
        <v>1438</v>
      </c>
      <c r="V857" s="30"/>
      <c r="W857" s="23">
        <v>234</v>
      </c>
      <c r="X857" s="23">
        <v>0</v>
      </c>
      <c r="Y857" s="23">
        <v>1</v>
      </c>
      <c r="Z857" s="23">
        <v>0</v>
      </c>
      <c r="AA857" s="23">
        <v>0</v>
      </c>
      <c r="AB857" s="23">
        <v>0</v>
      </c>
      <c r="AC857" s="44">
        <v>0</v>
      </c>
      <c r="AD857" s="44">
        <v>0</v>
      </c>
      <c r="AE857" s="44">
        <v>0</v>
      </c>
      <c r="AF857" s="44">
        <v>0</v>
      </c>
      <c r="AG857" s="43">
        <v>2.9421999999999997</v>
      </c>
      <c r="AI857" s="24"/>
      <c r="AJ857" s="302" t="s">
        <v>381</v>
      </c>
      <c r="AK857" s="23" t="s">
        <v>1438</v>
      </c>
      <c r="AL857" s="30"/>
      <c r="AM857" s="397">
        <f t="shared" si="223"/>
        <v>0</v>
      </c>
      <c r="AN857" s="397">
        <f t="shared" si="224"/>
        <v>0</v>
      </c>
      <c r="AO857" s="397">
        <f t="shared" si="224"/>
        <v>0</v>
      </c>
      <c r="AP857" s="397">
        <f t="shared" si="225"/>
        <v>0</v>
      </c>
      <c r="AQ857" s="397">
        <f t="shared" si="225"/>
        <v>0</v>
      </c>
      <c r="AR857" s="397">
        <f t="shared" si="225"/>
        <v>0</v>
      </c>
      <c r="AS857" s="397">
        <f t="shared" si="225"/>
        <v>0</v>
      </c>
      <c r="AT857" s="397">
        <f t="shared" si="226"/>
        <v>0</v>
      </c>
      <c r="AU857" s="397">
        <f t="shared" si="226"/>
        <v>0</v>
      </c>
      <c r="AV857" s="397">
        <f t="shared" si="226"/>
        <v>0</v>
      </c>
      <c r="AW857" s="314">
        <f t="shared" si="227"/>
        <v>0</v>
      </c>
    </row>
    <row r="858" spans="2:49" ht="16.5" thickBot="1" x14ac:dyDescent="0.3">
      <c r="B858" s="24"/>
      <c r="C858" s="302" t="s">
        <v>360</v>
      </c>
      <c r="D858" s="23" t="str">
        <f>IFERROR(VLOOKUP($C858,'World Cup Players'!B:X,3,FALSE),0)</f>
        <v>ir IR Iran</v>
      </c>
      <c r="E858" s="30"/>
      <c r="F858" s="23">
        <f>IFERROR(VLOOKUP($C858,'World Cup Players'!B:X,9,FALSE),0)</f>
        <v>259</v>
      </c>
      <c r="G858" s="23">
        <f>IFERROR(VLOOKUP($C858,'World Cup Players'!B:X,11,FALSE),0)</f>
        <v>0</v>
      </c>
      <c r="H858" s="23">
        <f>IFERROR(VLOOKUP($C858,'World Cup Players'!B:X,12,FALSE),0)</f>
        <v>0</v>
      </c>
      <c r="I858" s="23">
        <f>IFERROR(VLOOKUP($C858,'GAME WINNING GOALS'!A:B,2,FALSE),0)</f>
        <v>0</v>
      </c>
      <c r="J858" s="23">
        <f>IFERROR(VLOOKUP($C858,'World Cup Players'!B:X,17,FALSE),0)</f>
        <v>0</v>
      </c>
      <c r="K858" s="23">
        <f>IFERROR(VLOOKUP($C858,'World Cup Players'!B:X,18,FALSE),0)</f>
        <v>0</v>
      </c>
      <c r="L858" s="44">
        <f>IFERROR(VLOOKUP($C858,'World Cup GK'!B:AE,16,FALSE),0)</f>
        <v>0</v>
      </c>
      <c r="M858" s="44">
        <f>IFERROR(VLOOKUP($C858,'World Cup GK'!B:AE,19,FALSE),0)</f>
        <v>0</v>
      </c>
      <c r="N858" s="44">
        <f>IFERROR(VLOOKUP($C858,'World Cup GK'!B:AE,14,FALSE),0)</f>
        <v>0</v>
      </c>
      <c r="O858" s="44">
        <f>IFERROR(VLOOKUP($C858,'World Cup GK'!B:AE,11,FALSE),0)</f>
        <v>0</v>
      </c>
      <c r="P858" s="43">
        <f t="shared" si="214"/>
        <v>2.1497000000000002</v>
      </c>
      <c r="S858" s="24"/>
      <c r="T858" s="302" t="s">
        <v>360</v>
      </c>
      <c r="U858" s="23" t="s">
        <v>1246</v>
      </c>
      <c r="V858" s="30"/>
      <c r="W858" s="23">
        <v>259</v>
      </c>
      <c r="X858" s="23">
        <v>0</v>
      </c>
      <c r="Y858" s="23">
        <v>0</v>
      </c>
      <c r="Z858" s="23">
        <v>0</v>
      </c>
      <c r="AA858" s="23">
        <v>0</v>
      </c>
      <c r="AB858" s="23">
        <v>0</v>
      </c>
      <c r="AC858" s="44">
        <v>0</v>
      </c>
      <c r="AD858" s="44">
        <v>0</v>
      </c>
      <c r="AE858" s="44">
        <v>0</v>
      </c>
      <c r="AF858" s="44">
        <v>0</v>
      </c>
      <c r="AG858" s="43">
        <v>2.1497000000000002</v>
      </c>
      <c r="AI858" s="24"/>
      <c r="AJ858" s="302" t="s">
        <v>360</v>
      </c>
      <c r="AK858" s="23" t="s">
        <v>1246</v>
      </c>
      <c r="AL858" s="30"/>
      <c r="AM858" s="397">
        <f t="shared" si="223"/>
        <v>0</v>
      </c>
      <c r="AN858" s="397">
        <f t="shared" si="224"/>
        <v>0</v>
      </c>
      <c r="AO858" s="397">
        <f t="shared" si="224"/>
        <v>0</v>
      </c>
      <c r="AP858" s="397">
        <f t="shared" si="225"/>
        <v>0</v>
      </c>
      <c r="AQ858" s="397">
        <f t="shared" si="225"/>
        <v>0</v>
      </c>
      <c r="AR858" s="397">
        <f t="shared" si="225"/>
        <v>0</v>
      </c>
      <c r="AS858" s="397">
        <f t="shared" si="225"/>
        <v>0</v>
      </c>
      <c r="AT858" s="397">
        <f t="shared" si="226"/>
        <v>0</v>
      </c>
      <c r="AU858" s="397">
        <f t="shared" si="226"/>
        <v>0</v>
      </c>
      <c r="AV858" s="397">
        <f t="shared" si="226"/>
        <v>0</v>
      </c>
      <c r="AW858" s="314">
        <f t="shared" si="227"/>
        <v>0</v>
      </c>
    </row>
    <row r="859" spans="2:49" ht="16.5" thickBot="1" x14ac:dyDescent="0.3">
      <c r="B859" s="24"/>
      <c r="C859" s="302" t="s">
        <v>411</v>
      </c>
      <c r="D859" s="23" t="str">
        <f>IFERROR(VLOOKUP($C859,'World Cup Players'!B:X,3,FALSE),0)</f>
        <v>au Australia</v>
      </c>
      <c r="E859" s="30"/>
      <c r="F859" s="23">
        <f>IFERROR(VLOOKUP($C859,'World Cup Players'!B:X,9,FALSE),0)</f>
        <v>223</v>
      </c>
      <c r="G859" s="23">
        <f>IFERROR(VLOOKUP($C859,'World Cup Players'!B:X,11,FALSE),0)</f>
        <v>0</v>
      </c>
      <c r="H859" s="23">
        <f>IFERROR(VLOOKUP($C859,'World Cup Players'!B:X,12,FALSE),0)</f>
        <v>0</v>
      </c>
      <c r="I859" s="23">
        <f>IFERROR(VLOOKUP($C859,'GAME WINNING GOALS'!A:B,2,FALSE),0)</f>
        <v>0</v>
      </c>
      <c r="J859" s="23">
        <f>IFERROR(VLOOKUP($C859,'World Cup Players'!B:X,17,FALSE),0)</f>
        <v>1</v>
      </c>
      <c r="K859" s="23">
        <f>IFERROR(VLOOKUP($C859,'World Cup Players'!B:X,18,FALSE),0)</f>
        <v>0</v>
      </c>
      <c r="L859" s="44">
        <f>IFERROR(VLOOKUP($C859,'World Cup GK'!B:AE,16,FALSE),0)</f>
        <v>0</v>
      </c>
      <c r="M859" s="44">
        <f>IFERROR(VLOOKUP($C859,'World Cup GK'!B:AE,19,FALSE),0)</f>
        <v>0</v>
      </c>
      <c r="N859" s="44">
        <f>IFERROR(VLOOKUP($C859,'World Cup GK'!B:AE,14,FALSE),0)</f>
        <v>0</v>
      </c>
      <c r="O859" s="44">
        <f>IFERROR(VLOOKUP($C859,'World Cup GK'!B:AE,11,FALSE),0)</f>
        <v>0</v>
      </c>
      <c r="P859" s="43">
        <f t="shared" si="214"/>
        <v>1.6009</v>
      </c>
      <c r="S859" s="24"/>
      <c r="T859" s="302" t="s">
        <v>411</v>
      </c>
      <c r="U859" s="23" t="s">
        <v>998</v>
      </c>
      <c r="V859" s="30"/>
      <c r="W859" s="23">
        <v>223</v>
      </c>
      <c r="X859" s="23">
        <v>0</v>
      </c>
      <c r="Y859" s="23">
        <v>0</v>
      </c>
      <c r="Z859" s="23">
        <v>0</v>
      </c>
      <c r="AA859" s="23">
        <v>1</v>
      </c>
      <c r="AB859" s="23">
        <v>0</v>
      </c>
      <c r="AC859" s="44">
        <v>0</v>
      </c>
      <c r="AD859" s="44">
        <v>0</v>
      </c>
      <c r="AE859" s="44">
        <v>0</v>
      </c>
      <c r="AF859" s="44">
        <v>0</v>
      </c>
      <c r="AG859" s="43">
        <v>1.6009</v>
      </c>
      <c r="AI859" s="24"/>
      <c r="AJ859" s="302" t="s">
        <v>411</v>
      </c>
      <c r="AK859" s="23" t="s">
        <v>998</v>
      </c>
      <c r="AL859" s="30"/>
      <c r="AM859" s="397">
        <f t="shared" si="223"/>
        <v>0</v>
      </c>
      <c r="AN859" s="397">
        <f t="shared" si="224"/>
        <v>0</v>
      </c>
      <c r="AO859" s="397">
        <f t="shared" si="224"/>
        <v>0</v>
      </c>
      <c r="AP859" s="397">
        <f t="shared" si="225"/>
        <v>0</v>
      </c>
      <c r="AQ859" s="397">
        <f t="shared" si="225"/>
        <v>0</v>
      </c>
      <c r="AR859" s="397">
        <f t="shared" si="225"/>
        <v>0</v>
      </c>
      <c r="AS859" s="397">
        <f t="shared" si="225"/>
        <v>0</v>
      </c>
      <c r="AT859" s="397">
        <f t="shared" si="226"/>
        <v>0</v>
      </c>
      <c r="AU859" s="397">
        <f t="shared" si="226"/>
        <v>0</v>
      </c>
      <c r="AV859" s="397">
        <f t="shared" si="226"/>
        <v>0</v>
      </c>
      <c r="AW859" s="314">
        <f t="shared" si="227"/>
        <v>0</v>
      </c>
    </row>
    <row r="860" spans="2:49" ht="16.5" thickBot="1" x14ac:dyDescent="0.3">
      <c r="B860" s="24"/>
      <c r="C860" s="303" t="s">
        <v>593</v>
      </c>
      <c r="D860" s="23" t="str">
        <f>IFERROR(VLOOKUP($C860,'World Cup Players'!B:X,3,FALSE),0)</f>
        <v>tr Türkiye</v>
      </c>
      <c r="E860" s="30"/>
      <c r="F860" s="23">
        <f>IFERROR(VLOOKUP($C860,'World Cup Players'!B:X,9,FALSE),0)</f>
        <v>180</v>
      </c>
      <c r="G860" s="23">
        <f>IFERROR(VLOOKUP($C860,'World Cup Players'!B:X,11,FALSE),0)</f>
        <v>0</v>
      </c>
      <c r="H860" s="23">
        <f>IFERROR(VLOOKUP($C860,'World Cup Players'!B:X,12,FALSE),0)</f>
        <v>0</v>
      </c>
      <c r="I860" s="23">
        <f>IFERROR(VLOOKUP($C860,'GAME WINNING GOALS'!A:B,2,FALSE),0)</f>
        <v>0</v>
      </c>
      <c r="J860" s="23">
        <f>IFERROR(VLOOKUP($C860,'World Cup Players'!B:X,17,FALSE),0)</f>
        <v>0</v>
      </c>
      <c r="K860" s="23">
        <f>IFERROR(VLOOKUP($C860,'World Cup Players'!B:X,18,FALSE),0)</f>
        <v>0</v>
      </c>
      <c r="L860" s="44">
        <f>IFERROR(VLOOKUP($C860,'World Cup GK'!B:AE,16,FALSE),0)</f>
        <v>0</v>
      </c>
      <c r="M860" s="44">
        <f>IFERROR(VLOOKUP($C860,'World Cup GK'!B:AE,19,FALSE),0)</f>
        <v>0</v>
      </c>
      <c r="N860" s="44">
        <f>IFERROR(VLOOKUP($C860,'World Cup GK'!B:AE,14,FALSE),0)</f>
        <v>0</v>
      </c>
      <c r="O860" s="44">
        <f>IFERROR(VLOOKUP($C860,'World Cup GK'!B:AE,11,FALSE),0)</f>
        <v>0</v>
      </c>
      <c r="P860" s="43">
        <f t="shared" si="214"/>
        <v>1.494</v>
      </c>
      <c r="S860" s="24"/>
      <c r="T860" s="303" t="s">
        <v>593</v>
      </c>
      <c r="U860" s="23" t="s">
        <v>654</v>
      </c>
      <c r="V860" s="30"/>
      <c r="W860" s="23">
        <v>180</v>
      </c>
      <c r="X860" s="23">
        <v>0</v>
      </c>
      <c r="Y860" s="23">
        <v>0</v>
      </c>
      <c r="Z860" s="23">
        <v>0</v>
      </c>
      <c r="AA860" s="23">
        <v>0</v>
      </c>
      <c r="AB860" s="23">
        <v>0</v>
      </c>
      <c r="AC860" s="44">
        <v>0</v>
      </c>
      <c r="AD860" s="44">
        <v>0</v>
      </c>
      <c r="AE860" s="44">
        <v>0</v>
      </c>
      <c r="AF860" s="44">
        <v>0</v>
      </c>
      <c r="AG860" s="43">
        <v>1.494</v>
      </c>
      <c r="AI860" s="24"/>
      <c r="AJ860" s="303" t="s">
        <v>593</v>
      </c>
      <c r="AK860" s="23" t="s">
        <v>654</v>
      </c>
      <c r="AL860" s="30"/>
      <c r="AM860" s="397">
        <f t="shared" si="223"/>
        <v>0</v>
      </c>
      <c r="AN860" s="397">
        <f t="shared" si="224"/>
        <v>0</v>
      </c>
      <c r="AO860" s="397">
        <f t="shared" si="224"/>
        <v>0</v>
      </c>
      <c r="AP860" s="397">
        <f t="shared" si="225"/>
        <v>0</v>
      </c>
      <c r="AQ860" s="397">
        <f t="shared" si="225"/>
        <v>0</v>
      </c>
      <c r="AR860" s="397">
        <f t="shared" si="225"/>
        <v>0</v>
      </c>
      <c r="AS860" s="397">
        <f t="shared" si="225"/>
        <v>0</v>
      </c>
      <c r="AT860" s="397">
        <f t="shared" si="226"/>
        <v>0</v>
      </c>
      <c r="AU860" s="397">
        <f t="shared" si="226"/>
        <v>0</v>
      </c>
      <c r="AV860" s="397">
        <f t="shared" si="226"/>
        <v>0</v>
      </c>
      <c r="AW860" s="314">
        <f t="shared" si="227"/>
        <v>0</v>
      </c>
    </row>
    <row r="861" spans="2:49" ht="16.5" thickBot="1" x14ac:dyDescent="0.3">
      <c r="B861" s="24"/>
      <c r="C861" s="302" t="s">
        <v>410</v>
      </c>
      <c r="D861" s="23" t="str">
        <f>IFERROR(VLOOKUP($C861,'World Cup Players'!B:X,3,FALSE),0)</f>
        <v>fr France</v>
      </c>
      <c r="E861" s="30"/>
      <c r="F861" s="23">
        <f>IFERROR(VLOOKUP($C861,'World Cup Players'!B:X,9,FALSE),0)</f>
        <v>212</v>
      </c>
      <c r="G861" s="23">
        <f>IFERROR(VLOOKUP($C861,'World Cup Players'!B:X,11,FALSE),0)</f>
        <v>0</v>
      </c>
      <c r="H861" s="23">
        <f>IFERROR(VLOOKUP($C861,'World Cup Players'!B:X,12,FALSE),0)</f>
        <v>0</v>
      </c>
      <c r="I861" s="23">
        <f>IFERROR(VLOOKUP($C861,'GAME WINNING GOALS'!A:B,2,FALSE),0)</f>
        <v>0</v>
      </c>
      <c r="J861" s="23">
        <f>IFERROR(VLOOKUP($C861,'World Cup Players'!B:X,17,FALSE),0)</f>
        <v>0</v>
      </c>
      <c r="K861" s="23">
        <f>IFERROR(VLOOKUP($C861,'World Cup Players'!B:X,18,FALSE),0)</f>
        <v>0</v>
      </c>
      <c r="L861" s="44">
        <f>IFERROR(VLOOKUP($C861,'World Cup GK'!B:AE,16,FALSE),0)</f>
        <v>0</v>
      </c>
      <c r="M861" s="44">
        <f>IFERROR(VLOOKUP($C861,'World Cup GK'!B:AE,19,FALSE),0)</f>
        <v>0</v>
      </c>
      <c r="N861" s="44">
        <f>IFERROR(VLOOKUP($C861,'World Cup GK'!B:AE,14,FALSE),0)</f>
        <v>0</v>
      </c>
      <c r="O861" s="44">
        <f>IFERROR(VLOOKUP($C861,'World Cup GK'!B:AE,11,FALSE),0)</f>
        <v>0</v>
      </c>
      <c r="P861" s="43">
        <f t="shared" si="214"/>
        <v>1.7596000000000001</v>
      </c>
      <c r="S861" s="24"/>
      <c r="T861" s="302" t="s">
        <v>410</v>
      </c>
      <c r="U861" s="23" t="s">
        <v>1420</v>
      </c>
      <c r="V861" s="30"/>
      <c r="W861" s="23">
        <v>193</v>
      </c>
      <c r="X861" s="23">
        <v>0</v>
      </c>
      <c r="Y861" s="23">
        <v>0</v>
      </c>
      <c r="Z861" s="23">
        <v>0</v>
      </c>
      <c r="AA861" s="23">
        <v>0</v>
      </c>
      <c r="AB861" s="23">
        <v>0</v>
      </c>
      <c r="AC861" s="44">
        <v>0</v>
      </c>
      <c r="AD861" s="44">
        <v>0</v>
      </c>
      <c r="AE861" s="44">
        <v>0</v>
      </c>
      <c r="AF861" s="44">
        <v>0</v>
      </c>
      <c r="AG861" s="43">
        <v>1.6019000000000001</v>
      </c>
      <c r="AI861" s="24"/>
      <c r="AJ861" s="302" t="s">
        <v>410</v>
      </c>
      <c r="AK861" s="23" t="s">
        <v>1420</v>
      </c>
      <c r="AL861" s="30"/>
      <c r="AM861" s="397">
        <f t="shared" si="223"/>
        <v>19</v>
      </c>
      <c r="AN861" s="397">
        <f t="shared" si="224"/>
        <v>0</v>
      </c>
      <c r="AO861" s="397">
        <f t="shared" si="224"/>
        <v>0</v>
      </c>
      <c r="AP861" s="397">
        <f t="shared" si="225"/>
        <v>0</v>
      </c>
      <c r="AQ861" s="397">
        <f t="shared" si="225"/>
        <v>0</v>
      </c>
      <c r="AR861" s="397">
        <f t="shared" si="225"/>
        <v>0</v>
      </c>
      <c r="AS861" s="397">
        <f t="shared" si="225"/>
        <v>0</v>
      </c>
      <c r="AT861" s="397">
        <f t="shared" si="226"/>
        <v>0</v>
      </c>
      <c r="AU861" s="397">
        <f t="shared" si="226"/>
        <v>0</v>
      </c>
      <c r="AV861" s="397">
        <f t="shared" si="226"/>
        <v>0</v>
      </c>
      <c r="AW861" s="314">
        <f>P861-AG861</f>
        <v>0.15769999999999995</v>
      </c>
    </row>
    <row r="862" spans="2:49" ht="16.5" thickBot="1" x14ac:dyDescent="0.3">
      <c r="B862" s="24"/>
      <c r="C862" s="302" t="s">
        <v>217</v>
      </c>
      <c r="D862" s="23" t="str">
        <f>IFERROR(VLOOKUP($C862,'World Cup Players'!B:X,3,FALSE),0)</f>
        <v>nl Netherlands</v>
      </c>
      <c r="E862" s="30"/>
      <c r="F862" s="23">
        <f>IFERROR(VLOOKUP($C862,'World Cup Players'!B:X,9,FALSE),0)</f>
        <v>390</v>
      </c>
      <c r="G862" s="23">
        <f>IFERROR(VLOOKUP($C862,'World Cup Players'!B:X,11,FALSE),0)</f>
        <v>1</v>
      </c>
      <c r="H862" s="23">
        <f>IFERROR(VLOOKUP($C862,'World Cup Players'!B:X,12,FALSE),0)</f>
        <v>1</v>
      </c>
      <c r="I862" s="23">
        <f>IFERROR(VLOOKUP($C862,'GAME WINNING GOALS'!A:B,2,FALSE),0)</f>
        <v>0</v>
      </c>
      <c r="J862" s="23">
        <f>IFERROR(VLOOKUP($C862,'World Cup Players'!B:X,17,FALSE),0)</f>
        <v>0</v>
      </c>
      <c r="K862" s="23">
        <f>IFERROR(VLOOKUP($C862,'World Cup Players'!B:X,18,FALSE),0)</f>
        <v>0</v>
      </c>
      <c r="L862" s="44">
        <f>IFERROR(VLOOKUP($C862,'World Cup GK'!B:AE,16,FALSE),0)</f>
        <v>0</v>
      </c>
      <c r="M862" s="44">
        <f>IFERROR(VLOOKUP($C862,'World Cup GK'!B:AE,19,FALSE),0)</f>
        <v>0</v>
      </c>
      <c r="N862" s="44">
        <f>IFERROR(VLOOKUP($C862,'World Cup GK'!B:AE,14,FALSE),0)</f>
        <v>0</v>
      </c>
      <c r="O862" s="44">
        <f>IFERROR(VLOOKUP($C862,'World Cup GK'!B:AE,11,FALSE),0)</f>
        <v>0</v>
      </c>
      <c r="P862" s="43">
        <f t="shared" si="214"/>
        <v>5.2370000000000001</v>
      </c>
      <c r="S862" s="24"/>
      <c r="T862" s="302" t="s">
        <v>217</v>
      </c>
      <c r="U862" s="23" t="s">
        <v>647</v>
      </c>
      <c r="V862" s="30"/>
      <c r="W862" s="23">
        <v>390</v>
      </c>
      <c r="X862" s="23">
        <v>1</v>
      </c>
      <c r="Y862" s="23">
        <v>1</v>
      </c>
      <c r="Z862" s="23">
        <v>0</v>
      </c>
      <c r="AA862" s="23">
        <v>0</v>
      </c>
      <c r="AB862" s="23">
        <v>0</v>
      </c>
      <c r="AC862" s="44">
        <v>0</v>
      </c>
      <c r="AD862" s="44">
        <v>0</v>
      </c>
      <c r="AE862" s="44">
        <v>0</v>
      </c>
      <c r="AF862" s="44">
        <v>0</v>
      </c>
      <c r="AG862" s="43">
        <v>5.2370000000000001</v>
      </c>
      <c r="AI862" s="24"/>
      <c r="AJ862" s="302" t="s">
        <v>217</v>
      </c>
      <c r="AK862" s="23" t="s">
        <v>647</v>
      </c>
      <c r="AL862" s="30"/>
      <c r="AM862" s="397">
        <f t="shared" si="223"/>
        <v>0</v>
      </c>
      <c r="AN862" s="397">
        <f t="shared" si="224"/>
        <v>0</v>
      </c>
      <c r="AO862" s="397">
        <f t="shared" si="224"/>
        <v>0</v>
      </c>
      <c r="AP862" s="397">
        <f t="shared" si="225"/>
        <v>0</v>
      </c>
      <c r="AQ862" s="397">
        <f t="shared" si="225"/>
        <v>0</v>
      </c>
      <c r="AR862" s="397">
        <f t="shared" si="225"/>
        <v>0</v>
      </c>
      <c r="AS862" s="397">
        <f t="shared" si="225"/>
        <v>0</v>
      </c>
      <c r="AT862" s="397">
        <f t="shared" si="226"/>
        <v>0</v>
      </c>
      <c r="AU862" s="397">
        <f t="shared" si="226"/>
        <v>0</v>
      </c>
      <c r="AV862" s="397">
        <f t="shared" si="226"/>
        <v>0</v>
      </c>
      <c r="AW862" s="314">
        <f t="shared" si="227"/>
        <v>0</v>
      </c>
    </row>
    <row r="863" spans="2:49" ht="16.5" thickBot="1" x14ac:dyDescent="0.3">
      <c r="B863" s="24"/>
      <c r="C863" s="302" t="s">
        <v>101</v>
      </c>
      <c r="D863" s="23" t="str">
        <f>IFERROR(VLOOKUP($C863,'World Cup Players'!B:X,3,FALSE),0)</f>
        <v>de Germany</v>
      </c>
      <c r="E863" s="30"/>
      <c r="F863" s="23">
        <f>IFERROR(VLOOKUP($C863,'World Cup Players'!B:X,9,FALSE),0)</f>
        <v>262</v>
      </c>
      <c r="G863" s="23">
        <f>IFERROR(VLOOKUP($C863,'World Cup Players'!B:X,11,FALSE),0)</f>
        <v>0</v>
      </c>
      <c r="H863" s="23">
        <f>IFERROR(VLOOKUP($C863,'World Cup Players'!B:X,12,FALSE),0)</f>
        <v>0</v>
      </c>
      <c r="I863" s="41">
        <f>IFERROR(VLOOKUP($C863,'GAME WINNING GOALS'!A:B,2,FALSE),0)</f>
        <v>0</v>
      </c>
      <c r="J863" s="23">
        <f>IFERROR(VLOOKUP($C863,'World Cup Players'!B:X,17,FALSE),0)</f>
        <v>0</v>
      </c>
      <c r="K863" s="23">
        <f>IFERROR(VLOOKUP($C863,'World Cup Players'!B:X,18,FALSE),0)</f>
        <v>0</v>
      </c>
      <c r="L863" s="44">
        <f>IFERROR(VLOOKUP($C863,'World Cup GK'!B:AE,16,FALSE),0)</f>
        <v>0</v>
      </c>
      <c r="M863" s="44">
        <f>IFERROR(VLOOKUP($C863,'World Cup GK'!B:AE,19,FALSE),0)</f>
        <v>0</v>
      </c>
      <c r="N863" s="44">
        <f>IFERROR(VLOOKUP($C863,'World Cup GK'!B:AE,14,FALSE),0)</f>
        <v>0</v>
      </c>
      <c r="O863" s="44">
        <f>IFERROR(VLOOKUP($C863,'World Cup GK'!B:AE,11,FALSE),0)</f>
        <v>0</v>
      </c>
      <c r="P863" s="43">
        <f t="shared" si="214"/>
        <v>2.1745999999999999</v>
      </c>
      <c r="S863" s="24"/>
      <c r="T863" s="302" t="s">
        <v>101</v>
      </c>
      <c r="U863" s="23" t="s">
        <v>634</v>
      </c>
      <c r="V863" s="30"/>
      <c r="W863" s="23">
        <v>262</v>
      </c>
      <c r="X863" s="23">
        <v>0</v>
      </c>
      <c r="Y863" s="23">
        <v>0</v>
      </c>
      <c r="Z863" s="41">
        <v>0</v>
      </c>
      <c r="AA863" s="23">
        <v>0</v>
      </c>
      <c r="AB863" s="23">
        <v>0</v>
      </c>
      <c r="AC863" s="44">
        <v>0</v>
      </c>
      <c r="AD863" s="44">
        <v>0</v>
      </c>
      <c r="AE863" s="44">
        <v>0</v>
      </c>
      <c r="AF863" s="44">
        <v>0</v>
      </c>
      <c r="AG863" s="43">
        <v>2.1745999999999999</v>
      </c>
      <c r="AI863" s="24"/>
      <c r="AJ863" s="302" t="s">
        <v>101</v>
      </c>
      <c r="AK863" s="23" t="s">
        <v>634</v>
      </c>
      <c r="AL863" s="30"/>
      <c r="AM863" s="397">
        <f t="shared" si="223"/>
        <v>0</v>
      </c>
      <c r="AN863" s="397">
        <f t="shared" si="224"/>
        <v>0</v>
      </c>
      <c r="AO863" s="397">
        <f t="shared" si="224"/>
        <v>0</v>
      </c>
      <c r="AP863" s="397">
        <f t="shared" si="225"/>
        <v>0</v>
      </c>
      <c r="AQ863" s="397">
        <f t="shared" si="225"/>
        <v>0</v>
      </c>
      <c r="AR863" s="397">
        <f t="shared" si="225"/>
        <v>0</v>
      </c>
      <c r="AS863" s="397">
        <f t="shared" si="225"/>
        <v>0</v>
      </c>
      <c r="AT863" s="397">
        <f t="shared" si="226"/>
        <v>0</v>
      </c>
      <c r="AU863" s="397">
        <f t="shared" si="226"/>
        <v>0</v>
      </c>
      <c r="AV863" s="397">
        <f t="shared" si="226"/>
        <v>0</v>
      </c>
      <c r="AW863" s="314">
        <f t="shared" si="227"/>
        <v>0</v>
      </c>
    </row>
    <row r="864" spans="2:49" ht="16.5" thickBot="1" x14ac:dyDescent="0.3">
      <c r="B864" s="24"/>
      <c r="C864" s="303" t="s">
        <v>758</v>
      </c>
      <c r="D864" s="23" t="str">
        <f>IFERROR(VLOOKUP($C864,'World Cup Players'!B:X,3,FALSE),0)</f>
        <v>br Brazil</v>
      </c>
      <c r="E864" s="30"/>
      <c r="F864" s="23">
        <f>IFERROR(VLOOKUP($C864,'World Cup Players'!B:X,9,FALSE),0)</f>
        <v>450</v>
      </c>
      <c r="G864" s="23">
        <f>IFERROR(VLOOKUP($C864,'World Cup Players'!B:X,11,FALSE),0)</f>
        <v>0</v>
      </c>
      <c r="H864" s="23">
        <f>IFERROR(VLOOKUP($C864,'World Cup Players'!B:X,12,FALSE),0)</f>
        <v>1</v>
      </c>
      <c r="I864" s="41">
        <f>IFERROR(VLOOKUP($C864,'GAME WINNING GOALS'!A:B,2,FALSE),0)</f>
        <v>0</v>
      </c>
      <c r="J864" s="23">
        <f>IFERROR(VLOOKUP($C864,'World Cup Players'!B:X,17,FALSE),0)</f>
        <v>0</v>
      </c>
      <c r="K864" s="23">
        <f>IFERROR(VLOOKUP($C864,'World Cup Players'!B:X,18,FALSE),0)</f>
        <v>0</v>
      </c>
      <c r="L864" s="44">
        <f>IFERROR(VLOOKUP($C864,'World Cup GK'!B:AE,16,FALSE),0)</f>
        <v>0</v>
      </c>
      <c r="M864" s="44">
        <f>IFERROR(VLOOKUP($C864,'World Cup GK'!B:AE,19,FALSE),0)</f>
        <v>0</v>
      </c>
      <c r="N864" s="44">
        <f>IFERROR(VLOOKUP($C864,'World Cup GK'!B:AE,14,FALSE),0)</f>
        <v>0</v>
      </c>
      <c r="O864" s="44">
        <f>IFERROR(VLOOKUP($C864,'World Cup GK'!B:AE,11,FALSE),0)</f>
        <v>0</v>
      </c>
      <c r="P864" s="43">
        <f t="shared" si="214"/>
        <v>4.7349999999999994</v>
      </c>
      <c r="S864" s="24"/>
      <c r="T864" s="303" t="s">
        <v>758</v>
      </c>
      <c r="U864" s="23" t="s">
        <v>989</v>
      </c>
      <c r="V864" s="30"/>
      <c r="W864" s="23">
        <v>450</v>
      </c>
      <c r="X864" s="23">
        <v>0</v>
      </c>
      <c r="Y864" s="23">
        <v>1</v>
      </c>
      <c r="Z864" s="41">
        <v>0</v>
      </c>
      <c r="AA864" s="23">
        <v>0</v>
      </c>
      <c r="AB864" s="23">
        <v>0</v>
      </c>
      <c r="AC864" s="44">
        <v>0</v>
      </c>
      <c r="AD864" s="44">
        <v>0</v>
      </c>
      <c r="AE864" s="44">
        <v>0</v>
      </c>
      <c r="AF864" s="44">
        <v>0</v>
      </c>
      <c r="AG864" s="43">
        <v>4.7349999999999994</v>
      </c>
      <c r="AI864" s="24"/>
      <c r="AJ864" s="303" t="s">
        <v>758</v>
      </c>
      <c r="AK864" s="23" t="s">
        <v>989</v>
      </c>
      <c r="AL864" s="30"/>
      <c r="AM864" s="397">
        <f t="shared" si="223"/>
        <v>0</v>
      </c>
      <c r="AN864" s="397">
        <f t="shared" si="224"/>
        <v>0</v>
      </c>
      <c r="AO864" s="397">
        <f t="shared" si="224"/>
        <v>0</v>
      </c>
      <c r="AP864" s="397">
        <f t="shared" si="225"/>
        <v>0</v>
      </c>
      <c r="AQ864" s="397">
        <f t="shared" si="225"/>
        <v>0</v>
      </c>
      <c r="AR864" s="397">
        <f t="shared" si="225"/>
        <v>0</v>
      </c>
      <c r="AS864" s="397">
        <f t="shared" si="225"/>
        <v>0</v>
      </c>
      <c r="AT864" s="397">
        <f t="shared" si="226"/>
        <v>0</v>
      </c>
      <c r="AU864" s="397">
        <f t="shared" si="226"/>
        <v>0</v>
      </c>
      <c r="AV864" s="397">
        <f t="shared" si="226"/>
        <v>0</v>
      </c>
      <c r="AW864" s="314">
        <f t="shared" si="227"/>
        <v>0</v>
      </c>
    </row>
    <row r="865" spans="2:49" ht="16.5" thickBot="1" x14ac:dyDescent="0.3">
      <c r="B865" s="24"/>
      <c r="C865" s="302" t="s">
        <v>558</v>
      </c>
      <c r="D865" s="23" t="str">
        <f>IFERROR(VLOOKUP($C865,'World Cup Players'!B:X,3,FALSE),0)</f>
        <v>fr France</v>
      </c>
      <c r="E865" s="30"/>
      <c r="F865" s="23">
        <f>IFERROR(VLOOKUP($C865,'World Cup Players'!B:X,9,FALSE),0)</f>
        <v>630</v>
      </c>
      <c r="G865" s="23">
        <f>IFERROR(VLOOKUP($C865,'World Cup Players'!B:X,11,FALSE),0)</f>
        <v>0</v>
      </c>
      <c r="H865" s="23">
        <f>IFERROR(VLOOKUP($C865,'World Cup Players'!B:X,12,FALSE),0)</f>
        <v>0</v>
      </c>
      <c r="I865" s="41">
        <f>IFERROR(VLOOKUP($C865,'GAME WINNING GOALS'!A:B,2,FALSE),0)</f>
        <v>0</v>
      </c>
      <c r="J865" s="23">
        <f>IFERROR(VLOOKUP($C865,'World Cup Players'!B:X,17,FALSE),0)</f>
        <v>0</v>
      </c>
      <c r="K865" s="23">
        <f>IFERROR(VLOOKUP($C865,'World Cup Players'!B:X,18,FALSE),0)</f>
        <v>0</v>
      </c>
      <c r="L865" s="44">
        <f>IFERROR(VLOOKUP($C865,'World Cup GK'!B:AE,16,FALSE),0)</f>
        <v>6</v>
      </c>
      <c r="M865" s="44">
        <f>IFERROR(VLOOKUP($C865,'World Cup GK'!B:AE,19,FALSE),0)</f>
        <v>4</v>
      </c>
      <c r="N865" s="44">
        <f>IFERROR(VLOOKUP($C865,'World Cup GK'!B:AE,14,FALSE),0)</f>
        <v>8</v>
      </c>
      <c r="O865" s="44">
        <f>IFERROR(VLOOKUP($C865,'World Cup GK'!B:AE,11,FALSE),0)</f>
        <v>4</v>
      </c>
      <c r="P865" s="43">
        <f t="shared" si="214"/>
        <v>15.829000000000001</v>
      </c>
      <c r="S865" s="24"/>
      <c r="T865" s="302" t="s">
        <v>558</v>
      </c>
      <c r="U865" s="23" t="s">
        <v>1420</v>
      </c>
      <c r="V865" s="30"/>
      <c r="W865" s="23">
        <v>450</v>
      </c>
      <c r="X865" s="23">
        <v>0</v>
      </c>
      <c r="Y865" s="23">
        <v>0</v>
      </c>
      <c r="Z865" s="41">
        <v>0</v>
      </c>
      <c r="AA865" s="23">
        <v>0</v>
      </c>
      <c r="AB865" s="23">
        <v>0</v>
      </c>
      <c r="AC865" s="44">
        <v>5</v>
      </c>
      <c r="AD865" s="44">
        <v>3</v>
      </c>
      <c r="AE865" s="44">
        <v>7</v>
      </c>
      <c r="AF865" s="44">
        <v>2</v>
      </c>
      <c r="AG865" s="43">
        <v>12.635</v>
      </c>
      <c r="AI865" s="24"/>
      <c r="AJ865" s="302" t="s">
        <v>558</v>
      </c>
      <c r="AK865" s="23" t="s">
        <v>1420</v>
      </c>
      <c r="AL865" s="30"/>
      <c r="AM865" s="397">
        <f t="shared" si="223"/>
        <v>180</v>
      </c>
      <c r="AN865" s="397">
        <f t="shared" si="224"/>
        <v>0</v>
      </c>
      <c r="AO865" s="397">
        <f t="shared" si="224"/>
        <v>0</v>
      </c>
      <c r="AP865" s="397">
        <f t="shared" si="225"/>
        <v>0</v>
      </c>
      <c r="AQ865" s="397">
        <f t="shared" si="225"/>
        <v>0</v>
      </c>
      <c r="AR865" s="397">
        <f t="shared" si="225"/>
        <v>0</v>
      </c>
      <c r="AS865" s="397">
        <f t="shared" si="225"/>
        <v>1</v>
      </c>
      <c r="AT865" s="397">
        <f t="shared" si="226"/>
        <v>1</v>
      </c>
      <c r="AU865" s="397">
        <f t="shared" si="226"/>
        <v>1</v>
      </c>
      <c r="AV865" s="397">
        <f t="shared" si="226"/>
        <v>2</v>
      </c>
      <c r="AW865" s="314">
        <f t="shared" ref="AW865:AW867" si="233">P865-AG865</f>
        <v>3.1940000000000008</v>
      </c>
    </row>
    <row r="866" spans="2:49" ht="16.5" thickBot="1" x14ac:dyDescent="0.3">
      <c r="B866" s="24"/>
      <c r="C866" s="302" t="s">
        <v>45</v>
      </c>
      <c r="D866" s="23" t="str">
        <f>IFERROR(VLOOKUP($C866,'World Cup Players'!B:X,3,FALSE),0)</f>
        <v>eng England</v>
      </c>
      <c r="E866" s="30"/>
      <c r="F866" s="23">
        <f>IFERROR(VLOOKUP($C866,'World Cup Players'!B:X,9,FALSE),0)</f>
        <v>660</v>
      </c>
      <c r="G866" s="23">
        <f>IFERROR(VLOOKUP($C866,'World Cup Players'!B:X,11,FALSE),0)</f>
        <v>0</v>
      </c>
      <c r="H866" s="23">
        <f>IFERROR(VLOOKUP($C866,'World Cup Players'!B:X,12,FALSE),0)</f>
        <v>0</v>
      </c>
      <c r="I866" s="41">
        <f>IFERROR(VLOOKUP($C866,'GAME WINNING GOALS'!A:B,2,FALSE),0)</f>
        <v>0</v>
      </c>
      <c r="J866" s="23">
        <f>IFERROR(VLOOKUP($C866,'World Cup Players'!B:X,17,FALSE),0)</f>
        <v>0</v>
      </c>
      <c r="K866" s="23">
        <f>IFERROR(VLOOKUP($C866,'World Cup Players'!B:X,18,FALSE),0)</f>
        <v>0</v>
      </c>
      <c r="L866" s="44">
        <f>IFERROR(VLOOKUP($C866,'World Cup GK'!B:AE,16,FALSE),0)</f>
        <v>5</v>
      </c>
      <c r="M866" s="44">
        <f>IFERROR(VLOOKUP($C866,'World Cup GK'!B:AE,19,FALSE),0)</f>
        <v>2</v>
      </c>
      <c r="N866" s="44">
        <f>IFERROR(VLOOKUP($C866,'World Cup GK'!B:AE,14,FALSE),0)</f>
        <v>15</v>
      </c>
      <c r="O866" s="44">
        <f>IFERROR(VLOOKUP($C866,'World Cup GK'!B:AE,11,FALSE),0)</f>
        <v>8</v>
      </c>
      <c r="P866" s="43">
        <f t="shared" ref="P866:P931" si="234">SUM((F866*0.0083)+G866+H866+I866+L866+M866+(N866*0.2))-((J866*0.25)+(K866*0.5))-(O866*0.25)</f>
        <v>13.478</v>
      </c>
      <c r="S866" s="24"/>
      <c r="T866" s="302" t="s">
        <v>45</v>
      </c>
      <c r="U866" s="23" t="s">
        <v>1542</v>
      </c>
      <c r="V866" s="30"/>
      <c r="W866" s="23">
        <v>450</v>
      </c>
      <c r="X866" s="23">
        <v>0</v>
      </c>
      <c r="Y866" s="23">
        <v>0</v>
      </c>
      <c r="Z866" s="41">
        <v>0</v>
      </c>
      <c r="AA866" s="23">
        <v>0</v>
      </c>
      <c r="AB866" s="23">
        <v>0</v>
      </c>
      <c r="AC866" s="44">
        <v>4</v>
      </c>
      <c r="AD866" s="44">
        <v>2</v>
      </c>
      <c r="AE866" s="44">
        <v>9</v>
      </c>
      <c r="AF866" s="44">
        <v>5</v>
      </c>
      <c r="AG866" s="43">
        <v>10.285</v>
      </c>
      <c r="AI866" s="24"/>
      <c r="AJ866" s="302" t="s">
        <v>45</v>
      </c>
      <c r="AK866" s="23" t="s">
        <v>1542</v>
      </c>
      <c r="AL866" s="30"/>
      <c r="AM866" s="397">
        <f t="shared" si="223"/>
        <v>210</v>
      </c>
      <c r="AN866" s="397">
        <f t="shared" si="224"/>
        <v>0</v>
      </c>
      <c r="AO866" s="397">
        <f t="shared" si="224"/>
        <v>0</v>
      </c>
      <c r="AP866" s="397">
        <f t="shared" si="225"/>
        <v>0</v>
      </c>
      <c r="AQ866" s="397">
        <f t="shared" si="225"/>
        <v>0</v>
      </c>
      <c r="AR866" s="397">
        <f t="shared" si="225"/>
        <v>0</v>
      </c>
      <c r="AS866" s="397">
        <f t="shared" si="225"/>
        <v>1</v>
      </c>
      <c r="AT866" s="397">
        <f t="shared" si="226"/>
        <v>0</v>
      </c>
      <c r="AU866" s="397">
        <f t="shared" si="226"/>
        <v>6</v>
      </c>
      <c r="AV866" s="397">
        <f t="shared" si="226"/>
        <v>3</v>
      </c>
      <c r="AW866" s="314">
        <f t="shared" si="233"/>
        <v>3.1929999999999996</v>
      </c>
    </row>
    <row r="867" spans="2:49" ht="16.5" thickBot="1" x14ac:dyDescent="0.3">
      <c r="B867" s="24"/>
      <c r="C867" s="302" t="s">
        <v>400</v>
      </c>
      <c r="D867" s="23" t="str">
        <f>IFERROR(VLOOKUP($C867,'World Cup Players'!B:X,3,FALSE),0)</f>
        <v>ma Morocco</v>
      </c>
      <c r="E867" s="30"/>
      <c r="F867" s="23">
        <f>IFERROR(VLOOKUP($C867,'World Cup Players'!B:X,9,FALSE),0)</f>
        <v>570</v>
      </c>
      <c r="G867" s="23">
        <f>IFERROR(VLOOKUP($C867,'World Cup Players'!B:X,11,FALSE),0)</f>
        <v>0</v>
      </c>
      <c r="H867" s="23">
        <f>IFERROR(VLOOKUP($C867,'World Cup Players'!B:X,12,FALSE),0)</f>
        <v>0</v>
      </c>
      <c r="I867" s="23">
        <f>IFERROR(VLOOKUP($C867,'GAME WINNING GOALS'!A:B,2,FALSE),0)</f>
        <v>0</v>
      </c>
      <c r="J867" s="23">
        <f>IFERROR(VLOOKUP($C867,'World Cup Players'!B:X,17,FALSE),0)</f>
        <v>0</v>
      </c>
      <c r="K867" s="23">
        <f>IFERROR(VLOOKUP($C867,'World Cup Players'!B:X,18,FALSE),0)</f>
        <v>0</v>
      </c>
      <c r="L867" s="44">
        <f>IFERROR(VLOOKUP($C867,'World Cup GK'!B:AE,16,FALSE),0)</f>
        <v>3</v>
      </c>
      <c r="M867" s="44">
        <f>IFERROR(VLOOKUP($C867,'World Cup GK'!B:AE,19,FALSE),0)</f>
        <v>2</v>
      </c>
      <c r="N867" s="44">
        <f>IFERROR(VLOOKUP($C867,'World Cup GK'!B:AE,14,FALSE),0)</f>
        <v>14</v>
      </c>
      <c r="O867" s="44">
        <f>IFERROR(VLOOKUP($C867,'World Cup GK'!B:AE,11,FALSE),0)</f>
        <v>6</v>
      </c>
      <c r="P867" s="43">
        <f t="shared" si="234"/>
        <v>11.031000000000001</v>
      </c>
      <c r="S867" s="24"/>
      <c r="T867" s="302" t="s">
        <v>400</v>
      </c>
      <c r="U867" s="23" t="s">
        <v>992</v>
      </c>
      <c r="V867" s="30"/>
      <c r="W867" s="23">
        <v>480</v>
      </c>
      <c r="X867" s="23">
        <v>0</v>
      </c>
      <c r="Y867" s="23">
        <v>0</v>
      </c>
      <c r="Z867" s="23">
        <v>0</v>
      </c>
      <c r="AA867" s="23">
        <v>0</v>
      </c>
      <c r="AB867" s="23">
        <v>0</v>
      </c>
      <c r="AC867" s="44">
        <v>3</v>
      </c>
      <c r="AD867" s="44">
        <v>2</v>
      </c>
      <c r="AE867" s="44">
        <v>9</v>
      </c>
      <c r="AF867" s="44">
        <v>4</v>
      </c>
      <c r="AG867" s="43">
        <v>9.7840000000000007</v>
      </c>
      <c r="AI867" s="24"/>
      <c r="AJ867" s="302" t="s">
        <v>400</v>
      </c>
      <c r="AK867" s="23" t="s">
        <v>992</v>
      </c>
      <c r="AL867" s="30"/>
      <c r="AM867" s="397">
        <f t="shared" si="223"/>
        <v>90</v>
      </c>
      <c r="AN867" s="397">
        <f t="shared" si="224"/>
        <v>0</v>
      </c>
      <c r="AO867" s="397">
        <f t="shared" si="224"/>
        <v>0</v>
      </c>
      <c r="AP867" s="397">
        <f t="shared" si="225"/>
        <v>0</v>
      </c>
      <c r="AQ867" s="397">
        <f t="shared" si="225"/>
        <v>0</v>
      </c>
      <c r="AR867" s="397">
        <f t="shared" si="225"/>
        <v>0</v>
      </c>
      <c r="AS867" s="397">
        <f t="shared" si="225"/>
        <v>0</v>
      </c>
      <c r="AT867" s="397">
        <f t="shared" si="226"/>
        <v>0</v>
      </c>
      <c r="AU867" s="397">
        <f t="shared" si="226"/>
        <v>5</v>
      </c>
      <c r="AV867" s="397">
        <f t="shared" si="226"/>
        <v>2</v>
      </c>
      <c r="AW867" s="314">
        <f t="shared" si="233"/>
        <v>1.2469999999999999</v>
      </c>
    </row>
    <row r="868" spans="2:49" ht="16.5" thickBot="1" x14ac:dyDescent="0.3">
      <c r="B868" s="24"/>
      <c r="C868" s="302" t="s">
        <v>788</v>
      </c>
      <c r="D868" s="23" t="str">
        <f>IFERROR(VLOOKUP($C868,'World Cup Players'!B:X,3,FALSE),0)</f>
        <v>tr Türkiye</v>
      </c>
      <c r="E868" s="30"/>
      <c r="F868" s="23">
        <f>IFERROR(VLOOKUP($C868,'World Cup Players'!B:X,9,FALSE),0)</f>
        <v>270</v>
      </c>
      <c r="G868" s="23">
        <f>IFERROR(VLOOKUP($C868,'World Cup Players'!B:X,11,FALSE),0)</f>
        <v>0</v>
      </c>
      <c r="H868" s="23">
        <f>IFERROR(VLOOKUP($C868,'World Cup Players'!B:X,12,FALSE),0)</f>
        <v>0</v>
      </c>
      <c r="I868" s="23">
        <f>IFERROR(VLOOKUP($C868,'GAME WINNING GOALS'!A:B,2,FALSE),0)</f>
        <v>0</v>
      </c>
      <c r="J868" s="23">
        <f>IFERROR(VLOOKUP($C868,'World Cup Players'!B:X,17,FALSE),0)</f>
        <v>0</v>
      </c>
      <c r="K868" s="23">
        <f>IFERROR(VLOOKUP($C868,'World Cup Players'!B:X,18,FALSE),0)</f>
        <v>0</v>
      </c>
      <c r="L868" s="44">
        <f>IFERROR(VLOOKUP($C868,'World Cup GK'!B:AE,16,FALSE),0)</f>
        <v>1</v>
      </c>
      <c r="M868" s="44">
        <f>IFERROR(VLOOKUP($C868,'World Cup GK'!B:AE,19,FALSE),0)</f>
        <v>0</v>
      </c>
      <c r="N868" s="44">
        <f>IFERROR(VLOOKUP($C868,'World Cup GK'!B:AE,14,FALSE),0)</f>
        <v>8</v>
      </c>
      <c r="O868" s="44">
        <f>IFERROR(VLOOKUP($C868,'World Cup GK'!B:AE,11,FALSE),0)</f>
        <v>5</v>
      </c>
      <c r="P868" s="43">
        <f t="shared" si="234"/>
        <v>3.5910000000000002</v>
      </c>
      <c r="S868" s="24"/>
      <c r="T868" s="302" t="s">
        <v>788</v>
      </c>
      <c r="U868" s="23" t="s">
        <v>654</v>
      </c>
      <c r="V868" s="30"/>
      <c r="W868" s="23">
        <v>270</v>
      </c>
      <c r="X868" s="23">
        <v>0</v>
      </c>
      <c r="Y868" s="23">
        <v>0</v>
      </c>
      <c r="Z868" s="23">
        <v>0</v>
      </c>
      <c r="AA868" s="23">
        <v>0</v>
      </c>
      <c r="AB868" s="23">
        <v>0</v>
      </c>
      <c r="AC868" s="44">
        <v>1</v>
      </c>
      <c r="AD868" s="44">
        <v>0</v>
      </c>
      <c r="AE868" s="44">
        <v>8</v>
      </c>
      <c r="AF868" s="44">
        <v>5</v>
      </c>
      <c r="AG868" s="43">
        <v>3.5910000000000002</v>
      </c>
      <c r="AI868" s="24"/>
      <c r="AJ868" s="302" t="s">
        <v>788</v>
      </c>
      <c r="AK868" s="23" t="s">
        <v>654</v>
      </c>
      <c r="AL868" s="30"/>
      <c r="AM868" s="397">
        <f t="shared" si="223"/>
        <v>0</v>
      </c>
      <c r="AN868" s="397">
        <f t="shared" si="224"/>
        <v>0</v>
      </c>
      <c r="AO868" s="397">
        <f t="shared" si="224"/>
        <v>0</v>
      </c>
      <c r="AP868" s="397">
        <f t="shared" si="225"/>
        <v>0</v>
      </c>
      <c r="AQ868" s="397">
        <f t="shared" si="225"/>
        <v>0</v>
      </c>
      <c r="AR868" s="397">
        <f t="shared" si="225"/>
        <v>0</v>
      </c>
      <c r="AS868" s="397">
        <f t="shared" si="225"/>
        <v>0</v>
      </c>
      <c r="AT868" s="397">
        <f t="shared" si="226"/>
        <v>0</v>
      </c>
      <c r="AU868" s="397">
        <f t="shared" si="226"/>
        <v>0</v>
      </c>
      <c r="AV868" s="397">
        <f t="shared" si="226"/>
        <v>0</v>
      </c>
      <c r="AW868" s="314">
        <f t="shared" si="227"/>
        <v>0</v>
      </c>
    </row>
    <row r="869" spans="2:49" ht="16.5" thickBot="1" x14ac:dyDescent="0.3">
      <c r="B869" s="24"/>
      <c r="C869" s="302" t="s">
        <v>343</v>
      </c>
      <c r="D869" s="23" t="str">
        <f>IFERROR(VLOOKUP($C869,'World Cup Players'!B:X,3,FALSE),0)</f>
        <v>ec Ecuador</v>
      </c>
      <c r="E869" s="30"/>
      <c r="F869" s="23">
        <f>IFERROR(VLOOKUP($C869,'World Cup Players'!B:X,9,FALSE),0)</f>
        <v>360</v>
      </c>
      <c r="G869" s="23">
        <f>IFERROR(VLOOKUP($C869,'World Cup Players'!B:X,11,FALSE),0)</f>
        <v>0</v>
      </c>
      <c r="H869" s="23">
        <f>IFERROR(VLOOKUP($C869,'World Cup Players'!B:X,12,FALSE),0)</f>
        <v>0</v>
      </c>
      <c r="I869" s="23">
        <f>IFERROR(VLOOKUP($C869,'GAME WINNING GOALS'!A:B,2,FALSE),0)</f>
        <v>0</v>
      </c>
      <c r="J869" s="23">
        <f>IFERROR(VLOOKUP($C869,'World Cup Players'!#REF!,16,FALSE),0)</f>
        <v>0</v>
      </c>
      <c r="K869" s="23">
        <f>IFERROR(VLOOKUP($C869,'World Cup Players'!#REF!,16,FALSE),0)</f>
        <v>0</v>
      </c>
      <c r="L869" s="44">
        <f>IFERROR(VLOOKUP($C869,'World Cup GK'!B:AE,16,FALSE),0)</f>
        <v>1</v>
      </c>
      <c r="M869" s="44">
        <f>IFERROR(VLOOKUP($C869,'World Cup GK'!B:AE,19,FALSE),0)</f>
        <v>1</v>
      </c>
      <c r="N869" s="44">
        <f>IFERROR(VLOOKUP($C869,'World Cup GK'!B:AE,14,FALSE),0)</f>
        <v>9</v>
      </c>
      <c r="O869" s="44">
        <f>IFERROR(VLOOKUP($C869,'World Cup GK'!B:AE,11,FALSE),0)</f>
        <v>4</v>
      </c>
      <c r="P869" s="43">
        <f t="shared" si="234"/>
        <v>5.7879999999999994</v>
      </c>
      <c r="S869" s="24"/>
      <c r="T869" s="302" t="s">
        <v>343</v>
      </c>
      <c r="U869" s="23" t="s">
        <v>1104</v>
      </c>
      <c r="V869" s="30"/>
      <c r="W869" s="23">
        <v>360</v>
      </c>
      <c r="X869" s="23">
        <v>0</v>
      </c>
      <c r="Y869" s="23">
        <v>0</v>
      </c>
      <c r="Z869" s="23">
        <v>0</v>
      </c>
      <c r="AA869" s="23">
        <v>0</v>
      </c>
      <c r="AB869" s="23">
        <v>0</v>
      </c>
      <c r="AC869" s="44">
        <v>1</v>
      </c>
      <c r="AD869" s="44">
        <v>1</v>
      </c>
      <c r="AE869" s="44">
        <v>9</v>
      </c>
      <c r="AF869" s="44">
        <v>4</v>
      </c>
      <c r="AG869" s="43">
        <v>5.7879999999999994</v>
      </c>
      <c r="AI869" s="24"/>
      <c r="AJ869" s="302" t="s">
        <v>343</v>
      </c>
      <c r="AK869" s="23" t="s">
        <v>1104</v>
      </c>
      <c r="AL869" s="30"/>
      <c r="AM869" s="397">
        <f t="shared" si="223"/>
        <v>0</v>
      </c>
      <c r="AN869" s="397">
        <f t="shared" si="224"/>
        <v>0</v>
      </c>
      <c r="AO869" s="397">
        <f t="shared" si="224"/>
        <v>0</v>
      </c>
      <c r="AP869" s="397">
        <f t="shared" si="225"/>
        <v>0</v>
      </c>
      <c r="AQ869" s="397">
        <f t="shared" si="225"/>
        <v>0</v>
      </c>
      <c r="AR869" s="397">
        <f t="shared" si="225"/>
        <v>0</v>
      </c>
      <c r="AS869" s="397">
        <f t="shared" si="225"/>
        <v>0</v>
      </c>
      <c r="AT869" s="397">
        <f t="shared" si="226"/>
        <v>0</v>
      </c>
      <c r="AU869" s="397">
        <f t="shared" si="226"/>
        <v>0</v>
      </c>
      <c r="AV869" s="397">
        <f t="shared" si="226"/>
        <v>0</v>
      </c>
      <c r="AW869" s="314">
        <f t="shared" si="227"/>
        <v>0</v>
      </c>
    </row>
    <row r="870" spans="2:49" ht="16.5" thickBot="1" x14ac:dyDescent="0.3">
      <c r="B870" s="24"/>
      <c r="C870" s="302" t="s">
        <v>155</v>
      </c>
      <c r="D870" s="23">
        <f>IFERROR(VLOOKUP($C870,'World Cup Players'!B:X,3,FALSE),0)</f>
        <v>0</v>
      </c>
      <c r="E870" s="30"/>
      <c r="L870" s="44"/>
      <c r="M870" s="44"/>
      <c r="N870" s="44"/>
      <c r="O870" s="44"/>
      <c r="S870" s="24"/>
      <c r="T870" s="302" t="s">
        <v>155</v>
      </c>
      <c r="U870" s="23">
        <v>0</v>
      </c>
      <c r="V870" s="30"/>
      <c r="W870" s="23">
        <v>0</v>
      </c>
      <c r="X870" s="23">
        <v>0</v>
      </c>
      <c r="Y870" s="23">
        <v>0</v>
      </c>
      <c r="Z870" s="23">
        <v>0</v>
      </c>
      <c r="AA870" s="23">
        <v>0</v>
      </c>
      <c r="AB870" s="23">
        <v>0</v>
      </c>
      <c r="AC870" s="44">
        <v>0</v>
      </c>
      <c r="AD870" s="44">
        <v>0</v>
      </c>
      <c r="AE870" s="44">
        <v>0</v>
      </c>
      <c r="AF870" s="44">
        <v>0</v>
      </c>
      <c r="AG870" s="43">
        <v>0</v>
      </c>
      <c r="AI870" s="24"/>
      <c r="AJ870" s="302" t="s">
        <v>155</v>
      </c>
      <c r="AK870" s="23">
        <v>0</v>
      </c>
      <c r="AL870" s="30"/>
      <c r="AM870" s="397">
        <f t="shared" si="223"/>
        <v>0</v>
      </c>
      <c r="AN870" s="397">
        <f t="shared" si="224"/>
        <v>0</v>
      </c>
      <c r="AO870" s="397">
        <f t="shared" si="224"/>
        <v>0</v>
      </c>
      <c r="AP870" s="397">
        <f t="shared" si="225"/>
        <v>0</v>
      </c>
      <c r="AQ870" s="397">
        <f t="shared" si="225"/>
        <v>0</v>
      </c>
      <c r="AR870" s="397">
        <f t="shared" si="225"/>
        <v>0</v>
      </c>
      <c r="AS870" s="397">
        <f t="shared" si="225"/>
        <v>0</v>
      </c>
      <c r="AT870" s="397">
        <f t="shared" si="226"/>
        <v>0</v>
      </c>
      <c r="AU870" s="397">
        <f t="shared" si="226"/>
        <v>0</v>
      </c>
      <c r="AV870" s="397">
        <f t="shared" si="226"/>
        <v>0</v>
      </c>
      <c r="AW870" s="314">
        <f t="shared" ref="AW870:AW876" si="235">P870-AG870</f>
        <v>0</v>
      </c>
    </row>
    <row r="871" spans="2:49" ht="16.5" thickBot="1" x14ac:dyDescent="0.3">
      <c r="B871" s="24"/>
      <c r="C871" s="302" t="s">
        <v>133</v>
      </c>
      <c r="D871" s="23">
        <f>IFERROR(VLOOKUP($C871,'World Cup Players'!B:X,3,FALSE),0)</f>
        <v>0</v>
      </c>
      <c r="E871" s="30"/>
      <c r="L871" s="44"/>
      <c r="M871" s="44"/>
      <c r="N871" s="44"/>
      <c r="O871" s="44"/>
      <c r="S871" s="24"/>
      <c r="T871" s="302" t="s">
        <v>133</v>
      </c>
      <c r="U871" s="23">
        <v>0</v>
      </c>
      <c r="V871" s="30"/>
      <c r="W871" s="23">
        <v>0</v>
      </c>
      <c r="X871" s="23">
        <v>0</v>
      </c>
      <c r="Y871" s="23">
        <v>0</v>
      </c>
      <c r="Z871" s="23">
        <v>0</v>
      </c>
      <c r="AA871" s="23">
        <v>0</v>
      </c>
      <c r="AB871" s="23">
        <v>0</v>
      </c>
      <c r="AC871" s="44">
        <v>0</v>
      </c>
      <c r="AD871" s="44">
        <v>0</v>
      </c>
      <c r="AE871" s="44">
        <v>0</v>
      </c>
      <c r="AF871" s="44">
        <v>0</v>
      </c>
      <c r="AG871" s="43">
        <v>0</v>
      </c>
      <c r="AI871" s="24"/>
      <c r="AJ871" s="302" t="s">
        <v>133</v>
      </c>
      <c r="AK871" s="23">
        <v>0</v>
      </c>
      <c r="AL871" s="30"/>
      <c r="AM871" s="397">
        <f t="shared" si="223"/>
        <v>0</v>
      </c>
      <c r="AN871" s="397">
        <f t="shared" si="224"/>
        <v>0</v>
      </c>
      <c r="AO871" s="397">
        <f t="shared" si="224"/>
        <v>0</v>
      </c>
      <c r="AP871" s="397">
        <f t="shared" si="225"/>
        <v>0</v>
      </c>
      <c r="AQ871" s="397">
        <f t="shared" si="225"/>
        <v>0</v>
      </c>
      <c r="AR871" s="397">
        <f t="shared" si="225"/>
        <v>0</v>
      </c>
      <c r="AS871" s="397">
        <f t="shared" si="225"/>
        <v>0</v>
      </c>
      <c r="AT871" s="397">
        <f t="shared" si="226"/>
        <v>0</v>
      </c>
      <c r="AU871" s="397">
        <f t="shared" si="226"/>
        <v>0</v>
      </c>
      <c r="AV871" s="397">
        <f t="shared" si="226"/>
        <v>0</v>
      </c>
      <c r="AW871" s="314">
        <f t="shared" si="235"/>
        <v>0</v>
      </c>
    </row>
    <row r="872" spans="2:49" ht="16.5" thickBot="1" x14ac:dyDescent="0.3">
      <c r="B872" s="24"/>
      <c r="C872" s="302" t="s">
        <v>158</v>
      </c>
      <c r="D872" s="23">
        <f>IFERROR(VLOOKUP($C872,'World Cup Players'!B:X,3,FALSE),0)</f>
        <v>0</v>
      </c>
      <c r="E872" s="30"/>
      <c r="L872" s="44"/>
      <c r="M872" s="44"/>
      <c r="N872" s="44"/>
      <c r="O872" s="44"/>
      <c r="S872" s="24"/>
      <c r="T872" s="302" t="s">
        <v>158</v>
      </c>
      <c r="U872" s="23">
        <v>0</v>
      </c>
      <c r="V872" s="30"/>
      <c r="W872" s="23">
        <v>0</v>
      </c>
      <c r="X872" s="23">
        <v>0</v>
      </c>
      <c r="Y872" s="23">
        <v>0</v>
      </c>
      <c r="Z872" s="23">
        <v>0</v>
      </c>
      <c r="AA872" s="23">
        <v>0</v>
      </c>
      <c r="AB872" s="23">
        <v>0</v>
      </c>
      <c r="AC872" s="44">
        <v>0</v>
      </c>
      <c r="AD872" s="44">
        <v>0</v>
      </c>
      <c r="AE872" s="44">
        <v>0</v>
      </c>
      <c r="AF872" s="44">
        <v>0</v>
      </c>
      <c r="AG872" s="43">
        <v>0</v>
      </c>
      <c r="AI872" s="24"/>
      <c r="AJ872" s="302" t="s">
        <v>158</v>
      </c>
      <c r="AK872" s="23">
        <v>0</v>
      </c>
      <c r="AL872" s="30"/>
      <c r="AM872" s="397">
        <f t="shared" si="223"/>
        <v>0</v>
      </c>
      <c r="AN872" s="397">
        <f t="shared" si="224"/>
        <v>0</v>
      </c>
      <c r="AO872" s="397">
        <f t="shared" si="224"/>
        <v>0</v>
      </c>
      <c r="AP872" s="397">
        <f t="shared" si="225"/>
        <v>0</v>
      </c>
      <c r="AQ872" s="397">
        <f t="shared" si="225"/>
        <v>0</v>
      </c>
      <c r="AR872" s="397">
        <f t="shared" si="225"/>
        <v>0</v>
      </c>
      <c r="AS872" s="397">
        <f t="shared" si="225"/>
        <v>0</v>
      </c>
      <c r="AT872" s="397">
        <f t="shared" si="226"/>
        <v>0</v>
      </c>
      <c r="AU872" s="397">
        <f t="shared" si="226"/>
        <v>0</v>
      </c>
      <c r="AV872" s="397">
        <f t="shared" si="226"/>
        <v>0</v>
      </c>
      <c r="AW872" s="314">
        <f t="shared" si="235"/>
        <v>0</v>
      </c>
    </row>
    <row r="873" spans="2:49" x14ac:dyDescent="0.25">
      <c r="B873" s="40" t="s">
        <v>797</v>
      </c>
      <c r="C873" s="293"/>
      <c r="D873" s="35">
        <f t="shared" ref="D873:E873" si="236">SUM(D874:D899)</f>
        <v>0</v>
      </c>
      <c r="E873" s="35">
        <f t="shared" si="236"/>
        <v>0</v>
      </c>
      <c r="F873" s="35">
        <f>SUM(F874:F903)</f>
        <v>10212</v>
      </c>
      <c r="G873" s="35">
        <f t="shared" ref="G873:O873" si="237">SUM(G874:G903)</f>
        <v>42</v>
      </c>
      <c r="H873" s="35">
        <f t="shared" si="237"/>
        <v>12</v>
      </c>
      <c r="I873" s="35">
        <f t="shared" si="237"/>
        <v>15</v>
      </c>
      <c r="J873" s="35">
        <f t="shared" si="237"/>
        <v>6</v>
      </c>
      <c r="K873" s="35">
        <f t="shared" si="237"/>
        <v>0</v>
      </c>
      <c r="L873" s="35">
        <f>SUM(L874:L903)</f>
        <v>17</v>
      </c>
      <c r="M873" s="35">
        <f t="shared" si="237"/>
        <v>7</v>
      </c>
      <c r="N873" s="35">
        <f t="shared" si="237"/>
        <v>66</v>
      </c>
      <c r="O873" s="35">
        <f t="shared" si="237"/>
        <v>27</v>
      </c>
      <c r="P873" s="43">
        <f>SUM((F873*0.0083)+G873+H873+I873+L873+M873+(N873*0.2))-((J873*0.25)+(K873*0.5))-(O873*0.25)</f>
        <v>182.70959999999999</v>
      </c>
      <c r="S873" s="40" t="s">
        <v>797</v>
      </c>
      <c r="T873" s="293"/>
      <c r="U873" s="35">
        <v>0</v>
      </c>
      <c r="V873" s="35">
        <v>0</v>
      </c>
      <c r="W873" s="35">
        <v>8724</v>
      </c>
      <c r="X873" s="35">
        <v>38</v>
      </c>
      <c r="Y873" s="35">
        <v>11</v>
      </c>
      <c r="Z873" s="35">
        <v>12</v>
      </c>
      <c r="AA873" s="35">
        <v>3</v>
      </c>
      <c r="AB873" s="35">
        <v>0</v>
      </c>
      <c r="AC873" s="35">
        <v>15</v>
      </c>
      <c r="AD873" s="35">
        <v>7</v>
      </c>
      <c r="AE873" s="35">
        <v>50</v>
      </c>
      <c r="AF873" s="35">
        <v>21</v>
      </c>
      <c r="AG873" s="43">
        <v>159.4092</v>
      </c>
      <c r="AI873" s="40" t="s">
        <v>797</v>
      </c>
      <c r="AJ873" s="293"/>
      <c r="AK873" s="35">
        <v>0</v>
      </c>
      <c r="AL873" s="35">
        <v>0</v>
      </c>
      <c r="AM873" s="397">
        <f t="shared" si="223"/>
        <v>1488</v>
      </c>
      <c r="AN873" s="397">
        <f t="shared" si="224"/>
        <v>4</v>
      </c>
      <c r="AO873" s="397">
        <f t="shared" si="224"/>
        <v>1</v>
      </c>
      <c r="AP873" s="397">
        <f t="shared" si="225"/>
        <v>3</v>
      </c>
      <c r="AQ873" s="397">
        <f t="shared" si="225"/>
        <v>3</v>
      </c>
      <c r="AR873" s="397">
        <f t="shared" si="225"/>
        <v>0</v>
      </c>
      <c r="AS873" s="397">
        <f t="shared" si="225"/>
        <v>2</v>
      </c>
      <c r="AT873" s="397">
        <f t="shared" si="226"/>
        <v>0</v>
      </c>
      <c r="AU873" s="397">
        <f t="shared" si="226"/>
        <v>16</v>
      </c>
      <c r="AV873" s="397">
        <f t="shared" si="226"/>
        <v>6</v>
      </c>
      <c r="AW873" s="314">
        <f t="shared" si="235"/>
        <v>23.300399999999996</v>
      </c>
    </row>
    <row r="874" spans="2:49" x14ac:dyDescent="0.25">
      <c r="B874" s="24"/>
      <c r="C874" s="265" t="s">
        <v>425</v>
      </c>
      <c r="D874" s="23" t="str">
        <f>IFERROR(VLOOKUP($C874,'World Cup Players'!B:X,3,FALSE),0)</f>
        <v>fr France</v>
      </c>
      <c r="E874" s="30"/>
      <c r="F874" s="23">
        <f>IFERROR(VLOOKUP($C874,'World Cup Players'!B:X,9,FALSE),0)</f>
        <v>605</v>
      </c>
      <c r="G874" s="23">
        <f>IFERROR(VLOOKUP($C874,'World Cup Players'!B:X,11,FALSE),0)</f>
        <v>8</v>
      </c>
      <c r="H874" s="23">
        <f>IFERROR(VLOOKUP($C874,'World Cup Players'!B:X,12,FALSE),0)</f>
        <v>3</v>
      </c>
      <c r="I874" s="23">
        <f>IFERROR(VLOOKUP($C874,'GAME WINNING GOALS'!A:B,2,FALSE),0)</f>
        <v>4</v>
      </c>
      <c r="J874" s="23">
        <f>IFERROR(VLOOKUP($C874,'World Cup Players'!B:X,17,FALSE),0)</f>
        <v>1</v>
      </c>
      <c r="K874" s="23">
        <f>IFERROR(VLOOKUP($C874,'World Cup Players'!B:X,18,FALSE),0)</f>
        <v>0</v>
      </c>
      <c r="L874" s="44">
        <f>IFERROR(VLOOKUP($C874,'World Cup GK'!B:AE,16,FALSE),0)</f>
        <v>0</v>
      </c>
      <c r="M874" s="44">
        <f>IFERROR(VLOOKUP($C874,'World Cup GK'!B:AE,19,FALSE),0)</f>
        <v>0</v>
      </c>
      <c r="N874" s="44">
        <f>IFERROR(VLOOKUP($C874,'World Cup GK'!B:AE,14,FALSE),0)</f>
        <v>0</v>
      </c>
      <c r="O874" s="44">
        <f>IFERROR(VLOOKUP($C874,'World Cup GK'!B:AE,11,FALSE),0)</f>
        <v>0</v>
      </c>
      <c r="P874" s="43">
        <f t="shared" si="234"/>
        <v>19.7715</v>
      </c>
      <c r="S874" s="24"/>
      <c r="T874" s="265" t="s">
        <v>425</v>
      </c>
      <c r="U874" s="23" t="s">
        <v>1420</v>
      </c>
      <c r="V874" s="30"/>
      <c r="W874" s="23">
        <v>439</v>
      </c>
      <c r="X874" s="23">
        <v>7</v>
      </c>
      <c r="Y874" s="23">
        <v>2</v>
      </c>
      <c r="Z874" s="23">
        <v>3</v>
      </c>
      <c r="AA874" s="23">
        <v>0</v>
      </c>
      <c r="AB874" s="23">
        <v>0</v>
      </c>
      <c r="AC874" s="44">
        <v>0</v>
      </c>
      <c r="AD874" s="44">
        <v>0</v>
      </c>
      <c r="AE874" s="44">
        <v>0</v>
      </c>
      <c r="AF874" s="44">
        <v>0</v>
      </c>
      <c r="AG874" s="43">
        <v>15.643699999999999</v>
      </c>
      <c r="AI874" s="24"/>
      <c r="AJ874" s="265" t="s">
        <v>425</v>
      </c>
      <c r="AK874" s="23" t="s">
        <v>1420</v>
      </c>
      <c r="AL874" s="30"/>
      <c r="AM874" s="397">
        <f t="shared" si="223"/>
        <v>166</v>
      </c>
      <c r="AN874" s="397">
        <f t="shared" si="224"/>
        <v>1</v>
      </c>
      <c r="AO874" s="397">
        <f t="shared" si="224"/>
        <v>1</v>
      </c>
      <c r="AP874" s="397">
        <f t="shared" si="225"/>
        <v>1</v>
      </c>
      <c r="AQ874" s="397">
        <f t="shared" si="225"/>
        <v>1</v>
      </c>
      <c r="AR874" s="397">
        <f t="shared" si="225"/>
        <v>0</v>
      </c>
      <c r="AS874" s="397">
        <f t="shared" si="225"/>
        <v>0</v>
      </c>
      <c r="AT874" s="397">
        <f t="shared" si="226"/>
        <v>0</v>
      </c>
      <c r="AU874" s="397">
        <f t="shared" si="226"/>
        <v>0</v>
      </c>
      <c r="AV874" s="397">
        <f t="shared" si="226"/>
        <v>0</v>
      </c>
      <c r="AW874" s="314">
        <f t="shared" si="235"/>
        <v>4.1278000000000006</v>
      </c>
    </row>
    <row r="875" spans="2:49" x14ac:dyDescent="0.25">
      <c r="B875" s="24"/>
      <c r="C875" s="268" t="s">
        <v>5</v>
      </c>
      <c r="D875" s="23" t="str">
        <f>IFERROR(VLOOKUP($C875,'World Cup Players'!B:X,3,FALSE),0)</f>
        <v>eng England</v>
      </c>
      <c r="E875" s="30"/>
      <c r="F875" s="23">
        <f>IFERROR(VLOOKUP($C875,'World Cup Players'!B:X,9,FALSE),0)</f>
        <v>652</v>
      </c>
      <c r="G875" s="23">
        <f>IFERROR(VLOOKUP($C875,'World Cup Players'!B:X,11,FALSE),0)</f>
        <v>6</v>
      </c>
      <c r="H875" s="23">
        <f>IFERROR(VLOOKUP($C875,'World Cup Players'!B:X,12,FALSE),0)</f>
        <v>1</v>
      </c>
      <c r="I875" s="23">
        <f>IFERROR(VLOOKUP($C875,'GAME WINNING GOALS'!A:B,2,FALSE),0)</f>
        <v>2</v>
      </c>
      <c r="J875" s="23">
        <f>IFERROR(VLOOKUP($C875,'World Cup Players'!B:X,17,FALSE),0)</f>
        <v>0</v>
      </c>
      <c r="K875" s="23">
        <f>IFERROR(VLOOKUP($C875,'World Cup Players'!B:X,18,FALSE),0)</f>
        <v>0</v>
      </c>
      <c r="L875" s="44">
        <f>IFERROR(VLOOKUP($C875,'World Cup GK'!B:AE,16,FALSE),0)</f>
        <v>0</v>
      </c>
      <c r="M875" s="44">
        <f>IFERROR(VLOOKUP($C875,'World Cup GK'!B:AE,19,FALSE),0)</f>
        <v>0</v>
      </c>
      <c r="N875" s="44">
        <f>IFERROR(VLOOKUP($C875,'World Cup GK'!B:AE,14,FALSE),0)</f>
        <v>0</v>
      </c>
      <c r="O875" s="44">
        <f>IFERROR(VLOOKUP($C875,'World Cup GK'!B:AE,11,FALSE),0)</f>
        <v>0</v>
      </c>
      <c r="P875" s="43">
        <f t="shared" si="234"/>
        <v>14.4116</v>
      </c>
      <c r="S875" s="24"/>
      <c r="T875" s="268" t="s">
        <v>5</v>
      </c>
      <c r="U875" s="23" t="s">
        <v>1542</v>
      </c>
      <c r="V875" s="30"/>
      <c r="W875" s="23">
        <v>442</v>
      </c>
      <c r="X875" s="23">
        <v>6</v>
      </c>
      <c r="Y875" s="23">
        <v>1</v>
      </c>
      <c r="Z875" s="23">
        <v>2</v>
      </c>
      <c r="AA875" s="23">
        <v>0</v>
      </c>
      <c r="AB875" s="23">
        <v>0</v>
      </c>
      <c r="AC875" s="44">
        <v>0</v>
      </c>
      <c r="AD875" s="44">
        <v>0</v>
      </c>
      <c r="AE875" s="44">
        <v>0</v>
      </c>
      <c r="AF875" s="44">
        <v>0</v>
      </c>
      <c r="AG875" s="43">
        <v>12.6686</v>
      </c>
      <c r="AI875" s="24"/>
      <c r="AJ875" s="268" t="s">
        <v>5</v>
      </c>
      <c r="AK875" s="23" t="s">
        <v>1542</v>
      </c>
      <c r="AL875" s="30"/>
      <c r="AM875" s="397">
        <f t="shared" si="223"/>
        <v>210</v>
      </c>
      <c r="AN875" s="397">
        <f t="shared" si="224"/>
        <v>0</v>
      </c>
      <c r="AO875" s="397">
        <f t="shared" si="224"/>
        <v>0</v>
      </c>
      <c r="AP875" s="397">
        <f t="shared" si="225"/>
        <v>0</v>
      </c>
      <c r="AQ875" s="397">
        <f t="shared" si="225"/>
        <v>0</v>
      </c>
      <c r="AR875" s="397">
        <f t="shared" si="225"/>
        <v>0</v>
      </c>
      <c r="AS875" s="397">
        <f t="shared" si="225"/>
        <v>0</v>
      </c>
      <c r="AT875" s="397">
        <f t="shared" si="226"/>
        <v>0</v>
      </c>
      <c r="AU875" s="397">
        <f t="shared" si="226"/>
        <v>0</v>
      </c>
      <c r="AV875" s="397">
        <f t="shared" si="226"/>
        <v>0</v>
      </c>
      <c r="AW875" s="314">
        <f t="shared" si="235"/>
        <v>1.7430000000000003</v>
      </c>
    </row>
    <row r="876" spans="2:49" x14ac:dyDescent="0.25">
      <c r="B876" s="24"/>
      <c r="C876" s="268" t="s">
        <v>689</v>
      </c>
      <c r="D876" s="23" t="str">
        <f>IFERROR(VLOOKUP($C876,'World Cup Players'!B:X,3,FALSE),0)</f>
        <v>no Norway</v>
      </c>
      <c r="E876" s="30"/>
      <c r="F876" s="23">
        <f>IFERROR(VLOOKUP($C876,'World Cup Players'!B:X,9,FALSE),0)</f>
        <v>465</v>
      </c>
      <c r="G876" s="23">
        <f>IFERROR(VLOOKUP($C876,'World Cup Players'!B:X,11,FALSE),0)</f>
        <v>7</v>
      </c>
      <c r="H876" s="23">
        <f>IFERROR(VLOOKUP($C876,'World Cup Players'!B:X,12,FALSE),0)</f>
        <v>0</v>
      </c>
      <c r="I876" s="23">
        <f>IFERROR(VLOOKUP($C876,'GAME WINNING GOALS'!A:B,2,FALSE),0)</f>
        <v>4</v>
      </c>
      <c r="J876" s="23">
        <f>IFERROR(VLOOKUP($C876,'World Cup Players'!B:X,17,FALSE),0)</f>
        <v>0</v>
      </c>
      <c r="K876" s="23">
        <f>IFERROR(VLOOKUP($C876,'World Cup Players'!B:X,18,FALSE),0)</f>
        <v>0</v>
      </c>
      <c r="L876" s="44">
        <f>IFERROR(VLOOKUP($C876,'World Cup GK'!B:AE,16,FALSE),0)</f>
        <v>0</v>
      </c>
      <c r="M876" s="44">
        <f>IFERROR(VLOOKUP($C876,'World Cup GK'!B:AE,19,FALSE),0)</f>
        <v>0</v>
      </c>
      <c r="N876" s="44">
        <f>IFERROR(VLOOKUP($C876,'World Cup GK'!B:AE,14,FALSE),0)</f>
        <v>0</v>
      </c>
      <c r="O876" s="44">
        <f>IFERROR(VLOOKUP($C876,'World Cup GK'!B:AE,11,FALSE),0)</f>
        <v>0</v>
      </c>
      <c r="P876" s="43">
        <f t="shared" si="234"/>
        <v>14.859500000000001</v>
      </c>
      <c r="S876" s="24"/>
      <c r="T876" s="268" t="s">
        <v>689</v>
      </c>
      <c r="U876" s="23" t="s">
        <v>1397</v>
      </c>
      <c r="V876" s="30"/>
      <c r="W876" s="23">
        <v>360</v>
      </c>
      <c r="X876" s="23">
        <v>7</v>
      </c>
      <c r="Y876" s="23">
        <v>0</v>
      </c>
      <c r="Z876" s="23">
        <v>4</v>
      </c>
      <c r="AA876" s="23">
        <v>0</v>
      </c>
      <c r="AB876" s="23">
        <v>0</v>
      </c>
      <c r="AC876" s="44">
        <v>0</v>
      </c>
      <c r="AD876" s="44">
        <v>0</v>
      </c>
      <c r="AE876" s="44">
        <v>0</v>
      </c>
      <c r="AF876" s="44">
        <v>0</v>
      </c>
      <c r="AG876" s="43">
        <v>13.988</v>
      </c>
      <c r="AI876" s="24"/>
      <c r="AJ876" s="268" t="s">
        <v>689</v>
      </c>
      <c r="AK876" s="23" t="s">
        <v>1397</v>
      </c>
      <c r="AL876" s="30"/>
      <c r="AM876" s="397">
        <f t="shared" si="223"/>
        <v>105</v>
      </c>
      <c r="AN876" s="397">
        <f t="shared" si="224"/>
        <v>0</v>
      </c>
      <c r="AO876" s="397">
        <f t="shared" si="224"/>
        <v>0</v>
      </c>
      <c r="AP876" s="397">
        <f t="shared" si="225"/>
        <v>0</v>
      </c>
      <c r="AQ876" s="397">
        <f t="shared" si="225"/>
        <v>0</v>
      </c>
      <c r="AR876" s="397">
        <f t="shared" si="225"/>
        <v>0</v>
      </c>
      <c r="AS876" s="397">
        <f t="shared" si="225"/>
        <v>0</v>
      </c>
      <c r="AT876" s="397">
        <f t="shared" si="226"/>
        <v>0</v>
      </c>
      <c r="AU876" s="397">
        <f t="shared" si="226"/>
        <v>0</v>
      </c>
      <c r="AV876" s="397">
        <f t="shared" si="226"/>
        <v>0</v>
      </c>
      <c r="AW876" s="314">
        <f t="shared" si="235"/>
        <v>0.87150000000000105</v>
      </c>
    </row>
    <row r="877" spans="2:49" x14ac:dyDescent="0.25">
      <c r="B877" s="24"/>
      <c r="C877" s="265" t="s">
        <v>249</v>
      </c>
      <c r="D877" s="23" t="str">
        <f>IFERROR(VLOOKUP($C877,'World Cup Players'!B:X,3,FALSE),0)</f>
        <v>br Brazil</v>
      </c>
      <c r="E877" s="30"/>
      <c r="F877" s="23">
        <f>IFERROR(VLOOKUP($C877,'World Cup Players'!B:X,9,FALSE),0)</f>
        <v>129</v>
      </c>
      <c r="G877" s="23">
        <f>IFERROR(VLOOKUP($C877,'World Cup Players'!B:X,11,FALSE),0)</f>
        <v>0</v>
      </c>
      <c r="H877" s="23">
        <f>IFERROR(VLOOKUP($C877,'World Cup Players'!B:X,12,FALSE),0)</f>
        <v>0</v>
      </c>
      <c r="I877" s="23">
        <f>IFERROR(VLOOKUP($C877,'GAME WINNING GOALS'!A:B,2,FALSE),0)</f>
        <v>0</v>
      </c>
      <c r="J877" s="23">
        <f>IFERROR(VLOOKUP($C877,'World Cup Players'!B:X,17,FALSE),0)</f>
        <v>0</v>
      </c>
      <c r="K877" s="23">
        <f>IFERROR(VLOOKUP($C877,'World Cup Players'!B:X,18,FALSE),0)</f>
        <v>0</v>
      </c>
      <c r="L877" s="44">
        <f>IFERROR(VLOOKUP($C877,'World Cup GK'!B:AE,16,FALSE),0)</f>
        <v>0</v>
      </c>
      <c r="M877" s="44">
        <f>IFERROR(VLOOKUP($C877,'World Cup GK'!B:AE,19,FALSE),0)</f>
        <v>0</v>
      </c>
      <c r="N877" s="44">
        <f>IFERROR(VLOOKUP($C877,'World Cup GK'!B:AE,14,FALSE),0)</f>
        <v>0</v>
      </c>
      <c r="O877" s="44">
        <f>IFERROR(VLOOKUP($C877,'World Cup GK'!B:AE,11,FALSE),0)</f>
        <v>0</v>
      </c>
      <c r="P877" s="43">
        <f t="shared" si="234"/>
        <v>1.0707</v>
      </c>
      <c r="S877" s="24"/>
      <c r="T877" s="265" t="s">
        <v>249</v>
      </c>
      <c r="U877" s="23" t="s">
        <v>989</v>
      </c>
      <c r="V877" s="30"/>
      <c r="W877" s="23">
        <v>129</v>
      </c>
      <c r="X877" s="23">
        <v>0</v>
      </c>
      <c r="Y877" s="23">
        <v>0</v>
      </c>
      <c r="Z877" s="23">
        <v>0</v>
      </c>
      <c r="AA877" s="23">
        <v>0</v>
      </c>
      <c r="AB877" s="23">
        <v>0</v>
      </c>
      <c r="AC877" s="44">
        <v>0</v>
      </c>
      <c r="AD877" s="44">
        <v>0</v>
      </c>
      <c r="AE877" s="44">
        <v>0</v>
      </c>
      <c r="AF877" s="44">
        <v>0</v>
      </c>
      <c r="AG877" s="43">
        <v>1.0707</v>
      </c>
      <c r="AI877" s="24"/>
      <c r="AJ877" s="265" t="s">
        <v>249</v>
      </c>
      <c r="AK877" s="23" t="s">
        <v>989</v>
      </c>
      <c r="AL877" s="30"/>
      <c r="AM877" s="397">
        <f t="shared" si="223"/>
        <v>0</v>
      </c>
      <c r="AN877" s="397">
        <f t="shared" si="224"/>
        <v>0</v>
      </c>
      <c r="AO877" s="397">
        <f t="shared" si="224"/>
        <v>0</v>
      </c>
      <c r="AP877" s="397">
        <f t="shared" si="225"/>
        <v>0</v>
      </c>
      <c r="AQ877" s="397">
        <f t="shared" si="225"/>
        <v>0</v>
      </c>
      <c r="AR877" s="397">
        <f t="shared" si="225"/>
        <v>0</v>
      </c>
      <c r="AS877" s="397">
        <f t="shared" si="225"/>
        <v>0</v>
      </c>
      <c r="AT877" s="397">
        <f t="shared" si="226"/>
        <v>0</v>
      </c>
      <c r="AU877" s="397">
        <f t="shared" si="226"/>
        <v>0</v>
      </c>
      <c r="AV877" s="397">
        <f t="shared" si="226"/>
        <v>0</v>
      </c>
      <c r="AW877" s="314">
        <f t="shared" si="227"/>
        <v>0</v>
      </c>
    </row>
    <row r="878" spans="2:49" x14ac:dyDescent="0.25">
      <c r="B878" s="24"/>
      <c r="C878" s="268" t="s">
        <v>645</v>
      </c>
      <c r="D878" s="23" t="str">
        <f>IFERROR(VLOOKUP($C878,'World Cup Players'!B:X,3,FALSE),0)</f>
        <v>es Spain</v>
      </c>
      <c r="E878" s="30"/>
      <c r="F878" s="23">
        <f>IFERROR(VLOOKUP($C878,'World Cup Players'!B:X,9,FALSE),0)</f>
        <v>540</v>
      </c>
      <c r="G878" s="23">
        <f>IFERROR(VLOOKUP($C878,'World Cup Players'!B:X,11,FALSE),0)</f>
        <v>5</v>
      </c>
      <c r="H878" s="23">
        <f>IFERROR(VLOOKUP($C878,'World Cup Players'!B:X,12,FALSE),0)</f>
        <v>1</v>
      </c>
      <c r="I878" s="23">
        <f>IFERROR(VLOOKUP($C878,'GAME WINNING GOALS'!A:B,2,FALSE),0)</f>
        <v>2</v>
      </c>
      <c r="J878" s="23">
        <f>IFERROR(VLOOKUP($C878,'World Cup Players'!B:X,17,FALSE),0)</f>
        <v>0</v>
      </c>
      <c r="K878" s="23">
        <f>IFERROR(VLOOKUP($C878,'World Cup Players'!B:X,18,FALSE),0)</f>
        <v>0</v>
      </c>
      <c r="L878" s="44">
        <f>IFERROR(VLOOKUP($C878,'World Cup GK'!B:AE,16,FALSE),0)</f>
        <v>0</v>
      </c>
      <c r="M878" s="44">
        <f>IFERROR(VLOOKUP($C878,'World Cup GK'!B:AE,19,FALSE),0)</f>
        <v>0</v>
      </c>
      <c r="N878" s="44">
        <f>IFERROR(VLOOKUP($C878,'World Cup GK'!B:AE,14,FALSE),0)</f>
        <v>0</v>
      </c>
      <c r="O878" s="44">
        <f>IFERROR(VLOOKUP($C878,'World Cup GK'!B:AE,11,FALSE),0)</f>
        <v>0</v>
      </c>
      <c r="P878" s="43">
        <f t="shared" si="234"/>
        <v>12.481999999999999</v>
      </c>
      <c r="S878" s="24"/>
      <c r="T878" s="268" t="s">
        <v>645</v>
      </c>
      <c r="U878" s="23" t="s">
        <v>1275</v>
      </c>
      <c r="V878" s="30"/>
      <c r="W878" s="23">
        <v>389</v>
      </c>
      <c r="X878" s="23">
        <v>4</v>
      </c>
      <c r="Y878" s="23">
        <v>1</v>
      </c>
      <c r="Z878" s="23">
        <v>1</v>
      </c>
      <c r="AA878" s="23">
        <v>0</v>
      </c>
      <c r="AB878" s="23">
        <v>0</v>
      </c>
      <c r="AC878" s="44">
        <v>0</v>
      </c>
      <c r="AD878" s="44">
        <v>0</v>
      </c>
      <c r="AE878" s="44">
        <v>0</v>
      </c>
      <c r="AF878" s="44">
        <v>0</v>
      </c>
      <c r="AG878" s="43">
        <v>9.2286999999999999</v>
      </c>
      <c r="AI878" s="24"/>
      <c r="AJ878" s="268" t="s">
        <v>645</v>
      </c>
      <c r="AK878" s="23" t="s">
        <v>1275</v>
      </c>
      <c r="AL878" s="30"/>
      <c r="AM878" s="397">
        <f t="shared" si="223"/>
        <v>151</v>
      </c>
      <c r="AN878" s="397">
        <f t="shared" si="224"/>
        <v>1</v>
      </c>
      <c r="AO878" s="397">
        <f t="shared" si="224"/>
        <v>0</v>
      </c>
      <c r="AP878" s="397">
        <f t="shared" si="225"/>
        <v>1</v>
      </c>
      <c r="AQ878" s="397">
        <f t="shared" si="225"/>
        <v>0</v>
      </c>
      <c r="AR878" s="397">
        <f t="shared" si="225"/>
        <v>0</v>
      </c>
      <c r="AS878" s="397">
        <f t="shared" si="225"/>
        <v>0</v>
      </c>
      <c r="AT878" s="397">
        <f t="shared" si="226"/>
        <v>0</v>
      </c>
      <c r="AU878" s="397">
        <f t="shared" si="226"/>
        <v>0</v>
      </c>
      <c r="AV878" s="397">
        <f t="shared" si="226"/>
        <v>0</v>
      </c>
      <c r="AW878" s="314">
        <f t="shared" ref="AW878:AW880" si="238">P878-AG878</f>
        <v>3.2532999999999994</v>
      </c>
    </row>
    <row r="879" spans="2:49" x14ac:dyDescent="0.25">
      <c r="B879" s="24"/>
      <c r="C879" s="265" t="s">
        <v>693</v>
      </c>
      <c r="D879" s="23" t="str">
        <f>IFERROR(VLOOKUP($C879,'World Cup Players'!B:X,3,FALSE),0)</f>
        <v>ma Morocco</v>
      </c>
      <c r="E879" s="30"/>
      <c r="F879" s="23">
        <f>IFERROR(VLOOKUP($C879,'World Cup Players'!B:X,9,FALSE),0)</f>
        <v>381</v>
      </c>
      <c r="G879" s="23">
        <f>IFERROR(VLOOKUP($C879,'World Cup Players'!B:X,11,FALSE),0)</f>
        <v>3</v>
      </c>
      <c r="H879" s="23">
        <f>IFERROR(VLOOKUP($C879,'World Cup Players'!B:X,12,FALSE),0)</f>
        <v>0</v>
      </c>
      <c r="I879" s="23">
        <f>IFERROR(VLOOKUP($C879,'GAME WINNING GOALS'!A:B,2,FALSE),0)</f>
        <v>1</v>
      </c>
      <c r="J879" s="23">
        <f>IFERROR(VLOOKUP($C879,'World Cup Players'!B:X,17,FALSE),0)</f>
        <v>0</v>
      </c>
      <c r="K879" s="23">
        <f>IFERROR(VLOOKUP($C879,'World Cup Players'!B:X,18,FALSE),0)</f>
        <v>0</v>
      </c>
      <c r="L879" s="44">
        <f>IFERROR(VLOOKUP($C879,'World Cup GK'!B:AE,16,FALSE),0)</f>
        <v>0</v>
      </c>
      <c r="M879" s="44">
        <f>IFERROR(VLOOKUP($C879,'World Cup GK'!B:AE,19,FALSE),0)</f>
        <v>0</v>
      </c>
      <c r="N879" s="44">
        <f>IFERROR(VLOOKUP($C879,'World Cup GK'!B:AE,14,FALSE),0)</f>
        <v>0</v>
      </c>
      <c r="O879" s="44">
        <f>IFERROR(VLOOKUP($C879,'World Cup GK'!B:AE,11,FALSE),0)</f>
        <v>0</v>
      </c>
      <c r="P879" s="43">
        <f t="shared" si="234"/>
        <v>7.1623000000000001</v>
      </c>
      <c r="S879" s="24"/>
      <c r="T879" s="265" t="s">
        <v>693</v>
      </c>
      <c r="U879" s="23" t="s">
        <v>992</v>
      </c>
      <c r="V879" s="30"/>
      <c r="W879" s="23">
        <v>381</v>
      </c>
      <c r="X879" s="23">
        <v>3</v>
      </c>
      <c r="Y879" s="23">
        <v>0</v>
      </c>
      <c r="Z879" s="23">
        <v>1</v>
      </c>
      <c r="AA879" s="23">
        <v>0</v>
      </c>
      <c r="AB879" s="23">
        <v>0</v>
      </c>
      <c r="AC879" s="44">
        <v>0</v>
      </c>
      <c r="AD879" s="44">
        <v>0</v>
      </c>
      <c r="AE879" s="44">
        <v>0</v>
      </c>
      <c r="AF879" s="44">
        <v>0</v>
      </c>
      <c r="AG879" s="43">
        <v>7.1623000000000001</v>
      </c>
      <c r="AI879" s="24"/>
      <c r="AJ879" s="265" t="s">
        <v>693</v>
      </c>
      <c r="AK879" s="23" t="s">
        <v>992</v>
      </c>
      <c r="AL879" s="30"/>
      <c r="AM879" s="397">
        <f t="shared" si="223"/>
        <v>0</v>
      </c>
      <c r="AN879" s="397">
        <f t="shared" si="224"/>
        <v>0</v>
      </c>
      <c r="AO879" s="397">
        <f t="shared" si="224"/>
        <v>0</v>
      </c>
      <c r="AP879" s="397">
        <f t="shared" si="225"/>
        <v>0</v>
      </c>
      <c r="AQ879" s="397">
        <f t="shared" si="225"/>
        <v>0</v>
      </c>
      <c r="AR879" s="397">
        <f t="shared" si="225"/>
        <v>0</v>
      </c>
      <c r="AS879" s="397">
        <f t="shared" si="225"/>
        <v>0</v>
      </c>
      <c r="AT879" s="397">
        <f t="shared" si="226"/>
        <v>0</v>
      </c>
      <c r="AU879" s="397">
        <f t="shared" si="226"/>
        <v>0</v>
      </c>
      <c r="AV879" s="397">
        <f t="shared" si="226"/>
        <v>0</v>
      </c>
      <c r="AW879" s="314">
        <f t="shared" si="238"/>
        <v>0</v>
      </c>
    </row>
    <row r="880" spans="2:49" x14ac:dyDescent="0.25">
      <c r="B880" s="24"/>
      <c r="C880" s="265" t="s">
        <v>1281</v>
      </c>
      <c r="D880" s="23" t="str">
        <f>IFERROR(VLOOKUP($C880,'World Cup Players'!B:X,3,FALSE),0)</f>
        <v>be Belgium</v>
      </c>
      <c r="E880" s="30"/>
      <c r="F880" s="23">
        <f>IFERROR(VLOOKUP($C880,'World Cup Players'!B:X,9,FALSE),0)</f>
        <v>309</v>
      </c>
      <c r="G880" s="23">
        <f>IFERROR(VLOOKUP($C880,'World Cup Players'!B:X,11,FALSE),0)</f>
        <v>0</v>
      </c>
      <c r="H880" s="23">
        <f>IFERROR(VLOOKUP($C880,'World Cup Players'!B:X,12,FALSE),0)</f>
        <v>0</v>
      </c>
      <c r="I880" s="23">
        <f>IFERROR(VLOOKUP($C880,'GAME WINNING GOALS'!A:B,2,FALSE),0)</f>
        <v>0</v>
      </c>
      <c r="J880" s="23">
        <f>IFERROR(VLOOKUP($C880,'World Cup Players'!B:X,17,FALSE),0)</f>
        <v>0</v>
      </c>
      <c r="K880" s="23">
        <f>IFERROR(VLOOKUP($C880,'World Cup Players'!B:X,18,FALSE),0)</f>
        <v>0</v>
      </c>
      <c r="L880" s="44">
        <f>IFERROR(VLOOKUP($C880,'World Cup GK'!B:AE,16,FALSE),0)</f>
        <v>0</v>
      </c>
      <c r="M880" s="44">
        <f>IFERROR(VLOOKUP($C880,'World Cup GK'!B:AE,19,FALSE),0)</f>
        <v>0</v>
      </c>
      <c r="N880" s="44">
        <f>IFERROR(VLOOKUP($C880,'World Cup GK'!B:AE,14,FALSE),0)</f>
        <v>0</v>
      </c>
      <c r="O880" s="44">
        <f>IFERROR(VLOOKUP($C880,'World Cup GK'!B:AE,11,FALSE),0)</f>
        <v>0</v>
      </c>
      <c r="P880" s="43">
        <f t="shared" si="234"/>
        <v>2.5647000000000002</v>
      </c>
      <c r="S880" s="24"/>
      <c r="T880" s="265" t="s">
        <v>1281</v>
      </c>
      <c r="U880" s="23" t="s">
        <v>1270</v>
      </c>
      <c r="V880" s="30"/>
      <c r="W880" s="23">
        <v>219</v>
      </c>
      <c r="X880" s="23">
        <v>0</v>
      </c>
      <c r="Y880" s="23">
        <v>0</v>
      </c>
      <c r="Z880" s="23">
        <v>0</v>
      </c>
      <c r="AA880" s="23">
        <v>0</v>
      </c>
      <c r="AB880" s="23">
        <v>0</v>
      </c>
      <c r="AC880" s="44">
        <v>0</v>
      </c>
      <c r="AD880" s="44">
        <v>0</v>
      </c>
      <c r="AE880" s="44">
        <v>0</v>
      </c>
      <c r="AF880" s="44">
        <v>0</v>
      </c>
      <c r="AG880" s="43">
        <v>1.8177000000000001</v>
      </c>
      <c r="AI880" s="24"/>
      <c r="AJ880" s="265" t="s">
        <v>1281</v>
      </c>
      <c r="AK880" s="23" t="s">
        <v>1270</v>
      </c>
      <c r="AL880" s="30"/>
      <c r="AM880" s="397">
        <f t="shared" si="223"/>
        <v>90</v>
      </c>
      <c r="AN880" s="397">
        <f t="shared" si="224"/>
        <v>0</v>
      </c>
      <c r="AO880" s="397">
        <f t="shared" si="224"/>
        <v>0</v>
      </c>
      <c r="AP880" s="397">
        <f t="shared" si="225"/>
        <v>0</v>
      </c>
      <c r="AQ880" s="397">
        <f t="shared" si="225"/>
        <v>0</v>
      </c>
      <c r="AR880" s="397">
        <f t="shared" si="225"/>
        <v>0</v>
      </c>
      <c r="AS880" s="397">
        <f t="shared" si="225"/>
        <v>0</v>
      </c>
      <c r="AT880" s="397">
        <f t="shared" si="226"/>
        <v>0</v>
      </c>
      <c r="AU880" s="397">
        <f t="shared" si="226"/>
        <v>0</v>
      </c>
      <c r="AV880" s="397">
        <f t="shared" si="226"/>
        <v>0</v>
      </c>
      <c r="AW880" s="314">
        <f t="shared" si="238"/>
        <v>0.74700000000000011</v>
      </c>
    </row>
    <row r="881" spans="2:49" x14ac:dyDescent="0.25">
      <c r="B881" s="24"/>
      <c r="C881" s="265" t="s">
        <v>352</v>
      </c>
      <c r="D881" s="23" t="str">
        <f>IFERROR(VLOOKUP($C881,'World Cup Players'!B:X,3,FALSE),0)</f>
        <v>ec Ecuador</v>
      </c>
      <c r="E881" s="30"/>
      <c r="F881" s="23">
        <f>IFERROR(VLOOKUP($C881,'World Cup Players'!B:X,9,FALSE),0)</f>
        <v>287</v>
      </c>
      <c r="G881" s="23">
        <f>IFERROR(VLOOKUP($C881,'World Cup Players'!B:X,11,FALSE),0)</f>
        <v>0</v>
      </c>
      <c r="H881" s="23">
        <f>IFERROR(VLOOKUP($C881,'World Cup Players'!B:X,12,FALSE),0)</f>
        <v>0</v>
      </c>
      <c r="I881" s="23">
        <f>IFERROR(VLOOKUP($C881,'GAME WINNING GOALS'!A:B,2,FALSE),0)</f>
        <v>0</v>
      </c>
      <c r="J881" s="23">
        <f>IFERROR(VLOOKUP($C881,'World Cup Players'!B:X,17,FALSE),0)</f>
        <v>0</v>
      </c>
      <c r="K881" s="23">
        <f>IFERROR(VLOOKUP($C881,'World Cup Players'!B:X,18,FALSE),0)</f>
        <v>0</v>
      </c>
      <c r="L881" s="44">
        <f>IFERROR(VLOOKUP($C881,'World Cup GK'!B:AE,16,FALSE),0)</f>
        <v>0</v>
      </c>
      <c r="M881" s="44">
        <f>IFERROR(VLOOKUP($C881,'World Cup GK'!B:AE,19,FALSE),0)</f>
        <v>0</v>
      </c>
      <c r="N881" s="44">
        <f>IFERROR(VLOOKUP($C881,'World Cup GK'!B:AE,14,FALSE),0)</f>
        <v>0</v>
      </c>
      <c r="O881" s="44">
        <f>IFERROR(VLOOKUP($C881,'World Cup GK'!B:AE,11,FALSE),0)</f>
        <v>0</v>
      </c>
      <c r="P881" s="43">
        <f t="shared" si="234"/>
        <v>2.3820999999999999</v>
      </c>
      <c r="S881" s="24"/>
      <c r="T881" s="265" t="s">
        <v>352</v>
      </c>
      <c r="U881" s="23" t="s">
        <v>1104</v>
      </c>
      <c r="V881" s="30"/>
      <c r="W881" s="23">
        <v>287</v>
      </c>
      <c r="X881" s="23">
        <v>0</v>
      </c>
      <c r="Y881" s="23">
        <v>0</v>
      </c>
      <c r="Z881" s="23">
        <v>0</v>
      </c>
      <c r="AA881" s="23">
        <v>0</v>
      </c>
      <c r="AB881" s="23">
        <v>0</v>
      </c>
      <c r="AC881" s="44">
        <v>0</v>
      </c>
      <c r="AD881" s="44">
        <v>0</v>
      </c>
      <c r="AE881" s="44">
        <v>0</v>
      </c>
      <c r="AF881" s="44">
        <v>0</v>
      </c>
      <c r="AG881" s="43">
        <v>2.3820999999999999</v>
      </c>
      <c r="AI881" s="24"/>
      <c r="AJ881" s="265" t="s">
        <v>352</v>
      </c>
      <c r="AK881" s="23" t="s">
        <v>1104</v>
      </c>
      <c r="AL881" s="30"/>
      <c r="AM881" s="397">
        <f t="shared" si="223"/>
        <v>0</v>
      </c>
      <c r="AN881" s="397">
        <f t="shared" si="224"/>
        <v>0</v>
      </c>
      <c r="AO881" s="397">
        <f t="shared" si="224"/>
        <v>0</v>
      </c>
      <c r="AP881" s="397">
        <f t="shared" si="225"/>
        <v>0</v>
      </c>
      <c r="AQ881" s="397">
        <f t="shared" si="225"/>
        <v>0</v>
      </c>
      <c r="AR881" s="397">
        <f t="shared" si="225"/>
        <v>0</v>
      </c>
      <c r="AS881" s="397">
        <f t="shared" si="225"/>
        <v>0</v>
      </c>
      <c r="AT881" s="397">
        <f t="shared" si="226"/>
        <v>0</v>
      </c>
      <c r="AU881" s="397">
        <f t="shared" si="226"/>
        <v>0</v>
      </c>
      <c r="AV881" s="397">
        <f t="shared" si="226"/>
        <v>0</v>
      </c>
      <c r="AW881" s="314">
        <f t="shared" si="227"/>
        <v>0</v>
      </c>
    </row>
    <row r="882" spans="2:49" x14ac:dyDescent="0.25">
      <c r="B882" s="24"/>
      <c r="C882" s="265" t="s">
        <v>594</v>
      </c>
      <c r="D882" s="23" t="str">
        <f>IFERROR(VLOOKUP($C882,'World Cup Players'!B:X,3,FALSE),0)</f>
        <v>tr Türkiye</v>
      </c>
      <c r="E882" s="30"/>
      <c r="F882" s="23">
        <f>IFERROR(VLOOKUP($C882,'World Cup Players'!B:X,9,FALSE),0)</f>
        <v>270</v>
      </c>
      <c r="G882" s="23">
        <f>IFERROR(VLOOKUP($C882,'World Cup Players'!B:X,11,FALSE),0)</f>
        <v>1</v>
      </c>
      <c r="H882" s="23">
        <f>IFERROR(VLOOKUP($C882,'World Cup Players'!B:X,12,FALSE),0)</f>
        <v>0</v>
      </c>
      <c r="I882" s="23">
        <f>IFERROR(VLOOKUP($C882,'GAME WINNING GOALS'!A:B,2,FALSE),0)</f>
        <v>0</v>
      </c>
      <c r="J882" s="23">
        <f>IFERROR(VLOOKUP($C882,'World Cup Players'!B:X,17,FALSE),0)</f>
        <v>0</v>
      </c>
      <c r="K882" s="23">
        <f>IFERROR(VLOOKUP($C882,'World Cup Players'!B:X,18,FALSE),0)</f>
        <v>0</v>
      </c>
      <c r="L882" s="44">
        <f>IFERROR(VLOOKUP($C882,'World Cup GK'!B:AE,16,FALSE),0)</f>
        <v>0</v>
      </c>
      <c r="M882" s="44">
        <f>IFERROR(VLOOKUP($C882,'World Cup GK'!B:AE,19,FALSE),0)</f>
        <v>0</v>
      </c>
      <c r="N882" s="44">
        <f>IFERROR(VLOOKUP($C882,'World Cup GK'!B:AE,14,FALSE),0)</f>
        <v>0</v>
      </c>
      <c r="O882" s="44">
        <f>IFERROR(VLOOKUP($C882,'World Cup GK'!B:AE,11,FALSE),0)</f>
        <v>0</v>
      </c>
      <c r="P882" s="43">
        <f t="shared" si="234"/>
        <v>3.2410000000000001</v>
      </c>
      <c r="S882" s="24"/>
      <c r="T882" s="265" t="s">
        <v>594</v>
      </c>
      <c r="U882" s="23" t="s">
        <v>654</v>
      </c>
      <c r="V882" s="30"/>
      <c r="W882" s="23">
        <v>270</v>
      </c>
      <c r="X882" s="23">
        <v>1</v>
      </c>
      <c r="Y882" s="23">
        <v>0</v>
      </c>
      <c r="Z882" s="23">
        <v>0</v>
      </c>
      <c r="AA882" s="23">
        <v>0</v>
      </c>
      <c r="AB882" s="23">
        <v>0</v>
      </c>
      <c r="AC882" s="44">
        <v>0</v>
      </c>
      <c r="AD882" s="44">
        <v>0</v>
      </c>
      <c r="AE882" s="44">
        <v>0</v>
      </c>
      <c r="AF882" s="44">
        <v>0</v>
      </c>
      <c r="AG882" s="43">
        <v>3.2410000000000001</v>
      </c>
      <c r="AI882" s="24"/>
      <c r="AJ882" s="265" t="s">
        <v>594</v>
      </c>
      <c r="AK882" s="23" t="s">
        <v>654</v>
      </c>
      <c r="AL882" s="30"/>
      <c r="AM882" s="397">
        <f t="shared" si="223"/>
        <v>0</v>
      </c>
      <c r="AN882" s="397">
        <f t="shared" si="224"/>
        <v>0</v>
      </c>
      <c r="AO882" s="397">
        <f t="shared" si="224"/>
        <v>0</v>
      </c>
      <c r="AP882" s="397">
        <f t="shared" si="225"/>
        <v>0</v>
      </c>
      <c r="AQ882" s="397">
        <f t="shared" si="225"/>
        <v>0</v>
      </c>
      <c r="AR882" s="397">
        <f t="shared" si="225"/>
        <v>0</v>
      </c>
      <c r="AS882" s="397">
        <f t="shared" si="225"/>
        <v>0</v>
      </c>
      <c r="AT882" s="397">
        <f t="shared" si="226"/>
        <v>0</v>
      </c>
      <c r="AU882" s="397">
        <f t="shared" si="226"/>
        <v>0</v>
      </c>
      <c r="AV882" s="397">
        <f t="shared" si="226"/>
        <v>0</v>
      </c>
      <c r="AW882" s="314">
        <f t="shared" si="227"/>
        <v>0</v>
      </c>
    </row>
    <row r="883" spans="2:49" x14ac:dyDescent="0.25">
      <c r="B883" s="24"/>
      <c r="C883" s="265" t="s">
        <v>30</v>
      </c>
      <c r="D883" s="23" t="str">
        <f>IFERROR(VLOOKUP($C883,'World Cup Players'!B:X,3,FALSE),0)</f>
        <v>cz Czechia</v>
      </c>
      <c r="E883" s="30"/>
      <c r="F883" s="23">
        <f>IFERROR(VLOOKUP($C883,'World Cup Players'!B:X,9,FALSE),0)</f>
        <v>137</v>
      </c>
      <c r="G883" s="23">
        <f>IFERROR(VLOOKUP($C883,'World Cup Players'!B:X,11,FALSE),0)</f>
        <v>0</v>
      </c>
      <c r="H883" s="23">
        <f>IFERROR(VLOOKUP($C883,'World Cup Players'!B:X,12,FALSE),0)</f>
        <v>0</v>
      </c>
      <c r="I883" s="23">
        <f>IFERROR(VLOOKUP($C883,'GAME WINNING GOALS'!A:B,2,FALSE),0)</f>
        <v>0</v>
      </c>
      <c r="J883" s="23">
        <f>IFERROR(VLOOKUP($C883,'World Cup Players'!B:X,17,FALSE),0)</f>
        <v>0</v>
      </c>
      <c r="K883" s="23">
        <f>IFERROR(VLOOKUP($C883,'World Cup Players'!B:X,18,FALSE),0)</f>
        <v>0</v>
      </c>
      <c r="L883" s="44">
        <f>IFERROR(VLOOKUP($C883,'World Cup GK'!B:AE,16,FALSE),0)</f>
        <v>0</v>
      </c>
      <c r="M883" s="44">
        <f>IFERROR(VLOOKUP($C883,'World Cup GK'!B:AE,19,FALSE),0)</f>
        <v>0</v>
      </c>
      <c r="N883" s="44">
        <f>IFERROR(VLOOKUP($C883,'World Cup GK'!B:AE,14,FALSE),0)</f>
        <v>0</v>
      </c>
      <c r="O883" s="44">
        <f>IFERROR(VLOOKUP($C883,'World Cup GK'!B:AE,11,FALSE),0)</f>
        <v>0</v>
      </c>
      <c r="P883" s="43">
        <f t="shared" si="234"/>
        <v>1.1371</v>
      </c>
      <c r="S883" s="24"/>
      <c r="T883" s="265" t="s">
        <v>30</v>
      </c>
      <c r="U883" s="23" t="s">
        <v>655</v>
      </c>
      <c r="V883" s="30"/>
      <c r="W883" s="23">
        <v>137</v>
      </c>
      <c r="X883" s="23">
        <v>0</v>
      </c>
      <c r="Y883" s="23">
        <v>0</v>
      </c>
      <c r="Z883" s="23">
        <v>0</v>
      </c>
      <c r="AA883" s="23">
        <v>0</v>
      </c>
      <c r="AB883" s="23">
        <v>0</v>
      </c>
      <c r="AC883" s="44">
        <v>0</v>
      </c>
      <c r="AD883" s="44">
        <v>0</v>
      </c>
      <c r="AE883" s="44">
        <v>0</v>
      </c>
      <c r="AF883" s="44">
        <v>0</v>
      </c>
      <c r="AG883" s="43">
        <v>1.1371</v>
      </c>
      <c r="AI883" s="24"/>
      <c r="AJ883" s="265" t="s">
        <v>30</v>
      </c>
      <c r="AK883" s="23" t="s">
        <v>655</v>
      </c>
      <c r="AL883" s="30"/>
      <c r="AM883" s="397">
        <f t="shared" si="223"/>
        <v>0</v>
      </c>
      <c r="AN883" s="397">
        <f t="shared" si="224"/>
        <v>0</v>
      </c>
      <c r="AO883" s="397">
        <f t="shared" si="224"/>
        <v>0</v>
      </c>
      <c r="AP883" s="397">
        <f t="shared" si="225"/>
        <v>0</v>
      </c>
      <c r="AQ883" s="397">
        <f t="shared" si="225"/>
        <v>0</v>
      </c>
      <c r="AR883" s="397">
        <f t="shared" si="225"/>
        <v>0</v>
      </c>
      <c r="AS883" s="397">
        <f t="shared" si="225"/>
        <v>0</v>
      </c>
      <c r="AT883" s="397">
        <f t="shared" si="226"/>
        <v>0</v>
      </c>
      <c r="AU883" s="397">
        <f t="shared" si="226"/>
        <v>0</v>
      </c>
      <c r="AV883" s="397">
        <f t="shared" si="226"/>
        <v>0</v>
      </c>
      <c r="AW883" s="314">
        <f t="shared" si="227"/>
        <v>0</v>
      </c>
    </row>
    <row r="884" spans="2:49" x14ac:dyDescent="0.25">
      <c r="B884" s="24"/>
      <c r="C884" s="265" t="s">
        <v>422</v>
      </c>
      <c r="D884" s="23" t="str">
        <f>IFERROR(VLOOKUP($C884,'World Cup Players'!B:X,3,FALSE),0)</f>
        <v>ar Argentina</v>
      </c>
      <c r="E884" s="30"/>
      <c r="F884" s="23">
        <f>IFERROR(VLOOKUP($C884,'World Cup Players'!B:X,9,FALSE),0)</f>
        <v>310</v>
      </c>
      <c r="G884" s="23">
        <f>IFERROR(VLOOKUP($C884,'World Cup Players'!B:X,11,FALSE),0)</f>
        <v>3</v>
      </c>
      <c r="H884" s="23">
        <f>IFERROR(VLOOKUP($C884,'World Cup Players'!B:X,12,FALSE),0)</f>
        <v>1</v>
      </c>
      <c r="I884" s="23">
        <f>IFERROR(VLOOKUP($C884,'GAME WINNING GOALS'!A:B,2,FALSE),0)</f>
        <v>2</v>
      </c>
      <c r="J884" s="23">
        <f>IFERROR(VLOOKUP($C884,'World Cup Players'!B:X,17,FALSE),0)</f>
        <v>1</v>
      </c>
      <c r="K884" s="23">
        <f>IFERROR(VLOOKUP($C884,'World Cup Players'!B:X,18,FALSE),0)</f>
        <v>0</v>
      </c>
      <c r="L884" s="44">
        <f>IFERROR(VLOOKUP($C884,'World Cup GK'!B:AE,16,FALSE),0)</f>
        <v>0</v>
      </c>
      <c r="M884" s="44">
        <f>IFERROR(VLOOKUP($C884,'World Cup GK'!B:AE,19,FALSE),0)</f>
        <v>0</v>
      </c>
      <c r="N884" s="44">
        <f>IFERROR(VLOOKUP($C884,'World Cup GK'!B:AE,14,FALSE),0)</f>
        <v>0</v>
      </c>
      <c r="O884" s="44">
        <f>IFERROR(VLOOKUP($C884,'World Cup GK'!B:AE,11,FALSE),0)</f>
        <v>0</v>
      </c>
      <c r="P884" s="43">
        <f t="shared" si="234"/>
        <v>8.3230000000000004</v>
      </c>
      <c r="S884" s="24"/>
      <c r="T884" s="265" t="s">
        <v>422</v>
      </c>
      <c r="U884" s="23" t="s">
        <v>1404</v>
      </c>
      <c r="V884" s="30"/>
      <c r="W884" s="23">
        <v>264</v>
      </c>
      <c r="X884" s="23">
        <v>1</v>
      </c>
      <c r="Y884" s="23">
        <v>1</v>
      </c>
      <c r="Z884" s="23">
        <v>1</v>
      </c>
      <c r="AA884" s="23">
        <v>0</v>
      </c>
      <c r="AB884" s="23">
        <v>0</v>
      </c>
      <c r="AC884" s="44">
        <v>0</v>
      </c>
      <c r="AD884" s="44">
        <v>0</v>
      </c>
      <c r="AE884" s="44">
        <v>0</v>
      </c>
      <c r="AF884" s="44">
        <v>0</v>
      </c>
      <c r="AG884" s="43">
        <v>5.1912000000000003</v>
      </c>
      <c r="AI884" s="24"/>
      <c r="AJ884" s="265" t="s">
        <v>422</v>
      </c>
      <c r="AK884" s="23" t="s">
        <v>1404</v>
      </c>
      <c r="AL884" s="30"/>
      <c r="AM884" s="397">
        <f t="shared" si="223"/>
        <v>46</v>
      </c>
      <c r="AN884" s="397">
        <f t="shared" si="224"/>
        <v>2</v>
      </c>
      <c r="AO884" s="397">
        <f t="shared" si="224"/>
        <v>0</v>
      </c>
      <c r="AP884" s="397">
        <f t="shared" si="225"/>
        <v>1</v>
      </c>
      <c r="AQ884" s="397">
        <f t="shared" si="225"/>
        <v>1</v>
      </c>
      <c r="AR884" s="397">
        <f t="shared" si="225"/>
        <v>0</v>
      </c>
      <c r="AS884" s="397">
        <f t="shared" si="225"/>
        <v>0</v>
      </c>
      <c r="AT884" s="397">
        <f t="shared" si="226"/>
        <v>0</v>
      </c>
      <c r="AU884" s="397">
        <f t="shared" si="226"/>
        <v>0</v>
      </c>
      <c r="AV884" s="397">
        <f t="shared" si="226"/>
        <v>0</v>
      </c>
      <c r="AW884" s="314">
        <f>P884-AG884</f>
        <v>3.1318000000000001</v>
      </c>
    </row>
    <row r="885" spans="2:49" x14ac:dyDescent="0.25">
      <c r="B885" s="24"/>
      <c r="C885" s="265" t="s">
        <v>749</v>
      </c>
      <c r="D885" s="23" t="str">
        <f>IFERROR(VLOOKUP($C885,'World Cup Players'!B:X,3,FALSE),0)</f>
        <v>py Paraguay</v>
      </c>
      <c r="E885" s="30"/>
      <c r="F885" s="23">
        <f>IFERROR(VLOOKUP($C885,'World Cup Players'!B:X,9,FALSE),0)</f>
        <v>83</v>
      </c>
      <c r="G885" s="23">
        <f>IFERROR(VLOOKUP($C885,'World Cup Players'!B:X,11,FALSE),0)</f>
        <v>0</v>
      </c>
      <c r="H885" s="23">
        <f>IFERROR(VLOOKUP($C885,'World Cup Players'!B:X,12,FALSE),0)</f>
        <v>0</v>
      </c>
      <c r="I885" s="23">
        <f>IFERROR(VLOOKUP($C885,'GAME WINNING GOALS'!A:B,2,FALSE),0)</f>
        <v>0</v>
      </c>
      <c r="J885" s="23">
        <f>IFERROR(VLOOKUP($C885,'World Cup Players'!B:X,17,FALSE),0)</f>
        <v>0</v>
      </c>
      <c r="K885" s="23">
        <f>IFERROR(VLOOKUP($C885,'World Cup Players'!B:X,18,FALSE),0)</f>
        <v>0</v>
      </c>
      <c r="L885" s="44">
        <f>IFERROR(VLOOKUP($C885,'World Cup GK'!B:AE,16,FALSE),0)</f>
        <v>0</v>
      </c>
      <c r="M885" s="44">
        <f>IFERROR(VLOOKUP($C885,'World Cup GK'!B:AE,19,FALSE),0)</f>
        <v>0</v>
      </c>
      <c r="N885" s="44">
        <f>IFERROR(VLOOKUP($C885,'World Cup GK'!B:AE,14,FALSE),0)</f>
        <v>0</v>
      </c>
      <c r="O885" s="44">
        <f>IFERROR(VLOOKUP($C885,'World Cup GK'!B:AE,11,FALSE),0)</f>
        <v>0</v>
      </c>
      <c r="P885" s="43">
        <f t="shared" si="234"/>
        <v>0.68889999999999996</v>
      </c>
      <c r="S885" s="24"/>
      <c r="T885" s="265" t="s">
        <v>749</v>
      </c>
      <c r="U885" s="23" t="s">
        <v>890</v>
      </c>
      <c r="V885" s="30"/>
      <c r="W885" s="23">
        <v>83</v>
      </c>
      <c r="X885" s="23">
        <v>0</v>
      </c>
      <c r="Y885" s="23">
        <v>0</v>
      </c>
      <c r="Z885" s="23">
        <v>0</v>
      </c>
      <c r="AA885" s="23">
        <v>0</v>
      </c>
      <c r="AB885" s="23">
        <v>0</v>
      </c>
      <c r="AC885" s="44">
        <v>0</v>
      </c>
      <c r="AD885" s="44">
        <v>0</v>
      </c>
      <c r="AE885" s="44">
        <v>0</v>
      </c>
      <c r="AF885" s="44">
        <v>0</v>
      </c>
      <c r="AG885" s="43">
        <v>0.68889999999999996</v>
      </c>
      <c r="AI885" s="24"/>
      <c r="AJ885" s="265" t="s">
        <v>749</v>
      </c>
      <c r="AK885" s="23" t="s">
        <v>890</v>
      </c>
      <c r="AL885" s="30"/>
      <c r="AM885" s="397">
        <f t="shared" si="223"/>
        <v>0</v>
      </c>
      <c r="AN885" s="397">
        <f t="shared" si="224"/>
        <v>0</v>
      </c>
      <c r="AO885" s="397">
        <f t="shared" si="224"/>
        <v>0</v>
      </c>
      <c r="AP885" s="397">
        <f t="shared" si="225"/>
        <v>0</v>
      </c>
      <c r="AQ885" s="397">
        <f t="shared" si="225"/>
        <v>0</v>
      </c>
      <c r="AR885" s="397">
        <f t="shared" si="225"/>
        <v>0</v>
      </c>
      <c r="AS885" s="397">
        <f t="shared" si="225"/>
        <v>0</v>
      </c>
      <c r="AT885" s="397">
        <f t="shared" si="226"/>
        <v>0</v>
      </c>
      <c r="AU885" s="397">
        <f t="shared" si="226"/>
        <v>0</v>
      </c>
      <c r="AV885" s="397">
        <f t="shared" si="226"/>
        <v>0</v>
      </c>
      <c r="AW885" s="314">
        <f t="shared" si="227"/>
        <v>0</v>
      </c>
    </row>
    <row r="886" spans="2:49" x14ac:dyDescent="0.25">
      <c r="B886" s="24"/>
      <c r="C886" s="265" t="s">
        <v>485</v>
      </c>
      <c r="D886" s="23" t="str">
        <f>IFERROR(VLOOKUP($C886,'World Cup Players'!B:X,3,FALSE),0)</f>
        <v>gh Ghana</v>
      </c>
      <c r="E886" s="30"/>
      <c r="F886" s="23">
        <f>IFERROR(VLOOKUP($C886,'World Cup Players'!B:X,9,FALSE),0)</f>
        <v>300</v>
      </c>
      <c r="G886" s="23">
        <f>IFERROR(VLOOKUP($C886,'World Cup Players'!B:X,11,FALSE),0)</f>
        <v>0</v>
      </c>
      <c r="H886" s="23">
        <f>IFERROR(VLOOKUP($C886,'World Cup Players'!B:X,12,FALSE),0)</f>
        <v>0</v>
      </c>
      <c r="I886" s="23">
        <f>IFERROR(VLOOKUP($C886,'GAME WINNING GOALS'!A:B,2,FALSE),0)</f>
        <v>0</v>
      </c>
      <c r="J886" s="23">
        <f>IFERROR(VLOOKUP($C886,'World Cup Players'!B:X,17,FALSE),0)</f>
        <v>0</v>
      </c>
      <c r="K886" s="23">
        <f>IFERROR(VLOOKUP($C886,'World Cup Players'!B:X,18,FALSE),0)</f>
        <v>0</v>
      </c>
      <c r="L886" s="44">
        <f>IFERROR(VLOOKUP($C886,'World Cup GK'!B:AE,16,FALSE),0)</f>
        <v>0</v>
      </c>
      <c r="M886" s="44">
        <f>IFERROR(VLOOKUP($C886,'World Cup GK'!B:AE,19,FALSE),0)</f>
        <v>0</v>
      </c>
      <c r="N886" s="44">
        <f>IFERROR(VLOOKUP($C886,'World Cup GK'!B:AE,14,FALSE),0)</f>
        <v>0</v>
      </c>
      <c r="O886" s="44">
        <f>IFERROR(VLOOKUP($C886,'World Cup GK'!B:AE,11,FALSE),0)</f>
        <v>0</v>
      </c>
      <c r="P886" s="43">
        <f t="shared" si="234"/>
        <v>2.4900000000000002</v>
      </c>
      <c r="S886" s="24"/>
      <c r="T886" s="265" t="s">
        <v>485</v>
      </c>
      <c r="U886" s="23" t="s">
        <v>1534</v>
      </c>
      <c r="V886" s="30"/>
      <c r="W886" s="23">
        <v>300</v>
      </c>
      <c r="X886" s="23">
        <v>0</v>
      </c>
      <c r="Y886" s="23">
        <v>0</v>
      </c>
      <c r="Z886" s="23">
        <v>0</v>
      </c>
      <c r="AA886" s="23">
        <v>0</v>
      </c>
      <c r="AB886" s="23">
        <v>0</v>
      </c>
      <c r="AC886" s="44">
        <v>0</v>
      </c>
      <c r="AD886" s="44">
        <v>0</v>
      </c>
      <c r="AE886" s="44">
        <v>0</v>
      </c>
      <c r="AF886" s="44">
        <v>0</v>
      </c>
      <c r="AG886" s="43">
        <v>2.4900000000000002</v>
      </c>
      <c r="AI886" s="24"/>
      <c r="AJ886" s="265" t="s">
        <v>485</v>
      </c>
      <c r="AK886" s="23" t="s">
        <v>1534</v>
      </c>
      <c r="AL886" s="30"/>
      <c r="AM886" s="397">
        <f t="shared" si="223"/>
        <v>0</v>
      </c>
      <c r="AN886" s="397">
        <f t="shared" si="224"/>
        <v>0</v>
      </c>
      <c r="AO886" s="397">
        <f t="shared" si="224"/>
        <v>0</v>
      </c>
      <c r="AP886" s="397">
        <f t="shared" si="225"/>
        <v>0</v>
      </c>
      <c r="AQ886" s="397">
        <f t="shared" si="225"/>
        <v>0</v>
      </c>
      <c r="AR886" s="397">
        <f t="shared" si="225"/>
        <v>0</v>
      </c>
      <c r="AS886" s="397">
        <f t="shared" si="225"/>
        <v>0</v>
      </c>
      <c r="AT886" s="397">
        <f t="shared" si="226"/>
        <v>0</v>
      </c>
      <c r="AU886" s="397">
        <f t="shared" si="226"/>
        <v>0</v>
      </c>
      <c r="AV886" s="397">
        <f t="shared" si="226"/>
        <v>0</v>
      </c>
      <c r="AW886" s="314">
        <f t="shared" si="227"/>
        <v>0</v>
      </c>
    </row>
    <row r="887" spans="2:49" x14ac:dyDescent="0.25">
      <c r="B887" s="24"/>
      <c r="C887" s="265" t="s">
        <v>412</v>
      </c>
      <c r="D887" s="23" t="str">
        <f>IFERROR(VLOOKUP($C887,'World Cup Players'!B:X,3,FALSE),0)</f>
        <v>mx Mexico</v>
      </c>
      <c r="E887" s="30"/>
      <c r="F887" s="23">
        <f>IFERROR(VLOOKUP($C887,'World Cup Players'!B:X,9,FALSE),0)</f>
        <v>317</v>
      </c>
      <c r="G887" s="23">
        <f>IFERROR(VLOOKUP($C887,'World Cup Players'!B:X,11,FALSE),0)</f>
        <v>3</v>
      </c>
      <c r="H887" s="23">
        <f>IFERROR(VLOOKUP($C887,'World Cup Players'!B:X,12,FALSE),0)</f>
        <v>0</v>
      </c>
      <c r="I887" s="23">
        <f>IFERROR(VLOOKUP($C887,'GAME WINNING GOALS'!A:B,2,FALSE),0)</f>
        <v>0</v>
      </c>
      <c r="J887" s="23">
        <f>IFERROR(VLOOKUP($C887,'World Cup Players'!B:X,17,FALSE),0)</f>
        <v>0</v>
      </c>
      <c r="K887" s="23">
        <f>IFERROR(VLOOKUP($C887,'World Cup Players'!B:X,18,FALSE),0)</f>
        <v>0</v>
      </c>
      <c r="L887" s="44">
        <f>IFERROR(VLOOKUP($C887,'World Cup GK'!B:AE,16,FALSE),0)</f>
        <v>0</v>
      </c>
      <c r="M887" s="44">
        <f>IFERROR(VLOOKUP($C887,'World Cup GK'!B:AE,19,FALSE),0)</f>
        <v>0</v>
      </c>
      <c r="N887" s="44">
        <f>IFERROR(VLOOKUP($C887,'World Cup GK'!B:AE,14,FALSE),0)</f>
        <v>0</v>
      </c>
      <c r="O887" s="44">
        <f>IFERROR(VLOOKUP($C887,'World Cup GK'!B:AE,11,FALSE),0)</f>
        <v>0</v>
      </c>
      <c r="P887" s="43">
        <f t="shared" si="234"/>
        <v>5.6311</v>
      </c>
      <c r="S887" s="24"/>
      <c r="T887" s="265" t="s">
        <v>412</v>
      </c>
      <c r="U887" s="23" t="s">
        <v>810</v>
      </c>
      <c r="V887" s="30"/>
      <c r="W887" s="23">
        <v>317</v>
      </c>
      <c r="X887" s="23">
        <v>3</v>
      </c>
      <c r="Y887" s="23">
        <v>0</v>
      </c>
      <c r="Z887" s="23">
        <v>0</v>
      </c>
      <c r="AA887" s="23">
        <v>0</v>
      </c>
      <c r="AB887" s="23">
        <v>0</v>
      </c>
      <c r="AC887" s="44">
        <v>0</v>
      </c>
      <c r="AD887" s="44">
        <v>0</v>
      </c>
      <c r="AE887" s="44">
        <v>0</v>
      </c>
      <c r="AF887" s="44">
        <v>0</v>
      </c>
      <c r="AG887" s="43">
        <v>5.6311</v>
      </c>
      <c r="AI887" s="24"/>
      <c r="AJ887" s="265" t="s">
        <v>412</v>
      </c>
      <c r="AK887" s="23" t="s">
        <v>810</v>
      </c>
      <c r="AL887" s="30"/>
      <c r="AM887" s="397">
        <f t="shared" si="223"/>
        <v>0</v>
      </c>
      <c r="AN887" s="397">
        <f t="shared" si="224"/>
        <v>0</v>
      </c>
      <c r="AO887" s="397">
        <f t="shared" si="224"/>
        <v>0</v>
      </c>
      <c r="AP887" s="397">
        <f t="shared" si="225"/>
        <v>0</v>
      </c>
      <c r="AQ887" s="397">
        <f t="shared" si="225"/>
        <v>0</v>
      </c>
      <c r="AR887" s="397">
        <f t="shared" si="225"/>
        <v>0</v>
      </c>
      <c r="AS887" s="397">
        <f t="shared" si="225"/>
        <v>0</v>
      </c>
      <c r="AT887" s="397">
        <f t="shared" si="226"/>
        <v>0</v>
      </c>
      <c r="AU887" s="397">
        <f t="shared" si="226"/>
        <v>0</v>
      </c>
      <c r="AV887" s="397">
        <f t="shared" si="226"/>
        <v>0</v>
      </c>
      <c r="AW887" s="314">
        <f t="shared" si="227"/>
        <v>0</v>
      </c>
    </row>
    <row r="888" spans="2:49" x14ac:dyDescent="0.25">
      <c r="B888" s="24"/>
      <c r="C888" s="265" t="s">
        <v>805</v>
      </c>
      <c r="D888" s="23" t="str">
        <f>IFERROR(VLOOKUP($C888,'World Cup Players'!B:X,3,FALSE),0)</f>
        <v>fr France</v>
      </c>
      <c r="E888" s="30"/>
      <c r="F888" s="23">
        <f>IFERROR(VLOOKUP($C888,'World Cup Players'!B:X,9,FALSE),0)</f>
        <v>85</v>
      </c>
      <c r="G888" s="23">
        <f>IFERROR(VLOOKUP($C888,'World Cup Players'!B:X,11,FALSE),0)</f>
        <v>0</v>
      </c>
      <c r="H888" s="23">
        <f>IFERROR(VLOOKUP($C888,'World Cup Players'!B:X,12,FALSE),0)</f>
        <v>0</v>
      </c>
      <c r="I888" s="23">
        <f>IFERROR(VLOOKUP($C888,'GAME WINNING GOALS'!A:B,2,FALSE),0)</f>
        <v>0</v>
      </c>
      <c r="J888" s="23">
        <f>IFERROR(VLOOKUP($C888,'World Cup Players'!B:X,17,FALSE),0)</f>
        <v>0</v>
      </c>
      <c r="K888" s="23">
        <f>IFERROR(VLOOKUP($C888,'World Cup Players'!B:X,18,FALSE),0)</f>
        <v>0</v>
      </c>
      <c r="L888" s="44">
        <f>IFERROR(VLOOKUP($C888,'World Cup GK'!B:AE,16,FALSE),0)</f>
        <v>0</v>
      </c>
      <c r="M888" s="44">
        <f>IFERROR(VLOOKUP($C888,'World Cup GK'!B:AE,19,FALSE),0)</f>
        <v>0</v>
      </c>
      <c r="N888" s="44">
        <f>IFERROR(VLOOKUP($C888,'World Cup GK'!B:AE,14,FALSE),0)</f>
        <v>0</v>
      </c>
      <c r="O888" s="44">
        <f>IFERROR(VLOOKUP($C888,'World Cup GK'!B:AE,11,FALSE),0)</f>
        <v>0</v>
      </c>
      <c r="P888" s="43">
        <f t="shared" si="234"/>
        <v>0.70550000000000002</v>
      </c>
      <c r="S888" s="24"/>
      <c r="T888" s="265" t="s">
        <v>805</v>
      </c>
      <c r="U888" s="23" t="s">
        <v>1420</v>
      </c>
      <c r="V888" s="30"/>
      <c r="W888" s="23">
        <v>66</v>
      </c>
      <c r="X888" s="23">
        <v>0</v>
      </c>
      <c r="Y888" s="23">
        <v>0</v>
      </c>
      <c r="Z888" s="23">
        <v>0</v>
      </c>
      <c r="AA888" s="23">
        <v>0</v>
      </c>
      <c r="AB888" s="23">
        <v>0</v>
      </c>
      <c r="AC888" s="44">
        <v>0</v>
      </c>
      <c r="AD888" s="44">
        <v>0</v>
      </c>
      <c r="AE888" s="44">
        <v>0</v>
      </c>
      <c r="AF888" s="44">
        <v>0</v>
      </c>
      <c r="AG888" s="43">
        <v>0.54779999999999995</v>
      </c>
      <c r="AI888" s="24"/>
      <c r="AJ888" s="265" t="s">
        <v>805</v>
      </c>
      <c r="AK888" s="23" t="s">
        <v>1420</v>
      </c>
      <c r="AL888" s="30"/>
      <c r="AM888" s="397">
        <f t="shared" si="223"/>
        <v>19</v>
      </c>
      <c r="AN888" s="397">
        <f t="shared" si="224"/>
        <v>0</v>
      </c>
      <c r="AO888" s="397">
        <f t="shared" si="224"/>
        <v>0</v>
      </c>
      <c r="AP888" s="397">
        <f t="shared" si="225"/>
        <v>0</v>
      </c>
      <c r="AQ888" s="397">
        <f t="shared" si="225"/>
        <v>0</v>
      </c>
      <c r="AR888" s="397">
        <f t="shared" si="225"/>
        <v>0</v>
      </c>
      <c r="AS888" s="397">
        <f t="shared" si="225"/>
        <v>0</v>
      </c>
      <c r="AT888" s="397">
        <f t="shared" si="226"/>
        <v>0</v>
      </c>
      <c r="AU888" s="397">
        <f t="shared" si="226"/>
        <v>0</v>
      </c>
      <c r="AV888" s="397">
        <f t="shared" si="226"/>
        <v>0</v>
      </c>
      <c r="AW888" s="314">
        <f>P888-AG888</f>
        <v>0.15770000000000006</v>
      </c>
    </row>
    <row r="889" spans="2:49" x14ac:dyDescent="0.25">
      <c r="B889" s="24"/>
      <c r="C889" s="265" t="s">
        <v>747</v>
      </c>
      <c r="D889" s="23" t="str">
        <f>IFERROR(VLOOKUP($C889,'World Cup Players'!B:X,3,FALSE),0)</f>
        <v>cd Congo DR</v>
      </c>
      <c r="E889" s="30"/>
      <c r="F889" s="23">
        <f>IFERROR(VLOOKUP($C889,'World Cup Players'!B:X,9,FALSE),0)</f>
        <v>360</v>
      </c>
      <c r="G889" s="23">
        <f>IFERROR(VLOOKUP($C889,'World Cup Players'!B:X,11,FALSE),0)</f>
        <v>3</v>
      </c>
      <c r="H889" s="23">
        <f>IFERROR(VLOOKUP($C889,'World Cup Players'!B:X,12,FALSE),0)</f>
        <v>0</v>
      </c>
      <c r="I889" s="23">
        <f>IFERROR(VLOOKUP($C889,'GAME WINNING GOALS'!A:B,2,FALSE),0)</f>
        <v>0</v>
      </c>
      <c r="J889" s="23">
        <f>IFERROR(VLOOKUP($C889,'World Cup Players'!B:X,17,FALSE),0)</f>
        <v>0</v>
      </c>
      <c r="K889" s="23">
        <f>IFERROR(VLOOKUP($C889,'World Cup Players'!B:X,18,FALSE),0)</f>
        <v>0</v>
      </c>
      <c r="L889" s="44">
        <f>IFERROR(VLOOKUP($C889,'World Cup GK'!B:AE,16,FALSE),0)</f>
        <v>0</v>
      </c>
      <c r="M889" s="44">
        <f>IFERROR(VLOOKUP($C889,'World Cup GK'!B:AE,19,FALSE),0)</f>
        <v>0</v>
      </c>
      <c r="N889" s="44">
        <f>IFERROR(VLOOKUP($C889,'World Cup GK'!B:AE,14,FALSE),0)</f>
        <v>0</v>
      </c>
      <c r="O889" s="44">
        <f>IFERROR(VLOOKUP($C889,'World Cup GK'!B:AE,11,FALSE),0)</f>
        <v>0</v>
      </c>
      <c r="P889" s="43">
        <f t="shared" si="234"/>
        <v>5.9879999999999995</v>
      </c>
      <c r="S889" s="24"/>
      <c r="T889" s="265" t="s">
        <v>747</v>
      </c>
      <c r="U889" s="23" t="s">
        <v>1553</v>
      </c>
      <c r="V889" s="30"/>
      <c r="W889" s="23">
        <v>360</v>
      </c>
      <c r="X889" s="23">
        <v>3</v>
      </c>
      <c r="Y889" s="23">
        <v>0</v>
      </c>
      <c r="Z889" s="23">
        <v>0</v>
      </c>
      <c r="AA889" s="23">
        <v>0</v>
      </c>
      <c r="AB889" s="23">
        <v>0</v>
      </c>
      <c r="AC889" s="44">
        <v>0</v>
      </c>
      <c r="AD889" s="44">
        <v>0</v>
      </c>
      <c r="AE889" s="44">
        <v>0</v>
      </c>
      <c r="AF889" s="44">
        <v>0</v>
      </c>
      <c r="AG889" s="43">
        <v>5.9879999999999995</v>
      </c>
      <c r="AI889" s="24"/>
      <c r="AJ889" s="265" t="s">
        <v>747</v>
      </c>
      <c r="AK889" s="23" t="s">
        <v>1553</v>
      </c>
      <c r="AL889" s="30"/>
      <c r="AM889" s="397">
        <f t="shared" si="223"/>
        <v>0</v>
      </c>
      <c r="AN889" s="397">
        <f t="shared" si="224"/>
        <v>0</v>
      </c>
      <c r="AO889" s="397">
        <f t="shared" si="224"/>
        <v>0</v>
      </c>
      <c r="AP889" s="397">
        <f t="shared" si="225"/>
        <v>0</v>
      </c>
      <c r="AQ889" s="397">
        <f t="shared" si="225"/>
        <v>0</v>
      </c>
      <c r="AR889" s="397">
        <f t="shared" si="225"/>
        <v>0</v>
      </c>
      <c r="AS889" s="397">
        <f t="shared" si="225"/>
        <v>0</v>
      </c>
      <c r="AT889" s="397">
        <f t="shared" si="226"/>
        <v>0</v>
      </c>
      <c r="AU889" s="397">
        <f t="shared" si="226"/>
        <v>0</v>
      </c>
      <c r="AV889" s="397">
        <f t="shared" si="226"/>
        <v>0</v>
      </c>
      <c r="AW889" s="314">
        <f t="shared" si="227"/>
        <v>0</v>
      </c>
    </row>
    <row r="890" spans="2:49" x14ac:dyDescent="0.25">
      <c r="B890" s="24"/>
      <c r="C890" s="265" t="s">
        <v>646</v>
      </c>
      <c r="D890" s="23" t="str">
        <f>IFERROR(VLOOKUP($C890,'World Cup Players'!B:X,3,FALSE),0)</f>
        <v>sct Scotland</v>
      </c>
      <c r="E890" s="30"/>
      <c r="F890" s="23">
        <f>IFERROR(VLOOKUP($C890,'World Cup Players'!B:X,9,FALSE),0)</f>
        <v>171</v>
      </c>
      <c r="G890" s="23">
        <f>IFERROR(VLOOKUP($C890,'World Cup Players'!B:X,11,FALSE),0)</f>
        <v>0</v>
      </c>
      <c r="H890" s="23">
        <f>IFERROR(VLOOKUP($C890,'World Cup Players'!B:X,12,FALSE),0)</f>
        <v>0</v>
      </c>
      <c r="I890" s="23">
        <f>IFERROR(VLOOKUP($C890,'GAME WINNING GOALS'!A:B,2,FALSE),0)</f>
        <v>0</v>
      </c>
      <c r="J890" s="23">
        <f>IFERROR(VLOOKUP($C890,'World Cup Players'!B:X,17,FALSE),0)</f>
        <v>0</v>
      </c>
      <c r="K890" s="23">
        <f>IFERROR(VLOOKUP($C890,'World Cup Players'!B:X,18,FALSE),0)</f>
        <v>0</v>
      </c>
      <c r="L890" s="44">
        <f>IFERROR(VLOOKUP($C890,'World Cup GK'!B:AE,16,FALSE),0)</f>
        <v>0</v>
      </c>
      <c r="M890" s="44">
        <f>IFERROR(VLOOKUP($C890,'World Cup GK'!B:AE,19,FALSE),0)</f>
        <v>0</v>
      </c>
      <c r="N890" s="44">
        <f>IFERROR(VLOOKUP($C890,'World Cup GK'!B:AE,14,FALSE),0)</f>
        <v>0</v>
      </c>
      <c r="O890" s="44">
        <f>IFERROR(VLOOKUP($C890,'World Cup GK'!B:AE,11,FALSE),0)</f>
        <v>0</v>
      </c>
      <c r="P890" s="43">
        <f t="shared" si="234"/>
        <v>1.4193</v>
      </c>
      <c r="S890" s="24"/>
      <c r="T890" s="265" t="s">
        <v>646</v>
      </c>
      <c r="U890" s="23" t="s">
        <v>633</v>
      </c>
      <c r="V890" s="30"/>
      <c r="W890" s="23">
        <v>171</v>
      </c>
      <c r="X890" s="23">
        <v>0</v>
      </c>
      <c r="Y890" s="23">
        <v>0</v>
      </c>
      <c r="Z890" s="23">
        <v>0</v>
      </c>
      <c r="AA890" s="23">
        <v>0</v>
      </c>
      <c r="AB890" s="23">
        <v>0</v>
      </c>
      <c r="AC890" s="44">
        <v>0</v>
      </c>
      <c r="AD890" s="44">
        <v>0</v>
      </c>
      <c r="AE890" s="44">
        <v>0</v>
      </c>
      <c r="AF890" s="44">
        <v>0</v>
      </c>
      <c r="AG890" s="43">
        <v>1.4193</v>
      </c>
      <c r="AI890" s="24"/>
      <c r="AJ890" s="265" t="s">
        <v>646</v>
      </c>
      <c r="AK890" s="23" t="s">
        <v>633</v>
      </c>
      <c r="AL890" s="30"/>
      <c r="AM890" s="397">
        <f t="shared" si="223"/>
        <v>0</v>
      </c>
      <c r="AN890" s="397">
        <f t="shared" si="224"/>
        <v>0</v>
      </c>
      <c r="AO890" s="397">
        <f t="shared" si="224"/>
        <v>0</v>
      </c>
      <c r="AP890" s="397">
        <f t="shared" si="225"/>
        <v>0</v>
      </c>
      <c r="AQ890" s="397">
        <f t="shared" si="225"/>
        <v>0</v>
      </c>
      <c r="AR890" s="397">
        <f t="shared" si="225"/>
        <v>0</v>
      </c>
      <c r="AS890" s="397">
        <f t="shared" si="225"/>
        <v>0</v>
      </c>
      <c r="AT890" s="397">
        <f t="shared" si="226"/>
        <v>0</v>
      </c>
      <c r="AU890" s="397">
        <f t="shared" si="226"/>
        <v>0</v>
      </c>
      <c r="AV890" s="397">
        <f t="shared" si="226"/>
        <v>0</v>
      </c>
      <c r="AW890" s="314">
        <f t="shared" si="227"/>
        <v>0</v>
      </c>
    </row>
    <row r="891" spans="2:49" x14ac:dyDescent="0.25">
      <c r="B891" s="24"/>
      <c r="C891" s="268" t="s">
        <v>250</v>
      </c>
      <c r="D891" s="23" t="str">
        <f>IFERROR(VLOOKUP($C891,'World Cup Players'!B:X,3,FALSE),0)</f>
        <v>hr Croatia</v>
      </c>
      <c r="E891" s="30"/>
      <c r="F891" s="23">
        <f>IFERROR(VLOOKUP($C891,'World Cup Players'!B:X,9,FALSE),0)</f>
        <v>360</v>
      </c>
      <c r="G891" s="23">
        <f>IFERROR(VLOOKUP($C891,'World Cup Players'!B:X,11,FALSE),0)</f>
        <v>1</v>
      </c>
      <c r="H891" s="23">
        <f>IFERROR(VLOOKUP($C891,'World Cup Players'!B:X,12,FALSE),0)</f>
        <v>1</v>
      </c>
      <c r="I891" s="23">
        <f>IFERROR(VLOOKUP($C891,'GAME WINNING GOALS'!A:B,2,FALSE),0)</f>
        <v>0</v>
      </c>
      <c r="J891" s="23">
        <f>IFERROR(VLOOKUP($C891,'World Cup Players'!B:X,17,FALSE),0)</f>
        <v>2</v>
      </c>
      <c r="K891" s="23">
        <f>IFERROR(VLOOKUP($C891,'World Cup Players'!B:X,18,FALSE),0)</f>
        <v>0</v>
      </c>
      <c r="L891" s="44">
        <f>IFERROR(VLOOKUP($C891,'World Cup GK'!B:AE,16,FALSE),0)</f>
        <v>0</v>
      </c>
      <c r="M891" s="44">
        <f>IFERROR(VLOOKUP($C891,'World Cup GK'!B:AE,19,FALSE),0)</f>
        <v>0</v>
      </c>
      <c r="N891" s="44">
        <f>IFERROR(VLOOKUP($C891,'World Cup GK'!B:AE,14,FALSE),0)</f>
        <v>0</v>
      </c>
      <c r="O891" s="44">
        <f>IFERROR(VLOOKUP($C891,'World Cup GK'!B:AE,11,FALSE),0)</f>
        <v>0</v>
      </c>
      <c r="P891" s="43">
        <f t="shared" si="234"/>
        <v>4.4879999999999995</v>
      </c>
      <c r="S891" s="24"/>
      <c r="T891" s="268" t="s">
        <v>250</v>
      </c>
      <c r="U891" s="23" t="s">
        <v>1559</v>
      </c>
      <c r="V891" s="30"/>
      <c r="W891" s="23">
        <v>360</v>
      </c>
      <c r="X891" s="23">
        <v>1</v>
      </c>
      <c r="Y891" s="23">
        <v>1</v>
      </c>
      <c r="Z891" s="23">
        <v>0</v>
      </c>
      <c r="AA891" s="23">
        <v>2</v>
      </c>
      <c r="AB891" s="23">
        <v>0</v>
      </c>
      <c r="AC891" s="44">
        <v>0</v>
      </c>
      <c r="AD891" s="44">
        <v>0</v>
      </c>
      <c r="AE891" s="44">
        <v>0</v>
      </c>
      <c r="AF891" s="44">
        <v>0</v>
      </c>
      <c r="AG891" s="43">
        <v>4.4879999999999995</v>
      </c>
      <c r="AI891" s="24"/>
      <c r="AJ891" s="268" t="s">
        <v>250</v>
      </c>
      <c r="AK891" s="23" t="s">
        <v>1559</v>
      </c>
      <c r="AL891" s="30"/>
      <c r="AM891" s="397">
        <f t="shared" si="223"/>
        <v>0</v>
      </c>
      <c r="AN891" s="397">
        <f t="shared" si="224"/>
        <v>0</v>
      </c>
      <c r="AO891" s="397">
        <f t="shared" si="224"/>
        <v>0</v>
      </c>
      <c r="AP891" s="397">
        <f t="shared" si="225"/>
        <v>0</v>
      </c>
      <c r="AQ891" s="397">
        <f t="shared" si="225"/>
        <v>0</v>
      </c>
      <c r="AR891" s="397">
        <f t="shared" si="225"/>
        <v>0</v>
      </c>
      <c r="AS891" s="397">
        <f t="shared" si="225"/>
        <v>0</v>
      </c>
      <c r="AT891" s="397">
        <f t="shared" si="226"/>
        <v>0</v>
      </c>
      <c r="AU891" s="397">
        <f t="shared" si="226"/>
        <v>0</v>
      </c>
      <c r="AV891" s="397">
        <f t="shared" si="226"/>
        <v>0</v>
      </c>
      <c r="AW891" s="314">
        <f t="shared" si="227"/>
        <v>0</v>
      </c>
    </row>
    <row r="892" spans="2:49" x14ac:dyDescent="0.25">
      <c r="B892" s="24"/>
      <c r="C892" s="265" t="s">
        <v>423</v>
      </c>
      <c r="D892" s="23" t="str">
        <f>IFERROR(VLOOKUP($C892,'World Cup Players'!B:X,3,FALSE),0)</f>
        <v>ar Argentina</v>
      </c>
      <c r="E892" s="30"/>
      <c r="F892" s="23">
        <f>IFERROR(VLOOKUP($C892,'World Cup Players'!B:X,9,FALSE),0)</f>
        <v>581</v>
      </c>
      <c r="G892" s="23">
        <f>IFERROR(VLOOKUP($C892,'World Cup Players'!B:X,11,FALSE),0)</f>
        <v>1</v>
      </c>
      <c r="H892" s="23">
        <f>IFERROR(VLOOKUP($C892,'World Cup Players'!B:X,12,FALSE),0)</f>
        <v>1</v>
      </c>
      <c r="I892" s="23">
        <f>IFERROR(VLOOKUP($C892,'GAME WINNING GOALS'!A:B,2,FALSE),0)</f>
        <v>0</v>
      </c>
      <c r="J892" s="23">
        <f>IFERROR(VLOOKUP($C892,'World Cup Players'!B:X,17,FALSE),0)</f>
        <v>1</v>
      </c>
      <c r="K892" s="23">
        <f>IFERROR(VLOOKUP($C892,'World Cup Players'!B:X,18,FALSE),0)</f>
        <v>0</v>
      </c>
      <c r="L892" s="44">
        <f>IFERROR(VLOOKUP($C892,'World Cup GK'!B:AE,16,FALSE),0)</f>
        <v>0</v>
      </c>
      <c r="M892" s="44">
        <f>IFERROR(VLOOKUP($C892,'World Cup GK'!B:AE,19,FALSE),0)</f>
        <v>0</v>
      </c>
      <c r="N892" s="44">
        <f>IFERROR(VLOOKUP($C892,'World Cup GK'!B:AE,14,FALSE),0)</f>
        <v>0</v>
      </c>
      <c r="O892" s="44">
        <f>IFERROR(VLOOKUP($C892,'World Cup GK'!B:AE,11,FALSE),0)</f>
        <v>0</v>
      </c>
      <c r="P892" s="43">
        <f t="shared" si="234"/>
        <v>6.5723000000000003</v>
      </c>
      <c r="S892" s="24"/>
      <c r="T892" s="265" t="s">
        <v>423</v>
      </c>
      <c r="U892" s="23" t="s">
        <v>1404</v>
      </c>
      <c r="V892" s="30"/>
      <c r="W892" s="23">
        <v>390</v>
      </c>
      <c r="X892" s="23">
        <v>1</v>
      </c>
      <c r="Y892" s="23">
        <v>1</v>
      </c>
      <c r="Z892" s="23">
        <v>0</v>
      </c>
      <c r="AA892" s="23">
        <v>0</v>
      </c>
      <c r="AB892" s="23">
        <v>0</v>
      </c>
      <c r="AC892" s="44">
        <v>0</v>
      </c>
      <c r="AD892" s="44">
        <v>0</v>
      </c>
      <c r="AE892" s="44">
        <v>0</v>
      </c>
      <c r="AF892" s="44">
        <v>0</v>
      </c>
      <c r="AG892" s="43">
        <v>5.2370000000000001</v>
      </c>
      <c r="AI892" s="24"/>
      <c r="AJ892" s="265" t="s">
        <v>423</v>
      </c>
      <c r="AK892" s="23" t="s">
        <v>1404</v>
      </c>
      <c r="AL892" s="30"/>
      <c r="AM892" s="397">
        <f t="shared" si="223"/>
        <v>191</v>
      </c>
      <c r="AN892" s="397">
        <f t="shared" si="224"/>
        <v>0</v>
      </c>
      <c r="AO892" s="397">
        <f t="shared" si="224"/>
        <v>0</v>
      </c>
      <c r="AP892" s="397">
        <f t="shared" si="225"/>
        <v>0</v>
      </c>
      <c r="AQ892" s="397">
        <f t="shared" si="225"/>
        <v>1</v>
      </c>
      <c r="AR892" s="397">
        <f t="shared" si="225"/>
        <v>0</v>
      </c>
      <c r="AS892" s="397">
        <f t="shared" si="225"/>
        <v>0</v>
      </c>
      <c r="AT892" s="397">
        <f t="shared" si="226"/>
        <v>0</v>
      </c>
      <c r="AU892" s="397">
        <f t="shared" si="226"/>
        <v>0</v>
      </c>
      <c r="AV892" s="397">
        <f t="shared" si="226"/>
        <v>0</v>
      </c>
      <c r="AW892" s="314">
        <f t="shared" ref="AW892:AW893" si="239">P892-AG892</f>
        <v>1.3353000000000002</v>
      </c>
    </row>
    <row r="893" spans="2:49" ht="16.5" thickBot="1" x14ac:dyDescent="0.3">
      <c r="B893" s="24"/>
      <c r="C893" s="273" t="s">
        <v>233</v>
      </c>
      <c r="D893" s="23" t="str">
        <f>IFERROR(VLOOKUP($C893,'World Cup Players'!B:X,3,FALSE),0)</f>
        <v>ma Morocco</v>
      </c>
      <c r="E893" s="30"/>
      <c r="F893" s="23">
        <f>IFERROR(VLOOKUP($C893,'World Cup Players'!B:X,9,FALSE),0)</f>
        <v>570</v>
      </c>
      <c r="G893" s="23">
        <f>IFERROR(VLOOKUP($C893,'World Cup Players'!B:X,11,FALSE),0)</f>
        <v>1</v>
      </c>
      <c r="H893" s="23">
        <f>IFERROR(VLOOKUP($C893,'World Cup Players'!B:X,12,FALSE),0)</f>
        <v>2</v>
      </c>
      <c r="I893" s="23">
        <f>IFERROR(VLOOKUP($C893,'GAME WINNING GOALS'!A:B,2,FALSE),0)</f>
        <v>0</v>
      </c>
      <c r="J893" s="23">
        <f>IFERROR(VLOOKUP($C893,'World Cup Players'!B:X,17,FALSE),0)</f>
        <v>1</v>
      </c>
      <c r="K893" s="23">
        <f>IFERROR(VLOOKUP($C893,'World Cup Players'!B:X,18,FALSE),0)</f>
        <v>0</v>
      </c>
      <c r="L893" s="44">
        <f>IFERROR(VLOOKUP($C893,'World Cup GK'!B:AE,16,FALSE),0)</f>
        <v>0</v>
      </c>
      <c r="M893" s="44">
        <f>IFERROR(VLOOKUP($C893,'World Cup GK'!B:AE,19,FALSE),0)</f>
        <v>0</v>
      </c>
      <c r="N893" s="44">
        <f>IFERROR(VLOOKUP($C893,'World Cup GK'!B:AE,14,FALSE),0)</f>
        <v>0</v>
      </c>
      <c r="O893" s="44">
        <f>IFERROR(VLOOKUP($C893,'World Cup GK'!B:AE,11,FALSE),0)</f>
        <v>0</v>
      </c>
      <c r="P893" s="43">
        <f t="shared" si="234"/>
        <v>7.4809999999999999</v>
      </c>
      <c r="S893" s="24"/>
      <c r="T893" s="273" t="s">
        <v>233</v>
      </c>
      <c r="U893" s="23" t="s">
        <v>992</v>
      </c>
      <c r="V893" s="30"/>
      <c r="W893" s="23">
        <v>480</v>
      </c>
      <c r="X893" s="23">
        <v>1</v>
      </c>
      <c r="Y893" s="23">
        <v>2</v>
      </c>
      <c r="Z893" s="23">
        <v>0</v>
      </c>
      <c r="AA893" s="23">
        <v>1</v>
      </c>
      <c r="AB893" s="23">
        <v>0</v>
      </c>
      <c r="AC893" s="44">
        <v>0</v>
      </c>
      <c r="AD893" s="44">
        <v>0</v>
      </c>
      <c r="AE893" s="44">
        <v>0</v>
      </c>
      <c r="AF893" s="44">
        <v>0</v>
      </c>
      <c r="AG893" s="43">
        <v>6.734</v>
      </c>
      <c r="AI893" s="24"/>
      <c r="AJ893" s="273" t="s">
        <v>233</v>
      </c>
      <c r="AK893" s="23" t="s">
        <v>992</v>
      </c>
      <c r="AL893" s="30"/>
      <c r="AM893" s="397">
        <f t="shared" si="223"/>
        <v>90</v>
      </c>
      <c r="AN893" s="397">
        <f t="shared" si="224"/>
        <v>0</v>
      </c>
      <c r="AO893" s="397">
        <f t="shared" si="224"/>
        <v>0</v>
      </c>
      <c r="AP893" s="397">
        <f t="shared" si="225"/>
        <v>0</v>
      </c>
      <c r="AQ893" s="397">
        <f t="shared" si="225"/>
        <v>0</v>
      </c>
      <c r="AR893" s="397">
        <f t="shared" si="225"/>
        <v>0</v>
      </c>
      <c r="AS893" s="397">
        <f t="shared" si="225"/>
        <v>0</v>
      </c>
      <c r="AT893" s="397">
        <f t="shared" si="226"/>
        <v>0</v>
      </c>
      <c r="AU893" s="397">
        <f t="shared" si="226"/>
        <v>0</v>
      </c>
      <c r="AV893" s="397">
        <f t="shared" si="226"/>
        <v>0</v>
      </c>
      <c r="AW893" s="314">
        <f t="shared" si="239"/>
        <v>0.74699999999999989</v>
      </c>
    </row>
    <row r="894" spans="2:49" x14ac:dyDescent="0.25">
      <c r="B894" s="24"/>
      <c r="C894" s="274" t="s">
        <v>1195</v>
      </c>
      <c r="D894" s="23" t="str">
        <f>IFERROR(VLOOKUP($C894,'World Cup Players'!B:X,3,FALSE),0)</f>
        <v>ec Ecuador</v>
      </c>
      <c r="E894" s="30"/>
      <c r="F894" s="23">
        <f>IFERROR(VLOOKUP($C894,'World Cup Players'!B:X,9,FALSE),0)</f>
        <v>360</v>
      </c>
      <c r="G894" s="23">
        <f>IFERROR(VLOOKUP($C894,'World Cup Players'!B:X,11,FALSE),0)</f>
        <v>0</v>
      </c>
      <c r="H894" s="23">
        <f>IFERROR(VLOOKUP($C894,'World Cup Players'!B:X,12,FALSE),0)</f>
        <v>0</v>
      </c>
      <c r="I894" s="41">
        <f>IFERROR(VLOOKUP($C894,'GAME WINNING GOALS'!A:B,2,FALSE),0)</f>
        <v>0</v>
      </c>
      <c r="J894" s="23">
        <f>IFERROR(VLOOKUP($C894,'World Cup Players'!B:X,17,FALSE),0)</f>
        <v>0</v>
      </c>
      <c r="K894" s="23">
        <f>IFERROR(VLOOKUP($C894,'World Cup Players'!B:X,18,FALSE),0)</f>
        <v>0</v>
      </c>
      <c r="L894" s="44">
        <f>IFERROR(VLOOKUP($C894,'World Cup GK'!B:AE,16,FALSE),0)</f>
        <v>0</v>
      </c>
      <c r="M894" s="44">
        <f>IFERROR(VLOOKUP($C894,'World Cup GK'!B:AE,19,FALSE),0)</f>
        <v>0</v>
      </c>
      <c r="N894" s="44">
        <f>IFERROR(VLOOKUP($C894,'World Cup GK'!B:AE,14,FALSE),0)</f>
        <v>0</v>
      </c>
      <c r="O894" s="44">
        <f>IFERROR(VLOOKUP($C894,'World Cup GK'!B:AE,11,FALSE),0)</f>
        <v>0</v>
      </c>
      <c r="P894" s="43">
        <f t="shared" si="234"/>
        <v>2.988</v>
      </c>
      <c r="S894" s="24"/>
      <c r="T894" s="274" t="s">
        <v>1195</v>
      </c>
      <c r="U894" s="23" t="s">
        <v>1104</v>
      </c>
      <c r="V894" s="30"/>
      <c r="W894" s="23">
        <v>360</v>
      </c>
      <c r="X894" s="23">
        <v>0</v>
      </c>
      <c r="Y894" s="23">
        <v>0</v>
      </c>
      <c r="Z894" s="41">
        <v>0</v>
      </c>
      <c r="AA894" s="23">
        <v>0</v>
      </c>
      <c r="AB894" s="23">
        <v>0</v>
      </c>
      <c r="AC894" s="44">
        <v>0</v>
      </c>
      <c r="AD894" s="44">
        <v>0</v>
      </c>
      <c r="AE894" s="44">
        <v>0</v>
      </c>
      <c r="AF894" s="44">
        <v>0</v>
      </c>
      <c r="AG894" s="43">
        <v>2.988</v>
      </c>
      <c r="AI894" s="24"/>
      <c r="AJ894" s="274" t="s">
        <v>1195</v>
      </c>
      <c r="AK894" s="23" t="s">
        <v>1104</v>
      </c>
      <c r="AL894" s="30"/>
      <c r="AM894" s="397">
        <f t="shared" si="223"/>
        <v>0</v>
      </c>
      <c r="AN894" s="397">
        <f t="shared" si="224"/>
        <v>0</v>
      </c>
      <c r="AO894" s="397">
        <f t="shared" si="224"/>
        <v>0</v>
      </c>
      <c r="AP894" s="397">
        <f t="shared" si="225"/>
        <v>0</v>
      </c>
      <c r="AQ894" s="397">
        <f t="shared" si="225"/>
        <v>0</v>
      </c>
      <c r="AR894" s="397">
        <f t="shared" si="225"/>
        <v>0</v>
      </c>
      <c r="AS894" s="397">
        <f t="shared" si="225"/>
        <v>0</v>
      </c>
      <c r="AT894" s="397">
        <f t="shared" si="226"/>
        <v>0</v>
      </c>
      <c r="AU894" s="397">
        <f t="shared" si="226"/>
        <v>0</v>
      </c>
      <c r="AV894" s="397">
        <f t="shared" si="226"/>
        <v>0</v>
      </c>
      <c r="AW894" s="314">
        <f t="shared" si="227"/>
        <v>0</v>
      </c>
    </row>
    <row r="895" spans="2:49" x14ac:dyDescent="0.25">
      <c r="B895" s="24"/>
      <c r="C895" s="266" t="s">
        <v>379</v>
      </c>
      <c r="D895" s="23" t="str">
        <f>IFERROR(VLOOKUP($C895,'World Cup Players'!B:X,3,FALSE),0)</f>
        <v>nl Netherlands</v>
      </c>
      <c r="E895" s="30"/>
      <c r="F895" s="23">
        <f>IFERROR(VLOOKUP($C895,'World Cup Players'!B:X,9,FALSE),0)</f>
        <v>390</v>
      </c>
      <c r="G895" s="23">
        <f>IFERROR(VLOOKUP($C895,'World Cup Players'!B:X,11,FALSE),0)</f>
        <v>0</v>
      </c>
      <c r="H895" s="23">
        <f>IFERROR(VLOOKUP($C895,'World Cup Players'!B:X,12,FALSE),0)</f>
        <v>2</v>
      </c>
      <c r="I895" s="41">
        <f>IFERROR(VLOOKUP($C895,'GAME WINNING GOALS'!A:B,2,FALSE),0)</f>
        <v>0</v>
      </c>
      <c r="J895" s="23">
        <f>IFERROR(VLOOKUP($C895,'World Cup Players'!B:X,17,FALSE),0)</f>
        <v>0</v>
      </c>
      <c r="K895" s="23">
        <f>IFERROR(VLOOKUP($C895,'World Cup Players'!B:X,18,FALSE),0)</f>
        <v>0</v>
      </c>
      <c r="L895" s="44">
        <f>IFERROR(VLOOKUP($C895,'World Cup GK'!B:AE,16,FALSE),0)</f>
        <v>0</v>
      </c>
      <c r="M895" s="44">
        <f>IFERROR(VLOOKUP($C895,'World Cup GK'!B:AE,19,FALSE),0)</f>
        <v>0</v>
      </c>
      <c r="N895" s="44">
        <f>IFERROR(VLOOKUP($C895,'World Cup GK'!B:AE,14,FALSE),0)</f>
        <v>0</v>
      </c>
      <c r="O895" s="44">
        <f>IFERROR(VLOOKUP($C895,'World Cup GK'!B:AE,11,FALSE),0)</f>
        <v>0</v>
      </c>
      <c r="P895" s="43">
        <f t="shared" si="234"/>
        <v>5.2370000000000001</v>
      </c>
      <c r="S895" s="24"/>
      <c r="T895" s="266" t="s">
        <v>379</v>
      </c>
      <c r="U895" s="23" t="s">
        <v>647</v>
      </c>
      <c r="V895" s="30"/>
      <c r="W895" s="23">
        <v>390</v>
      </c>
      <c r="X895" s="23">
        <v>0</v>
      </c>
      <c r="Y895" s="23">
        <v>2</v>
      </c>
      <c r="Z895" s="41">
        <v>0</v>
      </c>
      <c r="AA895" s="23">
        <v>0</v>
      </c>
      <c r="AB895" s="23">
        <v>0</v>
      </c>
      <c r="AC895" s="44">
        <v>0</v>
      </c>
      <c r="AD895" s="44">
        <v>0</v>
      </c>
      <c r="AE895" s="44">
        <v>0</v>
      </c>
      <c r="AF895" s="44">
        <v>0</v>
      </c>
      <c r="AG895" s="43">
        <v>5.2370000000000001</v>
      </c>
      <c r="AI895" s="24"/>
      <c r="AJ895" s="266" t="s">
        <v>379</v>
      </c>
      <c r="AK895" s="23" t="s">
        <v>647</v>
      </c>
      <c r="AL895" s="30"/>
      <c r="AM895" s="397">
        <f t="shared" si="223"/>
        <v>0</v>
      </c>
      <c r="AN895" s="397">
        <f t="shared" si="224"/>
        <v>0</v>
      </c>
      <c r="AO895" s="397">
        <f t="shared" si="224"/>
        <v>0</v>
      </c>
      <c r="AP895" s="397">
        <f t="shared" si="225"/>
        <v>0</v>
      </c>
      <c r="AQ895" s="397">
        <f t="shared" si="225"/>
        <v>0</v>
      </c>
      <c r="AR895" s="397">
        <f t="shared" si="225"/>
        <v>0</v>
      </c>
      <c r="AS895" s="397">
        <f t="shared" si="225"/>
        <v>0</v>
      </c>
      <c r="AT895" s="397">
        <f t="shared" si="226"/>
        <v>0</v>
      </c>
      <c r="AU895" s="397">
        <f t="shared" si="226"/>
        <v>0</v>
      </c>
      <c r="AV895" s="397">
        <f t="shared" si="226"/>
        <v>0</v>
      </c>
      <c r="AW895" s="314">
        <f t="shared" si="227"/>
        <v>0</v>
      </c>
    </row>
    <row r="896" spans="2:49" x14ac:dyDescent="0.25">
      <c r="B896" s="24"/>
      <c r="C896" s="266" t="s">
        <v>421</v>
      </c>
      <c r="D896" s="23" t="str">
        <f>IFERROR(VLOOKUP($C896,'World Cup Players'!B:X,3,FALSE),0)</f>
        <v>ar Argentina</v>
      </c>
      <c r="E896" s="30"/>
      <c r="F896" s="23">
        <f>IFERROR(VLOOKUP($C896,'World Cup Players'!B:X,9,FALSE),0)</f>
        <v>690</v>
      </c>
      <c r="G896" s="23">
        <f>IFERROR(VLOOKUP($C896,'World Cup Players'!B:X,11,FALSE),0)</f>
        <v>0</v>
      </c>
      <c r="H896" s="23">
        <f>IFERROR(VLOOKUP($C896,'World Cup Players'!B:X,12,FALSE),0)</f>
        <v>0</v>
      </c>
      <c r="I896" s="41">
        <f>IFERROR(VLOOKUP($C896,'GAME WINNING GOALS'!A:B,2,FALSE),0)</f>
        <v>0</v>
      </c>
      <c r="J896" s="23">
        <f>IFERROR(VLOOKUP($C896,'World Cup Players'!B:X,17,FALSE),0)</f>
        <v>0</v>
      </c>
      <c r="K896" s="23">
        <f>IFERROR(VLOOKUP($C896,'World Cup Players'!B:X,18,FALSE),0)</f>
        <v>0</v>
      </c>
      <c r="L896" s="44">
        <f>IFERROR(VLOOKUP($C896,'World Cup GK'!B:AE,16,FALSE),0)</f>
        <v>7</v>
      </c>
      <c r="M896" s="44">
        <f>IFERROR(VLOOKUP($C896,'World Cup GK'!B:AE,19,FALSE),0)</f>
        <v>2</v>
      </c>
      <c r="N896" s="44">
        <f>IFERROR(VLOOKUP($C896,'World Cup GK'!B:AE,14,FALSE),0)</f>
        <v>9</v>
      </c>
      <c r="O896" s="44">
        <f>IFERROR(VLOOKUP($C896,'World Cup GK'!B:AE,11,FALSE),0)</f>
        <v>7</v>
      </c>
      <c r="P896" s="43">
        <f t="shared" si="234"/>
        <v>14.777000000000001</v>
      </c>
      <c r="S896" s="24"/>
      <c r="T896" s="266" t="s">
        <v>421</v>
      </c>
      <c r="U896" s="23" t="s">
        <v>1404</v>
      </c>
      <c r="V896" s="30"/>
      <c r="W896" s="23">
        <v>480</v>
      </c>
      <c r="X896" s="23">
        <v>0</v>
      </c>
      <c r="Y896" s="23">
        <v>0</v>
      </c>
      <c r="Z896" s="41">
        <v>0</v>
      </c>
      <c r="AA896" s="23">
        <v>0</v>
      </c>
      <c r="AB896" s="23">
        <v>0</v>
      </c>
      <c r="AC896" s="44">
        <v>5</v>
      </c>
      <c r="AD896" s="44">
        <v>2</v>
      </c>
      <c r="AE896" s="44">
        <v>4</v>
      </c>
      <c r="AF896" s="44">
        <v>5</v>
      </c>
      <c r="AG896" s="43">
        <v>10.534000000000001</v>
      </c>
      <c r="AI896" s="24"/>
      <c r="AJ896" s="266" t="s">
        <v>421</v>
      </c>
      <c r="AK896" s="23" t="s">
        <v>1404</v>
      </c>
      <c r="AL896" s="30"/>
      <c r="AM896" s="397">
        <f t="shared" si="223"/>
        <v>210</v>
      </c>
      <c r="AN896" s="397">
        <f t="shared" si="224"/>
        <v>0</v>
      </c>
      <c r="AO896" s="397">
        <f t="shared" si="224"/>
        <v>0</v>
      </c>
      <c r="AP896" s="397">
        <f t="shared" si="225"/>
        <v>0</v>
      </c>
      <c r="AQ896" s="397">
        <f t="shared" si="225"/>
        <v>0</v>
      </c>
      <c r="AR896" s="397">
        <f t="shared" si="225"/>
        <v>0</v>
      </c>
      <c r="AS896" s="397">
        <f t="shared" si="225"/>
        <v>2</v>
      </c>
      <c r="AT896" s="397">
        <f t="shared" si="226"/>
        <v>0</v>
      </c>
      <c r="AU896" s="397">
        <f t="shared" si="226"/>
        <v>5</v>
      </c>
      <c r="AV896" s="397">
        <f t="shared" si="226"/>
        <v>2</v>
      </c>
      <c r="AW896" s="314">
        <f>P896-AG896</f>
        <v>4.2430000000000003</v>
      </c>
    </row>
    <row r="897" spans="2:49" x14ac:dyDescent="0.25">
      <c r="B897" s="24"/>
      <c r="C897" s="280" t="s">
        <v>269</v>
      </c>
      <c r="D897" s="23" t="str">
        <f>IFERROR(VLOOKUP($C897,'World Cup Players'!B:X,3,FALSE),0)</f>
        <v>pt Portugal</v>
      </c>
      <c r="E897" s="30"/>
      <c r="F897" s="23">
        <f>IFERROR(VLOOKUP($C897,'World Cup Players'!B:X,9,FALSE),0)</f>
        <v>450</v>
      </c>
      <c r="G897" s="23">
        <f>IFERROR(VLOOKUP($C897,'World Cup Players'!B:X,11,FALSE),0)</f>
        <v>0</v>
      </c>
      <c r="H897" s="23">
        <f>IFERROR(VLOOKUP($C897,'World Cup Players'!B:X,12,FALSE),0)</f>
        <v>0</v>
      </c>
      <c r="I897" s="41">
        <f>IFERROR(VLOOKUP($C897,'GAME WINNING GOALS'!A:B,2,FALSE),0)</f>
        <v>0</v>
      </c>
      <c r="J897" s="23">
        <f>IFERROR(VLOOKUP($C897,'World Cup Players'!B:X,17,FALSE),0)</f>
        <v>0</v>
      </c>
      <c r="K897" s="23">
        <f>IFERROR(VLOOKUP($C897,'World Cup Players'!B:X,18,FALSE),0)</f>
        <v>0</v>
      </c>
      <c r="L897" s="44">
        <f>IFERROR(VLOOKUP($C897,'World Cup GK'!B:AE,16,FALSE),0)</f>
        <v>2</v>
      </c>
      <c r="M897" s="44">
        <f>IFERROR(VLOOKUP($C897,'World Cup GK'!B:AE,19,FALSE),0)</f>
        <v>2</v>
      </c>
      <c r="N897" s="44">
        <f>IFERROR(VLOOKUP($C897,'World Cup GK'!B:AE,14,FALSE),0)</f>
        <v>19</v>
      </c>
      <c r="O897" s="44">
        <f>IFERROR(VLOOKUP($C897,'World Cup GK'!B:AE,11,FALSE),0)</f>
        <v>3</v>
      </c>
      <c r="P897" s="43">
        <f t="shared" si="234"/>
        <v>10.785</v>
      </c>
      <c r="S897" s="24"/>
      <c r="T897" s="280" t="s">
        <v>269</v>
      </c>
      <c r="U897" s="23" t="s">
        <v>1545</v>
      </c>
      <c r="V897" s="30"/>
      <c r="W897" s="23">
        <v>450</v>
      </c>
      <c r="X897" s="23">
        <v>0</v>
      </c>
      <c r="Y897" s="23">
        <v>0</v>
      </c>
      <c r="Z897" s="41">
        <v>0</v>
      </c>
      <c r="AA897" s="23">
        <v>0</v>
      </c>
      <c r="AB897" s="23">
        <v>0</v>
      </c>
      <c r="AC897" s="44">
        <v>2</v>
      </c>
      <c r="AD897" s="44">
        <v>2</v>
      </c>
      <c r="AE897" s="44">
        <v>19</v>
      </c>
      <c r="AF897" s="44">
        <v>3</v>
      </c>
      <c r="AG897" s="43">
        <v>10.785</v>
      </c>
      <c r="AI897" s="24"/>
      <c r="AJ897" s="280" t="s">
        <v>269</v>
      </c>
      <c r="AK897" s="23" t="s">
        <v>1545</v>
      </c>
      <c r="AL897" s="30"/>
      <c r="AM897" s="397">
        <f t="shared" si="223"/>
        <v>0</v>
      </c>
      <c r="AN897" s="397">
        <f t="shared" si="224"/>
        <v>0</v>
      </c>
      <c r="AO897" s="397">
        <f t="shared" si="224"/>
        <v>0</v>
      </c>
      <c r="AP897" s="397">
        <f t="shared" si="225"/>
        <v>0</v>
      </c>
      <c r="AQ897" s="397">
        <f t="shared" si="225"/>
        <v>0</v>
      </c>
      <c r="AR897" s="397">
        <f t="shared" si="225"/>
        <v>0</v>
      </c>
      <c r="AS897" s="397">
        <f t="shared" si="225"/>
        <v>0</v>
      </c>
      <c r="AT897" s="397">
        <f t="shared" si="226"/>
        <v>0</v>
      </c>
      <c r="AU897" s="397">
        <f t="shared" si="226"/>
        <v>0</v>
      </c>
      <c r="AV897" s="397">
        <f t="shared" si="226"/>
        <v>0</v>
      </c>
      <c r="AW897" s="314">
        <f t="shared" si="227"/>
        <v>0</v>
      </c>
    </row>
    <row r="898" spans="2:49" ht="16.5" thickBot="1" x14ac:dyDescent="0.3">
      <c r="B898" s="24"/>
      <c r="C898" s="275" t="s">
        <v>400</v>
      </c>
      <c r="D898" s="23" t="str">
        <f>IFERROR(VLOOKUP($C898,'World Cup Players'!B:X,3,FALSE),0)</f>
        <v>ma Morocco</v>
      </c>
      <c r="E898" s="30"/>
      <c r="F898" s="23">
        <f>IFERROR(VLOOKUP($C898,'World Cup Players'!B:X,9,FALSE),0)</f>
        <v>570</v>
      </c>
      <c r="G898" s="23">
        <f>IFERROR(VLOOKUP($C898,'World Cup Players'!B:X,11,FALSE),0)</f>
        <v>0</v>
      </c>
      <c r="H898" s="23">
        <f>IFERROR(VLOOKUP($C898,'World Cup Players'!B:X,12,FALSE),0)</f>
        <v>0</v>
      </c>
      <c r="I898" s="23">
        <f>IFERROR(VLOOKUP($C898,'GAME WINNING GOALS'!A:B,2,FALSE),0)</f>
        <v>0</v>
      </c>
      <c r="J898" s="23">
        <f>IFERROR(VLOOKUP($C898,'World Cup Players'!B:X,17,FALSE),0)</f>
        <v>0</v>
      </c>
      <c r="K898" s="23">
        <f>IFERROR(VLOOKUP($C898,'World Cup Players'!B:X,18,FALSE),0)</f>
        <v>0</v>
      </c>
      <c r="L898" s="44">
        <f>IFERROR(VLOOKUP($C898,'World Cup GK'!B:AE,16,FALSE),0)</f>
        <v>3</v>
      </c>
      <c r="M898" s="44">
        <f>IFERROR(VLOOKUP($C898,'World Cup GK'!B:AE,19,FALSE),0)</f>
        <v>2</v>
      </c>
      <c r="N898" s="44">
        <f>IFERROR(VLOOKUP($C898,'World Cup GK'!B:AE,14,FALSE),0)</f>
        <v>14</v>
      </c>
      <c r="O898" s="44">
        <f>IFERROR(VLOOKUP($C898,'World Cup GK'!B:AE,11,FALSE),0)</f>
        <v>6</v>
      </c>
      <c r="P898" s="43">
        <f t="shared" si="234"/>
        <v>11.031000000000001</v>
      </c>
      <c r="S898" s="24"/>
      <c r="T898" s="275" t="s">
        <v>400</v>
      </c>
      <c r="U898" s="23" t="s">
        <v>992</v>
      </c>
      <c r="V898" s="30"/>
      <c r="W898" s="23">
        <v>480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44">
        <v>3</v>
      </c>
      <c r="AD898" s="44">
        <v>2</v>
      </c>
      <c r="AE898" s="44">
        <v>9</v>
      </c>
      <c r="AF898" s="44">
        <v>4</v>
      </c>
      <c r="AG898" s="43">
        <v>9.7840000000000007</v>
      </c>
      <c r="AI898" s="24"/>
      <c r="AJ898" s="275" t="s">
        <v>400</v>
      </c>
      <c r="AK898" s="23" t="s">
        <v>992</v>
      </c>
      <c r="AL898" s="30"/>
      <c r="AM898" s="397">
        <f t="shared" si="223"/>
        <v>90</v>
      </c>
      <c r="AN898" s="397">
        <f t="shared" si="224"/>
        <v>0</v>
      </c>
      <c r="AO898" s="397">
        <f t="shared" si="224"/>
        <v>0</v>
      </c>
      <c r="AP898" s="397">
        <f t="shared" si="225"/>
        <v>0</v>
      </c>
      <c r="AQ898" s="397">
        <f t="shared" si="225"/>
        <v>0</v>
      </c>
      <c r="AR898" s="397">
        <f t="shared" si="225"/>
        <v>0</v>
      </c>
      <c r="AS898" s="397">
        <f t="shared" si="225"/>
        <v>0</v>
      </c>
      <c r="AT898" s="397">
        <f t="shared" si="226"/>
        <v>0</v>
      </c>
      <c r="AU898" s="397">
        <f t="shared" si="226"/>
        <v>5</v>
      </c>
      <c r="AV898" s="397">
        <f t="shared" si="226"/>
        <v>2</v>
      </c>
      <c r="AW898" s="314">
        <f t="shared" ref="AW898:AW899" si="240">P898-AG898</f>
        <v>1.2469999999999999</v>
      </c>
    </row>
    <row r="899" spans="2:49" x14ac:dyDescent="0.25">
      <c r="B899" s="24"/>
      <c r="C899" s="281" t="s">
        <v>765</v>
      </c>
      <c r="D899" s="23" t="str">
        <f>IFERROR(VLOOKUP($C899,'World Cup Players'!B:X,3,FALSE),0)</f>
        <v>no Norway</v>
      </c>
      <c r="E899" s="30"/>
      <c r="F899" s="23">
        <f>IFERROR(VLOOKUP($C899,'World Cup Players'!B:X,9,FALSE),0)</f>
        <v>480</v>
      </c>
      <c r="G899" s="23">
        <f>IFERROR(VLOOKUP($C899,'World Cup Players'!B:X,11,FALSE),0)</f>
        <v>0</v>
      </c>
      <c r="H899" s="23">
        <f>IFERROR(VLOOKUP($C899,'World Cup Players'!B:X,12,FALSE),0)</f>
        <v>0</v>
      </c>
      <c r="I899" s="23">
        <f>IFERROR(VLOOKUP($C899,'GAME WINNING GOALS'!A:B,2,FALSE),0)</f>
        <v>0</v>
      </c>
      <c r="J899" s="23">
        <f>IFERROR(VLOOKUP($C899,'World Cup Players'!B:X,17,FALSE),0)</f>
        <v>0</v>
      </c>
      <c r="K899" s="23">
        <f>IFERROR(VLOOKUP($C899,'World Cup Players'!B:X,18,FALSE),0)</f>
        <v>0</v>
      </c>
      <c r="L899" s="44">
        <f>IFERROR(VLOOKUP($C899,'World Cup GK'!B:AE,16,FALSE),0)</f>
        <v>4</v>
      </c>
      <c r="M899" s="44">
        <f>IFERROR(VLOOKUP($C899,'World Cup GK'!B:AE,19,FALSE),0)</f>
        <v>0</v>
      </c>
      <c r="N899" s="44">
        <f>IFERROR(VLOOKUP($C899,'World Cup GK'!B:AE,14,FALSE),0)</f>
        <v>15</v>
      </c>
      <c r="O899" s="44">
        <f>IFERROR(VLOOKUP($C899,'World Cup GK'!B:AE,11,FALSE),0)</f>
        <v>7</v>
      </c>
      <c r="P899" s="43">
        <f t="shared" si="234"/>
        <v>9.234</v>
      </c>
      <c r="S899" s="24"/>
      <c r="T899" s="281" t="s">
        <v>765</v>
      </c>
      <c r="U899" s="23" t="s">
        <v>1397</v>
      </c>
      <c r="V899" s="30"/>
      <c r="W899" s="23">
        <v>360</v>
      </c>
      <c r="X899" s="23">
        <v>0</v>
      </c>
      <c r="Y899" s="23">
        <v>0</v>
      </c>
      <c r="Z899" s="23">
        <v>0</v>
      </c>
      <c r="AA899" s="23">
        <v>0</v>
      </c>
      <c r="AB899" s="23">
        <v>0</v>
      </c>
      <c r="AC899" s="44">
        <v>4</v>
      </c>
      <c r="AD899" s="44">
        <v>0</v>
      </c>
      <c r="AE899" s="44">
        <v>9</v>
      </c>
      <c r="AF899" s="44">
        <v>5</v>
      </c>
      <c r="AG899" s="43">
        <v>7.5380000000000003</v>
      </c>
      <c r="AI899" s="24"/>
      <c r="AJ899" s="281" t="s">
        <v>765</v>
      </c>
      <c r="AK899" s="23" t="s">
        <v>1397</v>
      </c>
      <c r="AL899" s="30"/>
      <c r="AM899" s="397">
        <f t="shared" si="223"/>
        <v>120</v>
      </c>
      <c r="AN899" s="397">
        <f t="shared" si="224"/>
        <v>0</v>
      </c>
      <c r="AO899" s="397">
        <f t="shared" si="224"/>
        <v>0</v>
      </c>
      <c r="AP899" s="397">
        <f t="shared" si="225"/>
        <v>0</v>
      </c>
      <c r="AQ899" s="397">
        <f t="shared" si="225"/>
        <v>0</v>
      </c>
      <c r="AR899" s="397">
        <f t="shared" si="225"/>
        <v>0</v>
      </c>
      <c r="AS899" s="397">
        <f t="shared" si="225"/>
        <v>0</v>
      </c>
      <c r="AT899" s="397">
        <f t="shared" si="226"/>
        <v>0</v>
      </c>
      <c r="AU899" s="397">
        <f t="shared" si="226"/>
        <v>6</v>
      </c>
      <c r="AV899" s="397">
        <f t="shared" si="226"/>
        <v>2</v>
      </c>
      <c r="AW899" s="314">
        <f t="shared" si="240"/>
        <v>1.6959999999999997</v>
      </c>
    </row>
    <row r="900" spans="2:49" x14ac:dyDescent="0.25">
      <c r="B900" s="24"/>
      <c r="C900" s="265" t="s">
        <v>343</v>
      </c>
      <c r="D900" s="23" t="str">
        <f>IFERROR(VLOOKUP($C900,'World Cup Players'!B:X,3,FALSE),0)</f>
        <v>ec Ecuador</v>
      </c>
      <c r="E900" s="30"/>
      <c r="F900" s="23">
        <f>IFERROR(VLOOKUP($C900,'World Cup Players'!B:X,9,FALSE),0)</f>
        <v>360</v>
      </c>
      <c r="G900" s="23">
        <f>IFERROR(VLOOKUP($C900,'World Cup Players'!B:X,11,FALSE),0)</f>
        <v>0</v>
      </c>
      <c r="H900" s="23">
        <f>IFERROR(VLOOKUP($C900,'World Cup Players'!B:X,12,FALSE),0)</f>
        <v>0</v>
      </c>
      <c r="I900" s="23">
        <f>IFERROR(VLOOKUP($C900,'GAME WINNING GOALS'!A:B,2,FALSE),0)</f>
        <v>0</v>
      </c>
      <c r="J900" s="23">
        <f>IFERROR(VLOOKUP($C900,'World Cup Players'!#REF!,16,FALSE),0)</f>
        <v>0</v>
      </c>
      <c r="K900" s="23">
        <f>IFERROR(VLOOKUP($C900,'World Cup Players'!#REF!,16,FALSE),0)</f>
        <v>0</v>
      </c>
      <c r="L900" s="44">
        <f>IFERROR(VLOOKUP($C900,'World Cup GK'!B:AE,16,FALSE),0)</f>
        <v>1</v>
      </c>
      <c r="M900" s="44">
        <f>IFERROR(VLOOKUP($C900,'World Cup GK'!B:AE,19,FALSE),0)</f>
        <v>1</v>
      </c>
      <c r="N900" s="44">
        <f>IFERROR(VLOOKUP($C900,'World Cup GK'!B:AE,14,FALSE),0)</f>
        <v>9</v>
      </c>
      <c r="O900" s="44">
        <f>IFERROR(VLOOKUP($C900,'World Cup GK'!B:AE,11,FALSE),0)</f>
        <v>4</v>
      </c>
      <c r="P900" s="43">
        <f t="shared" si="234"/>
        <v>5.7879999999999994</v>
      </c>
      <c r="S900" s="24"/>
      <c r="T900" s="265" t="s">
        <v>343</v>
      </c>
      <c r="U900" s="23" t="s">
        <v>1104</v>
      </c>
      <c r="V900" s="30"/>
      <c r="W900" s="23">
        <v>360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44">
        <v>1</v>
      </c>
      <c r="AD900" s="44">
        <v>1</v>
      </c>
      <c r="AE900" s="44">
        <v>9</v>
      </c>
      <c r="AF900" s="44">
        <v>4</v>
      </c>
      <c r="AG900" s="43">
        <v>5.7879999999999994</v>
      </c>
      <c r="AI900" s="24"/>
      <c r="AJ900" s="265" t="s">
        <v>343</v>
      </c>
      <c r="AK900" s="23" t="s">
        <v>1104</v>
      </c>
      <c r="AL900" s="30"/>
      <c r="AM900" s="397">
        <f t="shared" si="223"/>
        <v>0</v>
      </c>
      <c r="AN900" s="397">
        <f t="shared" si="224"/>
        <v>0</v>
      </c>
      <c r="AO900" s="397">
        <f t="shared" si="224"/>
        <v>0</v>
      </c>
      <c r="AP900" s="397">
        <f t="shared" si="225"/>
        <v>0</v>
      </c>
      <c r="AQ900" s="397">
        <f t="shared" si="225"/>
        <v>0</v>
      </c>
      <c r="AR900" s="397">
        <f t="shared" si="225"/>
        <v>0</v>
      </c>
      <c r="AS900" s="397">
        <f t="shared" si="225"/>
        <v>0</v>
      </c>
      <c r="AT900" s="397">
        <f t="shared" si="226"/>
        <v>0</v>
      </c>
      <c r="AU900" s="397">
        <f t="shared" si="226"/>
        <v>0</v>
      </c>
      <c r="AV900" s="397">
        <f t="shared" si="226"/>
        <v>0</v>
      </c>
      <c r="AW900" s="314">
        <f t="shared" si="227"/>
        <v>0</v>
      </c>
    </row>
    <row r="901" spans="2:49" x14ac:dyDescent="0.25">
      <c r="B901" s="24"/>
      <c r="C901" s="265" t="s">
        <v>155</v>
      </c>
      <c r="D901" s="23">
        <f>IFERROR(VLOOKUP($C901,'World Cup Players'!B:X,3,FALSE),0)</f>
        <v>0</v>
      </c>
      <c r="E901" s="30"/>
      <c r="L901" s="44"/>
      <c r="M901" s="44"/>
      <c r="N901" s="44"/>
      <c r="O901" s="44"/>
      <c r="S901" s="24"/>
      <c r="T901" s="265" t="s">
        <v>155</v>
      </c>
      <c r="U901" s="23">
        <v>0</v>
      </c>
      <c r="V901" s="30"/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23">
        <v>0</v>
      </c>
      <c r="AC901" s="44">
        <v>0</v>
      </c>
      <c r="AD901" s="44">
        <v>0</v>
      </c>
      <c r="AE901" s="44">
        <v>0</v>
      </c>
      <c r="AF901" s="44">
        <v>0</v>
      </c>
      <c r="AG901" s="43">
        <v>0</v>
      </c>
      <c r="AI901" s="24"/>
      <c r="AJ901" s="265" t="s">
        <v>155</v>
      </c>
      <c r="AK901" s="23">
        <v>0</v>
      </c>
      <c r="AL901" s="30"/>
      <c r="AM901" s="397">
        <f t="shared" si="223"/>
        <v>0</v>
      </c>
      <c r="AN901" s="397">
        <f t="shared" si="224"/>
        <v>0</v>
      </c>
      <c r="AO901" s="397">
        <f t="shared" si="224"/>
        <v>0</v>
      </c>
      <c r="AP901" s="397">
        <f t="shared" si="225"/>
        <v>0</v>
      </c>
      <c r="AQ901" s="397">
        <f t="shared" si="225"/>
        <v>0</v>
      </c>
      <c r="AR901" s="397">
        <f t="shared" si="225"/>
        <v>0</v>
      </c>
      <c r="AS901" s="397">
        <f t="shared" ref="AS901:AV964" si="241">L901-AC901</f>
        <v>0</v>
      </c>
      <c r="AT901" s="397">
        <f t="shared" si="226"/>
        <v>0</v>
      </c>
      <c r="AU901" s="397">
        <f t="shared" si="226"/>
        <v>0</v>
      </c>
      <c r="AV901" s="397">
        <f t="shared" si="226"/>
        <v>0</v>
      </c>
      <c r="AW901" s="314">
        <f t="shared" ref="AW901:AW906" si="242">P901-AG901</f>
        <v>0</v>
      </c>
    </row>
    <row r="902" spans="2:49" x14ac:dyDescent="0.25">
      <c r="B902" s="24"/>
      <c r="C902" s="265" t="s">
        <v>158</v>
      </c>
      <c r="D902" s="23">
        <f>IFERROR(VLOOKUP($C902,'World Cup Players'!B:X,3,FALSE),0)</f>
        <v>0</v>
      </c>
      <c r="E902" s="30"/>
      <c r="L902" s="44"/>
      <c r="M902" s="44"/>
      <c r="N902" s="44"/>
      <c r="O902" s="44"/>
      <c r="S902" s="24"/>
      <c r="T902" s="265" t="s">
        <v>158</v>
      </c>
      <c r="U902" s="23">
        <v>0</v>
      </c>
      <c r="V902" s="30"/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23">
        <v>0</v>
      </c>
      <c r="AC902" s="44">
        <v>0</v>
      </c>
      <c r="AD902" s="44">
        <v>0</v>
      </c>
      <c r="AE902" s="44">
        <v>0</v>
      </c>
      <c r="AF902" s="44">
        <v>0</v>
      </c>
      <c r="AG902" s="43">
        <v>0</v>
      </c>
      <c r="AI902" s="24"/>
      <c r="AJ902" s="265" t="s">
        <v>158</v>
      </c>
      <c r="AK902" s="23">
        <v>0</v>
      </c>
      <c r="AL902" s="30"/>
      <c r="AM902" s="397">
        <f t="shared" ref="AM902:AM965" si="243">F902-W902</f>
        <v>0</v>
      </c>
      <c r="AN902" s="397">
        <f t="shared" ref="AN902:AO965" si="244">G902-X902</f>
        <v>0</v>
      </c>
      <c r="AO902" s="397">
        <f t="shared" si="244"/>
        <v>0</v>
      </c>
      <c r="AP902" s="397">
        <f t="shared" ref="AP902:AV965" si="245">I902-Z902</f>
        <v>0</v>
      </c>
      <c r="AQ902" s="397">
        <f t="shared" si="245"/>
        <v>0</v>
      </c>
      <c r="AR902" s="397">
        <f t="shared" si="245"/>
        <v>0</v>
      </c>
      <c r="AS902" s="397">
        <f t="shared" si="241"/>
        <v>0</v>
      </c>
      <c r="AT902" s="397">
        <f t="shared" si="241"/>
        <v>0</v>
      </c>
      <c r="AU902" s="397">
        <f t="shared" si="241"/>
        <v>0</v>
      </c>
      <c r="AV902" s="397">
        <f t="shared" si="241"/>
        <v>0</v>
      </c>
      <c r="AW902" s="314">
        <f t="shared" si="242"/>
        <v>0</v>
      </c>
    </row>
    <row r="903" spans="2:49" x14ac:dyDescent="0.25">
      <c r="B903" s="24"/>
      <c r="C903" s="265" t="s">
        <v>314</v>
      </c>
      <c r="D903" s="23">
        <f>IFERROR(VLOOKUP($C903,'World Cup Players'!B:X,3,FALSE),0)</f>
        <v>0</v>
      </c>
      <c r="E903" s="30"/>
      <c r="L903" s="44"/>
      <c r="M903" s="44"/>
      <c r="N903" s="44"/>
      <c r="O903" s="44"/>
      <c r="S903" s="24"/>
      <c r="T903" s="265" t="s">
        <v>314</v>
      </c>
      <c r="U903" s="23">
        <v>0</v>
      </c>
      <c r="V903" s="30"/>
      <c r="W903" s="23">
        <v>0</v>
      </c>
      <c r="X903" s="23">
        <v>0</v>
      </c>
      <c r="Y903" s="23">
        <v>0</v>
      </c>
      <c r="Z903" s="23">
        <v>0</v>
      </c>
      <c r="AA903" s="23">
        <v>0</v>
      </c>
      <c r="AB903" s="23">
        <v>0</v>
      </c>
      <c r="AC903" s="44">
        <v>0</v>
      </c>
      <c r="AD903" s="44">
        <v>0</v>
      </c>
      <c r="AE903" s="44">
        <v>0</v>
      </c>
      <c r="AF903" s="44">
        <v>0</v>
      </c>
      <c r="AG903" s="43">
        <v>0</v>
      </c>
      <c r="AI903" s="24"/>
      <c r="AJ903" s="265" t="s">
        <v>314</v>
      </c>
      <c r="AK903" s="23">
        <v>0</v>
      </c>
      <c r="AL903" s="30"/>
      <c r="AM903" s="397">
        <f t="shared" si="243"/>
        <v>0</v>
      </c>
      <c r="AN903" s="397">
        <f t="shared" si="244"/>
        <v>0</v>
      </c>
      <c r="AO903" s="397">
        <f t="shared" si="244"/>
        <v>0</v>
      </c>
      <c r="AP903" s="397">
        <f t="shared" si="245"/>
        <v>0</v>
      </c>
      <c r="AQ903" s="397">
        <f t="shared" si="245"/>
        <v>0</v>
      </c>
      <c r="AR903" s="397">
        <f t="shared" si="245"/>
        <v>0</v>
      </c>
      <c r="AS903" s="397">
        <f t="shared" si="241"/>
        <v>0</v>
      </c>
      <c r="AT903" s="397">
        <f t="shared" si="241"/>
        <v>0</v>
      </c>
      <c r="AU903" s="397">
        <f t="shared" si="241"/>
        <v>0</v>
      </c>
      <c r="AV903" s="397">
        <f t="shared" si="241"/>
        <v>0</v>
      </c>
      <c r="AW903" s="314">
        <f t="shared" si="242"/>
        <v>0</v>
      </c>
    </row>
    <row r="904" spans="2:49" x14ac:dyDescent="0.25">
      <c r="B904" s="40" t="s">
        <v>776</v>
      </c>
      <c r="C904" s="293"/>
      <c r="D904" s="35">
        <f t="shared" ref="D904:E904" si="246">SUM(D905:D930)</f>
        <v>0</v>
      </c>
      <c r="E904" s="35">
        <f t="shared" si="246"/>
        <v>0</v>
      </c>
      <c r="F904" s="35">
        <f>SUM(F905:F934)</f>
        <v>11145</v>
      </c>
      <c r="G904" s="35">
        <f t="shared" ref="G904:O904" si="247">SUM(G905:G934)</f>
        <v>31</v>
      </c>
      <c r="H904" s="35">
        <f t="shared" si="247"/>
        <v>27</v>
      </c>
      <c r="I904" s="35">
        <f t="shared" si="247"/>
        <v>13</v>
      </c>
      <c r="J904" s="35">
        <f t="shared" si="247"/>
        <v>6</v>
      </c>
      <c r="K904" s="35">
        <f t="shared" si="247"/>
        <v>0</v>
      </c>
      <c r="L904" s="35">
        <f>SUM(L905:L934)</f>
        <v>17</v>
      </c>
      <c r="M904" s="35">
        <f t="shared" si="247"/>
        <v>10</v>
      </c>
      <c r="N904" s="35">
        <f t="shared" si="247"/>
        <v>59</v>
      </c>
      <c r="O904" s="35">
        <f t="shared" si="247"/>
        <v>25</v>
      </c>
      <c r="P904" s="43">
        <f t="shared" si="234"/>
        <v>194.55350000000001</v>
      </c>
      <c r="S904" s="40" t="s">
        <v>776</v>
      </c>
      <c r="T904" s="293"/>
      <c r="U904" s="35">
        <v>0</v>
      </c>
      <c r="V904" s="35">
        <v>0</v>
      </c>
      <c r="W904" s="35">
        <v>9139</v>
      </c>
      <c r="X904" s="35">
        <v>24</v>
      </c>
      <c r="Y904" s="35">
        <v>25</v>
      </c>
      <c r="Z904" s="35">
        <v>10</v>
      </c>
      <c r="AA904" s="35">
        <v>4</v>
      </c>
      <c r="AB904" s="35">
        <v>0</v>
      </c>
      <c r="AC904" s="35">
        <v>15</v>
      </c>
      <c r="AD904" s="35">
        <v>10</v>
      </c>
      <c r="AE904" s="35">
        <v>49</v>
      </c>
      <c r="AF904" s="35">
        <v>21</v>
      </c>
      <c r="AG904" s="43">
        <v>163.40370000000001</v>
      </c>
      <c r="AI904" s="40" t="s">
        <v>776</v>
      </c>
      <c r="AJ904" s="293"/>
      <c r="AK904" s="35">
        <v>0</v>
      </c>
      <c r="AL904" s="35">
        <v>0</v>
      </c>
      <c r="AM904" s="397">
        <f t="shared" si="243"/>
        <v>2006</v>
      </c>
      <c r="AN904" s="397">
        <f t="shared" si="244"/>
        <v>7</v>
      </c>
      <c r="AO904" s="397">
        <f t="shared" si="244"/>
        <v>2</v>
      </c>
      <c r="AP904" s="397">
        <f t="shared" si="245"/>
        <v>3</v>
      </c>
      <c r="AQ904" s="397">
        <f t="shared" si="245"/>
        <v>2</v>
      </c>
      <c r="AR904" s="397">
        <f t="shared" si="245"/>
        <v>0</v>
      </c>
      <c r="AS904" s="397">
        <f t="shared" si="241"/>
        <v>2</v>
      </c>
      <c r="AT904" s="397">
        <f t="shared" si="241"/>
        <v>0</v>
      </c>
      <c r="AU904" s="397">
        <f t="shared" si="241"/>
        <v>10</v>
      </c>
      <c r="AV904" s="397">
        <f t="shared" si="241"/>
        <v>4</v>
      </c>
      <c r="AW904" s="314">
        <f t="shared" si="242"/>
        <v>31.149799999999999</v>
      </c>
    </row>
    <row r="905" spans="2:49" x14ac:dyDescent="0.25">
      <c r="B905" s="24"/>
      <c r="C905" s="265" t="s">
        <v>425</v>
      </c>
      <c r="D905" s="23" t="str">
        <f>IFERROR(VLOOKUP($C905,'World Cup Players'!B:X,3,FALSE),0)</f>
        <v>fr France</v>
      </c>
      <c r="E905" s="30"/>
      <c r="F905" s="23">
        <f>IFERROR(VLOOKUP($C905,'World Cup Players'!B:X,9,FALSE),0)</f>
        <v>605</v>
      </c>
      <c r="G905" s="23">
        <f>IFERROR(VLOOKUP($C905,'World Cup Players'!B:X,11,FALSE),0)</f>
        <v>8</v>
      </c>
      <c r="H905" s="23">
        <f>IFERROR(VLOOKUP($C905,'World Cup Players'!B:X,12,FALSE),0)</f>
        <v>3</v>
      </c>
      <c r="I905" s="23">
        <f>IFERROR(VLOOKUP($C905,'GAME WINNING GOALS'!A:B,2,FALSE),0)</f>
        <v>4</v>
      </c>
      <c r="J905" s="23">
        <f>IFERROR(VLOOKUP($C905,'World Cup Players'!B:X,17,FALSE),0)</f>
        <v>1</v>
      </c>
      <c r="K905" s="23">
        <f>IFERROR(VLOOKUP($C905,'World Cup Players'!B:X,18,FALSE),0)</f>
        <v>0</v>
      </c>
      <c r="L905" s="44">
        <f>IFERROR(VLOOKUP($C905,'World Cup GK'!B:AE,16,FALSE),0)</f>
        <v>0</v>
      </c>
      <c r="M905" s="44">
        <f>IFERROR(VLOOKUP($C905,'World Cup GK'!B:AE,19,FALSE),0)</f>
        <v>0</v>
      </c>
      <c r="N905" s="44">
        <f>IFERROR(VLOOKUP($C905,'World Cup GK'!B:AE,14,FALSE),0)</f>
        <v>0</v>
      </c>
      <c r="O905" s="44">
        <f>IFERROR(VLOOKUP($C905,'World Cup GK'!B:AE,11,FALSE),0)</f>
        <v>0</v>
      </c>
      <c r="P905" s="43">
        <f t="shared" si="234"/>
        <v>19.7715</v>
      </c>
      <c r="S905" s="24"/>
      <c r="T905" s="265" t="s">
        <v>425</v>
      </c>
      <c r="U905" s="23" t="s">
        <v>1420</v>
      </c>
      <c r="V905" s="30"/>
      <c r="W905" s="23">
        <v>439</v>
      </c>
      <c r="X905" s="23">
        <v>7</v>
      </c>
      <c r="Y905" s="23">
        <v>2</v>
      </c>
      <c r="Z905" s="23">
        <v>3</v>
      </c>
      <c r="AA905" s="23">
        <v>0</v>
      </c>
      <c r="AB905" s="23">
        <v>0</v>
      </c>
      <c r="AC905" s="44">
        <v>0</v>
      </c>
      <c r="AD905" s="44">
        <v>0</v>
      </c>
      <c r="AE905" s="44">
        <v>0</v>
      </c>
      <c r="AF905" s="44">
        <v>0</v>
      </c>
      <c r="AG905" s="43">
        <v>15.643699999999999</v>
      </c>
      <c r="AI905" s="24"/>
      <c r="AJ905" s="265" t="s">
        <v>425</v>
      </c>
      <c r="AK905" s="23" t="s">
        <v>1420</v>
      </c>
      <c r="AL905" s="30"/>
      <c r="AM905" s="397">
        <f t="shared" si="243"/>
        <v>166</v>
      </c>
      <c r="AN905" s="397">
        <f t="shared" si="244"/>
        <v>1</v>
      </c>
      <c r="AO905" s="397">
        <f t="shared" si="244"/>
        <v>1</v>
      </c>
      <c r="AP905" s="397">
        <f t="shared" si="245"/>
        <v>1</v>
      </c>
      <c r="AQ905" s="397">
        <f t="shared" si="245"/>
        <v>1</v>
      </c>
      <c r="AR905" s="397">
        <f t="shared" si="245"/>
        <v>0</v>
      </c>
      <c r="AS905" s="397">
        <f t="shared" si="241"/>
        <v>0</v>
      </c>
      <c r="AT905" s="397">
        <f t="shared" si="241"/>
        <v>0</v>
      </c>
      <c r="AU905" s="397">
        <f t="shared" si="241"/>
        <v>0</v>
      </c>
      <c r="AV905" s="397">
        <f t="shared" si="241"/>
        <v>0</v>
      </c>
      <c r="AW905" s="314">
        <f t="shared" si="242"/>
        <v>4.1278000000000006</v>
      </c>
    </row>
    <row r="906" spans="2:49" x14ac:dyDescent="0.25">
      <c r="B906" s="24"/>
      <c r="C906" s="265" t="s">
        <v>5</v>
      </c>
      <c r="D906" s="23" t="str">
        <f>IFERROR(VLOOKUP($C906,'World Cup Players'!B:X,3,FALSE),0)</f>
        <v>eng England</v>
      </c>
      <c r="E906" s="30"/>
      <c r="F906" s="23">
        <f>IFERROR(VLOOKUP($C906,'World Cup Players'!B:X,9,FALSE),0)</f>
        <v>652</v>
      </c>
      <c r="G906" s="23">
        <f>IFERROR(VLOOKUP($C906,'World Cup Players'!B:X,11,FALSE),0)</f>
        <v>6</v>
      </c>
      <c r="H906" s="23">
        <f>IFERROR(VLOOKUP($C906,'World Cup Players'!B:X,12,FALSE),0)</f>
        <v>1</v>
      </c>
      <c r="I906" s="23">
        <f>IFERROR(VLOOKUP($C906,'GAME WINNING GOALS'!A:B,2,FALSE),0)</f>
        <v>2</v>
      </c>
      <c r="J906" s="23">
        <f>IFERROR(VLOOKUP($C906,'World Cup Players'!B:X,17,FALSE),0)</f>
        <v>0</v>
      </c>
      <c r="K906" s="23">
        <f>IFERROR(VLOOKUP($C906,'World Cup Players'!B:X,18,FALSE),0)</f>
        <v>0</v>
      </c>
      <c r="L906" s="44">
        <f>IFERROR(VLOOKUP($C906,'World Cup GK'!B:AE,16,FALSE),0)</f>
        <v>0</v>
      </c>
      <c r="M906" s="44">
        <f>IFERROR(VLOOKUP($C906,'World Cup GK'!B:AE,19,FALSE),0)</f>
        <v>0</v>
      </c>
      <c r="N906" s="44">
        <f>IFERROR(VLOOKUP($C906,'World Cup GK'!B:AE,14,FALSE),0)</f>
        <v>0</v>
      </c>
      <c r="O906" s="44">
        <f>IFERROR(VLOOKUP($C906,'World Cup GK'!B:AE,11,FALSE),0)</f>
        <v>0</v>
      </c>
      <c r="P906" s="43">
        <f t="shared" si="234"/>
        <v>14.4116</v>
      </c>
      <c r="S906" s="24"/>
      <c r="T906" s="265" t="s">
        <v>5</v>
      </c>
      <c r="U906" s="23" t="s">
        <v>1542</v>
      </c>
      <c r="V906" s="30"/>
      <c r="W906" s="23">
        <v>442</v>
      </c>
      <c r="X906" s="23">
        <v>6</v>
      </c>
      <c r="Y906" s="23">
        <v>1</v>
      </c>
      <c r="Z906" s="23">
        <v>2</v>
      </c>
      <c r="AA906" s="23">
        <v>0</v>
      </c>
      <c r="AB906" s="23">
        <v>0</v>
      </c>
      <c r="AC906" s="44">
        <v>0</v>
      </c>
      <c r="AD906" s="44">
        <v>0</v>
      </c>
      <c r="AE906" s="44">
        <v>0</v>
      </c>
      <c r="AF906" s="44">
        <v>0</v>
      </c>
      <c r="AG906" s="43">
        <v>12.6686</v>
      </c>
      <c r="AI906" s="24"/>
      <c r="AJ906" s="265" t="s">
        <v>5</v>
      </c>
      <c r="AK906" s="23" t="s">
        <v>1542</v>
      </c>
      <c r="AL906" s="30"/>
      <c r="AM906" s="397">
        <f t="shared" si="243"/>
        <v>210</v>
      </c>
      <c r="AN906" s="397">
        <f t="shared" si="244"/>
        <v>0</v>
      </c>
      <c r="AO906" s="397">
        <f t="shared" si="244"/>
        <v>0</v>
      </c>
      <c r="AP906" s="397">
        <f t="shared" si="245"/>
        <v>0</v>
      </c>
      <c r="AQ906" s="397">
        <f t="shared" si="245"/>
        <v>0</v>
      </c>
      <c r="AR906" s="397">
        <f t="shared" si="245"/>
        <v>0</v>
      </c>
      <c r="AS906" s="397">
        <f t="shared" si="241"/>
        <v>0</v>
      </c>
      <c r="AT906" s="397">
        <f t="shared" si="241"/>
        <v>0</v>
      </c>
      <c r="AU906" s="397">
        <f t="shared" si="241"/>
        <v>0</v>
      </c>
      <c r="AV906" s="397">
        <f t="shared" si="241"/>
        <v>0</v>
      </c>
      <c r="AW906" s="314">
        <f t="shared" si="242"/>
        <v>1.7430000000000003</v>
      </c>
    </row>
    <row r="907" spans="2:49" x14ac:dyDescent="0.25">
      <c r="B907" s="24"/>
      <c r="C907" s="265" t="s">
        <v>613</v>
      </c>
      <c r="D907" s="23" t="str">
        <f>IFERROR(VLOOKUP($C907,'World Cup Players'!B:X,3,FALSE),0)</f>
        <v>de Germany</v>
      </c>
      <c r="E907" s="30"/>
      <c r="F907" s="23">
        <f>IFERROR(VLOOKUP($C907,'World Cup Players'!B:X,9,FALSE),0)</f>
        <v>361</v>
      </c>
      <c r="G907" s="23">
        <f>IFERROR(VLOOKUP($C907,'World Cup Players'!B:X,11,FALSE),0)</f>
        <v>0</v>
      </c>
      <c r="H907" s="23">
        <f>IFERROR(VLOOKUP($C907,'World Cup Players'!B:X,12,FALSE),0)</f>
        <v>3</v>
      </c>
      <c r="I907" s="23">
        <f>IFERROR(VLOOKUP($C907,'GAME WINNING GOALS'!A:B,2,FALSE),0)</f>
        <v>0</v>
      </c>
      <c r="J907" s="23">
        <f>IFERROR(VLOOKUP($C907,'World Cup Players'!B:X,17,FALSE),0)</f>
        <v>0</v>
      </c>
      <c r="K907" s="23">
        <f>IFERROR(VLOOKUP($C907,'World Cup Players'!B:X,18,FALSE),0)</f>
        <v>0</v>
      </c>
      <c r="L907" s="44">
        <f>IFERROR(VLOOKUP($C907,'World Cup GK'!B:AE,16,FALSE),0)</f>
        <v>0</v>
      </c>
      <c r="M907" s="44">
        <f>IFERROR(VLOOKUP($C907,'World Cup GK'!B:AE,19,FALSE),0)</f>
        <v>0</v>
      </c>
      <c r="N907" s="44">
        <f>IFERROR(VLOOKUP($C907,'World Cup GK'!B:AE,14,FALSE),0)</f>
        <v>0</v>
      </c>
      <c r="O907" s="44">
        <f>IFERROR(VLOOKUP($C907,'World Cup GK'!B:AE,11,FALSE),0)</f>
        <v>0</v>
      </c>
      <c r="P907" s="43">
        <f t="shared" si="234"/>
        <v>5.9962999999999997</v>
      </c>
      <c r="S907" s="24"/>
      <c r="T907" s="265" t="s">
        <v>613</v>
      </c>
      <c r="U907" s="23" t="s">
        <v>634</v>
      </c>
      <c r="V907" s="30"/>
      <c r="W907" s="23">
        <v>361</v>
      </c>
      <c r="X907" s="23">
        <v>0</v>
      </c>
      <c r="Y907" s="23">
        <v>3</v>
      </c>
      <c r="Z907" s="23">
        <v>0</v>
      </c>
      <c r="AA907" s="23">
        <v>0</v>
      </c>
      <c r="AB907" s="23">
        <v>0</v>
      </c>
      <c r="AC907" s="44">
        <v>0</v>
      </c>
      <c r="AD907" s="44">
        <v>0</v>
      </c>
      <c r="AE907" s="44">
        <v>0</v>
      </c>
      <c r="AF907" s="44">
        <v>0</v>
      </c>
      <c r="AG907" s="43">
        <v>5.9962999999999997</v>
      </c>
      <c r="AI907" s="24"/>
      <c r="AJ907" s="265" t="s">
        <v>613</v>
      </c>
      <c r="AK907" s="23" t="s">
        <v>634</v>
      </c>
      <c r="AL907" s="30"/>
      <c r="AM907" s="397">
        <f t="shared" si="243"/>
        <v>0</v>
      </c>
      <c r="AN907" s="397">
        <f t="shared" si="244"/>
        <v>0</v>
      </c>
      <c r="AO907" s="397">
        <f t="shared" si="244"/>
        <v>0</v>
      </c>
      <c r="AP907" s="397">
        <f t="shared" si="245"/>
        <v>0</v>
      </c>
      <c r="AQ907" s="397">
        <f t="shared" si="245"/>
        <v>0</v>
      </c>
      <c r="AR907" s="397">
        <f t="shared" si="245"/>
        <v>0</v>
      </c>
      <c r="AS907" s="397">
        <f t="shared" si="241"/>
        <v>0</v>
      </c>
      <c r="AT907" s="397">
        <f t="shared" si="241"/>
        <v>0</v>
      </c>
      <c r="AU907" s="397">
        <f t="shared" si="241"/>
        <v>0</v>
      </c>
      <c r="AV907" s="397">
        <f t="shared" si="241"/>
        <v>0</v>
      </c>
      <c r="AW907" s="314">
        <f t="shared" ref="AW907:AW962" si="248">AG907-P907</f>
        <v>0</v>
      </c>
    </row>
    <row r="908" spans="2:49" x14ac:dyDescent="0.25">
      <c r="B908" s="24"/>
      <c r="C908" s="265" t="s">
        <v>405</v>
      </c>
      <c r="D908" s="23" t="str">
        <f>IFERROR(VLOOKUP($C908,'World Cup Players'!B:X,3,FALSE),0)</f>
        <v>fr France</v>
      </c>
      <c r="E908" s="30"/>
      <c r="F908" s="23">
        <f>IFERROR(VLOOKUP($C908,'World Cup Players'!B:X,9,FALSE),0)</f>
        <v>547</v>
      </c>
      <c r="G908" s="23">
        <f>IFERROR(VLOOKUP($C908,'World Cup Players'!B:X,11,FALSE),0)</f>
        <v>5</v>
      </c>
      <c r="H908" s="23">
        <f>IFERROR(VLOOKUP($C908,'World Cup Players'!B:X,12,FALSE),0)</f>
        <v>2</v>
      </c>
      <c r="I908" s="23">
        <f>IFERROR(VLOOKUP($C908,'GAME WINNING GOALS'!A:B,2,FALSE),0)</f>
        <v>1</v>
      </c>
      <c r="J908" s="23">
        <f>IFERROR(VLOOKUP($C908,'World Cup Players'!B:X,17,FALSE),0)</f>
        <v>0</v>
      </c>
      <c r="K908" s="23">
        <f>IFERROR(VLOOKUP($C908,'World Cup Players'!B:X,18,FALSE),0)</f>
        <v>0</v>
      </c>
      <c r="L908" s="44">
        <f>IFERROR(VLOOKUP($C908,'World Cup GK'!B:AE,16,FALSE),0)</f>
        <v>0</v>
      </c>
      <c r="M908" s="44">
        <f>IFERROR(VLOOKUP($C908,'World Cup GK'!B:AE,19,FALSE),0)</f>
        <v>0</v>
      </c>
      <c r="N908" s="44">
        <f>IFERROR(VLOOKUP($C908,'World Cup GK'!B:AE,14,FALSE),0)</f>
        <v>0</v>
      </c>
      <c r="O908" s="44">
        <f>IFERROR(VLOOKUP($C908,'World Cup GK'!B:AE,11,FALSE),0)</f>
        <v>0</v>
      </c>
      <c r="P908" s="43">
        <f t="shared" si="234"/>
        <v>12.540099999999999</v>
      </c>
      <c r="S908" s="24"/>
      <c r="T908" s="265" t="s">
        <v>405</v>
      </c>
      <c r="U908" s="23" t="s">
        <v>1420</v>
      </c>
      <c r="V908" s="30"/>
      <c r="W908" s="23">
        <v>367</v>
      </c>
      <c r="X908" s="23">
        <v>4</v>
      </c>
      <c r="Y908" s="23">
        <v>2</v>
      </c>
      <c r="Z908" s="23">
        <v>1</v>
      </c>
      <c r="AA908" s="23">
        <v>0</v>
      </c>
      <c r="AB908" s="23">
        <v>0</v>
      </c>
      <c r="AC908" s="44">
        <v>0</v>
      </c>
      <c r="AD908" s="44">
        <v>0</v>
      </c>
      <c r="AE908" s="44">
        <v>0</v>
      </c>
      <c r="AF908" s="44">
        <v>0</v>
      </c>
      <c r="AG908" s="43">
        <v>10.046099999999999</v>
      </c>
      <c r="AI908" s="24"/>
      <c r="AJ908" s="265" t="s">
        <v>405</v>
      </c>
      <c r="AK908" s="23" t="s">
        <v>1420</v>
      </c>
      <c r="AL908" s="30"/>
      <c r="AM908" s="397">
        <f t="shared" si="243"/>
        <v>180</v>
      </c>
      <c r="AN908" s="397">
        <f t="shared" si="244"/>
        <v>1</v>
      </c>
      <c r="AO908" s="397">
        <f t="shared" si="244"/>
        <v>0</v>
      </c>
      <c r="AP908" s="397">
        <f t="shared" si="245"/>
        <v>0</v>
      </c>
      <c r="AQ908" s="397">
        <f t="shared" si="245"/>
        <v>0</v>
      </c>
      <c r="AR908" s="397">
        <f t="shared" si="245"/>
        <v>0</v>
      </c>
      <c r="AS908" s="397">
        <f t="shared" si="241"/>
        <v>0</v>
      </c>
      <c r="AT908" s="397">
        <f t="shared" si="241"/>
        <v>0</v>
      </c>
      <c r="AU908" s="397">
        <f t="shared" si="241"/>
        <v>0</v>
      </c>
      <c r="AV908" s="397">
        <f t="shared" si="241"/>
        <v>0</v>
      </c>
      <c r="AW908" s="314">
        <f t="shared" ref="AW908:AW910" si="249">P908-AG908</f>
        <v>2.4939999999999998</v>
      </c>
    </row>
    <row r="909" spans="2:49" x14ac:dyDescent="0.25">
      <c r="B909" s="24"/>
      <c r="C909" s="265" t="s">
        <v>359</v>
      </c>
      <c r="D909" s="23" t="str">
        <f>IFERROR(VLOOKUP($C909,'World Cup Players'!B:X,3,FALSE),0)</f>
        <v>eng England</v>
      </c>
      <c r="E909" s="30"/>
      <c r="F909" s="23">
        <f>IFERROR(VLOOKUP($C909,'World Cup Players'!B:X,9,FALSE),0)</f>
        <v>268</v>
      </c>
      <c r="G909" s="23">
        <f>IFERROR(VLOOKUP($C909,'World Cup Players'!B:X,11,FALSE),0)</f>
        <v>0</v>
      </c>
      <c r="H909" s="23">
        <f>IFERROR(VLOOKUP($C909,'World Cup Players'!B:X,12,FALSE),0)</f>
        <v>3</v>
      </c>
      <c r="I909" s="23">
        <f>IFERROR(VLOOKUP($C909,'GAME WINNING GOALS'!A:B,2,FALSE),0)</f>
        <v>0</v>
      </c>
      <c r="J909" s="23">
        <f>IFERROR(VLOOKUP($C909,'World Cup Players'!B:X,17,FALSE),0)</f>
        <v>0</v>
      </c>
      <c r="K909" s="23">
        <f>IFERROR(VLOOKUP($C909,'World Cup Players'!B:X,18,FALSE),0)</f>
        <v>0</v>
      </c>
      <c r="L909" s="44">
        <f>IFERROR(VLOOKUP($C909,'World Cup GK'!B:AE,16,FALSE),0)</f>
        <v>0</v>
      </c>
      <c r="M909" s="44">
        <f>IFERROR(VLOOKUP($C909,'World Cup GK'!B:AE,19,FALSE),0)</f>
        <v>0</v>
      </c>
      <c r="N909" s="44">
        <f>IFERROR(VLOOKUP($C909,'World Cup GK'!B:AE,14,FALSE),0)</f>
        <v>0</v>
      </c>
      <c r="O909" s="44">
        <f>IFERROR(VLOOKUP($C909,'World Cup GK'!B:AE,11,FALSE),0)</f>
        <v>0</v>
      </c>
      <c r="P909" s="43">
        <f t="shared" si="234"/>
        <v>5.2244000000000002</v>
      </c>
      <c r="S909" s="24"/>
      <c r="T909" s="265" t="s">
        <v>359</v>
      </c>
      <c r="U909" s="23" t="s">
        <v>1542</v>
      </c>
      <c r="V909" s="30"/>
      <c r="W909" s="23">
        <v>193</v>
      </c>
      <c r="X909" s="23">
        <v>0</v>
      </c>
      <c r="Y909" s="23">
        <v>3</v>
      </c>
      <c r="Z909" s="23">
        <v>0</v>
      </c>
      <c r="AA909" s="23">
        <v>0</v>
      </c>
      <c r="AB909" s="23">
        <v>0</v>
      </c>
      <c r="AC909" s="44">
        <v>0</v>
      </c>
      <c r="AD909" s="44">
        <v>0</v>
      </c>
      <c r="AE909" s="44">
        <v>0</v>
      </c>
      <c r="AF909" s="44">
        <v>0</v>
      </c>
      <c r="AG909" s="43">
        <v>4.6019000000000005</v>
      </c>
      <c r="AI909" s="24"/>
      <c r="AJ909" s="265" t="s">
        <v>359</v>
      </c>
      <c r="AK909" s="23" t="s">
        <v>1542</v>
      </c>
      <c r="AL909" s="30"/>
      <c r="AM909" s="397">
        <f t="shared" si="243"/>
        <v>75</v>
      </c>
      <c r="AN909" s="397">
        <f t="shared" si="244"/>
        <v>0</v>
      </c>
      <c r="AO909" s="397">
        <f t="shared" si="244"/>
        <v>0</v>
      </c>
      <c r="AP909" s="397">
        <f t="shared" si="245"/>
        <v>0</v>
      </c>
      <c r="AQ909" s="397">
        <f t="shared" si="245"/>
        <v>0</v>
      </c>
      <c r="AR909" s="397">
        <f t="shared" si="245"/>
        <v>0</v>
      </c>
      <c r="AS909" s="397">
        <f t="shared" si="241"/>
        <v>0</v>
      </c>
      <c r="AT909" s="397">
        <f t="shared" si="241"/>
        <v>0</v>
      </c>
      <c r="AU909" s="397">
        <f t="shared" si="241"/>
        <v>0</v>
      </c>
      <c r="AV909" s="397">
        <f t="shared" si="241"/>
        <v>0</v>
      </c>
      <c r="AW909" s="314">
        <f t="shared" si="249"/>
        <v>0.62249999999999961</v>
      </c>
    </row>
    <row r="910" spans="2:49" x14ac:dyDescent="0.25">
      <c r="B910" s="24"/>
      <c r="C910" s="265" t="s">
        <v>467</v>
      </c>
      <c r="D910" s="23" t="str">
        <f>IFERROR(VLOOKUP($C910,'World Cup Players'!B:X,3,FALSE),0)</f>
        <v>es Spain</v>
      </c>
      <c r="E910" s="30"/>
      <c r="F910" s="23">
        <f>IFERROR(VLOOKUP($C910,'World Cup Players'!B:X,9,FALSE),0)</f>
        <v>626</v>
      </c>
      <c r="G910" s="23">
        <f>IFERROR(VLOOKUP($C910,'World Cup Players'!B:X,11,FALSE),0)</f>
        <v>0</v>
      </c>
      <c r="H910" s="23">
        <f>IFERROR(VLOOKUP($C910,'World Cup Players'!B:X,12,FALSE),0)</f>
        <v>0</v>
      </c>
      <c r="I910" s="23">
        <f>IFERROR(VLOOKUP($C910,'GAME WINNING GOALS'!A:B,2,FALSE),0)</f>
        <v>0</v>
      </c>
      <c r="J910" s="23">
        <f>IFERROR(VLOOKUP($C910,'World Cup Players'!B:X,17,FALSE),0)</f>
        <v>0</v>
      </c>
      <c r="K910" s="23">
        <f>IFERROR(VLOOKUP($C910,'World Cup Players'!B:X,18,FALSE),0)</f>
        <v>0</v>
      </c>
      <c r="L910" s="44">
        <f>IFERROR(VLOOKUP($C910,'World Cup GK'!B:AE,16,FALSE),0)</f>
        <v>0</v>
      </c>
      <c r="M910" s="44">
        <f>IFERROR(VLOOKUP($C910,'World Cup GK'!B:AE,19,FALSE),0)</f>
        <v>0</v>
      </c>
      <c r="N910" s="44">
        <f>IFERROR(VLOOKUP($C910,'World Cup GK'!B:AE,14,FALSE),0)</f>
        <v>0</v>
      </c>
      <c r="O910" s="44">
        <f>IFERROR(VLOOKUP($C910,'World Cup GK'!B:AE,11,FALSE),0)</f>
        <v>0</v>
      </c>
      <c r="P910" s="43">
        <f t="shared" si="234"/>
        <v>5.1958000000000002</v>
      </c>
      <c r="S910" s="24"/>
      <c r="T910" s="265" t="s">
        <v>467</v>
      </c>
      <c r="U910" s="23" t="s">
        <v>1275</v>
      </c>
      <c r="V910" s="30"/>
      <c r="W910" s="23">
        <v>446</v>
      </c>
      <c r="X910" s="23">
        <v>0</v>
      </c>
      <c r="Y910" s="23">
        <v>0</v>
      </c>
      <c r="Z910" s="23">
        <v>0</v>
      </c>
      <c r="AA910" s="23">
        <v>0</v>
      </c>
      <c r="AB910" s="23">
        <v>0</v>
      </c>
      <c r="AC910" s="44">
        <v>0</v>
      </c>
      <c r="AD910" s="44">
        <v>0</v>
      </c>
      <c r="AE910" s="44">
        <v>0</v>
      </c>
      <c r="AF910" s="44">
        <v>0</v>
      </c>
      <c r="AG910" s="43">
        <v>3.7018</v>
      </c>
      <c r="AI910" s="24"/>
      <c r="AJ910" s="265" t="s">
        <v>467</v>
      </c>
      <c r="AK910" s="23" t="s">
        <v>1275</v>
      </c>
      <c r="AL910" s="30"/>
      <c r="AM910" s="397">
        <f t="shared" si="243"/>
        <v>180</v>
      </c>
      <c r="AN910" s="397">
        <f t="shared" si="244"/>
        <v>0</v>
      </c>
      <c r="AO910" s="397">
        <f t="shared" si="244"/>
        <v>0</v>
      </c>
      <c r="AP910" s="397">
        <f t="shared" si="245"/>
        <v>0</v>
      </c>
      <c r="AQ910" s="397">
        <f t="shared" si="245"/>
        <v>0</v>
      </c>
      <c r="AR910" s="397">
        <f t="shared" si="245"/>
        <v>0</v>
      </c>
      <c r="AS910" s="397">
        <f t="shared" si="241"/>
        <v>0</v>
      </c>
      <c r="AT910" s="397">
        <f t="shared" si="241"/>
        <v>0</v>
      </c>
      <c r="AU910" s="397">
        <f t="shared" si="241"/>
        <v>0</v>
      </c>
      <c r="AV910" s="397">
        <f t="shared" si="241"/>
        <v>0</v>
      </c>
      <c r="AW910" s="314">
        <f t="shared" si="249"/>
        <v>1.4940000000000002</v>
      </c>
    </row>
    <row r="911" spans="2:49" x14ac:dyDescent="0.25">
      <c r="B911" s="24"/>
      <c r="C911" s="265" t="s">
        <v>491</v>
      </c>
      <c r="D911" s="23" t="str">
        <f>IFERROR(VLOOKUP($C911,'World Cup Players'!B:X,3,FALSE),0)</f>
        <v>pt Portugal</v>
      </c>
      <c r="E911" s="30"/>
      <c r="F911" s="23">
        <f>IFERROR(VLOOKUP($C911,'World Cup Players'!B:X,9,FALSE),0)</f>
        <v>422</v>
      </c>
      <c r="G911" s="23">
        <f>IFERROR(VLOOKUP($C911,'World Cup Players'!B:X,11,FALSE),0)</f>
        <v>0</v>
      </c>
      <c r="H911" s="23">
        <f>IFERROR(VLOOKUP($C911,'World Cup Players'!B:X,12,FALSE),0)</f>
        <v>1</v>
      </c>
      <c r="I911" s="23">
        <f>IFERROR(VLOOKUP($C911,'GAME WINNING GOALS'!A:B,2,FALSE),0)</f>
        <v>0</v>
      </c>
      <c r="J911" s="23">
        <f>IFERROR(VLOOKUP($C911,'World Cup Players'!B:X,17,FALSE),0)</f>
        <v>0</v>
      </c>
      <c r="K911" s="23">
        <f>IFERROR(VLOOKUP($C911,'World Cup Players'!B:X,18,FALSE),0)</f>
        <v>0</v>
      </c>
      <c r="L911" s="44">
        <f>IFERROR(VLOOKUP($C911,'World Cup GK'!B:AE,16,FALSE),0)</f>
        <v>0</v>
      </c>
      <c r="M911" s="44">
        <f>IFERROR(VLOOKUP($C911,'World Cup GK'!B:AE,19,FALSE),0)</f>
        <v>0</v>
      </c>
      <c r="N911" s="44">
        <f>IFERROR(VLOOKUP($C911,'World Cup GK'!B:AE,14,FALSE),0)</f>
        <v>0</v>
      </c>
      <c r="O911" s="44">
        <f>IFERROR(VLOOKUP($C911,'World Cup GK'!B:AE,11,FALSE),0)</f>
        <v>0</v>
      </c>
      <c r="P911" s="43">
        <f t="shared" si="234"/>
        <v>4.5026000000000002</v>
      </c>
      <c r="S911" s="24"/>
      <c r="T911" s="265" t="s">
        <v>491</v>
      </c>
      <c r="U911" s="23" t="s">
        <v>1545</v>
      </c>
      <c r="V911" s="30"/>
      <c r="W911" s="23">
        <v>422</v>
      </c>
      <c r="X911" s="23">
        <v>0</v>
      </c>
      <c r="Y911" s="23">
        <v>1</v>
      </c>
      <c r="Z911" s="23">
        <v>0</v>
      </c>
      <c r="AA911" s="23">
        <v>0</v>
      </c>
      <c r="AB911" s="23">
        <v>0</v>
      </c>
      <c r="AC911" s="44">
        <v>0</v>
      </c>
      <c r="AD911" s="44">
        <v>0</v>
      </c>
      <c r="AE911" s="44">
        <v>0</v>
      </c>
      <c r="AF911" s="44">
        <v>0</v>
      </c>
      <c r="AG911" s="43">
        <v>4.5026000000000002</v>
      </c>
      <c r="AI911" s="24"/>
      <c r="AJ911" s="265" t="s">
        <v>491</v>
      </c>
      <c r="AK911" s="23" t="s">
        <v>1545</v>
      </c>
      <c r="AL911" s="30"/>
      <c r="AM911" s="397">
        <f t="shared" si="243"/>
        <v>0</v>
      </c>
      <c r="AN911" s="397">
        <f t="shared" si="244"/>
        <v>0</v>
      </c>
      <c r="AO911" s="397">
        <f t="shared" si="244"/>
        <v>0</v>
      </c>
      <c r="AP911" s="397">
        <f t="shared" si="245"/>
        <v>0</v>
      </c>
      <c r="AQ911" s="397">
        <f t="shared" si="245"/>
        <v>0</v>
      </c>
      <c r="AR911" s="397">
        <f t="shared" si="245"/>
        <v>0</v>
      </c>
      <c r="AS911" s="397">
        <f t="shared" si="241"/>
        <v>0</v>
      </c>
      <c r="AT911" s="397">
        <f t="shared" si="241"/>
        <v>0</v>
      </c>
      <c r="AU911" s="397">
        <f t="shared" si="241"/>
        <v>0</v>
      </c>
      <c r="AV911" s="397">
        <f t="shared" si="241"/>
        <v>0</v>
      </c>
      <c r="AW911" s="314">
        <f t="shared" si="248"/>
        <v>0</v>
      </c>
    </row>
    <row r="912" spans="2:49" x14ac:dyDescent="0.25">
      <c r="B912" s="24"/>
      <c r="C912" s="265" t="s">
        <v>706</v>
      </c>
      <c r="D912" s="23" t="str">
        <f>IFERROR(VLOOKUP($C912,'World Cup Players'!B:X,3,FALSE),0)</f>
        <v>ar Argentina</v>
      </c>
      <c r="E912" s="30"/>
      <c r="F912" s="23">
        <f>IFERROR(VLOOKUP($C912,'World Cup Players'!B:X,9,FALSE),0)</f>
        <v>630</v>
      </c>
      <c r="G912" s="23">
        <f>IFERROR(VLOOKUP($C912,'World Cup Players'!B:X,11,FALSE),0)</f>
        <v>1</v>
      </c>
      <c r="H912" s="23">
        <f>IFERROR(VLOOKUP($C912,'World Cup Players'!B:X,12,FALSE),0)</f>
        <v>1</v>
      </c>
      <c r="I912" s="23">
        <f>IFERROR(VLOOKUP($C912,'GAME WINNING GOALS'!A:B,2,FALSE),0)</f>
        <v>0</v>
      </c>
      <c r="J912" s="23">
        <f>IFERROR(VLOOKUP($C912,'World Cup Players'!B:X,17,FALSE),0)</f>
        <v>0</v>
      </c>
      <c r="K912" s="23">
        <f>IFERROR(VLOOKUP($C912,'World Cup Players'!B:X,18,FALSE),0)</f>
        <v>0</v>
      </c>
      <c r="L912" s="44">
        <f>IFERROR(VLOOKUP($C912,'World Cup GK'!B:AE,16,FALSE),0)</f>
        <v>0</v>
      </c>
      <c r="M912" s="44">
        <f>IFERROR(VLOOKUP($C912,'World Cup GK'!B:AE,19,FALSE),0)</f>
        <v>0</v>
      </c>
      <c r="N912" s="44">
        <f>IFERROR(VLOOKUP($C912,'World Cup GK'!B:AE,14,FALSE),0)</f>
        <v>0</v>
      </c>
      <c r="O912" s="44">
        <f>IFERROR(VLOOKUP($C912,'World Cup GK'!B:AE,11,FALSE),0)</f>
        <v>0</v>
      </c>
      <c r="P912" s="43">
        <f t="shared" si="234"/>
        <v>7.2290000000000001</v>
      </c>
      <c r="S912" s="24"/>
      <c r="T912" s="265" t="s">
        <v>706</v>
      </c>
      <c r="U912" s="23" t="s">
        <v>1404</v>
      </c>
      <c r="V912" s="30"/>
      <c r="W912" s="23">
        <v>420</v>
      </c>
      <c r="X912" s="23">
        <v>0</v>
      </c>
      <c r="Y912" s="23">
        <v>1</v>
      </c>
      <c r="Z912" s="23">
        <v>0</v>
      </c>
      <c r="AA912" s="23">
        <v>0</v>
      </c>
      <c r="AB912" s="23">
        <v>0</v>
      </c>
      <c r="AC912" s="44">
        <v>0</v>
      </c>
      <c r="AD912" s="44">
        <v>0</v>
      </c>
      <c r="AE912" s="44">
        <v>0</v>
      </c>
      <c r="AF912" s="44">
        <v>0</v>
      </c>
      <c r="AG912" s="43">
        <v>4.4860000000000007</v>
      </c>
      <c r="AI912" s="24"/>
      <c r="AJ912" s="265" t="s">
        <v>706</v>
      </c>
      <c r="AK912" s="23" t="s">
        <v>1404</v>
      </c>
      <c r="AL912" s="30"/>
      <c r="AM912" s="397">
        <f t="shared" si="243"/>
        <v>210</v>
      </c>
      <c r="AN912" s="397">
        <f t="shared" si="244"/>
        <v>1</v>
      </c>
      <c r="AO912" s="397">
        <f t="shared" si="244"/>
        <v>0</v>
      </c>
      <c r="AP912" s="397">
        <f t="shared" si="245"/>
        <v>0</v>
      </c>
      <c r="AQ912" s="397">
        <f t="shared" si="245"/>
        <v>0</v>
      </c>
      <c r="AR912" s="397">
        <f t="shared" si="245"/>
        <v>0</v>
      </c>
      <c r="AS912" s="397">
        <f t="shared" si="241"/>
        <v>0</v>
      </c>
      <c r="AT912" s="397">
        <f t="shared" si="241"/>
        <v>0</v>
      </c>
      <c r="AU912" s="397">
        <f t="shared" si="241"/>
        <v>0</v>
      </c>
      <c r="AV912" s="397">
        <f t="shared" si="241"/>
        <v>0</v>
      </c>
      <c r="AW912" s="314">
        <f>P912-AG912</f>
        <v>2.7429999999999994</v>
      </c>
    </row>
    <row r="913" spans="2:49" x14ac:dyDescent="0.25">
      <c r="B913" s="24"/>
      <c r="C913" s="278" t="s">
        <v>707</v>
      </c>
      <c r="D913" s="23" t="str">
        <f>IFERROR(VLOOKUP($C913,'World Cup Players'!B:X,3,FALSE),0)</f>
        <v>eg Egypt</v>
      </c>
      <c r="E913" s="30"/>
      <c r="F913" s="23">
        <f>IFERROR(VLOOKUP($C913,'World Cup Players'!B:X,9,FALSE),0)</f>
        <v>425</v>
      </c>
      <c r="G913" s="23">
        <f>IFERROR(VLOOKUP($C913,'World Cup Players'!B:X,11,FALSE),0)</f>
        <v>1</v>
      </c>
      <c r="H913" s="23">
        <f>IFERROR(VLOOKUP($C913,'World Cup Players'!B:X,12,FALSE),0)</f>
        <v>2</v>
      </c>
      <c r="I913" s="23">
        <f>IFERROR(VLOOKUP($C913,'GAME WINNING GOALS'!A:B,2,FALSE),0)</f>
        <v>1</v>
      </c>
      <c r="J913" s="23">
        <f>IFERROR(VLOOKUP($C913,'World Cup Players'!B:X,17,FALSE),0)</f>
        <v>0</v>
      </c>
      <c r="K913" s="23">
        <f>IFERROR(VLOOKUP($C913,'World Cup Players'!B:X,18,FALSE),0)</f>
        <v>0</v>
      </c>
      <c r="L913" s="44">
        <f>IFERROR(VLOOKUP($C913,'World Cup GK'!B:AE,16,FALSE),0)</f>
        <v>0</v>
      </c>
      <c r="M913" s="44">
        <f>IFERROR(VLOOKUP($C913,'World Cup GK'!B:AE,19,FALSE),0)</f>
        <v>0</v>
      </c>
      <c r="N913" s="44">
        <f>IFERROR(VLOOKUP($C913,'World Cup GK'!B:AE,14,FALSE),0)</f>
        <v>0</v>
      </c>
      <c r="O913" s="44">
        <f>IFERROR(VLOOKUP($C913,'World Cup GK'!B:AE,11,FALSE),0)</f>
        <v>0</v>
      </c>
      <c r="P913" s="43">
        <f t="shared" si="234"/>
        <v>7.5274999999999999</v>
      </c>
      <c r="S913" s="24"/>
      <c r="T913" s="278" t="s">
        <v>707</v>
      </c>
      <c r="U913" s="23" t="s">
        <v>1236</v>
      </c>
      <c r="V913" s="30"/>
      <c r="W913" s="23">
        <v>425</v>
      </c>
      <c r="X913" s="23">
        <v>1</v>
      </c>
      <c r="Y913" s="23">
        <v>2</v>
      </c>
      <c r="Z913" s="23">
        <v>1</v>
      </c>
      <c r="AA913" s="23">
        <v>0</v>
      </c>
      <c r="AB913" s="23">
        <v>0</v>
      </c>
      <c r="AC913" s="44">
        <v>0</v>
      </c>
      <c r="AD913" s="44">
        <v>0</v>
      </c>
      <c r="AE913" s="44">
        <v>0</v>
      </c>
      <c r="AF913" s="44">
        <v>0</v>
      </c>
      <c r="AG913" s="43">
        <v>7.5274999999999999</v>
      </c>
      <c r="AI913" s="24"/>
      <c r="AJ913" s="278" t="s">
        <v>707</v>
      </c>
      <c r="AK913" s="23" t="s">
        <v>1236</v>
      </c>
      <c r="AL913" s="30"/>
      <c r="AM913" s="397">
        <f t="shared" si="243"/>
        <v>0</v>
      </c>
      <c r="AN913" s="397">
        <f t="shared" si="244"/>
        <v>0</v>
      </c>
      <c r="AO913" s="397">
        <f t="shared" si="244"/>
        <v>0</v>
      </c>
      <c r="AP913" s="397">
        <f t="shared" si="245"/>
        <v>0</v>
      </c>
      <c r="AQ913" s="397">
        <f t="shared" si="245"/>
        <v>0</v>
      </c>
      <c r="AR913" s="397">
        <f t="shared" si="245"/>
        <v>0</v>
      </c>
      <c r="AS913" s="397">
        <f t="shared" si="241"/>
        <v>0</v>
      </c>
      <c r="AT913" s="397">
        <f t="shared" si="241"/>
        <v>0</v>
      </c>
      <c r="AU913" s="397">
        <f t="shared" si="241"/>
        <v>0</v>
      </c>
      <c r="AV913" s="397">
        <f t="shared" si="241"/>
        <v>0</v>
      </c>
      <c r="AW913" s="314">
        <f t="shared" si="248"/>
        <v>0</v>
      </c>
    </row>
    <row r="914" spans="2:49" x14ac:dyDescent="0.25">
      <c r="B914" s="24"/>
      <c r="C914" s="278" t="s">
        <v>225</v>
      </c>
      <c r="D914" s="23" t="str">
        <f>IFERROR(VLOOKUP($C914,'World Cup Players'!B:X,3,FALSE),0)</f>
        <v>eng England</v>
      </c>
      <c r="E914" s="30"/>
      <c r="F914" s="23">
        <f>IFERROR(VLOOKUP($C914,'World Cup Players'!B:X,9,FALSE),0)</f>
        <v>602</v>
      </c>
      <c r="G914" s="23">
        <f>IFERROR(VLOOKUP($C914,'World Cup Players'!B:X,11,FALSE),0)</f>
        <v>6</v>
      </c>
      <c r="H914" s="23">
        <f>IFERROR(VLOOKUP($C914,'World Cup Players'!B:X,12,FALSE),0)</f>
        <v>1</v>
      </c>
      <c r="I914" s="23">
        <f>IFERROR(VLOOKUP($C914,'GAME WINNING GOALS'!A:B,2,FALSE),0)</f>
        <v>3</v>
      </c>
      <c r="J914" s="23">
        <f>IFERROR(VLOOKUP($C914,'World Cup Players'!B:X,17,FALSE),0)</f>
        <v>1</v>
      </c>
      <c r="K914" s="23">
        <f>IFERROR(VLOOKUP($C914,'World Cup Players'!B:X,18,FALSE),0)</f>
        <v>0</v>
      </c>
      <c r="L914" s="44">
        <f>IFERROR(VLOOKUP($C914,'World Cup GK'!B:AE,16,FALSE),0)</f>
        <v>0</v>
      </c>
      <c r="M914" s="44">
        <f>IFERROR(VLOOKUP($C914,'World Cup GK'!B:AE,19,FALSE),0)</f>
        <v>0</v>
      </c>
      <c r="N914" s="44">
        <f>IFERROR(VLOOKUP($C914,'World Cup GK'!B:AE,14,FALSE),0)</f>
        <v>0</v>
      </c>
      <c r="O914" s="44">
        <f>IFERROR(VLOOKUP($C914,'World Cup GK'!B:AE,11,FALSE),0)</f>
        <v>0</v>
      </c>
      <c r="P914" s="43">
        <f t="shared" si="234"/>
        <v>14.746600000000001</v>
      </c>
      <c r="S914" s="24"/>
      <c r="T914" s="278" t="s">
        <v>225</v>
      </c>
      <c r="U914" s="23" t="s">
        <v>1542</v>
      </c>
      <c r="V914" s="30"/>
      <c r="W914" s="23">
        <v>402</v>
      </c>
      <c r="X914" s="23">
        <v>4</v>
      </c>
      <c r="Y914" s="23">
        <v>1</v>
      </c>
      <c r="Z914" s="23">
        <v>2</v>
      </c>
      <c r="AA914" s="23">
        <v>1</v>
      </c>
      <c r="AB914" s="23">
        <v>0</v>
      </c>
      <c r="AC914" s="44">
        <v>0</v>
      </c>
      <c r="AD914" s="44">
        <v>0</v>
      </c>
      <c r="AE914" s="44">
        <v>0</v>
      </c>
      <c r="AF914" s="44">
        <v>0</v>
      </c>
      <c r="AG914" s="43">
        <v>10.086600000000001</v>
      </c>
      <c r="AI914" s="24"/>
      <c r="AJ914" s="278" t="s">
        <v>225</v>
      </c>
      <c r="AK914" s="23" t="s">
        <v>1542</v>
      </c>
      <c r="AL914" s="30"/>
      <c r="AM914" s="397">
        <f t="shared" si="243"/>
        <v>200</v>
      </c>
      <c r="AN914" s="397">
        <f t="shared" si="244"/>
        <v>2</v>
      </c>
      <c r="AO914" s="397">
        <f t="shared" si="244"/>
        <v>0</v>
      </c>
      <c r="AP914" s="397">
        <f t="shared" si="245"/>
        <v>1</v>
      </c>
      <c r="AQ914" s="397">
        <f t="shared" si="245"/>
        <v>0</v>
      </c>
      <c r="AR914" s="397">
        <f t="shared" si="245"/>
        <v>0</v>
      </c>
      <c r="AS914" s="397">
        <f t="shared" si="241"/>
        <v>0</v>
      </c>
      <c r="AT914" s="397">
        <f t="shared" si="241"/>
        <v>0</v>
      </c>
      <c r="AU914" s="397">
        <f t="shared" si="241"/>
        <v>0</v>
      </c>
      <c r="AV914" s="397">
        <f t="shared" si="241"/>
        <v>0</v>
      </c>
      <c r="AW914" s="314">
        <f t="shared" ref="AW914:AW917" si="250">P914-AG914</f>
        <v>4.66</v>
      </c>
    </row>
    <row r="915" spans="2:49" x14ac:dyDescent="0.25">
      <c r="B915" s="24"/>
      <c r="C915" s="278" t="s">
        <v>422</v>
      </c>
      <c r="D915" s="23" t="str">
        <f>IFERROR(VLOOKUP($C915,'World Cup Players'!B:X,3,FALSE),0)</f>
        <v>ar Argentina</v>
      </c>
      <c r="E915" s="30"/>
      <c r="F915" s="23">
        <f>IFERROR(VLOOKUP($C915,'World Cup Players'!B:X,9,FALSE),0)</f>
        <v>310</v>
      </c>
      <c r="G915" s="23">
        <f>IFERROR(VLOOKUP($C915,'World Cup Players'!B:X,11,FALSE),0)</f>
        <v>3</v>
      </c>
      <c r="H915" s="23">
        <f>IFERROR(VLOOKUP($C915,'World Cup Players'!B:X,12,FALSE),0)</f>
        <v>1</v>
      </c>
      <c r="I915" s="23">
        <f>IFERROR(VLOOKUP($C915,'GAME WINNING GOALS'!A:B,2,FALSE),0)</f>
        <v>2</v>
      </c>
      <c r="J915" s="23">
        <f>IFERROR(VLOOKUP($C915,'World Cup Players'!B:X,17,FALSE),0)</f>
        <v>1</v>
      </c>
      <c r="K915" s="23">
        <f>IFERROR(VLOOKUP($C915,'World Cup Players'!B:X,18,FALSE),0)</f>
        <v>0</v>
      </c>
      <c r="L915" s="44">
        <f>IFERROR(VLOOKUP($C915,'World Cup GK'!B:AE,16,FALSE),0)</f>
        <v>0</v>
      </c>
      <c r="M915" s="44">
        <f>IFERROR(VLOOKUP($C915,'World Cup GK'!B:AE,19,FALSE),0)</f>
        <v>0</v>
      </c>
      <c r="N915" s="44">
        <f>IFERROR(VLOOKUP($C915,'World Cup GK'!B:AE,14,FALSE),0)</f>
        <v>0</v>
      </c>
      <c r="O915" s="44">
        <f>IFERROR(VLOOKUP($C915,'World Cup GK'!B:AE,11,FALSE),0)</f>
        <v>0</v>
      </c>
      <c r="P915" s="43">
        <f t="shared" si="234"/>
        <v>8.3230000000000004</v>
      </c>
      <c r="S915" s="24"/>
      <c r="T915" s="278" t="s">
        <v>422</v>
      </c>
      <c r="U915" s="23" t="s">
        <v>1404</v>
      </c>
      <c r="V915" s="30"/>
      <c r="W915" s="23">
        <v>264</v>
      </c>
      <c r="X915" s="23">
        <v>1</v>
      </c>
      <c r="Y915" s="23">
        <v>1</v>
      </c>
      <c r="Z915" s="23">
        <v>1</v>
      </c>
      <c r="AA915" s="23">
        <v>0</v>
      </c>
      <c r="AB915" s="23">
        <v>0</v>
      </c>
      <c r="AC915" s="44">
        <v>0</v>
      </c>
      <c r="AD915" s="44">
        <v>0</v>
      </c>
      <c r="AE915" s="44">
        <v>0</v>
      </c>
      <c r="AF915" s="44">
        <v>0</v>
      </c>
      <c r="AG915" s="43">
        <v>5.1912000000000003</v>
      </c>
      <c r="AI915" s="24"/>
      <c r="AJ915" s="278" t="s">
        <v>422</v>
      </c>
      <c r="AK915" s="23" t="s">
        <v>1404</v>
      </c>
      <c r="AL915" s="30"/>
      <c r="AM915" s="397">
        <f t="shared" si="243"/>
        <v>46</v>
      </c>
      <c r="AN915" s="397">
        <f t="shared" si="244"/>
        <v>2</v>
      </c>
      <c r="AO915" s="397">
        <f t="shared" si="244"/>
        <v>0</v>
      </c>
      <c r="AP915" s="397">
        <f t="shared" si="245"/>
        <v>1</v>
      </c>
      <c r="AQ915" s="397">
        <f t="shared" si="245"/>
        <v>1</v>
      </c>
      <c r="AR915" s="397">
        <f t="shared" si="245"/>
        <v>0</v>
      </c>
      <c r="AS915" s="397">
        <f t="shared" si="241"/>
        <v>0</v>
      </c>
      <c r="AT915" s="397">
        <f t="shared" si="241"/>
        <v>0</v>
      </c>
      <c r="AU915" s="397">
        <f t="shared" si="241"/>
        <v>0</v>
      </c>
      <c r="AV915" s="397">
        <f t="shared" si="241"/>
        <v>0</v>
      </c>
      <c r="AW915" s="314">
        <f t="shared" si="250"/>
        <v>3.1318000000000001</v>
      </c>
    </row>
    <row r="916" spans="2:49" x14ac:dyDescent="0.25">
      <c r="B916" s="24"/>
      <c r="C916" s="265" t="s">
        <v>475</v>
      </c>
      <c r="D916" s="23" t="str">
        <f>IFERROR(VLOOKUP($C916,'World Cup Players'!B:X,3,FALSE),0)</f>
        <v>es Spain</v>
      </c>
      <c r="E916" s="30"/>
      <c r="F916" s="23">
        <f>IFERROR(VLOOKUP($C916,'World Cup Players'!B:X,9,FALSE),0)</f>
        <v>67</v>
      </c>
      <c r="G916" s="23">
        <f>IFERROR(VLOOKUP($C916,'World Cup Players'!B:X,11,FALSE),0)</f>
        <v>0</v>
      </c>
      <c r="H916" s="23">
        <f>IFERROR(VLOOKUP($C916,'World Cup Players'!B:X,12,FALSE),0)</f>
        <v>0</v>
      </c>
      <c r="I916" s="23">
        <f>IFERROR(VLOOKUP($C916,'GAME WINNING GOALS'!A:B,2,FALSE),0)</f>
        <v>0</v>
      </c>
      <c r="J916" s="23">
        <f>IFERROR(VLOOKUP($C916,'World Cup Players'!B:X,17,FALSE),0)</f>
        <v>0</v>
      </c>
      <c r="K916" s="23">
        <f>IFERROR(VLOOKUP($C916,'World Cup Players'!B:X,18,FALSE),0)</f>
        <v>0</v>
      </c>
      <c r="L916" s="44">
        <f>IFERROR(VLOOKUP($C916,'World Cup GK'!B:AE,16,FALSE),0)</f>
        <v>0</v>
      </c>
      <c r="M916" s="44">
        <f>IFERROR(VLOOKUP($C916,'World Cup GK'!B:AE,19,FALSE),0)</f>
        <v>0</v>
      </c>
      <c r="N916" s="44">
        <f>IFERROR(VLOOKUP($C916,'World Cup GK'!B:AE,14,FALSE),0)</f>
        <v>0</v>
      </c>
      <c r="O916" s="44">
        <f>IFERROR(VLOOKUP($C916,'World Cup GK'!B:AE,11,FALSE),0)</f>
        <v>0</v>
      </c>
      <c r="P916" s="43">
        <f t="shared" si="234"/>
        <v>0.55610000000000004</v>
      </c>
      <c r="S916" s="24"/>
      <c r="T916" s="265" t="s">
        <v>475</v>
      </c>
      <c r="U916" s="23" t="s">
        <v>1275</v>
      </c>
      <c r="V916" s="30"/>
      <c r="W916" s="23">
        <v>48</v>
      </c>
      <c r="X916" s="23">
        <v>0</v>
      </c>
      <c r="Y916" s="23">
        <v>0</v>
      </c>
      <c r="Z916" s="23">
        <v>0</v>
      </c>
      <c r="AA916" s="23">
        <v>0</v>
      </c>
      <c r="AB916" s="23">
        <v>0</v>
      </c>
      <c r="AC916" s="44">
        <v>0</v>
      </c>
      <c r="AD916" s="44">
        <v>0</v>
      </c>
      <c r="AE916" s="44">
        <v>0</v>
      </c>
      <c r="AF916" s="44">
        <v>0</v>
      </c>
      <c r="AG916" s="43">
        <v>0.39839999999999998</v>
      </c>
      <c r="AI916" s="24"/>
      <c r="AJ916" s="265" t="s">
        <v>475</v>
      </c>
      <c r="AK916" s="23" t="s">
        <v>1275</v>
      </c>
      <c r="AL916" s="30"/>
      <c r="AM916" s="397">
        <f t="shared" si="243"/>
        <v>19</v>
      </c>
      <c r="AN916" s="397">
        <f t="shared" si="244"/>
        <v>0</v>
      </c>
      <c r="AO916" s="397">
        <f t="shared" si="244"/>
        <v>0</v>
      </c>
      <c r="AP916" s="397">
        <f t="shared" si="245"/>
        <v>0</v>
      </c>
      <c r="AQ916" s="397">
        <f t="shared" si="245"/>
        <v>0</v>
      </c>
      <c r="AR916" s="397">
        <f t="shared" si="245"/>
        <v>0</v>
      </c>
      <c r="AS916" s="397">
        <f t="shared" si="241"/>
        <v>0</v>
      </c>
      <c r="AT916" s="397">
        <f t="shared" si="241"/>
        <v>0</v>
      </c>
      <c r="AU916" s="397">
        <f t="shared" si="241"/>
        <v>0</v>
      </c>
      <c r="AV916" s="397">
        <f t="shared" si="241"/>
        <v>0</v>
      </c>
      <c r="AW916" s="314">
        <f t="shared" si="250"/>
        <v>0.15770000000000006</v>
      </c>
    </row>
    <row r="917" spans="2:49" x14ac:dyDescent="0.25">
      <c r="B917" s="24"/>
      <c r="C917" s="265" t="s">
        <v>734</v>
      </c>
      <c r="D917" s="23" t="str">
        <f>IFERROR(VLOOKUP($C917,'World Cup Players'!B:X,3,FALSE),0)</f>
        <v>no Norway</v>
      </c>
      <c r="E917" s="30"/>
      <c r="F917" s="23">
        <f>IFERROR(VLOOKUP($C917,'World Cup Players'!B:X,9,FALSE),0)</f>
        <v>470</v>
      </c>
      <c r="G917" s="23">
        <f>IFERROR(VLOOKUP($C917,'World Cup Players'!B:X,11,FALSE),0)</f>
        <v>0</v>
      </c>
      <c r="H917" s="23">
        <f>IFERROR(VLOOKUP($C917,'World Cup Players'!B:X,12,FALSE),0)</f>
        <v>4</v>
      </c>
      <c r="I917" s="23">
        <f>IFERROR(VLOOKUP($C917,'GAME WINNING GOALS'!A:B,2,FALSE),0)</f>
        <v>0</v>
      </c>
      <c r="J917" s="23">
        <f>IFERROR(VLOOKUP($C917,'World Cup Players'!B:X,17,FALSE),0)</f>
        <v>0</v>
      </c>
      <c r="K917" s="23">
        <f>IFERROR(VLOOKUP($C917,'World Cup Players'!B:X,18,FALSE),0)</f>
        <v>0</v>
      </c>
      <c r="L917" s="44">
        <f>IFERROR(VLOOKUP($C917,'World Cup GK'!B:AE,16,FALSE),0)</f>
        <v>0</v>
      </c>
      <c r="M917" s="44">
        <f>IFERROR(VLOOKUP($C917,'World Cup GK'!B:AE,19,FALSE),0)</f>
        <v>0</v>
      </c>
      <c r="N917" s="44">
        <f>IFERROR(VLOOKUP($C917,'World Cup GK'!B:AE,14,FALSE),0)</f>
        <v>0</v>
      </c>
      <c r="O917" s="44">
        <f>IFERROR(VLOOKUP($C917,'World Cup GK'!B:AE,11,FALSE),0)</f>
        <v>0</v>
      </c>
      <c r="P917" s="43">
        <f t="shared" si="234"/>
        <v>7.9009999999999998</v>
      </c>
      <c r="S917" s="24"/>
      <c r="T917" s="265" t="s">
        <v>734</v>
      </c>
      <c r="U917" s="23" t="s">
        <v>1397</v>
      </c>
      <c r="V917" s="30"/>
      <c r="W917" s="23">
        <v>350</v>
      </c>
      <c r="X917" s="23">
        <v>0</v>
      </c>
      <c r="Y917" s="23">
        <v>3</v>
      </c>
      <c r="Z917" s="23">
        <v>0</v>
      </c>
      <c r="AA917" s="23">
        <v>0</v>
      </c>
      <c r="AB917" s="23">
        <v>0</v>
      </c>
      <c r="AC917" s="44">
        <v>0</v>
      </c>
      <c r="AD917" s="44">
        <v>0</v>
      </c>
      <c r="AE917" s="44">
        <v>0</v>
      </c>
      <c r="AF917" s="44">
        <v>0</v>
      </c>
      <c r="AG917" s="43">
        <v>5.9050000000000002</v>
      </c>
      <c r="AI917" s="24"/>
      <c r="AJ917" s="265" t="s">
        <v>734</v>
      </c>
      <c r="AK917" s="23" t="s">
        <v>1397</v>
      </c>
      <c r="AL917" s="30"/>
      <c r="AM917" s="397">
        <f t="shared" si="243"/>
        <v>120</v>
      </c>
      <c r="AN917" s="397">
        <f t="shared" si="244"/>
        <v>0</v>
      </c>
      <c r="AO917" s="397">
        <f t="shared" si="244"/>
        <v>1</v>
      </c>
      <c r="AP917" s="397">
        <f t="shared" si="245"/>
        <v>0</v>
      </c>
      <c r="AQ917" s="397">
        <f t="shared" si="245"/>
        <v>0</v>
      </c>
      <c r="AR917" s="397">
        <f t="shared" si="245"/>
        <v>0</v>
      </c>
      <c r="AS917" s="397">
        <f t="shared" si="241"/>
        <v>0</v>
      </c>
      <c r="AT917" s="397">
        <f t="shared" si="241"/>
        <v>0</v>
      </c>
      <c r="AU917" s="397">
        <f t="shared" si="241"/>
        <v>0</v>
      </c>
      <c r="AV917" s="397">
        <f t="shared" si="241"/>
        <v>0</v>
      </c>
      <c r="AW917" s="314">
        <f t="shared" si="250"/>
        <v>1.9959999999999996</v>
      </c>
    </row>
    <row r="918" spans="2:49" x14ac:dyDescent="0.25">
      <c r="B918" s="24"/>
      <c r="C918" s="265" t="s">
        <v>219</v>
      </c>
      <c r="D918" s="23" t="str">
        <f>IFERROR(VLOOKUP($C918,'World Cup Players'!B:X,3,FALSE),0)</f>
        <v>us United States</v>
      </c>
      <c r="E918" s="30"/>
      <c r="F918" s="23">
        <f>IFERROR(VLOOKUP($C918,'World Cup Players'!B:X,9,FALSE),0)</f>
        <v>223</v>
      </c>
      <c r="G918" s="23">
        <f>IFERROR(VLOOKUP($C918,'World Cup Players'!B:X,11,FALSE),0)</f>
        <v>0</v>
      </c>
      <c r="H918" s="23">
        <f>IFERROR(VLOOKUP($C918,'World Cup Players'!B:X,12,FALSE),0)</f>
        <v>1</v>
      </c>
      <c r="I918" s="23">
        <f>IFERROR(VLOOKUP($C918,'GAME WINNING GOALS'!A:B,2,FALSE),0)</f>
        <v>0</v>
      </c>
      <c r="J918" s="23">
        <f>IFERROR(VLOOKUP($C918,'World Cup Players'!B:X,17,FALSE),0)</f>
        <v>0</v>
      </c>
      <c r="K918" s="23">
        <f>IFERROR(VLOOKUP($C918,'World Cup Players'!B:X,18,FALSE),0)</f>
        <v>0</v>
      </c>
      <c r="L918" s="44">
        <f>IFERROR(VLOOKUP($C918,'World Cup GK'!B:AE,16,FALSE),0)</f>
        <v>0</v>
      </c>
      <c r="M918" s="44">
        <f>IFERROR(VLOOKUP($C918,'World Cup GK'!B:AE,19,FALSE),0)</f>
        <v>0</v>
      </c>
      <c r="N918" s="44">
        <f>IFERROR(VLOOKUP($C918,'World Cup GK'!B:AE,14,FALSE),0)</f>
        <v>0</v>
      </c>
      <c r="O918" s="44">
        <f>IFERROR(VLOOKUP($C918,'World Cup GK'!B:AE,11,FALSE),0)</f>
        <v>0</v>
      </c>
      <c r="P918" s="43">
        <f t="shared" si="234"/>
        <v>2.8509000000000002</v>
      </c>
      <c r="S918" s="24"/>
      <c r="T918" s="265" t="s">
        <v>219</v>
      </c>
      <c r="U918" s="23" t="s">
        <v>885</v>
      </c>
      <c r="V918" s="30"/>
      <c r="W918" s="23">
        <v>223</v>
      </c>
      <c r="X918" s="23">
        <v>0</v>
      </c>
      <c r="Y918" s="23">
        <v>1</v>
      </c>
      <c r="Z918" s="23">
        <v>0</v>
      </c>
      <c r="AA918" s="23">
        <v>0</v>
      </c>
      <c r="AB918" s="23">
        <v>0</v>
      </c>
      <c r="AC918" s="44">
        <v>0</v>
      </c>
      <c r="AD918" s="44">
        <v>0</v>
      </c>
      <c r="AE918" s="44">
        <v>0</v>
      </c>
      <c r="AF918" s="44">
        <v>0</v>
      </c>
      <c r="AG918" s="43">
        <v>2.8509000000000002</v>
      </c>
      <c r="AI918" s="24"/>
      <c r="AJ918" s="265" t="s">
        <v>219</v>
      </c>
      <c r="AK918" s="23" t="s">
        <v>885</v>
      </c>
      <c r="AL918" s="30"/>
      <c r="AM918" s="397">
        <f t="shared" si="243"/>
        <v>0</v>
      </c>
      <c r="AN918" s="397">
        <f t="shared" si="244"/>
        <v>0</v>
      </c>
      <c r="AO918" s="397">
        <f t="shared" si="244"/>
        <v>0</v>
      </c>
      <c r="AP918" s="397">
        <f t="shared" si="245"/>
        <v>0</v>
      </c>
      <c r="AQ918" s="397">
        <f t="shared" si="245"/>
        <v>0</v>
      </c>
      <c r="AR918" s="397">
        <f t="shared" si="245"/>
        <v>0</v>
      </c>
      <c r="AS918" s="397">
        <f t="shared" si="241"/>
        <v>0</v>
      </c>
      <c r="AT918" s="397">
        <f t="shared" si="241"/>
        <v>0</v>
      </c>
      <c r="AU918" s="397">
        <f t="shared" si="241"/>
        <v>0</v>
      </c>
      <c r="AV918" s="397">
        <f t="shared" si="241"/>
        <v>0</v>
      </c>
      <c r="AW918" s="314">
        <f t="shared" si="248"/>
        <v>0</v>
      </c>
    </row>
    <row r="919" spans="2:49" x14ac:dyDescent="0.25">
      <c r="B919" s="24"/>
      <c r="C919" s="265" t="s">
        <v>805</v>
      </c>
      <c r="D919" s="23" t="str">
        <f>IFERROR(VLOOKUP($C919,'World Cup Players'!B:X,3,FALSE),0)</f>
        <v>fr France</v>
      </c>
      <c r="E919" s="30"/>
      <c r="F919" s="23">
        <f>IFERROR(VLOOKUP($C919,'World Cup Players'!B:X,9,FALSE),0)</f>
        <v>85</v>
      </c>
      <c r="G919" s="23">
        <f>IFERROR(VLOOKUP($C919,'World Cup Players'!B:X,11,FALSE),0)</f>
        <v>0</v>
      </c>
      <c r="H919" s="23">
        <f>IFERROR(VLOOKUP($C919,'World Cup Players'!B:X,12,FALSE),0)</f>
        <v>0</v>
      </c>
      <c r="I919" s="23">
        <f>IFERROR(VLOOKUP($C919,'GAME WINNING GOALS'!A:B,2,FALSE),0)</f>
        <v>0</v>
      </c>
      <c r="J919" s="23">
        <f>IFERROR(VLOOKUP($C919,'World Cup Players'!B:X,17,FALSE),0)</f>
        <v>0</v>
      </c>
      <c r="K919" s="23">
        <f>IFERROR(VLOOKUP($C919,'World Cup Players'!B:X,18,FALSE),0)</f>
        <v>0</v>
      </c>
      <c r="L919" s="44">
        <f>IFERROR(VLOOKUP($C919,'World Cup GK'!B:AE,16,FALSE),0)</f>
        <v>0</v>
      </c>
      <c r="M919" s="44">
        <f>IFERROR(VLOOKUP($C919,'World Cup GK'!B:AE,19,FALSE),0)</f>
        <v>0</v>
      </c>
      <c r="N919" s="44">
        <f>IFERROR(VLOOKUP($C919,'World Cup GK'!B:AE,14,FALSE),0)</f>
        <v>0</v>
      </c>
      <c r="O919" s="44">
        <f>IFERROR(VLOOKUP($C919,'World Cup GK'!B:AE,11,FALSE),0)</f>
        <v>0</v>
      </c>
      <c r="P919" s="43">
        <f t="shared" si="234"/>
        <v>0.70550000000000002</v>
      </c>
      <c r="S919" s="24"/>
      <c r="T919" s="265" t="s">
        <v>805</v>
      </c>
      <c r="U919" s="23" t="s">
        <v>1420</v>
      </c>
      <c r="V919" s="30"/>
      <c r="W919" s="23">
        <v>66</v>
      </c>
      <c r="X919" s="23">
        <v>0</v>
      </c>
      <c r="Y919" s="23">
        <v>0</v>
      </c>
      <c r="Z919" s="23">
        <v>0</v>
      </c>
      <c r="AA919" s="23">
        <v>0</v>
      </c>
      <c r="AB919" s="23">
        <v>0</v>
      </c>
      <c r="AC919" s="44">
        <v>0</v>
      </c>
      <c r="AD919" s="44">
        <v>0</v>
      </c>
      <c r="AE919" s="44">
        <v>0</v>
      </c>
      <c r="AF919" s="44">
        <v>0</v>
      </c>
      <c r="AG919" s="43">
        <v>0.54779999999999995</v>
      </c>
      <c r="AI919" s="24"/>
      <c r="AJ919" s="265" t="s">
        <v>805</v>
      </c>
      <c r="AK919" s="23" t="s">
        <v>1420</v>
      </c>
      <c r="AL919" s="30"/>
      <c r="AM919" s="397">
        <f t="shared" si="243"/>
        <v>19</v>
      </c>
      <c r="AN919" s="397">
        <f t="shared" si="244"/>
        <v>0</v>
      </c>
      <c r="AO919" s="397">
        <f t="shared" si="244"/>
        <v>0</v>
      </c>
      <c r="AP919" s="397">
        <f t="shared" si="245"/>
        <v>0</v>
      </c>
      <c r="AQ919" s="397">
        <f t="shared" si="245"/>
        <v>0</v>
      </c>
      <c r="AR919" s="397">
        <f t="shared" si="245"/>
        <v>0</v>
      </c>
      <c r="AS919" s="397">
        <f t="shared" si="241"/>
        <v>0</v>
      </c>
      <c r="AT919" s="397">
        <f t="shared" si="241"/>
        <v>0</v>
      </c>
      <c r="AU919" s="397">
        <f t="shared" si="241"/>
        <v>0</v>
      </c>
      <c r="AV919" s="397">
        <f t="shared" si="241"/>
        <v>0</v>
      </c>
      <c r="AW919" s="314">
        <f>P919-AG919</f>
        <v>0.15770000000000006</v>
      </c>
    </row>
    <row r="920" spans="2:49" x14ac:dyDescent="0.25">
      <c r="B920" s="24"/>
      <c r="C920" s="265" t="s">
        <v>360</v>
      </c>
      <c r="D920" s="23" t="str">
        <f>IFERROR(VLOOKUP($C920,'World Cup Players'!B:X,3,FALSE),0)</f>
        <v>ir IR Iran</v>
      </c>
      <c r="E920" s="30"/>
      <c r="F920" s="23">
        <f>IFERROR(VLOOKUP($C920,'World Cup Players'!B:X,9,FALSE),0)</f>
        <v>259</v>
      </c>
      <c r="G920" s="23">
        <f>IFERROR(VLOOKUP($C920,'World Cup Players'!B:X,11,FALSE),0)</f>
        <v>0</v>
      </c>
      <c r="H920" s="23">
        <f>IFERROR(VLOOKUP($C920,'World Cup Players'!B:X,12,FALSE),0)</f>
        <v>0</v>
      </c>
      <c r="I920" s="23">
        <f>IFERROR(VLOOKUP($C920,'GAME WINNING GOALS'!A:B,2,FALSE),0)</f>
        <v>0</v>
      </c>
      <c r="J920" s="23">
        <f>IFERROR(VLOOKUP($C920,'World Cup Players'!B:X,17,FALSE),0)</f>
        <v>0</v>
      </c>
      <c r="K920" s="23">
        <f>IFERROR(VLOOKUP($C920,'World Cup Players'!B:X,18,FALSE),0)</f>
        <v>0</v>
      </c>
      <c r="L920" s="44">
        <f>IFERROR(VLOOKUP($C920,'World Cup GK'!B:AE,16,FALSE),0)</f>
        <v>0</v>
      </c>
      <c r="M920" s="44">
        <f>IFERROR(VLOOKUP($C920,'World Cup GK'!B:AE,19,FALSE),0)</f>
        <v>0</v>
      </c>
      <c r="N920" s="44">
        <f>IFERROR(VLOOKUP($C920,'World Cup GK'!B:AE,14,FALSE),0)</f>
        <v>0</v>
      </c>
      <c r="O920" s="44">
        <f>IFERROR(VLOOKUP($C920,'World Cup GK'!B:AE,11,FALSE),0)</f>
        <v>0</v>
      </c>
      <c r="P920" s="43">
        <f t="shared" si="234"/>
        <v>2.1497000000000002</v>
      </c>
      <c r="S920" s="24"/>
      <c r="T920" s="265" t="s">
        <v>360</v>
      </c>
      <c r="U920" s="23" t="s">
        <v>1246</v>
      </c>
      <c r="V920" s="30"/>
      <c r="W920" s="23">
        <v>259</v>
      </c>
      <c r="X920" s="23">
        <v>0</v>
      </c>
      <c r="Y920" s="23">
        <v>0</v>
      </c>
      <c r="Z920" s="23">
        <v>0</v>
      </c>
      <c r="AA920" s="23">
        <v>0</v>
      </c>
      <c r="AB920" s="23">
        <v>0</v>
      </c>
      <c r="AC920" s="44">
        <v>0</v>
      </c>
      <c r="AD920" s="44">
        <v>0</v>
      </c>
      <c r="AE920" s="44">
        <v>0</v>
      </c>
      <c r="AF920" s="44">
        <v>0</v>
      </c>
      <c r="AG920" s="43">
        <v>2.1497000000000002</v>
      </c>
      <c r="AI920" s="24"/>
      <c r="AJ920" s="265" t="s">
        <v>360</v>
      </c>
      <c r="AK920" s="23" t="s">
        <v>1246</v>
      </c>
      <c r="AL920" s="30"/>
      <c r="AM920" s="397">
        <f t="shared" si="243"/>
        <v>0</v>
      </c>
      <c r="AN920" s="397">
        <f t="shared" si="244"/>
        <v>0</v>
      </c>
      <c r="AO920" s="397">
        <f t="shared" si="244"/>
        <v>0</v>
      </c>
      <c r="AP920" s="397">
        <f t="shared" si="245"/>
        <v>0</v>
      </c>
      <c r="AQ920" s="397">
        <f t="shared" si="245"/>
        <v>0</v>
      </c>
      <c r="AR920" s="397">
        <f t="shared" si="245"/>
        <v>0</v>
      </c>
      <c r="AS920" s="397">
        <f t="shared" si="241"/>
        <v>0</v>
      </c>
      <c r="AT920" s="397">
        <f t="shared" si="241"/>
        <v>0</v>
      </c>
      <c r="AU920" s="397">
        <f t="shared" si="241"/>
        <v>0</v>
      </c>
      <c r="AV920" s="397">
        <f t="shared" si="241"/>
        <v>0</v>
      </c>
      <c r="AW920" s="314">
        <f t="shared" si="248"/>
        <v>0</v>
      </c>
    </row>
    <row r="921" spans="2:49" x14ac:dyDescent="0.25">
      <c r="B921" s="24"/>
      <c r="C921" s="265" t="s">
        <v>411</v>
      </c>
      <c r="D921" s="23" t="str">
        <f>IFERROR(VLOOKUP($C921,'World Cup Players'!B:X,3,FALSE),0)</f>
        <v>au Australia</v>
      </c>
      <c r="E921" s="30"/>
      <c r="F921" s="23">
        <f>IFERROR(VLOOKUP($C921,'World Cup Players'!B:X,9,FALSE),0)</f>
        <v>223</v>
      </c>
      <c r="G921" s="23">
        <f>IFERROR(VLOOKUP($C921,'World Cup Players'!B:X,11,FALSE),0)</f>
        <v>0</v>
      </c>
      <c r="H921" s="23">
        <f>IFERROR(VLOOKUP($C921,'World Cup Players'!B:X,12,FALSE),0)</f>
        <v>0</v>
      </c>
      <c r="I921" s="23">
        <f>IFERROR(VLOOKUP($C921,'GAME WINNING GOALS'!A:B,2,FALSE),0)</f>
        <v>0</v>
      </c>
      <c r="J921" s="23">
        <f>IFERROR(VLOOKUP($C921,'World Cup Players'!B:X,17,FALSE),0)</f>
        <v>1</v>
      </c>
      <c r="K921" s="23">
        <f>IFERROR(VLOOKUP($C921,'World Cup Players'!B:X,18,FALSE),0)</f>
        <v>0</v>
      </c>
      <c r="L921" s="44">
        <f>IFERROR(VLOOKUP($C921,'World Cup GK'!B:AE,16,FALSE),0)</f>
        <v>0</v>
      </c>
      <c r="M921" s="44">
        <f>IFERROR(VLOOKUP($C921,'World Cup GK'!B:AE,19,FALSE),0)</f>
        <v>0</v>
      </c>
      <c r="N921" s="44">
        <f>IFERROR(VLOOKUP($C921,'World Cup GK'!B:AE,14,FALSE),0)</f>
        <v>0</v>
      </c>
      <c r="O921" s="44">
        <f>IFERROR(VLOOKUP($C921,'World Cup GK'!B:AE,11,FALSE),0)</f>
        <v>0</v>
      </c>
      <c r="P921" s="43">
        <f t="shared" si="234"/>
        <v>1.6009</v>
      </c>
      <c r="S921" s="24"/>
      <c r="T921" s="265" t="s">
        <v>411</v>
      </c>
      <c r="U921" s="23" t="s">
        <v>998</v>
      </c>
      <c r="V921" s="30"/>
      <c r="W921" s="23">
        <v>223</v>
      </c>
      <c r="X921" s="23">
        <v>0</v>
      </c>
      <c r="Y921" s="23">
        <v>0</v>
      </c>
      <c r="Z921" s="23">
        <v>0</v>
      </c>
      <c r="AA921" s="23">
        <v>1</v>
      </c>
      <c r="AB921" s="23">
        <v>0</v>
      </c>
      <c r="AC921" s="44">
        <v>0</v>
      </c>
      <c r="AD921" s="44">
        <v>0</v>
      </c>
      <c r="AE921" s="44">
        <v>0</v>
      </c>
      <c r="AF921" s="44">
        <v>0</v>
      </c>
      <c r="AG921" s="43">
        <v>1.6009</v>
      </c>
      <c r="AI921" s="24"/>
      <c r="AJ921" s="265" t="s">
        <v>411</v>
      </c>
      <c r="AK921" s="23" t="s">
        <v>998</v>
      </c>
      <c r="AL921" s="30"/>
      <c r="AM921" s="397">
        <f t="shared" si="243"/>
        <v>0</v>
      </c>
      <c r="AN921" s="397">
        <f t="shared" si="244"/>
        <v>0</v>
      </c>
      <c r="AO921" s="397">
        <f t="shared" si="244"/>
        <v>0</v>
      </c>
      <c r="AP921" s="397">
        <f t="shared" si="245"/>
        <v>0</v>
      </c>
      <c r="AQ921" s="397">
        <f t="shared" si="245"/>
        <v>0</v>
      </c>
      <c r="AR921" s="397">
        <f t="shared" si="245"/>
        <v>0</v>
      </c>
      <c r="AS921" s="397">
        <f t="shared" si="241"/>
        <v>0</v>
      </c>
      <c r="AT921" s="397">
        <f t="shared" si="241"/>
        <v>0</v>
      </c>
      <c r="AU921" s="397">
        <f t="shared" si="241"/>
        <v>0</v>
      </c>
      <c r="AV921" s="397">
        <f t="shared" si="241"/>
        <v>0</v>
      </c>
      <c r="AW921" s="314">
        <f t="shared" si="248"/>
        <v>0</v>
      </c>
    </row>
    <row r="922" spans="2:49" x14ac:dyDescent="0.25">
      <c r="B922" s="24"/>
      <c r="C922" s="265" t="s">
        <v>216</v>
      </c>
      <c r="D922" s="23" t="str">
        <f>IFERROR(VLOOKUP($C922,'World Cup Players'!B:X,3,FALSE),0)</f>
        <v>es Spain</v>
      </c>
      <c r="E922" s="30"/>
      <c r="F922" s="23">
        <f>IFERROR(VLOOKUP($C922,'World Cup Players'!B:X,9,FALSE),0)</f>
        <v>229</v>
      </c>
      <c r="G922" s="23">
        <f>IFERROR(VLOOKUP($C922,'World Cup Players'!B:X,11,FALSE),0)</f>
        <v>0</v>
      </c>
      <c r="H922" s="23">
        <f>IFERROR(VLOOKUP($C922,'World Cup Players'!B:X,12,FALSE),0)</f>
        <v>1</v>
      </c>
      <c r="I922" s="23">
        <f>IFERROR(VLOOKUP($C922,'GAME WINNING GOALS'!A:B,2,FALSE),0)</f>
        <v>0</v>
      </c>
      <c r="J922" s="23">
        <f>IFERROR(VLOOKUP($C922,'World Cup Players'!B:X,17,FALSE),0)</f>
        <v>1</v>
      </c>
      <c r="K922" s="23">
        <f>IFERROR(VLOOKUP($C922,'World Cup Players'!B:X,18,FALSE),0)</f>
        <v>0</v>
      </c>
      <c r="L922" s="44">
        <f>IFERROR(VLOOKUP($C922,'World Cup GK'!B:AE,16,FALSE),0)</f>
        <v>0</v>
      </c>
      <c r="M922" s="44">
        <f>IFERROR(VLOOKUP($C922,'World Cup GK'!B:AE,19,FALSE),0)</f>
        <v>0</v>
      </c>
      <c r="N922" s="44">
        <f>IFERROR(VLOOKUP($C922,'World Cup GK'!B:AE,14,FALSE),0)</f>
        <v>0</v>
      </c>
      <c r="O922" s="44">
        <f>IFERROR(VLOOKUP($C922,'World Cup GK'!B:AE,11,FALSE),0)</f>
        <v>0</v>
      </c>
      <c r="P922" s="43">
        <f t="shared" si="234"/>
        <v>2.6507000000000001</v>
      </c>
      <c r="S922" s="24"/>
      <c r="T922" s="265" t="s">
        <v>216</v>
      </c>
      <c r="U922" s="23" t="s">
        <v>1275</v>
      </c>
      <c r="V922" s="30"/>
      <c r="W922" s="23">
        <v>176</v>
      </c>
      <c r="X922" s="23">
        <v>0</v>
      </c>
      <c r="Y922" s="23">
        <v>1</v>
      </c>
      <c r="Z922" s="23">
        <v>0</v>
      </c>
      <c r="AA922" s="23">
        <v>1</v>
      </c>
      <c r="AB922" s="23">
        <v>0</v>
      </c>
      <c r="AC922" s="44">
        <v>0</v>
      </c>
      <c r="AD922" s="44">
        <v>0</v>
      </c>
      <c r="AE922" s="44">
        <v>0</v>
      </c>
      <c r="AF922" s="44">
        <v>0</v>
      </c>
      <c r="AG922" s="43">
        <v>2.2107999999999999</v>
      </c>
      <c r="AI922" s="24"/>
      <c r="AJ922" s="265" t="s">
        <v>216</v>
      </c>
      <c r="AK922" s="23" t="s">
        <v>1275</v>
      </c>
      <c r="AL922" s="30"/>
      <c r="AM922" s="397">
        <f t="shared" si="243"/>
        <v>53</v>
      </c>
      <c r="AN922" s="397">
        <f t="shared" si="244"/>
        <v>0</v>
      </c>
      <c r="AO922" s="397">
        <f t="shared" si="244"/>
        <v>0</v>
      </c>
      <c r="AP922" s="397">
        <f t="shared" si="245"/>
        <v>0</v>
      </c>
      <c r="AQ922" s="397">
        <f t="shared" si="245"/>
        <v>0</v>
      </c>
      <c r="AR922" s="397">
        <f t="shared" si="245"/>
        <v>0</v>
      </c>
      <c r="AS922" s="397">
        <f t="shared" si="241"/>
        <v>0</v>
      </c>
      <c r="AT922" s="397">
        <f t="shared" si="241"/>
        <v>0</v>
      </c>
      <c r="AU922" s="397">
        <f t="shared" si="241"/>
        <v>0</v>
      </c>
      <c r="AV922" s="397">
        <f t="shared" si="241"/>
        <v>0</v>
      </c>
      <c r="AW922" s="314">
        <f t="shared" ref="AW922:AW925" si="251">P922-AG922</f>
        <v>0.43990000000000018</v>
      </c>
    </row>
    <row r="923" spans="2:49" x14ac:dyDescent="0.25">
      <c r="B923" s="24"/>
      <c r="C923" s="265" t="s">
        <v>410</v>
      </c>
      <c r="D923" s="23" t="str">
        <f>IFERROR(VLOOKUP($C923,'World Cup Players'!B:X,3,FALSE),0)</f>
        <v>fr France</v>
      </c>
      <c r="E923" s="30"/>
      <c r="F923" s="23">
        <f>IFERROR(VLOOKUP($C923,'World Cup Players'!B:X,9,FALSE),0)</f>
        <v>212</v>
      </c>
      <c r="G923" s="23">
        <f>IFERROR(VLOOKUP($C923,'World Cup Players'!B:X,11,FALSE),0)</f>
        <v>0</v>
      </c>
      <c r="H923" s="23">
        <f>IFERROR(VLOOKUP($C923,'World Cup Players'!B:X,12,FALSE),0)</f>
        <v>0</v>
      </c>
      <c r="I923" s="23">
        <f>IFERROR(VLOOKUP($C923,'GAME WINNING GOALS'!A:B,2,FALSE),0)</f>
        <v>0</v>
      </c>
      <c r="J923" s="23">
        <f>IFERROR(VLOOKUP($C923,'World Cup Players'!B:X,17,FALSE),0)</f>
        <v>0</v>
      </c>
      <c r="K923" s="23">
        <f>IFERROR(VLOOKUP($C923,'World Cup Players'!B:X,18,FALSE),0)</f>
        <v>0</v>
      </c>
      <c r="L923" s="44">
        <f>IFERROR(VLOOKUP($C923,'World Cup GK'!B:AE,16,FALSE),0)</f>
        <v>0</v>
      </c>
      <c r="M923" s="44">
        <f>IFERROR(VLOOKUP($C923,'World Cup GK'!B:AE,19,FALSE),0)</f>
        <v>0</v>
      </c>
      <c r="N923" s="44">
        <f>IFERROR(VLOOKUP($C923,'World Cup GK'!B:AE,14,FALSE),0)</f>
        <v>0</v>
      </c>
      <c r="O923" s="44">
        <f>IFERROR(VLOOKUP($C923,'World Cup GK'!B:AE,11,FALSE),0)</f>
        <v>0</v>
      </c>
      <c r="P923" s="43">
        <f t="shared" si="234"/>
        <v>1.7596000000000001</v>
      </c>
      <c r="S923" s="24"/>
      <c r="T923" s="265" t="s">
        <v>410</v>
      </c>
      <c r="U923" s="23" t="s">
        <v>1420</v>
      </c>
      <c r="V923" s="30"/>
      <c r="W923" s="23">
        <v>193</v>
      </c>
      <c r="X923" s="23">
        <v>0</v>
      </c>
      <c r="Y923" s="23">
        <v>0</v>
      </c>
      <c r="Z923" s="23">
        <v>0</v>
      </c>
      <c r="AA923" s="23">
        <v>0</v>
      </c>
      <c r="AB923" s="23">
        <v>0</v>
      </c>
      <c r="AC923" s="44">
        <v>0</v>
      </c>
      <c r="AD923" s="44">
        <v>0</v>
      </c>
      <c r="AE923" s="44">
        <v>0</v>
      </c>
      <c r="AF923" s="44">
        <v>0</v>
      </c>
      <c r="AG923" s="43">
        <v>1.6019000000000001</v>
      </c>
      <c r="AI923" s="24"/>
      <c r="AJ923" s="265" t="s">
        <v>410</v>
      </c>
      <c r="AK923" s="23" t="s">
        <v>1420</v>
      </c>
      <c r="AL923" s="30"/>
      <c r="AM923" s="397">
        <f t="shared" si="243"/>
        <v>19</v>
      </c>
      <c r="AN923" s="397">
        <f t="shared" si="244"/>
        <v>0</v>
      </c>
      <c r="AO923" s="397">
        <f t="shared" si="244"/>
        <v>0</v>
      </c>
      <c r="AP923" s="397">
        <f t="shared" si="245"/>
        <v>0</v>
      </c>
      <c r="AQ923" s="397">
        <f t="shared" si="245"/>
        <v>0</v>
      </c>
      <c r="AR923" s="397">
        <f t="shared" si="245"/>
        <v>0</v>
      </c>
      <c r="AS923" s="397">
        <f t="shared" si="241"/>
        <v>0</v>
      </c>
      <c r="AT923" s="397">
        <f t="shared" si="241"/>
        <v>0</v>
      </c>
      <c r="AU923" s="397">
        <f t="shared" si="241"/>
        <v>0</v>
      </c>
      <c r="AV923" s="397">
        <f t="shared" si="241"/>
        <v>0</v>
      </c>
      <c r="AW923" s="314">
        <f t="shared" si="251"/>
        <v>0.15769999999999995</v>
      </c>
    </row>
    <row r="924" spans="2:49" x14ac:dyDescent="0.25">
      <c r="B924" s="24"/>
      <c r="C924" s="265" t="s">
        <v>233</v>
      </c>
      <c r="D924" s="23" t="str">
        <f>IFERROR(VLOOKUP($C924,'World Cup Players'!B:X,3,FALSE),0)</f>
        <v>ma Morocco</v>
      </c>
      <c r="E924" s="30"/>
      <c r="F924" s="23">
        <f>IFERROR(VLOOKUP($C924,'World Cup Players'!B:X,9,FALSE),0)</f>
        <v>570</v>
      </c>
      <c r="G924" s="23">
        <f>IFERROR(VLOOKUP($C924,'World Cup Players'!B:X,11,FALSE),0)</f>
        <v>1</v>
      </c>
      <c r="H924" s="23">
        <f>IFERROR(VLOOKUP($C924,'World Cup Players'!B:X,12,FALSE),0)</f>
        <v>2</v>
      </c>
      <c r="I924" s="23">
        <f>IFERROR(VLOOKUP($C924,'GAME WINNING GOALS'!A:B,2,FALSE),0)</f>
        <v>0</v>
      </c>
      <c r="J924" s="23">
        <f>IFERROR(VLOOKUP($C924,'World Cup Players'!B:X,17,FALSE),0)</f>
        <v>1</v>
      </c>
      <c r="K924" s="23">
        <f>IFERROR(VLOOKUP($C924,'World Cup Players'!B:X,18,FALSE),0)</f>
        <v>0</v>
      </c>
      <c r="L924" s="44">
        <f>IFERROR(VLOOKUP($C924,'World Cup GK'!B:AE,16,FALSE),0)</f>
        <v>0</v>
      </c>
      <c r="M924" s="44">
        <f>IFERROR(VLOOKUP($C924,'World Cup GK'!B:AE,19,FALSE),0)</f>
        <v>0</v>
      </c>
      <c r="N924" s="44">
        <f>IFERROR(VLOOKUP($C924,'World Cup GK'!B:AE,14,FALSE),0)</f>
        <v>0</v>
      </c>
      <c r="O924" s="44">
        <f>IFERROR(VLOOKUP($C924,'World Cup GK'!B:AE,11,FALSE),0)</f>
        <v>0</v>
      </c>
      <c r="P924" s="43">
        <f t="shared" si="234"/>
        <v>7.4809999999999999</v>
      </c>
      <c r="S924" s="24"/>
      <c r="T924" s="265" t="s">
        <v>233</v>
      </c>
      <c r="U924" s="23" t="s">
        <v>992</v>
      </c>
      <c r="V924" s="30"/>
      <c r="W924" s="23">
        <v>480</v>
      </c>
      <c r="X924" s="23">
        <v>1</v>
      </c>
      <c r="Y924" s="23">
        <v>2</v>
      </c>
      <c r="Z924" s="23">
        <v>0</v>
      </c>
      <c r="AA924" s="23">
        <v>1</v>
      </c>
      <c r="AB924" s="23">
        <v>0</v>
      </c>
      <c r="AC924" s="44">
        <v>0</v>
      </c>
      <c r="AD924" s="44">
        <v>0</v>
      </c>
      <c r="AE924" s="44">
        <v>0</v>
      </c>
      <c r="AF924" s="44">
        <v>0</v>
      </c>
      <c r="AG924" s="43">
        <v>6.734</v>
      </c>
      <c r="AI924" s="24"/>
      <c r="AJ924" s="265" t="s">
        <v>233</v>
      </c>
      <c r="AK924" s="23" t="s">
        <v>992</v>
      </c>
      <c r="AL924" s="30"/>
      <c r="AM924" s="397">
        <f t="shared" si="243"/>
        <v>90</v>
      </c>
      <c r="AN924" s="397">
        <f t="shared" si="244"/>
        <v>0</v>
      </c>
      <c r="AO924" s="397">
        <f t="shared" si="244"/>
        <v>0</v>
      </c>
      <c r="AP924" s="397">
        <f t="shared" si="245"/>
        <v>0</v>
      </c>
      <c r="AQ924" s="397">
        <f t="shared" si="245"/>
        <v>0</v>
      </c>
      <c r="AR924" s="397">
        <f t="shared" si="245"/>
        <v>0</v>
      </c>
      <c r="AS924" s="397">
        <f t="shared" si="241"/>
        <v>0</v>
      </c>
      <c r="AT924" s="397">
        <f t="shared" si="241"/>
        <v>0</v>
      </c>
      <c r="AU924" s="397">
        <f t="shared" si="241"/>
        <v>0</v>
      </c>
      <c r="AV924" s="397">
        <f t="shared" si="241"/>
        <v>0</v>
      </c>
      <c r="AW924" s="314">
        <f t="shared" si="251"/>
        <v>0.74699999999999989</v>
      </c>
    </row>
    <row r="925" spans="2:49" ht="16.5" thickBot="1" x14ac:dyDescent="0.3">
      <c r="B925" s="24"/>
      <c r="C925" s="276" t="s">
        <v>539</v>
      </c>
      <c r="D925" s="23" t="str">
        <f>IFERROR(VLOOKUP($C925,'World Cup Players'!B:X,3,FALSE),0)</f>
        <v>fr France</v>
      </c>
      <c r="E925" s="30"/>
      <c r="F925" s="23">
        <f>IFERROR(VLOOKUP($C925,'World Cup Players'!B:X,9,FALSE),0)</f>
        <v>479</v>
      </c>
      <c r="G925" s="23">
        <f>IFERROR(VLOOKUP($C925,'World Cup Players'!B:X,11,FALSE),0)</f>
        <v>0</v>
      </c>
      <c r="H925" s="23">
        <f>IFERROR(VLOOKUP($C925,'World Cup Players'!B:X,12,FALSE),0)</f>
        <v>0</v>
      </c>
      <c r="I925" s="41">
        <f>IFERROR(VLOOKUP($C925,'GAME WINNING GOALS'!A:B,2,FALSE),0)</f>
        <v>0</v>
      </c>
      <c r="J925" s="23">
        <f>IFERROR(VLOOKUP($C925,'World Cup Players'!B:X,17,FALSE),0)</f>
        <v>0</v>
      </c>
      <c r="K925" s="23">
        <f>IFERROR(VLOOKUP($C925,'World Cup Players'!B:X,18,FALSE),0)</f>
        <v>0</v>
      </c>
      <c r="L925" s="44">
        <f>IFERROR(VLOOKUP($C925,'World Cup GK'!B:AE,16,FALSE),0)</f>
        <v>0</v>
      </c>
      <c r="M925" s="44">
        <f>IFERROR(VLOOKUP($C925,'World Cup GK'!B:AE,19,FALSE),0)</f>
        <v>0</v>
      </c>
      <c r="N925" s="44">
        <f>IFERROR(VLOOKUP($C925,'World Cup GK'!B:AE,14,FALSE),0)</f>
        <v>0</v>
      </c>
      <c r="O925" s="44">
        <f>IFERROR(VLOOKUP($C925,'World Cup GK'!B:AE,11,FALSE),0)</f>
        <v>0</v>
      </c>
      <c r="P925" s="43">
        <f t="shared" si="234"/>
        <v>3.9757000000000002</v>
      </c>
      <c r="S925" s="24"/>
      <c r="T925" s="276" t="s">
        <v>539</v>
      </c>
      <c r="U925" s="23" t="s">
        <v>1420</v>
      </c>
      <c r="V925" s="30"/>
      <c r="W925" s="23">
        <v>360</v>
      </c>
      <c r="X925" s="23">
        <v>0</v>
      </c>
      <c r="Y925" s="23">
        <v>0</v>
      </c>
      <c r="Z925" s="41">
        <v>0</v>
      </c>
      <c r="AA925" s="23">
        <v>0</v>
      </c>
      <c r="AB925" s="23">
        <v>0</v>
      </c>
      <c r="AC925" s="44">
        <v>0</v>
      </c>
      <c r="AD925" s="44">
        <v>0</v>
      </c>
      <c r="AE925" s="44">
        <v>0</v>
      </c>
      <c r="AF925" s="44">
        <v>0</v>
      </c>
      <c r="AG925" s="43">
        <v>2.988</v>
      </c>
      <c r="AI925" s="24"/>
      <c r="AJ925" s="276" t="s">
        <v>539</v>
      </c>
      <c r="AK925" s="23" t="s">
        <v>1420</v>
      </c>
      <c r="AL925" s="30"/>
      <c r="AM925" s="397">
        <f t="shared" si="243"/>
        <v>119</v>
      </c>
      <c r="AN925" s="397">
        <f t="shared" si="244"/>
        <v>0</v>
      </c>
      <c r="AO925" s="397">
        <f t="shared" si="244"/>
        <v>0</v>
      </c>
      <c r="AP925" s="397">
        <f t="shared" si="245"/>
        <v>0</v>
      </c>
      <c r="AQ925" s="397">
        <f t="shared" si="245"/>
        <v>0</v>
      </c>
      <c r="AR925" s="397">
        <f t="shared" si="245"/>
        <v>0</v>
      </c>
      <c r="AS925" s="397">
        <f t="shared" si="241"/>
        <v>0</v>
      </c>
      <c r="AT925" s="397">
        <f t="shared" si="241"/>
        <v>0</v>
      </c>
      <c r="AU925" s="397">
        <f t="shared" si="241"/>
        <v>0</v>
      </c>
      <c r="AV925" s="397">
        <f t="shared" si="241"/>
        <v>0</v>
      </c>
      <c r="AW925" s="314">
        <f t="shared" si="251"/>
        <v>0.98770000000000024</v>
      </c>
    </row>
    <row r="926" spans="2:49" x14ac:dyDescent="0.25">
      <c r="B926" s="24"/>
      <c r="C926" s="266" t="s">
        <v>758</v>
      </c>
      <c r="D926" s="23" t="str">
        <f>IFERROR(VLOOKUP($C926,'World Cup Players'!B:X,3,FALSE),0)</f>
        <v>br Brazil</v>
      </c>
      <c r="E926" s="30"/>
      <c r="F926" s="23">
        <f>IFERROR(VLOOKUP($C926,'World Cup Players'!B:X,9,FALSE),0)</f>
        <v>450</v>
      </c>
      <c r="G926" s="23">
        <f>IFERROR(VLOOKUP($C926,'World Cup Players'!B:X,11,FALSE),0)</f>
        <v>0</v>
      </c>
      <c r="H926" s="23">
        <f>IFERROR(VLOOKUP($C926,'World Cup Players'!B:X,12,FALSE),0)</f>
        <v>1</v>
      </c>
      <c r="I926" s="41">
        <f>IFERROR(VLOOKUP($C926,'GAME WINNING GOALS'!A:B,2,FALSE),0)</f>
        <v>0</v>
      </c>
      <c r="J926" s="23">
        <f>IFERROR(VLOOKUP($C926,'World Cup Players'!B:X,17,FALSE),0)</f>
        <v>0</v>
      </c>
      <c r="K926" s="23">
        <f>IFERROR(VLOOKUP($C926,'World Cup Players'!B:X,18,FALSE),0)</f>
        <v>0</v>
      </c>
      <c r="L926" s="44">
        <f>IFERROR(VLOOKUP($C926,'World Cup GK'!B:AE,16,FALSE),0)</f>
        <v>0</v>
      </c>
      <c r="M926" s="44">
        <f>IFERROR(VLOOKUP($C926,'World Cup GK'!B:AE,19,FALSE),0)</f>
        <v>0</v>
      </c>
      <c r="N926" s="44">
        <f>IFERROR(VLOOKUP($C926,'World Cup GK'!B:AE,14,FALSE),0)</f>
        <v>0</v>
      </c>
      <c r="O926" s="44">
        <f>IFERROR(VLOOKUP($C926,'World Cup GK'!B:AE,11,FALSE),0)</f>
        <v>0</v>
      </c>
      <c r="P926" s="43">
        <f t="shared" si="234"/>
        <v>4.7349999999999994</v>
      </c>
      <c r="S926" s="24"/>
      <c r="T926" s="266" t="s">
        <v>758</v>
      </c>
      <c r="U926" s="23" t="s">
        <v>989</v>
      </c>
      <c r="V926" s="30"/>
      <c r="W926" s="23">
        <v>450</v>
      </c>
      <c r="X926" s="23">
        <v>0</v>
      </c>
      <c r="Y926" s="23">
        <v>1</v>
      </c>
      <c r="Z926" s="41">
        <v>0</v>
      </c>
      <c r="AA926" s="23">
        <v>0</v>
      </c>
      <c r="AB926" s="23">
        <v>0</v>
      </c>
      <c r="AC926" s="44">
        <v>0</v>
      </c>
      <c r="AD926" s="44">
        <v>0</v>
      </c>
      <c r="AE926" s="44">
        <v>0</v>
      </c>
      <c r="AF926" s="44">
        <v>0</v>
      </c>
      <c r="AG926" s="43">
        <v>4.7349999999999994</v>
      </c>
      <c r="AI926" s="24"/>
      <c r="AJ926" s="266" t="s">
        <v>758</v>
      </c>
      <c r="AK926" s="23" t="s">
        <v>989</v>
      </c>
      <c r="AL926" s="30"/>
      <c r="AM926" s="397">
        <f t="shared" si="243"/>
        <v>0</v>
      </c>
      <c r="AN926" s="397">
        <f t="shared" si="244"/>
        <v>0</v>
      </c>
      <c r="AO926" s="397">
        <f t="shared" si="244"/>
        <v>0</v>
      </c>
      <c r="AP926" s="397">
        <f t="shared" si="245"/>
        <v>0</v>
      </c>
      <c r="AQ926" s="397">
        <f t="shared" si="245"/>
        <v>0</v>
      </c>
      <c r="AR926" s="397">
        <f t="shared" si="245"/>
        <v>0</v>
      </c>
      <c r="AS926" s="397">
        <f t="shared" si="241"/>
        <v>0</v>
      </c>
      <c r="AT926" s="397">
        <f t="shared" si="241"/>
        <v>0</v>
      </c>
      <c r="AU926" s="397">
        <f t="shared" si="241"/>
        <v>0</v>
      </c>
      <c r="AV926" s="397">
        <f t="shared" si="241"/>
        <v>0</v>
      </c>
      <c r="AW926" s="314">
        <f t="shared" si="248"/>
        <v>0</v>
      </c>
    </row>
    <row r="927" spans="2:49" x14ac:dyDescent="0.25">
      <c r="B927" s="24"/>
      <c r="C927" s="266" t="s">
        <v>421</v>
      </c>
      <c r="D927" s="23" t="str">
        <f>IFERROR(VLOOKUP($C927,'World Cup Players'!B:X,3,FALSE),0)</f>
        <v>ar Argentina</v>
      </c>
      <c r="E927" s="30"/>
      <c r="F927" s="23">
        <f>IFERROR(VLOOKUP($C927,'World Cup Players'!B:X,9,FALSE),0)</f>
        <v>690</v>
      </c>
      <c r="G927" s="23">
        <f>IFERROR(VLOOKUP($C927,'World Cup Players'!B:X,11,FALSE),0)</f>
        <v>0</v>
      </c>
      <c r="H927" s="23">
        <f>IFERROR(VLOOKUP($C927,'World Cup Players'!B:X,12,FALSE),0)</f>
        <v>0</v>
      </c>
      <c r="I927" s="41">
        <f>IFERROR(VLOOKUP($C927,'GAME WINNING GOALS'!A:B,2,FALSE),0)</f>
        <v>0</v>
      </c>
      <c r="J927" s="23">
        <f>IFERROR(VLOOKUP($C927,'World Cup Players'!B:X,17,FALSE),0)</f>
        <v>0</v>
      </c>
      <c r="K927" s="23">
        <f>IFERROR(VLOOKUP($C927,'World Cup Players'!B:X,18,FALSE),0)</f>
        <v>0</v>
      </c>
      <c r="L927" s="44">
        <f>IFERROR(VLOOKUP($C927,'World Cup GK'!B:AE,16,FALSE),0)</f>
        <v>7</v>
      </c>
      <c r="M927" s="44">
        <f>IFERROR(VLOOKUP($C927,'World Cup GK'!B:AE,19,FALSE),0)</f>
        <v>2</v>
      </c>
      <c r="N927" s="44">
        <f>IFERROR(VLOOKUP($C927,'World Cup GK'!B:AE,14,FALSE),0)</f>
        <v>9</v>
      </c>
      <c r="O927" s="44">
        <f>IFERROR(VLOOKUP($C927,'World Cup GK'!B:AE,11,FALSE),0)</f>
        <v>7</v>
      </c>
      <c r="P927" s="43">
        <f t="shared" si="234"/>
        <v>14.777000000000001</v>
      </c>
      <c r="S927" s="24"/>
      <c r="T927" s="266" t="s">
        <v>421</v>
      </c>
      <c r="U927" s="23" t="s">
        <v>1404</v>
      </c>
      <c r="V927" s="30"/>
      <c r="W927" s="23">
        <v>480</v>
      </c>
      <c r="X927" s="23">
        <v>0</v>
      </c>
      <c r="Y927" s="23">
        <v>0</v>
      </c>
      <c r="Z927" s="41">
        <v>0</v>
      </c>
      <c r="AA927" s="23">
        <v>0</v>
      </c>
      <c r="AB927" s="23">
        <v>0</v>
      </c>
      <c r="AC927" s="44">
        <v>5</v>
      </c>
      <c r="AD927" s="44">
        <v>2</v>
      </c>
      <c r="AE927" s="44">
        <v>4</v>
      </c>
      <c r="AF927" s="44">
        <v>5</v>
      </c>
      <c r="AG927" s="43">
        <v>10.534000000000001</v>
      </c>
      <c r="AI927" s="24"/>
      <c r="AJ927" s="266" t="s">
        <v>421</v>
      </c>
      <c r="AK927" s="23" t="s">
        <v>1404</v>
      </c>
      <c r="AL927" s="30"/>
      <c r="AM927" s="397">
        <f t="shared" si="243"/>
        <v>210</v>
      </c>
      <c r="AN927" s="397">
        <f t="shared" si="244"/>
        <v>0</v>
      </c>
      <c r="AO927" s="397">
        <f t="shared" si="244"/>
        <v>0</v>
      </c>
      <c r="AP927" s="397">
        <f t="shared" si="245"/>
        <v>0</v>
      </c>
      <c r="AQ927" s="397">
        <f t="shared" si="245"/>
        <v>0</v>
      </c>
      <c r="AR927" s="397">
        <f t="shared" si="245"/>
        <v>0</v>
      </c>
      <c r="AS927" s="397">
        <f t="shared" si="241"/>
        <v>2</v>
      </c>
      <c r="AT927" s="397">
        <f t="shared" si="241"/>
        <v>0</v>
      </c>
      <c r="AU927" s="397">
        <f t="shared" si="241"/>
        <v>5</v>
      </c>
      <c r="AV927" s="397">
        <f t="shared" si="241"/>
        <v>2</v>
      </c>
      <c r="AW927" s="314">
        <f>P927-AG927</f>
        <v>4.2430000000000003</v>
      </c>
    </row>
    <row r="928" spans="2:49" x14ac:dyDescent="0.25">
      <c r="B928" s="24"/>
      <c r="C928" s="266" t="s">
        <v>269</v>
      </c>
      <c r="D928" s="23" t="str">
        <f>IFERROR(VLOOKUP($C928,'World Cup Players'!B:X,3,FALSE),0)</f>
        <v>pt Portugal</v>
      </c>
      <c r="E928" s="30"/>
      <c r="F928" s="23">
        <f>IFERROR(VLOOKUP($C928,'World Cup Players'!B:X,9,FALSE),0)</f>
        <v>450</v>
      </c>
      <c r="G928" s="23">
        <f>IFERROR(VLOOKUP($C928,'World Cup Players'!B:X,11,FALSE),0)</f>
        <v>0</v>
      </c>
      <c r="H928" s="23">
        <f>IFERROR(VLOOKUP($C928,'World Cup Players'!B:X,12,FALSE),0)</f>
        <v>0</v>
      </c>
      <c r="I928" s="41">
        <f>IFERROR(VLOOKUP($C928,'GAME WINNING GOALS'!A:B,2,FALSE),0)</f>
        <v>0</v>
      </c>
      <c r="J928" s="23">
        <f>IFERROR(VLOOKUP($C928,'World Cup Players'!B:X,17,FALSE),0)</f>
        <v>0</v>
      </c>
      <c r="K928" s="23">
        <f>IFERROR(VLOOKUP($C928,'World Cup Players'!B:X,18,FALSE),0)</f>
        <v>0</v>
      </c>
      <c r="L928" s="44">
        <f>IFERROR(VLOOKUP($C928,'World Cup GK'!B:AE,16,FALSE),0)</f>
        <v>2</v>
      </c>
      <c r="M928" s="44">
        <f>IFERROR(VLOOKUP($C928,'World Cup GK'!B:AE,19,FALSE),0)</f>
        <v>2</v>
      </c>
      <c r="N928" s="44">
        <f>IFERROR(VLOOKUP($C928,'World Cup GK'!B:AE,14,FALSE),0)</f>
        <v>19</v>
      </c>
      <c r="O928" s="44">
        <f>IFERROR(VLOOKUP($C928,'World Cup GK'!B:AE,11,FALSE),0)</f>
        <v>3</v>
      </c>
      <c r="P928" s="43">
        <f t="shared" si="234"/>
        <v>10.785</v>
      </c>
      <c r="S928" s="24"/>
      <c r="T928" s="266" t="s">
        <v>269</v>
      </c>
      <c r="U928" s="23" t="s">
        <v>1545</v>
      </c>
      <c r="V928" s="30"/>
      <c r="W928" s="23">
        <v>450</v>
      </c>
      <c r="X928" s="23">
        <v>0</v>
      </c>
      <c r="Y928" s="23">
        <v>0</v>
      </c>
      <c r="Z928" s="41">
        <v>0</v>
      </c>
      <c r="AA928" s="23">
        <v>0</v>
      </c>
      <c r="AB928" s="23">
        <v>0</v>
      </c>
      <c r="AC928" s="44">
        <v>2</v>
      </c>
      <c r="AD928" s="44">
        <v>2</v>
      </c>
      <c r="AE928" s="44">
        <v>19</v>
      </c>
      <c r="AF928" s="44">
        <v>3</v>
      </c>
      <c r="AG928" s="43">
        <v>10.785</v>
      </c>
      <c r="AI928" s="24"/>
      <c r="AJ928" s="266" t="s">
        <v>269</v>
      </c>
      <c r="AK928" s="23" t="s">
        <v>1545</v>
      </c>
      <c r="AL928" s="30"/>
      <c r="AM928" s="397">
        <f t="shared" si="243"/>
        <v>0</v>
      </c>
      <c r="AN928" s="397">
        <f t="shared" si="244"/>
        <v>0</v>
      </c>
      <c r="AO928" s="397">
        <f t="shared" si="244"/>
        <v>0</v>
      </c>
      <c r="AP928" s="397">
        <f t="shared" si="245"/>
        <v>0</v>
      </c>
      <c r="AQ928" s="397">
        <f t="shared" si="245"/>
        <v>0</v>
      </c>
      <c r="AR928" s="397">
        <f t="shared" si="245"/>
        <v>0</v>
      </c>
      <c r="AS928" s="397">
        <f t="shared" si="241"/>
        <v>0</v>
      </c>
      <c r="AT928" s="397">
        <f t="shared" si="241"/>
        <v>0</v>
      </c>
      <c r="AU928" s="397">
        <f t="shared" si="241"/>
        <v>0</v>
      </c>
      <c r="AV928" s="397">
        <f t="shared" si="241"/>
        <v>0</v>
      </c>
      <c r="AW928" s="314">
        <f t="shared" si="248"/>
        <v>0</v>
      </c>
    </row>
    <row r="929" spans="2:49" x14ac:dyDescent="0.25">
      <c r="B929" s="24"/>
      <c r="C929" s="266" t="s">
        <v>400</v>
      </c>
      <c r="D929" s="23" t="str">
        <f>IFERROR(VLOOKUP($C929,'World Cup Players'!B:X,3,FALSE),0)</f>
        <v>ma Morocco</v>
      </c>
      <c r="E929" s="30"/>
      <c r="F929" s="23">
        <f>IFERROR(VLOOKUP($C929,'World Cup Players'!B:X,9,FALSE),0)</f>
        <v>570</v>
      </c>
      <c r="G929" s="23">
        <f>IFERROR(VLOOKUP($C929,'World Cup Players'!B:X,11,FALSE),0)</f>
        <v>0</v>
      </c>
      <c r="H929" s="23">
        <f>IFERROR(VLOOKUP($C929,'World Cup Players'!B:X,12,FALSE),0)</f>
        <v>0</v>
      </c>
      <c r="I929" s="23">
        <f>IFERROR(VLOOKUP($C929,'GAME WINNING GOALS'!A:B,2,FALSE),0)</f>
        <v>0</v>
      </c>
      <c r="J929" s="23">
        <f>IFERROR(VLOOKUP($C929,'World Cup Players'!B:X,17,FALSE),0)</f>
        <v>0</v>
      </c>
      <c r="K929" s="23">
        <f>IFERROR(VLOOKUP($C929,'World Cup Players'!B:X,18,FALSE),0)</f>
        <v>0</v>
      </c>
      <c r="L929" s="44">
        <f>IFERROR(VLOOKUP($C929,'World Cup GK'!B:AE,16,FALSE),0)</f>
        <v>3</v>
      </c>
      <c r="M929" s="44">
        <f>IFERROR(VLOOKUP($C929,'World Cup GK'!B:AE,19,FALSE),0)</f>
        <v>2</v>
      </c>
      <c r="N929" s="44">
        <f>IFERROR(VLOOKUP($C929,'World Cup GK'!B:AE,14,FALSE),0)</f>
        <v>14</v>
      </c>
      <c r="O929" s="44">
        <f>IFERROR(VLOOKUP($C929,'World Cup GK'!B:AE,11,FALSE),0)</f>
        <v>6</v>
      </c>
      <c r="P929" s="43">
        <f t="shared" si="234"/>
        <v>11.031000000000001</v>
      </c>
      <c r="S929" s="24"/>
      <c r="T929" s="266" t="s">
        <v>400</v>
      </c>
      <c r="U929" s="23" t="s">
        <v>992</v>
      </c>
      <c r="V929" s="30"/>
      <c r="W929" s="23">
        <v>480</v>
      </c>
      <c r="X929" s="23">
        <v>0</v>
      </c>
      <c r="Y929" s="23">
        <v>0</v>
      </c>
      <c r="Z929" s="23">
        <v>0</v>
      </c>
      <c r="AA929" s="23">
        <v>0</v>
      </c>
      <c r="AB929" s="23">
        <v>0</v>
      </c>
      <c r="AC929" s="44">
        <v>3</v>
      </c>
      <c r="AD929" s="44">
        <v>2</v>
      </c>
      <c r="AE929" s="44">
        <v>9</v>
      </c>
      <c r="AF929" s="44">
        <v>4</v>
      </c>
      <c r="AG929" s="43">
        <v>9.7840000000000007</v>
      </c>
      <c r="AI929" s="24"/>
      <c r="AJ929" s="266" t="s">
        <v>400</v>
      </c>
      <c r="AK929" s="23" t="s">
        <v>992</v>
      </c>
      <c r="AL929" s="30"/>
      <c r="AM929" s="397">
        <f t="shared" si="243"/>
        <v>90</v>
      </c>
      <c r="AN929" s="397">
        <f t="shared" si="244"/>
        <v>0</v>
      </c>
      <c r="AO929" s="397">
        <f t="shared" si="244"/>
        <v>0</v>
      </c>
      <c r="AP929" s="397">
        <f t="shared" si="245"/>
        <v>0</v>
      </c>
      <c r="AQ929" s="397">
        <f t="shared" si="245"/>
        <v>0</v>
      </c>
      <c r="AR929" s="397">
        <f t="shared" si="245"/>
        <v>0</v>
      </c>
      <c r="AS929" s="397">
        <f t="shared" si="241"/>
        <v>0</v>
      </c>
      <c r="AT929" s="397">
        <f t="shared" si="241"/>
        <v>0</v>
      </c>
      <c r="AU929" s="397">
        <f t="shared" si="241"/>
        <v>5</v>
      </c>
      <c r="AV929" s="397">
        <f t="shared" si="241"/>
        <v>2</v>
      </c>
      <c r="AW929" s="314">
        <f>P929-AG929</f>
        <v>1.2469999999999999</v>
      </c>
    </row>
    <row r="930" spans="2:49" x14ac:dyDescent="0.25">
      <c r="B930" s="24"/>
      <c r="C930" s="265" t="s">
        <v>760</v>
      </c>
      <c r="D930" s="23" t="str">
        <f>IFERROR(VLOOKUP($C930,'World Cup Players'!B:X,3,FALSE),0)</f>
        <v>us United States</v>
      </c>
      <c r="E930" s="30"/>
      <c r="F930" s="23">
        <f>IFERROR(VLOOKUP($C930,'World Cup Players'!B:X,9,FALSE),0)</f>
        <v>360</v>
      </c>
      <c r="G930" s="23">
        <f>IFERROR(VLOOKUP($C930,'World Cup Players'!B:X,11,FALSE),0)</f>
        <v>0</v>
      </c>
      <c r="H930" s="23">
        <f>IFERROR(VLOOKUP($C930,'World Cup Players'!B:X,12,FALSE),0)</f>
        <v>0</v>
      </c>
      <c r="I930" s="23">
        <f>IFERROR(VLOOKUP($C930,'GAME WINNING GOALS'!A:B,2,FALSE),0)</f>
        <v>0</v>
      </c>
      <c r="J930" s="23">
        <f>IFERROR(VLOOKUP($C930,'World Cup Players'!B:X,17,FALSE),0)</f>
        <v>0</v>
      </c>
      <c r="K930" s="23">
        <f>IFERROR(VLOOKUP($C930,'World Cup Players'!B:X,18,FALSE),0)</f>
        <v>0</v>
      </c>
      <c r="L930" s="44">
        <f>IFERROR(VLOOKUP($C930,'World Cup GK'!B:AE,16,FALSE),0)</f>
        <v>3</v>
      </c>
      <c r="M930" s="44">
        <f>IFERROR(VLOOKUP($C930,'World Cup GK'!B:AE,19,FALSE),0)</f>
        <v>2</v>
      </c>
      <c r="N930" s="44">
        <f>IFERROR(VLOOKUP($C930,'World Cup GK'!B:AE,14,FALSE),0)</f>
        <v>8</v>
      </c>
      <c r="O930" s="44">
        <f>IFERROR(VLOOKUP($C930,'World Cup GK'!B:AE,11,FALSE),0)</f>
        <v>5</v>
      </c>
      <c r="P930" s="43">
        <f t="shared" si="234"/>
        <v>8.3379999999999992</v>
      </c>
      <c r="S930" s="24"/>
      <c r="T930" s="265" t="s">
        <v>760</v>
      </c>
      <c r="U930" s="23" t="s">
        <v>885</v>
      </c>
      <c r="V930" s="30"/>
      <c r="W930" s="23">
        <v>360</v>
      </c>
      <c r="X930" s="23">
        <v>0</v>
      </c>
      <c r="Y930" s="23">
        <v>0</v>
      </c>
      <c r="Z930" s="23">
        <v>0</v>
      </c>
      <c r="AA930" s="23">
        <v>0</v>
      </c>
      <c r="AB930" s="23">
        <v>0</v>
      </c>
      <c r="AC930" s="44">
        <v>3</v>
      </c>
      <c r="AD930" s="44">
        <v>2</v>
      </c>
      <c r="AE930" s="44">
        <v>8</v>
      </c>
      <c r="AF930" s="44">
        <v>5</v>
      </c>
      <c r="AG930" s="43">
        <v>8.3379999999999992</v>
      </c>
      <c r="AI930" s="24"/>
      <c r="AJ930" s="265" t="s">
        <v>760</v>
      </c>
      <c r="AK930" s="23" t="s">
        <v>885</v>
      </c>
      <c r="AL930" s="30"/>
      <c r="AM930" s="397">
        <f t="shared" si="243"/>
        <v>0</v>
      </c>
      <c r="AN930" s="397">
        <f t="shared" si="244"/>
        <v>0</v>
      </c>
      <c r="AO930" s="397">
        <f t="shared" si="244"/>
        <v>0</v>
      </c>
      <c r="AP930" s="397">
        <f t="shared" si="245"/>
        <v>0</v>
      </c>
      <c r="AQ930" s="397">
        <f t="shared" si="245"/>
        <v>0</v>
      </c>
      <c r="AR930" s="397">
        <f t="shared" si="245"/>
        <v>0</v>
      </c>
      <c r="AS930" s="397">
        <f t="shared" si="241"/>
        <v>0</v>
      </c>
      <c r="AT930" s="397">
        <f t="shared" si="241"/>
        <v>0</v>
      </c>
      <c r="AU930" s="397">
        <f t="shared" si="241"/>
        <v>0</v>
      </c>
      <c r="AV930" s="397">
        <f t="shared" si="241"/>
        <v>0</v>
      </c>
      <c r="AW930" s="314">
        <f t="shared" si="248"/>
        <v>0</v>
      </c>
    </row>
    <row r="931" spans="2:49" x14ac:dyDescent="0.25">
      <c r="B931" s="24"/>
      <c r="C931" s="265" t="s">
        <v>763</v>
      </c>
      <c r="D931" s="23" t="str">
        <f>IFERROR(VLOOKUP($C931,'World Cup Players'!B:X,3,FALSE),0)</f>
        <v>ci Côte d'Ivoire</v>
      </c>
      <c r="E931" s="30"/>
      <c r="F931" s="23">
        <f>IFERROR(VLOOKUP($C931,'World Cup Players'!B:X,9,FALSE),0)</f>
        <v>360</v>
      </c>
      <c r="G931" s="23">
        <f>IFERROR(VLOOKUP($C931,'World Cup Players'!B:X,11,FALSE),0)</f>
        <v>0</v>
      </c>
      <c r="H931" s="23">
        <f>IFERROR(VLOOKUP($C931,'World Cup Players'!B:X,12,FALSE),0)</f>
        <v>0</v>
      </c>
      <c r="I931" s="23">
        <f>IFERROR(VLOOKUP($C931,'GAME WINNING GOALS'!A:B,2,FALSE),0)</f>
        <v>0</v>
      </c>
      <c r="J931" s="23">
        <f>IFERROR(VLOOKUP($C931,'World Cup Players'!#REF!,16,FALSE),0)</f>
        <v>0</v>
      </c>
      <c r="K931" s="23">
        <f>IFERROR(VLOOKUP($C931,'World Cup Players'!#REF!,16,FALSE),0)</f>
        <v>0</v>
      </c>
      <c r="L931" s="44">
        <f>IFERROR(VLOOKUP($C931,'World Cup GK'!B:AE,16,FALSE),0)</f>
        <v>2</v>
      </c>
      <c r="M931" s="44">
        <f>IFERROR(VLOOKUP($C931,'World Cup GK'!B:AE,19,FALSE),0)</f>
        <v>2</v>
      </c>
      <c r="N931" s="44">
        <f>IFERROR(VLOOKUP($C931,'World Cup GK'!B:AE,14,FALSE),0)</f>
        <v>9</v>
      </c>
      <c r="O931" s="44">
        <f>IFERROR(VLOOKUP($C931,'World Cup GK'!B:AE,11,FALSE),0)</f>
        <v>4</v>
      </c>
      <c r="P931" s="43">
        <f t="shared" si="234"/>
        <v>7.7880000000000003</v>
      </c>
      <c r="S931" s="24"/>
      <c r="T931" s="265" t="s">
        <v>763</v>
      </c>
      <c r="U931" s="23" t="s">
        <v>1103</v>
      </c>
      <c r="V931" s="30"/>
      <c r="W931" s="23">
        <v>360</v>
      </c>
      <c r="X931" s="23">
        <v>0</v>
      </c>
      <c r="Y931" s="23">
        <v>0</v>
      </c>
      <c r="Z931" s="23">
        <v>0</v>
      </c>
      <c r="AA931" s="23">
        <v>0</v>
      </c>
      <c r="AB931" s="23">
        <v>0</v>
      </c>
      <c r="AC931" s="44">
        <v>2</v>
      </c>
      <c r="AD931" s="44">
        <v>2</v>
      </c>
      <c r="AE931" s="44">
        <v>9</v>
      </c>
      <c r="AF931" s="44">
        <v>4</v>
      </c>
      <c r="AG931" s="43">
        <v>7.7880000000000003</v>
      </c>
      <c r="AI931" s="24"/>
      <c r="AJ931" s="265" t="s">
        <v>763</v>
      </c>
      <c r="AK931" s="23" t="s">
        <v>1103</v>
      </c>
      <c r="AL931" s="30"/>
      <c r="AM931" s="397">
        <f t="shared" si="243"/>
        <v>0</v>
      </c>
      <c r="AN931" s="397">
        <f t="shared" si="244"/>
        <v>0</v>
      </c>
      <c r="AO931" s="397">
        <f t="shared" si="244"/>
        <v>0</v>
      </c>
      <c r="AP931" s="397">
        <f t="shared" si="245"/>
        <v>0</v>
      </c>
      <c r="AQ931" s="397">
        <f t="shared" si="245"/>
        <v>0</v>
      </c>
      <c r="AR931" s="397">
        <f t="shared" si="245"/>
        <v>0</v>
      </c>
      <c r="AS931" s="397">
        <f t="shared" si="241"/>
        <v>0</v>
      </c>
      <c r="AT931" s="397">
        <f t="shared" si="241"/>
        <v>0</v>
      </c>
      <c r="AU931" s="397">
        <f t="shared" si="241"/>
        <v>0</v>
      </c>
      <c r="AV931" s="397">
        <f t="shared" si="241"/>
        <v>0</v>
      </c>
      <c r="AW931" s="314">
        <f t="shared" si="248"/>
        <v>0</v>
      </c>
    </row>
    <row r="932" spans="2:49" x14ac:dyDescent="0.25">
      <c r="B932" s="24"/>
      <c r="C932" s="265" t="s">
        <v>158</v>
      </c>
      <c r="D932" s="23">
        <f>IFERROR(VLOOKUP($C932,'World Cup Players'!B:X,3,FALSE),0)</f>
        <v>0</v>
      </c>
      <c r="E932" s="30"/>
      <c r="L932" s="44"/>
      <c r="M932" s="44"/>
      <c r="N932" s="44"/>
      <c r="O932" s="44"/>
      <c r="S932" s="24"/>
      <c r="T932" s="265" t="s">
        <v>158</v>
      </c>
      <c r="U932" s="23">
        <v>0</v>
      </c>
      <c r="V932" s="30"/>
      <c r="W932" s="23">
        <v>0</v>
      </c>
      <c r="X932" s="23">
        <v>0</v>
      </c>
      <c r="Y932" s="23">
        <v>0</v>
      </c>
      <c r="Z932" s="23">
        <v>0</v>
      </c>
      <c r="AA932" s="23">
        <v>0</v>
      </c>
      <c r="AB932" s="23">
        <v>0</v>
      </c>
      <c r="AC932" s="44">
        <v>0</v>
      </c>
      <c r="AD932" s="44">
        <v>0</v>
      </c>
      <c r="AE932" s="44">
        <v>0</v>
      </c>
      <c r="AF932" s="44">
        <v>0</v>
      </c>
      <c r="AG932" s="43">
        <v>0</v>
      </c>
      <c r="AI932" s="24"/>
      <c r="AJ932" s="265" t="s">
        <v>158</v>
      </c>
      <c r="AK932" s="23">
        <v>0</v>
      </c>
      <c r="AL932" s="30"/>
      <c r="AM932" s="397">
        <f t="shared" si="243"/>
        <v>0</v>
      </c>
      <c r="AN932" s="397">
        <f t="shared" si="244"/>
        <v>0</v>
      </c>
      <c r="AO932" s="397">
        <f t="shared" si="244"/>
        <v>0</v>
      </c>
      <c r="AP932" s="397">
        <f t="shared" si="245"/>
        <v>0</v>
      </c>
      <c r="AQ932" s="397">
        <f t="shared" si="245"/>
        <v>0</v>
      </c>
      <c r="AR932" s="397">
        <f t="shared" si="245"/>
        <v>0</v>
      </c>
      <c r="AS932" s="397">
        <f t="shared" si="241"/>
        <v>0</v>
      </c>
      <c r="AT932" s="397">
        <f t="shared" si="241"/>
        <v>0</v>
      </c>
      <c r="AU932" s="397">
        <f t="shared" si="241"/>
        <v>0</v>
      </c>
      <c r="AV932" s="397">
        <f t="shared" si="241"/>
        <v>0</v>
      </c>
      <c r="AW932" s="314">
        <f t="shared" ref="AW932:AW938" si="252">P932-AG932</f>
        <v>0</v>
      </c>
    </row>
    <row r="933" spans="2:49" x14ac:dyDescent="0.25">
      <c r="B933" s="24"/>
      <c r="C933" s="265" t="s">
        <v>133</v>
      </c>
      <c r="D933" s="23">
        <f>IFERROR(VLOOKUP($C933,'World Cup Players'!B:X,3,FALSE),0)</f>
        <v>0</v>
      </c>
      <c r="E933" s="30"/>
      <c r="L933" s="44"/>
      <c r="M933" s="44"/>
      <c r="N933" s="44"/>
      <c r="O933" s="44"/>
      <c r="S933" s="24"/>
      <c r="T933" s="265" t="s">
        <v>133</v>
      </c>
      <c r="U933" s="23">
        <v>0</v>
      </c>
      <c r="V933" s="30"/>
      <c r="W933" s="23">
        <v>0</v>
      </c>
      <c r="X933" s="23">
        <v>0</v>
      </c>
      <c r="Y933" s="23">
        <v>0</v>
      </c>
      <c r="Z933" s="23">
        <v>0</v>
      </c>
      <c r="AA933" s="23">
        <v>0</v>
      </c>
      <c r="AB933" s="23">
        <v>0</v>
      </c>
      <c r="AC933" s="44">
        <v>0</v>
      </c>
      <c r="AD933" s="44">
        <v>0</v>
      </c>
      <c r="AE933" s="44">
        <v>0</v>
      </c>
      <c r="AF933" s="44">
        <v>0</v>
      </c>
      <c r="AG933" s="43">
        <v>0</v>
      </c>
      <c r="AI933" s="24"/>
      <c r="AJ933" s="265" t="s">
        <v>133</v>
      </c>
      <c r="AK933" s="23">
        <v>0</v>
      </c>
      <c r="AL933" s="30"/>
      <c r="AM933" s="397">
        <f t="shared" si="243"/>
        <v>0</v>
      </c>
      <c r="AN933" s="397">
        <f t="shared" si="244"/>
        <v>0</v>
      </c>
      <c r="AO933" s="397">
        <f t="shared" si="244"/>
        <v>0</v>
      </c>
      <c r="AP933" s="397">
        <f t="shared" si="245"/>
        <v>0</v>
      </c>
      <c r="AQ933" s="397">
        <f t="shared" si="245"/>
        <v>0</v>
      </c>
      <c r="AR933" s="397">
        <f t="shared" si="245"/>
        <v>0</v>
      </c>
      <c r="AS933" s="397">
        <f t="shared" si="241"/>
        <v>0</v>
      </c>
      <c r="AT933" s="397">
        <f t="shared" si="241"/>
        <v>0</v>
      </c>
      <c r="AU933" s="397">
        <f t="shared" si="241"/>
        <v>0</v>
      </c>
      <c r="AV933" s="397">
        <f t="shared" si="241"/>
        <v>0</v>
      </c>
      <c r="AW933" s="314">
        <f t="shared" si="252"/>
        <v>0</v>
      </c>
    </row>
    <row r="934" spans="2:49" x14ac:dyDescent="0.25">
      <c r="B934" s="24"/>
      <c r="C934" s="265" t="s">
        <v>155</v>
      </c>
      <c r="D934" s="23">
        <f>IFERROR(VLOOKUP($C934,'World Cup Players'!B:X,3,FALSE),0)</f>
        <v>0</v>
      </c>
      <c r="E934" s="30"/>
      <c r="L934" s="44"/>
      <c r="M934" s="44"/>
      <c r="N934" s="44"/>
      <c r="O934" s="44"/>
      <c r="S934" s="24"/>
      <c r="T934" s="265" t="s">
        <v>155</v>
      </c>
      <c r="U934" s="23">
        <v>0</v>
      </c>
      <c r="V934" s="30"/>
      <c r="W934" s="23">
        <v>0</v>
      </c>
      <c r="X934" s="23">
        <v>0</v>
      </c>
      <c r="Y934" s="23">
        <v>0</v>
      </c>
      <c r="Z934" s="23">
        <v>0</v>
      </c>
      <c r="AA934" s="23">
        <v>0</v>
      </c>
      <c r="AB934" s="23">
        <v>0</v>
      </c>
      <c r="AC934" s="44">
        <v>0</v>
      </c>
      <c r="AD934" s="44">
        <v>0</v>
      </c>
      <c r="AE934" s="44">
        <v>0</v>
      </c>
      <c r="AF934" s="44">
        <v>0</v>
      </c>
      <c r="AG934" s="43">
        <v>0</v>
      </c>
      <c r="AI934" s="24"/>
      <c r="AJ934" s="265" t="s">
        <v>155</v>
      </c>
      <c r="AK934" s="23">
        <v>0</v>
      </c>
      <c r="AL934" s="30"/>
      <c r="AM934" s="397">
        <f t="shared" si="243"/>
        <v>0</v>
      </c>
      <c r="AN934" s="397">
        <f t="shared" si="244"/>
        <v>0</v>
      </c>
      <c r="AO934" s="397">
        <f t="shared" si="244"/>
        <v>0</v>
      </c>
      <c r="AP934" s="397">
        <f t="shared" si="245"/>
        <v>0</v>
      </c>
      <c r="AQ934" s="397">
        <f t="shared" si="245"/>
        <v>0</v>
      </c>
      <c r="AR934" s="397">
        <f t="shared" si="245"/>
        <v>0</v>
      </c>
      <c r="AS934" s="397">
        <f t="shared" si="241"/>
        <v>0</v>
      </c>
      <c r="AT934" s="397">
        <f t="shared" si="241"/>
        <v>0</v>
      </c>
      <c r="AU934" s="397">
        <f t="shared" si="241"/>
        <v>0</v>
      </c>
      <c r="AV934" s="397">
        <f t="shared" si="241"/>
        <v>0</v>
      </c>
      <c r="AW934" s="314">
        <f t="shared" si="252"/>
        <v>0</v>
      </c>
    </row>
    <row r="935" spans="2:49" x14ac:dyDescent="0.25">
      <c r="B935" s="40" t="s">
        <v>777</v>
      </c>
      <c r="C935" s="293"/>
      <c r="D935" s="35">
        <f t="shared" ref="D935:E935" si="253">SUM(D936:D961)</f>
        <v>0</v>
      </c>
      <c r="E935" s="35">
        <f t="shared" si="253"/>
        <v>0</v>
      </c>
      <c r="F935" s="35">
        <f>SUM(F936:F965)</f>
        <v>10905</v>
      </c>
      <c r="G935" s="35">
        <f t="shared" ref="G935:O935" si="254">SUM(G936:G965)</f>
        <v>29</v>
      </c>
      <c r="H935" s="35">
        <f t="shared" si="254"/>
        <v>18</v>
      </c>
      <c r="I935" s="35">
        <f t="shared" si="254"/>
        <v>10</v>
      </c>
      <c r="J935" s="35">
        <f t="shared" si="254"/>
        <v>8</v>
      </c>
      <c r="K935" s="35">
        <f t="shared" si="254"/>
        <v>0</v>
      </c>
      <c r="L935" s="35">
        <f>SUM(L936:L965)</f>
        <v>19</v>
      </c>
      <c r="M935" s="35">
        <f t="shared" si="254"/>
        <v>14</v>
      </c>
      <c r="N935" s="35">
        <f t="shared" si="254"/>
        <v>55</v>
      </c>
      <c r="O935" s="35">
        <f t="shared" si="254"/>
        <v>24</v>
      </c>
      <c r="P935" s="43">
        <f t="shared" ref="P935:P993" si="255">SUM((F935*0.0083)+G935+H935+I935+L935+M935+(N935*0.2))-((J935*0.25)+(K935*0.5))-(O935*0.25)</f>
        <v>183.51150000000001</v>
      </c>
      <c r="S935" s="40" t="s">
        <v>777</v>
      </c>
      <c r="T935" s="293"/>
      <c r="U935" s="35">
        <v>0</v>
      </c>
      <c r="V935" s="35">
        <v>0</v>
      </c>
      <c r="W935" s="35">
        <v>8863</v>
      </c>
      <c r="X935" s="35">
        <v>25</v>
      </c>
      <c r="Y935" s="35">
        <v>16</v>
      </c>
      <c r="Z935" s="35">
        <v>7</v>
      </c>
      <c r="AA935" s="35">
        <v>6</v>
      </c>
      <c r="AB935" s="35">
        <v>0</v>
      </c>
      <c r="AC935" s="35">
        <v>16</v>
      </c>
      <c r="AD935" s="35">
        <v>13</v>
      </c>
      <c r="AE935" s="35">
        <v>40</v>
      </c>
      <c r="AF935" s="35">
        <v>18</v>
      </c>
      <c r="AG935" s="43">
        <v>152.56290000000001</v>
      </c>
      <c r="AI935" s="40" t="s">
        <v>777</v>
      </c>
      <c r="AJ935" s="293"/>
      <c r="AK935" s="35">
        <v>0</v>
      </c>
      <c r="AL935" s="35">
        <v>0</v>
      </c>
      <c r="AM935" s="397">
        <f t="shared" si="243"/>
        <v>2042</v>
      </c>
      <c r="AN935" s="397">
        <f t="shared" si="244"/>
        <v>4</v>
      </c>
      <c r="AO935" s="397">
        <f t="shared" si="244"/>
        <v>2</v>
      </c>
      <c r="AP935" s="397">
        <f t="shared" si="245"/>
        <v>3</v>
      </c>
      <c r="AQ935" s="397">
        <f t="shared" si="245"/>
        <v>2</v>
      </c>
      <c r="AR935" s="397">
        <f t="shared" si="245"/>
        <v>0</v>
      </c>
      <c r="AS935" s="397">
        <f t="shared" si="241"/>
        <v>3</v>
      </c>
      <c r="AT935" s="397">
        <f t="shared" si="241"/>
        <v>1</v>
      </c>
      <c r="AU935" s="397">
        <f t="shared" si="241"/>
        <v>15</v>
      </c>
      <c r="AV935" s="397">
        <f t="shared" si="241"/>
        <v>6</v>
      </c>
      <c r="AW935" s="314">
        <f t="shared" si="252"/>
        <v>30.948599999999999</v>
      </c>
    </row>
    <row r="936" spans="2:49" x14ac:dyDescent="0.25">
      <c r="B936" s="24"/>
      <c r="C936" s="265" t="s">
        <v>425</v>
      </c>
      <c r="D936" s="23" t="str">
        <f>IFERROR(VLOOKUP($C936,'World Cup Players'!B:X,3,FALSE),0)</f>
        <v>fr France</v>
      </c>
      <c r="E936" s="30"/>
      <c r="F936" s="23">
        <f>IFERROR(VLOOKUP($C936,'World Cup Players'!B:X,9,FALSE),0)</f>
        <v>605</v>
      </c>
      <c r="G936" s="23">
        <f>IFERROR(VLOOKUP($C936,'World Cup Players'!B:X,11,FALSE),0)</f>
        <v>8</v>
      </c>
      <c r="H936" s="23">
        <f>IFERROR(VLOOKUP($C936,'World Cup Players'!B:X,12,FALSE),0)</f>
        <v>3</v>
      </c>
      <c r="I936" s="23">
        <f>IFERROR(VLOOKUP($C936,'GAME WINNING GOALS'!A:B,2,FALSE),0)</f>
        <v>4</v>
      </c>
      <c r="J936" s="23">
        <f>IFERROR(VLOOKUP($C936,'World Cup Players'!B:X,17,FALSE),0)</f>
        <v>1</v>
      </c>
      <c r="K936" s="23">
        <f>IFERROR(VLOOKUP($C936,'World Cup Players'!B:X,18,FALSE),0)</f>
        <v>0</v>
      </c>
      <c r="L936" s="44">
        <f>IFERROR(VLOOKUP($C936,'World Cup GK'!B:AE,16,FALSE),0)</f>
        <v>0</v>
      </c>
      <c r="M936" s="44">
        <f>IFERROR(VLOOKUP($C936,'World Cup GK'!B:AE,19,FALSE),0)</f>
        <v>0</v>
      </c>
      <c r="N936" s="44">
        <f>IFERROR(VLOOKUP($C936,'World Cup GK'!B:AE,14,FALSE),0)</f>
        <v>0</v>
      </c>
      <c r="O936" s="44">
        <f>IFERROR(VLOOKUP($C936,'World Cup GK'!B:AE,11,FALSE),0)</f>
        <v>0</v>
      </c>
      <c r="P936" s="43">
        <f t="shared" si="255"/>
        <v>19.7715</v>
      </c>
      <c r="S936" s="24"/>
      <c r="T936" s="265" t="s">
        <v>425</v>
      </c>
      <c r="U936" s="23" t="s">
        <v>1420</v>
      </c>
      <c r="V936" s="30"/>
      <c r="W936" s="23">
        <v>439</v>
      </c>
      <c r="X936" s="23">
        <v>7</v>
      </c>
      <c r="Y936" s="23">
        <v>2</v>
      </c>
      <c r="Z936" s="23">
        <v>3</v>
      </c>
      <c r="AA936" s="23">
        <v>0</v>
      </c>
      <c r="AB936" s="23">
        <v>0</v>
      </c>
      <c r="AC936" s="44">
        <v>0</v>
      </c>
      <c r="AD936" s="44">
        <v>0</v>
      </c>
      <c r="AE936" s="44">
        <v>0</v>
      </c>
      <c r="AF936" s="44">
        <v>0</v>
      </c>
      <c r="AG936" s="43">
        <v>15.643699999999999</v>
      </c>
      <c r="AI936" s="24"/>
      <c r="AJ936" s="265" t="s">
        <v>425</v>
      </c>
      <c r="AK936" s="23" t="s">
        <v>1420</v>
      </c>
      <c r="AL936" s="30"/>
      <c r="AM936" s="397">
        <f t="shared" si="243"/>
        <v>166</v>
      </c>
      <c r="AN936" s="397">
        <f t="shared" si="244"/>
        <v>1</v>
      </c>
      <c r="AO936" s="397">
        <f t="shared" si="244"/>
        <v>1</v>
      </c>
      <c r="AP936" s="397">
        <f t="shared" si="245"/>
        <v>1</v>
      </c>
      <c r="AQ936" s="397">
        <f t="shared" si="245"/>
        <v>1</v>
      </c>
      <c r="AR936" s="397">
        <f t="shared" si="245"/>
        <v>0</v>
      </c>
      <c r="AS936" s="397">
        <f t="shared" si="241"/>
        <v>0</v>
      </c>
      <c r="AT936" s="397">
        <f t="shared" si="241"/>
        <v>0</v>
      </c>
      <c r="AU936" s="397">
        <f t="shared" si="241"/>
        <v>0</v>
      </c>
      <c r="AV936" s="397">
        <f t="shared" si="241"/>
        <v>0</v>
      </c>
      <c r="AW936" s="314">
        <f t="shared" si="252"/>
        <v>4.1278000000000006</v>
      </c>
    </row>
    <row r="937" spans="2:49" x14ac:dyDescent="0.25">
      <c r="B937" s="24"/>
      <c r="C937" s="265" t="s">
        <v>555</v>
      </c>
      <c r="D937" s="23" t="str">
        <f>IFERROR(VLOOKUP($C937,'World Cup Players'!B:X,3,FALSE),0)</f>
        <v>es Spain</v>
      </c>
      <c r="E937" s="30"/>
      <c r="F937" s="23">
        <f>IFERROR(VLOOKUP($C937,'World Cup Players'!B:X,9,FALSE),0)</f>
        <v>494</v>
      </c>
      <c r="G937" s="23">
        <f>IFERROR(VLOOKUP($C937,'World Cup Players'!B:X,11,FALSE),0)</f>
        <v>1</v>
      </c>
      <c r="H937" s="23">
        <f>IFERROR(VLOOKUP($C937,'World Cup Players'!B:X,12,FALSE),0)</f>
        <v>0</v>
      </c>
      <c r="I937" s="23">
        <f>IFERROR(VLOOKUP($C937,'GAME WINNING GOALS'!A:B,2,FALSE),0)</f>
        <v>1</v>
      </c>
      <c r="J937" s="23">
        <f>IFERROR(VLOOKUP($C937,'World Cup Players'!B:X,17,FALSE),0)</f>
        <v>0</v>
      </c>
      <c r="K937" s="23">
        <f>IFERROR(VLOOKUP($C937,'World Cup Players'!B:X,18,FALSE),0)</f>
        <v>0</v>
      </c>
      <c r="L937" s="44">
        <f>IFERROR(VLOOKUP($C937,'World Cup GK'!B:AE,16,FALSE),0)</f>
        <v>0</v>
      </c>
      <c r="M937" s="44">
        <f>IFERROR(VLOOKUP($C937,'World Cup GK'!B:AE,19,FALSE),0)</f>
        <v>0</v>
      </c>
      <c r="N937" s="44">
        <f>IFERROR(VLOOKUP($C937,'World Cup GK'!B:AE,14,FALSE),0)</f>
        <v>0</v>
      </c>
      <c r="O937" s="44">
        <f>IFERROR(VLOOKUP($C937,'World Cup GK'!B:AE,11,FALSE),0)</f>
        <v>0</v>
      </c>
      <c r="P937" s="43">
        <f t="shared" si="255"/>
        <v>6.1002000000000001</v>
      </c>
      <c r="S937" s="24"/>
      <c r="T937" s="265" t="s">
        <v>555</v>
      </c>
      <c r="U937" s="23" t="s">
        <v>1275</v>
      </c>
      <c r="V937" s="30"/>
      <c r="W937" s="23">
        <v>314</v>
      </c>
      <c r="X937" s="23">
        <v>1</v>
      </c>
      <c r="Y937" s="23">
        <v>0</v>
      </c>
      <c r="Z937" s="23">
        <v>1</v>
      </c>
      <c r="AA937" s="23">
        <v>0</v>
      </c>
      <c r="AB937" s="23">
        <v>0</v>
      </c>
      <c r="AC937" s="44">
        <v>0</v>
      </c>
      <c r="AD937" s="44">
        <v>0</v>
      </c>
      <c r="AE937" s="44">
        <v>0</v>
      </c>
      <c r="AF937" s="44">
        <v>0</v>
      </c>
      <c r="AG937" s="43">
        <v>4.6061999999999994</v>
      </c>
      <c r="AI937" s="24"/>
      <c r="AJ937" s="265" t="s">
        <v>555</v>
      </c>
      <c r="AK937" s="23" t="s">
        <v>1275</v>
      </c>
      <c r="AL937" s="30"/>
      <c r="AM937" s="397">
        <f t="shared" si="243"/>
        <v>180</v>
      </c>
      <c r="AN937" s="397">
        <f t="shared" si="244"/>
        <v>0</v>
      </c>
      <c r="AO937" s="397">
        <f t="shared" si="244"/>
        <v>0</v>
      </c>
      <c r="AP937" s="397">
        <f t="shared" si="245"/>
        <v>0</v>
      </c>
      <c r="AQ937" s="397">
        <f t="shared" si="245"/>
        <v>0</v>
      </c>
      <c r="AR937" s="397">
        <f t="shared" si="245"/>
        <v>0</v>
      </c>
      <c r="AS937" s="397">
        <f t="shared" si="241"/>
        <v>0</v>
      </c>
      <c r="AT937" s="397">
        <f t="shared" si="241"/>
        <v>0</v>
      </c>
      <c r="AU937" s="397">
        <f t="shared" si="241"/>
        <v>0</v>
      </c>
      <c r="AV937" s="397">
        <f t="shared" si="241"/>
        <v>0</v>
      </c>
      <c r="AW937" s="314">
        <f t="shared" si="252"/>
        <v>1.4940000000000007</v>
      </c>
    </row>
    <row r="938" spans="2:49" x14ac:dyDescent="0.25">
      <c r="B938" s="24"/>
      <c r="C938" s="265" t="s">
        <v>455</v>
      </c>
      <c r="D938" s="23" t="str">
        <f>IFERROR(VLOOKUP($C938,'World Cup Players'!B:X,3,FALSE),0)</f>
        <v>be Belgium</v>
      </c>
      <c r="E938" s="30"/>
      <c r="F938" s="23">
        <f>IFERROR(VLOOKUP($C938,'World Cup Players'!B:X,9,FALSE),0)</f>
        <v>382</v>
      </c>
      <c r="G938" s="23">
        <f>IFERROR(VLOOKUP($C938,'World Cup Players'!B:X,11,FALSE),0)</f>
        <v>1</v>
      </c>
      <c r="H938" s="23">
        <f>IFERROR(VLOOKUP($C938,'World Cup Players'!B:X,12,FALSE),0)</f>
        <v>0</v>
      </c>
      <c r="I938" s="23">
        <f>IFERROR(VLOOKUP($C938,'GAME WINNING GOALS'!A:B,2,FALSE),0)</f>
        <v>0</v>
      </c>
      <c r="J938" s="23">
        <f>IFERROR(VLOOKUP($C938,'World Cup Players'!B:X,17,FALSE),0)</f>
        <v>1</v>
      </c>
      <c r="K938" s="23">
        <f>IFERROR(VLOOKUP($C938,'World Cup Players'!B:X,18,FALSE),0)</f>
        <v>0</v>
      </c>
      <c r="L938" s="44">
        <f>IFERROR(VLOOKUP($C938,'World Cup GK'!B:AE,16,FALSE),0)</f>
        <v>0</v>
      </c>
      <c r="M938" s="44">
        <f>IFERROR(VLOOKUP($C938,'World Cup GK'!B:AE,19,FALSE),0)</f>
        <v>0</v>
      </c>
      <c r="N938" s="44">
        <f>IFERROR(VLOOKUP($C938,'World Cup GK'!B:AE,14,FALSE),0)</f>
        <v>0</v>
      </c>
      <c r="O938" s="44">
        <f>IFERROR(VLOOKUP($C938,'World Cup GK'!B:AE,11,FALSE),0)</f>
        <v>0</v>
      </c>
      <c r="P938" s="43">
        <f t="shared" si="255"/>
        <v>3.9206000000000003</v>
      </c>
      <c r="S938" s="24"/>
      <c r="T938" s="265" t="s">
        <v>455</v>
      </c>
      <c r="U938" s="23" t="s">
        <v>1270</v>
      </c>
      <c r="V938" s="30"/>
      <c r="W938" s="23">
        <v>297</v>
      </c>
      <c r="X938" s="23">
        <v>1</v>
      </c>
      <c r="Y938" s="23">
        <v>0</v>
      </c>
      <c r="Z938" s="23">
        <v>0</v>
      </c>
      <c r="AA938" s="23">
        <v>0</v>
      </c>
      <c r="AB938" s="23">
        <v>0</v>
      </c>
      <c r="AC938" s="44">
        <v>0</v>
      </c>
      <c r="AD938" s="44">
        <v>0</v>
      </c>
      <c r="AE938" s="44">
        <v>0</v>
      </c>
      <c r="AF938" s="44">
        <v>0</v>
      </c>
      <c r="AG938" s="43">
        <v>3.4651000000000001</v>
      </c>
      <c r="AI938" s="24"/>
      <c r="AJ938" s="265" t="s">
        <v>455</v>
      </c>
      <c r="AK938" s="23" t="s">
        <v>1270</v>
      </c>
      <c r="AL938" s="30"/>
      <c r="AM938" s="397">
        <f t="shared" si="243"/>
        <v>85</v>
      </c>
      <c r="AN938" s="397">
        <f t="shared" si="244"/>
        <v>0</v>
      </c>
      <c r="AO938" s="397">
        <f t="shared" si="244"/>
        <v>0</v>
      </c>
      <c r="AP938" s="397">
        <f t="shared" si="245"/>
        <v>0</v>
      </c>
      <c r="AQ938" s="397">
        <f t="shared" si="245"/>
        <v>1</v>
      </c>
      <c r="AR938" s="397">
        <f t="shared" si="245"/>
        <v>0</v>
      </c>
      <c r="AS938" s="397">
        <f t="shared" si="241"/>
        <v>0</v>
      </c>
      <c r="AT938" s="397">
        <f t="shared" si="241"/>
        <v>0</v>
      </c>
      <c r="AU938" s="397">
        <f t="shared" si="241"/>
        <v>0</v>
      </c>
      <c r="AV938" s="397">
        <f t="shared" si="241"/>
        <v>0</v>
      </c>
      <c r="AW938" s="314">
        <f t="shared" si="252"/>
        <v>0.45550000000000024</v>
      </c>
    </row>
    <row r="939" spans="2:49" x14ac:dyDescent="0.25">
      <c r="B939" s="24"/>
      <c r="C939" s="265" t="s">
        <v>249</v>
      </c>
      <c r="D939" s="23" t="str">
        <f>IFERROR(VLOOKUP($C939,'World Cup Players'!B:X,3,FALSE),0)</f>
        <v>br Brazil</v>
      </c>
      <c r="E939" s="30"/>
      <c r="F939" s="23">
        <f>IFERROR(VLOOKUP($C939,'World Cup Players'!B:X,9,FALSE),0)</f>
        <v>129</v>
      </c>
      <c r="G939" s="23">
        <f>IFERROR(VLOOKUP($C939,'World Cup Players'!B:X,11,FALSE),0)</f>
        <v>0</v>
      </c>
      <c r="H939" s="23">
        <f>IFERROR(VLOOKUP($C939,'World Cup Players'!B:X,12,FALSE),0)</f>
        <v>0</v>
      </c>
      <c r="I939" s="23">
        <f>IFERROR(VLOOKUP($C939,'GAME WINNING GOALS'!A:B,2,FALSE),0)</f>
        <v>0</v>
      </c>
      <c r="J939" s="23">
        <f>IFERROR(VLOOKUP($C939,'World Cup Players'!B:X,17,FALSE),0)</f>
        <v>0</v>
      </c>
      <c r="K939" s="23">
        <f>IFERROR(VLOOKUP($C939,'World Cup Players'!B:X,18,FALSE),0)</f>
        <v>0</v>
      </c>
      <c r="L939" s="44">
        <f>IFERROR(VLOOKUP($C939,'World Cup GK'!B:AE,16,FALSE),0)</f>
        <v>0</v>
      </c>
      <c r="M939" s="44">
        <f>IFERROR(VLOOKUP($C939,'World Cup GK'!B:AE,19,FALSE),0)</f>
        <v>0</v>
      </c>
      <c r="N939" s="44">
        <f>IFERROR(VLOOKUP($C939,'World Cup GK'!B:AE,14,FALSE),0)</f>
        <v>0</v>
      </c>
      <c r="O939" s="44">
        <f>IFERROR(VLOOKUP($C939,'World Cup GK'!B:AE,11,FALSE),0)</f>
        <v>0</v>
      </c>
      <c r="P939" s="43">
        <f t="shared" si="255"/>
        <v>1.0707</v>
      </c>
      <c r="S939" s="24"/>
      <c r="T939" s="265" t="s">
        <v>249</v>
      </c>
      <c r="U939" s="23" t="s">
        <v>989</v>
      </c>
      <c r="V939" s="30"/>
      <c r="W939" s="23">
        <v>129</v>
      </c>
      <c r="X939" s="23">
        <v>0</v>
      </c>
      <c r="Y939" s="23">
        <v>0</v>
      </c>
      <c r="Z939" s="23">
        <v>0</v>
      </c>
      <c r="AA939" s="23">
        <v>0</v>
      </c>
      <c r="AB939" s="23">
        <v>0</v>
      </c>
      <c r="AC939" s="44">
        <v>0</v>
      </c>
      <c r="AD939" s="44">
        <v>0</v>
      </c>
      <c r="AE939" s="44">
        <v>0</v>
      </c>
      <c r="AF939" s="44">
        <v>0</v>
      </c>
      <c r="AG939" s="43">
        <v>1.0707</v>
      </c>
      <c r="AI939" s="24"/>
      <c r="AJ939" s="265" t="s">
        <v>249</v>
      </c>
      <c r="AK939" s="23" t="s">
        <v>989</v>
      </c>
      <c r="AL939" s="30"/>
      <c r="AM939" s="397">
        <f t="shared" si="243"/>
        <v>0</v>
      </c>
      <c r="AN939" s="397">
        <f t="shared" si="244"/>
        <v>0</v>
      </c>
      <c r="AO939" s="397">
        <f t="shared" si="244"/>
        <v>0</v>
      </c>
      <c r="AP939" s="397">
        <f t="shared" si="245"/>
        <v>0</v>
      </c>
      <c r="AQ939" s="397">
        <f t="shared" si="245"/>
        <v>0</v>
      </c>
      <c r="AR939" s="397">
        <f t="shared" si="245"/>
        <v>0</v>
      </c>
      <c r="AS939" s="397">
        <f t="shared" si="241"/>
        <v>0</v>
      </c>
      <c r="AT939" s="397">
        <f t="shared" si="241"/>
        <v>0</v>
      </c>
      <c r="AU939" s="397">
        <f t="shared" si="241"/>
        <v>0</v>
      </c>
      <c r="AV939" s="397">
        <f t="shared" si="241"/>
        <v>0</v>
      </c>
      <c r="AW939" s="314">
        <f t="shared" si="248"/>
        <v>0</v>
      </c>
    </row>
    <row r="940" spans="2:49" x14ac:dyDescent="0.25">
      <c r="B940" s="24"/>
      <c r="C940" s="265" t="s">
        <v>645</v>
      </c>
      <c r="D940" s="23" t="str">
        <f>IFERROR(VLOOKUP($C940,'World Cup Players'!B:X,3,FALSE),0)</f>
        <v>es Spain</v>
      </c>
      <c r="E940" s="30"/>
      <c r="F940" s="23">
        <f>IFERROR(VLOOKUP($C940,'World Cup Players'!B:X,9,FALSE),0)</f>
        <v>540</v>
      </c>
      <c r="G940" s="23">
        <f>IFERROR(VLOOKUP($C940,'World Cup Players'!B:X,11,FALSE),0)</f>
        <v>5</v>
      </c>
      <c r="H940" s="23">
        <f>IFERROR(VLOOKUP($C940,'World Cup Players'!B:X,12,FALSE),0)</f>
        <v>1</v>
      </c>
      <c r="I940" s="23">
        <f>IFERROR(VLOOKUP($C940,'GAME WINNING GOALS'!A:B,2,FALSE),0)</f>
        <v>2</v>
      </c>
      <c r="J940" s="23">
        <f>IFERROR(VLOOKUP($C940,'World Cup Players'!B:X,17,FALSE),0)</f>
        <v>0</v>
      </c>
      <c r="K940" s="23">
        <f>IFERROR(VLOOKUP($C940,'World Cup Players'!B:X,18,FALSE),0)</f>
        <v>0</v>
      </c>
      <c r="L940" s="44">
        <f>IFERROR(VLOOKUP($C940,'World Cup GK'!B:AE,16,FALSE),0)</f>
        <v>0</v>
      </c>
      <c r="M940" s="44">
        <f>IFERROR(VLOOKUP($C940,'World Cup GK'!B:AE,19,FALSE),0)</f>
        <v>0</v>
      </c>
      <c r="N940" s="44">
        <f>IFERROR(VLOOKUP($C940,'World Cup GK'!B:AE,14,FALSE),0)</f>
        <v>0</v>
      </c>
      <c r="O940" s="44">
        <f>IFERROR(VLOOKUP($C940,'World Cup GK'!B:AE,11,FALSE),0)</f>
        <v>0</v>
      </c>
      <c r="P940" s="43">
        <f t="shared" si="255"/>
        <v>12.481999999999999</v>
      </c>
      <c r="S940" s="24"/>
      <c r="T940" s="265" t="s">
        <v>645</v>
      </c>
      <c r="U940" s="23" t="s">
        <v>1275</v>
      </c>
      <c r="V940" s="30"/>
      <c r="W940" s="23">
        <v>389</v>
      </c>
      <c r="X940" s="23">
        <v>4</v>
      </c>
      <c r="Y940" s="23">
        <v>1</v>
      </c>
      <c r="Z940" s="23">
        <v>1</v>
      </c>
      <c r="AA940" s="23">
        <v>0</v>
      </c>
      <c r="AB940" s="23">
        <v>0</v>
      </c>
      <c r="AC940" s="44">
        <v>0</v>
      </c>
      <c r="AD940" s="44">
        <v>0</v>
      </c>
      <c r="AE940" s="44">
        <v>0</v>
      </c>
      <c r="AF940" s="44">
        <v>0</v>
      </c>
      <c r="AG940" s="43">
        <v>9.2286999999999999</v>
      </c>
      <c r="AI940" s="24"/>
      <c r="AJ940" s="265" t="s">
        <v>645</v>
      </c>
      <c r="AK940" s="23" t="s">
        <v>1275</v>
      </c>
      <c r="AL940" s="30"/>
      <c r="AM940" s="397">
        <f t="shared" si="243"/>
        <v>151</v>
      </c>
      <c r="AN940" s="397">
        <f t="shared" si="244"/>
        <v>1</v>
      </c>
      <c r="AO940" s="397">
        <f t="shared" si="244"/>
        <v>0</v>
      </c>
      <c r="AP940" s="397">
        <f t="shared" si="245"/>
        <v>1</v>
      </c>
      <c r="AQ940" s="397">
        <f t="shared" si="245"/>
        <v>0</v>
      </c>
      <c r="AR940" s="397">
        <f t="shared" si="245"/>
        <v>0</v>
      </c>
      <c r="AS940" s="397">
        <f t="shared" si="241"/>
        <v>0</v>
      </c>
      <c r="AT940" s="397">
        <f t="shared" si="241"/>
        <v>0</v>
      </c>
      <c r="AU940" s="397">
        <f t="shared" si="241"/>
        <v>0</v>
      </c>
      <c r="AV940" s="397">
        <f t="shared" si="241"/>
        <v>0</v>
      </c>
      <c r="AW940" s="314">
        <f t="shared" ref="AW940:AW942" si="256">P940-AG940</f>
        <v>3.2532999999999994</v>
      </c>
    </row>
    <row r="941" spans="2:49" x14ac:dyDescent="0.25">
      <c r="B941" s="24"/>
      <c r="C941" s="265" t="s">
        <v>467</v>
      </c>
      <c r="D941" s="23" t="str">
        <f>IFERROR(VLOOKUP($C941,'World Cup Players'!B:X,3,FALSE),0)</f>
        <v>es Spain</v>
      </c>
      <c r="E941" s="30"/>
      <c r="F941" s="23">
        <f>IFERROR(VLOOKUP($C941,'World Cup Players'!B:X,9,FALSE),0)</f>
        <v>626</v>
      </c>
      <c r="G941" s="23">
        <f>IFERROR(VLOOKUP($C941,'World Cup Players'!B:X,11,FALSE),0)</f>
        <v>0</v>
      </c>
      <c r="H941" s="23">
        <f>IFERROR(VLOOKUP($C941,'World Cup Players'!B:X,12,FALSE),0)</f>
        <v>0</v>
      </c>
      <c r="I941" s="23">
        <f>IFERROR(VLOOKUP($C941,'GAME WINNING GOALS'!A:B,2,FALSE),0)</f>
        <v>0</v>
      </c>
      <c r="J941" s="23">
        <f>IFERROR(VLOOKUP($C941,'World Cup Players'!B:X,17,FALSE),0)</f>
        <v>0</v>
      </c>
      <c r="K941" s="23">
        <f>IFERROR(VLOOKUP($C941,'World Cup Players'!B:X,18,FALSE),0)</f>
        <v>0</v>
      </c>
      <c r="L941" s="44">
        <f>IFERROR(VLOOKUP($C941,'World Cup GK'!B:AE,16,FALSE),0)</f>
        <v>0</v>
      </c>
      <c r="M941" s="44">
        <f>IFERROR(VLOOKUP($C941,'World Cup GK'!B:AE,19,FALSE),0)</f>
        <v>0</v>
      </c>
      <c r="N941" s="44">
        <f>IFERROR(VLOOKUP($C941,'World Cup GK'!B:AE,14,FALSE),0)</f>
        <v>0</v>
      </c>
      <c r="O941" s="44">
        <f>IFERROR(VLOOKUP($C941,'World Cup GK'!B:AE,11,FALSE),0)</f>
        <v>0</v>
      </c>
      <c r="P941" s="43">
        <f t="shared" si="255"/>
        <v>5.1958000000000002</v>
      </c>
      <c r="S941" s="24"/>
      <c r="T941" s="265" t="s">
        <v>467</v>
      </c>
      <c r="U941" s="23" t="s">
        <v>1275</v>
      </c>
      <c r="V941" s="30"/>
      <c r="W941" s="23">
        <v>446</v>
      </c>
      <c r="X941" s="23">
        <v>0</v>
      </c>
      <c r="Y941" s="23">
        <v>0</v>
      </c>
      <c r="Z941" s="23">
        <v>0</v>
      </c>
      <c r="AA941" s="23">
        <v>0</v>
      </c>
      <c r="AB941" s="23">
        <v>0</v>
      </c>
      <c r="AC941" s="44">
        <v>0</v>
      </c>
      <c r="AD941" s="44">
        <v>0</v>
      </c>
      <c r="AE941" s="44">
        <v>0</v>
      </c>
      <c r="AF941" s="44">
        <v>0</v>
      </c>
      <c r="AG941" s="43">
        <v>3.7018</v>
      </c>
      <c r="AI941" s="24"/>
      <c r="AJ941" s="265" t="s">
        <v>467</v>
      </c>
      <c r="AK941" s="23" t="s">
        <v>1275</v>
      </c>
      <c r="AL941" s="30"/>
      <c r="AM941" s="397">
        <f t="shared" si="243"/>
        <v>180</v>
      </c>
      <c r="AN941" s="397">
        <f t="shared" si="244"/>
        <v>0</v>
      </c>
      <c r="AO941" s="397">
        <f t="shared" si="244"/>
        <v>0</v>
      </c>
      <c r="AP941" s="397">
        <f t="shared" si="245"/>
        <v>0</v>
      </c>
      <c r="AQ941" s="397">
        <f t="shared" si="245"/>
        <v>0</v>
      </c>
      <c r="AR941" s="397">
        <f t="shared" si="245"/>
        <v>0</v>
      </c>
      <c r="AS941" s="397">
        <f t="shared" si="241"/>
        <v>0</v>
      </c>
      <c r="AT941" s="397">
        <f t="shared" si="241"/>
        <v>0</v>
      </c>
      <c r="AU941" s="397">
        <f t="shared" si="241"/>
        <v>0</v>
      </c>
      <c r="AV941" s="397">
        <f t="shared" si="241"/>
        <v>0</v>
      </c>
      <c r="AW941" s="314">
        <f t="shared" si="256"/>
        <v>1.4940000000000002</v>
      </c>
    </row>
    <row r="942" spans="2:49" x14ac:dyDescent="0.25">
      <c r="B942" s="24"/>
      <c r="C942" s="265" t="s">
        <v>442</v>
      </c>
      <c r="D942" s="23" t="str">
        <f>IFERROR(VLOOKUP($C942,'World Cup Players'!B:X,3,FALSE),0)</f>
        <v>fr France</v>
      </c>
      <c r="E942" s="30"/>
      <c r="F942" s="23">
        <f>IFERROR(VLOOKUP($C942,'World Cup Players'!B:X,9,FALSE),0)</f>
        <v>360</v>
      </c>
      <c r="G942" s="23">
        <f>IFERROR(VLOOKUP($C942,'World Cup Players'!B:X,11,FALSE),0)</f>
        <v>0</v>
      </c>
      <c r="H942" s="23">
        <f>IFERROR(VLOOKUP($C942,'World Cup Players'!B:X,12,FALSE),0)</f>
        <v>1</v>
      </c>
      <c r="I942" s="23">
        <f>IFERROR(VLOOKUP($C942,'GAME WINNING GOALS'!A:B,2,FALSE),0)</f>
        <v>0</v>
      </c>
      <c r="J942" s="23">
        <f>IFERROR(VLOOKUP($C942,'World Cup Players'!B:X,17,FALSE),0)</f>
        <v>1</v>
      </c>
      <c r="K942" s="23">
        <f>IFERROR(VLOOKUP($C942,'World Cup Players'!B:X,18,FALSE),0)</f>
        <v>0</v>
      </c>
      <c r="L942" s="44">
        <f>IFERROR(VLOOKUP($C942,'World Cup GK'!B:AE,16,FALSE),0)</f>
        <v>0</v>
      </c>
      <c r="M942" s="44">
        <f>IFERROR(VLOOKUP($C942,'World Cup GK'!B:AE,19,FALSE),0)</f>
        <v>0</v>
      </c>
      <c r="N942" s="44">
        <f>IFERROR(VLOOKUP($C942,'World Cup GK'!B:AE,14,FALSE),0)</f>
        <v>0</v>
      </c>
      <c r="O942" s="44">
        <f>IFERROR(VLOOKUP($C942,'World Cup GK'!B:AE,11,FALSE),0)</f>
        <v>0</v>
      </c>
      <c r="P942" s="43">
        <f t="shared" si="255"/>
        <v>3.738</v>
      </c>
      <c r="S942" s="24"/>
      <c r="T942" s="265" t="s">
        <v>442</v>
      </c>
      <c r="U942" s="23" t="s">
        <v>1420</v>
      </c>
      <c r="V942" s="30"/>
      <c r="W942" s="23">
        <v>270</v>
      </c>
      <c r="X942" s="23">
        <v>0</v>
      </c>
      <c r="Y942" s="23">
        <v>1</v>
      </c>
      <c r="Z942" s="23">
        <v>0</v>
      </c>
      <c r="AA942" s="23">
        <v>1</v>
      </c>
      <c r="AB942" s="23">
        <v>0</v>
      </c>
      <c r="AC942" s="44">
        <v>0</v>
      </c>
      <c r="AD942" s="44">
        <v>0</v>
      </c>
      <c r="AE942" s="44">
        <v>0</v>
      </c>
      <c r="AF942" s="44">
        <v>0</v>
      </c>
      <c r="AG942" s="43">
        <v>2.9910000000000001</v>
      </c>
      <c r="AI942" s="24"/>
      <c r="AJ942" s="265" t="s">
        <v>442</v>
      </c>
      <c r="AK942" s="23" t="s">
        <v>1420</v>
      </c>
      <c r="AL942" s="30"/>
      <c r="AM942" s="397">
        <f t="shared" si="243"/>
        <v>90</v>
      </c>
      <c r="AN942" s="397">
        <f t="shared" si="244"/>
        <v>0</v>
      </c>
      <c r="AO942" s="397">
        <f t="shared" si="244"/>
        <v>0</v>
      </c>
      <c r="AP942" s="397">
        <f t="shared" si="245"/>
        <v>0</v>
      </c>
      <c r="AQ942" s="397">
        <f t="shared" si="245"/>
        <v>0</v>
      </c>
      <c r="AR942" s="397">
        <f t="shared" si="245"/>
        <v>0</v>
      </c>
      <c r="AS942" s="397">
        <f t="shared" si="241"/>
        <v>0</v>
      </c>
      <c r="AT942" s="397">
        <f t="shared" si="241"/>
        <v>0</v>
      </c>
      <c r="AU942" s="397">
        <f t="shared" si="241"/>
        <v>0</v>
      </c>
      <c r="AV942" s="397">
        <f t="shared" si="241"/>
        <v>0</v>
      </c>
      <c r="AW942" s="314">
        <f t="shared" si="256"/>
        <v>0.74699999999999989</v>
      </c>
    </row>
    <row r="943" spans="2:49" x14ac:dyDescent="0.25">
      <c r="B943" s="24"/>
      <c r="C943" s="265" t="s">
        <v>254</v>
      </c>
      <c r="D943" s="23" t="str">
        <f>IFERROR(VLOOKUP($C943,'World Cup Players'!B:X,3,FALSE),0)</f>
        <v>ca Canada</v>
      </c>
      <c r="E943" s="30"/>
      <c r="F943" s="23">
        <f>IFERROR(VLOOKUP($C943,'World Cup Players'!B:X,9,FALSE),0)</f>
        <v>420</v>
      </c>
      <c r="G943" s="23">
        <f>IFERROR(VLOOKUP($C943,'World Cup Players'!B:X,11,FALSE),0)</f>
        <v>3</v>
      </c>
      <c r="H943" s="23">
        <f>IFERROR(VLOOKUP($C943,'World Cup Players'!B:X,12,FALSE),0)</f>
        <v>0</v>
      </c>
      <c r="I943" s="23">
        <f>IFERROR(VLOOKUP($C943,'GAME WINNING GOALS'!A:B,2,FALSE),0)</f>
        <v>0</v>
      </c>
      <c r="J943" s="23">
        <f>IFERROR(VLOOKUP($C943,'World Cup Players'!B:X,17,FALSE),0)</f>
        <v>1</v>
      </c>
      <c r="K943" s="23">
        <f>IFERROR(VLOOKUP($C943,'World Cup Players'!B:X,18,FALSE),0)</f>
        <v>0</v>
      </c>
      <c r="L943" s="44">
        <f>IFERROR(VLOOKUP($C943,'World Cup GK'!B:AE,16,FALSE),0)</f>
        <v>0</v>
      </c>
      <c r="M943" s="44">
        <f>IFERROR(VLOOKUP($C943,'World Cup GK'!B:AE,19,FALSE),0)</f>
        <v>0</v>
      </c>
      <c r="N943" s="44">
        <f>IFERROR(VLOOKUP($C943,'World Cup GK'!B:AE,14,FALSE),0)</f>
        <v>0</v>
      </c>
      <c r="O943" s="44">
        <f>IFERROR(VLOOKUP($C943,'World Cup GK'!B:AE,11,FALSE),0)</f>
        <v>0</v>
      </c>
      <c r="P943" s="43">
        <f t="shared" si="255"/>
        <v>6.2360000000000007</v>
      </c>
      <c r="S943" s="24"/>
      <c r="T943" s="265" t="s">
        <v>254</v>
      </c>
      <c r="U943" s="23" t="s">
        <v>887</v>
      </c>
      <c r="V943" s="30"/>
      <c r="W943" s="23">
        <v>420</v>
      </c>
      <c r="X943" s="23">
        <v>3</v>
      </c>
      <c r="Y943" s="23">
        <v>0</v>
      </c>
      <c r="Z943" s="23">
        <v>0</v>
      </c>
      <c r="AA943" s="23">
        <v>1</v>
      </c>
      <c r="AB943" s="23">
        <v>0</v>
      </c>
      <c r="AC943" s="44">
        <v>0</v>
      </c>
      <c r="AD943" s="44">
        <v>0</v>
      </c>
      <c r="AE943" s="44">
        <v>0</v>
      </c>
      <c r="AF943" s="44">
        <v>0</v>
      </c>
      <c r="AG943" s="43">
        <v>6.2360000000000007</v>
      </c>
      <c r="AI943" s="24"/>
      <c r="AJ943" s="265" t="s">
        <v>254</v>
      </c>
      <c r="AK943" s="23" t="s">
        <v>887</v>
      </c>
      <c r="AL943" s="30"/>
      <c r="AM943" s="397">
        <f t="shared" si="243"/>
        <v>0</v>
      </c>
      <c r="AN943" s="397">
        <f t="shared" si="244"/>
        <v>0</v>
      </c>
      <c r="AO943" s="397">
        <f t="shared" si="244"/>
        <v>0</v>
      </c>
      <c r="AP943" s="397">
        <f t="shared" si="245"/>
        <v>0</v>
      </c>
      <c r="AQ943" s="397">
        <f t="shared" si="245"/>
        <v>0</v>
      </c>
      <c r="AR943" s="397">
        <f t="shared" si="245"/>
        <v>0</v>
      </c>
      <c r="AS943" s="397">
        <f t="shared" si="241"/>
        <v>0</v>
      </c>
      <c r="AT943" s="397">
        <f t="shared" si="241"/>
        <v>0</v>
      </c>
      <c r="AU943" s="397">
        <f t="shared" si="241"/>
        <v>0</v>
      </c>
      <c r="AV943" s="397">
        <f t="shared" si="241"/>
        <v>0</v>
      </c>
      <c r="AW943" s="314">
        <f t="shared" si="248"/>
        <v>0</v>
      </c>
    </row>
    <row r="944" spans="2:49" x14ac:dyDescent="0.25">
      <c r="B944" s="24"/>
      <c r="C944" s="278" t="s">
        <v>594</v>
      </c>
      <c r="D944" s="23" t="str">
        <f>IFERROR(VLOOKUP($C944,'World Cup Players'!B:X,3,FALSE),0)</f>
        <v>tr Türkiye</v>
      </c>
      <c r="E944" s="30"/>
      <c r="F944" s="23">
        <f>IFERROR(VLOOKUP($C944,'World Cup Players'!B:X,9,FALSE),0)</f>
        <v>270</v>
      </c>
      <c r="G944" s="23">
        <f>IFERROR(VLOOKUP($C944,'World Cup Players'!B:X,11,FALSE),0)</f>
        <v>1</v>
      </c>
      <c r="H944" s="23">
        <f>IFERROR(VLOOKUP($C944,'World Cup Players'!B:X,12,FALSE),0)</f>
        <v>0</v>
      </c>
      <c r="I944" s="23">
        <f>IFERROR(VLOOKUP($C944,'GAME WINNING GOALS'!A:B,2,FALSE),0)</f>
        <v>0</v>
      </c>
      <c r="J944" s="23">
        <f>IFERROR(VLOOKUP($C944,'World Cup Players'!B:X,17,FALSE),0)</f>
        <v>0</v>
      </c>
      <c r="K944" s="23">
        <f>IFERROR(VLOOKUP($C944,'World Cup Players'!B:X,18,FALSE),0)</f>
        <v>0</v>
      </c>
      <c r="L944" s="44">
        <f>IFERROR(VLOOKUP($C944,'World Cup GK'!B:AE,16,FALSE),0)</f>
        <v>0</v>
      </c>
      <c r="M944" s="44">
        <f>IFERROR(VLOOKUP($C944,'World Cup GK'!B:AE,19,FALSE),0)</f>
        <v>0</v>
      </c>
      <c r="N944" s="44">
        <f>IFERROR(VLOOKUP($C944,'World Cup GK'!B:AE,14,FALSE),0)</f>
        <v>0</v>
      </c>
      <c r="O944" s="44">
        <f>IFERROR(VLOOKUP($C944,'World Cup GK'!B:AE,11,FALSE),0)</f>
        <v>0</v>
      </c>
      <c r="P944" s="43">
        <f t="shared" si="255"/>
        <v>3.2410000000000001</v>
      </c>
      <c r="S944" s="24"/>
      <c r="T944" s="278" t="s">
        <v>594</v>
      </c>
      <c r="U944" s="23" t="s">
        <v>654</v>
      </c>
      <c r="V944" s="30"/>
      <c r="W944" s="23">
        <v>270</v>
      </c>
      <c r="X944" s="23">
        <v>1</v>
      </c>
      <c r="Y944" s="23">
        <v>0</v>
      </c>
      <c r="Z944" s="23">
        <v>0</v>
      </c>
      <c r="AA944" s="23">
        <v>0</v>
      </c>
      <c r="AB944" s="23">
        <v>0</v>
      </c>
      <c r="AC944" s="44">
        <v>0</v>
      </c>
      <c r="AD944" s="44">
        <v>0</v>
      </c>
      <c r="AE944" s="44">
        <v>0</v>
      </c>
      <c r="AF944" s="44">
        <v>0</v>
      </c>
      <c r="AG944" s="43">
        <v>3.2410000000000001</v>
      </c>
      <c r="AI944" s="24"/>
      <c r="AJ944" s="278" t="s">
        <v>594</v>
      </c>
      <c r="AK944" s="23" t="s">
        <v>654</v>
      </c>
      <c r="AL944" s="30"/>
      <c r="AM944" s="397">
        <f t="shared" si="243"/>
        <v>0</v>
      </c>
      <c r="AN944" s="397">
        <f t="shared" si="244"/>
        <v>0</v>
      </c>
      <c r="AO944" s="397">
        <f t="shared" si="244"/>
        <v>0</v>
      </c>
      <c r="AP944" s="397">
        <f t="shared" si="245"/>
        <v>0</v>
      </c>
      <c r="AQ944" s="397">
        <f t="shared" si="245"/>
        <v>0</v>
      </c>
      <c r="AR944" s="397">
        <f t="shared" si="245"/>
        <v>0</v>
      </c>
      <c r="AS944" s="397">
        <f t="shared" si="241"/>
        <v>0</v>
      </c>
      <c r="AT944" s="397">
        <f t="shared" si="241"/>
        <v>0</v>
      </c>
      <c r="AU944" s="397">
        <f t="shared" si="241"/>
        <v>0</v>
      </c>
      <c r="AV944" s="397">
        <f t="shared" si="241"/>
        <v>0</v>
      </c>
      <c r="AW944" s="314">
        <f t="shared" si="248"/>
        <v>0</v>
      </c>
    </row>
    <row r="945" spans="2:49" x14ac:dyDescent="0.25">
      <c r="B945" s="24"/>
      <c r="C945" s="278" t="s">
        <v>225</v>
      </c>
      <c r="D945" s="23" t="str">
        <f>IFERROR(VLOOKUP($C945,'World Cup Players'!B:X,3,FALSE),0)</f>
        <v>eng England</v>
      </c>
      <c r="E945" s="30"/>
      <c r="F945" s="23">
        <f>IFERROR(VLOOKUP($C945,'World Cup Players'!B:X,9,FALSE),0)</f>
        <v>602</v>
      </c>
      <c r="G945" s="23">
        <f>IFERROR(VLOOKUP($C945,'World Cup Players'!B:X,11,FALSE),0)</f>
        <v>6</v>
      </c>
      <c r="H945" s="23">
        <f>IFERROR(VLOOKUP($C945,'World Cup Players'!B:X,12,FALSE),0)</f>
        <v>1</v>
      </c>
      <c r="I945" s="23">
        <f>IFERROR(VLOOKUP($C945,'GAME WINNING GOALS'!A:B,2,FALSE),0)</f>
        <v>3</v>
      </c>
      <c r="J945" s="23">
        <f>IFERROR(VLOOKUP($C945,'World Cup Players'!B:X,17,FALSE),0)</f>
        <v>1</v>
      </c>
      <c r="K945" s="23">
        <f>IFERROR(VLOOKUP($C945,'World Cup Players'!B:X,18,FALSE),0)</f>
        <v>0</v>
      </c>
      <c r="L945" s="44">
        <f>IFERROR(VLOOKUP($C945,'World Cup GK'!B:AE,16,FALSE),0)</f>
        <v>0</v>
      </c>
      <c r="M945" s="44">
        <f>IFERROR(VLOOKUP($C945,'World Cup GK'!B:AE,19,FALSE),0)</f>
        <v>0</v>
      </c>
      <c r="N945" s="44">
        <f>IFERROR(VLOOKUP($C945,'World Cup GK'!B:AE,14,FALSE),0)</f>
        <v>0</v>
      </c>
      <c r="O945" s="44">
        <f>IFERROR(VLOOKUP($C945,'World Cup GK'!B:AE,11,FALSE),0)</f>
        <v>0</v>
      </c>
      <c r="P945" s="43">
        <f t="shared" si="255"/>
        <v>14.746600000000001</v>
      </c>
      <c r="S945" s="24"/>
      <c r="T945" s="278" t="s">
        <v>225</v>
      </c>
      <c r="U945" s="23" t="s">
        <v>1542</v>
      </c>
      <c r="V945" s="30"/>
      <c r="W945" s="23">
        <v>402</v>
      </c>
      <c r="X945" s="23">
        <v>4</v>
      </c>
      <c r="Y945" s="23">
        <v>1</v>
      </c>
      <c r="Z945" s="23">
        <v>2</v>
      </c>
      <c r="AA945" s="23">
        <v>1</v>
      </c>
      <c r="AB945" s="23">
        <v>0</v>
      </c>
      <c r="AC945" s="44">
        <v>0</v>
      </c>
      <c r="AD945" s="44">
        <v>0</v>
      </c>
      <c r="AE945" s="44">
        <v>0</v>
      </c>
      <c r="AF945" s="44">
        <v>0</v>
      </c>
      <c r="AG945" s="43">
        <v>10.086600000000001</v>
      </c>
      <c r="AI945" s="24"/>
      <c r="AJ945" s="278" t="s">
        <v>225</v>
      </c>
      <c r="AK945" s="23" t="s">
        <v>1542</v>
      </c>
      <c r="AL945" s="30"/>
      <c r="AM945" s="397">
        <f t="shared" si="243"/>
        <v>200</v>
      </c>
      <c r="AN945" s="397">
        <f t="shared" si="244"/>
        <v>2</v>
      </c>
      <c r="AO945" s="397">
        <f t="shared" si="244"/>
        <v>0</v>
      </c>
      <c r="AP945" s="397">
        <f t="shared" si="245"/>
        <v>1</v>
      </c>
      <c r="AQ945" s="397">
        <f t="shared" si="245"/>
        <v>0</v>
      </c>
      <c r="AR945" s="397">
        <f t="shared" si="245"/>
        <v>0</v>
      </c>
      <c r="AS945" s="397">
        <f t="shared" si="241"/>
        <v>0</v>
      </c>
      <c r="AT945" s="397">
        <f t="shared" si="241"/>
        <v>0</v>
      </c>
      <c r="AU945" s="397">
        <f t="shared" si="241"/>
        <v>0</v>
      </c>
      <c r="AV945" s="397">
        <f t="shared" si="241"/>
        <v>0</v>
      </c>
      <c r="AW945" s="314">
        <f t="shared" ref="AW945:AW948" si="257">P945-AG945</f>
        <v>4.66</v>
      </c>
    </row>
    <row r="946" spans="2:49" x14ac:dyDescent="0.25">
      <c r="B946" s="24"/>
      <c r="C946" s="265" t="s">
        <v>720</v>
      </c>
      <c r="D946" s="23" t="str">
        <f>IFERROR(VLOOKUP($C946,'World Cup Players'!B:X,3,FALSE),0)</f>
        <v>fr France</v>
      </c>
      <c r="E946" s="30"/>
      <c r="F946" s="23">
        <f>IFERROR(VLOOKUP($C946,'World Cup Players'!B:X,9,FALSE),0)</f>
        <v>556</v>
      </c>
      <c r="G946" s="23">
        <f>IFERROR(VLOOKUP($C946,'World Cup Players'!B:X,11,FALSE),0)</f>
        <v>0</v>
      </c>
      <c r="H946" s="23">
        <f>IFERROR(VLOOKUP($C946,'World Cup Players'!B:X,12,FALSE),0)</f>
        <v>5</v>
      </c>
      <c r="I946" s="23">
        <f>IFERROR(VLOOKUP($C946,'GAME WINNING GOALS'!A:B,2,FALSE),0)</f>
        <v>0</v>
      </c>
      <c r="J946" s="23">
        <f>IFERROR(VLOOKUP($C946,'World Cup Players'!B:X,17,FALSE),0)</f>
        <v>1</v>
      </c>
      <c r="K946" s="23">
        <f>IFERROR(VLOOKUP($C946,'World Cup Players'!B:X,18,FALSE),0)</f>
        <v>0</v>
      </c>
      <c r="L946" s="44">
        <f>IFERROR(VLOOKUP($C946,'World Cup GK'!B:AE,16,FALSE),0)</f>
        <v>0</v>
      </c>
      <c r="M946" s="44">
        <f>IFERROR(VLOOKUP($C946,'World Cup GK'!B:AE,19,FALSE),0)</f>
        <v>0</v>
      </c>
      <c r="N946" s="44">
        <f>IFERROR(VLOOKUP($C946,'World Cup GK'!B:AE,14,FALSE),0)</f>
        <v>0</v>
      </c>
      <c r="O946" s="44">
        <f>IFERROR(VLOOKUP($C946,'World Cup GK'!B:AE,11,FALSE),0)</f>
        <v>0</v>
      </c>
      <c r="P946" s="43">
        <f t="shared" si="255"/>
        <v>9.3647999999999989</v>
      </c>
      <c r="S946" s="24"/>
      <c r="T946" s="265" t="s">
        <v>720</v>
      </c>
      <c r="U946" s="23" t="s">
        <v>1420</v>
      </c>
      <c r="V946" s="30"/>
      <c r="W946" s="23">
        <v>395</v>
      </c>
      <c r="X946" s="23">
        <v>0</v>
      </c>
      <c r="Y946" s="23">
        <v>5</v>
      </c>
      <c r="Z946" s="23">
        <v>0</v>
      </c>
      <c r="AA946" s="23">
        <v>1</v>
      </c>
      <c r="AB946" s="23">
        <v>0</v>
      </c>
      <c r="AC946" s="44">
        <v>0</v>
      </c>
      <c r="AD946" s="44">
        <v>0</v>
      </c>
      <c r="AE946" s="44">
        <v>0</v>
      </c>
      <c r="AF946" s="44">
        <v>0</v>
      </c>
      <c r="AG946" s="43">
        <v>8.0285000000000011</v>
      </c>
      <c r="AI946" s="24"/>
      <c r="AJ946" s="265" t="s">
        <v>720</v>
      </c>
      <c r="AK946" s="23" t="s">
        <v>1420</v>
      </c>
      <c r="AL946" s="30"/>
      <c r="AM946" s="397">
        <f t="shared" si="243"/>
        <v>161</v>
      </c>
      <c r="AN946" s="397">
        <f t="shared" si="244"/>
        <v>0</v>
      </c>
      <c r="AO946" s="397">
        <f t="shared" si="244"/>
        <v>0</v>
      </c>
      <c r="AP946" s="397">
        <f t="shared" si="245"/>
        <v>0</v>
      </c>
      <c r="AQ946" s="397">
        <f t="shared" si="245"/>
        <v>0</v>
      </c>
      <c r="AR946" s="397">
        <f t="shared" si="245"/>
        <v>0</v>
      </c>
      <c r="AS946" s="397">
        <f t="shared" si="241"/>
        <v>0</v>
      </c>
      <c r="AT946" s="397">
        <f t="shared" si="241"/>
        <v>0</v>
      </c>
      <c r="AU946" s="397">
        <f t="shared" si="241"/>
        <v>0</v>
      </c>
      <c r="AV946" s="397">
        <f t="shared" si="241"/>
        <v>0</v>
      </c>
      <c r="AW946" s="314">
        <f t="shared" si="257"/>
        <v>1.3362999999999978</v>
      </c>
    </row>
    <row r="947" spans="2:49" x14ac:dyDescent="0.25">
      <c r="B947" s="24"/>
      <c r="C947" s="265" t="s">
        <v>475</v>
      </c>
      <c r="D947" s="23" t="str">
        <f>IFERROR(VLOOKUP($C947,'World Cup Players'!B:X,3,FALSE),0)</f>
        <v>es Spain</v>
      </c>
      <c r="E947" s="30"/>
      <c r="F947" s="23">
        <f>IFERROR(VLOOKUP($C947,'World Cup Players'!B:X,9,FALSE),0)</f>
        <v>67</v>
      </c>
      <c r="G947" s="23">
        <f>IFERROR(VLOOKUP($C947,'World Cup Players'!B:X,11,FALSE),0)</f>
        <v>0</v>
      </c>
      <c r="H947" s="23">
        <f>IFERROR(VLOOKUP($C947,'World Cup Players'!B:X,12,FALSE),0)</f>
        <v>0</v>
      </c>
      <c r="I947" s="23">
        <f>IFERROR(VLOOKUP($C947,'GAME WINNING GOALS'!A:B,2,FALSE),0)</f>
        <v>0</v>
      </c>
      <c r="J947" s="23">
        <f>IFERROR(VLOOKUP($C947,'World Cup Players'!B:X,17,FALSE),0)</f>
        <v>0</v>
      </c>
      <c r="K947" s="23">
        <f>IFERROR(VLOOKUP($C947,'World Cup Players'!B:X,18,FALSE),0)</f>
        <v>0</v>
      </c>
      <c r="L947" s="44">
        <f>IFERROR(VLOOKUP($C947,'World Cup GK'!B:AE,16,FALSE),0)</f>
        <v>0</v>
      </c>
      <c r="M947" s="44">
        <f>IFERROR(VLOOKUP($C947,'World Cup GK'!B:AE,19,FALSE),0)</f>
        <v>0</v>
      </c>
      <c r="N947" s="44">
        <f>IFERROR(VLOOKUP($C947,'World Cup GK'!B:AE,14,FALSE),0)</f>
        <v>0</v>
      </c>
      <c r="O947" s="44">
        <f>IFERROR(VLOOKUP($C947,'World Cup GK'!B:AE,11,FALSE),0)</f>
        <v>0</v>
      </c>
      <c r="P947" s="43">
        <f t="shared" si="255"/>
        <v>0.55610000000000004</v>
      </c>
      <c r="S947" s="24"/>
      <c r="T947" s="265" t="s">
        <v>475</v>
      </c>
      <c r="U947" s="23" t="s">
        <v>1275</v>
      </c>
      <c r="V947" s="30"/>
      <c r="W947" s="23">
        <v>48</v>
      </c>
      <c r="X947" s="23">
        <v>0</v>
      </c>
      <c r="Y947" s="23">
        <v>0</v>
      </c>
      <c r="Z947" s="23">
        <v>0</v>
      </c>
      <c r="AA947" s="23">
        <v>0</v>
      </c>
      <c r="AB947" s="23">
        <v>0</v>
      </c>
      <c r="AC947" s="44">
        <v>0</v>
      </c>
      <c r="AD947" s="44">
        <v>0</v>
      </c>
      <c r="AE947" s="44">
        <v>0</v>
      </c>
      <c r="AF947" s="44">
        <v>0</v>
      </c>
      <c r="AG947" s="43">
        <v>0.39839999999999998</v>
      </c>
      <c r="AI947" s="24"/>
      <c r="AJ947" s="265" t="s">
        <v>475</v>
      </c>
      <c r="AK947" s="23" t="s">
        <v>1275</v>
      </c>
      <c r="AL947" s="30"/>
      <c r="AM947" s="397">
        <f t="shared" si="243"/>
        <v>19</v>
      </c>
      <c r="AN947" s="397">
        <f t="shared" si="244"/>
        <v>0</v>
      </c>
      <c r="AO947" s="397">
        <f t="shared" si="244"/>
        <v>0</v>
      </c>
      <c r="AP947" s="397">
        <f t="shared" si="245"/>
        <v>0</v>
      </c>
      <c r="AQ947" s="397">
        <f t="shared" si="245"/>
        <v>0</v>
      </c>
      <c r="AR947" s="397">
        <f t="shared" si="245"/>
        <v>0</v>
      </c>
      <c r="AS947" s="397">
        <f t="shared" si="241"/>
        <v>0</v>
      </c>
      <c r="AT947" s="397">
        <f t="shared" si="241"/>
        <v>0</v>
      </c>
      <c r="AU947" s="397">
        <f t="shared" si="241"/>
        <v>0</v>
      </c>
      <c r="AV947" s="397">
        <f t="shared" si="241"/>
        <v>0</v>
      </c>
      <c r="AW947" s="314">
        <f t="shared" si="257"/>
        <v>0.15770000000000006</v>
      </c>
    </row>
    <row r="948" spans="2:49" x14ac:dyDescent="0.25">
      <c r="B948" s="24"/>
      <c r="C948" s="265" t="s">
        <v>734</v>
      </c>
      <c r="D948" s="23" t="str">
        <f>IFERROR(VLOOKUP($C948,'World Cup Players'!B:X,3,FALSE),0)</f>
        <v>no Norway</v>
      </c>
      <c r="E948" s="30"/>
      <c r="F948" s="23">
        <f>IFERROR(VLOOKUP($C948,'World Cup Players'!B:X,9,FALSE),0)</f>
        <v>470</v>
      </c>
      <c r="G948" s="23">
        <f>IFERROR(VLOOKUP($C948,'World Cup Players'!B:X,11,FALSE),0)</f>
        <v>0</v>
      </c>
      <c r="H948" s="23">
        <f>IFERROR(VLOOKUP($C948,'World Cup Players'!B:X,12,FALSE),0)</f>
        <v>4</v>
      </c>
      <c r="I948" s="23">
        <f>IFERROR(VLOOKUP($C948,'GAME WINNING GOALS'!A:B,2,FALSE),0)</f>
        <v>0</v>
      </c>
      <c r="J948" s="23">
        <f>IFERROR(VLOOKUP($C948,'World Cup Players'!B:X,17,FALSE),0)</f>
        <v>0</v>
      </c>
      <c r="K948" s="23">
        <f>IFERROR(VLOOKUP($C948,'World Cup Players'!B:X,18,FALSE),0)</f>
        <v>0</v>
      </c>
      <c r="L948" s="44">
        <f>IFERROR(VLOOKUP($C948,'World Cup GK'!B:AE,16,FALSE),0)</f>
        <v>0</v>
      </c>
      <c r="M948" s="44">
        <f>IFERROR(VLOOKUP($C948,'World Cup GK'!B:AE,19,FALSE),0)</f>
        <v>0</v>
      </c>
      <c r="N948" s="44">
        <f>IFERROR(VLOOKUP($C948,'World Cup GK'!B:AE,14,FALSE),0)</f>
        <v>0</v>
      </c>
      <c r="O948" s="44">
        <f>IFERROR(VLOOKUP($C948,'World Cup GK'!B:AE,11,FALSE),0)</f>
        <v>0</v>
      </c>
      <c r="P948" s="43">
        <f t="shared" si="255"/>
        <v>7.9009999999999998</v>
      </c>
      <c r="S948" s="24"/>
      <c r="T948" s="265" t="s">
        <v>734</v>
      </c>
      <c r="U948" s="23" t="s">
        <v>1397</v>
      </c>
      <c r="V948" s="30"/>
      <c r="W948" s="23">
        <v>350</v>
      </c>
      <c r="X948" s="23">
        <v>0</v>
      </c>
      <c r="Y948" s="23">
        <v>3</v>
      </c>
      <c r="Z948" s="23">
        <v>0</v>
      </c>
      <c r="AA948" s="23">
        <v>0</v>
      </c>
      <c r="AB948" s="23">
        <v>0</v>
      </c>
      <c r="AC948" s="44">
        <v>0</v>
      </c>
      <c r="AD948" s="44">
        <v>0</v>
      </c>
      <c r="AE948" s="44">
        <v>0</v>
      </c>
      <c r="AF948" s="44">
        <v>0</v>
      </c>
      <c r="AG948" s="43">
        <v>5.9050000000000002</v>
      </c>
      <c r="AI948" s="24"/>
      <c r="AJ948" s="265" t="s">
        <v>734</v>
      </c>
      <c r="AK948" s="23" t="s">
        <v>1397</v>
      </c>
      <c r="AL948" s="30"/>
      <c r="AM948" s="397">
        <f t="shared" si="243"/>
        <v>120</v>
      </c>
      <c r="AN948" s="397">
        <f t="shared" si="244"/>
        <v>0</v>
      </c>
      <c r="AO948" s="397">
        <f t="shared" si="244"/>
        <v>1</v>
      </c>
      <c r="AP948" s="397">
        <f t="shared" si="245"/>
        <v>0</v>
      </c>
      <c r="AQ948" s="397">
        <f t="shared" si="245"/>
        <v>0</v>
      </c>
      <c r="AR948" s="397">
        <f t="shared" si="245"/>
        <v>0</v>
      </c>
      <c r="AS948" s="397">
        <f t="shared" si="241"/>
        <v>0</v>
      </c>
      <c r="AT948" s="397">
        <f t="shared" si="241"/>
        <v>0</v>
      </c>
      <c r="AU948" s="397">
        <f t="shared" si="241"/>
        <v>0</v>
      </c>
      <c r="AV948" s="397">
        <f t="shared" si="241"/>
        <v>0</v>
      </c>
      <c r="AW948" s="314">
        <f t="shared" si="257"/>
        <v>1.9959999999999996</v>
      </c>
    </row>
    <row r="949" spans="2:49" x14ac:dyDescent="0.25">
      <c r="B949" s="24"/>
      <c r="C949" s="268" t="s">
        <v>543</v>
      </c>
      <c r="D949" s="23" t="str">
        <f>IFERROR(VLOOKUP($C949,'World Cup Players'!B:X,3,FALSE),0)</f>
        <v>pt Portugal</v>
      </c>
      <c r="E949" s="30"/>
      <c r="F949" s="23">
        <f>IFERROR(VLOOKUP($C949,'World Cup Players'!B:X,9,FALSE),0)</f>
        <v>376</v>
      </c>
      <c r="G949" s="23">
        <f>IFERROR(VLOOKUP($C949,'World Cup Players'!B:X,11,FALSE),0)</f>
        <v>0</v>
      </c>
      <c r="H949" s="23">
        <f>IFERROR(VLOOKUP($C949,'World Cup Players'!B:X,12,FALSE),0)</f>
        <v>0</v>
      </c>
      <c r="I949" s="23">
        <f>IFERROR(VLOOKUP($C949,'GAME WINNING GOALS'!A:B,2,FALSE),0)</f>
        <v>0</v>
      </c>
      <c r="J949" s="23">
        <f>IFERROR(VLOOKUP($C949,'World Cup Players'!B:X,17,FALSE),0)</f>
        <v>0</v>
      </c>
      <c r="K949" s="23">
        <f>IFERROR(VLOOKUP($C949,'World Cup Players'!B:X,18,FALSE),0)</f>
        <v>0</v>
      </c>
      <c r="L949" s="44">
        <f>IFERROR(VLOOKUP($C949,'World Cup GK'!B:AE,16,FALSE),0)</f>
        <v>0</v>
      </c>
      <c r="M949" s="44">
        <f>IFERROR(VLOOKUP($C949,'World Cup GK'!B:AE,19,FALSE),0)</f>
        <v>0</v>
      </c>
      <c r="N949" s="44">
        <f>IFERROR(VLOOKUP($C949,'World Cup GK'!B:AE,14,FALSE),0)</f>
        <v>0</v>
      </c>
      <c r="O949" s="44">
        <f>IFERROR(VLOOKUP($C949,'World Cup GK'!B:AE,11,FALSE),0)</f>
        <v>0</v>
      </c>
      <c r="P949" s="43">
        <f t="shared" si="255"/>
        <v>3.1208</v>
      </c>
      <c r="S949" s="24"/>
      <c r="T949" s="268" t="s">
        <v>543</v>
      </c>
      <c r="U949" s="23" t="s">
        <v>1545</v>
      </c>
      <c r="V949" s="30"/>
      <c r="W949" s="23">
        <v>376</v>
      </c>
      <c r="X949" s="23">
        <v>0</v>
      </c>
      <c r="Y949" s="23">
        <v>0</v>
      </c>
      <c r="Z949" s="23">
        <v>0</v>
      </c>
      <c r="AA949" s="23">
        <v>0</v>
      </c>
      <c r="AB949" s="23">
        <v>0</v>
      </c>
      <c r="AC949" s="44">
        <v>0</v>
      </c>
      <c r="AD949" s="44">
        <v>0</v>
      </c>
      <c r="AE949" s="44">
        <v>0</v>
      </c>
      <c r="AF949" s="44">
        <v>0</v>
      </c>
      <c r="AG949" s="43">
        <v>3.1208</v>
      </c>
      <c r="AI949" s="24"/>
      <c r="AJ949" s="268" t="s">
        <v>543</v>
      </c>
      <c r="AK949" s="23" t="s">
        <v>1545</v>
      </c>
      <c r="AL949" s="30"/>
      <c r="AM949" s="397">
        <f t="shared" si="243"/>
        <v>0</v>
      </c>
      <c r="AN949" s="397">
        <f t="shared" si="244"/>
        <v>0</v>
      </c>
      <c r="AO949" s="397">
        <f t="shared" si="244"/>
        <v>0</v>
      </c>
      <c r="AP949" s="397">
        <f t="shared" si="245"/>
        <v>0</v>
      </c>
      <c r="AQ949" s="397">
        <f t="shared" si="245"/>
        <v>0</v>
      </c>
      <c r="AR949" s="397">
        <f t="shared" si="245"/>
        <v>0</v>
      </c>
      <c r="AS949" s="397">
        <f t="shared" si="241"/>
        <v>0</v>
      </c>
      <c r="AT949" s="397">
        <f t="shared" si="241"/>
        <v>0</v>
      </c>
      <c r="AU949" s="397">
        <f t="shared" si="241"/>
        <v>0</v>
      </c>
      <c r="AV949" s="397">
        <f t="shared" si="241"/>
        <v>0</v>
      </c>
      <c r="AW949" s="314">
        <f t="shared" si="248"/>
        <v>0</v>
      </c>
    </row>
    <row r="950" spans="2:49" x14ac:dyDescent="0.25">
      <c r="B950" s="24"/>
      <c r="C950" s="265" t="s">
        <v>805</v>
      </c>
      <c r="D950" s="23" t="str">
        <f>IFERROR(VLOOKUP($C950,'World Cup Players'!B:X,3,FALSE),0)</f>
        <v>fr France</v>
      </c>
      <c r="E950" s="30"/>
      <c r="F950" s="23">
        <f>IFERROR(VLOOKUP($C950,'World Cup Players'!B:X,9,FALSE),0)</f>
        <v>85</v>
      </c>
      <c r="G950" s="23">
        <f>IFERROR(VLOOKUP($C950,'World Cup Players'!B:X,11,FALSE),0)</f>
        <v>0</v>
      </c>
      <c r="H950" s="23">
        <f>IFERROR(VLOOKUP($C950,'World Cup Players'!B:X,12,FALSE),0)</f>
        <v>0</v>
      </c>
      <c r="I950" s="23">
        <f>IFERROR(VLOOKUP($C950,'GAME WINNING GOALS'!A:B,2,FALSE),0)</f>
        <v>0</v>
      </c>
      <c r="J950" s="23">
        <f>IFERROR(VLOOKUP($C950,'World Cup Players'!B:X,17,FALSE),0)</f>
        <v>0</v>
      </c>
      <c r="K950" s="23">
        <f>IFERROR(VLOOKUP($C950,'World Cup Players'!B:X,18,FALSE),0)</f>
        <v>0</v>
      </c>
      <c r="L950" s="44">
        <f>IFERROR(VLOOKUP($C950,'World Cup GK'!B:AE,16,FALSE),0)</f>
        <v>0</v>
      </c>
      <c r="M950" s="44">
        <f>IFERROR(VLOOKUP($C950,'World Cup GK'!B:AE,19,FALSE),0)</f>
        <v>0</v>
      </c>
      <c r="N950" s="44">
        <f>IFERROR(VLOOKUP($C950,'World Cup GK'!B:AE,14,FALSE),0)</f>
        <v>0</v>
      </c>
      <c r="O950" s="44">
        <f>IFERROR(VLOOKUP($C950,'World Cup GK'!B:AE,11,FALSE),0)</f>
        <v>0</v>
      </c>
      <c r="P950" s="43">
        <f t="shared" si="255"/>
        <v>0.70550000000000002</v>
      </c>
      <c r="S950" s="24"/>
      <c r="T950" s="265" t="s">
        <v>805</v>
      </c>
      <c r="U950" s="23" t="s">
        <v>1420</v>
      </c>
      <c r="V950" s="30"/>
      <c r="W950" s="23">
        <v>66</v>
      </c>
      <c r="X950" s="23">
        <v>0</v>
      </c>
      <c r="Y950" s="23">
        <v>0</v>
      </c>
      <c r="Z950" s="23">
        <v>0</v>
      </c>
      <c r="AA950" s="23">
        <v>0</v>
      </c>
      <c r="AB950" s="23">
        <v>0</v>
      </c>
      <c r="AC950" s="44">
        <v>0</v>
      </c>
      <c r="AD950" s="44">
        <v>0</v>
      </c>
      <c r="AE950" s="44">
        <v>0</v>
      </c>
      <c r="AF950" s="44">
        <v>0</v>
      </c>
      <c r="AG950" s="43">
        <v>0.54779999999999995</v>
      </c>
      <c r="AI950" s="24"/>
      <c r="AJ950" s="265" t="s">
        <v>805</v>
      </c>
      <c r="AK950" s="23" t="s">
        <v>1420</v>
      </c>
      <c r="AL950" s="30"/>
      <c r="AM950" s="397">
        <f t="shared" si="243"/>
        <v>19</v>
      </c>
      <c r="AN950" s="397">
        <f t="shared" si="244"/>
        <v>0</v>
      </c>
      <c r="AO950" s="397">
        <f t="shared" si="244"/>
        <v>0</v>
      </c>
      <c r="AP950" s="397">
        <f t="shared" si="245"/>
        <v>0</v>
      </c>
      <c r="AQ950" s="397">
        <f t="shared" si="245"/>
        <v>0</v>
      </c>
      <c r="AR950" s="397">
        <f t="shared" si="245"/>
        <v>0</v>
      </c>
      <c r="AS950" s="397">
        <f t="shared" si="241"/>
        <v>0</v>
      </c>
      <c r="AT950" s="397">
        <f t="shared" si="241"/>
        <v>0</v>
      </c>
      <c r="AU950" s="397">
        <f t="shared" si="241"/>
        <v>0</v>
      </c>
      <c r="AV950" s="397">
        <f t="shared" si="241"/>
        <v>0</v>
      </c>
      <c r="AW950" s="314">
        <f>P950-AG950</f>
        <v>0.15770000000000006</v>
      </c>
    </row>
    <row r="951" spans="2:49" x14ac:dyDescent="0.25">
      <c r="B951" s="24"/>
      <c r="C951" s="265" t="s">
        <v>747</v>
      </c>
      <c r="D951" s="23" t="str">
        <f>IFERROR(VLOOKUP($C951,'World Cup Players'!B:X,3,FALSE),0)</f>
        <v>cd Congo DR</v>
      </c>
      <c r="E951" s="30"/>
      <c r="F951" s="23">
        <f>IFERROR(VLOOKUP($C951,'World Cup Players'!B:X,9,FALSE),0)</f>
        <v>360</v>
      </c>
      <c r="G951" s="23">
        <f>IFERROR(VLOOKUP($C951,'World Cup Players'!B:X,11,FALSE),0)</f>
        <v>3</v>
      </c>
      <c r="H951" s="23">
        <f>IFERROR(VLOOKUP($C951,'World Cup Players'!B:X,12,FALSE),0)</f>
        <v>0</v>
      </c>
      <c r="I951" s="23">
        <f>IFERROR(VLOOKUP($C951,'GAME WINNING GOALS'!A:B,2,FALSE),0)</f>
        <v>0</v>
      </c>
      <c r="J951" s="23">
        <f>IFERROR(VLOOKUP($C951,'World Cup Players'!B:X,17,FALSE),0)</f>
        <v>0</v>
      </c>
      <c r="K951" s="23">
        <f>IFERROR(VLOOKUP($C951,'World Cup Players'!B:X,18,FALSE),0)</f>
        <v>0</v>
      </c>
      <c r="L951" s="44">
        <f>IFERROR(VLOOKUP($C951,'World Cup GK'!B:AE,16,FALSE),0)</f>
        <v>0</v>
      </c>
      <c r="M951" s="44">
        <f>IFERROR(VLOOKUP($C951,'World Cup GK'!B:AE,19,FALSE),0)</f>
        <v>0</v>
      </c>
      <c r="N951" s="44">
        <f>IFERROR(VLOOKUP($C951,'World Cup GK'!B:AE,14,FALSE),0)</f>
        <v>0</v>
      </c>
      <c r="O951" s="44">
        <f>IFERROR(VLOOKUP($C951,'World Cup GK'!B:AE,11,FALSE),0)</f>
        <v>0</v>
      </c>
      <c r="P951" s="43">
        <f t="shared" si="255"/>
        <v>5.9879999999999995</v>
      </c>
      <c r="S951" s="24"/>
      <c r="T951" s="265" t="s">
        <v>747</v>
      </c>
      <c r="U951" s="23" t="s">
        <v>1553</v>
      </c>
      <c r="V951" s="30"/>
      <c r="W951" s="23">
        <v>360</v>
      </c>
      <c r="X951" s="23">
        <v>3</v>
      </c>
      <c r="Y951" s="23">
        <v>0</v>
      </c>
      <c r="Z951" s="23">
        <v>0</v>
      </c>
      <c r="AA951" s="23">
        <v>0</v>
      </c>
      <c r="AB951" s="23">
        <v>0</v>
      </c>
      <c r="AC951" s="44">
        <v>0</v>
      </c>
      <c r="AD951" s="44">
        <v>0</v>
      </c>
      <c r="AE951" s="44">
        <v>0</v>
      </c>
      <c r="AF951" s="44">
        <v>0</v>
      </c>
      <c r="AG951" s="43">
        <v>5.9879999999999995</v>
      </c>
      <c r="AI951" s="24"/>
      <c r="AJ951" s="265" t="s">
        <v>747</v>
      </c>
      <c r="AK951" s="23" t="s">
        <v>1553</v>
      </c>
      <c r="AL951" s="30"/>
      <c r="AM951" s="397">
        <f t="shared" si="243"/>
        <v>0</v>
      </c>
      <c r="AN951" s="397">
        <f t="shared" si="244"/>
        <v>0</v>
      </c>
      <c r="AO951" s="397">
        <f t="shared" si="244"/>
        <v>0</v>
      </c>
      <c r="AP951" s="397">
        <f t="shared" si="245"/>
        <v>0</v>
      </c>
      <c r="AQ951" s="397">
        <f t="shared" si="245"/>
        <v>0</v>
      </c>
      <c r="AR951" s="397">
        <f t="shared" si="245"/>
        <v>0</v>
      </c>
      <c r="AS951" s="397">
        <f t="shared" si="241"/>
        <v>0</v>
      </c>
      <c r="AT951" s="397">
        <f t="shared" si="241"/>
        <v>0</v>
      </c>
      <c r="AU951" s="397">
        <f t="shared" si="241"/>
        <v>0</v>
      </c>
      <c r="AV951" s="397">
        <f t="shared" si="241"/>
        <v>0</v>
      </c>
      <c r="AW951" s="314">
        <f t="shared" si="248"/>
        <v>0</v>
      </c>
    </row>
    <row r="952" spans="2:49" x14ac:dyDescent="0.25">
      <c r="B952" s="24"/>
      <c r="C952" s="265" t="s">
        <v>411</v>
      </c>
      <c r="D952" s="23" t="str">
        <f>IFERROR(VLOOKUP($C952,'World Cup Players'!B:X,3,FALSE),0)</f>
        <v>au Australia</v>
      </c>
      <c r="E952" s="30"/>
      <c r="F952" s="23">
        <f>IFERROR(VLOOKUP($C952,'World Cup Players'!B:X,9,FALSE),0)</f>
        <v>223</v>
      </c>
      <c r="G952" s="23">
        <f>IFERROR(VLOOKUP($C952,'World Cup Players'!B:X,11,FALSE),0)</f>
        <v>0</v>
      </c>
      <c r="H952" s="23">
        <f>IFERROR(VLOOKUP($C952,'World Cup Players'!B:X,12,FALSE),0)</f>
        <v>0</v>
      </c>
      <c r="I952" s="23">
        <f>IFERROR(VLOOKUP($C952,'GAME WINNING GOALS'!A:B,2,FALSE),0)</f>
        <v>0</v>
      </c>
      <c r="J952" s="23">
        <f>IFERROR(VLOOKUP($C952,'World Cup Players'!B:X,17,FALSE),0)</f>
        <v>1</v>
      </c>
      <c r="K952" s="23">
        <f>IFERROR(VLOOKUP($C952,'World Cup Players'!B:X,18,FALSE),0)</f>
        <v>0</v>
      </c>
      <c r="L952" s="44">
        <f>IFERROR(VLOOKUP($C952,'World Cup GK'!B:AE,16,FALSE),0)</f>
        <v>0</v>
      </c>
      <c r="M952" s="44">
        <f>IFERROR(VLOOKUP($C952,'World Cup GK'!B:AE,19,FALSE),0)</f>
        <v>0</v>
      </c>
      <c r="N952" s="44">
        <f>IFERROR(VLOOKUP($C952,'World Cup GK'!B:AE,14,FALSE),0)</f>
        <v>0</v>
      </c>
      <c r="O952" s="44">
        <f>IFERROR(VLOOKUP($C952,'World Cup GK'!B:AE,11,FALSE),0)</f>
        <v>0</v>
      </c>
      <c r="P952" s="43">
        <f t="shared" si="255"/>
        <v>1.6009</v>
      </c>
      <c r="S952" s="24"/>
      <c r="T952" s="265" t="s">
        <v>411</v>
      </c>
      <c r="U952" s="23" t="s">
        <v>998</v>
      </c>
      <c r="V952" s="30"/>
      <c r="W952" s="23">
        <v>223</v>
      </c>
      <c r="X952" s="23">
        <v>0</v>
      </c>
      <c r="Y952" s="23">
        <v>0</v>
      </c>
      <c r="Z952" s="23">
        <v>0</v>
      </c>
      <c r="AA952" s="23">
        <v>1</v>
      </c>
      <c r="AB952" s="23">
        <v>0</v>
      </c>
      <c r="AC952" s="44">
        <v>0</v>
      </c>
      <c r="AD952" s="44">
        <v>0</v>
      </c>
      <c r="AE952" s="44">
        <v>0</v>
      </c>
      <c r="AF952" s="44">
        <v>0</v>
      </c>
      <c r="AG952" s="43">
        <v>1.6009</v>
      </c>
      <c r="AI952" s="24"/>
      <c r="AJ952" s="265" t="s">
        <v>411</v>
      </c>
      <c r="AK952" s="23" t="s">
        <v>998</v>
      </c>
      <c r="AL952" s="30"/>
      <c r="AM952" s="397">
        <f t="shared" si="243"/>
        <v>0</v>
      </c>
      <c r="AN952" s="397">
        <f t="shared" si="244"/>
        <v>0</v>
      </c>
      <c r="AO952" s="397">
        <f t="shared" si="244"/>
        <v>0</v>
      </c>
      <c r="AP952" s="397">
        <f t="shared" si="245"/>
        <v>0</v>
      </c>
      <c r="AQ952" s="397">
        <f t="shared" si="245"/>
        <v>0</v>
      </c>
      <c r="AR952" s="397">
        <f t="shared" si="245"/>
        <v>0</v>
      </c>
      <c r="AS952" s="397">
        <f t="shared" si="241"/>
        <v>0</v>
      </c>
      <c r="AT952" s="397">
        <f t="shared" si="241"/>
        <v>0</v>
      </c>
      <c r="AU952" s="397">
        <f t="shared" si="241"/>
        <v>0</v>
      </c>
      <c r="AV952" s="397">
        <f t="shared" si="241"/>
        <v>0</v>
      </c>
      <c r="AW952" s="314">
        <f t="shared" si="248"/>
        <v>0</v>
      </c>
    </row>
    <row r="953" spans="2:49" x14ac:dyDescent="0.25">
      <c r="B953" s="24"/>
      <c r="C953" s="265" t="s">
        <v>216</v>
      </c>
      <c r="D953" s="23" t="str">
        <f>IFERROR(VLOOKUP($C953,'World Cup Players'!B:X,3,FALSE),0)</f>
        <v>es Spain</v>
      </c>
      <c r="E953" s="30"/>
      <c r="F953" s="23">
        <f>IFERROR(VLOOKUP($C953,'World Cup Players'!B:X,9,FALSE),0)</f>
        <v>229</v>
      </c>
      <c r="G953" s="23">
        <f>IFERROR(VLOOKUP($C953,'World Cup Players'!B:X,11,FALSE),0)</f>
        <v>0</v>
      </c>
      <c r="H953" s="23">
        <f>IFERROR(VLOOKUP($C953,'World Cup Players'!B:X,12,FALSE),0)</f>
        <v>1</v>
      </c>
      <c r="I953" s="23">
        <f>IFERROR(VLOOKUP($C953,'GAME WINNING GOALS'!A:B,2,FALSE),0)</f>
        <v>0</v>
      </c>
      <c r="J953" s="23">
        <f>IFERROR(VLOOKUP($C953,'World Cup Players'!B:X,17,FALSE),0)</f>
        <v>1</v>
      </c>
      <c r="K953" s="23">
        <f>IFERROR(VLOOKUP($C953,'World Cup Players'!B:X,18,FALSE),0)</f>
        <v>0</v>
      </c>
      <c r="L953" s="44">
        <f>IFERROR(VLOOKUP($C953,'World Cup GK'!B:AE,16,FALSE),0)</f>
        <v>0</v>
      </c>
      <c r="M953" s="44">
        <f>IFERROR(VLOOKUP($C953,'World Cup GK'!B:AE,19,FALSE),0)</f>
        <v>0</v>
      </c>
      <c r="N953" s="44">
        <f>IFERROR(VLOOKUP($C953,'World Cup GK'!B:AE,14,FALSE),0)</f>
        <v>0</v>
      </c>
      <c r="O953" s="44">
        <f>IFERROR(VLOOKUP($C953,'World Cup GK'!B:AE,11,FALSE),0)</f>
        <v>0</v>
      </c>
      <c r="P953" s="43">
        <f t="shared" si="255"/>
        <v>2.6507000000000001</v>
      </c>
      <c r="S953" s="24"/>
      <c r="T953" s="265" t="s">
        <v>216</v>
      </c>
      <c r="U953" s="23" t="s">
        <v>1275</v>
      </c>
      <c r="V953" s="30"/>
      <c r="W953" s="23">
        <v>176</v>
      </c>
      <c r="X953" s="23">
        <v>0</v>
      </c>
      <c r="Y953" s="23">
        <v>1</v>
      </c>
      <c r="Z953" s="23">
        <v>0</v>
      </c>
      <c r="AA953" s="23">
        <v>1</v>
      </c>
      <c r="AB953" s="23">
        <v>0</v>
      </c>
      <c r="AC953" s="44">
        <v>0</v>
      </c>
      <c r="AD953" s="44">
        <v>0</v>
      </c>
      <c r="AE953" s="44">
        <v>0</v>
      </c>
      <c r="AF953" s="44">
        <v>0</v>
      </c>
      <c r="AG953" s="43">
        <v>2.2107999999999999</v>
      </c>
      <c r="AI953" s="24"/>
      <c r="AJ953" s="265" t="s">
        <v>216</v>
      </c>
      <c r="AK953" s="23" t="s">
        <v>1275</v>
      </c>
      <c r="AL953" s="30"/>
      <c r="AM953" s="397">
        <f t="shared" si="243"/>
        <v>53</v>
      </c>
      <c r="AN953" s="397">
        <f t="shared" si="244"/>
        <v>0</v>
      </c>
      <c r="AO953" s="397">
        <f t="shared" si="244"/>
        <v>0</v>
      </c>
      <c r="AP953" s="397">
        <f t="shared" si="245"/>
        <v>0</v>
      </c>
      <c r="AQ953" s="397">
        <f t="shared" si="245"/>
        <v>0</v>
      </c>
      <c r="AR953" s="397">
        <f t="shared" si="245"/>
        <v>0</v>
      </c>
      <c r="AS953" s="397">
        <f t="shared" si="241"/>
        <v>0</v>
      </c>
      <c r="AT953" s="397">
        <f t="shared" si="241"/>
        <v>0</v>
      </c>
      <c r="AU953" s="397">
        <f t="shared" si="241"/>
        <v>0</v>
      </c>
      <c r="AV953" s="397">
        <f t="shared" si="241"/>
        <v>0</v>
      </c>
      <c r="AW953" s="314">
        <f t="shared" ref="AW953:AW954" si="258">P953-AG953</f>
        <v>0.43990000000000018</v>
      </c>
    </row>
    <row r="954" spans="2:49" x14ac:dyDescent="0.25">
      <c r="B954" s="24"/>
      <c r="C954" s="265" t="s">
        <v>410</v>
      </c>
      <c r="D954" s="23" t="str">
        <f>IFERROR(VLOOKUP($C954,'World Cup Players'!B:X,3,FALSE),0)</f>
        <v>fr France</v>
      </c>
      <c r="E954" s="30"/>
      <c r="F954" s="23">
        <f>IFERROR(VLOOKUP($C954,'World Cup Players'!B:X,9,FALSE),0)</f>
        <v>212</v>
      </c>
      <c r="G954" s="23">
        <f>IFERROR(VLOOKUP($C954,'World Cup Players'!B:X,11,FALSE),0)</f>
        <v>0</v>
      </c>
      <c r="H954" s="23">
        <f>IFERROR(VLOOKUP($C954,'World Cup Players'!B:X,12,FALSE),0)</f>
        <v>0</v>
      </c>
      <c r="I954" s="23">
        <f>IFERROR(VLOOKUP($C954,'GAME WINNING GOALS'!A:B,2,FALSE),0)</f>
        <v>0</v>
      </c>
      <c r="J954" s="23">
        <f>IFERROR(VLOOKUP($C954,'World Cup Players'!B:X,17,FALSE),0)</f>
        <v>0</v>
      </c>
      <c r="K954" s="23">
        <f>IFERROR(VLOOKUP($C954,'World Cup Players'!B:X,18,FALSE),0)</f>
        <v>0</v>
      </c>
      <c r="L954" s="44">
        <f>IFERROR(VLOOKUP($C954,'World Cup GK'!B:AE,16,FALSE),0)</f>
        <v>0</v>
      </c>
      <c r="M954" s="44">
        <f>IFERROR(VLOOKUP($C954,'World Cup GK'!B:AE,19,FALSE),0)</f>
        <v>0</v>
      </c>
      <c r="N954" s="44">
        <f>IFERROR(VLOOKUP($C954,'World Cup GK'!B:AE,14,FALSE),0)</f>
        <v>0</v>
      </c>
      <c r="O954" s="44">
        <f>IFERROR(VLOOKUP($C954,'World Cup GK'!B:AE,11,FALSE),0)</f>
        <v>0</v>
      </c>
      <c r="P954" s="43">
        <f t="shared" si="255"/>
        <v>1.7596000000000001</v>
      </c>
      <c r="S954" s="24"/>
      <c r="T954" s="265" t="s">
        <v>410</v>
      </c>
      <c r="U954" s="23" t="s">
        <v>1420</v>
      </c>
      <c r="V954" s="30"/>
      <c r="W954" s="23">
        <v>193</v>
      </c>
      <c r="X954" s="23">
        <v>0</v>
      </c>
      <c r="Y954" s="23">
        <v>0</v>
      </c>
      <c r="Z954" s="23">
        <v>0</v>
      </c>
      <c r="AA954" s="23">
        <v>0</v>
      </c>
      <c r="AB954" s="23">
        <v>0</v>
      </c>
      <c r="AC954" s="44">
        <v>0</v>
      </c>
      <c r="AD954" s="44">
        <v>0</v>
      </c>
      <c r="AE954" s="44">
        <v>0</v>
      </c>
      <c r="AF954" s="44">
        <v>0</v>
      </c>
      <c r="AG954" s="43">
        <v>1.6019000000000001</v>
      </c>
      <c r="AI954" s="24"/>
      <c r="AJ954" s="265" t="s">
        <v>410</v>
      </c>
      <c r="AK954" s="23" t="s">
        <v>1420</v>
      </c>
      <c r="AL954" s="30"/>
      <c r="AM954" s="397">
        <f t="shared" si="243"/>
        <v>19</v>
      </c>
      <c r="AN954" s="397">
        <f t="shared" si="244"/>
        <v>0</v>
      </c>
      <c r="AO954" s="397">
        <f t="shared" si="244"/>
        <v>0</v>
      </c>
      <c r="AP954" s="397">
        <f t="shared" si="245"/>
        <v>0</v>
      </c>
      <c r="AQ954" s="397">
        <f t="shared" si="245"/>
        <v>0</v>
      </c>
      <c r="AR954" s="397">
        <f t="shared" si="245"/>
        <v>0</v>
      </c>
      <c r="AS954" s="397">
        <f t="shared" si="241"/>
        <v>0</v>
      </c>
      <c r="AT954" s="397">
        <f t="shared" si="241"/>
        <v>0</v>
      </c>
      <c r="AU954" s="397">
        <f t="shared" si="241"/>
        <v>0</v>
      </c>
      <c r="AV954" s="397">
        <f t="shared" si="241"/>
        <v>0</v>
      </c>
      <c r="AW954" s="314">
        <f t="shared" si="258"/>
        <v>0.15769999999999995</v>
      </c>
    </row>
    <row r="955" spans="2:49" x14ac:dyDescent="0.25">
      <c r="B955" s="24"/>
      <c r="C955" s="278" t="s">
        <v>217</v>
      </c>
      <c r="D955" s="23" t="str">
        <f>IFERROR(VLOOKUP($C955,'World Cup Players'!B:X,3,FALSE),0)</f>
        <v>nl Netherlands</v>
      </c>
      <c r="E955" s="30"/>
      <c r="F955" s="23">
        <f>IFERROR(VLOOKUP($C955,'World Cup Players'!B:X,9,FALSE),0)</f>
        <v>390</v>
      </c>
      <c r="G955" s="23">
        <f>IFERROR(VLOOKUP($C955,'World Cup Players'!B:X,11,FALSE),0)</f>
        <v>1</v>
      </c>
      <c r="H955" s="23">
        <f>IFERROR(VLOOKUP($C955,'World Cup Players'!B:X,12,FALSE),0)</f>
        <v>1</v>
      </c>
      <c r="I955" s="23">
        <f>IFERROR(VLOOKUP($C955,'GAME WINNING GOALS'!A:B,2,FALSE),0)</f>
        <v>0</v>
      </c>
      <c r="J955" s="23">
        <f>IFERROR(VLOOKUP($C955,'World Cup Players'!B:X,17,FALSE),0)</f>
        <v>0</v>
      </c>
      <c r="K955" s="23">
        <f>IFERROR(VLOOKUP($C955,'World Cup Players'!B:X,18,FALSE),0)</f>
        <v>0</v>
      </c>
      <c r="L955" s="44">
        <f>IFERROR(VLOOKUP($C955,'World Cup GK'!B:AE,16,FALSE),0)</f>
        <v>0</v>
      </c>
      <c r="M955" s="44">
        <f>IFERROR(VLOOKUP($C955,'World Cup GK'!B:AE,19,FALSE),0)</f>
        <v>0</v>
      </c>
      <c r="N955" s="44">
        <f>IFERROR(VLOOKUP($C955,'World Cup GK'!B:AE,14,FALSE),0)</f>
        <v>0</v>
      </c>
      <c r="O955" s="44">
        <f>IFERROR(VLOOKUP($C955,'World Cup GK'!B:AE,11,FALSE),0)</f>
        <v>0</v>
      </c>
      <c r="P955" s="43">
        <f t="shared" si="255"/>
        <v>5.2370000000000001</v>
      </c>
      <c r="S955" s="24"/>
      <c r="T955" s="278" t="s">
        <v>217</v>
      </c>
      <c r="U955" s="23" t="s">
        <v>647</v>
      </c>
      <c r="V955" s="30"/>
      <c r="W955" s="23">
        <v>390</v>
      </c>
      <c r="X955" s="23">
        <v>1</v>
      </c>
      <c r="Y955" s="23">
        <v>1</v>
      </c>
      <c r="Z955" s="23">
        <v>0</v>
      </c>
      <c r="AA955" s="23">
        <v>0</v>
      </c>
      <c r="AB955" s="23">
        <v>0</v>
      </c>
      <c r="AC955" s="44">
        <v>0</v>
      </c>
      <c r="AD955" s="44">
        <v>0</v>
      </c>
      <c r="AE955" s="44">
        <v>0</v>
      </c>
      <c r="AF955" s="44">
        <v>0</v>
      </c>
      <c r="AG955" s="43">
        <v>5.2370000000000001</v>
      </c>
      <c r="AI955" s="24"/>
      <c r="AJ955" s="278" t="s">
        <v>217</v>
      </c>
      <c r="AK955" s="23" t="s">
        <v>647</v>
      </c>
      <c r="AL955" s="30"/>
      <c r="AM955" s="397">
        <f t="shared" si="243"/>
        <v>0</v>
      </c>
      <c r="AN955" s="397">
        <f t="shared" si="244"/>
        <v>0</v>
      </c>
      <c r="AO955" s="397">
        <f t="shared" si="244"/>
        <v>0</v>
      </c>
      <c r="AP955" s="397">
        <f t="shared" si="245"/>
        <v>0</v>
      </c>
      <c r="AQ955" s="397">
        <f t="shared" si="245"/>
        <v>0</v>
      </c>
      <c r="AR955" s="397">
        <f t="shared" si="245"/>
        <v>0</v>
      </c>
      <c r="AS955" s="397">
        <f t="shared" si="241"/>
        <v>0</v>
      </c>
      <c r="AT955" s="397">
        <f t="shared" si="241"/>
        <v>0</v>
      </c>
      <c r="AU955" s="397">
        <f t="shared" si="241"/>
        <v>0</v>
      </c>
      <c r="AV955" s="397">
        <f t="shared" si="241"/>
        <v>0</v>
      </c>
      <c r="AW955" s="314">
        <f t="shared" si="248"/>
        <v>0</v>
      </c>
    </row>
    <row r="956" spans="2:49" ht="16.5" thickBot="1" x14ac:dyDescent="0.3">
      <c r="B956" s="24"/>
      <c r="C956" s="276" t="s">
        <v>539</v>
      </c>
      <c r="D956" s="23" t="str">
        <f>IFERROR(VLOOKUP($C956,'World Cup Players'!B:X,3,FALSE),0)</f>
        <v>fr France</v>
      </c>
      <c r="E956" s="30"/>
      <c r="F956" s="23">
        <f>IFERROR(VLOOKUP($C956,'World Cup Players'!B:X,9,FALSE),0)</f>
        <v>479</v>
      </c>
      <c r="G956" s="23">
        <f>IFERROR(VLOOKUP($C956,'World Cup Players'!B:X,11,FALSE),0)</f>
        <v>0</v>
      </c>
      <c r="H956" s="23">
        <f>IFERROR(VLOOKUP($C956,'World Cup Players'!B:X,12,FALSE),0)</f>
        <v>0</v>
      </c>
      <c r="I956" s="41">
        <f>IFERROR(VLOOKUP($C956,'GAME WINNING GOALS'!A:B,2,FALSE),0)</f>
        <v>0</v>
      </c>
      <c r="J956" s="23">
        <f>IFERROR(VLOOKUP($C956,'World Cup Players'!B:X,17,FALSE),0)</f>
        <v>0</v>
      </c>
      <c r="K956" s="23">
        <f>IFERROR(VLOOKUP($C956,'World Cup Players'!B:X,18,FALSE),0)</f>
        <v>0</v>
      </c>
      <c r="L956" s="44">
        <f>IFERROR(VLOOKUP($C956,'World Cup GK'!B:AE,16,FALSE),0)</f>
        <v>0</v>
      </c>
      <c r="M956" s="44">
        <f>IFERROR(VLOOKUP($C956,'World Cup GK'!B:AE,19,FALSE),0)</f>
        <v>0</v>
      </c>
      <c r="N956" s="44">
        <f>IFERROR(VLOOKUP($C956,'World Cup GK'!B:AE,14,FALSE),0)</f>
        <v>0</v>
      </c>
      <c r="O956" s="44">
        <f>IFERROR(VLOOKUP($C956,'World Cup GK'!B:AE,11,FALSE),0)</f>
        <v>0</v>
      </c>
      <c r="P956" s="43">
        <f t="shared" si="255"/>
        <v>3.9757000000000002</v>
      </c>
      <c r="S956" s="24"/>
      <c r="T956" s="276" t="s">
        <v>539</v>
      </c>
      <c r="U956" s="23" t="s">
        <v>1420</v>
      </c>
      <c r="V956" s="30"/>
      <c r="W956" s="23">
        <v>360</v>
      </c>
      <c r="X956" s="23">
        <v>0</v>
      </c>
      <c r="Y956" s="23">
        <v>0</v>
      </c>
      <c r="Z956" s="41">
        <v>0</v>
      </c>
      <c r="AA956" s="23">
        <v>0</v>
      </c>
      <c r="AB956" s="23">
        <v>0</v>
      </c>
      <c r="AC956" s="44">
        <v>0</v>
      </c>
      <c r="AD956" s="44">
        <v>0</v>
      </c>
      <c r="AE956" s="44">
        <v>0</v>
      </c>
      <c r="AF956" s="44">
        <v>0</v>
      </c>
      <c r="AG956" s="43">
        <v>2.988</v>
      </c>
      <c r="AI956" s="24"/>
      <c r="AJ956" s="276" t="s">
        <v>539</v>
      </c>
      <c r="AK956" s="23" t="s">
        <v>1420</v>
      </c>
      <c r="AL956" s="30"/>
      <c r="AM956" s="397">
        <f t="shared" si="243"/>
        <v>119</v>
      </c>
      <c r="AN956" s="397">
        <f t="shared" si="244"/>
        <v>0</v>
      </c>
      <c r="AO956" s="397">
        <f t="shared" si="244"/>
        <v>0</v>
      </c>
      <c r="AP956" s="397">
        <f t="shared" si="245"/>
        <v>0</v>
      </c>
      <c r="AQ956" s="397">
        <f t="shared" si="245"/>
        <v>0</v>
      </c>
      <c r="AR956" s="397">
        <f t="shared" si="245"/>
        <v>0</v>
      </c>
      <c r="AS956" s="397">
        <f t="shared" si="241"/>
        <v>0</v>
      </c>
      <c r="AT956" s="397">
        <f t="shared" si="241"/>
        <v>0</v>
      </c>
      <c r="AU956" s="397">
        <f t="shared" si="241"/>
        <v>0</v>
      </c>
      <c r="AV956" s="397">
        <f t="shared" si="241"/>
        <v>0</v>
      </c>
      <c r="AW956" s="314">
        <f>P956-AG956</f>
        <v>0.98770000000000024</v>
      </c>
    </row>
    <row r="957" spans="2:49" x14ac:dyDescent="0.25">
      <c r="B957" s="24"/>
      <c r="C957" s="277" t="s">
        <v>758</v>
      </c>
      <c r="D957" s="23" t="str">
        <f>IFERROR(VLOOKUP($C957,'World Cup Players'!B:X,3,FALSE),0)</f>
        <v>br Brazil</v>
      </c>
      <c r="E957" s="30"/>
      <c r="F957" s="23">
        <f>IFERROR(VLOOKUP($C957,'World Cup Players'!B:X,9,FALSE),0)</f>
        <v>450</v>
      </c>
      <c r="G957" s="23">
        <f>IFERROR(VLOOKUP($C957,'World Cup Players'!B:X,11,FALSE),0)</f>
        <v>0</v>
      </c>
      <c r="H957" s="23">
        <f>IFERROR(VLOOKUP($C957,'World Cup Players'!B:X,12,FALSE),0)</f>
        <v>1</v>
      </c>
      <c r="I957" s="41">
        <f>IFERROR(VLOOKUP($C957,'GAME WINNING GOALS'!A:B,2,FALSE),0)</f>
        <v>0</v>
      </c>
      <c r="J957" s="23">
        <f>IFERROR(VLOOKUP($C957,'World Cup Players'!B:X,17,FALSE),0)</f>
        <v>0</v>
      </c>
      <c r="K957" s="23">
        <f>IFERROR(VLOOKUP($C957,'World Cup Players'!B:X,18,FALSE),0)</f>
        <v>0</v>
      </c>
      <c r="L957" s="44">
        <f>IFERROR(VLOOKUP($C957,'World Cup GK'!B:AE,16,FALSE),0)</f>
        <v>0</v>
      </c>
      <c r="M957" s="44">
        <f>IFERROR(VLOOKUP($C957,'World Cup GK'!B:AE,19,FALSE),0)</f>
        <v>0</v>
      </c>
      <c r="N957" s="44">
        <f>IFERROR(VLOOKUP($C957,'World Cup GK'!B:AE,14,FALSE),0)</f>
        <v>0</v>
      </c>
      <c r="O957" s="44">
        <f>IFERROR(VLOOKUP($C957,'World Cup GK'!B:AE,11,FALSE),0)</f>
        <v>0</v>
      </c>
      <c r="P957" s="43">
        <f t="shared" si="255"/>
        <v>4.7349999999999994</v>
      </c>
      <c r="S957" s="24"/>
      <c r="T957" s="277" t="s">
        <v>758</v>
      </c>
      <c r="U957" s="23" t="s">
        <v>989</v>
      </c>
      <c r="V957" s="30"/>
      <c r="W957" s="23">
        <v>450</v>
      </c>
      <c r="X957" s="23">
        <v>0</v>
      </c>
      <c r="Y957" s="23">
        <v>1</v>
      </c>
      <c r="Z957" s="41">
        <v>0</v>
      </c>
      <c r="AA957" s="23">
        <v>0</v>
      </c>
      <c r="AB957" s="23">
        <v>0</v>
      </c>
      <c r="AC957" s="44">
        <v>0</v>
      </c>
      <c r="AD957" s="44">
        <v>0</v>
      </c>
      <c r="AE957" s="44">
        <v>0</v>
      </c>
      <c r="AF957" s="44">
        <v>0</v>
      </c>
      <c r="AG957" s="43">
        <v>4.7349999999999994</v>
      </c>
      <c r="AI957" s="24"/>
      <c r="AJ957" s="277" t="s">
        <v>758</v>
      </c>
      <c r="AK957" s="23" t="s">
        <v>989</v>
      </c>
      <c r="AL957" s="30"/>
      <c r="AM957" s="397">
        <f t="shared" si="243"/>
        <v>0</v>
      </c>
      <c r="AN957" s="397">
        <f t="shared" si="244"/>
        <v>0</v>
      </c>
      <c r="AO957" s="397">
        <f t="shared" si="244"/>
        <v>0</v>
      </c>
      <c r="AP957" s="397">
        <f t="shared" si="245"/>
        <v>0</v>
      </c>
      <c r="AQ957" s="397">
        <f t="shared" si="245"/>
        <v>0</v>
      </c>
      <c r="AR957" s="397">
        <f t="shared" si="245"/>
        <v>0</v>
      </c>
      <c r="AS957" s="397">
        <f t="shared" si="241"/>
        <v>0</v>
      </c>
      <c r="AT957" s="397">
        <f t="shared" si="241"/>
        <v>0</v>
      </c>
      <c r="AU957" s="397">
        <f t="shared" si="241"/>
        <v>0</v>
      </c>
      <c r="AV957" s="397">
        <f t="shared" si="241"/>
        <v>0</v>
      </c>
      <c r="AW957" s="314">
        <f t="shared" si="248"/>
        <v>0</v>
      </c>
    </row>
    <row r="958" spans="2:49" ht="16.5" thickBot="1" x14ac:dyDescent="0.3">
      <c r="B958" s="24"/>
      <c r="C958" s="266" t="s">
        <v>469</v>
      </c>
      <c r="D958" s="23" t="str">
        <f>IFERROR(VLOOKUP($C958,'World Cup Players'!B:X,3,FALSE),0)</f>
        <v>es Spain</v>
      </c>
      <c r="E958" s="30"/>
      <c r="F958" s="23">
        <f>IFERROR(VLOOKUP($C958,'World Cup Players'!B:X,9,FALSE),0)</f>
        <v>630</v>
      </c>
      <c r="G958" s="23">
        <f>IFERROR(VLOOKUP($C958,'World Cup Players'!B:X,11,FALSE),0)</f>
        <v>0</v>
      </c>
      <c r="H958" s="23">
        <f>IFERROR(VLOOKUP($C958,'World Cup Players'!B:X,12,FALSE),0)</f>
        <v>0</v>
      </c>
      <c r="I958" s="41">
        <f>IFERROR(VLOOKUP($C958,'GAME WINNING GOALS'!A:B,2,FALSE),0)</f>
        <v>0</v>
      </c>
      <c r="J958" s="23">
        <f>IFERROR(VLOOKUP($C958,'World Cup Players'!B:X,17,FALSE),0)</f>
        <v>0</v>
      </c>
      <c r="K958" s="23">
        <f>IFERROR(VLOOKUP($C958,'World Cup Players'!B:X,18,FALSE),0)</f>
        <v>0</v>
      </c>
      <c r="L958" s="44">
        <f>IFERROR(VLOOKUP($C958,'World Cup GK'!B:AE,16,FALSE),0)</f>
        <v>6</v>
      </c>
      <c r="M958" s="44">
        <f>IFERROR(VLOOKUP($C958,'World Cup GK'!B:AE,19,FALSE),0)</f>
        <v>6</v>
      </c>
      <c r="N958" s="44">
        <f>IFERROR(VLOOKUP($C958,'World Cup GK'!B:AE,14,FALSE),0)</f>
        <v>9</v>
      </c>
      <c r="O958" s="44">
        <f>IFERROR(VLOOKUP($C958,'World Cup GK'!B:AE,11,FALSE),0)</f>
        <v>1</v>
      </c>
      <c r="P958" s="43">
        <f t="shared" si="255"/>
        <v>18.779</v>
      </c>
      <c r="S958" s="24"/>
      <c r="T958" s="266" t="s">
        <v>469</v>
      </c>
      <c r="U958" s="23" t="s">
        <v>1275</v>
      </c>
      <c r="V958" s="30"/>
      <c r="W958" s="23">
        <v>450</v>
      </c>
      <c r="X958" s="23">
        <v>0</v>
      </c>
      <c r="Y958" s="23">
        <v>0</v>
      </c>
      <c r="Z958" s="41">
        <v>0</v>
      </c>
      <c r="AA958" s="23">
        <v>0</v>
      </c>
      <c r="AB958" s="23">
        <v>0</v>
      </c>
      <c r="AC958" s="44">
        <v>4</v>
      </c>
      <c r="AD958" s="44">
        <v>5</v>
      </c>
      <c r="AE958" s="44">
        <v>5</v>
      </c>
      <c r="AF958" s="44">
        <v>0</v>
      </c>
      <c r="AG958" s="43">
        <v>13.734999999999999</v>
      </c>
      <c r="AI958" s="24"/>
      <c r="AJ958" s="266" t="s">
        <v>469</v>
      </c>
      <c r="AK958" s="23" t="s">
        <v>1275</v>
      </c>
      <c r="AL958" s="30"/>
      <c r="AM958" s="397">
        <f t="shared" si="243"/>
        <v>180</v>
      </c>
      <c r="AN958" s="397">
        <f t="shared" si="244"/>
        <v>0</v>
      </c>
      <c r="AO958" s="397">
        <f t="shared" si="244"/>
        <v>0</v>
      </c>
      <c r="AP958" s="397">
        <f t="shared" si="245"/>
        <v>0</v>
      </c>
      <c r="AQ958" s="397">
        <f t="shared" si="245"/>
        <v>0</v>
      </c>
      <c r="AR958" s="397">
        <f t="shared" si="245"/>
        <v>0</v>
      </c>
      <c r="AS958" s="397">
        <f t="shared" si="241"/>
        <v>2</v>
      </c>
      <c r="AT958" s="397">
        <f t="shared" si="241"/>
        <v>1</v>
      </c>
      <c r="AU958" s="397">
        <f t="shared" si="241"/>
        <v>4</v>
      </c>
      <c r="AV958" s="397">
        <f t="shared" si="241"/>
        <v>1</v>
      </c>
      <c r="AW958" s="314">
        <f t="shared" ref="AW958:AW960" si="259">P958-AG958</f>
        <v>5.0440000000000005</v>
      </c>
    </row>
    <row r="959" spans="2:49" x14ac:dyDescent="0.25">
      <c r="B959" s="24"/>
      <c r="C959" s="277" t="s">
        <v>45</v>
      </c>
      <c r="D959" s="23" t="str">
        <f>IFERROR(VLOOKUP($C959,'World Cup Players'!B:X,3,FALSE),0)</f>
        <v>eng England</v>
      </c>
      <c r="E959" s="30"/>
      <c r="F959" s="23">
        <f>IFERROR(VLOOKUP($C959,'World Cup Players'!B:X,9,FALSE),0)</f>
        <v>660</v>
      </c>
      <c r="G959" s="23">
        <f>IFERROR(VLOOKUP($C959,'World Cup Players'!B:X,11,FALSE),0)</f>
        <v>0</v>
      </c>
      <c r="H959" s="23">
        <f>IFERROR(VLOOKUP($C959,'World Cup Players'!B:X,12,FALSE),0)</f>
        <v>0</v>
      </c>
      <c r="I959" s="41">
        <f>IFERROR(VLOOKUP($C959,'GAME WINNING GOALS'!A:B,2,FALSE),0)</f>
        <v>0</v>
      </c>
      <c r="J959" s="23">
        <f>IFERROR(VLOOKUP($C959,'World Cup Players'!B:X,17,FALSE),0)</f>
        <v>0</v>
      </c>
      <c r="K959" s="23">
        <f>IFERROR(VLOOKUP($C959,'World Cup Players'!B:X,18,FALSE),0)</f>
        <v>0</v>
      </c>
      <c r="L959" s="44">
        <f>IFERROR(VLOOKUP($C959,'World Cup GK'!B:AE,16,FALSE),0)</f>
        <v>5</v>
      </c>
      <c r="M959" s="44">
        <f>IFERROR(VLOOKUP($C959,'World Cup GK'!B:AE,19,FALSE),0)</f>
        <v>2</v>
      </c>
      <c r="N959" s="44">
        <f>IFERROR(VLOOKUP($C959,'World Cup GK'!B:AE,14,FALSE),0)</f>
        <v>15</v>
      </c>
      <c r="O959" s="44">
        <f>IFERROR(VLOOKUP($C959,'World Cup GK'!B:AE,11,FALSE),0)</f>
        <v>8</v>
      </c>
      <c r="P959" s="43">
        <f t="shared" si="255"/>
        <v>13.478</v>
      </c>
      <c r="S959" s="24"/>
      <c r="T959" s="277" t="s">
        <v>45</v>
      </c>
      <c r="U959" s="23" t="s">
        <v>1542</v>
      </c>
      <c r="V959" s="30"/>
      <c r="W959" s="23">
        <v>450</v>
      </c>
      <c r="X959" s="23">
        <v>0</v>
      </c>
      <c r="Y959" s="23">
        <v>0</v>
      </c>
      <c r="Z959" s="41">
        <v>0</v>
      </c>
      <c r="AA959" s="23">
        <v>0</v>
      </c>
      <c r="AB959" s="23">
        <v>0</v>
      </c>
      <c r="AC959" s="44">
        <v>4</v>
      </c>
      <c r="AD959" s="44">
        <v>2</v>
      </c>
      <c r="AE959" s="44">
        <v>9</v>
      </c>
      <c r="AF959" s="44">
        <v>5</v>
      </c>
      <c r="AG959" s="43">
        <v>10.285</v>
      </c>
      <c r="AI959" s="24"/>
      <c r="AJ959" s="277" t="s">
        <v>45</v>
      </c>
      <c r="AK959" s="23" t="s">
        <v>1542</v>
      </c>
      <c r="AL959" s="30"/>
      <c r="AM959" s="397">
        <f t="shared" si="243"/>
        <v>210</v>
      </c>
      <c r="AN959" s="397">
        <f t="shared" si="244"/>
        <v>0</v>
      </c>
      <c r="AO959" s="397">
        <f t="shared" si="244"/>
        <v>0</v>
      </c>
      <c r="AP959" s="397">
        <f t="shared" si="245"/>
        <v>0</v>
      </c>
      <c r="AQ959" s="397">
        <f t="shared" si="245"/>
        <v>0</v>
      </c>
      <c r="AR959" s="397">
        <f t="shared" si="245"/>
        <v>0</v>
      </c>
      <c r="AS959" s="397">
        <f t="shared" si="241"/>
        <v>1</v>
      </c>
      <c r="AT959" s="397">
        <f t="shared" si="241"/>
        <v>0</v>
      </c>
      <c r="AU959" s="397">
        <f t="shared" si="241"/>
        <v>6</v>
      </c>
      <c r="AV959" s="397">
        <f t="shared" si="241"/>
        <v>3</v>
      </c>
      <c r="AW959" s="314">
        <f t="shared" si="259"/>
        <v>3.1929999999999996</v>
      </c>
    </row>
    <row r="960" spans="2:49" x14ac:dyDescent="0.25">
      <c r="B960" s="24"/>
      <c r="C960" s="304" t="s">
        <v>400</v>
      </c>
      <c r="D960" s="23" t="str">
        <f>IFERROR(VLOOKUP($C960,'World Cup Players'!B:X,3,FALSE),0)</f>
        <v>ma Morocco</v>
      </c>
      <c r="E960" s="30"/>
      <c r="F960" s="23">
        <f>IFERROR(VLOOKUP($C960,'World Cup Players'!B:X,9,FALSE),0)</f>
        <v>570</v>
      </c>
      <c r="G960" s="23">
        <f>IFERROR(VLOOKUP($C960,'World Cup Players'!B:X,11,FALSE),0)</f>
        <v>0</v>
      </c>
      <c r="H960" s="23">
        <f>IFERROR(VLOOKUP($C960,'World Cup Players'!B:X,12,FALSE),0)</f>
        <v>0</v>
      </c>
      <c r="I960" s="23">
        <f>IFERROR(VLOOKUP($C960,'GAME WINNING GOALS'!A:B,2,FALSE),0)</f>
        <v>0</v>
      </c>
      <c r="J960" s="23">
        <f>IFERROR(VLOOKUP($C960,'World Cup Players'!B:X,17,FALSE),0)</f>
        <v>0</v>
      </c>
      <c r="K960" s="23">
        <f>IFERROR(VLOOKUP($C960,'World Cup Players'!B:X,18,FALSE),0)</f>
        <v>0</v>
      </c>
      <c r="L960" s="44">
        <f>IFERROR(VLOOKUP($C960,'World Cup GK'!B:AE,16,FALSE),0)</f>
        <v>3</v>
      </c>
      <c r="M960" s="44">
        <f>IFERROR(VLOOKUP($C960,'World Cup GK'!B:AE,19,FALSE),0)</f>
        <v>2</v>
      </c>
      <c r="N960" s="44">
        <f>IFERROR(VLOOKUP($C960,'World Cup GK'!B:AE,14,FALSE),0)</f>
        <v>14</v>
      </c>
      <c r="O960" s="44">
        <f>IFERROR(VLOOKUP($C960,'World Cup GK'!B:AE,11,FALSE),0)</f>
        <v>6</v>
      </c>
      <c r="P960" s="43">
        <f t="shared" si="255"/>
        <v>11.031000000000001</v>
      </c>
      <c r="S960" s="24"/>
      <c r="T960" s="304" t="s">
        <v>400</v>
      </c>
      <c r="U960" s="23" t="s">
        <v>992</v>
      </c>
      <c r="V960" s="30"/>
      <c r="W960" s="23">
        <v>480</v>
      </c>
      <c r="X960" s="23">
        <v>0</v>
      </c>
      <c r="Y960" s="23">
        <v>0</v>
      </c>
      <c r="Z960" s="23">
        <v>0</v>
      </c>
      <c r="AA960" s="23">
        <v>0</v>
      </c>
      <c r="AB960" s="23">
        <v>0</v>
      </c>
      <c r="AC960" s="44">
        <v>3</v>
      </c>
      <c r="AD960" s="44">
        <v>2</v>
      </c>
      <c r="AE960" s="44">
        <v>9</v>
      </c>
      <c r="AF960" s="44">
        <v>4</v>
      </c>
      <c r="AG960" s="43">
        <v>9.7840000000000007</v>
      </c>
      <c r="AI960" s="24"/>
      <c r="AJ960" s="304" t="s">
        <v>400</v>
      </c>
      <c r="AK960" s="23" t="s">
        <v>992</v>
      </c>
      <c r="AL960" s="30"/>
      <c r="AM960" s="397">
        <f t="shared" si="243"/>
        <v>90</v>
      </c>
      <c r="AN960" s="397">
        <f t="shared" si="244"/>
        <v>0</v>
      </c>
      <c r="AO960" s="397">
        <f t="shared" si="244"/>
        <v>0</v>
      </c>
      <c r="AP960" s="397">
        <f t="shared" si="245"/>
        <v>0</v>
      </c>
      <c r="AQ960" s="397">
        <f t="shared" si="245"/>
        <v>0</v>
      </c>
      <c r="AR960" s="397">
        <f t="shared" si="245"/>
        <v>0</v>
      </c>
      <c r="AS960" s="397">
        <f t="shared" si="241"/>
        <v>0</v>
      </c>
      <c r="AT960" s="397">
        <f t="shared" si="241"/>
        <v>0</v>
      </c>
      <c r="AU960" s="397">
        <f t="shared" si="241"/>
        <v>5</v>
      </c>
      <c r="AV960" s="397">
        <f t="shared" si="241"/>
        <v>2</v>
      </c>
      <c r="AW960" s="314">
        <f t="shared" si="259"/>
        <v>1.2469999999999999</v>
      </c>
    </row>
    <row r="961" spans="2:49" x14ac:dyDescent="0.25">
      <c r="B961" s="24"/>
      <c r="C961" s="265" t="s">
        <v>760</v>
      </c>
      <c r="D961" s="23" t="str">
        <f>IFERROR(VLOOKUP($C961,'World Cup Players'!B:X,3,FALSE),0)</f>
        <v>us United States</v>
      </c>
      <c r="E961" s="30"/>
      <c r="F961" s="23">
        <f>IFERROR(VLOOKUP($C961,'World Cup Players'!B:X,9,FALSE),0)</f>
        <v>360</v>
      </c>
      <c r="G961" s="23">
        <f>IFERROR(VLOOKUP($C961,'World Cup Players'!B:X,11,FALSE),0)</f>
        <v>0</v>
      </c>
      <c r="H961" s="23">
        <f>IFERROR(VLOOKUP($C961,'World Cup Players'!B:X,12,FALSE),0)</f>
        <v>0</v>
      </c>
      <c r="I961" s="23">
        <f>IFERROR(VLOOKUP($C961,'GAME WINNING GOALS'!A:B,2,FALSE),0)</f>
        <v>0</v>
      </c>
      <c r="J961" s="23">
        <f>IFERROR(VLOOKUP($C961,'World Cup Players'!B:X,17,FALSE),0)</f>
        <v>0</v>
      </c>
      <c r="K961" s="23">
        <f>IFERROR(VLOOKUP($C961,'World Cup Players'!B:X,18,FALSE),0)</f>
        <v>0</v>
      </c>
      <c r="L961" s="44">
        <f>IFERROR(VLOOKUP($C961,'World Cup GK'!B:AE,16,FALSE),0)</f>
        <v>3</v>
      </c>
      <c r="M961" s="44">
        <f>IFERROR(VLOOKUP($C961,'World Cup GK'!B:AE,19,FALSE),0)</f>
        <v>2</v>
      </c>
      <c r="N961" s="44">
        <f>IFERROR(VLOOKUP($C961,'World Cup GK'!B:AE,14,FALSE),0)</f>
        <v>8</v>
      </c>
      <c r="O961" s="44">
        <f>IFERROR(VLOOKUP($C961,'World Cup GK'!B:AE,11,FALSE),0)</f>
        <v>5</v>
      </c>
      <c r="P961" s="43">
        <f t="shared" si="255"/>
        <v>8.3379999999999992</v>
      </c>
      <c r="S961" s="24"/>
      <c r="T961" s="265" t="s">
        <v>760</v>
      </c>
      <c r="U961" s="23" t="s">
        <v>885</v>
      </c>
      <c r="V961" s="30"/>
      <c r="W961" s="23">
        <v>360</v>
      </c>
      <c r="X961" s="23">
        <v>0</v>
      </c>
      <c r="Y961" s="23">
        <v>0</v>
      </c>
      <c r="Z961" s="23">
        <v>0</v>
      </c>
      <c r="AA961" s="23">
        <v>0</v>
      </c>
      <c r="AB961" s="23">
        <v>0</v>
      </c>
      <c r="AC961" s="44">
        <v>3</v>
      </c>
      <c r="AD961" s="44">
        <v>2</v>
      </c>
      <c r="AE961" s="44">
        <v>8</v>
      </c>
      <c r="AF961" s="44">
        <v>5</v>
      </c>
      <c r="AG961" s="43">
        <v>8.3379999999999992</v>
      </c>
      <c r="AI961" s="24"/>
      <c r="AJ961" s="265" t="s">
        <v>760</v>
      </c>
      <c r="AK961" s="23" t="s">
        <v>885</v>
      </c>
      <c r="AL961" s="30"/>
      <c r="AM961" s="397">
        <f t="shared" si="243"/>
        <v>0</v>
      </c>
      <c r="AN961" s="397">
        <f t="shared" si="244"/>
        <v>0</v>
      </c>
      <c r="AO961" s="397">
        <f t="shared" si="244"/>
        <v>0</v>
      </c>
      <c r="AP961" s="397">
        <f t="shared" si="245"/>
        <v>0</v>
      </c>
      <c r="AQ961" s="397">
        <f t="shared" si="245"/>
        <v>0</v>
      </c>
      <c r="AR961" s="397">
        <f t="shared" si="245"/>
        <v>0</v>
      </c>
      <c r="AS961" s="397">
        <f t="shared" si="241"/>
        <v>0</v>
      </c>
      <c r="AT961" s="397">
        <f t="shared" si="241"/>
        <v>0</v>
      </c>
      <c r="AU961" s="397">
        <f t="shared" si="241"/>
        <v>0</v>
      </c>
      <c r="AV961" s="397">
        <f t="shared" si="241"/>
        <v>0</v>
      </c>
      <c r="AW961" s="314">
        <f t="shared" si="248"/>
        <v>0</v>
      </c>
    </row>
    <row r="962" spans="2:49" x14ac:dyDescent="0.25">
      <c r="B962" s="24"/>
      <c r="C962" s="265" t="s">
        <v>763</v>
      </c>
      <c r="D962" s="23" t="str">
        <f>IFERROR(VLOOKUP($C962,'World Cup Players'!B:X,3,FALSE),0)</f>
        <v>ci Côte d'Ivoire</v>
      </c>
      <c r="E962" s="30"/>
      <c r="F962" s="23">
        <f>IFERROR(VLOOKUP($C962,'World Cup Players'!B:X,9,FALSE),0)</f>
        <v>360</v>
      </c>
      <c r="G962" s="23">
        <f>IFERROR(VLOOKUP($C962,'World Cup Players'!B:X,11,FALSE),0)</f>
        <v>0</v>
      </c>
      <c r="H962" s="23">
        <f>IFERROR(VLOOKUP($C962,'World Cup Players'!B:X,12,FALSE),0)</f>
        <v>0</v>
      </c>
      <c r="I962" s="23">
        <f>IFERROR(VLOOKUP($C962,'GAME WINNING GOALS'!A:B,2,FALSE),0)</f>
        <v>0</v>
      </c>
      <c r="J962" s="23">
        <f>IFERROR(VLOOKUP($C962,'World Cup Players'!#REF!,16,FALSE),0)</f>
        <v>0</v>
      </c>
      <c r="K962" s="23">
        <f>IFERROR(VLOOKUP($C962,'World Cup Players'!#REF!,16,FALSE),0)</f>
        <v>0</v>
      </c>
      <c r="L962" s="44">
        <f>IFERROR(VLOOKUP($C962,'World Cup GK'!B:AE,16,FALSE),0)</f>
        <v>2</v>
      </c>
      <c r="M962" s="44">
        <f>IFERROR(VLOOKUP($C962,'World Cup GK'!B:AE,19,FALSE),0)</f>
        <v>2</v>
      </c>
      <c r="N962" s="44">
        <f>IFERROR(VLOOKUP($C962,'World Cup GK'!B:AE,14,FALSE),0)</f>
        <v>9</v>
      </c>
      <c r="O962" s="44">
        <f>IFERROR(VLOOKUP($C962,'World Cup GK'!B:AE,11,FALSE),0)</f>
        <v>4</v>
      </c>
      <c r="P962" s="43">
        <f t="shared" si="255"/>
        <v>7.7880000000000003</v>
      </c>
      <c r="S962" s="24"/>
      <c r="T962" s="265" t="s">
        <v>763</v>
      </c>
      <c r="U962" s="23" t="s">
        <v>1103</v>
      </c>
      <c r="V962" s="30"/>
      <c r="W962" s="23">
        <v>360</v>
      </c>
      <c r="X962" s="23">
        <v>0</v>
      </c>
      <c r="Y962" s="23">
        <v>0</v>
      </c>
      <c r="Z962" s="23">
        <v>0</v>
      </c>
      <c r="AA962" s="23">
        <v>0</v>
      </c>
      <c r="AB962" s="23">
        <v>0</v>
      </c>
      <c r="AC962" s="44">
        <v>2</v>
      </c>
      <c r="AD962" s="44">
        <v>2</v>
      </c>
      <c r="AE962" s="44">
        <v>9</v>
      </c>
      <c r="AF962" s="44">
        <v>4</v>
      </c>
      <c r="AG962" s="43">
        <v>7.7880000000000003</v>
      </c>
      <c r="AI962" s="24"/>
      <c r="AJ962" s="265" t="s">
        <v>763</v>
      </c>
      <c r="AK962" s="23" t="s">
        <v>1103</v>
      </c>
      <c r="AL962" s="30"/>
      <c r="AM962" s="397">
        <f t="shared" si="243"/>
        <v>0</v>
      </c>
      <c r="AN962" s="397">
        <f t="shared" si="244"/>
        <v>0</v>
      </c>
      <c r="AO962" s="397">
        <f t="shared" si="244"/>
        <v>0</v>
      </c>
      <c r="AP962" s="397">
        <f t="shared" si="245"/>
        <v>0</v>
      </c>
      <c r="AQ962" s="397">
        <f t="shared" si="245"/>
        <v>0</v>
      </c>
      <c r="AR962" s="397">
        <f t="shared" si="245"/>
        <v>0</v>
      </c>
      <c r="AS962" s="397">
        <f t="shared" si="241"/>
        <v>0</v>
      </c>
      <c r="AT962" s="397">
        <f t="shared" si="241"/>
        <v>0</v>
      </c>
      <c r="AU962" s="397">
        <f t="shared" si="241"/>
        <v>0</v>
      </c>
      <c r="AV962" s="397">
        <f t="shared" si="241"/>
        <v>0</v>
      </c>
      <c r="AW962" s="314">
        <f t="shared" si="248"/>
        <v>0</v>
      </c>
    </row>
    <row r="963" spans="2:49" x14ac:dyDescent="0.25">
      <c r="B963" s="24"/>
      <c r="C963" s="265" t="s">
        <v>158</v>
      </c>
      <c r="D963" s="23">
        <f>IFERROR(VLOOKUP($C963,'World Cup Players'!B:X,3,FALSE),0)</f>
        <v>0</v>
      </c>
      <c r="E963" s="30"/>
      <c r="L963" s="44"/>
      <c r="M963" s="44"/>
      <c r="N963" s="44"/>
      <c r="O963" s="44"/>
      <c r="S963" s="24"/>
      <c r="T963" s="265" t="s">
        <v>158</v>
      </c>
      <c r="U963" s="23">
        <v>0</v>
      </c>
      <c r="V963" s="30"/>
      <c r="W963" s="23">
        <v>0</v>
      </c>
      <c r="X963" s="23">
        <v>0</v>
      </c>
      <c r="Y963" s="23">
        <v>0</v>
      </c>
      <c r="Z963" s="23">
        <v>0</v>
      </c>
      <c r="AA963" s="23">
        <v>0</v>
      </c>
      <c r="AB963" s="23">
        <v>0</v>
      </c>
      <c r="AC963" s="44">
        <v>0</v>
      </c>
      <c r="AD963" s="44">
        <v>0</v>
      </c>
      <c r="AE963" s="44">
        <v>0</v>
      </c>
      <c r="AF963" s="44">
        <v>0</v>
      </c>
      <c r="AG963" s="43">
        <v>0</v>
      </c>
      <c r="AI963" s="24"/>
      <c r="AJ963" s="265" t="s">
        <v>158</v>
      </c>
      <c r="AK963" s="23">
        <v>0</v>
      </c>
      <c r="AL963" s="30"/>
      <c r="AM963" s="397">
        <f t="shared" si="243"/>
        <v>0</v>
      </c>
      <c r="AN963" s="397">
        <f t="shared" si="244"/>
        <v>0</v>
      </c>
      <c r="AO963" s="397">
        <f t="shared" si="244"/>
        <v>0</v>
      </c>
      <c r="AP963" s="397">
        <f t="shared" si="245"/>
        <v>0</v>
      </c>
      <c r="AQ963" s="397">
        <f t="shared" si="245"/>
        <v>0</v>
      </c>
      <c r="AR963" s="397">
        <f t="shared" si="245"/>
        <v>0</v>
      </c>
      <c r="AS963" s="397">
        <f t="shared" si="241"/>
        <v>0</v>
      </c>
      <c r="AT963" s="397">
        <f t="shared" si="241"/>
        <v>0</v>
      </c>
      <c r="AU963" s="397">
        <f t="shared" si="241"/>
        <v>0</v>
      </c>
      <c r="AV963" s="397">
        <f t="shared" si="241"/>
        <v>0</v>
      </c>
      <c r="AW963" s="314">
        <f t="shared" ref="AW963:AW970" si="260">P963-AG963</f>
        <v>0</v>
      </c>
    </row>
    <row r="964" spans="2:49" x14ac:dyDescent="0.25">
      <c r="B964" s="24"/>
      <c r="C964" s="265" t="s">
        <v>155</v>
      </c>
      <c r="D964" s="23">
        <f>IFERROR(VLOOKUP($C964,'World Cup Players'!B:X,3,FALSE),0)</f>
        <v>0</v>
      </c>
      <c r="E964" s="30"/>
      <c r="L964" s="44"/>
      <c r="M964" s="44"/>
      <c r="N964" s="44"/>
      <c r="O964" s="44"/>
      <c r="S964" s="24"/>
      <c r="T964" s="265" t="s">
        <v>155</v>
      </c>
      <c r="U964" s="23">
        <v>0</v>
      </c>
      <c r="V964" s="30"/>
      <c r="W964" s="23">
        <v>0</v>
      </c>
      <c r="X964" s="23">
        <v>0</v>
      </c>
      <c r="Y964" s="23">
        <v>0</v>
      </c>
      <c r="Z964" s="23">
        <v>0</v>
      </c>
      <c r="AA964" s="23">
        <v>0</v>
      </c>
      <c r="AB964" s="23">
        <v>0</v>
      </c>
      <c r="AC964" s="44">
        <v>0</v>
      </c>
      <c r="AD964" s="44">
        <v>0</v>
      </c>
      <c r="AE964" s="44">
        <v>0</v>
      </c>
      <c r="AF964" s="44">
        <v>0</v>
      </c>
      <c r="AG964" s="43">
        <v>0</v>
      </c>
      <c r="AI964" s="24"/>
      <c r="AJ964" s="265" t="s">
        <v>155</v>
      </c>
      <c r="AK964" s="23">
        <v>0</v>
      </c>
      <c r="AL964" s="30"/>
      <c r="AM964" s="397">
        <f t="shared" si="243"/>
        <v>0</v>
      </c>
      <c r="AN964" s="397">
        <f t="shared" si="244"/>
        <v>0</v>
      </c>
      <c r="AO964" s="397">
        <f t="shared" si="244"/>
        <v>0</v>
      </c>
      <c r="AP964" s="397">
        <f t="shared" si="245"/>
        <v>0</v>
      </c>
      <c r="AQ964" s="397">
        <f t="shared" si="245"/>
        <v>0</v>
      </c>
      <c r="AR964" s="397">
        <f t="shared" si="245"/>
        <v>0</v>
      </c>
      <c r="AS964" s="397">
        <f t="shared" si="241"/>
        <v>0</v>
      </c>
      <c r="AT964" s="397">
        <f t="shared" si="241"/>
        <v>0</v>
      </c>
      <c r="AU964" s="397">
        <f t="shared" si="241"/>
        <v>0</v>
      </c>
      <c r="AV964" s="397">
        <f t="shared" si="241"/>
        <v>0</v>
      </c>
      <c r="AW964" s="314">
        <f t="shared" si="260"/>
        <v>0</v>
      </c>
    </row>
    <row r="965" spans="2:49" x14ac:dyDescent="0.25">
      <c r="B965" s="24"/>
      <c r="C965" s="265" t="s">
        <v>133</v>
      </c>
      <c r="D965" s="23">
        <f>IFERROR(VLOOKUP($C965,'World Cup Players'!B:X,3,FALSE),0)</f>
        <v>0</v>
      </c>
      <c r="E965" s="30"/>
      <c r="L965" s="44"/>
      <c r="M965" s="44"/>
      <c r="N965" s="44"/>
      <c r="O965" s="44"/>
      <c r="S965" s="24"/>
      <c r="T965" s="265" t="s">
        <v>133</v>
      </c>
      <c r="U965" s="23">
        <v>0</v>
      </c>
      <c r="V965" s="30"/>
      <c r="W965" s="23">
        <v>0</v>
      </c>
      <c r="X965" s="23">
        <v>0</v>
      </c>
      <c r="Y965" s="23">
        <v>0</v>
      </c>
      <c r="Z965" s="23">
        <v>0</v>
      </c>
      <c r="AA965" s="23">
        <v>0</v>
      </c>
      <c r="AB965" s="23">
        <v>0</v>
      </c>
      <c r="AC965" s="44">
        <v>0</v>
      </c>
      <c r="AD965" s="44">
        <v>0</v>
      </c>
      <c r="AE965" s="44">
        <v>0</v>
      </c>
      <c r="AF965" s="44">
        <v>0</v>
      </c>
      <c r="AG965" s="43">
        <v>0</v>
      </c>
      <c r="AI965" s="24"/>
      <c r="AJ965" s="265" t="s">
        <v>133</v>
      </c>
      <c r="AK965" s="23">
        <v>0</v>
      </c>
      <c r="AL965" s="30"/>
      <c r="AM965" s="397">
        <f t="shared" si="243"/>
        <v>0</v>
      </c>
      <c r="AN965" s="397">
        <f t="shared" si="244"/>
        <v>0</v>
      </c>
      <c r="AO965" s="397">
        <f t="shared" si="244"/>
        <v>0</v>
      </c>
      <c r="AP965" s="397">
        <f t="shared" si="245"/>
        <v>0</v>
      </c>
      <c r="AQ965" s="397">
        <f t="shared" si="245"/>
        <v>0</v>
      </c>
      <c r="AR965" s="397">
        <f t="shared" si="245"/>
        <v>0</v>
      </c>
      <c r="AS965" s="397">
        <f t="shared" si="245"/>
        <v>0</v>
      </c>
      <c r="AT965" s="397">
        <f t="shared" si="245"/>
        <v>0</v>
      </c>
      <c r="AU965" s="397">
        <f t="shared" si="245"/>
        <v>0</v>
      </c>
      <c r="AV965" s="397">
        <f t="shared" si="245"/>
        <v>0</v>
      </c>
      <c r="AW965" s="314">
        <f t="shared" si="260"/>
        <v>0</v>
      </c>
    </row>
    <row r="966" spans="2:49" x14ac:dyDescent="0.25">
      <c r="B966" s="40" t="s">
        <v>779</v>
      </c>
      <c r="C966" s="293"/>
      <c r="D966" s="35">
        <f t="shared" ref="D966:E966" si="261">SUM(D967:D991)</f>
        <v>0</v>
      </c>
      <c r="E966" s="35">
        <f t="shared" si="261"/>
        <v>0</v>
      </c>
      <c r="F966" s="35">
        <f>SUM(F967:F996)</f>
        <v>10955</v>
      </c>
      <c r="G966" s="35">
        <f t="shared" ref="G966:O966" si="262">SUM(G967:G996)</f>
        <v>40</v>
      </c>
      <c r="H966" s="35">
        <f t="shared" si="262"/>
        <v>24</v>
      </c>
      <c r="I966" s="35">
        <f t="shared" si="262"/>
        <v>15</v>
      </c>
      <c r="J966" s="35">
        <f t="shared" si="262"/>
        <v>5</v>
      </c>
      <c r="K966" s="35">
        <f t="shared" si="262"/>
        <v>0</v>
      </c>
      <c r="L966" s="35">
        <f>SUM(L967:L996)</f>
        <v>10</v>
      </c>
      <c r="M966" s="35">
        <f t="shared" si="262"/>
        <v>8</v>
      </c>
      <c r="N966" s="35">
        <f t="shared" si="262"/>
        <v>51</v>
      </c>
      <c r="O966" s="35">
        <f t="shared" si="262"/>
        <v>22</v>
      </c>
      <c r="P966" s="43">
        <f t="shared" si="255"/>
        <v>191.37649999999999</v>
      </c>
      <c r="S966" s="40" t="s">
        <v>779</v>
      </c>
      <c r="T966" s="293"/>
      <c r="U966" s="35">
        <v>0</v>
      </c>
      <c r="V966" s="35">
        <v>0</v>
      </c>
      <c r="W966" s="35">
        <v>9208</v>
      </c>
      <c r="X966" s="35">
        <v>34</v>
      </c>
      <c r="Y966" s="35">
        <v>20</v>
      </c>
      <c r="Z966" s="35">
        <v>13</v>
      </c>
      <c r="AA966" s="35">
        <v>3</v>
      </c>
      <c r="AB966" s="35">
        <v>0</v>
      </c>
      <c r="AC966" s="35">
        <v>10</v>
      </c>
      <c r="AD966" s="35">
        <v>8</v>
      </c>
      <c r="AE966" s="35">
        <v>51</v>
      </c>
      <c r="AF966" s="35">
        <v>22</v>
      </c>
      <c r="AG966" s="43">
        <v>165.37639999999999</v>
      </c>
      <c r="AI966" s="40" t="s">
        <v>779</v>
      </c>
      <c r="AJ966" s="293"/>
      <c r="AK966" s="35">
        <v>0</v>
      </c>
      <c r="AL966" s="35">
        <v>0</v>
      </c>
      <c r="AM966" s="397">
        <f t="shared" ref="AM966:AM1029" si="263">F966-W966</f>
        <v>1747</v>
      </c>
      <c r="AN966" s="397">
        <f t="shared" ref="AN966:AO1029" si="264">G966-X966</f>
        <v>6</v>
      </c>
      <c r="AO966" s="397">
        <f t="shared" si="264"/>
        <v>4</v>
      </c>
      <c r="AP966" s="397">
        <f t="shared" ref="AP966:AS1029" si="265">I966-Z966</f>
        <v>2</v>
      </c>
      <c r="AQ966" s="397">
        <f t="shared" si="265"/>
        <v>2</v>
      </c>
      <c r="AR966" s="397">
        <f t="shared" si="265"/>
        <v>0</v>
      </c>
      <c r="AS966" s="397">
        <f t="shared" si="265"/>
        <v>0</v>
      </c>
      <c r="AT966" s="397">
        <f t="shared" ref="AT966:AV1029" si="266">M966-AD966</f>
        <v>0</v>
      </c>
      <c r="AU966" s="397">
        <f t="shared" si="266"/>
        <v>0</v>
      </c>
      <c r="AV966" s="397">
        <f t="shared" si="266"/>
        <v>0</v>
      </c>
      <c r="AW966" s="314">
        <f t="shared" si="260"/>
        <v>26.000100000000003</v>
      </c>
    </row>
    <row r="967" spans="2:49" x14ac:dyDescent="0.25">
      <c r="B967" s="24"/>
      <c r="C967" s="265" t="s">
        <v>211</v>
      </c>
      <c r="D967" s="23" t="str">
        <f>IFERROR(VLOOKUP($C967,'World Cup Players'!B:X,3,FALSE),0)</f>
        <v>ar Argentina</v>
      </c>
      <c r="E967" s="30"/>
      <c r="F967" s="23">
        <f>IFERROR(VLOOKUP($C967,'World Cup Players'!B:X,9,FALSE),0)</f>
        <v>620</v>
      </c>
      <c r="G967" s="23">
        <f>IFERROR(VLOOKUP($C967,'World Cup Players'!B:X,11,FALSE),0)</f>
        <v>8</v>
      </c>
      <c r="H967" s="23">
        <f>IFERROR(VLOOKUP($C967,'World Cup Players'!B:X,12,FALSE),0)</f>
        <v>4</v>
      </c>
      <c r="I967" s="23">
        <f>IFERROR(VLOOKUP($C967,'GAME WINNING GOALS'!A:B,2,FALSE),0)</f>
        <v>2</v>
      </c>
      <c r="J967" s="23">
        <f>IFERROR(VLOOKUP($C967,'World Cup Players'!B:X,17,FALSE),0)</f>
        <v>0</v>
      </c>
      <c r="K967" s="23">
        <f>IFERROR(VLOOKUP($C967,'World Cup Players'!B:X,18,FALSE),0)</f>
        <v>0</v>
      </c>
      <c r="L967" s="44">
        <f>IFERROR(VLOOKUP($C967,'World Cup GK'!B:AE,16,FALSE),0)</f>
        <v>0</v>
      </c>
      <c r="M967" s="44">
        <f>IFERROR(VLOOKUP($C967,'World Cup GK'!B:AE,19,FALSE),0)</f>
        <v>0</v>
      </c>
      <c r="N967" s="44">
        <f>IFERROR(VLOOKUP($C967,'World Cup GK'!B:AE,14,FALSE),0)</f>
        <v>0</v>
      </c>
      <c r="O967" s="44">
        <f>IFERROR(VLOOKUP($C967,'World Cup GK'!B:AE,11,FALSE),0)</f>
        <v>0</v>
      </c>
      <c r="P967" s="43">
        <f t="shared" si="255"/>
        <v>19.146000000000001</v>
      </c>
      <c r="S967" s="24"/>
      <c r="T967" s="265" t="s">
        <v>211</v>
      </c>
      <c r="U967" s="23" t="s">
        <v>1404</v>
      </c>
      <c r="V967" s="30"/>
      <c r="W967" s="23">
        <v>410</v>
      </c>
      <c r="X967" s="23">
        <v>8</v>
      </c>
      <c r="Y967" s="23">
        <v>1</v>
      </c>
      <c r="Z967" s="23">
        <v>2</v>
      </c>
      <c r="AA967" s="23">
        <v>0</v>
      </c>
      <c r="AB967" s="23">
        <v>0</v>
      </c>
      <c r="AC967" s="44">
        <v>0</v>
      </c>
      <c r="AD967" s="44">
        <v>0</v>
      </c>
      <c r="AE967" s="44">
        <v>0</v>
      </c>
      <c r="AF967" s="44">
        <v>0</v>
      </c>
      <c r="AG967" s="43">
        <v>14.403</v>
      </c>
      <c r="AI967" s="24"/>
      <c r="AJ967" s="265" t="s">
        <v>211</v>
      </c>
      <c r="AK967" s="23" t="s">
        <v>1404</v>
      </c>
      <c r="AL967" s="30"/>
      <c r="AM967" s="397">
        <f t="shared" si="263"/>
        <v>210</v>
      </c>
      <c r="AN967" s="397">
        <f t="shared" si="264"/>
        <v>0</v>
      </c>
      <c r="AO967" s="397">
        <f t="shared" si="264"/>
        <v>3</v>
      </c>
      <c r="AP967" s="397">
        <f t="shared" si="265"/>
        <v>0</v>
      </c>
      <c r="AQ967" s="397">
        <f t="shared" si="265"/>
        <v>0</v>
      </c>
      <c r="AR967" s="397">
        <f t="shared" si="265"/>
        <v>0</v>
      </c>
      <c r="AS967" s="397">
        <f t="shared" si="265"/>
        <v>0</v>
      </c>
      <c r="AT967" s="397">
        <f t="shared" si="266"/>
        <v>0</v>
      </c>
      <c r="AU967" s="397">
        <f t="shared" si="266"/>
        <v>0</v>
      </c>
      <c r="AV967" s="397">
        <f t="shared" si="266"/>
        <v>0</v>
      </c>
      <c r="AW967" s="314">
        <f t="shared" si="260"/>
        <v>4.7430000000000003</v>
      </c>
    </row>
    <row r="968" spans="2:49" x14ac:dyDescent="0.25">
      <c r="B968" s="24"/>
      <c r="C968" s="305" t="s">
        <v>5</v>
      </c>
      <c r="D968" s="23" t="str">
        <f>IFERROR(VLOOKUP($C968,'World Cup Players'!B:X,3,FALSE),0)</f>
        <v>eng England</v>
      </c>
      <c r="E968" s="30"/>
      <c r="F968" s="23">
        <f>IFERROR(VLOOKUP($C968,'World Cup Players'!B:X,9,FALSE),0)</f>
        <v>652</v>
      </c>
      <c r="G968" s="23">
        <f>IFERROR(VLOOKUP($C968,'World Cup Players'!B:X,11,FALSE),0)</f>
        <v>6</v>
      </c>
      <c r="H968" s="23">
        <f>IFERROR(VLOOKUP($C968,'World Cup Players'!B:X,12,FALSE),0)</f>
        <v>1</v>
      </c>
      <c r="I968" s="23">
        <f>IFERROR(VLOOKUP($C968,'GAME WINNING GOALS'!A:B,2,FALSE),0)</f>
        <v>2</v>
      </c>
      <c r="J968" s="23">
        <f>IFERROR(VLOOKUP($C968,'World Cup Players'!B:X,17,FALSE),0)</f>
        <v>0</v>
      </c>
      <c r="K968" s="23">
        <f>IFERROR(VLOOKUP($C968,'World Cup Players'!B:X,18,FALSE),0)</f>
        <v>0</v>
      </c>
      <c r="L968" s="44">
        <f>IFERROR(VLOOKUP($C968,'World Cup GK'!B:AE,16,FALSE),0)</f>
        <v>0</v>
      </c>
      <c r="M968" s="44">
        <f>IFERROR(VLOOKUP($C968,'World Cup GK'!B:AE,19,FALSE),0)</f>
        <v>0</v>
      </c>
      <c r="N968" s="44">
        <f>IFERROR(VLOOKUP($C968,'World Cup GK'!B:AE,14,FALSE),0)</f>
        <v>0</v>
      </c>
      <c r="O968" s="44">
        <f>IFERROR(VLOOKUP($C968,'World Cup GK'!B:AE,11,FALSE),0)</f>
        <v>0</v>
      </c>
      <c r="P968" s="43">
        <f t="shared" si="255"/>
        <v>14.4116</v>
      </c>
      <c r="S968" s="24"/>
      <c r="T968" s="305" t="s">
        <v>5</v>
      </c>
      <c r="U968" s="23" t="s">
        <v>1542</v>
      </c>
      <c r="V968" s="30"/>
      <c r="W968" s="23">
        <v>442</v>
      </c>
      <c r="X968" s="23">
        <v>6</v>
      </c>
      <c r="Y968" s="23">
        <v>1</v>
      </c>
      <c r="Z968" s="23">
        <v>2</v>
      </c>
      <c r="AA968" s="23">
        <v>0</v>
      </c>
      <c r="AB968" s="23">
        <v>0</v>
      </c>
      <c r="AC968" s="44">
        <v>0</v>
      </c>
      <c r="AD968" s="44">
        <v>0</v>
      </c>
      <c r="AE968" s="44">
        <v>0</v>
      </c>
      <c r="AF968" s="44">
        <v>0</v>
      </c>
      <c r="AG968" s="43">
        <v>12.6686</v>
      </c>
      <c r="AI968" s="24"/>
      <c r="AJ968" s="305" t="s">
        <v>5</v>
      </c>
      <c r="AK968" s="23" t="s">
        <v>1542</v>
      </c>
      <c r="AL968" s="30"/>
      <c r="AM968" s="397">
        <f t="shared" si="263"/>
        <v>210</v>
      </c>
      <c r="AN968" s="397">
        <f t="shared" si="264"/>
        <v>0</v>
      </c>
      <c r="AO968" s="397">
        <f t="shared" si="264"/>
        <v>0</v>
      </c>
      <c r="AP968" s="397">
        <f t="shared" si="265"/>
        <v>0</v>
      </c>
      <c r="AQ968" s="397">
        <f t="shared" si="265"/>
        <v>0</v>
      </c>
      <c r="AR968" s="397">
        <f t="shared" si="265"/>
        <v>0</v>
      </c>
      <c r="AS968" s="397">
        <f t="shared" si="265"/>
        <v>0</v>
      </c>
      <c r="AT968" s="397">
        <f t="shared" si="266"/>
        <v>0</v>
      </c>
      <c r="AU968" s="397">
        <f t="shared" si="266"/>
        <v>0</v>
      </c>
      <c r="AV968" s="397">
        <f t="shared" si="266"/>
        <v>0</v>
      </c>
      <c r="AW968" s="314">
        <f t="shared" si="260"/>
        <v>1.7430000000000003</v>
      </c>
    </row>
    <row r="969" spans="2:49" x14ac:dyDescent="0.25">
      <c r="B969" s="24"/>
      <c r="C969" s="305" t="s">
        <v>689</v>
      </c>
      <c r="D969" s="23" t="str">
        <f>IFERROR(VLOOKUP($C969,'World Cup Players'!B:X,3,FALSE),0)</f>
        <v>no Norway</v>
      </c>
      <c r="E969" s="30"/>
      <c r="F969" s="23">
        <f>IFERROR(VLOOKUP($C969,'World Cup Players'!B:X,9,FALSE),0)</f>
        <v>465</v>
      </c>
      <c r="G969" s="23">
        <f>IFERROR(VLOOKUP($C969,'World Cup Players'!B:X,11,FALSE),0)</f>
        <v>7</v>
      </c>
      <c r="H969" s="23">
        <f>IFERROR(VLOOKUP($C969,'World Cup Players'!B:X,12,FALSE),0)</f>
        <v>0</v>
      </c>
      <c r="I969" s="23">
        <f>IFERROR(VLOOKUP($C969,'GAME WINNING GOALS'!A:B,2,FALSE),0)</f>
        <v>4</v>
      </c>
      <c r="J969" s="23">
        <f>IFERROR(VLOOKUP($C969,'World Cup Players'!B:X,17,FALSE),0)</f>
        <v>0</v>
      </c>
      <c r="K969" s="23">
        <f>IFERROR(VLOOKUP($C969,'World Cup Players'!B:X,18,FALSE),0)</f>
        <v>0</v>
      </c>
      <c r="L969" s="44">
        <f>IFERROR(VLOOKUP($C969,'World Cup GK'!B:AE,16,FALSE),0)</f>
        <v>0</v>
      </c>
      <c r="M969" s="44">
        <f>IFERROR(VLOOKUP($C969,'World Cup GK'!B:AE,19,FALSE),0)</f>
        <v>0</v>
      </c>
      <c r="N969" s="44">
        <f>IFERROR(VLOOKUP($C969,'World Cup GK'!B:AE,14,FALSE),0)</f>
        <v>0</v>
      </c>
      <c r="O969" s="44">
        <f>IFERROR(VLOOKUP($C969,'World Cup GK'!B:AE,11,FALSE),0)</f>
        <v>0</v>
      </c>
      <c r="P969" s="43">
        <f t="shared" si="255"/>
        <v>14.859500000000001</v>
      </c>
      <c r="S969" s="24"/>
      <c r="T969" s="305" t="s">
        <v>689</v>
      </c>
      <c r="U969" s="23" t="s">
        <v>1397</v>
      </c>
      <c r="V969" s="30"/>
      <c r="W969" s="23">
        <v>360</v>
      </c>
      <c r="X969" s="23">
        <v>7</v>
      </c>
      <c r="Y969" s="23">
        <v>0</v>
      </c>
      <c r="Z969" s="23">
        <v>4</v>
      </c>
      <c r="AA969" s="23">
        <v>0</v>
      </c>
      <c r="AB969" s="23">
        <v>0</v>
      </c>
      <c r="AC969" s="44">
        <v>0</v>
      </c>
      <c r="AD969" s="44">
        <v>0</v>
      </c>
      <c r="AE969" s="44">
        <v>0</v>
      </c>
      <c r="AF969" s="44">
        <v>0</v>
      </c>
      <c r="AG969" s="43">
        <v>13.988</v>
      </c>
      <c r="AI969" s="24"/>
      <c r="AJ969" s="305" t="s">
        <v>689</v>
      </c>
      <c r="AK969" s="23" t="s">
        <v>1397</v>
      </c>
      <c r="AL969" s="30"/>
      <c r="AM969" s="397">
        <f t="shared" si="263"/>
        <v>105</v>
      </c>
      <c r="AN969" s="397">
        <f t="shared" si="264"/>
        <v>0</v>
      </c>
      <c r="AO969" s="397">
        <f t="shared" si="264"/>
        <v>0</v>
      </c>
      <c r="AP969" s="397">
        <f t="shared" si="265"/>
        <v>0</v>
      </c>
      <c r="AQ969" s="397">
        <f t="shared" si="265"/>
        <v>0</v>
      </c>
      <c r="AR969" s="397">
        <f t="shared" si="265"/>
        <v>0</v>
      </c>
      <c r="AS969" s="397">
        <f t="shared" si="265"/>
        <v>0</v>
      </c>
      <c r="AT969" s="397">
        <f t="shared" si="266"/>
        <v>0</v>
      </c>
      <c r="AU969" s="397">
        <f t="shared" si="266"/>
        <v>0</v>
      </c>
      <c r="AV969" s="397">
        <f t="shared" si="266"/>
        <v>0</v>
      </c>
      <c r="AW969" s="314">
        <f t="shared" si="260"/>
        <v>0.87150000000000105</v>
      </c>
    </row>
    <row r="970" spans="2:49" x14ac:dyDescent="0.25">
      <c r="B970" s="24"/>
      <c r="C970" s="305" t="s">
        <v>405</v>
      </c>
      <c r="D970" s="23" t="str">
        <f>IFERROR(VLOOKUP($C970,'World Cup Players'!B:X,3,FALSE),0)</f>
        <v>fr France</v>
      </c>
      <c r="E970" s="30"/>
      <c r="F970" s="23">
        <f>IFERROR(VLOOKUP($C970,'World Cup Players'!B:X,9,FALSE),0)</f>
        <v>547</v>
      </c>
      <c r="G970" s="23">
        <f>IFERROR(VLOOKUP($C970,'World Cup Players'!B:X,11,FALSE),0)</f>
        <v>5</v>
      </c>
      <c r="H970" s="23">
        <f>IFERROR(VLOOKUP($C970,'World Cup Players'!B:X,12,FALSE),0)</f>
        <v>2</v>
      </c>
      <c r="I970" s="23">
        <f>IFERROR(VLOOKUP($C970,'GAME WINNING GOALS'!A:B,2,FALSE),0)</f>
        <v>1</v>
      </c>
      <c r="J970" s="23">
        <f>IFERROR(VLOOKUP($C970,'World Cup Players'!B:X,17,FALSE),0)</f>
        <v>0</v>
      </c>
      <c r="K970" s="23">
        <f>IFERROR(VLOOKUP($C970,'World Cup Players'!B:X,18,FALSE),0)</f>
        <v>0</v>
      </c>
      <c r="L970" s="44">
        <f>IFERROR(VLOOKUP($C970,'World Cup GK'!B:AE,16,FALSE),0)</f>
        <v>0</v>
      </c>
      <c r="M970" s="44">
        <f>IFERROR(VLOOKUP($C970,'World Cup GK'!B:AE,19,FALSE),0)</f>
        <v>0</v>
      </c>
      <c r="N970" s="44">
        <f>IFERROR(VLOOKUP($C970,'World Cup GK'!B:AE,14,FALSE),0)</f>
        <v>0</v>
      </c>
      <c r="O970" s="44">
        <f>IFERROR(VLOOKUP($C970,'World Cup GK'!B:AE,11,FALSE),0)</f>
        <v>0</v>
      </c>
      <c r="P970" s="43">
        <f t="shared" si="255"/>
        <v>12.540099999999999</v>
      </c>
      <c r="S970" s="24"/>
      <c r="T970" s="305" t="s">
        <v>405</v>
      </c>
      <c r="U970" s="23" t="s">
        <v>1420</v>
      </c>
      <c r="V970" s="30"/>
      <c r="W970" s="23">
        <v>367</v>
      </c>
      <c r="X970" s="23">
        <v>4</v>
      </c>
      <c r="Y970" s="23">
        <v>2</v>
      </c>
      <c r="Z970" s="23">
        <v>1</v>
      </c>
      <c r="AA970" s="23">
        <v>0</v>
      </c>
      <c r="AB970" s="23">
        <v>0</v>
      </c>
      <c r="AC970" s="44">
        <v>0</v>
      </c>
      <c r="AD970" s="44">
        <v>0</v>
      </c>
      <c r="AE970" s="44">
        <v>0</v>
      </c>
      <c r="AF970" s="44">
        <v>0</v>
      </c>
      <c r="AG970" s="43">
        <v>10.046099999999999</v>
      </c>
      <c r="AI970" s="24"/>
      <c r="AJ970" s="305" t="s">
        <v>405</v>
      </c>
      <c r="AK970" s="23" t="s">
        <v>1420</v>
      </c>
      <c r="AL970" s="30"/>
      <c r="AM970" s="397">
        <f t="shared" si="263"/>
        <v>180</v>
      </c>
      <c r="AN970" s="397">
        <f t="shared" si="264"/>
        <v>1</v>
      </c>
      <c r="AO970" s="397">
        <f t="shared" si="264"/>
        <v>0</v>
      </c>
      <c r="AP970" s="397">
        <f t="shared" si="265"/>
        <v>0</v>
      </c>
      <c r="AQ970" s="397">
        <f t="shared" si="265"/>
        <v>0</v>
      </c>
      <c r="AR970" s="397">
        <f t="shared" si="265"/>
        <v>0</v>
      </c>
      <c r="AS970" s="397">
        <f t="shared" si="265"/>
        <v>0</v>
      </c>
      <c r="AT970" s="397">
        <f t="shared" si="266"/>
        <v>0</v>
      </c>
      <c r="AU970" s="397">
        <f t="shared" si="266"/>
        <v>0</v>
      </c>
      <c r="AV970" s="397">
        <f t="shared" si="266"/>
        <v>0</v>
      </c>
      <c r="AW970" s="314">
        <f t="shared" si="260"/>
        <v>2.4939999999999998</v>
      </c>
    </row>
    <row r="971" spans="2:49" x14ac:dyDescent="0.25">
      <c r="B971" s="24"/>
      <c r="C971" s="305" t="s">
        <v>703</v>
      </c>
      <c r="D971" s="23" t="str">
        <f>IFERROR(VLOOKUP($C971,'World Cup Players'!B:X,3,FALSE),0)</f>
        <v>br Brazil</v>
      </c>
      <c r="E971" s="30"/>
      <c r="F971" s="23">
        <f>IFERROR(VLOOKUP($C971,'World Cup Players'!B:X,9,FALSE),0)</f>
        <v>114</v>
      </c>
      <c r="G971" s="23">
        <f>IFERROR(VLOOKUP($C971,'World Cup Players'!B:X,11,FALSE),0)</f>
        <v>0</v>
      </c>
      <c r="H971" s="23">
        <f>IFERROR(VLOOKUP($C971,'World Cup Players'!B:X,12,FALSE),0)</f>
        <v>0</v>
      </c>
      <c r="I971" s="23">
        <f>IFERROR(VLOOKUP($C971,'GAME WINNING GOALS'!A:B,2,FALSE),0)</f>
        <v>0</v>
      </c>
      <c r="J971" s="23">
        <f>IFERROR(VLOOKUP($C971,'World Cup Players'!B:X,17,FALSE),0)</f>
        <v>0</v>
      </c>
      <c r="K971" s="23">
        <f>IFERROR(VLOOKUP($C971,'World Cup Players'!B:X,18,FALSE),0)</f>
        <v>0</v>
      </c>
      <c r="L971" s="44">
        <f>IFERROR(VLOOKUP($C971,'World Cup GK'!B:AE,16,FALSE),0)</f>
        <v>0</v>
      </c>
      <c r="M971" s="44">
        <f>IFERROR(VLOOKUP($C971,'World Cup GK'!B:AE,19,FALSE),0)</f>
        <v>0</v>
      </c>
      <c r="N971" s="44">
        <f>IFERROR(VLOOKUP($C971,'World Cup GK'!B:AE,14,FALSE),0)</f>
        <v>0</v>
      </c>
      <c r="O971" s="44">
        <f>IFERROR(VLOOKUP($C971,'World Cup GK'!B:AE,11,FALSE),0)</f>
        <v>0</v>
      </c>
      <c r="P971" s="43">
        <f t="shared" si="255"/>
        <v>0.94620000000000004</v>
      </c>
      <c r="S971" s="24"/>
      <c r="T971" s="305" t="s">
        <v>703</v>
      </c>
      <c r="U971" s="23" t="s">
        <v>989</v>
      </c>
      <c r="V971" s="30"/>
      <c r="W971" s="23">
        <v>114</v>
      </c>
      <c r="X971" s="23">
        <v>0</v>
      </c>
      <c r="Y971" s="23">
        <v>0</v>
      </c>
      <c r="Z971" s="23">
        <v>0</v>
      </c>
      <c r="AA971" s="23">
        <v>0</v>
      </c>
      <c r="AB971" s="23">
        <v>0</v>
      </c>
      <c r="AC971" s="44">
        <v>0</v>
      </c>
      <c r="AD971" s="44">
        <v>0</v>
      </c>
      <c r="AE971" s="44">
        <v>0</v>
      </c>
      <c r="AF971" s="44">
        <v>0</v>
      </c>
      <c r="AG971" s="43">
        <v>0.94620000000000004</v>
      </c>
      <c r="AI971" s="24"/>
      <c r="AJ971" s="305" t="s">
        <v>703</v>
      </c>
      <c r="AK971" s="23" t="s">
        <v>989</v>
      </c>
      <c r="AL971" s="30"/>
      <c r="AM971" s="397">
        <f t="shared" si="263"/>
        <v>0</v>
      </c>
      <c r="AN971" s="397">
        <f t="shared" si="264"/>
        <v>0</v>
      </c>
      <c r="AO971" s="397">
        <f t="shared" si="264"/>
        <v>0</v>
      </c>
      <c r="AP971" s="397">
        <f t="shared" si="265"/>
        <v>0</v>
      </c>
      <c r="AQ971" s="397">
        <f t="shared" si="265"/>
        <v>0</v>
      </c>
      <c r="AR971" s="397">
        <f t="shared" si="265"/>
        <v>0</v>
      </c>
      <c r="AS971" s="397">
        <f t="shared" si="265"/>
        <v>0</v>
      </c>
      <c r="AT971" s="397">
        <f t="shared" si="266"/>
        <v>0</v>
      </c>
      <c r="AU971" s="397">
        <f t="shared" si="266"/>
        <v>0</v>
      </c>
      <c r="AV971" s="397">
        <f t="shared" si="266"/>
        <v>0</v>
      </c>
      <c r="AW971" s="314">
        <f t="shared" ref="AW971:AW1024" si="267">AG971-P971</f>
        <v>0</v>
      </c>
    </row>
    <row r="972" spans="2:49" x14ac:dyDescent="0.25">
      <c r="B972" s="24"/>
      <c r="C972" s="305" t="s">
        <v>467</v>
      </c>
      <c r="D972" s="23" t="str">
        <f>IFERROR(VLOOKUP($C972,'World Cup Players'!B:X,3,FALSE),0)</f>
        <v>es Spain</v>
      </c>
      <c r="E972" s="30"/>
      <c r="F972" s="23">
        <f>IFERROR(VLOOKUP($C972,'World Cup Players'!B:X,9,FALSE),0)</f>
        <v>626</v>
      </c>
      <c r="G972" s="23">
        <f>IFERROR(VLOOKUP($C972,'World Cup Players'!B:X,11,FALSE),0)</f>
        <v>0</v>
      </c>
      <c r="H972" s="23">
        <f>IFERROR(VLOOKUP($C972,'World Cup Players'!B:X,12,FALSE),0)</f>
        <v>0</v>
      </c>
      <c r="I972" s="23">
        <f>IFERROR(VLOOKUP($C972,'GAME WINNING GOALS'!A:B,2,FALSE),0)</f>
        <v>0</v>
      </c>
      <c r="J972" s="23">
        <f>IFERROR(VLOOKUP($C972,'World Cup Players'!B:X,17,FALSE),0)</f>
        <v>0</v>
      </c>
      <c r="K972" s="23">
        <f>IFERROR(VLOOKUP($C972,'World Cup Players'!B:X,18,FALSE),0)</f>
        <v>0</v>
      </c>
      <c r="L972" s="44">
        <f>IFERROR(VLOOKUP($C972,'World Cup GK'!B:AE,16,FALSE),0)</f>
        <v>0</v>
      </c>
      <c r="M972" s="44">
        <f>IFERROR(VLOOKUP($C972,'World Cup GK'!B:AE,19,FALSE),0)</f>
        <v>0</v>
      </c>
      <c r="N972" s="44">
        <f>IFERROR(VLOOKUP($C972,'World Cup GK'!B:AE,14,FALSE),0)</f>
        <v>0</v>
      </c>
      <c r="O972" s="44">
        <f>IFERROR(VLOOKUP($C972,'World Cup GK'!B:AE,11,FALSE),0)</f>
        <v>0</v>
      </c>
      <c r="P972" s="43">
        <f t="shared" si="255"/>
        <v>5.1958000000000002</v>
      </c>
      <c r="S972" s="24"/>
      <c r="T972" s="305" t="s">
        <v>467</v>
      </c>
      <c r="U972" s="23" t="s">
        <v>1275</v>
      </c>
      <c r="V972" s="30"/>
      <c r="W972" s="23">
        <v>446</v>
      </c>
      <c r="X972" s="23">
        <v>0</v>
      </c>
      <c r="Y972" s="23">
        <v>0</v>
      </c>
      <c r="Z972" s="23">
        <v>0</v>
      </c>
      <c r="AA972" s="23">
        <v>0</v>
      </c>
      <c r="AB972" s="23">
        <v>0</v>
      </c>
      <c r="AC972" s="44">
        <v>0</v>
      </c>
      <c r="AD972" s="44">
        <v>0</v>
      </c>
      <c r="AE972" s="44">
        <v>0</v>
      </c>
      <c r="AF972" s="44">
        <v>0</v>
      </c>
      <c r="AG972" s="43">
        <v>3.7018</v>
      </c>
      <c r="AI972" s="24"/>
      <c r="AJ972" s="305" t="s">
        <v>467</v>
      </c>
      <c r="AK972" s="23" t="s">
        <v>1275</v>
      </c>
      <c r="AL972" s="30"/>
      <c r="AM972" s="397">
        <f t="shared" si="263"/>
        <v>180</v>
      </c>
      <c r="AN972" s="397">
        <f t="shared" si="264"/>
        <v>0</v>
      </c>
      <c r="AO972" s="397">
        <f t="shared" si="264"/>
        <v>0</v>
      </c>
      <c r="AP972" s="397">
        <f t="shared" si="265"/>
        <v>0</v>
      </c>
      <c r="AQ972" s="397">
        <f t="shared" si="265"/>
        <v>0</v>
      </c>
      <c r="AR972" s="397">
        <f t="shared" si="265"/>
        <v>0</v>
      </c>
      <c r="AS972" s="397">
        <f t="shared" si="265"/>
        <v>0</v>
      </c>
      <c r="AT972" s="397">
        <f t="shared" si="266"/>
        <v>0</v>
      </c>
      <c r="AU972" s="397">
        <f t="shared" si="266"/>
        <v>0</v>
      </c>
      <c r="AV972" s="397">
        <f t="shared" si="266"/>
        <v>0</v>
      </c>
      <c r="AW972" s="314">
        <f>P972-AG972</f>
        <v>1.4940000000000002</v>
      </c>
    </row>
    <row r="973" spans="2:49" x14ac:dyDescent="0.25">
      <c r="B973" s="24"/>
      <c r="C973" s="305" t="s">
        <v>491</v>
      </c>
      <c r="D973" s="23" t="str">
        <f>IFERROR(VLOOKUP($C973,'World Cup Players'!B:X,3,FALSE),0)</f>
        <v>pt Portugal</v>
      </c>
      <c r="E973" s="30"/>
      <c r="F973" s="23">
        <f>IFERROR(VLOOKUP($C973,'World Cup Players'!B:X,9,FALSE),0)</f>
        <v>422</v>
      </c>
      <c r="G973" s="23">
        <f>IFERROR(VLOOKUP($C973,'World Cup Players'!B:X,11,FALSE),0)</f>
        <v>0</v>
      </c>
      <c r="H973" s="23">
        <f>IFERROR(VLOOKUP($C973,'World Cup Players'!B:X,12,FALSE),0)</f>
        <v>1</v>
      </c>
      <c r="I973" s="23">
        <f>IFERROR(VLOOKUP($C973,'GAME WINNING GOALS'!A:B,2,FALSE),0)</f>
        <v>0</v>
      </c>
      <c r="J973" s="23">
        <f>IFERROR(VLOOKUP($C973,'World Cup Players'!B:X,17,FALSE),0)</f>
        <v>0</v>
      </c>
      <c r="K973" s="23">
        <f>IFERROR(VLOOKUP($C973,'World Cup Players'!B:X,18,FALSE),0)</f>
        <v>0</v>
      </c>
      <c r="L973" s="44">
        <f>IFERROR(VLOOKUP($C973,'World Cup GK'!B:AE,16,FALSE),0)</f>
        <v>0</v>
      </c>
      <c r="M973" s="44">
        <f>IFERROR(VLOOKUP($C973,'World Cup GK'!B:AE,19,FALSE),0)</f>
        <v>0</v>
      </c>
      <c r="N973" s="44">
        <f>IFERROR(VLOOKUP($C973,'World Cup GK'!B:AE,14,FALSE),0)</f>
        <v>0</v>
      </c>
      <c r="O973" s="44">
        <f>IFERROR(VLOOKUP($C973,'World Cup GK'!B:AE,11,FALSE),0)</f>
        <v>0</v>
      </c>
      <c r="P973" s="43">
        <f t="shared" si="255"/>
        <v>4.5026000000000002</v>
      </c>
      <c r="S973" s="24"/>
      <c r="T973" s="305" t="s">
        <v>491</v>
      </c>
      <c r="U973" s="23" t="s">
        <v>1545</v>
      </c>
      <c r="V973" s="30"/>
      <c r="W973" s="23">
        <v>422</v>
      </c>
      <c r="X973" s="23">
        <v>0</v>
      </c>
      <c r="Y973" s="23">
        <v>1</v>
      </c>
      <c r="Z973" s="23">
        <v>0</v>
      </c>
      <c r="AA973" s="23">
        <v>0</v>
      </c>
      <c r="AB973" s="23">
        <v>0</v>
      </c>
      <c r="AC973" s="44">
        <v>0</v>
      </c>
      <c r="AD973" s="44">
        <v>0</v>
      </c>
      <c r="AE973" s="44">
        <v>0</v>
      </c>
      <c r="AF973" s="44">
        <v>0</v>
      </c>
      <c r="AG973" s="43">
        <v>4.5026000000000002</v>
      </c>
      <c r="AI973" s="24"/>
      <c r="AJ973" s="305" t="s">
        <v>491</v>
      </c>
      <c r="AK973" s="23" t="s">
        <v>1545</v>
      </c>
      <c r="AL973" s="30"/>
      <c r="AM973" s="397">
        <f t="shared" si="263"/>
        <v>0</v>
      </c>
      <c r="AN973" s="397">
        <f t="shared" si="264"/>
        <v>0</v>
      </c>
      <c r="AO973" s="397">
        <f t="shared" si="264"/>
        <v>0</v>
      </c>
      <c r="AP973" s="397">
        <f t="shared" si="265"/>
        <v>0</v>
      </c>
      <c r="AQ973" s="397">
        <f t="shared" si="265"/>
        <v>0</v>
      </c>
      <c r="AR973" s="397">
        <f t="shared" si="265"/>
        <v>0</v>
      </c>
      <c r="AS973" s="397">
        <f t="shared" si="265"/>
        <v>0</v>
      </c>
      <c r="AT973" s="397">
        <f t="shared" si="266"/>
        <v>0</v>
      </c>
      <c r="AU973" s="397">
        <f t="shared" si="266"/>
        <v>0</v>
      </c>
      <c r="AV973" s="397">
        <f t="shared" si="266"/>
        <v>0</v>
      </c>
      <c r="AW973" s="314">
        <f t="shared" si="267"/>
        <v>0</v>
      </c>
    </row>
    <row r="974" spans="2:49" x14ac:dyDescent="0.25">
      <c r="B974" s="24"/>
      <c r="C974" s="305" t="s">
        <v>706</v>
      </c>
      <c r="D974" s="23" t="str">
        <f>IFERROR(VLOOKUP($C974,'World Cup Players'!B:X,3,FALSE),0)</f>
        <v>ar Argentina</v>
      </c>
      <c r="E974" s="30"/>
      <c r="F974" s="23">
        <f>IFERROR(VLOOKUP($C974,'World Cup Players'!B:X,9,FALSE),0)</f>
        <v>630</v>
      </c>
      <c r="G974" s="23">
        <f>IFERROR(VLOOKUP($C974,'World Cup Players'!B:X,11,FALSE),0)</f>
        <v>1</v>
      </c>
      <c r="H974" s="23">
        <f>IFERROR(VLOOKUP($C974,'World Cup Players'!B:X,12,FALSE),0)</f>
        <v>1</v>
      </c>
      <c r="I974" s="23">
        <f>IFERROR(VLOOKUP($C974,'GAME WINNING GOALS'!A:B,2,FALSE),0)</f>
        <v>0</v>
      </c>
      <c r="J974" s="23">
        <f>IFERROR(VLOOKUP($C974,'World Cup Players'!B:X,17,FALSE),0)</f>
        <v>0</v>
      </c>
      <c r="K974" s="23">
        <f>IFERROR(VLOOKUP($C974,'World Cup Players'!B:X,18,FALSE),0)</f>
        <v>0</v>
      </c>
      <c r="L974" s="44">
        <f>IFERROR(VLOOKUP($C974,'World Cup GK'!B:AE,16,FALSE),0)</f>
        <v>0</v>
      </c>
      <c r="M974" s="44">
        <f>IFERROR(VLOOKUP($C974,'World Cup GK'!B:AE,19,FALSE),0)</f>
        <v>0</v>
      </c>
      <c r="N974" s="44">
        <f>IFERROR(VLOOKUP($C974,'World Cup GK'!B:AE,14,FALSE),0)</f>
        <v>0</v>
      </c>
      <c r="O974" s="44">
        <f>IFERROR(VLOOKUP($C974,'World Cup GK'!B:AE,11,FALSE),0)</f>
        <v>0</v>
      </c>
      <c r="P974" s="43">
        <f t="shared" si="255"/>
        <v>7.2290000000000001</v>
      </c>
      <c r="S974" s="24"/>
      <c r="T974" s="305" t="s">
        <v>706</v>
      </c>
      <c r="U974" s="23" t="s">
        <v>1404</v>
      </c>
      <c r="V974" s="30"/>
      <c r="W974" s="23">
        <v>420</v>
      </c>
      <c r="X974" s="23">
        <v>0</v>
      </c>
      <c r="Y974" s="23">
        <v>1</v>
      </c>
      <c r="Z974" s="23">
        <v>0</v>
      </c>
      <c r="AA974" s="23">
        <v>0</v>
      </c>
      <c r="AB974" s="23">
        <v>0</v>
      </c>
      <c r="AC974" s="44">
        <v>0</v>
      </c>
      <c r="AD974" s="44">
        <v>0</v>
      </c>
      <c r="AE974" s="44">
        <v>0</v>
      </c>
      <c r="AF974" s="44">
        <v>0</v>
      </c>
      <c r="AG974" s="43">
        <v>4.4860000000000007</v>
      </c>
      <c r="AI974" s="24"/>
      <c r="AJ974" s="305" t="s">
        <v>706</v>
      </c>
      <c r="AK974" s="23" t="s">
        <v>1404</v>
      </c>
      <c r="AL974" s="30"/>
      <c r="AM974" s="397">
        <f t="shared" si="263"/>
        <v>210</v>
      </c>
      <c r="AN974" s="397">
        <f t="shared" si="264"/>
        <v>1</v>
      </c>
      <c r="AO974" s="397">
        <f t="shared" si="264"/>
        <v>0</v>
      </c>
      <c r="AP974" s="397">
        <f t="shared" si="265"/>
        <v>0</v>
      </c>
      <c r="AQ974" s="397">
        <f t="shared" si="265"/>
        <v>0</v>
      </c>
      <c r="AR974" s="397">
        <f t="shared" si="265"/>
        <v>0</v>
      </c>
      <c r="AS974" s="397">
        <f t="shared" si="265"/>
        <v>0</v>
      </c>
      <c r="AT974" s="397">
        <f t="shared" si="266"/>
        <v>0</v>
      </c>
      <c r="AU974" s="397">
        <f t="shared" si="266"/>
        <v>0</v>
      </c>
      <c r="AV974" s="397">
        <f t="shared" si="266"/>
        <v>0</v>
      </c>
      <c r="AW974" s="314">
        <f>P974-AG974</f>
        <v>2.7429999999999994</v>
      </c>
    </row>
    <row r="975" spans="2:49" x14ac:dyDescent="0.25">
      <c r="B975" s="24"/>
      <c r="C975" s="306" t="s">
        <v>707</v>
      </c>
      <c r="D975" s="23" t="str">
        <f>IFERROR(VLOOKUP($C975,'World Cup Players'!B:X,3,FALSE),0)</f>
        <v>eg Egypt</v>
      </c>
      <c r="E975" s="30"/>
      <c r="F975" s="23">
        <f>IFERROR(VLOOKUP($C975,'World Cup Players'!B:X,9,FALSE),0)</f>
        <v>425</v>
      </c>
      <c r="G975" s="23">
        <f>IFERROR(VLOOKUP($C975,'World Cup Players'!B:X,11,FALSE),0)</f>
        <v>1</v>
      </c>
      <c r="H975" s="23">
        <f>IFERROR(VLOOKUP($C975,'World Cup Players'!B:X,12,FALSE),0)</f>
        <v>2</v>
      </c>
      <c r="I975" s="23">
        <f>IFERROR(VLOOKUP($C975,'GAME WINNING GOALS'!A:B,2,FALSE),0)</f>
        <v>1</v>
      </c>
      <c r="J975" s="23">
        <f>IFERROR(VLOOKUP($C975,'World Cup Players'!B:X,17,FALSE),0)</f>
        <v>0</v>
      </c>
      <c r="K975" s="23">
        <f>IFERROR(VLOOKUP($C975,'World Cup Players'!B:X,18,FALSE),0)</f>
        <v>0</v>
      </c>
      <c r="L975" s="44">
        <f>IFERROR(VLOOKUP($C975,'World Cup GK'!B:AE,16,FALSE),0)</f>
        <v>0</v>
      </c>
      <c r="M975" s="44">
        <f>IFERROR(VLOOKUP($C975,'World Cup GK'!B:AE,19,FALSE),0)</f>
        <v>0</v>
      </c>
      <c r="N975" s="44">
        <f>IFERROR(VLOOKUP($C975,'World Cup GK'!B:AE,14,FALSE),0)</f>
        <v>0</v>
      </c>
      <c r="O975" s="44">
        <f>IFERROR(VLOOKUP($C975,'World Cup GK'!B:AE,11,FALSE),0)</f>
        <v>0</v>
      </c>
      <c r="P975" s="43">
        <f t="shared" si="255"/>
        <v>7.5274999999999999</v>
      </c>
      <c r="S975" s="24"/>
      <c r="T975" s="306" t="s">
        <v>707</v>
      </c>
      <c r="U975" s="23" t="s">
        <v>1236</v>
      </c>
      <c r="V975" s="30"/>
      <c r="W975" s="23">
        <v>425</v>
      </c>
      <c r="X975" s="23">
        <v>1</v>
      </c>
      <c r="Y975" s="23">
        <v>2</v>
      </c>
      <c r="Z975" s="23">
        <v>1</v>
      </c>
      <c r="AA975" s="23">
        <v>0</v>
      </c>
      <c r="AB975" s="23">
        <v>0</v>
      </c>
      <c r="AC975" s="44">
        <v>0</v>
      </c>
      <c r="AD975" s="44">
        <v>0</v>
      </c>
      <c r="AE975" s="44">
        <v>0</v>
      </c>
      <c r="AF975" s="44">
        <v>0</v>
      </c>
      <c r="AG975" s="43">
        <v>7.5274999999999999</v>
      </c>
      <c r="AI975" s="24"/>
      <c r="AJ975" s="306" t="s">
        <v>707</v>
      </c>
      <c r="AK975" s="23" t="s">
        <v>1236</v>
      </c>
      <c r="AL975" s="30"/>
      <c r="AM975" s="397">
        <f t="shared" si="263"/>
        <v>0</v>
      </c>
      <c r="AN975" s="397">
        <f t="shared" si="264"/>
        <v>0</v>
      </c>
      <c r="AO975" s="397">
        <f t="shared" si="264"/>
        <v>0</v>
      </c>
      <c r="AP975" s="397">
        <f t="shared" si="265"/>
        <v>0</v>
      </c>
      <c r="AQ975" s="397">
        <f t="shared" si="265"/>
        <v>0</v>
      </c>
      <c r="AR975" s="397">
        <f t="shared" si="265"/>
        <v>0</v>
      </c>
      <c r="AS975" s="397">
        <f t="shared" si="265"/>
        <v>0</v>
      </c>
      <c r="AT975" s="397">
        <f t="shared" si="266"/>
        <v>0</v>
      </c>
      <c r="AU975" s="397">
        <f t="shared" si="266"/>
        <v>0</v>
      </c>
      <c r="AV975" s="397">
        <f t="shared" si="266"/>
        <v>0</v>
      </c>
      <c r="AW975" s="314">
        <f t="shared" si="267"/>
        <v>0</v>
      </c>
    </row>
    <row r="976" spans="2:49" x14ac:dyDescent="0.25">
      <c r="B976" s="24"/>
      <c r="C976" s="306" t="s">
        <v>225</v>
      </c>
      <c r="D976" s="23" t="str">
        <f>IFERROR(VLOOKUP($C976,'World Cup Players'!B:X,3,FALSE),0)</f>
        <v>eng England</v>
      </c>
      <c r="E976" s="30"/>
      <c r="F976" s="23">
        <f>IFERROR(VLOOKUP($C976,'World Cup Players'!B:X,9,FALSE),0)</f>
        <v>602</v>
      </c>
      <c r="G976" s="23">
        <f>IFERROR(VLOOKUP($C976,'World Cup Players'!B:X,11,FALSE),0)</f>
        <v>6</v>
      </c>
      <c r="H976" s="23">
        <f>IFERROR(VLOOKUP($C976,'World Cup Players'!B:X,12,FALSE),0)</f>
        <v>1</v>
      </c>
      <c r="I976" s="23">
        <f>IFERROR(VLOOKUP($C976,'GAME WINNING GOALS'!A:B,2,FALSE),0)</f>
        <v>3</v>
      </c>
      <c r="J976" s="23">
        <f>IFERROR(VLOOKUP($C976,'World Cup Players'!B:X,17,FALSE),0)</f>
        <v>1</v>
      </c>
      <c r="K976" s="23">
        <f>IFERROR(VLOOKUP($C976,'World Cup Players'!B:X,18,FALSE),0)</f>
        <v>0</v>
      </c>
      <c r="L976" s="44">
        <f>IFERROR(VLOOKUP($C976,'World Cup GK'!B:AE,16,FALSE),0)</f>
        <v>0</v>
      </c>
      <c r="M976" s="44">
        <f>IFERROR(VLOOKUP($C976,'World Cup GK'!B:AE,19,FALSE),0)</f>
        <v>0</v>
      </c>
      <c r="N976" s="44">
        <f>IFERROR(VLOOKUP($C976,'World Cup GK'!B:AE,14,FALSE),0)</f>
        <v>0</v>
      </c>
      <c r="O976" s="44">
        <f>IFERROR(VLOOKUP($C976,'World Cup GK'!B:AE,11,FALSE),0)</f>
        <v>0</v>
      </c>
      <c r="P976" s="43">
        <f t="shared" si="255"/>
        <v>14.746600000000001</v>
      </c>
      <c r="S976" s="24"/>
      <c r="T976" s="306" t="s">
        <v>225</v>
      </c>
      <c r="U976" s="23" t="s">
        <v>1542</v>
      </c>
      <c r="V976" s="30"/>
      <c r="W976" s="23">
        <v>402</v>
      </c>
      <c r="X976" s="23">
        <v>4</v>
      </c>
      <c r="Y976" s="23">
        <v>1</v>
      </c>
      <c r="Z976" s="23">
        <v>2</v>
      </c>
      <c r="AA976" s="23">
        <v>1</v>
      </c>
      <c r="AB976" s="23">
        <v>0</v>
      </c>
      <c r="AC976" s="44">
        <v>0</v>
      </c>
      <c r="AD976" s="44">
        <v>0</v>
      </c>
      <c r="AE976" s="44">
        <v>0</v>
      </c>
      <c r="AF976" s="44">
        <v>0</v>
      </c>
      <c r="AG976" s="43">
        <v>10.086600000000001</v>
      </c>
      <c r="AI976" s="24"/>
      <c r="AJ976" s="306" t="s">
        <v>225</v>
      </c>
      <c r="AK976" s="23" t="s">
        <v>1542</v>
      </c>
      <c r="AL976" s="30"/>
      <c r="AM976" s="397">
        <f t="shared" si="263"/>
        <v>200</v>
      </c>
      <c r="AN976" s="397">
        <f t="shared" si="264"/>
        <v>2</v>
      </c>
      <c r="AO976" s="397">
        <f t="shared" si="264"/>
        <v>0</v>
      </c>
      <c r="AP976" s="397">
        <f t="shared" si="265"/>
        <v>1</v>
      </c>
      <c r="AQ976" s="397">
        <f t="shared" si="265"/>
        <v>0</v>
      </c>
      <c r="AR976" s="397">
        <f t="shared" si="265"/>
        <v>0</v>
      </c>
      <c r="AS976" s="397">
        <f t="shared" si="265"/>
        <v>0</v>
      </c>
      <c r="AT976" s="397">
        <f t="shared" si="266"/>
        <v>0</v>
      </c>
      <c r="AU976" s="397">
        <f t="shared" si="266"/>
        <v>0</v>
      </c>
      <c r="AV976" s="397">
        <f t="shared" si="266"/>
        <v>0</v>
      </c>
      <c r="AW976" s="314">
        <f t="shared" ref="AW976:AW979" si="268">P976-AG976</f>
        <v>4.66</v>
      </c>
    </row>
    <row r="977" spans="2:49" x14ac:dyDescent="0.25">
      <c r="B977" s="24"/>
      <c r="C977" s="306" t="s">
        <v>422</v>
      </c>
      <c r="D977" s="23" t="str">
        <f>IFERROR(VLOOKUP($C977,'World Cup Players'!B:X,3,FALSE),0)</f>
        <v>ar Argentina</v>
      </c>
      <c r="E977" s="30"/>
      <c r="F977" s="23">
        <f>IFERROR(VLOOKUP($C977,'World Cup Players'!B:X,9,FALSE),0)</f>
        <v>310</v>
      </c>
      <c r="G977" s="23">
        <f>IFERROR(VLOOKUP($C977,'World Cup Players'!B:X,11,FALSE),0)</f>
        <v>3</v>
      </c>
      <c r="H977" s="23">
        <f>IFERROR(VLOOKUP($C977,'World Cup Players'!B:X,12,FALSE),0)</f>
        <v>1</v>
      </c>
      <c r="I977" s="23">
        <f>IFERROR(VLOOKUP($C977,'GAME WINNING GOALS'!A:B,2,FALSE),0)</f>
        <v>2</v>
      </c>
      <c r="J977" s="23">
        <f>IFERROR(VLOOKUP($C977,'World Cup Players'!B:X,17,FALSE),0)</f>
        <v>1</v>
      </c>
      <c r="K977" s="23">
        <f>IFERROR(VLOOKUP($C977,'World Cup Players'!B:X,18,FALSE),0)</f>
        <v>0</v>
      </c>
      <c r="L977" s="44">
        <f>IFERROR(VLOOKUP($C977,'World Cup GK'!B:AE,16,FALSE),0)</f>
        <v>0</v>
      </c>
      <c r="M977" s="44">
        <f>IFERROR(VLOOKUP($C977,'World Cup GK'!B:AE,19,FALSE),0)</f>
        <v>0</v>
      </c>
      <c r="N977" s="44">
        <f>IFERROR(VLOOKUP($C977,'World Cup GK'!B:AE,14,FALSE),0)</f>
        <v>0</v>
      </c>
      <c r="O977" s="44">
        <f>IFERROR(VLOOKUP($C977,'World Cup GK'!B:AE,11,FALSE),0)</f>
        <v>0</v>
      </c>
      <c r="P977" s="43">
        <f t="shared" si="255"/>
        <v>8.3230000000000004</v>
      </c>
      <c r="S977" s="24"/>
      <c r="T977" s="306" t="s">
        <v>422</v>
      </c>
      <c r="U977" s="23" t="s">
        <v>1404</v>
      </c>
      <c r="V977" s="30"/>
      <c r="W977" s="23">
        <v>264</v>
      </c>
      <c r="X977" s="23">
        <v>1</v>
      </c>
      <c r="Y977" s="23">
        <v>1</v>
      </c>
      <c r="Z977" s="23">
        <v>1</v>
      </c>
      <c r="AA977" s="23">
        <v>0</v>
      </c>
      <c r="AB977" s="23">
        <v>0</v>
      </c>
      <c r="AC977" s="44">
        <v>0</v>
      </c>
      <c r="AD977" s="44">
        <v>0</v>
      </c>
      <c r="AE977" s="44">
        <v>0</v>
      </c>
      <c r="AF977" s="44">
        <v>0</v>
      </c>
      <c r="AG977" s="43">
        <v>5.1912000000000003</v>
      </c>
      <c r="AI977" s="24"/>
      <c r="AJ977" s="306" t="s">
        <v>422</v>
      </c>
      <c r="AK977" s="23" t="s">
        <v>1404</v>
      </c>
      <c r="AL977" s="30"/>
      <c r="AM977" s="397">
        <f t="shared" si="263"/>
        <v>46</v>
      </c>
      <c r="AN977" s="397">
        <f t="shared" si="264"/>
        <v>2</v>
      </c>
      <c r="AO977" s="397">
        <f t="shared" si="264"/>
        <v>0</v>
      </c>
      <c r="AP977" s="397">
        <f t="shared" si="265"/>
        <v>1</v>
      </c>
      <c r="AQ977" s="397">
        <f t="shared" si="265"/>
        <v>1</v>
      </c>
      <c r="AR977" s="397">
        <f t="shared" si="265"/>
        <v>0</v>
      </c>
      <c r="AS977" s="397">
        <f t="shared" si="265"/>
        <v>0</v>
      </c>
      <c r="AT977" s="397">
        <f t="shared" si="266"/>
        <v>0</v>
      </c>
      <c r="AU977" s="397">
        <f t="shared" si="266"/>
        <v>0</v>
      </c>
      <c r="AV977" s="397">
        <f t="shared" si="266"/>
        <v>0</v>
      </c>
      <c r="AW977" s="314">
        <f t="shared" si="268"/>
        <v>3.1318000000000001</v>
      </c>
    </row>
    <row r="978" spans="2:49" x14ac:dyDescent="0.25">
      <c r="B978" s="24"/>
      <c r="C978" s="282" t="s">
        <v>38</v>
      </c>
      <c r="D978" s="23" t="str">
        <f>IFERROR(VLOOKUP($C978,'World Cup Players'!B:X,3,FALSE),0)</f>
        <v>eng England</v>
      </c>
      <c r="E978" s="30"/>
      <c r="F978" s="23">
        <f>IFERROR(VLOOKUP($C978,'World Cup Players'!B:X,9,FALSE),0)</f>
        <v>178</v>
      </c>
      <c r="G978" s="23">
        <f>IFERROR(VLOOKUP($C978,'World Cup Players'!B:X,11,FALSE),0)</f>
        <v>1</v>
      </c>
      <c r="H978" s="23">
        <f>IFERROR(VLOOKUP($C978,'World Cup Players'!B:X,12,FALSE),0)</f>
        <v>0</v>
      </c>
      <c r="I978" s="23">
        <f>IFERROR(VLOOKUP($C978,'GAME WINNING GOALS'!A:B,2,FALSE),0)</f>
        <v>0</v>
      </c>
      <c r="J978" s="23">
        <f>IFERROR(VLOOKUP($C978,'World Cup Players'!B:X,17,FALSE),0)</f>
        <v>0</v>
      </c>
      <c r="K978" s="23">
        <f>IFERROR(VLOOKUP($C978,'World Cup Players'!B:X,18,FALSE),0)</f>
        <v>0</v>
      </c>
      <c r="L978" s="44">
        <f>IFERROR(VLOOKUP($C978,'World Cup GK'!B:AE,16,FALSE),0)</f>
        <v>0</v>
      </c>
      <c r="M978" s="44">
        <f>IFERROR(VLOOKUP($C978,'World Cup GK'!B:AE,19,FALSE),0)</f>
        <v>0</v>
      </c>
      <c r="N978" s="44">
        <f>IFERROR(VLOOKUP($C978,'World Cup GK'!B:AE,14,FALSE),0)</f>
        <v>0</v>
      </c>
      <c r="O978" s="44">
        <f>IFERROR(VLOOKUP($C978,'World Cup GK'!B:AE,11,FALSE),0)</f>
        <v>0</v>
      </c>
      <c r="P978" s="43">
        <f t="shared" si="255"/>
        <v>2.4774000000000003</v>
      </c>
      <c r="S978" s="24"/>
      <c r="T978" s="282" t="s">
        <v>38</v>
      </c>
      <c r="U978" s="23" t="s">
        <v>1542</v>
      </c>
      <c r="V978" s="30"/>
      <c r="W978" s="23">
        <v>177</v>
      </c>
      <c r="X978" s="23">
        <v>1</v>
      </c>
      <c r="Y978" s="23">
        <v>0</v>
      </c>
      <c r="Z978" s="23">
        <v>0</v>
      </c>
      <c r="AA978" s="23">
        <v>0</v>
      </c>
      <c r="AB978" s="23">
        <v>0</v>
      </c>
      <c r="AC978" s="44">
        <v>0</v>
      </c>
      <c r="AD978" s="44">
        <v>0</v>
      </c>
      <c r="AE978" s="44">
        <v>0</v>
      </c>
      <c r="AF978" s="44">
        <v>0</v>
      </c>
      <c r="AG978" s="43">
        <v>2.4691000000000001</v>
      </c>
      <c r="AI978" s="24"/>
      <c r="AJ978" s="282" t="s">
        <v>38</v>
      </c>
      <c r="AK978" s="23" t="s">
        <v>1542</v>
      </c>
      <c r="AL978" s="30"/>
      <c r="AM978" s="397">
        <f t="shared" si="263"/>
        <v>1</v>
      </c>
      <c r="AN978" s="397">
        <f t="shared" si="264"/>
        <v>0</v>
      </c>
      <c r="AO978" s="397">
        <f t="shared" si="264"/>
        <v>0</v>
      </c>
      <c r="AP978" s="397">
        <f t="shared" si="265"/>
        <v>0</v>
      </c>
      <c r="AQ978" s="397">
        <f t="shared" si="265"/>
        <v>0</v>
      </c>
      <c r="AR978" s="397">
        <f t="shared" si="265"/>
        <v>0</v>
      </c>
      <c r="AS978" s="397">
        <f t="shared" si="265"/>
        <v>0</v>
      </c>
      <c r="AT978" s="397">
        <f t="shared" si="266"/>
        <v>0</v>
      </c>
      <c r="AU978" s="397">
        <f t="shared" si="266"/>
        <v>0</v>
      </c>
      <c r="AV978" s="397">
        <f t="shared" si="266"/>
        <v>0</v>
      </c>
      <c r="AW978" s="314">
        <f t="shared" si="268"/>
        <v>8.3000000000001961E-3</v>
      </c>
    </row>
    <row r="979" spans="2:49" x14ac:dyDescent="0.25">
      <c r="B979" s="24"/>
      <c r="C979" s="305" t="s">
        <v>734</v>
      </c>
      <c r="D979" s="23" t="str">
        <f>IFERROR(VLOOKUP($C979,'World Cup Players'!B:X,3,FALSE),0)</f>
        <v>no Norway</v>
      </c>
      <c r="E979" s="30"/>
      <c r="F979" s="23">
        <f>IFERROR(VLOOKUP($C979,'World Cup Players'!B:X,9,FALSE),0)</f>
        <v>470</v>
      </c>
      <c r="G979" s="23">
        <f>IFERROR(VLOOKUP($C979,'World Cup Players'!B:X,11,FALSE),0)</f>
        <v>0</v>
      </c>
      <c r="H979" s="23">
        <f>IFERROR(VLOOKUP($C979,'World Cup Players'!B:X,12,FALSE),0)</f>
        <v>4</v>
      </c>
      <c r="I979" s="23">
        <f>IFERROR(VLOOKUP($C979,'GAME WINNING GOALS'!A:B,2,FALSE),0)</f>
        <v>0</v>
      </c>
      <c r="J979" s="23">
        <f>IFERROR(VLOOKUP($C979,'World Cup Players'!B:X,17,FALSE),0)</f>
        <v>0</v>
      </c>
      <c r="K979" s="23">
        <f>IFERROR(VLOOKUP($C979,'World Cup Players'!B:X,18,FALSE),0)</f>
        <v>0</v>
      </c>
      <c r="L979" s="44">
        <f>IFERROR(VLOOKUP($C979,'World Cup GK'!B:AE,16,FALSE),0)</f>
        <v>0</v>
      </c>
      <c r="M979" s="44">
        <f>IFERROR(VLOOKUP($C979,'World Cup GK'!B:AE,19,FALSE),0)</f>
        <v>0</v>
      </c>
      <c r="N979" s="44">
        <f>IFERROR(VLOOKUP($C979,'World Cup GK'!B:AE,14,FALSE),0)</f>
        <v>0</v>
      </c>
      <c r="O979" s="44">
        <f>IFERROR(VLOOKUP($C979,'World Cup GK'!B:AE,11,FALSE),0)</f>
        <v>0</v>
      </c>
      <c r="P979" s="43">
        <f t="shared" si="255"/>
        <v>7.9009999999999998</v>
      </c>
      <c r="S979" s="24"/>
      <c r="T979" s="305" t="s">
        <v>734</v>
      </c>
      <c r="U979" s="23" t="s">
        <v>1397</v>
      </c>
      <c r="V979" s="30"/>
      <c r="W979" s="23">
        <v>350</v>
      </c>
      <c r="X979" s="23">
        <v>0</v>
      </c>
      <c r="Y979" s="23">
        <v>3</v>
      </c>
      <c r="Z979" s="23">
        <v>0</v>
      </c>
      <c r="AA979" s="23">
        <v>0</v>
      </c>
      <c r="AB979" s="23">
        <v>0</v>
      </c>
      <c r="AC979" s="44">
        <v>0</v>
      </c>
      <c r="AD979" s="44">
        <v>0</v>
      </c>
      <c r="AE979" s="44">
        <v>0</v>
      </c>
      <c r="AF979" s="44">
        <v>0</v>
      </c>
      <c r="AG979" s="43">
        <v>5.9050000000000002</v>
      </c>
      <c r="AI979" s="24"/>
      <c r="AJ979" s="305" t="s">
        <v>734</v>
      </c>
      <c r="AK979" s="23" t="s">
        <v>1397</v>
      </c>
      <c r="AL979" s="30"/>
      <c r="AM979" s="397">
        <f t="shared" si="263"/>
        <v>120</v>
      </c>
      <c r="AN979" s="397">
        <f t="shared" si="264"/>
        <v>0</v>
      </c>
      <c r="AO979" s="397">
        <f t="shared" si="264"/>
        <v>1</v>
      </c>
      <c r="AP979" s="397">
        <f t="shared" si="265"/>
        <v>0</v>
      </c>
      <c r="AQ979" s="397">
        <f t="shared" si="265"/>
        <v>0</v>
      </c>
      <c r="AR979" s="397">
        <f t="shared" si="265"/>
        <v>0</v>
      </c>
      <c r="AS979" s="397">
        <f t="shared" si="265"/>
        <v>0</v>
      </c>
      <c r="AT979" s="397">
        <f t="shared" si="266"/>
        <v>0</v>
      </c>
      <c r="AU979" s="397">
        <f t="shared" si="266"/>
        <v>0</v>
      </c>
      <c r="AV979" s="397">
        <f t="shared" si="266"/>
        <v>0</v>
      </c>
      <c r="AW979" s="314">
        <f t="shared" si="268"/>
        <v>1.9959999999999996</v>
      </c>
    </row>
    <row r="980" spans="2:49" x14ac:dyDescent="0.25">
      <c r="B980" s="24"/>
      <c r="C980" s="265" t="s">
        <v>219</v>
      </c>
      <c r="D980" s="23" t="str">
        <f>IFERROR(VLOOKUP($C980,'World Cup Players'!B:X,3,FALSE),0)</f>
        <v>us United States</v>
      </c>
      <c r="E980" s="30"/>
      <c r="F980" s="23">
        <f>IFERROR(VLOOKUP($C980,'World Cup Players'!B:X,9,FALSE),0)</f>
        <v>223</v>
      </c>
      <c r="G980" s="23">
        <f>IFERROR(VLOOKUP($C980,'World Cup Players'!B:X,11,FALSE),0)</f>
        <v>0</v>
      </c>
      <c r="H980" s="23">
        <f>IFERROR(VLOOKUP($C980,'World Cup Players'!B:X,12,FALSE),0)</f>
        <v>1</v>
      </c>
      <c r="I980" s="23">
        <f>IFERROR(VLOOKUP($C980,'GAME WINNING GOALS'!A:B,2,FALSE),0)</f>
        <v>0</v>
      </c>
      <c r="J980" s="23">
        <f>IFERROR(VLOOKUP($C980,'World Cup Players'!B:X,17,FALSE),0)</f>
        <v>0</v>
      </c>
      <c r="K980" s="23">
        <f>IFERROR(VLOOKUP($C980,'World Cup Players'!B:X,18,FALSE),0)</f>
        <v>0</v>
      </c>
      <c r="L980" s="44">
        <f>IFERROR(VLOOKUP($C980,'World Cup GK'!B:AE,16,FALSE),0)</f>
        <v>0</v>
      </c>
      <c r="M980" s="44">
        <f>IFERROR(VLOOKUP($C980,'World Cup GK'!B:AE,19,FALSE),0)</f>
        <v>0</v>
      </c>
      <c r="N980" s="44">
        <f>IFERROR(VLOOKUP($C980,'World Cup GK'!B:AE,14,FALSE),0)</f>
        <v>0</v>
      </c>
      <c r="O980" s="44">
        <f>IFERROR(VLOOKUP($C980,'World Cup GK'!B:AE,11,FALSE),0)</f>
        <v>0</v>
      </c>
      <c r="P980" s="43">
        <f t="shared" si="255"/>
        <v>2.8509000000000002</v>
      </c>
      <c r="S980" s="24"/>
      <c r="T980" s="265" t="s">
        <v>219</v>
      </c>
      <c r="U980" s="23" t="s">
        <v>885</v>
      </c>
      <c r="V980" s="30"/>
      <c r="W980" s="23">
        <v>223</v>
      </c>
      <c r="X980" s="23">
        <v>0</v>
      </c>
      <c r="Y980" s="23">
        <v>1</v>
      </c>
      <c r="Z980" s="23">
        <v>0</v>
      </c>
      <c r="AA980" s="23">
        <v>0</v>
      </c>
      <c r="AB980" s="23">
        <v>0</v>
      </c>
      <c r="AC980" s="44">
        <v>0</v>
      </c>
      <c r="AD980" s="44">
        <v>0</v>
      </c>
      <c r="AE980" s="44">
        <v>0</v>
      </c>
      <c r="AF980" s="44">
        <v>0</v>
      </c>
      <c r="AG980" s="43">
        <v>2.8509000000000002</v>
      </c>
      <c r="AI980" s="24"/>
      <c r="AJ980" s="265" t="s">
        <v>219</v>
      </c>
      <c r="AK980" s="23" t="s">
        <v>885</v>
      </c>
      <c r="AL980" s="30"/>
      <c r="AM980" s="397">
        <f t="shared" si="263"/>
        <v>0</v>
      </c>
      <c r="AN980" s="397">
        <f t="shared" si="264"/>
        <v>0</v>
      </c>
      <c r="AO980" s="397">
        <f t="shared" si="264"/>
        <v>0</v>
      </c>
      <c r="AP980" s="397">
        <f t="shared" si="265"/>
        <v>0</v>
      </c>
      <c r="AQ980" s="397">
        <f t="shared" si="265"/>
        <v>0</v>
      </c>
      <c r="AR980" s="397">
        <f t="shared" si="265"/>
        <v>0</v>
      </c>
      <c r="AS980" s="397">
        <f t="shared" si="265"/>
        <v>0</v>
      </c>
      <c r="AT980" s="397">
        <f t="shared" si="266"/>
        <v>0</v>
      </c>
      <c r="AU980" s="397">
        <f t="shared" si="266"/>
        <v>0</v>
      </c>
      <c r="AV980" s="397">
        <f t="shared" si="266"/>
        <v>0</v>
      </c>
      <c r="AW980" s="314">
        <f t="shared" si="267"/>
        <v>0</v>
      </c>
    </row>
    <row r="981" spans="2:49" x14ac:dyDescent="0.25">
      <c r="B981" s="24"/>
      <c r="C981" s="305" t="s">
        <v>381</v>
      </c>
      <c r="D981" s="23" t="str">
        <f>IFERROR(VLOOKUP($C981,'World Cup Players'!B:X,3,FALSE),0)</f>
        <v>sn Senegal</v>
      </c>
      <c r="E981" s="30"/>
      <c r="F981" s="23">
        <f>IFERROR(VLOOKUP($C981,'World Cup Players'!B:X,9,FALSE),0)</f>
        <v>234</v>
      </c>
      <c r="G981" s="23">
        <f>IFERROR(VLOOKUP($C981,'World Cup Players'!B:X,11,FALSE),0)</f>
        <v>0</v>
      </c>
      <c r="H981" s="23">
        <f>IFERROR(VLOOKUP($C981,'World Cup Players'!B:X,12,FALSE),0)</f>
        <v>1</v>
      </c>
      <c r="I981" s="23">
        <f>IFERROR(VLOOKUP($C981,'GAME WINNING GOALS'!A:B,2,FALSE),0)</f>
        <v>0</v>
      </c>
      <c r="J981" s="23">
        <f>IFERROR(VLOOKUP($C981,'World Cup Players'!B:X,17,FALSE),0)</f>
        <v>0</v>
      </c>
      <c r="K981" s="23">
        <f>IFERROR(VLOOKUP($C981,'World Cup Players'!B:X,18,FALSE),0)</f>
        <v>0</v>
      </c>
      <c r="L981" s="44">
        <f>IFERROR(VLOOKUP($C981,'World Cup GK'!B:AE,16,FALSE),0)</f>
        <v>0</v>
      </c>
      <c r="M981" s="44">
        <f>IFERROR(VLOOKUP($C981,'World Cup GK'!B:AE,19,FALSE),0)</f>
        <v>0</v>
      </c>
      <c r="N981" s="44">
        <f>IFERROR(VLOOKUP($C981,'World Cup GK'!B:AE,14,FALSE),0)</f>
        <v>0</v>
      </c>
      <c r="O981" s="44">
        <f>IFERROR(VLOOKUP($C981,'World Cup GK'!B:AE,11,FALSE),0)</f>
        <v>0</v>
      </c>
      <c r="P981" s="43">
        <f t="shared" si="255"/>
        <v>2.9421999999999997</v>
      </c>
      <c r="S981" s="24"/>
      <c r="T981" s="305" t="s">
        <v>381</v>
      </c>
      <c r="U981" s="23" t="s">
        <v>1438</v>
      </c>
      <c r="V981" s="30"/>
      <c r="W981" s="23">
        <v>234</v>
      </c>
      <c r="X981" s="23">
        <v>0</v>
      </c>
      <c r="Y981" s="23">
        <v>1</v>
      </c>
      <c r="Z981" s="23">
        <v>0</v>
      </c>
      <c r="AA981" s="23">
        <v>0</v>
      </c>
      <c r="AB981" s="23">
        <v>0</v>
      </c>
      <c r="AC981" s="44">
        <v>0</v>
      </c>
      <c r="AD981" s="44">
        <v>0</v>
      </c>
      <c r="AE981" s="44">
        <v>0</v>
      </c>
      <c r="AF981" s="44">
        <v>0</v>
      </c>
      <c r="AG981" s="43">
        <v>2.9421999999999997</v>
      </c>
      <c r="AI981" s="24"/>
      <c r="AJ981" s="305" t="s">
        <v>381</v>
      </c>
      <c r="AK981" s="23" t="s">
        <v>1438</v>
      </c>
      <c r="AL981" s="30"/>
      <c r="AM981" s="397">
        <f t="shared" si="263"/>
        <v>0</v>
      </c>
      <c r="AN981" s="397">
        <f t="shared" si="264"/>
        <v>0</v>
      </c>
      <c r="AO981" s="397">
        <f t="shared" si="264"/>
        <v>0</v>
      </c>
      <c r="AP981" s="397">
        <f t="shared" si="265"/>
        <v>0</v>
      </c>
      <c r="AQ981" s="397">
        <f t="shared" si="265"/>
        <v>0</v>
      </c>
      <c r="AR981" s="397">
        <f t="shared" si="265"/>
        <v>0</v>
      </c>
      <c r="AS981" s="397">
        <f t="shared" si="265"/>
        <v>0</v>
      </c>
      <c r="AT981" s="397">
        <f t="shared" si="266"/>
        <v>0</v>
      </c>
      <c r="AU981" s="397">
        <f t="shared" si="266"/>
        <v>0</v>
      </c>
      <c r="AV981" s="397">
        <f t="shared" si="266"/>
        <v>0</v>
      </c>
      <c r="AW981" s="314">
        <f t="shared" si="267"/>
        <v>0</v>
      </c>
    </row>
    <row r="982" spans="2:49" x14ac:dyDescent="0.25">
      <c r="B982" s="24"/>
      <c r="C982" s="306" t="s">
        <v>745</v>
      </c>
      <c r="D982" s="23" t="str">
        <f>IFERROR(VLOOKUP($C982,'World Cup Players'!B:X,3,FALSE),0)</f>
        <v>nz New Zealand</v>
      </c>
      <c r="E982" s="30"/>
      <c r="F982" s="23">
        <f>IFERROR(VLOOKUP($C982,'World Cup Players'!B:X,9,FALSE),0)</f>
        <v>270</v>
      </c>
      <c r="G982" s="23">
        <f>IFERROR(VLOOKUP($C982,'World Cup Players'!B:X,11,FALSE),0)</f>
        <v>0</v>
      </c>
      <c r="H982" s="23">
        <f>IFERROR(VLOOKUP($C982,'World Cup Players'!B:X,12,FALSE),0)</f>
        <v>2</v>
      </c>
      <c r="I982" s="23">
        <f>IFERROR(VLOOKUP($C982,'GAME WINNING GOALS'!A:B,2,FALSE),0)</f>
        <v>0</v>
      </c>
      <c r="J982" s="23">
        <f>IFERROR(VLOOKUP($C982,'World Cup Players'!B:X,17,FALSE),0)</f>
        <v>0</v>
      </c>
      <c r="K982" s="23">
        <f>IFERROR(VLOOKUP($C982,'World Cup Players'!B:X,18,FALSE),0)</f>
        <v>0</v>
      </c>
      <c r="L982" s="44">
        <f>IFERROR(VLOOKUP($C982,'World Cup GK'!B:AE,16,FALSE),0)</f>
        <v>0</v>
      </c>
      <c r="M982" s="44">
        <f>IFERROR(VLOOKUP($C982,'World Cup GK'!B:AE,19,FALSE),0)</f>
        <v>0</v>
      </c>
      <c r="N982" s="44">
        <f>IFERROR(VLOOKUP($C982,'World Cup GK'!B:AE,14,FALSE),0)</f>
        <v>0</v>
      </c>
      <c r="O982" s="44">
        <f>IFERROR(VLOOKUP($C982,'World Cup GK'!B:AE,11,FALSE),0)</f>
        <v>0</v>
      </c>
      <c r="P982" s="43">
        <f t="shared" si="255"/>
        <v>4.2409999999999997</v>
      </c>
      <c r="S982" s="24"/>
      <c r="T982" s="306" t="s">
        <v>745</v>
      </c>
      <c r="U982" s="23" t="s">
        <v>1256</v>
      </c>
      <c r="V982" s="30"/>
      <c r="W982" s="23">
        <v>270</v>
      </c>
      <c r="X982" s="23">
        <v>0</v>
      </c>
      <c r="Y982" s="23">
        <v>2</v>
      </c>
      <c r="Z982" s="23">
        <v>0</v>
      </c>
      <c r="AA982" s="23">
        <v>0</v>
      </c>
      <c r="AB982" s="23">
        <v>0</v>
      </c>
      <c r="AC982" s="44">
        <v>0</v>
      </c>
      <c r="AD982" s="44">
        <v>0</v>
      </c>
      <c r="AE982" s="44">
        <v>0</v>
      </c>
      <c r="AF982" s="44">
        <v>0</v>
      </c>
      <c r="AG982" s="43">
        <v>4.2409999999999997</v>
      </c>
      <c r="AI982" s="24"/>
      <c r="AJ982" s="306" t="s">
        <v>745</v>
      </c>
      <c r="AK982" s="23" t="s">
        <v>1256</v>
      </c>
      <c r="AL982" s="30"/>
      <c r="AM982" s="397">
        <f t="shared" si="263"/>
        <v>0</v>
      </c>
      <c r="AN982" s="397">
        <f t="shared" si="264"/>
        <v>0</v>
      </c>
      <c r="AO982" s="397">
        <f t="shared" si="264"/>
        <v>0</v>
      </c>
      <c r="AP982" s="397">
        <f t="shared" si="265"/>
        <v>0</v>
      </c>
      <c r="AQ982" s="397">
        <f t="shared" si="265"/>
        <v>0</v>
      </c>
      <c r="AR982" s="397">
        <f t="shared" si="265"/>
        <v>0</v>
      </c>
      <c r="AS982" s="397">
        <f t="shared" si="265"/>
        <v>0</v>
      </c>
      <c r="AT982" s="397">
        <f t="shared" si="266"/>
        <v>0</v>
      </c>
      <c r="AU982" s="397">
        <f t="shared" si="266"/>
        <v>0</v>
      </c>
      <c r="AV982" s="397">
        <f t="shared" si="266"/>
        <v>0</v>
      </c>
      <c r="AW982" s="314">
        <f t="shared" si="267"/>
        <v>0</v>
      </c>
    </row>
    <row r="983" spans="2:49" x14ac:dyDescent="0.25">
      <c r="B983" s="24"/>
      <c r="C983" s="305" t="s">
        <v>411</v>
      </c>
      <c r="D983" s="23" t="str">
        <f>IFERROR(VLOOKUP($C983,'World Cup Players'!B:X,3,FALSE),0)</f>
        <v>au Australia</v>
      </c>
      <c r="E983" s="30"/>
      <c r="F983" s="23">
        <f>IFERROR(VLOOKUP($C983,'World Cup Players'!B:X,9,FALSE),0)</f>
        <v>223</v>
      </c>
      <c r="G983" s="23">
        <f>IFERROR(VLOOKUP($C983,'World Cup Players'!B:X,11,FALSE),0)</f>
        <v>0</v>
      </c>
      <c r="H983" s="23">
        <f>IFERROR(VLOOKUP($C983,'World Cup Players'!B:X,12,FALSE),0)</f>
        <v>0</v>
      </c>
      <c r="I983" s="23">
        <f>IFERROR(VLOOKUP($C983,'GAME WINNING GOALS'!A:B,2,FALSE),0)</f>
        <v>0</v>
      </c>
      <c r="J983" s="23">
        <f>IFERROR(VLOOKUP($C983,'World Cup Players'!B:X,17,FALSE),0)</f>
        <v>1</v>
      </c>
      <c r="K983" s="23">
        <f>IFERROR(VLOOKUP($C983,'World Cup Players'!B:X,18,FALSE),0)</f>
        <v>0</v>
      </c>
      <c r="L983" s="44">
        <f>IFERROR(VLOOKUP($C983,'World Cup GK'!B:AE,16,FALSE),0)</f>
        <v>0</v>
      </c>
      <c r="M983" s="44">
        <f>IFERROR(VLOOKUP($C983,'World Cup GK'!B:AE,19,FALSE),0)</f>
        <v>0</v>
      </c>
      <c r="N983" s="44">
        <f>IFERROR(VLOOKUP($C983,'World Cup GK'!B:AE,14,FALSE),0)</f>
        <v>0</v>
      </c>
      <c r="O983" s="44">
        <f>IFERROR(VLOOKUP($C983,'World Cup GK'!B:AE,11,FALSE),0)</f>
        <v>0</v>
      </c>
      <c r="P983" s="43">
        <f t="shared" si="255"/>
        <v>1.6009</v>
      </c>
      <c r="S983" s="24"/>
      <c r="T983" s="305" t="s">
        <v>411</v>
      </c>
      <c r="U983" s="23" t="s">
        <v>998</v>
      </c>
      <c r="V983" s="30"/>
      <c r="W983" s="23">
        <v>223</v>
      </c>
      <c r="X983" s="23">
        <v>0</v>
      </c>
      <c r="Y983" s="23">
        <v>0</v>
      </c>
      <c r="Z983" s="23">
        <v>0</v>
      </c>
      <c r="AA983" s="23">
        <v>1</v>
      </c>
      <c r="AB983" s="23">
        <v>0</v>
      </c>
      <c r="AC983" s="44">
        <v>0</v>
      </c>
      <c r="AD983" s="44">
        <v>0</v>
      </c>
      <c r="AE983" s="44">
        <v>0</v>
      </c>
      <c r="AF983" s="44">
        <v>0</v>
      </c>
      <c r="AG983" s="43">
        <v>1.6009</v>
      </c>
      <c r="AI983" s="24"/>
      <c r="AJ983" s="305" t="s">
        <v>411</v>
      </c>
      <c r="AK983" s="23" t="s">
        <v>998</v>
      </c>
      <c r="AL983" s="30"/>
      <c r="AM983" s="397">
        <f t="shared" si="263"/>
        <v>0</v>
      </c>
      <c r="AN983" s="397">
        <f t="shared" si="264"/>
        <v>0</v>
      </c>
      <c r="AO983" s="397">
        <f t="shared" si="264"/>
        <v>0</v>
      </c>
      <c r="AP983" s="397">
        <f t="shared" si="265"/>
        <v>0</v>
      </c>
      <c r="AQ983" s="397">
        <f t="shared" si="265"/>
        <v>0</v>
      </c>
      <c r="AR983" s="397">
        <f t="shared" si="265"/>
        <v>0</v>
      </c>
      <c r="AS983" s="397">
        <f t="shared" si="265"/>
        <v>0</v>
      </c>
      <c r="AT983" s="397">
        <f t="shared" si="266"/>
        <v>0</v>
      </c>
      <c r="AU983" s="397">
        <f t="shared" si="266"/>
        <v>0</v>
      </c>
      <c r="AV983" s="397">
        <f t="shared" si="266"/>
        <v>0</v>
      </c>
      <c r="AW983" s="314">
        <f t="shared" si="267"/>
        <v>0</v>
      </c>
    </row>
    <row r="984" spans="2:49" x14ac:dyDescent="0.25">
      <c r="B984" s="24"/>
      <c r="C984" s="305" t="s">
        <v>778</v>
      </c>
      <c r="D984" s="23">
        <f>IFERROR(VLOOKUP($C984,'World Cup Players'!B:X,3,FALSE),0)</f>
        <v>0</v>
      </c>
      <c r="E984" s="30"/>
      <c r="F984" s="23">
        <f>IFERROR(VLOOKUP($C984,'World Cup Players'!B:X,9,FALSE),0)</f>
        <v>0</v>
      </c>
      <c r="G984" s="23">
        <f>IFERROR(VLOOKUP($C984,'World Cup Players'!B:X,11,FALSE),0)</f>
        <v>0</v>
      </c>
      <c r="H984" s="23">
        <f>IFERROR(VLOOKUP($C984,'World Cup Players'!B:X,12,FALSE),0)</f>
        <v>0</v>
      </c>
      <c r="I984" s="23">
        <f>IFERROR(VLOOKUP($C984,'GAME WINNING GOALS'!A:B,2,FALSE),0)</f>
        <v>0</v>
      </c>
      <c r="J984" s="23">
        <f>IFERROR(VLOOKUP($C984,'World Cup Players'!B:X,17,FALSE),0)</f>
        <v>0</v>
      </c>
      <c r="K984" s="23">
        <f>IFERROR(VLOOKUP($C984,'World Cup Players'!B:X,18,FALSE),0)</f>
        <v>0</v>
      </c>
      <c r="L984" s="44">
        <f>IFERROR(VLOOKUP($C984,'World Cup GK'!B:AE,16,FALSE),0)</f>
        <v>0</v>
      </c>
      <c r="M984" s="44">
        <f>IFERROR(VLOOKUP($C984,'World Cup GK'!B:AE,19,FALSE),0)</f>
        <v>0</v>
      </c>
      <c r="N984" s="44">
        <f>IFERROR(VLOOKUP($C984,'World Cup GK'!B:AE,14,FALSE),0)</f>
        <v>0</v>
      </c>
      <c r="O984" s="44">
        <f>IFERROR(VLOOKUP($C984,'World Cup GK'!B:AE,11,FALSE),0)</f>
        <v>0</v>
      </c>
      <c r="P984" s="43">
        <f t="shared" si="255"/>
        <v>0</v>
      </c>
      <c r="S984" s="24"/>
      <c r="T984" s="305" t="s">
        <v>778</v>
      </c>
      <c r="U984" s="23">
        <v>0</v>
      </c>
      <c r="V984" s="30"/>
      <c r="W984" s="23">
        <v>0</v>
      </c>
      <c r="X984" s="23">
        <v>0</v>
      </c>
      <c r="Y984" s="23">
        <v>0</v>
      </c>
      <c r="Z984" s="23">
        <v>0</v>
      </c>
      <c r="AA984" s="23">
        <v>0</v>
      </c>
      <c r="AB984" s="23">
        <v>0</v>
      </c>
      <c r="AC984" s="44">
        <v>0</v>
      </c>
      <c r="AD984" s="44">
        <v>0</v>
      </c>
      <c r="AE984" s="44">
        <v>0</v>
      </c>
      <c r="AF984" s="44">
        <v>0</v>
      </c>
      <c r="AG984" s="43">
        <v>0</v>
      </c>
      <c r="AI984" s="24"/>
      <c r="AJ984" s="305" t="s">
        <v>778</v>
      </c>
      <c r="AK984" s="23">
        <v>0</v>
      </c>
      <c r="AL984" s="30"/>
      <c r="AM984" s="397">
        <f t="shared" si="263"/>
        <v>0</v>
      </c>
      <c r="AN984" s="397">
        <f t="shared" si="264"/>
        <v>0</v>
      </c>
      <c r="AO984" s="397">
        <f t="shared" si="264"/>
        <v>0</v>
      </c>
      <c r="AP984" s="397">
        <f t="shared" si="265"/>
        <v>0</v>
      </c>
      <c r="AQ984" s="397">
        <f t="shared" si="265"/>
        <v>0</v>
      </c>
      <c r="AR984" s="397">
        <f t="shared" si="265"/>
        <v>0</v>
      </c>
      <c r="AS984" s="397">
        <f t="shared" si="265"/>
        <v>0</v>
      </c>
      <c r="AT984" s="397">
        <f t="shared" si="266"/>
        <v>0</v>
      </c>
      <c r="AU984" s="397">
        <f t="shared" si="266"/>
        <v>0</v>
      </c>
      <c r="AV984" s="397">
        <f t="shared" si="266"/>
        <v>0</v>
      </c>
      <c r="AW984" s="314">
        <f>P984-AG984</f>
        <v>0</v>
      </c>
    </row>
    <row r="985" spans="2:49" x14ac:dyDescent="0.25">
      <c r="B985" s="24"/>
      <c r="C985" s="305" t="s">
        <v>282</v>
      </c>
      <c r="D985" s="23" t="str">
        <f>IFERROR(VLOOKUP($C985,'World Cup Players'!B:X,3,FALSE),0)</f>
        <v>br Brazil</v>
      </c>
      <c r="E985" s="30"/>
      <c r="F985" s="23">
        <f>IFERROR(VLOOKUP($C985,'World Cup Players'!B:X,9,FALSE),0)</f>
        <v>450</v>
      </c>
      <c r="G985" s="23">
        <f>IFERROR(VLOOKUP($C985,'World Cup Players'!B:X,11,FALSE),0)</f>
        <v>0</v>
      </c>
      <c r="H985" s="23">
        <f>IFERROR(VLOOKUP($C985,'World Cup Players'!B:X,12,FALSE),0)</f>
        <v>0</v>
      </c>
      <c r="I985" s="23">
        <f>IFERROR(VLOOKUP($C985,'GAME WINNING GOALS'!A:B,2,FALSE),0)</f>
        <v>0</v>
      </c>
      <c r="J985" s="23">
        <f>IFERROR(VLOOKUP($C985,'World Cup Players'!B:X,17,FALSE),0)</f>
        <v>0</v>
      </c>
      <c r="K985" s="23">
        <f>IFERROR(VLOOKUP($C985,'World Cup Players'!B:X,18,FALSE),0)</f>
        <v>0</v>
      </c>
      <c r="L985" s="44">
        <f>IFERROR(VLOOKUP($C985,'World Cup GK'!B:AE,16,FALSE),0)</f>
        <v>0</v>
      </c>
      <c r="M985" s="44">
        <f>IFERROR(VLOOKUP($C985,'World Cup GK'!B:AE,19,FALSE),0)</f>
        <v>0</v>
      </c>
      <c r="N985" s="44">
        <f>IFERROR(VLOOKUP($C985,'World Cup GK'!B:AE,14,FALSE),0)</f>
        <v>0</v>
      </c>
      <c r="O985" s="44">
        <f>IFERROR(VLOOKUP($C985,'World Cup GK'!B:AE,11,FALSE),0)</f>
        <v>0</v>
      </c>
      <c r="P985" s="43">
        <f t="shared" si="255"/>
        <v>3.7349999999999999</v>
      </c>
      <c r="S985" s="24"/>
      <c r="T985" s="305" t="s">
        <v>282</v>
      </c>
      <c r="U985" s="23" t="s">
        <v>989</v>
      </c>
      <c r="V985" s="30"/>
      <c r="W985" s="23">
        <v>450</v>
      </c>
      <c r="X985" s="23">
        <v>0</v>
      </c>
      <c r="Y985" s="23">
        <v>0</v>
      </c>
      <c r="Z985" s="23">
        <v>0</v>
      </c>
      <c r="AA985" s="23">
        <v>0</v>
      </c>
      <c r="AB985" s="23">
        <v>0</v>
      </c>
      <c r="AC985" s="44">
        <v>0</v>
      </c>
      <c r="AD985" s="44">
        <v>0</v>
      </c>
      <c r="AE985" s="44">
        <v>0</v>
      </c>
      <c r="AF985" s="44">
        <v>0</v>
      </c>
      <c r="AG985" s="43">
        <v>3.7349999999999999</v>
      </c>
      <c r="AI985" s="24"/>
      <c r="AJ985" s="305" t="s">
        <v>282</v>
      </c>
      <c r="AK985" s="23" t="s">
        <v>989</v>
      </c>
      <c r="AL985" s="30"/>
      <c r="AM985" s="397">
        <f t="shared" si="263"/>
        <v>0</v>
      </c>
      <c r="AN985" s="397">
        <f t="shared" si="264"/>
        <v>0</v>
      </c>
      <c r="AO985" s="397">
        <f t="shared" si="264"/>
        <v>0</v>
      </c>
      <c r="AP985" s="397">
        <f t="shared" si="265"/>
        <v>0</v>
      </c>
      <c r="AQ985" s="397">
        <f t="shared" si="265"/>
        <v>0</v>
      </c>
      <c r="AR985" s="397">
        <f t="shared" si="265"/>
        <v>0</v>
      </c>
      <c r="AS985" s="397">
        <f t="shared" si="265"/>
        <v>0</v>
      </c>
      <c r="AT985" s="397">
        <f t="shared" si="266"/>
        <v>0</v>
      </c>
      <c r="AU985" s="397">
        <f t="shared" si="266"/>
        <v>0</v>
      </c>
      <c r="AV985" s="397">
        <f t="shared" si="266"/>
        <v>0</v>
      </c>
      <c r="AW985" s="314">
        <f t="shared" si="267"/>
        <v>0</v>
      </c>
    </row>
    <row r="986" spans="2:49" x14ac:dyDescent="0.25">
      <c r="B986" s="24"/>
      <c r="C986" s="306" t="s">
        <v>233</v>
      </c>
      <c r="D986" s="23" t="str">
        <f>IFERROR(VLOOKUP($C986,'World Cup Players'!B:X,3,FALSE),0)</f>
        <v>ma Morocco</v>
      </c>
      <c r="E986" s="30"/>
      <c r="F986" s="23">
        <f>IFERROR(VLOOKUP($C986,'World Cup Players'!B:X,9,FALSE),0)</f>
        <v>570</v>
      </c>
      <c r="G986" s="23">
        <f>IFERROR(VLOOKUP($C986,'World Cup Players'!B:X,11,FALSE),0)</f>
        <v>1</v>
      </c>
      <c r="H986" s="23">
        <f>IFERROR(VLOOKUP($C986,'World Cup Players'!B:X,12,FALSE),0)</f>
        <v>2</v>
      </c>
      <c r="I986" s="23">
        <f>IFERROR(VLOOKUP($C986,'GAME WINNING GOALS'!A:B,2,FALSE),0)</f>
        <v>0</v>
      </c>
      <c r="J986" s="23">
        <f>IFERROR(VLOOKUP($C986,'World Cup Players'!B:X,17,FALSE),0)</f>
        <v>1</v>
      </c>
      <c r="K986" s="23">
        <f>IFERROR(VLOOKUP($C986,'World Cup Players'!B:X,18,FALSE),0)</f>
        <v>0</v>
      </c>
      <c r="L986" s="44">
        <f>IFERROR(VLOOKUP($C986,'World Cup GK'!B:AE,16,FALSE),0)</f>
        <v>0</v>
      </c>
      <c r="M986" s="44">
        <f>IFERROR(VLOOKUP($C986,'World Cup GK'!B:AE,19,FALSE),0)</f>
        <v>0</v>
      </c>
      <c r="N986" s="44">
        <f>IFERROR(VLOOKUP($C986,'World Cup GK'!B:AE,14,FALSE),0)</f>
        <v>0</v>
      </c>
      <c r="O986" s="44">
        <f>IFERROR(VLOOKUP($C986,'World Cup GK'!B:AE,11,FALSE),0)</f>
        <v>0</v>
      </c>
      <c r="P986" s="43">
        <f t="shared" si="255"/>
        <v>7.4809999999999999</v>
      </c>
      <c r="S986" s="24"/>
      <c r="T986" s="306" t="s">
        <v>233</v>
      </c>
      <c r="U986" s="23" t="s">
        <v>992</v>
      </c>
      <c r="V986" s="30"/>
      <c r="W986" s="23">
        <v>480</v>
      </c>
      <c r="X986" s="23">
        <v>1</v>
      </c>
      <c r="Y986" s="23">
        <v>2</v>
      </c>
      <c r="Z986" s="23">
        <v>0</v>
      </c>
      <c r="AA986" s="23">
        <v>1</v>
      </c>
      <c r="AB986" s="23">
        <v>0</v>
      </c>
      <c r="AC986" s="44">
        <v>0</v>
      </c>
      <c r="AD986" s="44">
        <v>0</v>
      </c>
      <c r="AE986" s="44">
        <v>0</v>
      </c>
      <c r="AF986" s="44">
        <v>0</v>
      </c>
      <c r="AG986" s="43">
        <v>6.734</v>
      </c>
      <c r="AI986" s="24"/>
      <c r="AJ986" s="306" t="s">
        <v>233</v>
      </c>
      <c r="AK986" s="23" t="s">
        <v>992</v>
      </c>
      <c r="AL986" s="30"/>
      <c r="AM986" s="397">
        <f t="shared" si="263"/>
        <v>90</v>
      </c>
      <c r="AN986" s="397">
        <f t="shared" si="264"/>
        <v>0</v>
      </c>
      <c r="AO986" s="397">
        <f t="shared" si="264"/>
        <v>0</v>
      </c>
      <c r="AP986" s="397">
        <f t="shared" si="265"/>
        <v>0</v>
      </c>
      <c r="AQ986" s="397">
        <f t="shared" si="265"/>
        <v>0</v>
      </c>
      <c r="AR986" s="397">
        <f t="shared" si="265"/>
        <v>0</v>
      </c>
      <c r="AS986" s="397">
        <f t="shared" si="265"/>
        <v>0</v>
      </c>
      <c r="AT986" s="397">
        <f t="shared" si="266"/>
        <v>0</v>
      </c>
      <c r="AU986" s="397">
        <f t="shared" si="266"/>
        <v>0</v>
      </c>
      <c r="AV986" s="397">
        <f t="shared" si="266"/>
        <v>0</v>
      </c>
      <c r="AW986" s="314">
        <f t="shared" ref="AW986:AW987" si="269">P986-AG986</f>
        <v>0.74699999999999989</v>
      </c>
    </row>
    <row r="987" spans="2:49" x14ac:dyDescent="0.25">
      <c r="B987" s="24"/>
      <c r="C987" s="307" t="s">
        <v>435</v>
      </c>
      <c r="D987" s="23" t="str">
        <f>IFERROR(VLOOKUP($C987,'World Cup Players'!B:X,3,FALSE),0)</f>
        <v>ar Argentina</v>
      </c>
      <c r="E987" s="30"/>
      <c r="F987" s="23">
        <f>IFERROR(VLOOKUP($C987,'World Cup Players'!B:X,9,FALSE),0)</f>
        <v>539</v>
      </c>
      <c r="G987" s="23">
        <f>IFERROR(VLOOKUP($C987,'World Cup Players'!B:X,11,FALSE),0)</f>
        <v>1</v>
      </c>
      <c r="H987" s="23">
        <f>IFERROR(VLOOKUP($C987,'World Cup Players'!B:X,12,FALSE),0)</f>
        <v>0</v>
      </c>
      <c r="I987" s="41">
        <f>IFERROR(VLOOKUP($C987,'GAME WINNING GOALS'!A:B,2,FALSE),0)</f>
        <v>0</v>
      </c>
      <c r="J987" s="23">
        <f>IFERROR(VLOOKUP($C987,'World Cup Players'!B:X,17,FALSE),0)</f>
        <v>1</v>
      </c>
      <c r="K987" s="23">
        <f>IFERROR(VLOOKUP($C987,'World Cup Players'!B:X,18,FALSE),0)</f>
        <v>0</v>
      </c>
      <c r="L987" s="44">
        <f>IFERROR(VLOOKUP($C987,'World Cup GK'!B:AE,16,FALSE),0)</f>
        <v>0</v>
      </c>
      <c r="M987" s="44">
        <f>IFERROR(VLOOKUP($C987,'World Cup GK'!B:AE,19,FALSE),0)</f>
        <v>0</v>
      </c>
      <c r="N987" s="44">
        <f>IFERROR(VLOOKUP($C987,'World Cup GK'!B:AE,14,FALSE),0)</f>
        <v>0</v>
      </c>
      <c r="O987" s="44">
        <f>IFERROR(VLOOKUP($C987,'World Cup GK'!B:AE,11,FALSE),0)</f>
        <v>0</v>
      </c>
      <c r="P987" s="43">
        <f t="shared" si="255"/>
        <v>5.2237</v>
      </c>
      <c r="S987" s="24"/>
      <c r="T987" s="307" t="s">
        <v>435</v>
      </c>
      <c r="U987" s="23" t="s">
        <v>1404</v>
      </c>
      <c r="V987" s="30"/>
      <c r="W987" s="23">
        <v>344</v>
      </c>
      <c r="X987" s="23">
        <v>1</v>
      </c>
      <c r="Y987" s="23">
        <v>0</v>
      </c>
      <c r="Z987" s="41">
        <v>0</v>
      </c>
      <c r="AA987" s="23">
        <v>0</v>
      </c>
      <c r="AB987" s="23">
        <v>0</v>
      </c>
      <c r="AC987" s="44">
        <v>0</v>
      </c>
      <c r="AD987" s="44">
        <v>0</v>
      </c>
      <c r="AE987" s="44">
        <v>0</v>
      </c>
      <c r="AF987" s="44">
        <v>0</v>
      </c>
      <c r="AG987" s="43">
        <v>3.8552</v>
      </c>
      <c r="AI987" s="24"/>
      <c r="AJ987" s="307" t="s">
        <v>435</v>
      </c>
      <c r="AK987" s="23" t="s">
        <v>1404</v>
      </c>
      <c r="AL987" s="30"/>
      <c r="AM987" s="397">
        <f t="shared" si="263"/>
        <v>195</v>
      </c>
      <c r="AN987" s="397">
        <f t="shared" si="264"/>
        <v>0</v>
      </c>
      <c r="AO987" s="397">
        <f t="shared" si="264"/>
        <v>0</v>
      </c>
      <c r="AP987" s="397">
        <f t="shared" si="265"/>
        <v>0</v>
      </c>
      <c r="AQ987" s="397">
        <f t="shared" si="265"/>
        <v>1</v>
      </c>
      <c r="AR987" s="397">
        <f t="shared" si="265"/>
        <v>0</v>
      </c>
      <c r="AS987" s="397">
        <f t="shared" si="265"/>
        <v>0</v>
      </c>
      <c r="AT987" s="397">
        <f t="shared" si="266"/>
        <v>0</v>
      </c>
      <c r="AU987" s="397">
        <f t="shared" si="266"/>
        <v>0</v>
      </c>
      <c r="AV987" s="397">
        <f t="shared" si="266"/>
        <v>0</v>
      </c>
      <c r="AW987" s="314">
        <f t="shared" si="269"/>
        <v>1.3685</v>
      </c>
    </row>
    <row r="988" spans="2:49" x14ac:dyDescent="0.25">
      <c r="B988" s="24"/>
      <c r="C988" s="307" t="s">
        <v>758</v>
      </c>
      <c r="D988" s="23" t="str">
        <f>IFERROR(VLOOKUP($C988,'World Cup Players'!B:X,3,FALSE),0)</f>
        <v>br Brazil</v>
      </c>
      <c r="E988" s="30"/>
      <c r="F988" s="23">
        <f>IFERROR(VLOOKUP($C988,'World Cup Players'!B:X,9,FALSE),0)</f>
        <v>450</v>
      </c>
      <c r="G988" s="23">
        <f>IFERROR(VLOOKUP($C988,'World Cup Players'!B:X,11,FALSE),0)</f>
        <v>0</v>
      </c>
      <c r="H988" s="23">
        <f>IFERROR(VLOOKUP($C988,'World Cup Players'!B:X,12,FALSE),0)</f>
        <v>1</v>
      </c>
      <c r="I988" s="41">
        <f>IFERROR(VLOOKUP($C988,'GAME WINNING GOALS'!A:B,2,FALSE),0)</f>
        <v>0</v>
      </c>
      <c r="J988" s="23">
        <f>IFERROR(VLOOKUP($C988,'World Cup Players'!B:X,17,FALSE),0)</f>
        <v>0</v>
      </c>
      <c r="K988" s="23">
        <f>IFERROR(VLOOKUP($C988,'World Cup Players'!B:X,18,FALSE),0)</f>
        <v>0</v>
      </c>
      <c r="L988" s="44">
        <f>IFERROR(VLOOKUP($C988,'World Cup GK'!B:AE,16,FALSE),0)</f>
        <v>0</v>
      </c>
      <c r="M988" s="44">
        <f>IFERROR(VLOOKUP($C988,'World Cup GK'!B:AE,19,FALSE),0)</f>
        <v>0</v>
      </c>
      <c r="N988" s="44">
        <f>IFERROR(VLOOKUP($C988,'World Cup GK'!B:AE,14,FALSE),0)</f>
        <v>0</v>
      </c>
      <c r="O988" s="44">
        <f>IFERROR(VLOOKUP($C988,'World Cup GK'!B:AE,11,FALSE),0)</f>
        <v>0</v>
      </c>
      <c r="P988" s="43">
        <f t="shared" si="255"/>
        <v>4.7349999999999994</v>
      </c>
      <c r="S988" s="24"/>
      <c r="T988" s="307" t="s">
        <v>758</v>
      </c>
      <c r="U988" s="23" t="s">
        <v>989</v>
      </c>
      <c r="V988" s="30"/>
      <c r="W988" s="23">
        <v>450</v>
      </c>
      <c r="X988" s="23">
        <v>0</v>
      </c>
      <c r="Y988" s="23">
        <v>1</v>
      </c>
      <c r="Z988" s="41">
        <v>0</v>
      </c>
      <c r="AA988" s="23">
        <v>0</v>
      </c>
      <c r="AB988" s="23">
        <v>0</v>
      </c>
      <c r="AC988" s="44">
        <v>0</v>
      </c>
      <c r="AD988" s="44">
        <v>0</v>
      </c>
      <c r="AE988" s="44">
        <v>0</v>
      </c>
      <c r="AF988" s="44">
        <v>0</v>
      </c>
      <c r="AG988" s="43">
        <v>4.7349999999999994</v>
      </c>
      <c r="AI988" s="24"/>
      <c r="AJ988" s="307" t="s">
        <v>758</v>
      </c>
      <c r="AK988" s="23" t="s">
        <v>989</v>
      </c>
      <c r="AL988" s="30"/>
      <c r="AM988" s="397">
        <f t="shared" si="263"/>
        <v>0</v>
      </c>
      <c r="AN988" s="397">
        <f t="shared" si="264"/>
        <v>0</v>
      </c>
      <c r="AO988" s="397">
        <f t="shared" si="264"/>
        <v>0</v>
      </c>
      <c r="AP988" s="397">
        <f t="shared" si="265"/>
        <v>0</v>
      </c>
      <c r="AQ988" s="397">
        <f t="shared" si="265"/>
        <v>0</v>
      </c>
      <c r="AR988" s="397">
        <f t="shared" si="265"/>
        <v>0</v>
      </c>
      <c r="AS988" s="397">
        <f t="shared" si="265"/>
        <v>0</v>
      </c>
      <c r="AT988" s="397">
        <f t="shared" si="266"/>
        <v>0</v>
      </c>
      <c r="AU988" s="397">
        <f t="shared" si="266"/>
        <v>0</v>
      </c>
      <c r="AV988" s="397">
        <f t="shared" si="266"/>
        <v>0</v>
      </c>
      <c r="AW988" s="314">
        <f t="shared" si="267"/>
        <v>0</v>
      </c>
    </row>
    <row r="989" spans="2:49" x14ac:dyDescent="0.25">
      <c r="B989" s="24"/>
      <c r="C989" s="307" t="s">
        <v>226</v>
      </c>
      <c r="D989" s="23" t="str">
        <f>IFERROR(VLOOKUP($C989,'World Cup Players'!B:X,3,FALSE),0)</f>
        <v>br Brazil</v>
      </c>
      <c r="E989" s="30"/>
      <c r="F989" s="23">
        <f>IFERROR(VLOOKUP($C989,'World Cup Players'!B:X,9,FALSE),0)</f>
        <v>450</v>
      </c>
      <c r="G989" s="23">
        <f>IFERROR(VLOOKUP($C989,'World Cup Players'!B:X,11,FALSE),0)</f>
        <v>0</v>
      </c>
      <c r="H989" s="23">
        <f>IFERROR(VLOOKUP($C989,'World Cup Players'!B:X,12,FALSE),0)</f>
        <v>0</v>
      </c>
      <c r="I989" s="41">
        <f>IFERROR(VLOOKUP($C989,'GAME WINNING GOALS'!A:B,2,FALSE),0)</f>
        <v>0</v>
      </c>
      <c r="J989" s="23">
        <f>IFERROR(VLOOKUP($C989,'World Cup Players'!B:X,17,FALSE),0)</f>
        <v>0</v>
      </c>
      <c r="K989" s="23">
        <f>IFERROR(VLOOKUP($C989,'World Cup Players'!B:X,18,FALSE),0)</f>
        <v>0</v>
      </c>
      <c r="L989" s="44">
        <f>IFERROR(VLOOKUP($C989,'World Cup GK'!B:AE,16,FALSE),0)</f>
        <v>3</v>
      </c>
      <c r="M989" s="44">
        <f>IFERROR(VLOOKUP($C989,'World Cup GK'!B:AE,19,FALSE),0)</f>
        <v>2</v>
      </c>
      <c r="N989" s="44">
        <f>IFERROR(VLOOKUP($C989,'World Cup GK'!B:AE,14,FALSE),0)</f>
        <v>14</v>
      </c>
      <c r="O989" s="44">
        <f>IFERROR(VLOOKUP($C989,'World Cup GK'!B:AE,11,FALSE),0)</f>
        <v>4</v>
      </c>
      <c r="P989" s="43">
        <f t="shared" si="255"/>
        <v>10.535</v>
      </c>
      <c r="S989" s="24"/>
      <c r="T989" s="307" t="s">
        <v>226</v>
      </c>
      <c r="U989" s="23" t="s">
        <v>989</v>
      </c>
      <c r="V989" s="30"/>
      <c r="W989" s="23">
        <v>450</v>
      </c>
      <c r="X989" s="23">
        <v>0</v>
      </c>
      <c r="Y989" s="23">
        <v>0</v>
      </c>
      <c r="Z989" s="41">
        <v>0</v>
      </c>
      <c r="AA989" s="23">
        <v>0</v>
      </c>
      <c r="AB989" s="23">
        <v>0</v>
      </c>
      <c r="AC989" s="44">
        <v>3</v>
      </c>
      <c r="AD989" s="44">
        <v>2</v>
      </c>
      <c r="AE989" s="44">
        <v>14</v>
      </c>
      <c r="AF989" s="44">
        <v>4</v>
      </c>
      <c r="AG989" s="43">
        <v>10.535</v>
      </c>
      <c r="AI989" s="24"/>
      <c r="AJ989" s="307" t="s">
        <v>226</v>
      </c>
      <c r="AK989" s="23" t="s">
        <v>989</v>
      </c>
      <c r="AL989" s="30"/>
      <c r="AM989" s="397">
        <f t="shared" si="263"/>
        <v>0</v>
      </c>
      <c r="AN989" s="397">
        <f t="shared" si="264"/>
        <v>0</v>
      </c>
      <c r="AO989" s="397">
        <f t="shared" si="264"/>
        <v>0</v>
      </c>
      <c r="AP989" s="397">
        <f t="shared" si="265"/>
        <v>0</v>
      </c>
      <c r="AQ989" s="397">
        <f t="shared" si="265"/>
        <v>0</v>
      </c>
      <c r="AR989" s="397">
        <f t="shared" si="265"/>
        <v>0</v>
      </c>
      <c r="AS989" s="397">
        <f t="shared" si="265"/>
        <v>0</v>
      </c>
      <c r="AT989" s="397">
        <f t="shared" si="266"/>
        <v>0</v>
      </c>
      <c r="AU989" s="397">
        <f t="shared" si="266"/>
        <v>0</v>
      </c>
      <c r="AV989" s="397">
        <f t="shared" si="266"/>
        <v>0</v>
      </c>
      <c r="AW989" s="314">
        <f t="shared" si="267"/>
        <v>0</v>
      </c>
    </row>
    <row r="990" spans="2:49" ht="16.5" thickBot="1" x14ac:dyDescent="0.3">
      <c r="B990" s="24"/>
      <c r="C990" s="308" t="s">
        <v>269</v>
      </c>
      <c r="D990" s="23" t="str">
        <f>IFERROR(VLOOKUP($C990,'World Cup Players'!B:X,3,FALSE),0)</f>
        <v>pt Portugal</v>
      </c>
      <c r="E990" s="30"/>
      <c r="F990" s="23">
        <f>IFERROR(VLOOKUP($C990,'World Cup Players'!B:X,9,FALSE),0)</f>
        <v>450</v>
      </c>
      <c r="G990" s="23">
        <f>IFERROR(VLOOKUP($C990,'World Cup Players'!B:X,11,FALSE),0)</f>
        <v>0</v>
      </c>
      <c r="H990" s="23">
        <f>IFERROR(VLOOKUP($C990,'World Cup Players'!B:X,12,FALSE),0)</f>
        <v>0</v>
      </c>
      <c r="I990" s="41">
        <f>IFERROR(VLOOKUP($C990,'GAME WINNING GOALS'!A:B,2,FALSE),0)</f>
        <v>0</v>
      </c>
      <c r="J990" s="23">
        <f>IFERROR(VLOOKUP($C990,'World Cup Players'!B:X,17,FALSE),0)</f>
        <v>0</v>
      </c>
      <c r="K990" s="23">
        <f>IFERROR(VLOOKUP($C990,'World Cup Players'!B:X,18,FALSE),0)</f>
        <v>0</v>
      </c>
      <c r="L990" s="44">
        <f>IFERROR(VLOOKUP($C990,'World Cup GK'!B:AE,16,FALSE),0)</f>
        <v>2</v>
      </c>
      <c r="M990" s="44">
        <f>IFERROR(VLOOKUP($C990,'World Cup GK'!B:AE,19,FALSE),0)</f>
        <v>2</v>
      </c>
      <c r="N990" s="44">
        <f>IFERROR(VLOOKUP($C990,'World Cup GK'!B:AE,14,FALSE),0)</f>
        <v>19</v>
      </c>
      <c r="O990" s="44">
        <f>IFERROR(VLOOKUP($C990,'World Cup GK'!B:AE,11,FALSE),0)</f>
        <v>3</v>
      </c>
      <c r="P990" s="43">
        <f t="shared" si="255"/>
        <v>10.785</v>
      </c>
      <c r="S990" s="24"/>
      <c r="T990" s="308" t="s">
        <v>269</v>
      </c>
      <c r="U990" s="23" t="s">
        <v>1545</v>
      </c>
      <c r="V990" s="30"/>
      <c r="W990" s="23">
        <v>450</v>
      </c>
      <c r="X990" s="23">
        <v>0</v>
      </c>
      <c r="Y990" s="23">
        <v>0</v>
      </c>
      <c r="Z990" s="41">
        <v>0</v>
      </c>
      <c r="AA990" s="23">
        <v>0</v>
      </c>
      <c r="AB990" s="23">
        <v>0</v>
      </c>
      <c r="AC990" s="44">
        <v>2</v>
      </c>
      <c r="AD990" s="44">
        <v>2</v>
      </c>
      <c r="AE990" s="44">
        <v>19</v>
      </c>
      <c r="AF990" s="44">
        <v>3</v>
      </c>
      <c r="AG990" s="43">
        <v>10.785</v>
      </c>
      <c r="AI990" s="24"/>
      <c r="AJ990" s="308" t="s">
        <v>269</v>
      </c>
      <c r="AK990" s="23" t="s">
        <v>1545</v>
      </c>
      <c r="AL990" s="30"/>
      <c r="AM990" s="397">
        <f t="shared" si="263"/>
        <v>0</v>
      </c>
      <c r="AN990" s="397">
        <f t="shared" si="264"/>
        <v>0</v>
      </c>
      <c r="AO990" s="397">
        <f t="shared" si="264"/>
        <v>0</v>
      </c>
      <c r="AP990" s="397">
        <f t="shared" si="265"/>
        <v>0</v>
      </c>
      <c r="AQ990" s="397">
        <f t="shared" si="265"/>
        <v>0</v>
      </c>
      <c r="AR990" s="397">
        <f t="shared" si="265"/>
        <v>0</v>
      </c>
      <c r="AS990" s="397">
        <f t="shared" si="265"/>
        <v>0</v>
      </c>
      <c r="AT990" s="397">
        <f t="shared" si="266"/>
        <v>0</v>
      </c>
      <c r="AU990" s="397">
        <f t="shared" si="266"/>
        <v>0</v>
      </c>
      <c r="AV990" s="397">
        <f t="shared" si="266"/>
        <v>0</v>
      </c>
      <c r="AW990" s="314">
        <f t="shared" si="267"/>
        <v>0</v>
      </c>
    </row>
    <row r="991" spans="2:49" x14ac:dyDescent="0.25">
      <c r="B991" s="24"/>
      <c r="C991" s="309" t="s">
        <v>268</v>
      </c>
      <c r="D991" s="23" t="str">
        <f>IFERROR(VLOOKUP($C991,'World Cup Players'!B:X,3,FALSE),0)</f>
        <v>uy Uruguay</v>
      </c>
      <c r="E991" s="30"/>
      <c r="F991" s="23">
        <f>IFERROR(VLOOKUP($C991,'World Cup Players'!B:X,9,FALSE),0)</f>
        <v>225</v>
      </c>
      <c r="G991" s="23">
        <f>IFERROR(VLOOKUP($C991,'World Cup Players'!B:X,11,FALSE),0)</f>
        <v>0</v>
      </c>
      <c r="H991" s="23">
        <f>IFERROR(VLOOKUP($C991,'World Cup Players'!B:X,12,FALSE),0)</f>
        <v>0</v>
      </c>
      <c r="I991" s="23">
        <f>IFERROR(VLOOKUP($C991,'GAME WINNING GOALS'!A:B,2,FALSE),0)</f>
        <v>0</v>
      </c>
      <c r="J991" s="23">
        <f>IFERROR(VLOOKUP($C991,'World Cup Players'!B:X,17,FALSE),0)</f>
        <v>0</v>
      </c>
      <c r="K991" s="23">
        <f>IFERROR(VLOOKUP($C991,'World Cup Players'!B:X,18,FALSE),0)</f>
        <v>0</v>
      </c>
      <c r="L991" s="44">
        <f>IFERROR(VLOOKUP($C991,'World Cup GK'!B:AE,16,FALSE),0)</f>
        <v>0</v>
      </c>
      <c r="M991" s="44">
        <f>IFERROR(VLOOKUP($C991,'World Cup GK'!B:AE,19,FALSE),0)</f>
        <v>0</v>
      </c>
      <c r="N991" s="44">
        <f>IFERROR(VLOOKUP($C991,'World Cup GK'!B:AE,14,FALSE),0)</f>
        <v>4</v>
      </c>
      <c r="O991" s="44">
        <f>IFERROR(VLOOKUP($C991,'World Cup GK'!B:AE,11,FALSE),0)</f>
        <v>4</v>
      </c>
      <c r="P991" s="43">
        <f t="shared" si="255"/>
        <v>1.6675</v>
      </c>
      <c r="S991" s="24"/>
      <c r="T991" s="309" t="s">
        <v>268</v>
      </c>
      <c r="U991" s="23" t="s">
        <v>1244</v>
      </c>
      <c r="V991" s="30"/>
      <c r="W991" s="23">
        <v>225</v>
      </c>
      <c r="X991" s="23">
        <v>0</v>
      </c>
      <c r="Y991" s="23">
        <v>0</v>
      </c>
      <c r="Z991" s="23">
        <v>0</v>
      </c>
      <c r="AA991" s="23">
        <v>0</v>
      </c>
      <c r="AB991" s="23">
        <v>0</v>
      </c>
      <c r="AC991" s="44">
        <v>0</v>
      </c>
      <c r="AD991" s="44">
        <v>0</v>
      </c>
      <c r="AE991" s="44">
        <v>4</v>
      </c>
      <c r="AF991" s="44">
        <v>4</v>
      </c>
      <c r="AG991" s="43">
        <v>1.6675</v>
      </c>
      <c r="AI991" s="24"/>
      <c r="AJ991" s="309" t="s">
        <v>268</v>
      </c>
      <c r="AK991" s="23" t="s">
        <v>1244</v>
      </c>
      <c r="AL991" s="30"/>
      <c r="AM991" s="397">
        <f t="shared" si="263"/>
        <v>0</v>
      </c>
      <c r="AN991" s="397">
        <f t="shared" si="264"/>
        <v>0</v>
      </c>
      <c r="AO991" s="397">
        <f t="shared" si="264"/>
        <v>0</v>
      </c>
      <c r="AP991" s="397">
        <f t="shared" si="265"/>
        <v>0</v>
      </c>
      <c r="AQ991" s="397">
        <f t="shared" si="265"/>
        <v>0</v>
      </c>
      <c r="AR991" s="397">
        <f t="shared" si="265"/>
        <v>0</v>
      </c>
      <c r="AS991" s="397">
        <f t="shared" si="265"/>
        <v>0</v>
      </c>
      <c r="AT991" s="397">
        <f t="shared" si="266"/>
        <v>0</v>
      </c>
      <c r="AU991" s="397">
        <f t="shared" si="266"/>
        <v>0</v>
      </c>
      <c r="AV991" s="397">
        <f t="shared" si="266"/>
        <v>0</v>
      </c>
      <c r="AW991" s="314">
        <f t="shared" si="267"/>
        <v>0</v>
      </c>
    </row>
    <row r="992" spans="2:49" x14ac:dyDescent="0.25">
      <c r="B992" s="24"/>
      <c r="C992" s="305" t="s">
        <v>760</v>
      </c>
      <c r="D992" s="23" t="str">
        <f>IFERROR(VLOOKUP($C992,'World Cup Players'!B:X,3,FALSE),0)</f>
        <v>us United States</v>
      </c>
      <c r="E992" s="30"/>
      <c r="F992" s="23">
        <f>IFERROR(VLOOKUP($C992,'World Cup Players'!B:X,9,FALSE),0)</f>
        <v>360</v>
      </c>
      <c r="G992" s="23">
        <f>IFERROR(VLOOKUP($C992,'World Cup Players'!B:X,11,FALSE),0)</f>
        <v>0</v>
      </c>
      <c r="H992" s="23">
        <f>IFERROR(VLOOKUP($C992,'World Cup Players'!B:X,12,FALSE),0)</f>
        <v>0</v>
      </c>
      <c r="I992" s="23">
        <f>IFERROR(VLOOKUP($C992,'GAME WINNING GOALS'!A:B,2,FALSE),0)</f>
        <v>0</v>
      </c>
      <c r="J992" s="23">
        <f>IFERROR(VLOOKUP($C992,'World Cup Players'!B:X,17,FALSE),0)</f>
        <v>0</v>
      </c>
      <c r="K992" s="23">
        <f>IFERROR(VLOOKUP($C992,'World Cup Players'!B:X,18,FALSE),0)</f>
        <v>0</v>
      </c>
      <c r="L992" s="44">
        <f>IFERROR(VLOOKUP($C992,'World Cup GK'!B:AE,16,FALSE),0)</f>
        <v>3</v>
      </c>
      <c r="M992" s="44">
        <f>IFERROR(VLOOKUP($C992,'World Cup GK'!B:AE,19,FALSE),0)</f>
        <v>2</v>
      </c>
      <c r="N992" s="44">
        <f>IFERROR(VLOOKUP($C992,'World Cup GK'!B:AE,14,FALSE),0)</f>
        <v>8</v>
      </c>
      <c r="O992" s="44">
        <f>IFERROR(VLOOKUP($C992,'World Cup GK'!B:AE,11,FALSE),0)</f>
        <v>5</v>
      </c>
      <c r="P992" s="43">
        <f t="shared" si="255"/>
        <v>8.3379999999999992</v>
      </c>
      <c r="S992" s="24"/>
      <c r="T992" s="305" t="s">
        <v>760</v>
      </c>
      <c r="U992" s="23" t="s">
        <v>885</v>
      </c>
      <c r="V992" s="30"/>
      <c r="W992" s="23">
        <v>360</v>
      </c>
      <c r="X992" s="23">
        <v>0</v>
      </c>
      <c r="Y992" s="23">
        <v>0</v>
      </c>
      <c r="Z992" s="23">
        <v>0</v>
      </c>
      <c r="AA992" s="23">
        <v>0</v>
      </c>
      <c r="AB992" s="23">
        <v>0</v>
      </c>
      <c r="AC992" s="44">
        <v>3</v>
      </c>
      <c r="AD992" s="44">
        <v>2</v>
      </c>
      <c r="AE992" s="44">
        <v>8</v>
      </c>
      <c r="AF992" s="44">
        <v>5</v>
      </c>
      <c r="AG992" s="43">
        <v>8.3379999999999992</v>
      </c>
      <c r="AI992" s="24"/>
      <c r="AJ992" s="305" t="s">
        <v>760</v>
      </c>
      <c r="AK992" s="23" t="s">
        <v>885</v>
      </c>
      <c r="AL992" s="30"/>
      <c r="AM992" s="397">
        <f t="shared" si="263"/>
        <v>0</v>
      </c>
      <c r="AN992" s="397">
        <f t="shared" si="264"/>
        <v>0</v>
      </c>
      <c r="AO992" s="397">
        <f t="shared" si="264"/>
        <v>0</v>
      </c>
      <c r="AP992" s="397">
        <f t="shared" si="265"/>
        <v>0</v>
      </c>
      <c r="AQ992" s="397">
        <f t="shared" si="265"/>
        <v>0</v>
      </c>
      <c r="AR992" s="397">
        <f t="shared" si="265"/>
        <v>0</v>
      </c>
      <c r="AS992" s="397">
        <f t="shared" si="265"/>
        <v>0</v>
      </c>
      <c r="AT992" s="397">
        <f t="shared" si="266"/>
        <v>0</v>
      </c>
      <c r="AU992" s="397">
        <f t="shared" si="266"/>
        <v>0</v>
      </c>
      <c r="AV992" s="397">
        <f t="shared" si="266"/>
        <v>0</v>
      </c>
      <c r="AW992" s="314">
        <f t="shared" si="267"/>
        <v>0</v>
      </c>
    </row>
    <row r="993" spans="2:49" x14ac:dyDescent="0.25">
      <c r="B993" s="24"/>
      <c r="C993" s="294" t="s">
        <v>764</v>
      </c>
      <c r="D993" s="23" t="str">
        <f>IFERROR(VLOOKUP($C993,'World Cup Players'!B:X,3,FALSE),0)</f>
        <v>ca Canada</v>
      </c>
      <c r="E993" s="30"/>
      <c r="F993" s="23">
        <f>IFERROR(VLOOKUP($C993,'World Cup Players'!B:X,9,FALSE),0)</f>
        <v>450</v>
      </c>
      <c r="G993" s="23">
        <f>IFERROR(VLOOKUP($C993,'World Cup Players'!B:X,11,FALSE),0)</f>
        <v>0</v>
      </c>
      <c r="H993" s="23">
        <f>IFERROR(VLOOKUP($C993,'World Cup Players'!B:X,12,FALSE),0)</f>
        <v>0</v>
      </c>
      <c r="I993" s="23">
        <f>IFERROR(VLOOKUP($C993,'GAME WINNING GOALS'!A:B,2,FALSE),0)</f>
        <v>0</v>
      </c>
      <c r="J993" s="23">
        <f>IFERROR(VLOOKUP($C993,'World Cup Players'!#REF!,16,FALSE),0)</f>
        <v>0</v>
      </c>
      <c r="K993" s="23">
        <f>IFERROR(VLOOKUP($C993,'World Cup Players'!#REF!,16,FALSE),0)</f>
        <v>0</v>
      </c>
      <c r="L993" s="44">
        <f>IFERROR(VLOOKUP($C993,'World Cup GK'!B:AE,16,FALSE),0)</f>
        <v>2</v>
      </c>
      <c r="M993" s="44">
        <f>IFERROR(VLOOKUP($C993,'World Cup GK'!B:AE,19,FALSE),0)</f>
        <v>2</v>
      </c>
      <c r="N993" s="44">
        <f>IFERROR(VLOOKUP($C993,'World Cup GK'!B:AE,14,FALSE),0)</f>
        <v>6</v>
      </c>
      <c r="O993" s="44">
        <f>IFERROR(VLOOKUP($C993,'World Cup GK'!B:AE,11,FALSE),0)</f>
        <v>6</v>
      </c>
      <c r="P993" s="43">
        <f t="shared" si="255"/>
        <v>7.4349999999999987</v>
      </c>
      <c r="S993" s="24"/>
      <c r="T993" s="294" t="s">
        <v>764</v>
      </c>
      <c r="U993" s="23" t="s">
        <v>887</v>
      </c>
      <c r="V993" s="30"/>
      <c r="W993" s="23">
        <v>450</v>
      </c>
      <c r="X993" s="23">
        <v>0</v>
      </c>
      <c r="Y993" s="23">
        <v>0</v>
      </c>
      <c r="Z993" s="23">
        <v>0</v>
      </c>
      <c r="AA993" s="23">
        <v>0</v>
      </c>
      <c r="AB993" s="23">
        <v>0</v>
      </c>
      <c r="AC993" s="44">
        <v>2</v>
      </c>
      <c r="AD993" s="44">
        <v>2</v>
      </c>
      <c r="AE993" s="44">
        <v>6</v>
      </c>
      <c r="AF993" s="44">
        <v>6</v>
      </c>
      <c r="AG993" s="43">
        <v>7.4349999999999987</v>
      </c>
      <c r="AI993" s="24"/>
      <c r="AJ993" s="294" t="s">
        <v>764</v>
      </c>
      <c r="AK993" s="23" t="s">
        <v>887</v>
      </c>
      <c r="AL993" s="30"/>
      <c r="AM993" s="397">
        <f t="shared" si="263"/>
        <v>0</v>
      </c>
      <c r="AN993" s="397">
        <f t="shared" si="264"/>
        <v>0</v>
      </c>
      <c r="AO993" s="397">
        <f t="shared" si="264"/>
        <v>0</v>
      </c>
      <c r="AP993" s="397">
        <f t="shared" si="265"/>
        <v>0</v>
      </c>
      <c r="AQ993" s="397">
        <f t="shared" si="265"/>
        <v>0</v>
      </c>
      <c r="AR993" s="397">
        <f t="shared" si="265"/>
        <v>0</v>
      </c>
      <c r="AS993" s="397">
        <f t="shared" si="265"/>
        <v>0</v>
      </c>
      <c r="AT993" s="397">
        <f t="shared" si="266"/>
        <v>0</v>
      </c>
      <c r="AU993" s="397">
        <f t="shared" si="266"/>
        <v>0</v>
      </c>
      <c r="AV993" s="397">
        <f t="shared" si="266"/>
        <v>0</v>
      </c>
      <c r="AW993" s="314">
        <f t="shared" si="267"/>
        <v>0</v>
      </c>
    </row>
    <row r="994" spans="2:49" x14ac:dyDescent="0.25">
      <c r="B994" s="24"/>
      <c r="C994" s="305" t="s">
        <v>133</v>
      </c>
      <c r="D994" s="23">
        <f>IFERROR(VLOOKUP($C994,'World Cup Players'!B:X,3,FALSE),0)</f>
        <v>0</v>
      </c>
      <c r="E994" s="30"/>
      <c r="L994" s="44"/>
      <c r="M994" s="44"/>
      <c r="N994" s="44"/>
      <c r="O994" s="44"/>
      <c r="S994" s="24"/>
      <c r="T994" s="305" t="s">
        <v>133</v>
      </c>
      <c r="U994" s="23">
        <v>0</v>
      </c>
      <c r="V994" s="30"/>
      <c r="W994" s="23">
        <v>0</v>
      </c>
      <c r="X994" s="23">
        <v>0</v>
      </c>
      <c r="Y994" s="23">
        <v>0</v>
      </c>
      <c r="Z994" s="23">
        <v>0</v>
      </c>
      <c r="AA994" s="23">
        <v>0</v>
      </c>
      <c r="AB994" s="23">
        <v>0</v>
      </c>
      <c r="AC994" s="44">
        <v>0</v>
      </c>
      <c r="AD994" s="44">
        <v>0</v>
      </c>
      <c r="AE994" s="44">
        <v>0</v>
      </c>
      <c r="AF994" s="44">
        <v>0</v>
      </c>
      <c r="AG994" s="43">
        <v>0</v>
      </c>
      <c r="AI994" s="24"/>
      <c r="AJ994" s="305" t="s">
        <v>133</v>
      </c>
      <c r="AK994" s="23">
        <v>0</v>
      </c>
      <c r="AL994" s="30"/>
      <c r="AM994" s="397">
        <f t="shared" si="263"/>
        <v>0</v>
      </c>
      <c r="AN994" s="397">
        <f t="shared" si="264"/>
        <v>0</v>
      </c>
      <c r="AO994" s="397">
        <f t="shared" si="264"/>
        <v>0</v>
      </c>
      <c r="AP994" s="397">
        <f t="shared" si="265"/>
        <v>0</v>
      </c>
      <c r="AQ994" s="397">
        <f t="shared" si="265"/>
        <v>0</v>
      </c>
      <c r="AR994" s="397">
        <f t="shared" si="265"/>
        <v>0</v>
      </c>
      <c r="AS994" s="397">
        <f t="shared" si="265"/>
        <v>0</v>
      </c>
      <c r="AT994" s="397">
        <f t="shared" si="266"/>
        <v>0</v>
      </c>
      <c r="AU994" s="397">
        <f t="shared" si="266"/>
        <v>0</v>
      </c>
      <c r="AV994" s="397">
        <f t="shared" si="266"/>
        <v>0</v>
      </c>
      <c r="AW994" s="314">
        <f t="shared" ref="AW994:AW999" si="270">P994-AG994</f>
        <v>0</v>
      </c>
    </row>
    <row r="995" spans="2:49" x14ac:dyDescent="0.25">
      <c r="B995" s="24"/>
      <c r="C995" s="265" t="s">
        <v>308</v>
      </c>
      <c r="D995" s="23">
        <f>IFERROR(VLOOKUP($C995,'World Cup Players'!B:X,3,FALSE),0)</f>
        <v>0</v>
      </c>
      <c r="E995" s="30"/>
      <c r="L995" s="44"/>
      <c r="M995" s="44"/>
      <c r="N995" s="44"/>
      <c r="O995" s="44"/>
      <c r="S995" s="24"/>
      <c r="T995" s="265" t="s">
        <v>308</v>
      </c>
      <c r="U995" s="23">
        <v>0</v>
      </c>
      <c r="V995" s="30"/>
      <c r="W995" s="23">
        <v>0</v>
      </c>
      <c r="X995" s="23">
        <v>0</v>
      </c>
      <c r="Y995" s="23">
        <v>0</v>
      </c>
      <c r="Z995" s="23">
        <v>0</v>
      </c>
      <c r="AA995" s="23">
        <v>0</v>
      </c>
      <c r="AB995" s="23">
        <v>0</v>
      </c>
      <c r="AC995" s="44">
        <v>0</v>
      </c>
      <c r="AD995" s="44">
        <v>0</v>
      </c>
      <c r="AE995" s="44">
        <v>0</v>
      </c>
      <c r="AF995" s="44">
        <v>0</v>
      </c>
      <c r="AG995" s="43">
        <v>0</v>
      </c>
      <c r="AI995" s="24"/>
      <c r="AJ995" s="265" t="s">
        <v>308</v>
      </c>
      <c r="AK995" s="23">
        <v>0</v>
      </c>
      <c r="AL995" s="30"/>
      <c r="AM995" s="397">
        <f t="shared" si="263"/>
        <v>0</v>
      </c>
      <c r="AN995" s="397">
        <f t="shared" si="264"/>
        <v>0</v>
      </c>
      <c r="AO995" s="397">
        <f t="shared" si="264"/>
        <v>0</v>
      </c>
      <c r="AP995" s="397">
        <f t="shared" si="265"/>
        <v>0</v>
      </c>
      <c r="AQ995" s="397">
        <f t="shared" si="265"/>
        <v>0</v>
      </c>
      <c r="AR995" s="397">
        <f t="shared" si="265"/>
        <v>0</v>
      </c>
      <c r="AS995" s="397">
        <f t="shared" si="265"/>
        <v>0</v>
      </c>
      <c r="AT995" s="397">
        <f t="shared" si="266"/>
        <v>0</v>
      </c>
      <c r="AU995" s="397">
        <f t="shared" si="266"/>
        <v>0</v>
      </c>
      <c r="AV995" s="397">
        <f t="shared" si="266"/>
        <v>0</v>
      </c>
      <c r="AW995" s="314">
        <f t="shared" si="270"/>
        <v>0</v>
      </c>
    </row>
    <row r="996" spans="2:49" x14ac:dyDescent="0.25">
      <c r="B996" s="24"/>
      <c r="C996" s="265" t="s">
        <v>304</v>
      </c>
      <c r="D996" s="23">
        <f>IFERROR(VLOOKUP($C996,'World Cup Players'!B:X,3,FALSE),0)</f>
        <v>0</v>
      </c>
      <c r="E996" s="30"/>
      <c r="L996" s="44"/>
      <c r="M996" s="44"/>
      <c r="N996" s="44"/>
      <c r="O996" s="44"/>
      <c r="S996" s="24"/>
      <c r="T996" s="265" t="s">
        <v>304</v>
      </c>
      <c r="U996" s="23">
        <v>0</v>
      </c>
      <c r="V996" s="30"/>
      <c r="W996" s="23">
        <v>0</v>
      </c>
      <c r="X996" s="23">
        <v>0</v>
      </c>
      <c r="Y996" s="23">
        <v>0</v>
      </c>
      <c r="Z996" s="23">
        <v>0</v>
      </c>
      <c r="AA996" s="23">
        <v>0</v>
      </c>
      <c r="AB996" s="23">
        <v>0</v>
      </c>
      <c r="AC996" s="44">
        <v>0</v>
      </c>
      <c r="AD996" s="44">
        <v>0</v>
      </c>
      <c r="AE996" s="44">
        <v>0</v>
      </c>
      <c r="AF996" s="44">
        <v>0</v>
      </c>
      <c r="AG996" s="43">
        <v>0</v>
      </c>
      <c r="AI996" s="24"/>
      <c r="AJ996" s="265" t="s">
        <v>304</v>
      </c>
      <c r="AK996" s="23">
        <v>0</v>
      </c>
      <c r="AL996" s="30"/>
      <c r="AM996" s="397">
        <f t="shared" si="263"/>
        <v>0</v>
      </c>
      <c r="AN996" s="397">
        <f t="shared" si="264"/>
        <v>0</v>
      </c>
      <c r="AO996" s="397">
        <f t="shared" si="264"/>
        <v>0</v>
      </c>
      <c r="AP996" s="397">
        <f t="shared" si="265"/>
        <v>0</v>
      </c>
      <c r="AQ996" s="397">
        <f t="shared" si="265"/>
        <v>0</v>
      </c>
      <c r="AR996" s="397">
        <f t="shared" si="265"/>
        <v>0</v>
      </c>
      <c r="AS996" s="397">
        <f t="shared" si="265"/>
        <v>0</v>
      </c>
      <c r="AT996" s="397">
        <f t="shared" si="266"/>
        <v>0</v>
      </c>
      <c r="AU996" s="397">
        <f t="shared" si="266"/>
        <v>0</v>
      </c>
      <c r="AV996" s="397">
        <f t="shared" si="266"/>
        <v>0</v>
      </c>
      <c r="AW996" s="314">
        <f t="shared" si="270"/>
        <v>0</v>
      </c>
    </row>
    <row r="997" spans="2:49" x14ac:dyDescent="0.25">
      <c r="B997" s="40" t="s">
        <v>138</v>
      </c>
      <c r="C997" s="293"/>
      <c r="D997" s="35">
        <f t="shared" ref="D997:E997" si="271">SUM(D998:D1023)</f>
        <v>0</v>
      </c>
      <c r="E997" s="35">
        <f t="shared" si="271"/>
        <v>0</v>
      </c>
      <c r="F997" s="35">
        <f>SUM(F998:F1027)</f>
        <v>10218</v>
      </c>
      <c r="G997" s="35">
        <f t="shared" ref="G997:N997" si="272">SUM(G998:G1027)</f>
        <v>28</v>
      </c>
      <c r="H997" s="35">
        <f t="shared" si="272"/>
        <v>21</v>
      </c>
      <c r="I997" s="35">
        <f t="shared" si="272"/>
        <v>8</v>
      </c>
      <c r="J997" s="35">
        <f t="shared" si="272"/>
        <v>6</v>
      </c>
      <c r="K997" s="35">
        <f t="shared" si="272"/>
        <v>0</v>
      </c>
      <c r="L997" s="35">
        <f>SUM(L998:L1027)</f>
        <v>11</v>
      </c>
      <c r="M997" s="35">
        <f t="shared" si="272"/>
        <v>6</v>
      </c>
      <c r="N997" s="35">
        <f t="shared" si="272"/>
        <v>47</v>
      </c>
      <c r="O997" s="35">
        <f>SUM(O998:O1027)</f>
        <v>26</v>
      </c>
      <c r="P997" s="43">
        <f>SUM((F997*0.0083)+G997+H997+I997+L997+M997+(N997*0.2))-((J997*0.25)+(K997*0.5))-(O997*0.25)</f>
        <v>160.20939999999999</v>
      </c>
      <c r="S997" s="40" t="s">
        <v>138</v>
      </c>
      <c r="T997" s="293"/>
      <c r="U997" s="35">
        <v>0</v>
      </c>
      <c r="V997" s="35">
        <v>0</v>
      </c>
      <c r="W997" s="35">
        <v>8849</v>
      </c>
      <c r="X997" s="35">
        <v>26</v>
      </c>
      <c r="Y997" s="35">
        <v>18</v>
      </c>
      <c r="Z997" s="35">
        <v>7</v>
      </c>
      <c r="AA997" s="35">
        <v>5</v>
      </c>
      <c r="AB997" s="35">
        <v>0</v>
      </c>
      <c r="AC997" s="35">
        <v>11</v>
      </c>
      <c r="AD997" s="35">
        <v>6</v>
      </c>
      <c r="AE997" s="35">
        <v>42</v>
      </c>
      <c r="AF997" s="35">
        <v>24</v>
      </c>
      <c r="AG997" s="43">
        <v>142.59670000000003</v>
      </c>
      <c r="AI997" s="40" t="s">
        <v>138</v>
      </c>
      <c r="AJ997" s="293"/>
      <c r="AK997" s="35">
        <v>0</v>
      </c>
      <c r="AL997" s="35">
        <v>0</v>
      </c>
      <c r="AM997" s="397">
        <f t="shared" si="263"/>
        <v>1369</v>
      </c>
      <c r="AN997" s="397">
        <f t="shared" si="264"/>
        <v>2</v>
      </c>
      <c r="AO997" s="397">
        <f t="shared" si="264"/>
        <v>3</v>
      </c>
      <c r="AP997" s="397">
        <f t="shared" si="265"/>
        <v>1</v>
      </c>
      <c r="AQ997" s="397">
        <f t="shared" si="265"/>
        <v>1</v>
      </c>
      <c r="AR997" s="397">
        <f t="shared" si="265"/>
        <v>0</v>
      </c>
      <c r="AS997" s="397">
        <f t="shared" si="265"/>
        <v>0</v>
      </c>
      <c r="AT997" s="397">
        <f t="shared" si="266"/>
        <v>0</v>
      </c>
      <c r="AU997" s="397">
        <f t="shared" si="266"/>
        <v>5</v>
      </c>
      <c r="AV997" s="397">
        <f t="shared" si="266"/>
        <v>2</v>
      </c>
      <c r="AW997" s="314">
        <f t="shared" si="270"/>
        <v>17.612699999999961</v>
      </c>
    </row>
    <row r="998" spans="2:49" x14ac:dyDescent="0.25">
      <c r="B998" s="24"/>
      <c r="C998" s="265" t="s">
        <v>211</v>
      </c>
      <c r="D998" s="23" t="str">
        <f>IFERROR(VLOOKUP($C998,'World Cup Players'!B:X,3,FALSE),0)</f>
        <v>ar Argentina</v>
      </c>
      <c r="E998" s="30"/>
      <c r="F998" s="23">
        <f>IFERROR(VLOOKUP($C998,'World Cup Players'!B:X,9,FALSE),0)</f>
        <v>620</v>
      </c>
      <c r="G998" s="23">
        <f>IFERROR(VLOOKUP($C998,'World Cup Players'!B:X,11,FALSE),0)</f>
        <v>8</v>
      </c>
      <c r="H998" s="23">
        <f>IFERROR(VLOOKUP($C998,'World Cup Players'!B:X,12,FALSE),0)</f>
        <v>4</v>
      </c>
      <c r="I998" s="23">
        <f>IFERROR(VLOOKUP($C998,'GAME WINNING GOALS'!A:B,2,FALSE),0)</f>
        <v>2</v>
      </c>
      <c r="J998" s="23">
        <f>IFERROR(VLOOKUP($C998,'World Cup Players'!B:X,17,FALSE),0)</f>
        <v>0</v>
      </c>
      <c r="K998" s="23">
        <f>IFERROR(VLOOKUP($C998,'World Cup Players'!B:X,18,FALSE),0)</f>
        <v>0</v>
      </c>
      <c r="L998" s="44">
        <f>IFERROR(VLOOKUP($C998,'World Cup GK'!B:AE,16,FALSE),0)</f>
        <v>0</v>
      </c>
      <c r="M998" s="44">
        <f>IFERROR(VLOOKUP($C998,'World Cup GK'!B:AE,19,FALSE),0)</f>
        <v>0</v>
      </c>
      <c r="N998" s="44">
        <f>IFERROR(VLOOKUP($C998,'World Cup GK'!B:AE,14,FALSE),0)</f>
        <v>0</v>
      </c>
      <c r="O998" s="44">
        <f>IFERROR(VLOOKUP($C998,'World Cup GK'!B:AE,11,FALSE),0)</f>
        <v>0</v>
      </c>
      <c r="P998" s="43">
        <f t="shared" ref="P998:P1063" si="273">SUM((F998*0.0083)+G998+H998+I998+L998+M998+(N998*0.2))-((J998*0.25)+(K998*0.5))-(O998*0.25)</f>
        <v>19.146000000000001</v>
      </c>
      <c r="S998" s="24"/>
      <c r="T998" s="265" t="s">
        <v>211</v>
      </c>
      <c r="U998" s="23" t="s">
        <v>1404</v>
      </c>
      <c r="V998" s="30"/>
      <c r="W998" s="23">
        <v>410</v>
      </c>
      <c r="X998" s="23">
        <v>8</v>
      </c>
      <c r="Y998" s="23">
        <v>1</v>
      </c>
      <c r="Z998" s="23">
        <v>2</v>
      </c>
      <c r="AA998" s="23">
        <v>0</v>
      </c>
      <c r="AB998" s="23">
        <v>0</v>
      </c>
      <c r="AC998" s="44">
        <v>0</v>
      </c>
      <c r="AD998" s="44">
        <v>0</v>
      </c>
      <c r="AE998" s="44">
        <v>0</v>
      </c>
      <c r="AF998" s="44">
        <v>0</v>
      </c>
      <c r="AG998" s="43">
        <v>14.403</v>
      </c>
      <c r="AI998" s="24"/>
      <c r="AJ998" s="265" t="s">
        <v>211</v>
      </c>
      <c r="AK998" s="23" t="s">
        <v>1404</v>
      </c>
      <c r="AL998" s="30"/>
      <c r="AM998" s="397">
        <f t="shared" si="263"/>
        <v>210</v>
      </c>
      <c r="AN998" s="397">
        <f t="shared" si="264"/>
        <v>0</v>
      </c>
      <c r="AO998" s="397">
        <f t="shared" si="264"/>
        <v>3</v>
      </c>
      <c r="AP998" s="397">
        <f t="shared" si="265"/>
        <v>0</v>
      </c>
      <c r="AQ998" s="397">
        <f t="shared" si="265"/>
        <v>0</v>
      </c>
      <c r="AR998" s="397">
        <f t="shared" si="265"/>
        <v>0</v>
      </c>
      <c r="AS998" s="397">
        <f t="shared" si="265"/>
        <v>0</v>
      </c>
      <c r="AT998" s="397">
        <f t="shared" si="266"/>
        <v>0</v>
      </c>
      <c r="AU998" s="397">
        <f t="shared" si="266"/>
        <v>0</v>
      </c>
      <c r="AV998" s="397">
        <f t="shared" si="266"/>
        <v>0</v>
      </c>
      <c r="AW998" s="314">
        <f t="shared" si="270"/>
        <v>4.7430000000000003</v>
      </c>
    </row>
    <row r="999" spans="2:49" x14ac:dyDescent="0.25">
      <c r="B999" s="24"/>
      <c r="C999" s="265" t="s">
        <v>555</v>
      </c>
      <c r="D999" s="23" t="str">
        <f>IFERROR(VLOOKUP($C999,'World Cup Players'!B:X,3,FALSE),0)</f>
        <v>es Spain</v>
      </c>
      <c r="E999" s="30"/>
      <c r="F999" s="23">
        <f>IFERROR(VLOOKUP($C999,'World Cup Players'!B:X,9,FALSE),0)</f>
        <v>494</v>
      </c>
      <c r="G999" s="23">
        <f>IFERROR(VLOOKUP($C999,'World Cup Players'!B:X,11,FALSE),0)</f>
        <v>1</v>
      </c>
      <c r="H999" s="23">
        <f>IFERROR(VLOOKUP($C999,'World Cup Players'!B:X,12,FALSE),0)</f>
        <v>0</v>
      </c>
      <c r="I999" s="23">
        <f>IFERROR(VLOOKUP($C999,'GAME WINNING GOALS'!A:B,2,FALSE),0)</f>
        <v>1</v>
      </c>
      <c r="J999" s="23">
        <f>IFERROR(VLOOKUP($C999,'World Cup Players'!B:X,17,FALSE),0)</f>
        <v>0</v>
      </c>
      <c r="K999" s="23">
        <f>IFERROR(VLOOKUP($C999,'World Cup Players'!B:X,18,FALSE),0)</f>
        <v>0</v>
      </c>
      <c r="L999" s="44">
        <f>IFERROR(VLOOKUP($C999,'World Cup GK'!B:AE,16,FALSE),0)</f>
        <v>0</v>
      </c>
      <c r="M999" s="44">
        <f>IFERROR(VLOOKUP($C999,'World Cup GK'!B:AE,19,FALSE),0)</f>
        <v>0</v>
      </c>
      <c r="N999" s="44">
        <f>IFERROR(VLOOKUP($C999,'World Cup GK'!B:AE,14,FALSE),0)</f>
        <v>0</v>
      </c>
      <c r="O999" s="44">
        <f>IFERROR(VLOOKUP($C999,'World Cup GK'!B:AE,11,FALSE),0)</f>
        <v>0</v>
      </c>
      <c r="P999" s="43">
        <f t="shared" si="273"/>
        <v>6.1002000000000001</v>
      </c>
      <c r="S999" s="24"/>
      <c r="T999" s="265" t="s">
        <v>555</v>
      </c>
      <c r="U999" s="23" t="s">
        <v>1275</v>
      </c>
      <c r="V999" s="30"/>
      <c r="W999" s="23">
        <v>314</v>
      </c>
      <c r="X999" s="23">
        <v>1</v>
      </c>
      <c r="Y999" s="23">
        <v>0</v>
      </c>
      <c r="Z999" s="23">
        <v>1</v>
      </c>
      <c r="AA999" s="23">
        <v>0</v>
      </c>
      <c r="AB999" s="23">
        <v>0</v>
      </c>
      <c r="AC999" s="44">
        <v>0</v>
      </c>
      <c r="AD999" s="44">
        <v>0</v>
      </c>
      <c r="AE999" s="44">
        <v>0</v>
      </c>
      <c r="AF999" s="44">
        <v>0</v>
      </c>
      <c r="AG999" s="43">
        <v>4.6061999999999994</v>
      </c>
      <c r="AI999" s="24"/>
      <c r="AJ999" s="265" t="s">
        <v>555</v>
      </c>
      <c r="AK999" s="23" t="s">
        <v>1275</v>
      </c>
      <c r="AL999" s="30"/>
      <c r="AM999" s="397">
        <f t="shared" si="263"/>
        <v>180</v>
      </c>
      <c r="AN999" s="397">
        <f t="shared" si="264"/>
        <v>0</v>
      </c>
      <c r="AO999" s="397">
        <f t="shared" si="264"/>
        <v>0</v>
      </c>
      <c r="AP999" s="397">
        <f t="shared" si="265"/>
        <v>0</v>
      </c>
      <c r="AQ999" s="397">
        <f t="shared" si="265"/>
        <v>0</v>
      </c>
      <c r="AR999" s="397">
        <f t="shared" si="265"/>
        <v>0</v>
      </c>
      <c r="AS999" s="397">
        <f t="shared" si="265"/>
        <v>0</v>
      </c>
      <c r="AT999" s="397">
        <f t="shared" si="266"/>
        <v>0</v>
      </c>
      <c r="AU999" s="397">
        <f t="shared" si="266"/>
        <v>0</v>
      </c>
      <c r="AV999" s="397">
        <f t="shared" si="266"/>
        <v>0</v>
      </c>
      <c r="AW999" s="314">
        <f t="shared" si="270"/>
        <v>1.4940000000000007</v>
      </c>
    </row>
    <row r="1000" spans="2:49" x14ac:dyDescent="0.25">
      <c r="B1000" s="24"/>
      <c r="C1000" s="265" t="s">
        <v>613</v>
      </c>
      <c r="D1000" s="23" t="str">
        <f>IFERROR(VLOOKUP($C1000,'World Cup Players'!B:X,3,FALSE),0)</f>
        <v>de Germany</v>
      </c>
      <c r="E1000" s="30"/>
      <c r="F1000" s="23">
        <f>IFERROR(VLOOKUP($C1000,'World Cup Players'!B:X,9,FALSE),0)</f>
        <v>361</v>
      </c>
      <c r="G1000" s="23">
        <f>IFERROR(VLOOKUP($C1000,'World Cup Players'!B:X,11,FALSE),0)</f>
        <v>0</v>
      </c>
      <c r="H1000" s="23">
        <f>IFERROR(VLOOKUP($C1000,'World Cup Players'!B:X,12,FALSE),0)</f>
        <v>3</v>
      </c>
      <c r="I1000" s="23">
        <f>IFERROR(VLOOKUP($C1000,'GAME WINNING GOALS'!A:B,2,FALSE),0)</f>
        <v>0</v>
      </c>
      <c r="J1000" s="23">
        <f>IFERROR(VLOOKUP($C1000,'World Cup Players'!B:X,17,FALSE),0)</f>
        <v>0</v>
      </c>
      <c r="K1000" s="23">
        <f>IFERROR(VLOOKUP($C1000,'World Cup Players'!B:X,18,FALSE),0)</f>
        <v>0</v>
      </c>
      <c r="L1000" s="44">
        <f>IFERROR(VLOOKUP($C1000,'World Cup GK'!B:AE,16,FALSE),0)</f>
        <v>0</v>
      </c>
      <c r="M1000" s="44">
        <f>IFERROR(VLOOKUP($C1000,'World Cup GK'!B:AE,19,FALSE),0)</f>
        <v>0</v>
      </c>
      <c r="N1000" s="44">
        <f>IFERROR(VLOOKUP($C1000,'World Cup GK'!B:AE,14,FALSE),0)</f>
        <v>0</v>
      </c>
      <c r="O1000" s="44">
        <f>IFERROR(VLOOKUP($C1000,'World Cup GK'!B:AE,11,FALSE),0)</f>
        <v>0</v>
      </c>
      <c r="P1000" s="43">
        <f t="shared" si="273"/>
        <v>5.9962999999999997</v>
      </c>
      <c r="S1000" s="24"/>
      <c r="T1000" s="265" t="s">
        <v>613</v>
      </c>
      <c r="U1000" s="23" t="s">
        <v>634</v>
      </c>
      <c r="V1000" s="30"/>
      <c r="W1000" s="23">
        <v>361</v>
      </c>
      <c r="X1000" s="23">
        <v>0</v>
      </c>
      <c r="Y1000" s="23">
        <v>3</v>
      </c>
      <c r="Z1000" s="23">
        <v>0</v>
      </c>
      <c r="AA1000" s="23">
        <v>0</v>
      </c>
      <c r="AB1000" s="23">
        <v>0</v>
      </c>
      <c r="AC1000" s="44">
        <v>0</v>
      </c>
      <c r="AD1000" s="44">
        <v>0</v>
      </c>
      <c r="AE1000" s="44">
        <v>0</v>
      </c>
      <c r="AF1000" s="44">
        <v>0</v>
      </c>
      <c r="AG1000" s="43">
        <v>5.9962999999999997</v>
      </c>
      <c r="AI1000" s="24"/>
      <c r="AJ1000" s="265" t="s">
        <v>613</v>
      </c>
      <c r="AK1000" s="23" t="s">
        <v>634</v>
      </c>
      <c r="AL1000" s="30"/>
      <c r="AM1000" s="397">
        <f t="shared" si="263"/>
        <v>0</v>
      </c>
      <c r="AN1000" s="397">
        <f t="shared" si="264"/>
        <v>0</v>
      </c>
      <c r="AO1000" s="397">
        <f t="shared" si="264"/>
        <v>0</v>
      </c>
      <c r="AP1000" s="397">
        <f t="shared" si="265"/>
        <v>0</v>
      </c>
      <c r="AQ1000" s="397">
        <f t="shared" si="265"/>
        <v>0</v>
      </c>
      <c r="AR1000" s="397">
        <f t="shared" si="265"/>
        <v>0</v>
      </c>
      <c r="AS1000" s="397">
        <f t="shared" si="265"/>
        <v>0</v>
      </c>
      <c r="AT1000" s="397">
        <f t="shared" si="266"/>
        <v>0</v>
      </c>
      <c r="AU1000" s="397">
        <f t="shared" si="266"/>
        <v>0</v>
      </c>
      <c r="AV1000" s="397">
        <f t="shared" si="266"/>
        <v>0</v>
      </c>
      <c r="AW1000" s="314">
        <f t="shared" si="267"/>
        <v>0</v>
      </c>
    </row>
    <row r="1001" spans="2:49" x14ac:dyDescent="0.25">
      <c r="B1001" s="24"/>
      <c r="C1001" s="265" t="s">
        <v>247</v>
      </c>
      <c r="D1001" s="23" t="str">
        <f>IFERROR(VLOOKUP($C1001,'World Cup Players'!B:X,3,FALSE),0)</f>
        <v>nl Netherlands</v>
      </c>
      <c r="E1001" s="30"/>
      <c r="F1001" s="23">
        <f>IFERROR(VLOOKUP($C1001,'World Cup Players'!B:X,9,FALSE),0)</f>
        <v>368</v>
      </c>
      <c r="G1001" s="23">
        <f>IFERROR(VLOOKUP($C1001,'World Cup Players'!B:X,11,FALSE),0)</f>
        <v>3</v>
      </c>
      <c r="H1001" s="23">
        <f>IFERROR(VLOOKUP($C1001,'World Cup Players'!B:X,12,FALSE),0)</f>
        <v>1</v>
      </c>
      <c r="I1001" s="23">
        <f>IFERROR(VLOOKUP($C1001,'GAME WINNING GOALS'!A:B,2,FALSE),0)</f>
        <v>0</v>
      </c>
      <c r="J1001" s="23">
        <f>IFERROR(VLOOKUP($C1001,'World Cup Players'!B:X,17,FALSE),0)</f>
        <v>0</v>
      </c>
      <c r="K1001" s="23">
        <f>IFERROR(VLOOKUP($C1001,'World Cup Players'!B:X,18,FALSE),0)</f>
        <v>0</v>
      </c>
      <c r="L1001" s="44">
        <f>IFERROR(VLOOKUP($C1001,'World Cup GK'!B:AE,16,FALSE),0)</f>
        <v>0</v>
      </c>
      <c r="M1001" s="44">
        <f>IFERROR(VLOOKUP($C1001,'World Cup GK'!B:AE,19,FALSE),0)</f>
        <v>0</v>
      </c>
      <c r="N1001" s="44">
        <f>IFERROR(VLOOKUP($C1001,'World Cup GK'!B:AE,14,FALSE),0)</f>
        <v>0</v>
      </c>
      <c r="O1001" s="44">
        <f>IFERROR(VLOOKUP($C1001,'World Cup GK'!B:AE,11,FALSE),0)</f>
        <v>0</v>
      </c>
      <c r="P1001" s="43">
        <f t="shared" si="273"/>
        <v>7.0544000000000002</v>
      </c>
      <c r="S1001" s="24"/>
      <c r="T1001" s="265" t="s">
        <v>247</v>
      </c>
      <c r="U1001" s="23" t="s">
        <v>647</v>
      </c>
      <c r="V1001" s="30"/>
      <c r="W1001" s="23">
        <v>368</v>
      </c>
      <c r="X1001" s="23">
        <v>3</v>
      </c>
      <c r="Y1001" s="23">
        <v>1</v>
      </c>
      <c r="Z1001" s="23">
        <v>0</v>
      </c>
      <c r="AA1001" s="23">
        <v>0</v>
      </c>
      <c r="AB1001" s="23">
        <v>0</v>
      </c>
      <c r="AC1001" s="44">
        <v>0</v>
      </c>
      <c r="AD1001" s="44">
        <v>0</v>
      </c>
      <c r="AE1001" s="44">
        <v>0</v>
      </c>
      <c r="AF1001" s="44">
        <v>0</v>
      </c>
      <c r="AG1001" s="43">
        <v>7.0544000000000002</v>
      </c>
      <c r="AI1001" s="24"/>
      <c r="AJ1001" s="265" t="s">
        <v>247</v>
      </c>
      <c r="AK1001" s="23" t="s">
        <v>647</v>
      </c>
      <c r="AL1001" s="30"/>
      <c r="AM1001" s="397">
        <f t="shared" si="263"/>
        <v>0</v>
      </c>
      <c r="AN1001" s="397">
        <f t="shared" si="264"/>
        <v>0</v>
      </c>
      <c r="AO1001" s="397">
        <f t="shared" si="264"/>
        <v>0</v>
      </c>
      <c r="AP1001" s="397">
        <f t="shared" si="265"/>
        <v>0</v>
      </c>
      <c r="AQ1001" s="397">
        <f t="shared" si="265"/>
        <v>0</v>
      </c>
      <c r="AR1001" s="397">
        <f t="shared" si="265"/>
        <v>0</v>
      </c>
      <c r="AS1001" s="397">
        <f t="shared" si="265"/>
        <v>0</v>
      </c>
      <c r="AT1001" s="397">
        <f t="shared" si="266"/>
        <v>0</v>
      </c>
      <c r="AU1001" s="397">
        <f t="shared" si="266"/>
        <v>0</v>
      </c>
      <c r="AV1001" s="397">
        <f t="shared" si="266"/>
        <v>0</v>
      </c>
      <c r="AW1001" s="314">
        <f t="shared" si="267"/>
        <v>0</v>
      </c>
    </row>
    <row r="1002" spans="2:49" x14ac:dyDescent="0.25">
      <c r="B1002" s="24"/>
      <c r="C1002" s="265" t="s">
        <v>697</v>
      </c>
      <c r="D1002" s="23" t="str">
        <f>IFERROR(VLOOKUP($C1002,'World Cup Players'!B:X,3,FALSE),0)</f>
        <v>co Colombia</v>
      </c>
      <c r="E1002" s="30"/>
      <c r="F1002" s="23">
        <f>IFERROR(VLOOKUP($C1002,'World Cup Players'!B:X,9,FALSE),0)</f>
        <v>478</v>
      </c>
      <c r="G1002" s="23">
        <f>IFERROR(VLOOKUP($C1002,'World Cup Players'!B:X,11,FALSE),0)</f>
        <v>1</v>
      </c>
      <c r="H1002" s="23">
        <f>IFERROR(VLOOKUP($C1002,'World Cup Players'!B:X,12,FALSE),0)</f>
        <v>1</v>
      </c>
      <c r="I1002" s="23">
        <f>IFERROR(VLOOKUP($C1002,'GAME WINNING GOALS'!A:B,2,FALSE),0)</f>
        <v>1</v>
      </c>
      <c r="J1002" s="23">
        <f>IFERROR(VLOOKUP($C1002,'World Cup Players'!B:X,17,FALSE),0)</f>
        <v>0</v>
      </c>
      <c r="K1002" s="23">
        <f>IFERROR(VLOOKUP($C1002,'World Cup Players'!B:X,18,FALSE),0)</f>
        <v>0</v>
      </c>
      <c r="L1002" s="44">
        <f>IFERROR(VLOOKUP($C1002,'World Cup GK'!B:AE,16,FALSE),0)</f>
        <v>0</v>
      </c>
      <c r="M1002" s="44">
        <f>IFERROR(VLOOKUP($C1002,'World Cup GK'!B:AE,19,FALSE),0)</f>
        <v>0</v>
      </c>
      <c r="N1002" s="44">
        <f>IFERROR(VLOOKUP($C1002,'World Cup GK'!B:AE,14,FALSE),0)</f>
        <v>0</v>
      </c>
      <c r="O1002" s="44">
        <f>IFERROR(VLOOKUP($C1002,'World Cup GK'!B:AE,11,FALSE),0)</f>
        <v>0</v>
      </c>
      <c r="P1002" s="43">
        <f t="shared" si="273"/>
        <v>6.9673999999999996</v>
      </c>
      <c r="S1002" s="24"/>
      <c r="T1002" s="265" t="s">
        <v>697</v>
      </c>
      <c r="U1002" s="23" t="s">
        <v>1547</v>
      </c>
      <c r="V1002" s="30"/>
      <c r="W1002" s="23">
        <v>478</v>
      </c>
      <c r="X1002" s="23">
        <v>1</v>
      </c>
      <c r="Y1002" s="23">
        <v>1</v>
      </c>
      <c r="Z1002" s="23">
        <v>1</v>
      </c>
      <c r="AA1002" s="23">
        <v>0</v>
      </c>
      <c r="AB1002" s="23">
        <v>0</v>
      </c>
      <c r="AC1002" s="44">
        <v>0</v>
      </c>
      <c r="AD1002" s="44">
        <v>0</v>
      </c>
      <c r="AE1002" s="44">
        <v>0</v>
      </c>
      <c r="AF1002" s="44">
        <v>0</v>
      </c>
      <c r="AG1002" s="43">
        <v>6.9673999999999996</v>
      </c>
      <c r="AI1002" s="24"/>
      <c r="AJ1002" s="265" t="s">
        <v>697</v>
      </c>
      <c r="AK1002" s="23" t="s">
        <v>1547</v>
      </c>
      <c r="AL1002" s="30"/>
      <c r="AM1002" s="397">
        <f t="shared" si="263"/>
        <v>0</v>
      </c>
      <c r="AN1002" s="397">
        <f t="shared" si="264"/>
        <v>0</v>
      </c>
      <c r="AO1002" s="397">
        <f t="shared" si="264"/>
        <v>0</v>
      </c>
      <c r="AP1002" s="397">
        <f t="shared" si="265"/>
        <v>0</v>
      </c>
      <c r="AQ1002" s="397">
        <f t="shared" si="265"/>
        <v>0</v>
      </c>
      <c r="AR1002" s="397">
        <f t="shared" si="265"/>
        <v>0</v>
      </c>
      <c r="AS1002" s="397">
        <f t="shared" si="265"/>
        <v>0</v>
      </c>
      <c r="AT1002" s="397">
        <f t="shared" si="266"/>
        <v>0</v>
      </c>
      <c r="AU1002" s="397">
        <f t="shared" si="266"/>
        <v>0</v>
      </c>
      <c r="AV1002" s="397">
        <f t="shared" si="266"/>
        <v>0</v>
      </c>
      <c r="AW1002" s="314">
        <f t="shared" si="267"/>
        <v>0</v>
      </c>
    </row>
    <row r="1003" spans="2:49" x14ac:dyDescent="0.25">
      <c r="B1003" s="24"/>
      <c r="C1003" s="265" t="s">
        <v>693</v>
      </c>
      <c r="D1003" s="23" t="str">
        <f>IFERROR(VLOOKUP($C1003,'World Cup Players'!B:X,3,FALSE),0)</f>
        <v>ma Morocco</v>
      </c>
      <c r="E1003" s="30"/>
      <c r="F1003" s="23">
        <f>IFERROR(VLOOKUP($C1003,'World Cup Players'!B:X,9,FALSE),0)</f>
        <v>381</v>
      </c>
      <c r="G1003" s="23">
        <f>IFERROR(VLOOKUP($C1003,'World Cup Players'!B:X,11,FALSE),0)</f>
        <v>3</v>
      </c>
      <c r="H1003" s="23">
        <f>IFERROR(VLOOKUP($C1003,'World Cup Players'!B:X,12,FALSE),0)</f>
        <v>0</v>
      </c>
      <c r="I1003" s="23">
        <f>IFERROR(VLOOKUP($C1003,'GAME WINNING GOALS'!A:B,2,FALSE),0)</f>
        <v>1</v>
      </c>
      <c r="J1003" s="23">
        <f>IFERROR(VLOOKUP($C1003,'World Cup Players'!B:X,17,FALSE),0)</f>
        <v>0</v>
      </c>
      <c r="K1003" s="23">
        <f>IFERROR(VLOOKUP($C1003,'World Cup Players'!B:X,18,FALSE),0)</f>
        <v>0</v>
      </c>
      <c r="L1003" s="44">
        <f>IFERROR(VLOOKUP($C1003,'World Cup GK'!B:AE,16,FALSE),0)</f>
        <v>0</v>
      </c>
      <c r="M1003" s="44">
        <f>IFERROR(VLOOKUP($C1003,'World Cup GK'!B:AE,19,FALSE),0)</f>
        <v>0</v>
      </c>
      <c r="N1003" s="44">
        <f>IFERROR(VLOOKUP($C1003,'World Cup GK'!B:AE,14,FALSE),0)</f>
        <v>0</v>
      </c>
      <c r="O1003" s="44">
        <f>IFERROR(VLOOKUP($C1003,'World Cup GK'!B:AE,11,FALSE),0)</f>
        <v>0</v>
      </c>
      <c r="P1003" s="43">
        <f t="shared" si="273"/>
        <v>7.1623000000000001</v>
      </c>
      <c r="S1003" s="24"/>
      <c r="T1003" s="265" t="s">
        <v>693</v>
      </c>
      <c r="U1003" s="23" t="s">
        <v>992</v>
      </c>
      <c r="V1003" s="30"/>
      <c r="W1003" s="23">
        <v>381</v>
      </c>
      <c r="X1003" s="23">
        <v>3</v>
      </c>
      <c r="Y1003" s="23">
        <v>0</v>
      </c>
      <c r="Z1003" s="23">
        <v>1</v>
      </c>
      <c r="AA1003" s="23">
        <v>0</v>
      </c>
      <c r="AB1003" s="23">
        <v>0</v>
      </c>
      <c r="AC1003" s="44">
        <v>0</v>
      </c>
      <c r="AD1003" s="44">
        <v>0</v>
      </c>
      <c r="AE1003" s="44">
        <v>0</v>
      </c>
      <c r="AF1003" s="44">
        <v>0</v>
      </c>
      <c r="AG1003" s="43">
        <v>7.1623000000000001</v>
      </c>
      <c r="AI1003" s="24"/>
      <c r="AJ1003" s="265" t="s">
        <v>693</v>
      </c>
      <c r="AK1003" s="23" t="s">
        <v>992</v>
      </c>
      <c r="AL1003" s="30"/>
      <c r="AM1003" s="397">
        <f t="shared" si="263"/>
        <v>0</v>
      </c>
      <c r="AN1003" s="397">
        <f t="shared" si="264"/>
        <v>0</v>
      </c>
      <c r="AO1003" s="397">
        <f t="shared" si="264"/>
        <v>0</v>
      </c>
      <c r="AP1003" s="397">
        <f t="shared" si="265"/>
        <v>0</v>
      </c>
      <c r="AQ1003" s="397">
        <f t="shared" si="265"/>
        <v>0</v>
      </c>
      <c r="AR1003" s="397">
        <f t="shared" si="265"/>
        <v>0</v>
      </c>
      <c r="AS1003" s="397">
        <f t="shared" si="265"/>
        <v>0</v>
      </c>
      <c r="AT1003" s="397">
        <f t="shared" si="266"/>
        <v>0</v>
      </c>
      <c r="AU1003" s="397">
        <f t="shared" si="266"/>
        <v>0</v>
      </c>
      <c r="AV1003" s="397">
        <f t="shared" si="266"/>
        <v>0</v>
      </c>
      <c r="AW1003" s="314">
        <f t="shared" ref="AW1003:AW1004" si="274">P1003-AG1003</f>
        <v>0</v>
      </c>
    </row>
    <row r="1004" spans="2:49" x14ac:dyDescent="0.25">
      <c r="B1004" s="24"/>
      <c r="C1004" s="265" t="s">
        <v>1281</v>
      </c>
      <c r="D1004" s="23" t="str">
        <f>IFERROR(VLOOKUP($C1004,'World Cup Players'!B:X,3,FALSE),0)</f>
        <v>be Belgium</v>
      </c>
      <c r="E1004" s="30"/>
      <c r="F1004" s="23">
        <f>IFERROR(VLOOKUP($C1004,'World Cup Players'!B:X,9,FALSE),0)</f>
        <v>309</v>
      </c>
      <c r="G1004" s="23">
        <f>IFERROR(VLOOKUP($C1004,'World Cup Players'!B:X,11,FALSE),0)</f>
        <v>0</v>
      </c>
      <c r="H1004" s="23">
        <f>IFERROR(VLOOKUP($C1004,'World Cup Players'!B:X,12,FALSE),0)</f>
        <v>0</v>
      </c>
      <c r="I1004" s="23">
        <f>IFERROR(VLOOKUP($C1004,'GAME WINNING GOALS'!A:B,2,FALSE),0)</f>
        <v>0</v>
      </c>
      <c r="J1004" s="23">
        <f>IFERROR(VLOOKUP($C1004,'World Cup Players'!B:X,17,FALSE),0)</f>
        <v>0</v>
      </c>
      <c r="K1004" s="23">
        <f>IFERROR(VLOOKUP($C1004,'World Cup Players'!B:X,18,FALSE),0)</f>
        <v>0</v>
      </c>
      <c r="L1004" s="44">
        <f>IFERROR(VLOOKUP($C1004,'World Cup GK'!B:AE,16,FALSE),0)</f>
        <v>0</v>
      </c>
      <c r="M1004" s="44">
        <f>IFERROR(VLOOKUP($C1004,'World Cup GK'!B:AE,19,FALSE),0)</f>
        <v>0</v>
      </c>
      <c r="N1004" s="44">
        <f>IFERROR(VLOOKUP($C1004,'World Cup GK'!B:AE,14,FALSE),0)</f>
        <v>0</v>
      </c>
      <c r="O1004" s="44">
        <f>IFERROR(VLOOKUP($C1004,'World Cup GK'!B:AE,11,FALSE),0)</f>
        <v>0</v>
      </c>
      <c r="P1004" s="43">
        <f t="shared" si="273"/>
        <v>2.5647000000000002</v>
      </c>
      <c r="S1004" s="24"/>
      <c r="T1004" s="265" t="s">
        <v>1281</v>
      </c>
      <c r="U1004" s="23" t="s">
        <v>1270</v>
      </c>
      <c r="V1004" s="30"/>
      <c r="W1004" s="23">
        <v>219</v>
      </c>
      <c r="X1004" s="23">
        <v>0</v>
      </c>
      <c r="Y1004" s="23">
        <v>0</v>
      </c>
      <c r="Z1004" s="23">
        <v>0</v>
      </c>
      <c r="AA1004" s="23">
        <v>0</v>
      </c>
      <c r="AB1004" s="23">
        <v>0</v>
      </c>
      <c r="AC1004" s="44">
        <v>0</v>
      </c>
      <c r="AD1004" s="44">
        <v>0</v>
      </c>
      <c r="AE1004" s="44">
        <v>0</v>
      </c>
      <c r="AF1004" s="44">
        <v>0</v>
      </c>
      <c r="AG1004" s="43">
        <v>1.8177000000000001</v>
      </c>
      <c r="AI1004" s="24"/>
      <c r="AJ1004" s="265" t="s">
        <v>1281</v>
      </c>
      <c r="AK1004" s="23" t="s">
        <v>1270</v>
      </c>
      <c r="AL1004" s="30"/>
      <c r="AM1004" s="397">
        <f t="shared" si="263"/>
        <v>90</v>
      </c>
      <c r="AN1004" s="397">
        <f t="shared" si="264"/>
        <v>0</v>
      </c>
      <c r="AO1004" s="397">
        <f t="shared" si="264"/>
        <v>0</v>
      </c>
      <c r="AP1004" s="397">
        <f t="shared" si="265"/>
        <v>0</v>
      </c>
      <c r="AQ1004" s="397">
        <f t="shared" si="265"/>
        <v>0</v>
      </c>
      <c r="AR1004" s="397">
        <f t="shared" si="265"/>
        <v>0</v>
      </c>
      <c r="AS1004" s="397">
        <f t="shared" si="265"/>
        <v>0</v>
      </c>
      <c r="AT1004" s="397">
        <f t="shared" si="266"/>
        <v>0</v>
      </c>
      <c r="AU1004" s="397">
        <f t="shared" si="266"/>
        <v>0</v>
      </c>
      <c r="AV1004" s="397">
        <f t="shared" si="266"/>
        <v>0</v>
      </c>
      <c r="AW1004" s="314">
        <f t="shared" si="274"/>
        <v>0.74700000000000011</v>
      </c>
    </row>
    <row r="1005" spans="2:49" x14ac:dyDescent="0.25">
      <c r="B1005" s="24"/>
      <c r="C1005" s="265" t="s">
        <v>352</v>
      </c>
      <c r="D1005" s="23" t="str">
        <f>IFERROR(VLOOKUP($C1005,'World Cup Players'!B:X,3,FALSE),0)</f>
        <v>ec Ecuador</v>
      </c>
      <c r="E1005" s="30"/>
      <c r="F1005" s="23">
        <f>IFERROR(VLOOKUP($C1005,'World Cup Players'!B:X,9,FALSE),0)</f>
        <v>287</v>
      </c>
      <c r="G1005" s="23">
        <f>IFERROR(VLOOKUP($C1005,'World Cup Players'!B:X,11,FALSE),0)</f>
        <v>0</v>
      </c>
      <c r="H1005" s="23">
        <f>IFERROR(VLOOKUP($C1005,'World Cup Players'!B:X,12,FALSE),0)</f>
        <v>0</v>
      </c>
      <c r="I1005" s="23">
        <f>IFERROR(VLOOKUP($C1005,'GAME WINNING GOALS'!A:B,2,FALSE),0)</f>
        <v>0</v>
      </c>
      <c r="J1005" s="23">
        <f>IFERROR(VLOOKUP($C1005,'World Cup Players'!B:X,17,FALSE),0)</f>
        <v>0</v>
      </c>
      <c r="K1005" s="23">
        <f>IFERROR(VLOOKUP($C1005,'World Cup Players'!B:X,18,FALSE),0)</f>
        <v>0</v>
      </c>
      <c r="L1005" s="44">
        <f>IFERROR(VLOOKUP($C1005,'World Cup GK'!B:AE,16,FALSE),0)</f>
        <v>0</v>
      </c>
      <c r="M1005" s="44">
        <f>IFERROR(VLOOKUP($C1005,'World Cup GK'!B:AE,19,FALSE),0)</f>
        <v>0</v>
      </c>
      <c r="N1005" s="44">
        <f>IFERROR(VLOOKUP($C1005,'World Cup GK'!B:AE,14,FALSE),0)</f>
        <v>0</v>
      </c>
      <c r="O1005" s="44">
        <f>IFERROR(VLOOKUP($C1005,'World Cup GK'!B:AE,11,FALSE),0)</f>
        <v>0</v>
      </c>
      <c r="P1005" s="43">
        <f t="shared" si="273"/>
        <v>2.3820999999999999</v>
      </c>
      <c r="S1005" s="24"/>
      <c r="T1005" s="265" t="s">
        <v>352</v>
      </c>
      <c r="U1005" s="23" t="s">
        <v>1104</v>
      </c>
      <c r="V1005" s="30"/>
      <c r="W1005" s="23">
        <v>287</v>
      </c>
      <c r="X1005" s="23">
        <v>0</v>
      </c>
      <c r="Y1005" s="23">
        <v>0</v>
      </c>
      <c r="Z1005" s="23">
        <v>0</v>
      </c>
      <c r="AA1005" s="23">
        <v>0</v>
      </c>
      <c r="AB1005" s="23">
        <v>0</v>
      </c>
      <c r="AC1005" s="44">
        <v>0</v>
      </c>
      <c r="AD1005" s="44">
        <v>0</v>
      </c>
      <c r="AE1005" s="44">
        <v>0</v>
      </c>
      <c r="AF1005" s="44">
        <v>0</v>
      </c>
      <c r="AG1005" s="43">
        <v>2.3820999999999999</v>
      </c>
      <c r="AI1005" s="24"/>
      <c r="AJ1005" s="265" t="s">
        <v>352</v>
      </c>
      <c r="AK1005" s="23" t="s">
        <v>1104</v>
      </c>
      <c r="AL1005" s="30"/>
      <c r="AM1005" s="397">
        <f t="shared" si="263"/>
        <v>0</v>
      </c>
      <c r="AN1005" s="397">
        <f t="shared" si="264"/>
        <v>0</v>
      </c>
      <c r="AO1005" s="397">
        <f t="shared" si="264"/>
        <v>0</v>
      </c>
      <c r="AP1005" s="397">
        <f t="shared" si="265"/>
        <v>0</v>
      </c>
      <c r="AQ1005" s="397">
        <f t="shared" si="265"/>
        <v>0</v>
      </c>
      <c r="AR1005" s="397">
        <f t="shared" si="265"/>
        <v>0</v>
      </c>
      <c r="AS1005" s="397">
        <f t="shared" si="265"/>
        <v>0</v>
      </c>
      <c r="AT1005" s="397">
        <f t="shared" si="266"/>
        <v>0</v>
      </c>
      <c r="AU1005" s="397">
        <f t="shared" si="266"/>
        <v>0</v>
      </c>
      <c r="AV1005" s="397">
        <f t="shared" si="266"/>
        <v>0</v>
      </c>
      <c r="AW1005" s="314">
        <f t="shared" si="267"/>
        <v>0</v>
      </c>
    </row>
    <row r="1006" spans="2:49" x14ac:dyDescent="0.25">
      <c r="B1006" s="24"/>
      <c r="C1006" s="265" t="s">
        <v>237</v>
      </c>
      <c r="D1006" s="23" t="str">
        <f>IFERROR(VLOOKUP($C1006,'World Cup Players'!B:X,3,FALSE),0)</f>
        <v>br Brazil</v>
      </c>
      <c r="E1006" s="30"/>
      <c r="F1006" s="23">
        <f>IFERROR(VLOOKUP($C1006,'World Cup Players'!B:X,9,FALSE),0)</f>
        <v>379</v>
      </c>
      <c r="G1006" s="23">
        <f>IFERROR(VLOOKUP($C1006,'World Cup Players'!B:X,11,FALSE),0)</f>
        <v>1</v>
      </c>
      <c r="H1006" s="23">
        <f>IFERROR(VLOOKUP($C1006,'World Cup Players'!B:X,12,FALSE),0)</f>
        <v>0</v>
      </c>
      <c r="I1006" s="23">
        <f>IFERROR(VLOOKUP($C1006,'GAME WINNING GOALS'!A:B,2,FALSE),0)</f>
        <v>0</v>
      </c>
      <c r="J1006" s="23">
        <f>IFERROR(VLOOKUP($C1006,'World Cup Players'!B:X,17,FALSE),0)</f>
        <v>2</v>
      </c>
      <c r="K1006" s="23">
        <f>IFERROR(VLOOKUP($C1006,'World Cup Players'!B:X,18,FALSE),0)</f>
        <v>0</v>
      </c>
      <c r="L1006" s="44">
        <f>IFERROR(VLOOKUP($C1006,'World Cup GK'!B:AE,16,FALSE),0)</f>
        <v>0</v>
      </c>
      <c r="M1006" s="44">
        <f>IFERROR(VLOOKUP($C1006,'World Cup GK'!B:AE,19,FALSE),0)</f>
        <v>0</v>
      </c>
      <c r="N1006" s="44">
        <f>IFERROR(VLOOKUP($C1006,'World Cup GK'!B:AE,14,FALSE),0)</f>
        <v>0</v>
      </c>
      <c r="O1006" s="44">
        <f>IFERROR(VLOOKUP($C1006,'World Cup GK'!B:AE,11,FALSE),0)</f>
        <v>0</v>
      </c>
      <c r="P1006" s="43">
        <f t="shared" si="273"/>
        <v>3.6456999999999997</v>
      </c>
      <c r="S1006" s="24"/>
      <c r="T1006" s="265" t="s">
        <v>237</v>
      </c>
      <c r="U1006" s="23" t="s">
        <v>989</v>
      </c>
      <c r="V1006" s="30"/>
      <c r="W1006" s="23">
        <v>379</v>
      </c>
      <c r="X1006" s="23">
        <v>1</v>
      </c>
      <c r="Y1006" s="23">
        <v>0</v>
      </c>
      <c r="Z1006" s="23">
        <v>0</v>
      </c>
      <c r="AA1006" s="23">
        <v>2</v>
      </c>
      <c r="AB1006" s="23">
        <v>0</v>
      </c>
      <c r="AC1006" s="44">
        <v>0</v>
      </c>
      <c r="AD1006" s="44">
        <v>0</v>
      </c>
      <c r="AE1006" s="44">
        <v>0</v>
      </c>
      <c r="AF1006" s="44">
        <v>0</v>
      </c>
      <c r="AG1006" s="43">
        <v>3.6456999999999997</v>
      </c>
      <c r="AI1006" s="24"/>
      <c r="AJ1006" s="265" t="s">
        <v>237</v>
      </c>
      <c r="AK1006" s="23" t="s">
        <v>989</v>
      </c>
      <c r="AL1006" s="30"/>
      <c r="AM1006" s="397">
        <f t="shared" si="263"/>
        <v>0</v>
      </c>
      <c r="AN1006" s="397">
        <f t="shared" si="264"/>
        <v>0</v>
      </c>
      <c r="AO1006" s="397">
        <f t="shared" si="264"/>
        <v>0</v>
      </c>
      <c r="AP1006" s="397">
        <f t="shared" si="265"/>
        <v>0</v>
      </c>
      <c r="AQ1006" s="397">
        <f t="shared" si="265"/>
        <v>0</v>
      </c>
      <c r="AR1006" s="397">
        <f t="shared" si="265"/>
        <v>0</v>
      </c>
      <c r="AS1006" s="397">
        <f t="shared" si="265"/>
        <v>0</v>
      </c>
      <c r="AT1006" s="397">
        <f t="shared" si="266"/>
        <v>0</v>
      </c>
      <c r="AU1006" s="397">
        <f t="shared" si="266"/>
        <v>0</v>
      </c>
      <c r="AV1006" s="397">
        <f t="shared" si="266"/>
        <v>0</v>
      </c>
      <c r="AW1006" s="314">
        <f t="shared" si="267"/>
        <v>0</v>
      </c>
    </row>
    <row r="1007" spans="2:49" x14ac:dyDescent="0.25">
      <c r="B1007" s="24"/>
      <c r="C1007" s="265" t="s">
        <v>225</v>
      </c>
      <c r="D1007" s="23" t="str">
        <f>IFERROR(VLOOKUP($C1007,'World Cup Players'!B:X,3,FALSE),0)</f>
        <v>eng England</v>
      </c>
      <c r="E1007" s="30"/>
      <c r="F1007" s="23">
        <f>IFERROR(VLOOKUP($C1007,'World Cup Players'!B:X,9,FALSE),0)</f>
        <v>602</v>
      </c>
      <c r="G1007" s="23">
        <f>IFERROR(VLOOKUP($C1007,'World Cup Players'!B:X,11,FALSE),0)</f>
        <v>6</v>
      </c>
      <c r="H1007" s="23">
        <f>IFERROR(VLOOKUP($C1007,'World Cup Players'!B:X,12,FALSE),0)</f>
        <v>1</v>
      </c>
      <c r="I1007" s="23">
        <f>IFERROR(VLOOKUP($C1007,'GAME WINNING GOALS'!A:B,2,FALSE),0)</f>
        <v>3</v>
      </c>
      <c r="J1007" s="23">
        <f>IFERROR(VLOOKUP($C1007,'World Cup Players'!B:X,17,FALSE),0)</f>
        <v>1</v>
      </c>
      <c r="K1007" s="23">
        <f>IFERROR(VLOOKUP($C1007,'World Cup Players'!B:X,18,FALSE),0)</f>
        <v>0</v>
      </c>
      <c r="L1007" s="44">
        <f>IFERROR(VLOOKUP($C1007,'World Cup GK'!B:AE,16,FALSE),0)</f>
        <v>0</v>
      </c>
      <c r="M1007" s="44">
        <f>IFERROR(VLOOKUP($C1007,'World Cup GK'!B:AE,19,FALSE),0)</f>
        <v>0</v>
      </c>
      <c r="N1007" s="44">
        <f>IFERROR(VLOOKUP($C1007,'World Cup GK'!B:AE,14,FALSE),0)</f>
        <v>0</v>
      </c>
      <c r="O1007" s="44">
        <f>IFERROR(VLOOKUP($C1007,'World Cup GK'!B:AE,11,FALSE),0)</f>
        <v>0</v>
      </c>
      <c r="P1007" s="43">
        <f t="shared" si="273"/>
        <v>14.746600000000001</v>
      </c>
      <c r="S1007" s="24"/>
      <c r="T1007" s="265" t="s">
        <v>225</v>
      </c>
      <c r="U1007" s="23" t="s">
        <v>1542</v>
      </c>
      <c r="V1007" s="30"/>
      <c r="W1007" s="23">
        <v>402</v>
      </c>
      <c r="X1007" s="23">
        <v>4</v>
      </c>
      <c r="Y1007" s="23">
        <v>1</v>
      </c>
      <c r="Z1007" s="23">
        <v>2</v>
      </c>
      <c r="AA1007" s="23">
        <v>1</v>
      </c>
      <c r="AB1007" s="23">
        <v>0</v>
      </c>
      <c r="AC1007" s="44">
        <v>0</v>
      </c>
      <c r="AD1007" s="44">
        <v>0</v>
      </c>
      <c r="AE1007" s="44">
        <v>0</v>
      </c>
      <c r="AF1007" s="44">
        <v>0</v>
      </c>
      <c r="AG1007" s="43">
        <v>10.086600000000001</v>
      </c>
      <c r="AI1007" s="24"/>
      <c r="AJ1007" s="265" t="s">
        <v>225</v>
      </c>
      <c r="AK1007" s="23" t="s">
        <v>1542</v>
      </c>
      <c r="AL1007" s="30"/>
      <c r="AM1007" s="397">
        <f t="shared" si="263"/>
        <v>200</v>
      </c>
      <c r="AN1007" s="397">
        <f t="shared" si="264"/>
        <v>2</v>
      </c>
      <c r="AO1007" s="397">
        <f t="shared" si="264"/>
        <v>0</v>
      </c>
      <c r="AP1007" s="397">
        <f t="shared" si="265"/>
        <v>1</v>
      </c>
      <c r="AQ1007" s="397">
        <f t="shared" si="265"/>
        <v>0</v>
      </c>
      <c r="AR1007" s="397">
        <f t="shared" si="265"/>
        <v>0</v>
      </c>
      <c r="AS1007" s="397">
        <f t="shared" si="265"/>
        <v>0</v>
      </c>
      <c r="AT1007" s="397">
        <f t="shared" si="266"/>
        <v>0</v>
      </c>
      <c r="AU1007" s="397">
        <f t="shared" si="266"/>
        <v>0</v>
      </c>
      <c r="AV1007" s="397">
        <f t="shared" si="266"/>
        <v>0</v>
      </c>
      <c r="AW1007" s="314">
        <f t="shared" ref="AW1007:AW1009" si="275">P1007-AG1007</f>
        <v>4.66</v>
      </c>
    </row>
    <row r="1008" spans="2:49" x14ac:dyDescent="0.25">
      <c r="B1008" s="24"/>
      <c r="C1008" s="278" t="s">
        <v>720</v>
      </c>
      <c r="D1008" s="23" t="str">
        <f>IFERROR(VLOOKUP($C1008,'World Cup Players'!B:X,3,FALSE),0)</f>
        <v>fr France</v>
      </c>
      <c r="E1008" s="30"/>
      <c r="F1008" s="23">
        <f>IFERROR(VLOOKUP($C1008,'World Cup Players'!B:X,9,FALSE),0)</f>
        <v>556</v>
      </c>
      <c r="G1008" s="23">
        <f>IFERROR(VLOOKUP($C1008,'World Cup Players'!B:X,11,FALSE),0)</f>
        <v>0</v>
      </c>
      <c r="H1008" s="23">
        <f>IFERROR(VLOOKUP($C1008,'World Cup Players'!B:X,12,FALSE),0)</f>
        <v>5</v>
      </c>
      <c r="I1008" s="23">
        <f>IFERROR(VLOOKUP($C1008,'GAME WINNING GOALS'!A:B,2,FALSE),0)</f>
        <v>0</v>
      </c>
      <c r="J1008" s="23">
        <f>IFERROR(VLOOKUP($C1008,'World Cup Players'!B:X,17,FALSE),0)</f>
        <v>1</v>
      </c>
      <c r="K1008" s="23">
        <f>IFERROR(VLOOKUP($C1008,'World Cup Players'!B:X,18,FALSE),0)</f>
        <v>0</v>
      </c>
      <c r="L1008" s="44">
        <f>IFERROR(VLOOKUP($C1008,'World Cup GK'!B:AE,16,FALSE),0)</f>
        <v>0</v>
      </c>
      <c r="M1008" s="44">
        <f>IFERROR(VLOOKUP($C1008,'World Cup GK'!B:AE,19,FALSE),0)</f>
        <v>0</v>
      </c>
      <c r="N1008" s="44">
        <f>IFERROR(VLOOKUP($C1008,'World Cup GK'!B:AE,14,FALSE),0)</f>
        <v>0</v>
      </c>
      <c r="O1008" s="44">
        <f>IFERROR(VLOOKUP($C1008,'World Cup GK'!B:AE,11,FALSE),0)</f>
        <v>0</v>
      </c>
      <c r="P1008" s="43">
        <f t="shared" si="273"/>
        <v>9.3647999999999989</v>
      </c>
      <c r="S1008" s="24"/>
      <c r="T1008" s="278" t="s">
        <v>720</v>
      </c>
      <c r="U1008" s="23" t="s">
        <v>1420</v>
      </c>
      <c r="V1008" s="30"/>
      <c r="W1008" s="23">
        <v>395</v>
      </c>
      <c r="X1008" s="23">
        <v>0</v>
      </c>
      <c r="Y1008" s="23">
        <v>5</v>
      </c>
      <c r="Z1008" s="23">
        <v>0</v>
      </c>
      <c r="AA1008" s="23">
        <v>1</v>
      </c>
      <c r="AB1008" s="23">
        <v>0</v>
      </c>
      <c r="AC1008" s="44">
        <v>0</v>
      </c>
      <c r="AD1008" s="44">
        <v>0</v>
      </c>
      <c r="AE1008" s="44">
        <v>0</v>
      </c>
      <c r="AF1008" s="44">
        <v>0</v>
      </c>
      <c r="AG1008" s="43">
        <v>8.0285000000000011</v>
      </c>
      <c r="AI1008" s="24"/>
      <c r="AJ1008" s="278" t="s">
        <v>720</v>
      </c>
      <c r="AK1008" s="23" t="s">
        <v>1420</v>
      </c>
      <c r="AL1008" s="30"/>
      <c r="AM1008" s="397">
        <f t="shared" si="263"/>
        <v>161</v>
      </c>
      <c r="AN1008" s="397">
        <f t="shared" si="264"/>
        <v>0</v>
      </c>
      <c r="AO1008" s="397">
        <f t="shared" si="264"/>
        <v>0</v>
      </c>
      <c r="AP1008" s="397">
        <f t="shared" si="265"/>
        <v>0</v>
      </c>
      <c r="AQ1008" s="397">
        <f t="shared" si="265"/>
        <v>0</v>
      </c>
      <c r="AR1008" s="397">
        <f t="shared" si="265"/>
        <v>0</v>
      </c>
      <c r="AS1008" s="397">
        <f t="shared" si="265"/>
        <v>0</v>
      </c>
      <c r="AT1008" s="397">
        <f t="shared" si="266"/>
        <v>0</v>
      </c>
      <c r="AU1008" s="397">
        <f t="shared" si="266"/>
        <v>0</v>
      </c>
      <c r="AV1008" s="397">
        <f t="shared" si="266"/>
        <v>0</v>
      </c>
      <c r="AW1008" s="314">
        <f t="shared" si="275"/>
        <v>1.3362999999999978</v>
      </c>
    </row>
    <row r="1009" spans="2:49" x14ac:dyDescent="0.25">
      <c r="B1009" s="24"/>
      <c r="C1009" s="265" t="s">
        <v>475</v>
      </c>
      <c r="D1009" s="23" t="str">
        <f>IFERROR(VLOOKUP($C1009,'World Cup Players'!B:X,3,FALSE),0)</f>
        <v>es Spain</v>
      </c>
      <c r="E1009" s="30"/>
      <c r="F1009" s="23">
        <f>IFERROR(VLOOKUP($C1009,'World Cup Players'!B:X,9,FALSE),0)</f>
        <v>67</v>
      </c>
      <c r="G1009" s="23">
        <f>IFERROR(VLOOKUP($C1009,'World Cup Players'!B:X,11,FALSE),0)</f>
        <v>0</v>
      </c>
      <c r="H1009" s="23">
        <f>IFERROR(VLOOKUP($C1009,'World Cup Players'!B:X,12,FALSE),0)</f>
        <v>0</v>
      </c>
      <c r="I1009" s="23">
        <f>IFERROR(VLOOKUP($C1009,'GAME WINNING GOALS'!A:B,2,FALSE),0)</f>
        <v>0</v>
      </c>
      <c r="J1009" s="23">
        <f>IFERROR(VLOOKUP($C1009,'World Cup Players'!B:X,17,FALSE),0)</f>
        <v>0</v>
      </c>
      <c r="K1009" s="23">
        <f>IFERROR(VLOOKUP($C1009,'World Cup Players'!B:X,18,FALSE),0)</f>
        <v>0</v>
      </c>
      <c r="L1009" s="44">
        <f>IFERROR(VLOOKUP($C1009,'World Cup GK'!B:AE,16,FALSE),0)</f>
        <v>0</v>
      </c>
      <c r="M1009" s="44">
        <f>IFERROR(VLOOKUP($C1009,'World Cup GK'!B:AE,19,FALSE),0)</f>
        <v>0</v>
      </c>
      <c r="N1009" s="44">
        <f>IFERROR(VLOOKUP($C1009,'World Cup GK'!B:AE,14,FALSE),0)</f>
        <v>0</v>
      </c>
      <c r="O1009" s="44">
        <f>IFERROR(VLOOKUP($C1009,'World Cup GK'!B:AE,11,FALSE),0)</f>
        <v>0</v>
      </c>
      <c r="P1009" s="43">
        <f t="shared" si="273"/>
        <v>0.55610000000000004</v>
      </c>
      <c r="S1009" s="24"/>
      <c r="T1009" s="265" t="s">
        <v>475</v>
      </c>
      <c r="U1009" s="23" t="s">
        <v>1275</v>
      </c>
      <c r="V1009" s="30"/>
      <c r="W1009" s="23">
        <v>48</v>
      </c>
      <c r="X1009" s="23">
        <v>0</v>
      </c>
      <c r="Y1009" s="23">
        <v>0</v>
      </c>
      <c r="Z1009" s="23">
        <v>0</v>
      </c>
      <c r="AA1009" s="23">
        <v>0</v>
      </c>
      <c r="AB1009" s="23">
        <v>0</v>
      </c>
      <c r="AC1009" s="44">
        <v>0</v>
      </c>
      <c r="AD1009" s="44">
        <v>0</v>
      </c>
      <c r="AE1009" s="44">
        <v>0</v>
      </c>
      <c r="AF1009" s="44">
        <v>0</v>
      </c>
      <c r="AG1009" s="43">
        <v>0.39839999999999998</v>
      </c>
      <c r="AI1009" s="24"/>
      <c r="AJ1009" s="265" t="s">
        <v>475</v>
      </c>
      <c r="AK1009" s="23" t="s">
        <v>1275</v>
      </c>
      <c r="AL1009" s="30"/>
      <c r="AM1009" s="397">
        <f t="shared" si="263"/>
        <v>19</v>
      </c>
      <c r="AN1009" s="397">
        <f t="shared" si="264"/>
        <v>0</v>
      </c>
      <c r="AO1009" s="397">
        <f t="shared" si="264"/>
        <v>0</v>
      </c>
      <c r="AP1009" s="397">
        <f t="shared" si="265"/>
        <v>0</v>
      </c>
      <c r="AQ1009" s="397">
        <f t="shared" si="265"/>
        <v>0</v>
      </c>
      <c r="AR1009" s="397">
        <f t="shared" si="265"/>
        <v>0</v>
      </c>
      <c r="AS1009" s="397">
        <f t="shared" si="265"/>
        <v>0</v>
      </c>
      <c r="AT1009" s="397">
        <f t="shared" si="266"/>
        <v>0</v>
      </c>
      <c r="AU1009" s="397">
        <f t="shared" si="266"/>
        <v>0</v>
      </c>
      <c r="AV1009" s="397">
        <f t="shared" si="266"/>
        <v>0</v>
      </c>
      <c r="AW1009" s="314">
        <f t="shared" si="275"/>
        <v>0.15770000000000006</v>
      </c>
    </row>
    <row r="1010" spans="2:49" x14ac:dyDescent="0.25">
      <c r="B1010" s="24"/>
      <c r="C1010" s="265" t="s">
        <v>780</v>
      </c>
      <c r="D1010" s="23" t="str">
        <f>IFERROR(VLOOKUP($C1010,'World Cup Players'!B:X,3,FALSE),0)</f>
        <v>sn Senegal</v>
      </c>
      <c r="E1010" s="30"/>
      <c r="F1010" s="23">
        <f>IFERROR(VLOOKUP($C1010,'World Cup Players'!B:X,9,FALSE),0)</f>
        <v>362</v>
      </c>
      <c r="G1010" s="23">
        <f>IFERROR(VLOOKUP($C1010,'World Cup Players'!B:X,11,FALSE),0)</f>
        <v>0</v>
      </c>
      <c r="H1010" s="23">
        <f>IFERROR(VLOOKUP($C1010,'World Cup Players'!B:X,12,FALSE),0)</f>
        <v>1</v>
      </c>
      <c r="I1010" s="23">
        <f>IFERROR(VLOOKUP($C1010,'GAME WINNING GOALS'!A:B,2,FALSE),0)</f>
        <v>0</v>
      </c>
      <c r="J1010" s="23">
        <f>IFERROR(VLOOKUP($C1010,'World Cup Players'!B:X,17,FALSE),0)</f>
        <v>0</v>
      </c>
      <c r="K1010" s="23">
        <f>IFERROR(VLOOKUP($C1010,'World Cup Players'!B:X,18,FALSE),0)</f>
        <v>0</v>
      </c>
      <c r="L1010" s="44">
        <f>IFERROR(VLOOKUP($C1010,'World Cup GK'!B:AE,16,FALSE),0)</f>
        <v>0</v>
      </c>
      <c r="M1010" s="44">
        <f>IFERROR(VLOOKUP($C1010,'World Cup GK'!B:AE,19,FALSE),0)</f>
        <v>0</v>
      </c>
      <c r="N1010" s="44">
        <f>IFERROR(VLOOKUP($C1010,'World Cup GK'!B:AE,14,FALSE),0)</f>
        <v>0</v>
      </c>
      <c r="O1010" s="44">
        <f>IFERROR(VLOOKUP($C1010,'World Cup GK'!B:AE,11,FALSE),0)</f>
        <v>0</v>
      </c>
      <c r="P1010" s="43">
        <f t="shared" si="273"/>
        <v>4.0045999999999999</v>
      </c>
      <c r="S1010" s="24"/>
      <c r="T1010" s="265" t="s">
        <v>780</v>
      </c>
      <c r="U1010" s="23" t="s">
        <v>1438</v>
      </c>
      <c r="V1010" s="30"/>
      <c r="W1010" s="23">
        <v>362</v>
      </c>
      <c r="X1010" s="23">
        <v>0</v>
      </c>
      <c r="Y1010" s="23">
        <v>1</v>
      </c>
      <c r="Z1010" s="23">
        <v>0</v>
      </c>
      <c r="AA1010" s="23">
        <v>0</v>
      </c>
      <c r="AB1010" s="23">
        <v>0</v>
      </c>
      <c r="AC1010" s="44">
        <v>0</v>
      </c>
      <c r="AD1010" s="44">
        <v>0</v>
      </c>
      <c r="AE1010" s="44">
        <v>0</v>
      </c>
      <c r="AF1010" s="44">
        <v>0</v>
      </c>
      <c r="AG1010" s="43">
        <v>4.0045999999999999</v>
      </c>
      <c r="AI1010" s="24"/>
      <c r="AJ1010" s="265" t="s">
        <v>780</v>
      </c>
      <c r="AK1010" s="23" t="s">
        <v>1438</v>
      </c>
      <c r="AL1010" s="30"/>
      <c r="AM1010" s="397">
        <f t="shared" si="263"/>
        <v>0</v>
      </c>
      <c r="AN1010" s="397">
        <f t="shared" si="264"/>
        <v>0</v>
      </c>
      <c r="AO1010" s="397">
        <f t="shared" si="264"/>
        <v>0</v>
      </c>
      <c r="AP1010" s="397">
        <f t="shared" si="265"/>
        <v>0</v>
      </c>
      <c r="AQ1010" s="397">
        <f t="shared" si="265"/>
        <v>0</v>
      </c>
      <c r="AR1010" s="397">
        <f t="shared" si="265"/>
        <v>0</v>
      </c>
      <c r="AS1010" s="397">
        <f t="shared" si="265"/>
        <v>0</v>
      </c>
      <c r="AT1010" s="397">
        <f t="shared" si="266"/>
        <v>0</v>
      </c>
      <c r="AU1010" s="397">
        <f t="shared" si="266"/>
        <v>0</v>
      </c>
      <c r="AV1010" s="397">
        <f t="shared" si="266"/>
        <v>0</v>
      </c>
      <c r="AW1010" s="314">
        <f t="shared" si="267"/>
        <v>0</v>
      </c>
    </row>
    <row r="1011" spans="2:49" x14ac:dyDescent="0.25">
      <c r="B1011" s="24"/>
      <c r="C1011" s="265" t="s">
        <v>412</v>
      </c>
      <c r="D1011" s="23" t="str">
        <f>IFERROR(VLOOKUP($C1011,'World Cup Players'!B:X,3,FALSE),0)</f>
        <v>mx Mexico</v>
      </c>
      <c r="E1011" s="30"/>
      <c r="F1011" s="23">
        <f>IFERROR(VLOOKUP($C1011,'World Cup Players'!B:X,9,FALSE),0)</f>
        <v>317</v>
      </c>
      <c r="G1011" s="23">
        <f>IFERROR(VLOOKUP($C1011,'World Cup Players'!B:X,11,FALSE),0)</f>
        <v>3</v>
      </c>
      <c r="H1011" s="23">
        <f>IFERROR(VLOOKUP($C1011,'World Cup Players'!B:X,12,FALSE),0)</f>
        <v>0</v>
      </c>
      <c r="I1011" s="23">
        <f>IFERROR(VLOOKUP($C1011,'GAME WINNING GOALS'!A:B,2,FALSE),0)</f>
        <v>0</v>
      </c>
      <c r="J1011" s="23">
        <f>IFERROR(VLOOKUP($C1011,'World Cup Players'!B:X,17,FALSE),0)</f>
        <v>0</v>
      </c>
      <c r="K1011" s="23">
        <f>IFERROR(VLOOKUP($C1011,'World Cup Players'!B:X,18,FALSE),0)</f>
        <v>0</v>
      </c>
      <c r="L1011" s="44">
        <f>IFERROR(VLOOKUP($C1011,'World Cup GK'!B:AE,16,FALSE),0)</f>
        <v>0</v>
      </c>
      <c r="M1011" s="44">
        <f>IFERROR(VLOOKUP($C1011,'World Cup GK'!B:AE,19,FALSE),0)</f>
        <v>0</v>
      </c>
      <c r="N1011" s="44">
        <f>IFERROR(VLOOKUP($C1011,'World Cup GK'!B:AE,14,FALSE),0)</f>
        <v>0</v>
      </c>
      <c r="O1011" s="44">
        <f>IFERROR(VLOOKUP($C1011,'World Cup GK'!B:AE,11,FALSE),0)</f>
        <v>0</v>
      </c>
      <c r="P1011" s="43">
        <f t="shared" si="273"/>
        <v>5.6311</v>
      </c>
      <c r="S1011" s="24"/>
      <c r="T1011" s="265" t="s">
        <v>412</v>
      </c>
      <c r="U1011" s="23" t="s">
        <v>810</v>
      </c>
      <c r="V1011" s="30"/>
      <c r="W1011" s="23">
        <v>317</v>
      </c>
      <c r="X1011" s="23">
        <v>3</v>
      </c>
      <c r="Y1011" s="23">
        <v>0</v>
      </c>
      <c r="Z1011" s="23">
        <v>0</v>
      </c>
      <c r="AA1011" s="23">
        <v>0</v>
      </c>
      <c r="AB1011" s="23">
        <v>0</v>
      </c>
      <c r="AC1011" s="44">
        <v>0</v>
      </c>
      <c r="AD1011" s="44">
        <v>0</v>
      </c>
      <c r="AE1011" s="44">
        <v>0</v>
      </c>
      <c r="AF1011" s="44">
        <v>0</v>
      </c>
      <c r="AG1011" s="43">
        <v>5.6311</v>
      </c>
      <c r="AI1011" s="24"/>
      <c r="AJ1011" s="265" t="s">
        <v>412</v>
      </c>
      <c r="AK1011" s="23" t="s">
        <v>810</v>
      </c>
      <c r="AL1011" s="30"/>
      <c r="AM1011" s="397">
        <f t="shared" si="263"/>
        <v>0</v>
      </c>
      <c r="AN1011" s="397">
        <f t="shared" si="264"/>
        <v>0</v>
      </c>
      <c r="AO1011" s="397">
        <f t="shared" si="264"/>
        <v>0</v>
      </c>
      <c r="AP1011" s="397">
        <f t="shared" si="265"/>
        <v>0</v>
      </c>
      <c r="AQ1011" s="397">
        <f t="shared" si="265"/>
        <v>0</v>
      </c>
      <c r="AR1011" s="397">
        <f t="shared" si="265"/>
        <v>0</v>
      </c>
      <c r="AS1011" s="397">
        <f t="shared" si="265"/>
        <v>0</v>
      </c>
      <c r="AT1011" s="397">
        <f t="shared" si="266"/>
        <v>0</v>
      </c>
      <c r="AU1011" s="397">
        <f t="shared" si="266"/>
        <v>0</v>
      </c>
      <c r="AV1011" s="397">
        <f t="shared" si="266"/>
        <v>0</v>
      </c>
      <c r="AW1011" s="314">
        <f t="shared" si="267"/>
        <v>0</v>
      </c>
    </row>
    <row r="1012" spans="2:49" x14ac:dyDescent="0.25">
      <c r="B1012" s="24"/>
      <c r="C1012" s="265" t="s">
        <v>805</v>
      </c>
      <c r="D1012" s="23" t="str">
        <f>IFERROR(VLOOKUP($C1012,'World Cup Players'!B:X,3,FALSE),0)</f>
        <v>fr France</v>
      </c>
      <c r="E1012" s="30"/>
      <c r="F1012" s="23">
        <f>IFERROR(VLOOKUP($C1012,'World Cup Players'!B:X,9,FALSE),0)</f>
        <v>85</v>
      </c>
      <c r="G1012" s="23">
        <f>IFERROR(VLOOKUP($C1012,'World Cup Players'!B:X,11,FALSE),0)</f>
        <v>0</v>
      </c>
      <c r="H1012" s="23">
        <f>IFERROR(VLOOKUP($C1012,'World Cup Players'!B:X,12,FALSE),0)</f>
        <v>0</v>
      </c>
      <c r="I1012" s="23">
        <f>IFERROR(VLOOKUP($C1012,'GAME WINNING GOALS'!A:B,2,FALSE),0)</f>
        <v>0</v>
      </c>
      <c r="J1012" s="23">
        <f>IFERROR(VLOOKUP($C1012,'World Cup Players'!B:X,17,FALSE),0)</f>
        <v>0</v>
      </c>
      <c r="K1012" s="23">
        <f>IFERROR(VLOOKUP($C1012,'World Cup Players'!B:X,18,FALSE),0)</f>
        <v>0</v>
      </c>
      <c r="L1012" s="44">
        <f>IFERROR(VLOOKUP($C1012,'World Cup GK'!B:AE,16,FALSE),0)</f>
        <v>0</v>
      </c>
      <c r="M1012" s="44">
        <f>IFERROR(VLOOKUP($C1012,'World Cup GK'!B:AE,19,FALSE),0)</f>
        <v>0</v>
      </c>
      <c r="N1012" s="44">
        <f>IFERROR(VLOOKUP($C1012,'World Cup GK'!B:AE,14,FALSE),0)</f>
        <v>0</v>
      </c>
      <c r="O1012" s="44">
        <f>IFERROR(VLOOKUP($C1012,'World Cup GK'!B:AE,11,FALSE),0)</f>
        <v>0</v>
      </c>
      <c r="P1012" s="43">
        <f t="shared" si="273"/>
        <v>0.70550000000000002</v>
      </c>
      <c r="S1012" s="24"/>
      <c r="T1012" s="265" t="s">
        <v>805</v>
      </c>
      <c r="U1012" s="23" t="s">
        <v>1420</v>
      </c>
      <c r="V1012" s="30"/>
      <c r="W1012" s="23">
        <v>66</v>
      </c>
      <c r="X1012" s="23">
        <v>0</v>
      </c>
      <c r="Y1012" s="23">
        <v>0</v>
      </c>
      <c r="Z1012" s="23">
        <v>0</v>
      </c>
      <c r="AA1012" s="23">
        <v>0</v>
      </c>
      <c r="AB1012" s="23">
        <v>0</v>
      </c>
      <c r="AC1012" s="44">
        <v>0</v>
      </c>
      <c r="AD1012" s="44">
        <v>0</v>
      </c>
      <c r="AE1012" s="44">
        <v>0</v>
      </c>
      <c r="AF1012" s="44">
        <v>0</v>
      </c>
      <c r="AG1012" s="43">
        <v>0.54779999999999995</v>
      </c>
      <c r="AI1012" s="24"/>
      <c r="AJ1012" s="265" t="s">
        <v>805</v>
      </c>
      <c r="AK1012" s="23" t="s">
        <v>1420</v>
      </c>
      <c r="AL1012" s="30"/>
      <c r="AM1012" s="397">
        <f t="shared" si="263"/>
        <v>19</v>
      </c>
      <c r="AN1012" s="397">
        <f t="shared" si="264"/>
        <v>0</v>
      </c>
      <c r="AO1012" s="397">
        <f t="shared" si="264"/>
        <v>0</v>
      </c>
      <c r="AP1012" s="397">
        <f t="shared" si="265"/>
        <v>0</v>
      </c>
      <c r="AQ1012" s="397">
        <f t="shared" si="265"/>
        <v>0</v>
      </c>
      <c r="AR1012" s="397">
        <f t="shared" si="265"/>
        <v>0</v>
      </c>
      <c r="AS1012" s="397">
        <f t="shared" si="265"/>
        <v>0</v>
      </c>
      <c r="AT1012" s="397">
        <f t="shared" si="266"/>
        <v>0</v>
      </c>
      <c r="AU1012" s="397">
        <f t="shared" si="266"/>
        <v>0</v>
      </c>
      <c r="AV1012" s="397">
        <f t="shared" si="266"/>
        <v>0</v>
      </c>
      <c r="AW1012" s="314">
        <f>P1012-AG1012</f>
        <v>0.15770000000000006</v>
      </c>
    </row>
    <row r="1013" spans="2:49" x14ac:dyDescent="0.25">
      <c r="B1013" s="24"/>
      <c r="C1013" s="278" t="s">
        <v>750</v>
      </c>
      <c r="D1013" s="23" t="str">
        <f>IFERROR(VLOOKUP($C1013,'World Cup Players'!B:X,3,FALSE),0)</f>
        <v>cv Cabo Verde</v>
      </c>
      <c r="E1013" s="30"/>
      <c r="F1013" s="23">
        <f>IFERROR(VLOOKUP($C1013,'World Cup Players'!B:X,9,FALSE),0)</f>
        <v>330</v>
      </c>
      <c r="G1013" s="23">
        <f>IFERROR(VLOOKUP($C1013,'World Cup Players'!B:X,11,FALSE),0)</f>
        <v>0</v>
      </c>
      <c r="H1013" s="23">
        <f>IFERROR(VLOOKUP($C1013,'World Cup Players'!B:X,12,FALSE),0)</f>
        <v>1</v>
      </c>
      <c r="I1013" s="23">
        <f>IFERROR(VLOOKUP($C1013,'GAME WINNING GOALS'!A:B,2,FALSE),0)</f>
        <v>0</v>
      </c>
      <c r="J1013" s="23">
        <f>IFERROR(VLOOKUP($C1013,'World Cup Players'!B:X,17,FALSE),0)</f>
        <v>0</v>
      </c>
      <c r="K1013" s="23">
        <f>IFERROR(VLOOKUP($C1013,'World Cup Players'!B:X,18,FALSE),0)</f>
        <v>0</v>
      </c>
      <c r="L1013" s="44">
        <f>IFERROR(VLOOKUP($C1013,'World Cup GK'!B:AE,16,FALSE),0)</f>
        <v>0</v>
      </c>
      <c r="M1013" s="44">
        <f>IFERROR(VLOOKUP($C1013,'World Cup GK'!B:AE,19,FALSE),0)</f>
        <v>0</v>
      </c>
      <c r="N1013" s="44">
        <f>IFERROR(VLOOKUP($C1013,'World Cup GK'!B:AE,14,FALSE),0)</f>
        <v>0</v>
      </c>
      <c r="O1013" s="44">
        <f>IFERROR(VLOOKUP($C1013,'World Cup GK'!B:AE,11,FALSE),0)</f>
        <v>0</v>
      </c>
      <c r="P1013" s="43">
        <f t="shared" si="273"/>
        <v>3.7389999999999999</v>
      </c>
      <c r="S1013" s="24"/>
      <c r="T1013" s="278" t="s">
        <v>750</v>
      </c>
      <c r="U1013" s="23" t="s">
        <v>1683</v>
      </c>
      <c r="V1013" s="30"/>
      <c r="W1013" s="23">
        <v>330</v>
      </c>
      <c r="X1013" s="23">
        <v>0</v>
      </c>
      <c r="Y1013" s="23">
        <v>1</v>
      </c>
      <c r="Z1013" s="23">
        <v>0</v>
      </c>
      <c r="AA1013" s="23">
        <v>0</v>
      </c>
      <c r="AB1013" s="23">
        <v>0</v>
      </c>
      <c r="AC1013" s="44">
        <v>0</v>
      </c>
      <c r="AD1013" s="44">
        <v>0</v>
      </c>
      <c r="AE1013" s="44">
        <v>0</v>
      </c>
      <c r="AF1013" s="44">
        <v>0</v>
      </c>
      <c r="AG1013" s="43">
        <v>3.7389999999999999</v>
      </c>
      <c r="AI1013" s="24"/>
      <c r="AJ1013" s="278" t="s">
        <v>750</v>
      </c>
      <c r="AK1013" s="23" t="s">
        <v>1683</v>
      </c>
      <c r="AL1013" s="30"/>
      <c r="AM1013" s="397">
        <f t="shared" si="263"/>
        <v>0</v>
      </c>
      <c r="AN1013" s="397">
        <f t="shared" si="264"/>
        <v>0</v>
      </c>
      <c r="AO1013" s="397">
        <f t="shared" si="264"/>
        <v>0</v>
      </c>
      <c r="AP1013" s="397">
        <f t="shared" si="265"/>
        <v>0</v>
      </c>
      <c r="AQ1013" s="397">
        <f t="shared" si="265"/>
        <v>0</v>
      </c>
      <c r="AR1013" s="397">
        <f t="shared" si="265"/>
        <v>0</v>
      </c>
      <c r="AS1013" s="397">
        <f t="shared" si="265"/>
        <v>0</v>
      </c>
      <c r="AT1013" s="397">
        <f t="shared" si="266"/>
        <v>0</v>
      </c>
      <c r="AU1013" s="397">
        <f t="shared" si="266"/>
        <v>0</v>
      </c>
      <c r="AV1013" s="397">
        <f t="shared" si="266"/>
        <v>0</v>
      </c>
      <c r="AW1013" s="314">
        <f t="shared" si="267"/>
        <v>0</v>
      </c>
    </row>
    <row r="1014" spans="2:49" x14ac:dyDescent="0.25">
      <c r="B1014" s="24"/>
      <c r="C1014" s="265" t="s">
        <v>781</v>
      </c>
      <c r="D1014" s="23" t="str">
        <f>IFERROR(VLOOKUP($C1014,'World Cup Players'!B:X,3,FALSE),0)</f>
        <v>jo Jordan</v>
      </c>
      <c r="E1014" s="30"/>
      <c r="F1014" s="23">
        <f>IFERROR(VLOOKUP($C1014,'World Cup Players'!B:X,9,FALSE),0)</f>
        <v>215</v>
      </c>
      <c r="G1014" s="23">
        <f>IFERROR(VLOOKUP($C1014,'World Cup Players'!B:X,11,FALSE),0)</f>
        <v>1</v>
      </c>
      <c r="H1014" s="23">
        <f>IFERROR(VLOOKUP($C1014,'World Cup Players'!B:X,12,FALSE),0)</f>
        <v>1</v>
      </c>
      <c r="I1014" s="23">
        <f>IFERROR(VLOOKUP($C1014,'GAME WINNING GOALS'!A:B,2,FALSE),0)</f>
        <v>0</v>
      </c>
      <c r="J1014" s="23">
        <f>IFERROR(VLOOKUP($C1014,'World Cup Players'!B:X,17,FALSE),0)</f>
        <v>0</v>
      </c>
      <c r="K1014" s="23">
        <f>IFERROR(VLOOKUP($C1014,'World Cup Players'!B:X,18,FALSE),0)</f>
        <v>0</v>
      </c>
      <c r="L1014" s="44">
        <f>IFERROR(VLOOKUP($C1014,'World Cup GK'!B:AE,16,FALSE),0)</f>
        <v>0</v>
      </c>
      <c r="M1014" s="44">
        <f>IFERROR(VLOOKUP($C1014,'World Cup GK'!B:AE,19,FALSE),0)</f>
        <v>0</v>
      </c>
      <c r="N1014" s="44">
        <f>IFERROR(VLOOKUP($C1014,'World Cup GK'!B:AE,14,FALSE),0)</f>
        <v>0</v>
      </c>
      <c r="O1014" s="44">
        <f>IFERROR(VLOOKUP($C1014,'World Cup GK'!B:AE,11,FALSE),0)</f>
        <v>0</v>
      </c>
      <c r="P1014" s="43">
        <f t="shared" si="273"/>
        <v>3.7845</v>
      </c>
      <c r="S1014" s="24"/>
      <c r="T1014" s="265" t="s">
        <v>781</v>
      </c>
      <c r="U1014" s="23" t="s">
        <v>1387</v>
      </c>
      <c r="V1014" s="30"/>
      <c r="W1014" s="23">
        <v>215</v>
      </c>
      <c r="X1014" s="23">
        <v>1</v>
      </c>
      <c r="Y1014" s="23">
        <v>1</v>
      </c>
      <c r="Z1014" s="23">
        <v>0</v>
      </c>
      <c r="AA1014" s="23">
        <v>0</v>
      </c>
      <c r="AB1014" s="23">
        <v>0</v>
      </c>
      <c r="AC1014" s="44">
        <v>0</v>
      </c>
      <c r="AD1014" s="44">
        <v>0</v>
      </c>
      <c r="AE1014" s="44">
        <v>0</v>
      </c>
      <c r="AF1014" s="44">
        <v>0</v>
      </c>
      <c r="AG1014" s="43">
        <v>3.7845</v>
      </c>
      <c r="AI1014" s="24"/>
      <c r="AJ1014" s="265" t="s">
        <v>781</v>
      </c>
      <c r="AK1014" s="23" t="s">
        <v>1387</v>
      </c>
      <c r="AL1014" s="30"/>
      <c r="AM1014" s="397">
        <f t="shared" si="263"/>
        <v>0</v>
      </c>
      <c r="AN1014" s="397">
        <f t="shared" si="264"/>
        <v>0</v>
      </c>
      <c r="AO1014" s="397">
        <f t="shared" si="264"/>
        <v>0</v>
      </c>
      <c r="AP1014" s="397">
        <f t="shared" si="265"/>
        <v>0</v>
      </c>
      <c r="AQ1014" s="397">
        <f t="shared" si="265"/>
        <v>0</v>
      </c>
      <c r="AR1014" s="397">
        <f t="shared" si="265"/>
        <v>0</v>
      </c>
      <c r="AS1014" s="397">
        <f t="shared" si="265"/>
        <v>0</v>
      </c>
      <c r="AT1014" s="397">
        <f t="shared" si="266"/>
        <v>0</v>
      </c>
      <c r="AU1014" s="397">
        <f t="shared" si="266"/>
        <v>0</v>
      </c>
      <c r="AV1014" s="397">
        <f t="shared" si="266"/>
        <v>0</v>
      </c>
      <c r="AW1014" s="314">
        <f t="shared" si="267"/>
        <v>0</v>
      </c>
    </row>
    <row r="1015" spans="2:49" x14ac:dyDescent="0.25">
      <c r="B1015" s="24"/>
      <c r="C1015" s="265" t="s">
        <v>387</v>
      </c>
      <c r="D1015" s="23" t="str">
        <f>IFERROR(VLOOKUP($C1015,'World Cup Players'!B:X,3,FALSE),0)</f>
        <v>us United States</v>
      </c>
      <c r="E1015" s="30"/>
      <c r="F1015" s="23">
        <f>IFERROR(VLOOKUP($C1015,'World Cup Players'!B:X,9,FALSE),0)</f>
        <v>348</v>
      </c>
      <c r="G1015" s="23">
        <f>IFERROR(VLOOKUP($C1015,'World Cup Players'!B:X,11,FALSE),0)</f>
        <v>0</v>
      </c>
      <c r="H1015" s="23">
        <f>IFERROR(VLOOKUP($C1015,'World Cup Players'!B:X,12,FALSE),0)</f>
        <v>0</v>
      </c>
      <c r="I1015" s="23">
        <f>IFERROR(VLOOKUP($C1015,'GAME WINNING GOALS'!A:B,2,FALSE),0)</f>
        <v>0</v>
      </c>
      <c r="J1015" s="23">
        <f>IFERROR(VLOOKUP($C1015,'World Cup Players'!B:X,17,FALSE),0)</f>
        <v>1</v>
      </c>
      <c r="K1015" s="23">
        <f>IFERROR(VLOOKUP($C1015,'World Cup Players'!B:X,18,FALSE),0)</f>
        <v>0</v>
      </c>
      <c r="L1015" s="44">
        <f>IFERROR(VLOOKUP($C1015,'World Cup GK'!B:AE,16,FALSE),0)</f>
        <v>0</v>
      </c>
      <c r="M1015" s="44">
        <f>IFERROR(VLOOKUP($C1015,'World Cup GK'!B:AE,19,FALSE),0)</f>
        <v>0</v>
      </c>
      <c r="N1015" s="44">
        <f>IFERROR(VLOOKUP($C1015,'World Cup GK'!B:AE,14,FALSE),0)</f>
        <v>0</v>
      </c>
      <c r="O1015" s="44">
        <f>IFERROR(VLOOKUP($C1015,'World Cup GK'!B:AE,11,FALSE),0)</f>
        <v>0</v>
      </c>
      <c r="P1015" s="43">
        <f t="shared" si="273"/>
        <v>2.6383999999999999</v>
      </c>
      <c r="S1015" s="24"/>
      <c r="T1015" s="265" t="s">
        <v>387</v>
      </c>
      <c r="U1015" s="23" t="s">
        <v>885</v>
      </c>
      <c r="V1015" s="30"/>
      <c r="W1015" s="23">
        <v>348</v>
      </c>
      <c r="X1015" s="23">
        <v>0</v>
      </c>
      <c r="Y1015" s="23">
        <v>0</v>
      </c>
      <c r="Z1015" s="23">
        <v>0</v>
      </c>
      <c r="AA1015" s="23">
        <v>1</v>
      </c>
      <c r="AB1015" s="23">
        <v>0</v>
      </c>
      <c r="AC1015" s="44">
        <v>0</v>
      </c>
      <c r="AD1015" s="44">
        <v>0</v>
      </c>
      <c r="AE1015" s="44">
        <v>0</v>
      </c>
      <c r="AF1015" s="44">
        <v>0</v>
      </c>
      <c r="AG1015" s="43">
        <v>2.6383999999999999</v>
      </c>
      <c r="AI1015" s="24"/>
      <c r="AJ1015" s="265" t="s">
        <v>387</v>
      </c>
      <c r="AK1015" s="23" t="s">
        <v>885</v>
      </c>
      <c r="AL1015" s="30"/>
      <c r="AM1015" s="397">
        <f t="shared" si="263"/>
        <v>0</v>
      </c>
      <c r="AN1015" s="397">
        <f t="shared" si="264"/>
        <v>0</v>
      </c>
      <c r="AO1015" s="397">
        <f t="shared" si="264"/>
        <v>0</v>
      </c>
      <c r="AP1015" s="397">
        <f t="shared" si="265"/>
        <v>0</v>
      </c>
      <c r="AQ1015" s="397">
        <f t="shared" si="265"/>
        <v>0</v>
      </c>
      <c r="AR1015" s="397">
        <f t="shared" si="265"/>
        <v>0</v>
      </c>
      <c r="AS1015" s="397">
        <f t="shared" si="265"/>
        <v>0</v>
      </c>
      <c r="AT1015" s="397">
        <f t="shared" si="266"/>
        <v>0</v>
      </c>
      <c r="AU1015" s="397">
        <f t="shared" si="266"/>
        <v>0</v>
      </c>
      <c r="AV1015" s="397">
        <f t="shared" si="266"/>
        <v>0</v>
      </c>
      <c r="AW1015" s="314">
        <f t="shared" si="267"/>
        <v>0</v>
      </c>
    </row>
    <row r="1016" spans="2:49" x14ac:dyDescent="0.25">
      <c r="B1016" s="24"/>
      <c r="C1016" s="265" t="s">
        <v>423</v>
      </c>
      <c r="D1016" s="23" t="str">
        <f>IFERROR(VLOOKUP($C1016,'World Cup Players'!B:X,3,FALSE),0)</f>
        <v>ar Argentina</v>
      </c>
      <c r="E1016" s="30"/>
      <c r="F1016" s="23">
        <f>IFERROR(VLOOKUP($C1016,'World Cup Players'!B:X,9,FALSE),0)</f>
        <v>581</v>
      </c>
      <c r="G1016" s="23">
        <f>IFERROR(VLOOKUP($C1016,'World Cup Players'!B:X,11,FALSE),0)</f>
        <v>1</v>
      </c>
      <c r="H1016" s="23">
        <f>IFERROR(VLOOKUP($C1016,'World Cup Players'!B:X,12,FALSE),0)</f>
        <v>1</v>
      </c>
      <c r="I1016" s="23">
        <f>IFERROR(VLOOKUP($C1016,'GAME WINNING GOALS'!A:B,2,FALSE),0)</f>
        <v>0</v>
      </c>
      <c r="J1016" s="23">
        <f>IFERROR(VLOOKUP($C1016,'World Cup Players'!B:X,17,FALSE),0)</f>
        <v>1</v>
      </c>
      <c r="K1016" s="23">
        <f>IFERROR(VLOOKUP($C1016,'World Cup Players'!B:X,18,FALSE),0)</f>
        <v>0</v>
      </c>
      <c r="L1016" s="44">
        <f>IFERROR(VLOOKUP($C1016,'World Cup GK'!B:AE,16,FALSE),0)</f>
        <v>0</v>
      </c>
      <c r="M1016" s="44">
        <f>IFERROR(VLOOKUP($C1016,'World Cup GK'!B:AE,19,FALSE),0)</f>
        <v>0</v>
      </c>
      <c r="N1016" s="44">
        <f>IFERROR(VLOOKUP($C1016,'World Cup GK'!B:AE,14,FALSE),0)</f>
        <v>0</v>
      </c>
      <c r="O1016" s="44">
        <f>IFERROR(VLOOKUP($C1016,'World Cup GK'!B:AE,11,FALSE),0)</f>
        <v>0</v>
      </c>
      <c r="P1016" s="43">
        <f t="shared" si="273"/>
        <v>6.5723000000000003</v>
      </c>
      <c r="S1016" s="24"/>
      <c r="T1016" s="265" t="s">
        <v>423</v>
      </c>
      <c r="U1016" s="23" t="s">
        <v>1404</v>
      </c>
      <c r="V1016" s="30"/>
      <c r="W1016" s="23">
        <v>390</v>
      </c>
      <c r="X1016" s="23">
        <v>1</v>
      </c>
      <c r="Y1016" s="23">
        <v>1</v>
      </c>
      <c r="Z1016" s="23">
        <v>0</v>
      </c>
      <c r="AA1016" s="23">
        <v>0</v>
      </c>
      <c r="AB1016" s="23">
        <v>0</v>
      </c>
      <c r="AC1016" s="44">
        <v>0</v>
      </c>
      <c r="AD1016" s="44">
        <v>0</v>
      </c>
      <c r="AE1016" s="44">
        <v>0</v>
      </c>
      <c r="AF1016" s="44">
        <v>0</v>
      </c>
      <c r="AG1016" s="43">
        <v>5.2370000000000001</v>
      </c>
      <c r="AI1016" s="24"/>
      <c r="AJ1016" s="265" t="s">
        <v>423</v>
      </c>
      <c r="AK1016" s="23" t="s">
        <v>1404</v>
      </c>
      <c r="AL1016" s="30"/>
      <c r="AM1016" s="397">
        <f t="shared" si="263"/>
        <v>191</v>
      </c>
      <c r="AN1016" s="397">
        <f t="shared" si="264"/>
        <v>0</v>
      </c>
      <c r="AO1016" s="397">
        <f t="shared" si="264"/>
        <v>0</v>
      </c>
      <c r="AP1016" s="397">
        <f t="shared" si="265"/>
        <v>0</v>
      </c>
      <c r="AQ1016" s="397">
        <f t="shared" si="265"/>
        <v>1</v>
      </c>
      <c r="AR1016" s="397">
        <f t="shared" si="265"/>
        <v>0</v>
      </c>
      <c r="AS1016" s="397">
        <f t="shared" si="265"/>
        <v>0</v>
      </c>
      <c r="AT1016" s="397">
        <f t="shared" si="266"/>
        <v>0</v>
      </c>
      <c r="AU1016" s="397">
        <f t="shared" si="266"/>
        <v>0</v>
      </c>
      <c r="AV1016" s="397">
        <f t="shared" si="266"/>
        <v>0</v>
      </c>
      <c r="AW1016" s="314">
        <f t="shared" ref="AW1016:AW1018" si="276">P1016-AG1016</f>
        <v>1.3353000000000002</v>
      </c>
    </row>
    <row r="1017" spans="2:49" x14ac:dyDescent="0.25">
      <c r="B1017" s="24"/>
      <c r="C1017" s="265" t="s">
        <v>676</v>
      </c>
      <c r="D1017" s="23" t="str">
        <f>IFERROR(VLOOKUP($C1017,'World Cup Players'!B:X,3,FALSE),0)</f>
        <v>be Belgium</v>
      </c>
      <c r="E1017" s="30"/>
      <c r="F1017" s="23">
        <f>IFERROR(VLOOKUP($C1017,'World Cup Players'!B:X,9,FALSE),0)</f>
        <v>228</v>
      </c>
      <c r="G1017" s="23">
        <f>IFERROR(VLOOKUP($C1017,'World Cup Players'!B:X,11,FALSE),0)</f>
        <v>0</v>
      </c>
      <c r="H1017" s="23">
        <f>IFERROR(VLOOKUP($C1017,'World Cup Players'!B:X,12,FALSE),0)</f>
        <v>0</v>
      </c>
      <c r="I1017" s="23">
        <f>IFERROR(VLOOKUP($C1017,'GAME WINNING GOALS'!A:B,2,FALSE),0)</f>
        <v>0</v>
      </c>
      <c r="J1017" s="23">
        <f>IFERROR(VLOOKUP($C1017,'World Cup Players'!B:X,17,FALSE),0)</f>
        <v>0</v>
      </c>
      <c r="K1017" s="23">
        <f>IFERROR(VLOOKUP($C1017,'World Cup Players'!B:X,18,FALSE),0)</f>
        <v>0</v>
      </c>
      <c r="L1017" s="44">
        <f>IFERROR(VLOOKUP($C1017,'World Cup GK'!B:AE,16,FALSE),0)</f>
        <v>0</v>
      </c>
      <c r="M1017" s="44">
        <f>IFERROR(VLOOKUP($C1017,'World Cup GK'!B:AE,19,FALSE),0)</f>
        <v>0</v>
      </c>
      <c r="N1017" s="44">
        <f>IFERROR(VLOOKUP($C1017,'World Cup GK'!B:AE,14,FALSE),0)</f>
        <v>0</v>
      </c>
      <c r="O1017" s="44">
        <f>IFERROR(VLOOKUP($C1017,'World Cup GK'!B:AE,11,FALSE),0)</f>
        <v>0</v>
      </c>
      <c r="P1017" s="43">
        <f t="shared" si="273"/>
        <v>1.8924000000000001</v>
      </c>
      <c r="S1017" s="24"/>
      <c r="T1017" s="265" t="s">
        <v>676</v>
      </c>
      <c r="U1017" s="23" t="s">
        <v>1270</v>
      </c>
      <c r="V1017" s="30"/>
      <c r="W1017" s="23">
        <v>228</v>
      </c>
      <c r="X1017" s="23">
        <v>0</v>
      </c>
      <c r="Y1017" s="23">
        <v>0</v>
      </c>
      <c r="Z1017" s="23">
        <v>0</v>
      </c>
      <c r="AA1017" s="23">
        <v>0</v>
      </c>
      <c r="AB1017" s="23">
        <v>0</v>
      </c>
      <c r="AC1017" s="44">
        <v>0</v>
      </c>
      <c r="AD1017" s="44">
        <v>0</v>
      </c>
      <c r="AE1017" s="44">
        <v>0</v>
      </c>
      <c r="AF1017" s="44">
        <v>0</v>
      </c>
      <c r="AG1017" s="43">
        <v>1.8924000000000001</v>
      </c>
      <c r="AI1017" s="24"/>
      <c r="AJ1017" s="265" t="s">
        <v>676</v>
      </c>
      <c r="AK1017" s="23" t="s">
        <v>1270</v>
      </c>
      <c r="AL1017" s="30"/>
      <c r="AM1017" s="397">
        <f t="shared" si="263"/>
        <v>0</v>
      </c>
      <c r="AN1017" s="397">
        <f t="shared" si="264"/>
        <v>0</v>
      </c>
      <c r="AO1017" s="397">
        <f t="shared" si="264"/>
        <v>0</v>
      </c>
      <c r="AP1017" s="397">
        <f t="shared" si="265"/>
        <v>0</v>
      </c>
      <c r="AQ1017" s="397">
        <f t="shared" si="265"/>
        <v>0</v>
      </c>
      <c r="AR1017" s="397">
        <f t="shared" si="265"/>
        <v>0</v>
      </c>
      <c r="AS1017" s="397">
        <f t="shared" si="265"/>
        <v>0</v>
      </c>
      <c r="AT1017" s="397">
        <f t="shared" si="266"/>
        <v>0</v>
      </c>
      <c r="AU1017" s="397">
        <f t="shared" si="266"/>
        <v>0</v>
      </c>
      <c r="AV1017" s="397">
        <f t="shared" si="266"/>
        <v>0</v>
      </c>
      <c r="AW1017" s="314">
        <f t="shared" si="276"/>
        <v>0</v>
      </c>
    </row>
    <row r="1018" spans="2:49" x14ac:dyDescent="0.25">
      <c r="B1018" s="24"/>
      <c r="C1018" s="265" t="s">
        <v>112</v>
      </c>
      <c r="D1018" s="23" t="str">
        <f>IFERROR(VLOOKUP($C1018,'World Cup Players'!B:X,3,FALSE),0)</f>
        <v>eng England</v>
      </c>
      <c r="E1018" s="30"/>
      <c r="F1018" s="23">
        <f>IFERROR(VLOOKUP($C1018,'World Cup Players'!B:X,9,FALSE),0)</f>
        <v>330</v>
      </c>
      <c r="G1018" s="23">
        <f>IFERROR(VLOOKUP($C1018,'World Cup Players'!B:X,11,FALSE),0)</f>
        <v>0</v>
      </c>
      <c r="H1018" s="23">
        <f>IFERROR(VLOOKUP($C1018,'World Cup Players'!B:X,12,FALSE),0)</f>
        <v>0</v>
      </c>
      <c r="I1018" s="41">
        <f>IFERROR(VLOOKUP($C1018,'GAME WINNING GOALS'!A:B,2,FALSE),0)</f>
        <v>0</v>
      </c>
      <c r="J1018" s="23">
        <f>IFERROR(VLOOKUP($C1018,'World Cup Players'!B:X,17,FALSE),0)</f>
        <v>0</v>
      </c>
      <c r="K1018" s="23">
        <f>IFERROR(VLOOKUP($C1018,'World Cup Players'!B:X,18,FALSE),0)</f>
        <v>0</v>
      </c>
      <c r="L1018" s="44">
        <f>IFERROR(VLOOKUP($C1018,'World Cup GK'!B:AE,16,FALSE),0)</f>
        <v>0</v>
      </c>
      <c r="M1018" s="44">
        <f>IFERROR(VLOOKUP($C1018,'World Cup GK'!B:AE,19,FALSE),0)</f>
        <v>0</v>
      </c>
      <c r="N1018" s="44">
        <f>IFERROR(VLOOKUP($C1018,'World Cup GK'!B:AE,14,FALSE),0)</f>
        <v>0</v>
      </c>
      <c r="O1018" s="44">
        <f>IFERROR(VLOOKUP($C1018,'World Cup GK'!B:AE,11,FALSE),0)</f>
        <v>0</v>
      </c>
      <c r="P1018" s="43">
        <f t="shared" si="273"/>
        <v>2.7389999999999999</v>
      </c>
      <c r="S1018" s="24"/>
      <c r="T1018" s="265" t="s">
        <v>112</v>
      </c>
      <c r="U1018" s="23" t="s">
        <v>1542</v>
      </c>
      <c r="V1018" s="30"/>
      <c r="W1018" s="23">
        <v>121</v>
      </c>
      <c r="X1018" s="23">
        <v>0</v>
      </c>
      <c r="Y1018" s="23">
        <v>0</v>
      </c>
      <c r="Z1018" s="41">
        <v>0</v>
      </c>
      <c r="AA1018" s="23">
        <v>0</v>
      </c>
      <c r="AB1018" s="23">
        <v>0</v>
      </c>
      <c r="AC1018" s="44">
        <v>0</v>
      </c>
      <c r="AD1018" s="44">
        <v>0</v>
      </c>
      <c r="AE1018" s="44">
        <v>0</v>
      </c>
      <c r="AF1018" s="44">
        <v>0</v>
      </c>
      <c r="AG1018" s="43">
        <v>1.0043</v>
      </c>
      <c r="AI1018" s="24"/>
      <c r="AJ1018" s="265" t="s">
        <v>112</v>
      </c>
      <c r="AK1018" s="23" t="s">
        <v>1542</v>
      </c>
      <c r="AL1018" s="30"/>
      <c r="AM1018" s="397">
        <f t="shared" si="263"/>
        <v>209</v>
      </c>
      <c r="AN1018" s="397">
        <f t="shared" si="264"/>
        <v>0</v>
      </c>
      <c r="AO1018" s="397">
        <f t="shared" si="264"/>
        <v>0</v>
      </c>
      <c r="AP1018" s="397">
        <f t="shared" si="265"/>
        <v>0</v>
      </c>
      <c r="AQ1018" s="397">
        <f t="shared" si="265"/>
        <v>0</v>
      </c>
      <c r="AR1018" s="397">
        <f t="shared" si="265"/>
        <v>0</v>
      </c>
      <c r="AS1018" s="397">
        <f t="shared" si="265"/>
        <v>0</v>
      </c>
      <c r="AT1018" s="397">
        <f t="shared" si="266"/>
        <v>0</v>
      </c>
      <c r="AU1018" s="397">
        <f t="shared" si="266"/>
        <v>0</v>
      </c>
      <c r="AV1018" s="397">
        <f t="shared" si="266"/>
        <v>0</v>
      </c>
      <c r="AW1018" s="314">
        <f t="shared" si="276"/>
        <v>1.7346999999999999</v>
      </c>
    </row>
    <row r="1019" spans="2:49" x14ac:dyDescent="0.25">
      <c r="B1019" s="24"/>
      <c r="C1019" s="265" t="s">
        <v>379</v>
      </c>
      <c r="D1019" s="23" t="str">
        <f>IFERROR(VLOOKUP($C1019,'World Cup Players'!B:X,3,FALSE),0)</f>
        <v>nl Netherlands</v>
      </c>
      <c r="E1019" s="30"/>
      <c r="F1019" s="23">
        <f>IFERROR(VLOOKUP($C1019,'World Cup Players'!B:X,9,FALSE),0)</f>
        <v>390</v>
      </c>
      <c r="G1019" s="23">
        <f>IFERROR(VLOOKUP($C1019,'World Cup Players'!B:X,11,FALSE),0)</f>
        <v>0</v>
      </c>
      <c r="H1019" s="23">
        <f>IFERROR(VLOOKUP($C1019,'World Cup Players'!B:X,12,FALSE),0)</f>
        <v>2</v>
      </c>
      <c r="I1019" s="41">
        <f>IFERROR(VLOOKUP($C1019,'GAME WINNING GOALS'!A:B,2,FALSE),0)</f>
        <v>0</v>
      </c>
      <c r="J1019" s="23">
        <f>IFERROR(VLOOKUP($C1019,'World Cup Players'!B:X,17,FALSE),0)</f>
        <v>0</v>
      </c>
      <c r="K1019" s="23">
        <f>IFERROR(VLOOKUP($C1019,'World Cup Players'!B:X,18,FALSE),0)</f>
        <v>0</v>
      </c>
      <c r="L1019" s="44">
        <f>IFERROR(VLOOKUP($C1019,'World Cup GK'!B:AE,16,FALSE),0)</f>
        <v>0</v>
      </c>
      <c r="M1019" s="44">
        <f>IFERROR(VLOOKUP($C1019,'World Cup GK'!B:AE,19,FALSE),0)</f>
        <v>0</v>
      </c>
      <c r="N1019" s="44">
        <f>IFERROR(VLOOKUP($C1019,'World Cup GK'!B:AE,14,FALSE),0)</f>
        <v>0</v>
      </c>
      <c r="O1019" s="44">
        <f>IFERROR(VLOOKUP($C1019,'World Cup GK'!B:AE,11,FALSE),0)</f>
        <v>0</v>
      </c>
      <c r="P1019" s="43">
        <f t="shared" si="273"/>
        <v>5.2370000000000001</v>
      </c>
      <c r="S1019" s="24"/>
      <c r="T1019" s="265" t="s">
        <v>379</v>
      </c>
      <c r="U1019" s="23" t="s">
        <v>647</v>
      </c>
      <c r="V1019" s="30"/>
      <c r="W1019" s="23">
        <v>390</v>
      </c>
      <c r="X1019" s="23">
        <v>0</v>
      </c>
      <c r="Y1019" s="23">
        <v>2</v>
      </c>
      <c r="Z1019" s="41">
        <v>0</v>
      </c>
      <c r="AA1019" s="23">
        <v>0</v>
      </c>
      <c r="AB1019" s="23">
        <v>0</v>
      </c>
      <c r="AC1019" s="44">
        <v>0</v>
      </c>
      <c r="AD1019" s="44">
        <v>0</v>
      </c>
      <c r="AE1019" s="44">
        <v>0</v>
      </c>
      <c r="AF1019" s="44">
        <v>0</v>
      </c>
      <c r="AG1019" s="43">
        <v>5.2370000000000001</v>
      </c>
      <c r="AI1019" s="24"/>
      <c r="AJ1019" s="265" t="s">
        <v>379</v>
      </c>
      <c r="AK1019" s="23" t="s">
        <v>647</v>
      </c>
      <c r="AL1019" s="30"/>
      <c r="AM1019" s="397">
        <f t="shared" si="263"/>
        <v>0</v>
      </c>
      <c r="AN1019" s="397">
        <f t="shared" si="264"/>
        <v>0</v>
      </c>
      <c r="AO1019" s="397">
        <f t="shared" si="264"/>
        <v>0</v>
      </c>
      <c r="AP1019" s="397">
        <f t="shared" si="265"/>
        <v>0</v>
      </c>
      <c r="AQ1019" s="397">
        <f t="shared" si="265"/>
        <v>0</v>
      </c>
      <c r="AR1019" s="397">
        <f t="shared" si="265"/>
        <v>0</v>
      </c>
      <c r="AS1019" s="397">
        <f t="shared" si="265"/>
        <v>0</v>
      </c>
      <c r="AT1019" s="397">
        <f t="shared" si="266"/>
        <v>0</v>
      </c>
      <c r="AU1019" s="397">
        <f t="shared" si="266"/>
        <v>0</v>
      </c>
      <c r="AV1019" s="397">
        <f t="shared" si="266"/>
        <v>0</v>
      </c>
      <c r="AW1019" s="314">
        <f t="shared" si="267"/>
        <v>0</v>
      </c>
    </row>
    <row r="1020" spans="2:49" ht="16.5" thickBot="1" x14ac:dyDescent="0.3">
      <c r="B1020" s="24"/>
      <c r="C1020" s="266" t="s">
        <v>226</v>
      </c>
      <c r="D1020" s="23" t="str">
        <f>IFERROR(VLOOKUP($C1020,'World Cup Players'!B:X,3,FALSE),0)</f>
        <v>br Brazil</v>
      </c>
      <c r="E1020" s="30"/>
      <c r="F1020" s="23">
        <f>IFERROR(VLOOKUP($C1020,'World Cup Players'!B:X,9,FALSE),0)</f>
        <v>450</v>
      </c>
      <c r="G1020" s="23">
        <f>IFERROR(VLOOKUP($C1020,'World Cup Players'!B:X,11,FALSE),0)</f>
        <v>0</v>
      </c>
      <c r="H1020" s="23">
        <f>IFERROR(VLOOKUP($C1020,'World Cup Players'!B:X,12,FALSE),0)</f>
        <v>0</v>
      </c>
      <c r="I1020" s="41">
        <f>IFERROR(VLOOKUP($C1020,'GAME WINNING GOALS'!A:B,2,FALSE),0)</f>
        <v>0</v>
      </c>
      <c r="J1020" s="23">
        <f>IFERROR(VLOOKUP($C1020,'World Cup Players'!B:X,17,FALSE),0)</f>
        <v>0</v>
      </c>
      <c r="K1020" s="23">
        <f>IFERROR(VLOOKUP($C1020,'World Cup Players'!B:X,18,FALSE),0)</f>
        <v>0</v>
      </c>
      <c r="L1020" s="44">
        <f>IFERROR(VLOOKUP($C1020,'World Cup GK'!B:AE,16,FALSE),0)</f>
        <v>3</v>
      </c>
      <c r="M1020" s="44">
        <f>IFERROR(VLOOKUP($C1020,'World Cup GK'!B:AE,19,FALSE),0)</f>
        <v>2</v>
      </c>
      <c r="N1020" s="44">
        <f>IFERROR(VLOOKUP($C1020,'World Cup GK'!B:AE,14,FALSE),0)</f>
        <v>14</v>
      </c>
      <c r="O1020" s="44">
        <f>IFERROR(VLOOKUP($C1020,'World Cup GK'!B:AE,11,FALSE),0)</f>
        <v>4</v>
      </c>
      <c r="P1020" s="43">
        <f t="shared" si="273"/>
        <v>10.535</v>
      </c>
      <c r="S1020" s="24"/>
      <c r="T1020" s="266" t="s">
        <v>226</v>
      </c>
      <c r="U1020" s="23" t="s">
        <v>989</v>
      </c>
      <c r="V1020" s="30"/>
      <c r="W1020" s="23">
        <v>450</v>
      </c>
      <c r="X1020" s="23">
        <v>0</v>
      </c>
      <c r="Y1020" s="23">
        <v>0</v>
      </c>
      <c r="Z1020" s="41">
        <v>0</v>
      </c>
      <c r="AA1020" s="23">
        <v>0</v>
      </c>
      <c r="AB1020" s="23">
        <v>0</v>
      </c>
      <c r="AC1020" s="44">
        <v>3</v>
      </c>
      <c r="AD1020" s="44">
        <v>2</v>
      </c>
      <c r="AE1020" s="44">
        <v>14</v>
      </c>
      <c r="AF1020" s="44">
        <v>4</v>
      </c>
      <c r="AG1020" s="43">
        <v>10.535</v>
      </c>
      <c r="AI1020" s="24"/>
      <c r="AJ1020" s="266" t="s">
        <v>226</v>
      </c>
      <c r="AK1020" s="23" t="s">
        <v>989</v>
      </c>
      <c r="AL1020" s="30"/>
      <c r="AM1020" s="397">
        <f t="shared" si="263"/>
        <v>0</v>
      </c>
      <c r="AN1020" s="397">
        <f t="shared" si="264"/>
        <v>0</v>
      </c>
      <c r="AO1020" s="397">
        <f t="shared" si="264"/>
        <v>0</v>
      </c>
      <c r="AP1020" s="397">
        <f t="shared" si="265"/>
        <v>0</v>
      </c>
      <c r="AQ1020" s="397">
        <f t="shared" si="265"/>
        <v>0</v>
      </c>
      <c r="AR1020" s="397">
        <f t="shared" si="265"/>
        <v>0</v>
      </c>
      <c r="AS1020" s="397">
        <f t="shared" si="265"/>
        <v>0</v>
      </c>
      <c r="AT1020" s="397">
        <f t="shared" si="266"/>
        <v>0</v>
      </c>
      <c r="AU1020" s="397">
        <f t="shared" si="266"/>
        <v>0</v>
      </c>
      <c r="AV1020" s="397">
        <f t="shared" si="266"/>
        <v>0</v>
      </c>
      <c r="AW1020" s="314">
        <f t="shared" si="267"/>
        <v>0</v>
      </c>
    </row>
    <row r="1021" spans="2:49" x14ac:dyDescent="0.25">
      <c r="B1021" s="24"/>
      <c r="C1021" s="277" t="s">
        <v>51</v>
      </c>
      <c r="D1021" s="23" t="str">
        <f>IFERROR(VLOOKUP($C1021,'World Cup Players'!B:X,3,FALSE),0)</f>
        <v>de Germany</v>
      </c>
      <c r="E1021" s="30"/>
      <c r="F1021" s="23">
        <f>IFERROR(VLOOKUP($C1021,'World Cup Players'!B:X,9,FALSE),0)</f>
        <v>390</v>
      </c>
      <c r="G1021" s="23">
        <f>IFERROR(VLOOKUP($C1021,'World Cup Players'!B:X,11,FALSE),0)</f>
        <v>0</v>
      </c>
      <c r="H1021" s="23">
        <f>IFERROR(VLOOKUP($C1021,'World Cup Players'!B:X,12,FALSE),0)</f>
        <v>0</v>
      </c>
      <c r="I1021" s="41">
        <f>IFERROR(VLOOKUP($C1021,'GAME WINNING GOALS'!A:B,2,FALSE),0)</f>
        <v>0</v>
      </c>
      <c r="J1021" s="23">
        <f>IFERROR(VLOOKUP($C1021,'World Cup Players'!B:X,17,FALSE),0)</f>
        <v>0</v>
      </c>
      <c r="K1021" s="23">
        <f>IFERROR(VLOOKUP($C1021,'World Cup Players'!B:X,18,FALSE),0)</f>
        <v>0</v>
      </c>
      <c r="L1021" s="44">
        <f>IFERROR(VLOOKUP($C1021,'World Cup GK'!B:AE,16,FALSE),0)</f>
        <v>2</v>
      </c>
      <c r="M1021" s="44">
        <f>IFERROR(VLOOKUP($C1021,'World Cup GK'!B:AE,19,FALSE),0)</f>
        <v>0</v>
      </c>
      <c r="N1021" s="44">
        <f>IFERROR(VLOOKUP($C1021,'World Cup GK'!B:AE,14,FALSE),0)</f>
        <v>5</v>
      </c>
      <c r="O1021" s="44">
        <f>IFERROR(VLOOKUP($C1021,'World Cup GK'!B:AE,11,FALSE),0)</f>
        <v>5</v>
      </c>
      <c r="P1021" s="43">
        <f t="shared" si="273"/>
        <v>4.9870000000000001</v>
      </c>
      <c r="S1021" s="24"/>
      <c r="T1021" s="277" t="s">
        <v>51</v>
      </c>
      <c r="U1021" s="23" t="s">
        <v>634</v>
      </c>
      <c r="V1021" s="30"/>
      <c r="W1021" s="23">
        <v>390</v>
      </c>
      <c r="X1021" s="23">
        <v>0</v>
      </c>
      <c r="Y1021" s="23">
        <v>0</v>
      </c>
      <c r="Z1021" s="41">
        <v>0</v>
      </c>
      <c r="AA1021" s="23">
        <v>0</v>
      </c>
      <c r="AB1021" s="23">
        <v>0</v>
      </c>
      <c r="AC1021" s="44">
        <v>2</v>
      </c>
      <c r="AD1021" s="44">
        <v>0</v>
      </c>
      <c r="AE1021" s="44">
        <v>5</v>
      </c>
      <c r="AF1021" s="44">
        <v>5</v>
      </c>
      <c r="AG1021" s="43">
        <v>4.9870000000000001</v>
      </c>
      <c r="AI1021" s="24"/>
      <c r="AJ1021" s="277" t="s">
        <v>51</v>
      </c>
      <c r="AK1021" s="23" t="s">
        <v>634</v>
      </c>
      <c r="AL1021" s="30"/>
      <c r="AM1021" s="397">
        <f t="shared" si="263"/>
        <v>0</v>
      </c>
      <c r="AN1021" s="397">
        <f t="shared" si="264"/>
        <v>0</v>
      </c>
      <c r="AO1021" s="397">
        <f t="shared" si="264"/>
        <v>0</v>
      </c>
      <c r="AP1021" s="397">
        <f t="shared" si="265"/>
        <v>0</v>
      </c>
      <c r="AQ1021" s="397">
        <f t="shared" si="265"/>
        <v>0</v>
      </c>
      <c r="AR1021" s="397">
        <f t="shared" si="265"/>
        <v>0</v>
      </c>
      <c r="AS1021" s="397">
        <f t="shared" si="265"/>
        <v>0</v>
      </c>
      <c r="AT1021" s="397">
        <f t="shared" si="266"/>
        <v>0</v>
      </c>
      <c r="AU1021" s="397">
        <f t="shared" si="266"/>
        <v>0</v>
      </c>
      <c r="AV1021" s="397">
        <f t="shared" si="266"/>
        <v>0</v>
      </c>
      <c r="AW1021" s="314">
        <f t="shared" si="267"/>
        <v>0</v>
      </c>
    </row>
    <row r="1022" spans="2:49" x14ac:dyDescent="0.25">
      <c r="B1022" s="24"/>
      <c r="C1022" s="266" t="s">
        <v>400</v>
      </c>
      <c r="D1022" s="23" t="str">
        <f>IFERROR(VLOOKUP($C1022,'World Cup Players'!B:X,3,FALSE),0)</f>
        <v>ma Morocco</v>
      </c>
      <c r="E1022" s="30"/>
      <c r="F1022" s="23">
        <f>IFERROR(VLOOKUP($C1022,'World Cup Players'!B:X,9,FALSE),0)</f>
        <v>570</v>
      </c>
      <c r="G1022" s="23">
        <f>IFERROR(VLOOKUP($C1022,'World Cup Players'!B:X,11,FALSE),0)</f>
        <v>0</v>
      </c>
      <c r="H1022" s="23">
        <f>IFERROR(VLOOKUP($C1022,'World Cup Players'!B:X,12,FALSE),0)</f>
        <v>0</v>
      </c>
      <c r="I1022" s="23">
        <f>IFERROR(VLOOKUP($C1022,'GAME WINNING GOALS'!A:B,2,FALSE),0)</f>
        <v>0</v>
      </c>
      <c r="J1022" s="23">
        <f>IFERROR(VLOOKUP($C1022,'World Cup Players'!B:X,17,FALSE),0)</f>
        <v>0</v>
      </c>
      <c r="K1022" s="23">
        <f>IFERROR(VLOOKUP($C1022,'World Cup Players'!B:X,18,FALSE),0)</f>
        <v>0</v>
      </c>
      <c r="L1022" s="44">
        <f>IFERROR(VLOOKUP($C1022,'World Cup GK'!B:AE,16,FALSE),0)</f>
        <v>3</v>
      </c>
      <c r="M1022" s="44">
        <f>IFERROR(VLOOKUP($C1022,'World Cup GK'!B:AE,19,FALSE),0)</f>
        <v>2</v>
      </c>
      <c r="N1022" s="44">
        <f>IFERROR(VLOOKUP($C1022,'World Cup GK'!B:AE,14,FALSE),0)</f>
        <v>14</v>
      </c>
      <c r="O1022" s="44">
        <f>IFERROR(VLOOKUP($C1022,'World Cup GK'!B:AE,11,FALSE),0)</f>
        <v>6</v>
      </c>
      <c r="P1022" s="43">
        <f t="shared" si="273"/>
        <v>11.031000000000001</v>
      </c>
      <c r="S1022" s="24"/>
      <c r="T1022" s="266" t="s">
        <v>400</v>
      </c>
      <c r="U1022" s="23" t="s">
        <v>992</v>
      </c>
      <c r="V1022" s="30"/>
      <c r="W1022" s="23">
        <v>480</v>
      </c>
      <c r="X1022" s="23">
        <v>0</v>
      </c>
      <c r="Y1022" s="23">
        <v>0</v>
      </c>
      <c r="Z1022" s="23">
        <v>0</v>
      </c>
      <c r="AA1022" s="23">
        <v>0</v>
      </c>
      <c r="AB1022" s="23">
        <v>0</v>
      </c>
      <c r="AC1022" s="44">
        <v>3</v>
      </c>
      <c r="AD1022" s="44">
        <v>2</v>
      </c>
      <c r="AE1022" s="44">
        <v>9</v>
      </c>
      <c r="AF1022" s="44">
        <v>4</v>
      </c>
      <c r="AG1022" s="43">
        <v>9.7840000000000007</v>
      </c>
      <c r="AI1022" s="24"/>
      <c r="AJ1022" s="266" t="s">
        <v>400</v>
      </c>
      <c r="AK1022" s="23" t="s">
        <v>992</v>
      </c>
      <c r="AL1022" s="30"/>
      <c r="AM1022" s="397">
        <f t="shared" si="263"/>
        <v>90</v>
      </c>
      <c r="AN1022" s="397">
        <f t="shared" si="264"/>
        <v>0</v>
      </c>
      <c r="AO1022" s="397">
        <f t="shared" si="264"/>
        <v>0</v>
      </c>
      <c r="AP1022" s="397">
        <f t="shared" si="265"/>
        <v>0</v>
      </c>
      <c r="AQ1022" s="397">
        <f t="shared" si="265"/>
        <v>0</v>
      </c>
      <c r="AR1022" s="397">
        <f t="shared" si="265"/>
        <v>0</v>
      </c>
      <c r="AS1022" s="397">
        <f t="shared" si="265"/>
        <v>0</v>
      </c>
      <c r="AT1022" s="397">
        <f t="shared" si="266"/>
        <v>0</v>
      </c>
      <c r="AU1022" s="397">
        <f t="shared" si="266"/>
        <v>5</v>
      </c>
      <c r="AV1022" s="397">
        <f t="shared" si="266"/>
        <v>2</v>
      </c>
      <c r="AW1022" s="314">
        <f>P1022-AG1022</f>
        <v>1.2469999999999999</v>
      </c>
    </row>
    <row r="1023" spans="2:49" x14ac:dyDescent="0.25">
      <c r="B1023" s="24"/>
      <c r="C1023" s="266" t="s">
        <v>788</v>
      </c>
      <c r="D1023" s="23" t="str">
        <f>IFERROR(VLOOKUP($C1023,'World Cup Players'!B:X,3,FALSE),0)</f>
        <v>tr Türkiye</v>
      </c>
      <c r="E1023" s="30"/>
      <c r="F1023" s="23">
        <f>IFERROR(VLOOKUP($C1023,'World Cup Players'!B:X,9,FALSE),0)</f>
        <v>270</v>
      </c>
      <c r="G1023" s="23">
        <f>IFERROR(VLOOKUP($C1023,'World Cup Players'!B:X,11,FALSE),0)</f>
        <v>0</v>
      </c>
      <c r="H1023" s="23">
        <f>IFERROR(VLOOKUP($C1023,'World Cup Players'!B:X,12,FALSE),0)</f>
        <v>0</v>
      </c>
      <c r="I1023" s="23">
        <f>IFERROR(VLOOKUP($C1023,'GAME WINNING GOALS'!A:B,2,FALSE),0)</f>
        <v>0</v>
      </c>
      <c r="J1023" s="23">
        <f>IFERROR(VLOOKUP($C1023,'World Cup Players'!B:X,17,FALSE),0)</f>
        <v>0</v>
      </c>
      <c r="K1023" s="23">
        <f>IFERROR(VLOOKUP($C1023,'World Cup Players'!B:X,18,FALSE),0)</f>
        <v>0</v>
      </c>
      <c r="L1023" s="44">
        <f>IFERROR(VLOOKUP($C1023,'World Cup GK'!B:AE,16,FALSE),0)</f>
        <v>1</v>
      </c>
      <c r="M1023" s="44">
        <f>IFERROR(VLOOKUP($C1023,'World Cup GK'!B:AE,19,FALSE),0)</f>
        <v>0</v>
      </c>
      <c r="N1023" s="44">
        <f>IFERROR(VLOOKUP($C1023,'World Cup GK'!B:AE,14,FALSE),0)</f>
        <v>8</v>
      </c>
      <c r="O1023" s="44">
        <f>IFERROR(VLOOKUP($C1023,'World Cup GK'!B:AE,11,FALSE),0)</f>
        <v>5</v>
      </c>
      <c r="P1023" s="43">
        <f t="shared" si="273"/>
        <v>3.5910000000000002</v>
      </c>
      <c r="S1023" s="24"/>
      <c r="T1023" s="266" t="s">
        <v>788</v>
      </c>
      <c r="U1023" s="23" t="s">
        <v>654</v>
      </c>
      <c r="V1023" s="30"/>
      <c r="W1023" s="23">
        <v>270</v>
      </c>
      <c r="X1023" s="23">
        <v>0</v>
      </c>
      <c r="Y1023" s="23">
        <v>0</v>
      </c>
      <c r="Z1023" s="23">
        <v>0</v>
      </c>
      <c r="AA1023" s="23">
        <v>0</v>
      </c>
      <c r="AB1023" s="23">
        <v>0</v>
      </c>
      <c r="AC1023" s="44">
        <v>1</v>
      </c>
      <c r="AD1023" s="44">
        <v>0</v>
      </c>
      <c r="AE1023" s="44">
        <v>8</v>
      </c>
      <c r="AF1023" s="44">
        <v>5</v>
      </c>
      <c r="AG1023" s="43">
        <v>3.5910000000000002</v>
      </c>
      <c r="AI1023" s="24"/>
      <c r="AJ1023" s="266" t="s">
        <v>788</v>
      </c>
      <c r="AK1023" s="23" t="s">
        <v>654</v>
      </c>
      <c r="AL1023" s="30"/>
      <c r="AM1023" s="397">
        <f t="shared" si="263"/>
        <v>0</v>
      </c>
      <c r="AN1023" s="397">
        <f t="shared" si="264"/>
        <v>0</v>
      </c>
      <c r="AO1023" s="397">
        <f t="shared" si="264"/>
        <v>0</v>
      </c>
      <c r="AP1023" s="397">
        <f t="shared" si="265"/>
        <v>0</v>
      </c>
      <c r="AQ1023" s="397">
        <f t="shared" si="265"/>
        <v>0</v>
      </c>
      <c r="AR1023" s="397">
        <f t="shared" si="265"/>
        <v>0</v>
      </c>
      <c r="AS1023" s="397">
        <f t="shared" si="265"/>
        <v>0</v>
      </c>
      <c r="AT1023" s="397">
        <f t="shared" si="266"/>
        <v>0</v>
      </c>
      <c r="AU1023" s="397">
        <f t="shared" si="266"/>
        <v>0</v>
      </c>
      <c r="AV1023" s="397">
        <f t="shared" si="266"/>
        <v>0</v>
      </c>
      <c r="AW1023" s="314">
        <f t="shared" si="267"/>
        <v>0</v>
      </c>
    </row>
    <row r="1024" spans="2:49" x14ac:dyDescent="0.25">
      <c r="B1024" s="24"/>
      <c r="C1024" s="294" t="s">
        <v>764</v>
      </c>
      <c r="D1024" s="23" t="str">
        <f>IFERROR(VLOOKUP($C1024,'World Cup Players'!B:X,3,FALSE),0)</f>
        <v>ca Canada</v>
      </c>
      <c r="E1024" s="30"/>
      <c r="F1024" s="23">
        <f>IFERROR(VLOOKUP($C1024,'World Cup Players'!B:X,9,FALSE),0)</f>
        <v>450</v>
      </c>
      <c r="G1024" s="23">
        <f>IFERROR(VLOOKUP($C1024,'World Cup Players'!B:X,11,FALSE),0)</f>
        <v>0</v>
      </c>
      <c r="H1024" s="23">
        <f>IFERROR(VLOOKUP($C1024,'World Cup Players'!B:X,12,FALSE),0)</f>
        <v>0</v>
      </c>
      <c r="I1024" s="23">
        <f>IFERROR(VLOOKUP($C1024,'GAME WINNING GOALS'!A:B,2,FALSE),0)</f>
        <v>0</v>
      </c>
      <c r="J1024" s="23">
        <f>IFERROR(VLOOKUP($C1024,'World Cup Players'!#REF!,16,FALSE),0)</f>
        <v>0</v>
      </c>
      <c r="K1024" s="23">
        <f>IFERROR(VLOOKUP($C1024,'World Cup Players'!#REF!,16,FALSE),0)</f>
        <v>0</v>
      </c>
      <c r="L1024" s="44">
        <f>IFERROR(VLOOKUP($C1024,'World Cup GK'!B:AE,16,FALSE),0)</f>
        <v>2</v>
      </c>
      <c r="M1024" s="44">
        <f>IFERROR(VLOOKUP($C1024,'World Cup GK'!B:AE,19,FALSE),0)</f>
        <v>2</v>
      </c>
      <c r="N1024" s="44">
        <f>IFERROR(VLOOKUP($C1024,'World Cup GK'!B:AE,14,FALSE),0)</f>
        <v>6</v>
      </c>
      <c r="O1024" s="44">
        <f>IFERROR(VLOOKUP($C1024,'World Cup GK'!B:AE,11,FALSE),0)</f>
        <v>6</v>
      </c>
      <c r="P1024" s="43">
        <f t="shared" si="273"/>
        <v>7.4349999999999987</v>
      </c>
      <c r="S1024" s="24"/>
      <c r="T1024" s="294" t="s">
        <v>764</v>
      </c>
      <c r="U1024" s="23" t="s">
        <v>887</v>
      </c>
      <c r="V1024" s="30"/>
      <c r="W1024" s="23">
        <v>450</v>
      </c>
      <c r="X1024" s="23">
        <v>0</v>
      </c>
      <c r="Y1024" s="23">
        <v>0</v>
      </c>
      <c r="Z1024" s="23">
        <v>0</v>
      </c>
      <c r="AA1024" s="23">
        <v>0</v>
      </c>
      <c r="AB1024" s="23">
        <v>0</v>
      </c>
      <c r="AC1024" s="44">
        <v>2</v>
      </c>
      <c r="AD1024" s="44">
        <v>2</v>
      </c>
      <c r="AE1024" s="44">
        <v>6</v>
      </c>
      <c r="AF1024" s="44">
        <v>6</v>
      </c>
      <c r="AG1024" s="43">
        <v>7.4349999999999987</v>
      </c>
      <c r="AI1024" s="24"/>
      <c r="AJ1024" s="294" t="s">
        <v>764</v>
      </c>
      <c r="AK1024" s="23" t="s">
        <v>887</v>
      </c>
      <c r="AL1024" s="30"/>
      <c r="AM1024" s="397">
        <f t="shared" si="263"/>
        <v>0</v>
      </c>
      <c r="AN1024" s="397">
        <f t="shared" si="264"/>
        <v>0</v>
      </c>
      <c r="AO1024" s="397">
        <f t="shared" si="264"/>
        <v>0</v>
      </c>
      <c r="AP1024" s="397">
        <f t="shared" si="265"/>
        <v>0</v>
      </c>
      <c r="AQ1024" s="397">
        <f t="shared" si="265"/>
        <v>0</v>
      </c>
      <c r="AR1024" s="397">
        <f t="shared" si="265"/>
        <v>0</v>
      </c>
      <c r="AS1024" s="397">
        <f t="shared" si="265"/>
        <v>0</v>
      </c>
      <c r="AT1024" s="397">
        <f t="shared" si="266"/>
        <v>0</v>
      </c>
      <c r="AU1024" s="397">
        <f t="shared" si="266"/>
        <v>0</v>
      </c>
      <c r="AV1024" s="397">
        <f t="shared" si="266"/>
        <v>0</v>
      </c>
      <c r="AW1024" s="314">
        <f t="shared" si="267"/>
        <v>0</v>
      </c>
    </row>
    <row r="1025" spans="2:49" x14ac:dyDescent="0.25">
      <c r="B1025" s="24"/>
      <c r="C1025" s="264" t="s">
        <v>299</v>
      </c>
      <c r="D1025" s="23">
        <f>IFERROR(VLOOKUP($C1025,'World Cup Players'!B:X,3,FALSE),0)</f>
        <v>0</v>
      </c>
      <c r="E1025" s="30"/>
      <c r="L1025" s="44"/>
      <c r="M1025" s="44"/>
      <c r="N1025" s="44"/>
      <c r="O1025" s="44"/>
      <c r="S1025" s="24"/>
      <c r="T1025" s="264" t="s">
        <v>299</v>
      </c>
      <c r="U1025" s="23">
        <v>0</v>
      </c>
      <c r="V1025" s="30"/>
      <c r="W1025" s="23">
        <v>0</v>
      </c>
      <c r="X1025" s="23">
        <v>0</v>
      </c>
      <c r="Y1025" s="23">
        <v>0</v>
      </c>
      <c r="Z1025" s="23">
        <v>0</v>
      </c>
      <c r="AA1025" s="23">
        <v>0</v>
      </c>
      <c r="AB1025" s="23">
        <v>0</v>
      </c>
      <c r="AC1025" s="44">
        <v>0</v>
      </c>
      <c r="AD1025" s="44">
        <v>0</v>
      </c>
      <c r="AE1025" s="44">
        <v>0</v>
      </c>
      <c r="AF1025" s="44">
        <v>0</v>
      </c>
      <c r="AG1025" s="43">
        <v>0</v>
      </c>
      <c r="AI1025" s="24"/>
      <c r="AJ1025" s="264" t="s">
        <v>299</v>
      </c>
      <c r="AK1025" s="23">
        <v>0</v>
      </c>
      <c r="AL1025" s="30"/>
      <c r="AM1025" s="397">
        <f t="shared" si="263"/>
        <v>0</v>
      </c>
      <c r="AN1025" s="397">
        <f t="shared" si="264"/>
        <v>0</v>
      </c>
      <c r="AO1025" s="397">
        <f t="shared" si="264"/>
        <v>0</v>
      </c>
      <c r="AP1025" s="397">
        <f t="shared" si="265"/>
        <v>0</v>
      </c>
      <c r="AQ1025" s="397">
        <f t="shared" si="265"/>
        <v>0</v>
      </c>
      <c r="AR1025" s="397">
        <f t="shared" si="265"/>
        <v>0</v>
      </c>
      <c r="AS1025" s="397">
        <f t="shared" si="265"/>
        <v>0</v>
      </c>
      <c r="AT1025" s="397">
        <f t="shared" si="266"/>
        <v>0</v>
      </c>
      <c r="AU1025" s="397">
        <f t="shared" si="266"/>
        <v>0</v>
      </c>
      <c r="AV1025" s="397">
        <f t="shared" si="266"/>
        <v>0</v>
      </c>
      <c r="AW1025" s="314">
        <f t="shared" ref="AW1025:AW1031" si="277">P1025-AG1025</f>
        <v>0</v>
      </c>
    </row>
    <row r="1026" spans="2:49" x14ac:dyDescent="0.25">
      <c r="B1026" s="24"/>
      <c r="C1026" s="264" t="s">
        <v>610</v>
      </c>
      <c r="D1026" s="23">
        <f>IFERROR(VLOOKUP($C1026,'World Cup Players'!B:X,3,FALSE),0)</f>
        <v>0</v>
      </c>
      <c r="E1026" s="30"/>
      <c r="L1026" s="44"/>
      <c r="M1026" s="44"/>
      <c r="N1026" s="44"/>
      <c r="O1026" s="44"/>
      <c r="S1026" s="24"/>
      <c r="T1026" s="264" t="s">
        <v>610</v>
      </c>
      <c r="U1026" s="23">
        <v>0</v>
      </c>
      <c r="V1026" s="30"/>
      <c r="W1026" s="23">
        <v>0</v>
      </c>
      <c r="X1026" s="23">
        <v>0</v>
      </c>
      <c r="Y1026" s="23">
        <v>0</v>
      </c>
      <c r="Z1026" s="23">
        <v>0</v>
      </c>
      <c r="AA1026" s="23">
        <v>0</v>
      </c>
      <c r="AB1026" s="23">
        <v>0</v>
      </c>
      <c r="AC1026" s="44">
        <v>0</v>
      </c>
      <c r="AD1026" s="44">
        <v>0</v>
      </c>
      <c r="AE1026" s="44">
        <v>0</v>
      </c>
      <c r="AF1026" s="44">
        <v>0</v>
      </c>
      <c r="AG1026" s="43">
        <v>0</v>
      </c>
      <c r="AI1026" s="24"/>
      <c r="AJ1026" s="264" t="s">
        <v>610</v>
      </c>
      <c r="AK1026" s="23">
        <v>0</v>
      </c>
      <c r="AL1026" s="30"/>
      <c r="AM1026" s="397">
        <f t="shared" si="263"/>
        <v>0</v>
      </c>
      <c r="AN1026" s="397">
        <f t="shared" si="264"/>
        <v>0</v>
      </c>
      <c r="AO1026" s="397">
        <f t="shared" si="264"/>
        <v>0</v>
      </c>
      <c r="AP1026" s="397">
        <f t="shared" si="265"/>
        <v>0</v>
      </c>
      <c r="AQ1026" s="397">
        <f t="shared" si="265"/>
        <v>0</v>
      </c>
      <c r="AR1026" s="397">
        <f t="shared" si="265"/>
        <v>0</v>
      </c>
      <c r="AS1026" s="397">
        <f t="shared" si="265"/>
        <v>0</v>
      </c>
      <c r="AT1026" s="397">
        <f t="shared" si="266"/>
        <v>0</v>
      </c>
      <c r="AU1026" s="397">
        <f t="shared" si="266"/>
        <v>0</v>
      </c>
      <c r="AV1026" s="397">
        <f t="shared" si="266"/>
        <v>0</v>
      </c>
      <c r="AW1026" s="314">
        <f t="shared" si="277"/>
        <v>0</v>
      </c>
    </row>
    <row r="1027" spans="2:49" x14ac:dyDescent="0.25">
      <c r="B1027" s="24"/>
      <c r="C1027" s="264" t="s">
        <v>307</v>
      </c>
      <c r="D1027" s="23">
        <f>IFERROR(VLOOKUP($C1027,'World Cup Players'!B:X,3,FALSE),0)</f>
        <v>0</v>
      </c>
      <c r="E1027" s="30"/>
      <c r="L1027" s="44"/>
      <c r="M1027" s="44"/>
      <c r="N1027" s="44"/>
      <c r="O1027" s="44"/>
      <c r="S1027" s="24"/>
      <c r="T1027" s="264" t="s">
        <v>307</v>
      </c>
      <c r="U1027" s="23">
        <v>0</v>
      </c>
      <c r="V1027" s="30"/>
      <c r="W1027" s="23">
        <v>0</v>
      </c>
      <c r="X1027" s="23">
        <v>0</v>
      </c>
      <c r="Y1027" s="23">
        <v>0</v>
      </c>
      <c r="Z1027" s="23">
        <v>0</v>
      </c>
      <c r="AA1027" s="23">
        <v>0</v>
      </c>
      <c r="AB1027" s="23">
        <v>0</v>
      </c>
      <c r="AC1027" s="44">
        <v>0</v>
      </c>
      <c r="AD1027" s="44">
        <v>0</v>
      </c>
      <c r="AE1027" s="44">
        <v>0</v>
      </c>
      <c r="AF1027" s="44">
        <v>0</v>
      </c>
      <c r="AG1027" s="43">
        <v>0</v>
      </c>
      <c r="AI1027" s="24"/>
      <c r="AJ1027" s="264" t="s">
        <v>307</v>
      </c>
      <c r="AK1027" s="23">
        <v>0</v>
      </c>
      <c r="AL1027" s="30"/>
      <c r="AM1027" s="397">
        <f t="shared" si="263"/>
        <v>0</v>
      </c>
      <c r="AN1027" s="397">
        <f t="shared" si="264"/>
        <v>0</v>
      </c>
      <c r="AO1027" s="397">
        <f t="shared" si="264"/>
        <v>0</v>
      </c>
      <c r="AP1027" s="397">
        <f t="shared" si="265"/>
        <v>0</v>
      </c>
      <c r="AQ1027" s="397">
        <f t="shared" si="265"/>
        <v>0</v>
      </c>
      <c r="AR1027" s="397">
        <f t="shared" si="265"/>
        <v>0</v>
      </c>
      <c r="AS1027" s="397">
        <f t="shared" si="265"/>
        <v>0</v>
      </c>
      <c r="AT1027" s="397">
        <f t="shared" si="266"/>
        <v>0</v>
      </c>
      <c r="AU1027" s="397">
        <f t="shared" si="266"/>
        <v>0</v>
      </c>
      <c r="AV1027" s="397">
        <f t="shared" si="266"/>
        <v>0</v>
      </c>
      <c r="AW1027" s="314">
        <f t="shared" si="277"/>
        <v>0</v>
      </c>
    </row>
    <row r="1028" spans="2:49" x14ac:dyDescent="0.25">
      <c r="B1028" s="40" t="str">
        <f>Master!X307</f>
        <v>Brian Jefferson</v>
      </c>
      <c r="C1028" s="293"/>
      <c r="D1028" s="35">
        <f t="shared" ref="D1028:E1028" si="278">SUM(D1029:D1054)</f>
        <v>0</v>
      </c>
      <c r="E1028" s="35">
        <f t="shared" si="278"/>
        <v>0</v>
      </c>
      <c r="F1028" s="35">
        <f>SUM(F1029:F1058)</f>
        <v>10434</v>
      </c>
      <c r="G1028" s="35">
        <f t="shared" ref="G1028:O1028" si="279">SUM(G1029:G1058)</f>
        <v>31</v>
      </c>
      <c r="H1028" s="35">
        <f t="shared" si="279"/>
        <v>15</v>
      </c>
      <c r="I1028" s="35">
        <f t="shared" si="279"/>
        <v>9</v>
      </c>
      <c r="J1028" s="35">
        <f t="shared" si="279"/>
        <v>7</v>
      </c>
      <c r="K1028" s="35">
        <f t="shared" si="279"/>
        <v>0</v>
      </c>
      <c r="L1028" s="35">
        <f>SUM(L1029:L1058)</f>
        <v>14</v>
      </c>
      <c r="M1028" s="35">
        <f t="shared" si="279"/>
        <v>7</v>
      </c>
      <c r="N1028" s="35">
        <f t="shared" si="279"/>
        <v>51</v>
      </c>
      <c r="O1028" s="35">
        <f t="shared" si="279"/>
        <v>28</v>
      </c>
      <c r="P1028" s="43">
        <f t="shared" si="273"/>
        <v>164.05219999999997</v>
      </c>
      <c r="S1028" s="40" t="s">
        <v>333</v>
      </c>
      <c r="T1028" s="293"/>
      <c r="U1028" s="35">
        <v>0</v>
      </c>
      <c r="V1028" s="35">
        <v>0</v>
      </c>
      <c r="W1028" s="35">
        <v>8693</v>
      </c>
      <c r="X1028" s="35">
        <v>28</v>
      </c>
      <c r="Y1028" s="35">
        <v>15</v>
      </c>
      <c r="Z1028" s="35">
        <v>8</v>
      </c>
      <c r="AA1028" s="35">
        <v>7</v>
      </c>
      <c r="AB1028" s="35">
        <v>0</v>
      </c>
      <c r="AC1028" s="35">
        <v>12</v>
      </c>
      <c r="AD1028" s="35">
        <v>6</v>
      </c>
      <c r="AE1028" s="35">
        <v>44</v>
      </c>
      <c r="AF1028" s="35">
        <v>23</v>
      </c>
      <c r="AG1028" s="43">
        <v>142.45190000000002</v>
      </c>
      <c r="AI1028" s="40" t="s">
        <v>333</v>
      </c>
      <c r="AJ1028" s="293"/>
      <c r="AK1028" s="35">
        <v>0</v>
      </c>
      <c r="AL1028" s="35">
        <v>0</v>
      </c>
      <c r="AM1028" s="397">
        <f t="shared" si="263"/>
        <v>1741</v>
      </c>
      <c r="AN1028" s="397">
        <f t="shared" si="264"/>
        <v>3</v>
      </c>
      <c r="AO1028" s="397">
        <f t="shared" si="264"/>
        <v>0</v>
      </c>
      <c r="AP1028" s="397">
        <f t="shared" si="265"/>
        <v>1</v>
      </c>
      <c r="AQ1028" s="397">
        <f t="shared" si="265"/>
        <v>0</v>
      </c>
      <c r="AR1028" s="397">
        <f t="shared" si="265"/>
        <v>0</v>
      </c>
      <c r="AS1028" s="397">
        <f t="shared" si="265"/>
        <v>2</v>
      </c>
      <c r="AT1028" s="397">
        <f t="shared" si="266"/>
        <v>1</v>
      </c>
      <c r="AU1028" s="397">
        <f t="shared" si="266"/>
        <v>7</v>
      </c>
      <c r="AV1028" s="397">
        <f t="shared" si="266"/>
        <v>5</v>
      </c>
      <c r="AW1028" s="314">
        <f t="shared" si="277"/>
        <v>21.600299999999947</v>
      </c>
    </row>
    <row r="1029" spans="2:49" x14ac:dyDescent="0.25">
      <c r="B1029" s="42"/>
      <c r="C1029" s="295" t="s">
        <v>395</v>
      </c>
      <c r="D1029" s="23" t="str">
        <f>IFERROR(VLOOKUP($C1029,'World Cup Players'!B:X,3,FALSE),0)</f>
        <v>ar Argentina</v>
      </c>
      <c r="E1029" s="30"/>
      <c r="F1029" s="23">
        <f>IFERROR(VLOOKUP($C1029,'World Cup Players'!B:X,9,FALSE),0)</f>
        <v>501</v>
      </c>
      <c r="G1029" s="23">
        <f>IFERROR(VLOOKUP($C1029,'World Cup Players'!B:X,11,FALSE),0)</f>
        <v>1</v>
      </c>
      <c r="H1029" s="23">
        <f>IFERROR(VLOOKUP($C1029,'World Cup Players'!B:X,12,FALSE),0)</f>
        <v>0</v>
      </c>
      <c r="I1029" s="23">
        <f>IFERROR(VLOOKUP($C1029,'GAME WINNING GOALS'!A:B,2,FALSE),0)</f>
        <v>0</v>
      </c>
      <c r="J1029" s="23">
        <f>IFERROR(VLOOKUP($C1029,'World Cup Players'!B:X,17,FALSE),0)</f>
        <v>0</v>
      </c>
      <c r="K1029" s="23">
        <f>IFERROR(VLOOKUP($C1029,'World Cup Players'!B:X,18,FALSE),0)</f>
        <v>0</v>
      </c>
      <c r="L1029" s="44">
        <f>IFERROR(VLOOKUP($C1029,'World Cup GK'!B:AE,16,FALSE),0)</f>
        <v>0</v>
      </c>
      <c r="M1029" s="44">
        <f>IFERROR(VLOOKUP($C1029,'World Cup GK'!B:AE,19,FALSE),0)</f>
        <v>0</v>
      </c>
      <c r="N1029" s="44">
        <f>IFERROR(VLOOKUP($C1029,'World Cup GK'!B:AE,14,FALSE),0)</f>
        <v>0</v>
      </c>
      <c r="O1029" s="44">
        <f>IFERROR(VLOOKUP($C1029,'World Cup GK'!B:AE,11,FALSE),0)</f>
        <v>0</v>
      </c>
      <c r="P1029" s="43">
        <f t="shared" si="273"/>
        <v>5.1582999999999997</v>
      </c>
      <c r="S1029" s="42"/>
      <c r="T1029" s="295" t="s">
        <v>395</v>
      </c>
      <c r="U1029" s="23" t="s">
        <v>1404</v>
      </c>
      <c r="V1029" s="30"/>
      <c r="W1029" s="23">
        <v>291</v>
      </c>
      <c r="X1029" s="23">
        <v>0</v>
      </c>
      <c r="Y1029" s="23">
        <v>0</v>
      </c>
      <c r="Z1029" s="23">
        <v>0</v>
      </c>
      <c r="AA1029" s="23">
        <v>0</v>
      </c>
      <c r="AB1029" s="23">
        <v>0</v>
      </c>
      <c r="AC1029" s="44">
        <v>0</v>
      </c>
      <c r="AD1029" s="44">
        <v>0</v>
      </c>
      <c r="AE1029" s="44">
        <v>0</v>
      </c>
      <c r="AF1029" s="44">
        <v>0</v>
      </c>
      <c r="AG1029" s="43">
        <v>2.4153000000000002</v>
      </c>
      <c r="AI1029" s="42"/>
      <c r="AJ1029" s="295" t="s">
        <v>395</v>
      </c>
      <c r="AK1029" s="23" t="s">
        <v>1404</v>
      </c>
      <c r="AL1029" s="30"/>
      <c r="AM1029" s="397">
        <f t="shared" si="263"/>
        <v>210</v>
      </c>
      <c r="AN1029" s="397">
        <f t="shared" si="264"/>
        <v>1</v>
      </c>
      <c r="AO1029" s="397">
        <f t="shared" si="264"/>
        <v>0</v>
      </c>
      <c r="AP1029" s="397">
        <f t="shared" si="265"/>
        <v>0</v>
      </c>
      <c r="AQ1029" s="397">
        <f t="shared" si="265"/>
        <v>0</v>
      </c>
      <c r="AR1029" s="397">
        <f t="shared" si="265"/>
        <v>0</v>
      </c>
      <c r="AS1029" s="397">
        <f t="shared" ref="AS1029:AV1092" si="280">L1029-AC1029</f>
        <v>0</v>
      </c>
      <c r="AT1029" s="397">
        <f t="shared" si="266"/>
        <v>0</v>
      </c>
      <c r="AU1029" s="397">
        <f t="shared" si="266"/>
        <v>0</v>
      </c>
      <c r="AV1029" s="397">
        <f t="shared" si="266"/>
        <v>0</v>
      </c>
      <c r="AW1029" s="314">
        <f t="shared" si="277"/>
        <v>2.7429999999999994</v>
      </c>
    </row>
    <row r="1030" spans="2:49" x14ac:dyDescent="0.25">
      <c r="B1030" s="42"/>
      <c r="C1030" s="295" t="s">
        <v>5</v>
      </c>
      <c r="D1030" s="23" t="str">
        <f>IFERROR(VLOOKUP($C1030,'World Cup Players'!B:X,3,FALSE),0)</f>
        <v>eng England</v>
      </c>
      <c r="E1030" s="30"/>
      <c r="F1030" s="23">
        <f>IFERROR(VLOOKUP($C1030,'World Cup Players'!B:X,9,FALSE),0)</f>
        <v>652</v>
      </c>
      <c r="G1030" s="23">
        <f>IFERROR(VLOOKUP($C1030,'World Cup Players'!B:X,11,FALSE),0)</f>
        <v>6</v>
      </c>
      <c r="H1030" s="23">
        <f>IFERROR(VLOOKUP($C1030,'World Cup Players'!B:X,12,FALSE),0)</f>
        <v>1</v>
      </c>
      <c r="I1030" s="23">
        <f>IFERROR(VLOOKUP($C1030,'GAME WINNING GOALS'!A:B,2,FALSE),0)</f>
        <v>2</v>
      </c>
      <c r="J1030" s="23">
        <f>IFERROR(VLOOKUP($C1030,'World Cup Players'!B:X,17,FALSE),0)</f>
        <v>0</v>
      </c>
      <c r="K1030" s="23">
        <f>IFERROR(VLOOKUP($C1030,'World Cup Players'!B:X,18,FALSE),0)</f>
        <v>0</v>
      </c>
      <c r="L1030" s="44">
        <f>IFERROR(VLOOKUP($C1030,'World Cup GK'!B:AE,16,FALSE),0)</f>
        <v>0</v>
      </c>
      <c r="M1030" s="44">
        <f>IFERROR(VLOOKUP($C1030,'World Cup GK'!B:AE,19,FALSE),0)</f>
        <v>0</v>
      </c>
      <c r="N1030" s="44">
        <f>IFERROR(VLOOKUP($C1030,'World Cup GK'!B:AE,14,FALSE),0)</f>
        <v>0</v>
      </c>
      <c r="O1030" s="44">
        <f>IFERROR(VLOOKUP($C1030,'World Cup GK'!B:AE,11,FALSE),0)</f>
        <v>0</v>
      </c>
      <c r="P1030" s="43">
        <f t="shared" si="273"/>
        <v>14.4116</v>
      </c>
      <c r="S1030" s="42"/>
      <c r="T1030" s="295" t="s">
        <v>5</v>
      </c>
      <c r="U1030" s="23" t="s">
        <v>1542</v>
      </c>
      <c r="V1030" s="30"/>
      <c r="W1030" s="23">
        <v>442</v>
      </c>
      <c r="X1030" s="23">
        <v>6</v>
      </c>
      <c r="Y1030" s="23">
        <v>1</v>
      </c>
      <c r="Z1030" s="23">
        <v>2</v>
      </c>
      <c r="AA1030" s="23">
        <v>0</v>
      </c>
      <c r="AB1030" s="23">
        <v>0</v>
      </c>
      <c r="AC1030" s="44">
        <v>0</v>
      </c>
      <c r="AD1030" s="44">
        <v>0</v>
      </c>
      <c r="AE1030" s="44">
        <v>0</v>
      </c>
      <c r="AF1030" s="44">
        <v>0</v>
      </c>
      <c r="AG1030" s="43">
        <v>12.6686</v>
      </c>
      <c r="AI1030" s="42"/>
      <c r="AJ1030" s="295" t="s">
        <v>5</v>
      </c>
      <c r="AK1030" s="23" t="s">
        <v>1542</v>
      </c>
      <c r="AL1030" s="30"/>
      <c r="AM1030" s="397">
        <f t="shared" ref="AM1030:AM1093" si="281">F1030-W1030</f>
        <v>210</v>
      </c>
      <c r="AN1030" s="397">
        <f t="shared" ref="AN1030:AO1093" si="282">G1030-X1030</f>
        <v>0</v>
      </c>
      <c r="AO1030" s="397">
        <f t="shared" si="282"/>
        <v>0</v>
      </c>
      <c r="AP1030" s="397">
        <f t="shared" ref="AP1030:AV1093" si="283">I1030-Z1030</f>
        <v>0</v>
      </c>
      <c r="AQ1030" s="397">
        <f t="shared" si="283"/>
        <v>0</v>
      </c>
      <c r="AR1030" s="397">
        <f t="shared" si="283"/>
        <v>0</v>
      </c>
      <c r="AS1030" s="397">
        <f t="shared" si="280"/>
        <v>0</v>
      </c>
      <c r="AT1030" s="397">
        <f t="shared" si="280"/>
        <v>0</v>
      </c>
      <c r="AU1030" s="397">
        <f t="shared" si="280"/>
        <v>0</v>
      </c>
      <c r="AV1030" s="397">
        <f t="shared" si="280"/>
        <v>0</v>
      </c>
      <c r="AW1030" s="314">
        <f t="shared" si="277"/>
        <v>1.7430000000000003</v>
      </c>
    </row>
    <row r="1031" spans="2:49" x14ac:dyDescent="0.25">
      <c r="B1031" s="42"/>
      <c r="C1031" s="295" t="s">
        <v>689</v>
      </c>
      <c r="D1031" s="23" t="str">
        <f>IFERROR(VLOOKUP($C1031,'World Cup Players'!B:X,3,FALSE),0)</f>
        <v>no Norway</v>
      </c>
      <c r="E1031" s="30"/>
      <c r="F1031" s="23">
        <f>IFERROR(VLOOKUP($C1031,'World Cup Players'!B:X,9,FALSE),0)</f>
        <v>465</v>
      </c>
      <c r="G1031" s="23">
        <f>IFERROR(VLOOKUP($C1031,'World Cup Players'!B:X,11,FALSE),0)</f>
        <v>7</v>
      </c>
      <c r="H1031" s="23">
        <f>IFERROR(VLOOKUP($C1031,'World Cup Players'!B:X,12,FALSE),0)</f>
        <v>0</v>
      </c>
      <c r="I1031" s="23">
        <f>IFERROR(VLOOKUP($C1031,'GAME WINNING GOALS'!A:B,2,FALSE),0)</f>
        <v>4</v>
      </c>
      <c r="J1031" s="23">
        <f>IFERROR(VLOOKUP($C1031,'World Cup Players'!B:X,17,FALSE),0)</f>
        <v>0</v>
      </c>
      <c r="K1031" s="23">
        <f>IFERROR(VLOOKUP($C1031,'World Cup Players'!B:X,18,FALSE),0)</f>
        <v>0</v>
      </c>
      <c r="L1031" s="44">
        <f>IFERROR(VLOOKUP($C1031,'World Cup GK'!B:AE,16,FALSE),0)</f>
        <v>0</v>
      </c>
      <c r="M1031" s="44">
        <f>IFERROR(VLOOKUP($C1031,'World Cup GK'!B:AE,19,FALSE),0)</f>
        <v>0</v>
      </c>
      <c r="N1031" s="44">
        <f>IFERROR(VLOOKUP($C1031,'World Cup GK'!B:AE,14,FALSE),0)</f>
        <v>0</v>
      </c>
      <c r="O1031" s="44">
        <f>IFERROR(VLOOKUP($C1031,'World Cup GK'!B:AE,11,FALSE),0)</f>
        <v>0</v>
      </c>
      <c r="P1031" s="43">
        <f t="shared" si="273"/>
        <v>14.859500000000001</v>
      </c>
      <c r="S1031" s="42"/>
      <c r="T1031" s="295" t="s">
        <v>689</v>
      </c>
      <c r="U1031" s="23" t="s">
        <v>1397</v>
      </c>
      <c r="V1031" s="30"/>
      <c r="W1031" s="23">
        <v>360</v>
      </c>
      <c r="X1031" s="23">
        <v>7</v>
      </c>
      <c r="Y1031" s="23">
        <v>0</v>
      </c>
      <c r="Z1031" s="23">
        <v>4</v>
      </c>
      <c r="AA1031" s="23">
        <v>0</v>
      </c>
      <c r="AB1031" s="23">
        <v>0</v>
      </c>
      <c r="AC1031" s="44">
        <v>0</v>
      </c>
      <c r="AD1031" s="44">
        <v>0</v>
      </c>
      <c r="AE1031" s="44">
        <v>0</v>
      </c>
      <c r="AF1031" s="44">
        <v>0</v>
      </c>
      <c r="AG1031" s="43">
        <v>13.988</v>
      </c>
      <c r="AI1031" s="42"/>
      <c r="AJ1031" s="295" t="s">
        <v>689</v>
      </c>
      <c r="AK1031" s="23" t="s">
        <v>1397</v>
      </c>
      <c r="AL1031" s="30"/>
      <c r="AM1031" s="397">
        <f t="shared" si="281"/>
        <v>105</v>
      </c>
      <c r="AN1031" s="397">
        <f t="shared" si="282"/>
        <v>0</v>
      </c>
      <c r="AO1031" s="397">
        <f t="shared" si="282"/>
        <v>0</v>
      </c>
      <c r="AP1031" s="397">
        <f t="shared" si="283"/>
        <v>0</v>
      </c>
      <c r="AQ1031" s="397">
        <f t="shared" si="283"/>
        <v>0</v>
      </c>
      <c r="AR1031" s="397">
        <f t="shared" si="283"/>
        <v>0</v>
      </c>
      <c r="AS1031" s="397">
        <f t="shared" si="280"/>
        <v>0</v>
      </c>
      <c r="AT1031" s="397">
        <f t="shared" si="280"/>
        <v>0</v>
      </c>
      <c r="AU1031" s="397">
        <f t="shared" si="280"/>
        <v>0</v>
      </c>
      <c r="AV1031" s="397">
        <f t="shared" si="280"/>
        <v>0</v>
      </c>
      <c r="AW1031" s="314">
        <f t="shared" si="277"/>
        <v>0.87150000000000105</v>
      </c>
    </row>
    <row r="1032" spans="2:49" x14ac:dyDescent="0.25">
      <c r="B1032" s="42"/>
      <c r="C1032" s="295" t="s">
        <v>247</v>
      </c>
      <c r="D1032" s="23" t="str">
        <f>IFERROR(VLOOKUP($C1032,'World Cup Players'!B:X,3,FALSE),0)</f>
        <v>nl Netherlands</v>
      </c>
      <c r="E1032" s="30"/>
      <c r="F1032" s="23">
        <f>IFERROR(VLOOKUP($C1032,'World Cup Players'!B:X,9,FALSE),0)</f>
        <v>368</v>
      </c>
      <c r="G1032" s="23">
        <f>IFERROR(VLOOKUP($C1032,'World Cup Players'!B:X,11,FALSE),0)</f>
        <v>3</v>
      </c>
      <c r="H1032" s="23">
        <f>IFERROR(VLOOKUP($C1032,'World Cup Players'!B:X,12,FALSE),0)</f>
        <v>1</v>
      </c>
      <c r="I1032" s="23">
        <f>IFERROR(VLOOKUP($C1032,'GAME WINNING GOALS'!A:B,2,FALSE),0)</f>
        <v>0</v>
      </c>
      <c r="J1032" s="23">
        <f>IFERROR(VLOOKUP($C1032,'World Cup Players'!B:X,17,FALSE),0)</f>
        <v>0</v>
      </c>
      <c r="K1032" s="23">
        <f>IFERROR(VLOOKUP($C1032,'World Cup Players'!B:X,18,FALSE),0)</f>
        <v>0</v>
      </c>
      <c r="L1032" s="44">
        <f>IFERROR(VLOOKUP($C1032,'World Cup GK'!B:AE,16,FALSE),0)</f>
        <v>0</v>
      </c>
      <c r="M1032" s="44">
        <f>IFERROR(VLOOKUP($C1032,'World Cup GK'!B:AE,19,FALSE),0)</f>
        <v>0</v>
      </c>
      <c r="N1032" s="44">
        <f>IFERROR(VLOOKUP($C1032,'World Cup GK'!B:AE,14,FALSE),0)</f>
        <v>0</v>
      </c>
      <c r="O1032" s="44">
        <f>IFERROR(VLOOKUP($C1032,'World Cup GK'!B:AE,11,FALSE),0)</f>
        <v>0</v>
      </c>
      <c r="P1032" s="43">
        <f t="shared" si="273"/>
        <v>7.0544000000000002</v>
      </c>
      <c r="S1032" s="42"/>
      <c r="T1032" s="295" t="s">
        <v>247</v>
      </c>
      <c r="U1032" s="23" t="s">
        <v>647</v>
      </c>
      <c r="V1032" s="30"/>
      <c r="W1032" s="23">
        <v>368</v>
      </c>
      <c r="X1032" s="23">
        <v>3</v>
      </c>
      <c r="Y1032" s="23">
        <v>1</v>
      </c>
      <c r="Z1032" s="23">
        <v>0</v>
      </c>
      <c r="AA1032" s="23">
        <v>0</v>
      </c>
      <c r="AB1032" s="23">
        <v>0</v>
      </c>
      <c r="AC1032" s="44">
        <v>0</v>
      </c>
      <c r="AD1032" s="44">
        <v>0</v>
      </c>
      <c r="AE1032" s="44">
        <v>0</v>
      </c>
      <c r="AF1032" s="44">
        <v>0</v>
      </c>
      <c r="AG1032" s="43">
        <v>7.0544000000000002</v>
      </c>
      <c r="AI1032" s="42"/>
      <c r="AJ1032" s="295" t="s">
        <v>247</v>
      </c>
      <c r="AK1032" s="23" t="s">
        <v>647</v>
      </c>
      <c r="AL1032" s="30"/>
      <c r="AM1032" s="397">
        <f t="shared" si="281"/>
        <v>0</v>
      </c>
      <c r="AN1032" s="397">
        <f t="shared" si="282"/>
        <v>0</v>
      </c>
      <c r="AO1032" s="397">
        <f t="shared" si="282"/>
        <v>0</v>
      </c>
      <c r="AP1032" s="397">
        <f t="shared" si="283"/>
        <v>0</v>
      </c>
      <c r="AQ1032" s="397">
        <f t="shared" si="283"/>
        <v>0</v>
      </c>
      <c r="AR1032" s="397">
        <f t="shared" si="283"/>
        <v>0</v>
      </c>
      <c r="AS1032" s="397">
        <f t="shared" si="280"/>
        <v>0</v>
      </c>
      <c r="AT1032" s="397">
        <f t="shared" si="280"/>
        <v>0</v>
      </c>
      <c r="AU1032" s="397">
        <f t="shared" si="280"/>
        <v>0</v>
      </c>
      <c r="AV1032" s="397">
        <f t="shared" si="280"/>
        <v>0</v>
      </c>
      <c r="AW1032" s="314">
        <f t="shared" ref="AW1032:AW1086" si="284">AG1032-P1032</f>
        <v>0</v>
      </c>
    </row>
    <row r="1033" spans="2:49" x14ac:dyDescent="0.25">
      <c r="B1033" s="42"/>
      <c r="C1033" s="295" t="s">
        <v>359</v>
      </c>
      <c r="D1033" s="23" t="str">
        <f>IFERROR(VLOOKUP($C1033,'World Cup Players'!B:X,3,FALSE),0)</f>
        <v>eng England</v>
      </c>
      <c r="E1033" s="30"/>
      <c r="F1033" s="23">
        <f>IFERROR(VLOOKUP($C1033,'World Cup Players'!B:X,9,FALSE),0)</f>
        <v>268</v>
      </c>
      <c r="G1033" s="23">
        <f>IFERROR(VLOOKUP($C1033,'World Cup Players'!B:X,11,FALSE),0)</f>
        <v>0</v>
      </c>
      <c r="H1033" s="23">
        <f>IFERROR(VLOOKUP($C1033,'World Cup Players'!B:X,12,FALSE),0)</f>
        <v>3</v>
      </c>
      <c r="I1033" s="23">
        <f>IFERROR(VLOOKUP($C1033,'GAME WINNING GOALS'!A:B,2,FALSE),0)</f>
        <v>0</v>
      </c>
      <c r="J1033" s="23">
        <f>IFERROR(VLOOKUP($C1033,'World Cup Players'!B:X,17,FALSE),0)</f>
        <v>0</v>
      </c>
      <c r="K1033" s="23">
        <f>IFERROR(VLOOKUP($C1033,'World Cup Players'!B:X,18,FALSE),0)</f>
        <v>0</v>
      </c>
      <c r="L1033" s="44">
        <f>IFERROR(VLOOKUP($C1033,'World Cup GK'!B:AE,16,FALSE),0)</f>
        <v>0</v>
      </c>
      <c r="M1033" s="44">
        <f>IFERROR(VLOOKUP($C1033,'World Cup GK'!B:AE,19,FALSE),0)</f>
        <v>0</v>
      </c>
      <c r="N1033" s="44">
        <f>IFERROR(VLOOKUP($C1033,'World Cup GK'!B:AE,14,FALSE),0)</f>
        <v>0</v>
      </c>
      <c r="O1033" s="44">
        <f>IFERROR(VLOOKUP($C1033,'World Cup GK'!B:AE,11,FALSE),0)</f>
        <v>0</v>
      </c>
      <c r="P1033" s="43">
        <f t="shared" si="273"/>
        <v>5.2244000000000002</v>
      </c>
      <c r="S1033" s="42"/>
      <c r="T1033" s="295" t="s">
        <v>359</v>
      </c>
      <c r="U1033" s="23" t="s">
        <v>1542</v>
      </c>
      <c r="V1033" s="30"/>
      <c r="W1033" s="23">
        <v>193</v>
      </c>
      <c r="X1033" s="23">
        <v>0</v>
      </c>
      <c r="Y1033" s="23">
        <v>3</v>
      </c>
      <c r="Z1033" s="23">
        <v>0</v>
      </c>
      <c r="AA1033" s="23">
        <v>0</v>
      </c>
      <c r="AB1033" s="23">
        <v>0</v>
      </c>
      <c r="AC1033" s="44">
        <v>0</v>
      </c>
      <c r="AD1033" s="44">
        <v>0</v>
      </c>
      <c r="AE1033" s="44">
        <v>0</v>
      </c>
      <c r="AF1033" s="44">
        <v>0</v>
      </c>
      <c r="AG1033" s="43">
        <v>4.6019000000000005</v>
      </c>
      <c r="AI1033" s="42"/>
      <c r="AJ1033" s="295" t="s">
        <v>359</v>
      </c>
      <c r="AK1033" s="23" t="s">
        <v>1542</v>
      </c>
      <c r="AL1033" s="30"/>
      <c r="AM1033" s="397">
        <f t="shared" si="281"/>
        <v>75</v>
      </c>
      <c r="AN1033" s="397">
        <f t="shared" si="282"/>
        <v>0</v>
      </c>
      <c r="AO1033" s="397">
        <f t="shared" si="282"/>
        <v>0</v>
      </c>
      <c r="AP1033" s="397">
        <f t="shared" si="283"/>
        <v>0</v>
      </c>
      <c r="AQ1033" s="397">
        <f t="shared" si="283"/>
        <v>0</v>
      </c>
      <c r="AR1033" s="397">
        <f t="shared" si="283"/>
        <v>0</v>
      </c>
      <c r="AS1033" s="397">
        <f t="shared" si="280"/>
        <v>0</v>
      </c>
      <c r="AT1033" s="397">
        <f t="shared" si="280"/>
        <v>0</v>
      </c>
      <c r="AU1033" s="397">
        <f t="shared" si="280"/>
        <v>0</v>
      </c>
      <c r="AV1033" s="397">
        <f t="shared" si="280"/>
        <v>0</v>
      </c>
      <c r="AW1033" s="314">
        <f>P1033-AG1033</f>
        <v>0.62249999999999961</v>
      </c>
    </row>
    <row r="1034" spans="2:49" x14ac:dyDescent="0.25">
      <c r="B1034" s="42"/>
      <c r="C1034" s="295" t="s">
        <v>649</v>
      </c>
      <c r="D1034" s="23" t="str">
        <f>IFERROR(VLOOKUP($C1034,'World Cup Players'!B:X,3,FALSE),0)</f>
        <v>nl Netherlands</v>
      </c>
      <c r="E1034" s="30"/>
      <c r="F1034" s="23">
        <f>IFERROR(VLOOKUP($C1034,'World Cup Players'!B:X,9,FALSE),0)</f>
        <v>185</v>
      </c>
      <c r="G1034" s="23">
        <f>IFERROR(VLOOKUP($C1034,'World Cup Players'!B:X,11,FALSE),0)</f>
        <v>0</v>
      </c>
      <c r="H1034" s="23">
        <f>IFERROR(VLOOKUP($C1034,'World Cup Players'!B:X,12,FALSE),0)</f>
        <v>0</v>
      </c>
      <c r="I1034" s="23">
        <f>IFERROR(VLOOKUP($C1034,'GAME WINNING GOALS'!A:B,2,FALSE),0)</f>
        <v>0</v>
      </c>
      <c r="J1034" s="23">
        <f>IFERROR(VLOOKUP($C1034,'World Cup Players'!B:X,17,FALSE),0)</f>
        <v>0</v>
      </c>
      <c r="K1034" s="23">
        <f>IFERROR(VLOOKUP($C1034,'World Cup Players'!B:X,18,FALSE),0)</f>
        <v>0</v>
      </c>
      <c r="L1034" s="44">
        <f>IFERROR(VLOOKUP($C1034,'World Cup GK'!B:AE,16,FALSE),0)</f>
        <v>0</v>
      </c>
      <c r="M1034" s="44">
        <f>IFERROR(VLOOKUP($C1034,'World Cup GK'!B:AE,19,FALSE),0)</f>
        <v>0</v>
      </c>
      <c r="N1034" s="44">
        <f>IFERROR(VLOOKUP($C1034,'World Cup GK'!B:AE,14,FALSE),0)</f>
        <v>0</v>
      </c>
      <c r="O1034" s="44">
        <f>IFERROR(VLOOKUP($C1034,'World Cup GK'!B:AE,11,FALSE),0)</f>
        <v>0</v>
      </c>
      <c r="P1034" s="43">
        <f t="shared" si="273"/>
        <v>1.5355000000000001</v>
      </c>
      <c r="S1034" s="42"/>
      <c r="T1034" s="295" t="s">
        <v>649</v>
      </c>
      <c r="U1034" s="23" t="s">
        <v>647</v>
      </c>
      <c r="V1034" s="30"/>
      <c r="W1034" s="23">
        <v>185</v>
      </c>
      <c r="X1034" s="23">
        <v>0</v>
      </c>
      <c r="Y1034" s="23">
        <v>0</v>
      </c>
      <c r="Z1034" s="23">
        <v>0</v>
      </c>
      <c r="AA1034" s="23">
        <v>0</v>
      </c>
      <c r="AB1034" s="23">
        <v>0</v>
      </c>
      <c r="AC1034" s="44">
        <v>0</v>
      </c>
      <c r="AD1034" s="44">
        <v>0</v>
      </c>
      <c r="AE1034" s="44">
        <v>0</v>
      </c>
      <c r="AF1034" s="44">
        <v>0</v>
      </c>
      <c r="AG1034" s="43">
        <v>1.5355000000000001</v>
      </c>
      <c r="AI1034" s="42"/>
      <c r="AJ1034" s="295" t="s">
        <v>649</v>
      </c>
      <c r="AK1034" s="23" t="s">
        <v>647</v>
      </c>
      <c r="AL1034" s="30"/>
      <c r="AM1034" s="397">
        <f t="shared" si="281"/>
        <v>0</v>
      </c>
      <c r="AN1034" s="397">
        <f t="shared" si="282"/>
        <v>0</v>
      </c>
      <c r="AO1034" s="397">
        <f t="shared" si="282"/>
        <v>0</v>
      </c>
      <c r="AP1034" s="397">
        <f t="shared" si="283"/>
        <v>0</v>
      </c>
      <c r="AQ1034" s="397">
        <f t="shared" si="283"/>
        <v>0</v>
      </c>
      <c r="AR1034" s="397">
        <f t="shared" si="283"/>
        <v>0</v>
      </c>
      <c r="AS1034" s="397">
        <f t="shared" si="280"/>
        <v>0</v>
      </c>
      <c r="AT1034" s="397">
        <f t="shared" si="280"/>
        <v>0</v>
      </c>
      <c r="AU1034" s="397">
        <f t="shared" si="280"/>
        <v>0</v>
      </c>
      <c r="AV1034" s="397">
        <f t="shared" si="280"/>
        <v>0</v>
      </c>
      <c r="AW1034" s="314">
        <f t="shared" si="284"/>
        <v>0</v>
      </c>
    </row>
    <row r="1035" spans="2:49" x14ac:dyDescent="0.25">
      <c r="B1035" s="42"/>
      <c r="C1035" s="295" t="s">
        <v>1281</v>
      </c>
      <c r="D1035" s="23" t="str">
        <f>IFERROR(VLOOKUP($C1035,'World Cup Players'!B:X,3,FALSE),0)</f>
        <v>be Belgium</v>
      </c>
      <c r="E1035" s="30"/>
      <c r="F1035" s="23">
        <f>IFERROR(VLOOKUP($C1035,'World Cup Players'!B:X,9,FALSE),0)</f>
        <v>309</v>
      </c>
      <c r="G1035" s="23">
        <f>IFERROR(VLOOKUP($C1035,'World Cup Players'!B:X,11,FALSE),0)</f>
        <v>0</v>
      </c>
      <c r="H1035" s="23">
        <f>IFERROR(VLOOKUP($C1035,'World Cup Players'!B:X,12,FALSE),0)</f>
        <v>0</v>
      </c>
      <c r="I1035" s="23">
        <f>IFERROR(VLOOKUP($C1035,'GAME WINNING GOALS'!A:B,2,FALSE),0)</f>
        <v>0</v>
      </c>
      <c r="J1035" s="23">
        <f>IFERROR(VLOOKUP($C1035,'World Cup Players'!B:X,17,FALSE),0)</f>
        <v>0</v>
      </c>
      <c r="K1035" s="23">
        <f>IFERROR(VLOOKUP($C1035,'World Cup Players'!B:X,18,FALSE),0)</f>
        <v>0</v>
      </c>
      <c r="L1035" s="44">
        <f>IFERROR(VLOOKUP($C1035,'World Cup GK'!B:AE,16,FALSE),0)</f>
        <v>0</v>
      </c>
      <c r="M1035" s="44">
        <f>IFERROR(VLOOKUP($C1035,'World Cup GK'!B:AE,19,FALSE),0)</f>
        <v>0</v>
      </c>
      <c r="N1035" s="44">
        <f>IFERROR(VLOOKUP($C1035,'World Cup GK'!B:AE,14,FALSE),0)</f>
        <v>0</v>
      </c>
      <c r="O1035" s="44">
        <f>IFERROR(VLOOKUP($C1035,'World Cup GK'!B:AE,11,FALSE),0)</f>
        <v>0</v>
      </c>
      <c r="P1035" s="43">
        <f t="shared" si="273"/>
        <v>2.5647000000000002</v>
      </c>
      <c r="S1035" s="42"/>
      <c r="T1035" s="295" t="s">
        <v>1281</v>
      </c>
      <c r="U1035" s="23" t="s">
        <v>1270</v>
      </c>
      <c r="V1035" s="30"/>
      <c r="W1035" s="23">
        <v>219</v>
      </c>
      <c r="X1035" s="23">
        <v>0</v>
      </c>
      <c r="Y1035" s="23">
        <v>0</v>
      </c>
      <c r="Z1035" s="23">
        <v>0</v>
      </c>
      <c r="AA1035" s="23">
        <v>0</v>
      </c>
      <c r="AB1035" s="23">
        <v>0</v>
      </c>
      <c r="AC1035" s="44">
        <v>0</v>
      </c>
      <c r="AD1035" s="44">
        <v>0</v>
      </c>
      <c r="AE1035" s="44">
        <v>0</v>
      </c>
      <c r="AF1035" s="44">
        <v>0</v>
      </c>
      <c r="AG1035" s="43">
        <v>1.8177000000000001</v>
      </c>
      <c r="AI1035" s="42"/>
      <c r="AJ1035" s="295" t="s">
        <v>1281</v>
      </c>
      <c r="AK1035" s="23" t="s">
        <v>1270</v>
      </c>
      <c r="AL1035" s="30"/>
      <c r="AM1035" s="397">
        <f t="shared" si="281"/>
        <v>90</v>
      </c>
      <c r="AN1035" s="397">
        <f t="shared" si="282"/>
        <v>0</v>
      </c>
      <c r="AO1035" s="397">
        <f t="shared" si="282"/>
        <v>0</v>
      </c>
      <c r="AP1035" s="397">
        <f t="shared" si="283"/>
        <v>0</v>
      </c>
      <c r="AQ1035" s="397">
        <f t="shared" si="283"/>
        <v>0</v>
      </c>
      <c r="AR1035" s="397">
        <f t="shared" si="283"/>
        <v>0</v>
      </c>
      <c r="AS1035" s="397">
        <f t="shared" si="280"/>
        <v>0</v>
      </c>
      <c r="AT1035" s="397">
        <f t="shared" si="280"/>
        <v>0</v>
      </c>
      <c r="AU1035" s="397">
        <f t="shared" si="280"/>
        <v>0</v>
      </c>
      <c r="AV1035" s="397">
        <f t="shared" si="280"/>
        <v>0</v>
      </c>
      <c r="AW1035" s="314">
        <f>P1035-AG1035</f>
        <v>0.74700000000000011</v>
      </c>
    </row>
    <row r="1036" spans="2:49" x14ac:dyDescent="0.25">
      <c r="B1036" s="42"/>
      <c r="C1036" s="295" t="s">
        <v>352</v>
      </c>
      <c r="D1036" s="23" t="str">
        <f>IFERROR(VLOOKUP($C1036,'World Cup Players'!B:X,3,FALSE),0)</f>
        <v>ec Ecuador</v>
      </c>
      <c r="E1036" s="30"/>
      <c r="F1036" s="23">
        <f>IFERROR(VLOOKUP($C1036,'World Cup Players'!B:X,9,FALSE),0)</f>
        <v>287</v>
      </c>
      <c r="G1036" s="23">
        <f>IFERROR(VLOOKUP($C1036,'World Cup Players'!B:X,11,FALSE),0)</f>
        <v>0</v>
      </c>
      <c r="H1036" s="23">
        <f>IFERROR(VLOOKUP($C1036,'World Cup Players'!B:X,12,FALSE),0)</f>
        <v>0</v>
      </c>
      <c r="I1036" s="23">
        <f>IFERROR(VLOOKUP($C1036,'GAME WINNING GOALS'!A:B,2,FALSE),0)</f>
        <v>0</v>
      </c>
      <c r="J1036" s="23">
        <f>IFERROR(VLOOKUP($C1036,'World Cup Players'!B:X,17,FALSE),0)</f>
        <v>0</v>
      </c>
      <c r="K1036" s="23">
        <f>IFERROR(VLOOKUP($C1036,'World Cup Players'!B:X,18,FALSE),0)</f>
        <v>0</v>
      </c>
      <c r="L1036" s="44">
        <f>IFERROR(VLOOKUP($C1036,'World Cup GK'!B:AE,16,FALSE),0)</f>
        <v>0</v>
      </c>
      <c r="M1036" s="44">
        <f>IFERROR(VLOOKUP($C1036,'World Cup GK'!B:AE,19,FALSE),0)</f>
        <v>0</v>
      </c>
      <c r="N1036" s="44">
        <f>IFERROR(VLOOKUP($C1036,'World Cup GK'!B:AE,14,FALSE),0)</f>
        <v>0</v>
      </c>
      <c r="O1036" s="44">
        <f>IFERROR(VLOOKUP($C1036,'World Cup GK'!B:AE,11,FALSE),0)</f>
        <v>0</v>
      </c>
      <c r="P1036" s="43">
        <f t="shared" si="273"/>
        <v>2.3820999999999999</v>
      </c>
      <c r="S1036" s="42"/>
      <c r="T1036" s="295" t="s">
        <v>352</v>
      </c>
      <c r="U1036" s="23" t="s">
        <v>1104</v>
      </c>
      <c r="V1036" s="30"/>
      <c r="W1036" s="23">
        <v>287</v>
      </c>
      <c r="X1036" s="23">
        <v>0</v>
      </c>
      <c r="Y1036" s="23">
        <v>0</v>
      </c>
      <c r="Z1036" s="23">
        <v>0</v>
      </c>
      <c r="AA1036" s="23">
        <v>0</v>
      </c>
      <c r="AB1036" s="23">
        <v>0</v>
      </c>
      <c r="AC1036" s="44">
        <v>0</v>
      </c>
      <c r="AD1036" s="44">
        <v>0</v>
      </c>
      <c r="AE1036" s="44">
        <v>0</v>
      </c>
      <c r="AF1036" s="44">
        <v>0</v>
      </c>
      <c r="AG1036" s="43">
        <v>2.3820999999999999</v>
      </c>
      <c r="AI1036" s="42"/>
      <c r="AJ1036" s="295" t="s">
        <v>352</v>
      </c>
      <c r="AK1036" s="23" t="s">
        <v>1104</v>
      </c>
      <c r="AL1036" s="30"/>
      <c r="AM1036" s="397">
        <f t="shared" si="281"/>
        <v>0</v>
      </c>
      <c r="AN1036" s="397">
        <f t="shared" si="282"/>
        <v>0</v>
      </c>
      <c r="AO1036" s="397">
        <f t="shared" si="282"/>
        <v>0</v>
      </c>
      <c r="AP1036" s="397">
        <f t="shared" si="283"/>
        <v>0</v>
      </c>
      <c r="AQ1036" s="397">
        <f t="shared" si="283"/>
        <v>0</v>
      </c>
      <c r="AR1036" s="397">
        <f t="shared" si="283"/>
        <v>0</v>
      </c>
      <c r="AS1036" s="397">
        <f t="shared" si="280"/>
        <v>0</v>
      </c>
      <c r="AT1036" s="397">
        <f t="shared" si="280"/>
        <v>0</v>
      </c>
      <c r="AU1036" s="397">
        <f t="shared" si="280"/>
        <v>0</v>
      </c>
      <c r="AV1036" s="397">
        <f t="shared" si="280"/>
        <v>0</v>
      </c>
      <c r="AW1036" s="314">
        <f t="shared" si="284"/>
        <v>0</v>
      </c>
    </row>
    <row r="1037" spans="2:49" x14ac:dyDescent="0.25">
      <c r="B1037" s="42"/>
      <c r="C1037" s="295" t="s">
        <v>508</v>
      </c>
      <c r="D1037" s="23" t="str">
        <f>IFERROR(VLOOKUP($C1037,'World Cup Players'!B:X,3,FALSE),0)</f>
        <v>gh Ghana</v>
      </c>
      <c r="E1037" s="30"/>
      <c r="F1037" s="23">
        <f>IFERROR(VLOOKUP($C1037,'World Cup Players'!B:X,9,FALSE),0)</f>
        <v>360</v>
      </c>
      <c r="G1037" s="23">
        <f>IFERROR(VLOOKUP($C1037,'World Cup Players'!B:X,11,FALSE),0)</f>
        <v>0</v>
      </c>
      <c r="H1037" s="23">
        <f>IFERROR(VLOOKUP($C1037,'World Cup Players'!B:X,12,FALSE),0)</f>
        <v>0</v>
      </c>
      <c r="I1037" s="23">
        <f>IFERROR(VLOOKUP($C1037,'GAME WINNING GOALS'!A:B,2,FALSE),0)</f>
        <v>0</v>
      </c>
      <c r="J1037" s="23">
        <f>IFERROR(VLOOKUP($C1037,'World Cup Players'!B:X,17,FALSE),0)</f>
        <v>0</v>
      </c>
      <c r="K1037" s="23">
        <f>IFERROR(VLOOKUP($C1037,'World Cup Players'!B:X,18,FALSE),0)</f>
        <v>0</v>
      </c>
      <c r="L1037" s="44">
        <f>IFERROR(VLOOKUP($C1037,'World Cup GK'!B:AE,16,FALSE),0)</f>
        <v>0</v>
      </c>
      <c r="M1037" s="44">
        <f>IFERROR(VLOOKUP($C1037,'World Cup GK'!B:AE,19,FALSE),0)</f>
        <v>0</v>
      </c>
      <c r="N1037" s="44">
        <f>IFERROR(VLOOKUP($C1037,'World Cup GK'!B:AE,14,FALSE),0)</f>
        <v>0</v>
      </c>
      <c r="O1037" s="44">
        <f>IFERROR(VLOOKUP($C1037,'World Cup GK'!B:AE,11,FALSE),0)</f>
        <v>0</v>
      </c>
      <c r="P1037" s="43">
        <f t="shared" si="273"/>
        <v>2.988</v>
      </c>
      <c r="S1037" s="42"/>
      <c r="T1037" s="295" t="s">
        <v>508</v>
      </c>
      <c r="U1037" s="23" t="s">
        <v>1534</v>
      </c>
      <c r="V1037" s="30"/>
      <c r="W1037" s="23">
        <v>360</v>
      </c>
      <c r="X1037" s="23">
        <v>0</v>
      </c>
      <c r="Y1037" s="23">
        <v>0</v>
      </c>
      <c r="Z1037" s="23">
        <v>0</v>
      </c>
      <c r="AA1037" s="23">
        <v>0</v>
      </c>
      <c r="AB1037" s="23">
        <v>0</v>
      </c>
      <c r="AC1037" s="44">
        <v>0</v>
      </c>
      <c r="AD1037" s="44">
        <v>0</v>
      </c>
      <c r="AE1037" s="44">
        <v>0</v>
      </c>
      <c r="AF1037" s="44">
        <v>0</v>
      </c>
      <c r="AG1037" s="43">
        <v>2.988</v>
      </c>
      <c r="AI1037" s="42"/>
      <c r="AJ1037" s="295" t="s">
        <v>508</v>
      </c>
      <c r="AK1037" s="23" t="s">
        <v>1534</v>
      </c>
      <c r="AL1037" s="30"/>
      <c r="AM1037" s="397">
        <f t="shared" si="281"/>
        <v>0</v>
      </c>
      <c r="AN1037" s="397">
        <f t="shared" si="282"/>
        <v>0</v>
      </c>
      <c r="AO1037" s="397">
        <f t="shared" si="282"/>
        <v>0</v>
      </c>
      <c r="AP1037" s="397">
        <f t="shared" si="283"/>
        <v>0</v>
      </c>
      <c r="AQ1037" s="397">
        <f t="shared" si="283"/>
        <v>0</v>
      </c>
      <c r="AR1037" s="397">
        <f t="shared" si="283"/>
        <v>0</v>
      </c>
      <c r="AS1037" s="397">
        <f t="shared" si="280"/>
        <v>0</v>
      </c>
      <c r="AT1037" s="397">
        <f t="shared" si="280"/>
        <v>0</v>
      </c>
      <c r="AU1037" s="397">
        <f t="shared" si="280"/>
        <v>0</v>
      </c>
      <c r="AV1037" s="397">
        <f t="shared" si="280"/>
        <v>0</v>
      </c>
      <c r="AW1037" s="314">
        <f t="shared" si="284"/>
        <v>0</v>
      </c>
    </row>
    <row r="1038" spans="2:49" x14ac:dyDescent="0.25">
      <c r="B1038" s="42"/>
      <c r="C1038" s="295" t="s">
        <v>225</v>
      </c>
      <c r="D1038" s="23" t="str">
        <f>IFERROR(VLOOKUP($C1038,'World Cup Players'!B:X,3,FALSE),0)</f>
        <v>eng England</v>
      </c>
      <c r="E1038" s="30"/>
      <c r="F1038" s="23">
        <f>IFERROR(VLOOKUP($C1038,'World Cup Players'!B:X,9,FALSE),0)</f>
        <v>602</v>
      </c>
      <c r="G1038" s="23">
        <f>IFERROR(VLOOKUP($C1038,'World Cup Players'!B:X,11,FALSE),0)</f>
        <v>6</v>
      </c>
      <c r="H1038" s="23">
        <f>IFERROR(VLOOKUP($C1038,'World Cup Players'!B:X,12,FALSE),0)</f>
        <v>1</v>
      </c>
      <c r="I1038" s="23">
        <f>IFERROR(VLOOKUP($C1038,'GAME WINNING GOALS'!A:B,2,FALSE),0)</f>
        <v>3</v>
      </c>
      <c r="J1038" s="23">
        <f>IFERROR(VLOOKUP($C1038,'World Cup Players'!B:X,17,FALSE),0)</f>
        <v>1</v>
      </c>
      <c r="K1038" s="23">
        <f>IFERROR(VLOOKUP($C1038,'World Cup Players'!B:X,18,FALSE),0)</f>
        <v>0</v>
      </c>
      <c r="L1038" s="44">
        <f>IFERROR(VLOOKUP($C1038,'World Cup GK'!B:AE,16,FALSE),0)</f>
        <v>0</v>
      </c>
      <c r="M1038" s="44">
        <f>IFERROR(VLOOKUP($C1038,'World Cup GK'!B:AE,19,FALSE),0)</f>
        <v>0</v>
      </c>
      <c r="N1038" s="44">
        <f>IFERROR(VLOOKUP($C1038,'World Cup GK'!B:AE,14,FALSE),0)</f>
        <v>0</v>
      </c>
      <c r="O1038" s="44">
        <f>IFERROR(VLOOKUP($C1038,'World Cup GK'!B:AE,11,FALSE),0)</f>
        <v>0</v>
      </c>
      <c r="P1038" s="43">
        <f t="shared" si="273"/>
        <v>14.746600000000001</v>
      </c>
      <c r="S1038" s="42"/>
      <c r="T1038" s="295" t="s">
        <v>225</v>
      </c>
      <c r="U1038" s="23" t="s">
        <v>1542</v>
      </c>
      <c r="V1038" s="30"/>
      <c r="W1038" s="23">
        <v>402</v>
      </c>
      <c r="X1038" s="23">
        <v>4</v>
      </c>
      <c r="Y1038" s="23">
        <v>1</v>
      </c>
      <c r="Z1038" s="23">
        <v>2</v>
      </c>
      <c r="AA1038" s="23">
        <v>1</v>
      </c>
      <c r="AB1038" s="23">
        <v>0</v>
      </c>
      <c r="AC1038" s="44">
        <v>0</v>
      </c>
      <c r="AD1038" s="44">
        <v>0</v>
      </c>
      <c r="AE1038" s="44">
        <v>0</v>
      </c>
      <c r="AF1038" s="44">
        <v>0</v>
      </c>
      <c r="AG1038" s="43">
        <v>10.086600000000001</v>
      </c>
      <c r="AI1038" s="42"/>
      <c r="AJ1038" s="295" t="s">
        <v>225</v>
      </c>
      <c r="AK1038" s="23" t="s">
        <v>1542</v>
      </c>
      <c r="AL1038" s="30"/>
      <c r="AM1038" s="397">
        <f t="shared" si="281"/>
        <v>200</v>
      </c>
      <c r="AN1038" s="397">
        <f t="shared" si="282"/>
        <v>2</v>
      </c>
      <c r="AO1038" s="397">
        <f t="shared" si="282"/>
        <v>0</v>
      </c>
      <c r="AP1038" s="397">
        <f t="shared" si="283"/>
        <v>1</v>
      </c>
      <c r="AQ1038" s="397">
        <f t="shared" si="283"/>
        <v>0</v>
      </c>
      <c r="AR1038" s="397">
        <f t="shared" si="283"/>
        <v>0</v>
      </c>
      <c r="AS1038" s="397">
        <f t="shared" si="280"/>
        <v>0</v>
      </c>
      <c r="AT1038" s="397">
        <f t="shared" si="280"/>
        <v>0</v>
      </c>
      <c r="AU1038" s="397">
        <f t="shared" si="280"/>
        <v>0</v>
      </c>
      <c r="AV1038" s="397">
        <f t="shared" si="280"/>
        <v>0</v>
      </c>
      <c r="AW1038" s="314">
        <f t="shared" ref="AW1038:AW1039" si="285">P1038-AG1038</f>
        <v>4.66</v>
      </c>
    </row>
    <row r="1039" spans="2:49" x14ac:dyDescent="0.25">
      <c r="B1039" s="42"/>
      <c r="C1039" s="295" t="s">
        <v>720</v>
      </c>
      <c r="D1039" s="23" t="str">
        <f>IFERROR(VLOOKUP($C1039,'World Cup Players'!B:X,3,FALSE),0)</f>
        <v>fr France</v>
      </c>
      <c r="E1039" s="30"/>
      <c r="F1039" s="23">
        <f>IFERROR(VLOOKUP($C1039,'World Cup Players'!B:X,9,FALSE),0)</f>
        <v>556</v>
      </c>
      <c r="G1039" s="23">
        <f>IFERROR(VLOOKUP($C1039,'World Cup Players'!B:X,11,FALSE),0)</f>
        <v>0</v>
      </c>
      <c r="H1039" s="23">
        <f>IFERROR(VLOOKUP($C1039,'World Cup Players'!B:X,12,FALSE),0)</f>
        <v>5</v>
      </c>
      <c r="I1039" s="23">
        <f>IFERROR(VLOOKUP($C1039,'GAME WINNING GOALS'!A:B,2,FALSE),0)</f>
        <v>0</v>
      </c>
      <c r="J1039" s="23">
        <f>IFERROR(VLOOKUP($C1039,'World Cup Players'!B:X,17,FALSE),0)</f>
        <v>1</v>
      </c>
      <c r="K1039" s="23">
        <f>IFERROR(VLOOKUP($C1039,'World Cup Players'!B:X,18,FALSE),0)</f>
        <v>0</v>
      </c>
      <c r="L1039" s="44">
        <f>IFERROR(VLOOKUP($C1039,'World Cup GK'!B:AE,16,FALSE),0)</f>
        <v>0</v>
      </c>
      <c r="M1039" s="44">
        <f>IFERROR(VLOOKUP($C1039,'World Cup GK'!B:AE,19,FALSE),0)</f>
        <v>0</v>
      </c>
      <c r="N1039" s="44">
        <f>IFERROR(VLOOKUP($C1039,'World Cup GK'!B:AE,14,FALSE),0)</f>
        <v>0</v>
      </c>
      <c r="O1039" s="44">
        <f>IFERROR(VLOOKUP($C1039,'World Cup GK'!B:AE,11,FALSE),0)</f>
        <v>0</v>
      </c>
      <c r="P1039" s="43">
        <f t="shared" si="273"/>
        <v>9.3647999999999989</v>
      </c>
      <c r="S1039" s="42"/>
      <c r="T1039" s="295" t="s">
        <v>720</v>
      </c>
      <c r="U1039" s="23" t="s">
        <v>1420</v>
      </c>
      <c r="V1039" s="30"/>
      <c r="W1039" s="23">
        <v>395</v>
      </c>
      <c r="X1039" s="23">
        <v>0</v>
      </c>
      <c r="Y1039" s="23">
        <v>5</v>
      </c>
      <c r="Z1039" s="23">
        <v>0</v>
      </c>
      <c r="AA1039" s="23">
        <v>1</v>
      </c>
      <c r="AB1039" s="23">
        <v>0</v>
      </c>
      <c r="AC1039" s="44">
        <v>0</v>
      </c>
      <c r="AD1039" s="44">
        <v>0</v>
      </c>
      <c r="AE1039" s="44">
        <v>0</v>
      </c>
      <c r="AF1039" s="44">
        <v>0</v>
      </c>
      <c r="AG1039" s="43">
        <v>8.0285000000000011</v>
      </c>
      <c r="AI1039" s="42"/>
      <c r="AJ1039" s="295" t="s">
        <v>720</v>
      </c>
      <c r="AK1039" s="23" t="s">
        <v>1420</v>
      </c>
      <c r="AL1039" s="30"/>
      <c r="AM1039" s="397">
        <f t="shared" si="281"/>
        <v>161</v>
      </c>
      <c r="AN1039" s="397">
        <f t="shared" si="282"/>
        <v>0</v>
      </c>
      <c r="AO1039" s="397">
        <f t="shared" si="282"/>
        <v>0</v>
      </c>
      <c r="AP1039" s="397">
        <f t="shared" si="283"/>
        <v>0</v>
      </c>
      <c r="AQ1039" s="397">
        <f t="shared" si="283"/>
        <v>0</v>
      </c>
      <c r="AR1039" s="397">
        <f t="shared" si="283"/>
        <v>0</v>
      </c>
      <c r="AS1039" s="397">
        <f t="shared" si="280"/>
        <v>0</v>
      </c>
      <c r="AT1039" s="397">
        <f t="shared" si="280"/>
        <v>0</v>
      </c>
      <c r="AU1039" s="397">
        <f t="shared" si="280"/>
        <v>0</v>
      </c>
      <c r="AV1039" s="397">
        <f t="shared" si="280"/>
        <v>0</v>
      </c>
      <c r="AW1039" s="314">
        <f t="shared" si="285"/>
        <v>1.3362999999999978</v>
      </c>
    </row>
    <row r="1040" spans="2:49" x14ac:dyDescent="0.25">
      <c r="B1040" s="42"/>
      <c r="C1040" s="295" t="s">
        <v>723</v>
      </c>
      <c r="D1040" s="23" t="str">
        <f>IFERROR(VLOOKUP($C1040,'World Cup Players'!B:X,3,FALSE),0)</f>
        <v>ci Côte d'Ivoire</v>
      </c>
      <c r="E1040" s="30"/>
      <c r="F1040" s="23">
        <f>IFERROR(VLOOKUP($C1040,'World Cup Players'!B:X,9,FALSE),0)</f>
        <v>346</v>
      </c>
      <c r="G1040" s="23">
        <f>IFERROR(VLOOKUP($C1040,'World Cup Players'!B:X,11,FALSE),0)</f>
        <v>1</v>
      </c>
      <c r="H1040" s="23">
        <f>IFERROR(VLOOKUP($C1040,'World Cup Players'!B:X,12,FALSE),0)</f>
        <v>0</v>
      </c>
      <c r="I1040" s="23">
        <f>IFERROR(VLOOKUP($C1040,'GAME WINNING GOALS'!A:B,2,FALSE),0)</f>
        <v>0</v>
      </c>
      <c r="J1040" s="23">
        <f>IFERROR(VLOOKUP($C1040,'World Cup Players'!B:X,17,FALSE),0)</f>
        <v>1</v>
      </c>
      <c r="K1040" s="23">
        <f>IFERROR(VLOOKUP($C1040,'World Cup Players'!B:X,18,FALSE),0)</f>
        <v>0</v>
      </c>
      <c r="L1040" s="44">
        <f>IFERROR(VLOOKUP($C1040,'World Cup GK'!B:AE,16,FALSE),0)</f>
        <v>0</v>
      </c>
      <c r="M1040" s="44">
        <f>IFERROR(VLOOKUP($C1040,'World Cup GK'!B:AE,19,FALSE),0)</f>
        <v>0</v>
      </c>
      <c r="N1040" s="44">
        <f>IFERROR(VLOOKUP($C1040,'World Cup GK'!B:AE,14,FALSE),0)</f>
        <v>0</v>
      </c>
      <c r="O1040" s="44">
        <f>IFERROR(VLOOKUP($C1040,'World Cup GK'!B:AE,11,FALSE),0)</f>
        <v>0</v>
      </c>
      <c r="P1040" s="43">
        <f t="shared" si="273"/>
        <v>3.6217999999999999</v>
      </c>
      <c r="S1040" s="42"/>
      <c r="T1040" s="295" t="s">
        <v>723</v>
      </c>
      <c r="U1040" s="23" t="s">
        <v>1103</v>
      </c>
      <c r="V1040" s="30"/>
      <c r="W1040" s="23">
        <v>346</v>
      </c>
      <c r="X1040" s="23">
        <v>1</v>
      </c>
      <c r="Y1040" s="23">
        <v>0</v>
      </c>
      <c r="Z1040" s="23">
        <v>0</v>
      </c>
      <c r="AA1040" s="23">
        <v>1</v>
      </c>
      <c r="AB1040" s="23">
        <v>0</v>
      </c>
      <c r="AC1040" s="44">
        <v>0</v>
      </c>
      <c r="AD1040" s="44">
        <v>0</v>
      </c>
      <c r="AE1040" s="44">
        <v>0</v>
      </c>
      <c r="AF1040" s="44">
        <v>0</v>
      </c>
      <c r="AG1040" s="43">
        <v>3.6217999999999999</v>
      </c>
      <c r="AI1040" s="42"/>
      <c r="AJ1040" s="295" t="s">
        <v>723</v>
      </c>
      <c r="AK1040" s="23" t="s">
        <v>1103</v>
      </c>
      <c r="AL1040" s="30"/>
      <c r="AM1040" s="397">
        <f t="shared" si="281"/>
        <v>0</v>
      </c>
      <c r="AN1040" s="397">
        <f t="shared" si="282"/>
        <v>0</v>
      </c>
      <c r="AO1040" s="397">
        <f t="shared" si="282"/>
        <v>0</v>
      </c>
      <c r="AP1040" s="397">
        <f t="shared" si="283"/>
        <v>0</v>
      </c>
      <c r="AQ1040" s="397">
        <f t="shared" si="283"/>
        <v>0</v>
      </c>
      <c r="AR1040" s="397">
        <f t="shared" si="283"/>
        <v>0</v>
      </c>
      <c r="AS1040" s="397">
        <f t="shared" si="280"/>
        <v>0</v>
      </c>
      <c r="AT1040" s="397">
        <f t="shared" si="280"/>
        <v>0</v>
      </c>
      <c r="AU1040" s="397">
        <f t="shared" si="280"/>
        <v>0</v>
      </c>
      <c r="AV1040" s="397">
        <f t="shared" si="280"/>
        <v>0</v>
      </c>
      <c r="AW1040" s="314">
        <f t="shared" si="284"/>
        <v>0</v>
      </c>
    </row>
    <row r="1041" spans="2:49" x14ac:dyDescent="0.25">
      <c r="B1041" s="42"/>
      <c r="C1041" s="295" t="s">
        <v>427</v>
      </c>
      <c r="D1041" s="23" t="str">
        <f>IFERROR(VLOOKUP($C1041,'World Cup Players'!B:X,3,FALSE),0)</f>
        <v>hr Croatia</v>
      </c>
      <c r="E1041" s="30"/>
      <c r="F1041" s="23">
        <f>IFERROR(VLOOKUP($C1041,'World Cup Players'!B:X,9,FALSE),0)</f>
        <v>317</v>
      </c>
      <c r="G1041" s="23">
        <f>IFERROR(VLOOKUP($C1041,'World Cup Players'!B:X,11,FALSE),0)</f>
        <v>0</v>
      </c>
      <c r="H1041" s="23">
        <f>IFERROR(VLOOKUP($C1041,'World Cup Players'!B:X,12,FALSE),0)</f>
        <v>1</v>
      </c>
      <c r="I1041" s="23">
        <f>IFERROR(VLOOKUP($C1041,'GAME WINNING GOALS'!A:B,2,FALSE),0)</f>
        <v>0</v>
      </c>
      <c r="J1041" s="23">
        <f>IFERROR(VLOOKUP($C1041,'World Cup Players'!B:X,17,FALSE),0)</f>
        <v>1</v>
      </c>
      <c r="K1041" s="23">
        <f>IFERROR(VLOOKUP($C1041,'World Cup Players'!B:X,18,FALSE),0)</f>
        <v>0</v>
      </c>
      <c r="L1041" s="44">
        <f>IFERROR(VLOOKUP($C1041,'World Cup GK'!B:AE,16,FALSE),0)</f>
        <v>0</v>
      </c>
      <c r="M1041" s="44">
        <f>IFERROR(VLOOKUP($C1041,'World Cup GK'!B:AE,19,FALSE),0)</f>
        <v>0</v>
      </c>
      <c r="N1041" s="44">
        <f>IFERROR(VLOOKUP($C1041,'World Cup GK'!B:AE,14,FALSE),0)</f>
        <v>0</v>
      </c>
      <c r="O1041" s="44">
        <f>IFERROR(VLOOKUP($C1041,'World Cup GK'!B:AE,11,FALSE),0)</f>
        <v>0</v>
      </c>
      <c r="P1041" s="43">
        <f t="shared" si="273"/>
        <v>3.3811</v>
      </c>
      <c r="S1041" s="42"/>
      <c r="T1041" s="295" t="s">
        <v>427</v>
      </c>
      <c r="U1041" s="23" t="s">
        <v>1559</v>
      </c>
      <c r="V1041" s="30"/>
      <c r="W1041" s="23">
        <v>317</v>
      </c>
      <c r="X1041" s="23">
        <v>0</v>
      </c>
      <c r="Y1041" s="23">
        <v>1</v>
      </c>
      <c r="Z1041" s="23">
        <v>0</v>
      </c>
      <c r="AA1041" s="23">
        <v>1</v>
      </c>
      <c r="AB1041" s="23">
        <v>0</v>
      </c>
      <c r="AC1041" s="44">
        <v>0</v>
      </c>
      <c r="AD1041" s="44">
        <v>0</v>
      </c>
      <c r="AE1041" s="44">
        <v>0</v>
      </c>
      <c r="AF1041" s="44">
        <v>0</v>
      </c>
      <c r="AG1041" s="43">
        <v>3.3811</v>
      </c>
      <c r="AI1041" s="42"/>
      <c r="AJ1041" s="295" t="s">
        <v>427</v>
      </c>
      <c r="AK1041" s="23" t="s">
        <v>1559</v>
      </c>
      <c r="AL1041" s="30"/>
      <c r="AM1041" s="397">
        <f t="shared" si="281"/>
        <v>0</v>
      </c>
      <c r="AN1041" s="397">
        <f t="shared" si="282"/>
        <v>0</v>
      </c>
      <c r="AO1041" s="397">
        <f t="shared" si="282"/>
        <v>0</v>
      </c>
      <c r="AP1041" s="397">
        <f t="shared" si="283"/>
        <v>0</v>
      </c>
      <c r="AQ1041" s="397">
        <f t="shared" si="283"/>
        <v>0</v>
      </c>
      <c r="AR1041" s="397">
        <f t="shared" si="283"/>
        <v>0</v>
      </c>
      <c r="AS1041" s="397">
        <f t="shared" si="280"/>
        <v>0</v>
      </c>
      <c r="AT1041" s="397">
        <f t="shared" si="280"/>
        <v>0</v>
      </c>
      <c r="AU1041" s="397">
        <f t="shared" si="280"/>
        <v>0</v>
      </c>
      <c r="AV1041" s="397">
        <f t="shared" si="280"/>
        <v>0</v>
      </c>
      <c r="AW1041" s="314">
        <f t="shared" si="284"/>
        <v>0</v>
      </c>
    </row>
    <row r="1042" spans="2:49" x14ac:dyDescent="0.25">
      <c r="B1042" s="42"/>
      <c r="C1042" s="295" t="s">
        <v>412</v>
      </c>
      <c r="D1042" s="23" t="str">
        <f>IFERROR(VLOOKUP($C1042,'World Cup Players'!B:X,3,FALSE),0)</f>
        <v>mx Mexico</v>
      </c>
      <c r="E1042" s="30"/>
      <c r="F1042" s="23">
        <f>IFERROR(VLOOKUP($C1042,'World Cup Players'!B:X,9,FALSE),0)</f>
        <v>317</v>
      </c>
      <c r="G1042" s="23">
        <f>IFERROR(VLOOKUP($C1042,'World Cup Players'!B:X,11,FALSE),0)</f>
        <v>3</v>
      </c>
      <c r="H1042" s="23">
        <f>IFERROR(VLOOKUP($C1042,'World Cup Players'!B:X,12,FALSE),0)</f>
        <v>0</v>
      </c>
      <c r="I1042" s="23">
        <f>IFERROR(VLOOKUP($C1042,'GAME WINNING GOALS'!A:B,2,FALSE),0)</f>
        <v>0</v>
      </c>
      <c r="J1042" s="23">
        <f>IFERROR(VLOOKUP($C1042,'World Cup Players'!B:X,17,FALSE),0)</f>
        <v>0</v>
      </c>
      <c r="K1042" s="23">
        <f>IFERROR(VLOOKUP($C1042,'World Cup Players'!B:X,18,FALSE),0)</f>
        <v>0</v>
      </c>
      <c r="L1042" s="44">
        <f>IFERROR(VLOOKUP($C1042,'World Cup GK'!B:AE,16,FALSE),0)</f>
        <v>0</v>
      </c>
      <c r="M1042" s="44">
        <f>IFERROR(VLOOKUP($C1042,'World Cup GK'!B:AE,19,FALSE),0)</f>
        <v>0</v>
      </c>
      <c r="N1042" s="44">
        <f>IFERROR(VLOOKUP($C1042,'World Cup GK'!B:AE,14,FALSE),0)</f>
        <v>0</v>
      </c>
      <c r="O1042" s="44">
        <f>IFERROR(VLOOKUP($C1042,'World Cup GK'!B:AE,11,FALSE),0)</f>
        <v>0</v>
      </c>
      <c r="P1042" s="43">
        <f t="shared" si="273"/>
        <v>5.6311</v>
      </c>
      <c r="S1042" s="42"/>
      <c r="T1042" s="295" t="s">
        <v>412</v>
      </c>
      <c r="U1042" s="23" t="s">
        <v>810</v>
      </c>
      <c r="V1042" s="30"/>
      <c r="W1042" s="23">
        <v>317</v>
      </c>
      <c r="X1042" s="23">
        <v>3</v>
      </c>
      <c r="Y1042" s="23">
        <v>0</v>
      </c>
      <c r="Z1042" s="23">
        <v>0</v>
      </c>
      <c r="AA1042" s="23">
        <v>0</v>
      </c>
      <c r="AB1042" s="23">
        <v>0</v>
      </c>
      <c r="AC1042" s="44">
        <v>0</v>
      </c>
      <c r="AD1042" s="44">
        <v>0</v>
      </c>
      <c r="AE1042" s="44">
        <v>0</v>
      </c>
      <c r="AF1042" s="44">
        <v>0</v>
      </c>
      <c r="AG1042" s="43">
        <v>5.6311</v>
      </c>
      <c r="AI1042" s="42"/>
      <c r="AJ1042" s="295" t="s">
        <v>412</v>
      </c>
      <c r="AK1042" s="23" t="s">
        <v>810</v>
      </c>
      <c r="AL1042" s="30"/>
      <c r="AM1042" s="397">
        <f t="shared" si="281"/>
        <v>0</v>
      </c>
      <c r="AN1042" s="397">
        <f t="shared" si="282"/>
        <v>0</v>
      </c>
      <c r="AO1042" s="397">
        <f t="shared" si="282"/>
        <v>0</v>
      </c>
      <c r="AP1042" s="397">
        <f t="shared" si="283"/>
        <v>0</v>
      </c>
      <c r="AQ1042" s="397">
        <f t="shared" si="283"/>
        <v>0</v>
      </c>
      <c r="AR1042" s="397">
        <f t="shared" si="283"/>
        <v>0</v>
      </c>
      <c r="AS1042" s="397">
        <f t="shared" si="280"/>
        <v>0</v>
      </c>
      <c r="AT1042" s="397">
        <f t="shared" si="280"/>
        <v>0</v>
      </c>
      <c r="AU1042" s="397">
        <f t="shared" si="280"/>
        <v>0</v>
      </c>
      <c r="AV1042" s="397">
        <f t="shared" si="280"/>
        <v>0</v>
      </c>
      <c r="AW1042" s="314">
        <f t="shared" si="284"/>
        <v>0</v>
      </c>
    </row>
    <row r="1043" spans="2:49" x14ac:dyDescent="0.25">
      <c r="B1043" s="42"/>
      <c r="C1043" s="295" t="s">
        <v>381</v>
      </c>
      <c r="D1043" s="23" t="str">
        <f>IFERROR(VLOOKUP($C1043,'World Cup Players'!B:X,3,FALSE),0)</f>
        <v>sn Senegal</v>
      </c>
      <c r="E1043" s="30"/>
      <c r="F1043" s="23">
        <f>IFERROR(VLOOKUP($C1043,'World Cup Players'!B:X,9,FALSE),0)</f>
        <v>234</v>
      </c>
      <c r="G1043" s="23">
        <f>IFERROR(VLOOKUP($C1043,'World Cup Players'!B:X,11,FALSE),0)</f>
        <v>0</v>
      </c>
      <c r="H1043" s="23">
        <f>IFERROR(VLOOKUP($C1043,'World Cup Players'!B:X,12,FALSE),0)</f>
        <v>1</v>
      </c>
      <c r="I1043" s="23">
        <f>IFERROR(VLOOKUP($C1043,'GAME WINNING GOALS'!A:B,2,FALSE),0)</f>
        <v>0</v>
      </c>
      <c r="J1043" s="23">
        <f>IFERROR(VLOOKUP($C1043,'World Cup Players'!B:X,17,FALSE),0)</f>
        <v>0</v>
      </c>
      <c r="K1043" s="23">
        <f>IFERROR(VLOOKUP($C1043,'World Cup Players'!B:X,18,FALSE),0)</f>
        <v>0</v>
      </c>
      <c r="L1043" s="44">
        <f>IFERROR(VLOOKUP($C1043,'World Cup GK'!B:AE,16,FALSE),0)</f>
        <v>0</v>
      </c>
      <c r="M1043" s="44">
        <f>IFERROR(VLOOKUP($C1043,'World Cup GK'!B:AE,19,FALSE),0)</f>
        <v>0</v>
      </c>
      <c r="N1043" s="44">
        <f>IFERROR(VLOOKUP($C1043,'World Cup GK'!B:AE,14,FALSE),0)</f>
        <v>0</v>
      </c>
      <c r="O1043" s="44">
        <f>IFERROR(VLOOKUP($C1043,'World Cup GK'!B:AE,11,FALSE),0)</f>
        <v>0</v>
      </c>
      <c r="P1043" s="43">
        <f t="shared" si="273"/>
        <v>2.9421999999999997</v>
      </c>
      <c r="S1043" s="42"/>
      <c r="T1043" s="295" t="s">
        <v>381</v>
      </c>
      <c r="U1043" s="23" t="s">
        <v>1438</v>
      </c>
      <c r="V1043" s="30"/>
      <c r="W1043" s="23">
        <v>234</v>
      </c>
      <c r="X1043" s="23">
        <v>0</v>
      </c>
      <c r="Y1043" s="23">
        <v>1</v>
      </c>
      <c r="Z1043" s="23">
        <v>0</v>
      </c>
      <c r="AA1043" s="23">
        <v>0</v>
      </c>
      <c r="AB1043" s="23">
        <v>0</v>
      </c>
      <c r="AC1043" s="44">
        <v>0</v>
      </c>
      <c r="AD1043" s="44">
        <v>0</v>
      </c>
      <c r="AE1043" s="44">
        <v>0</v>
      </c>
      <c r="AF1043" s="44">
        <v>0</v>
      </c>
      <c r="AG1043" s="43">
        <v>2.9421999999999997</v>
      </c>
      <c r="AI1043" s="42"/>
      <c r="AJ1043" s="295" t="s">
        <v>381</v>
      </c>
      <c r="AK1043" s="23" t="s">
        <v>1438</v>
      </c>
      <c r="AL1043" s="30"/>
      <c r="AM1043" s="397">
        <f t="shared" si="281"/>
        <v>0</v>
      </c>
      <c r="AN1043" s="397">
        <f t="shared" si="282"/>
        <v>0</v>
      </c>
      <c r="AO1043" s="397">
        <f t="shared" si="282"/>
        <v>0</v>
      </c>
      <c r="AP1043" s="397">
        <f t="shared" si="283"/>
        <v>0</v>
      </c>
      <c r="AQ1043" s="397">
        <f t="shared" si="283"/>
        <v>0</v>
      </c>
      <c r="AR1043" s="397">
        <f t="shared" si="283"/>
        <v>0</v>
      </c>
      <c r="AS1043" s="397">
        <f t="shared" si="280"/>
        <v>0</v>
      </c>
      <c r="AT1043" s="397">
        <f t="shared" si="280"/>
        <v>0</v>
      </c>
      <c r="AU1043" s="397">
        <f t="shared" si="280"/>
        <v>0</v>
      </c>
      <c r="AV1043" s="397">
        <f t="shared" si="280"/>
        <v>0</v>
      </c>
      <c r="AW1043" s="314">
        <f t="shared" si="284"/>
        <v>0</v>
      </c>
    </row>
    <row r="1044" spans="2:49" x14ac:dyDescent="0.25">
      <c r="B1044" s="42"/>
      <c r="C1044" s="295" t="s">
        <v>747</v>
      </c>
      <c r="D1044" s="23" t="str">
        <f>IFERROR(VLOOKUP($C1044,'World Cup Players'!B:X,3,FALSE),0)</f>
        <v>cd Congo DR</v>
      </c>
      <c r="E1044" s="30"/>
      <c r="F1044" s="23">
        <f>IFERROR(VLOOKUP($C1044,'World Cup Players'!B:X,9,FALSE),0)</f>
        <v>360</v>
      </c>
      <c r="G1044" s="23">
        <f>IFERROR(VLOOKUP($C1044,'World Cup Players'!B:X,11,FALSE),0)</f>
        <v>3</v>
      </c>
      <c r="H1044" s="23">
        <f>IFERROR(VLOOKUP($C1044,'World Cup Players'!B:X,12,FALSE),0)</f>
        <v>0</v>
      </c>
      <c r="I1044" s="23">
        <f>IFERROR(VLOOKUP($C1044,'GAME WINNING GOALS'!A:B,2,FALSE),0)</f>
        <v>0</v>
      </c>
      <c r="J1044" s="23">
        <f>IFERROR(VLOOKUP($C1044,'World Cup Players'!B:X,17,FALSE),0)</f>
        <v>0</v>
      </c>
      <c r="K1044" s="23">
        <f>IFERROR(VLOOKUP($C1044,'World Cup Players'!B:X,18,FALSE),0)</f>
        <v>0</v>
      </c>
      <c r="L1044" s="44">
        <f>IFERROR(VLOOKUP($C1044,'World Cup GK'!B:AE,16,FALSE),0)</f>
        <v>0</v>
      </c>
      <c r="M1044" s="44">
        <f>IFERROR(VLOOKUP($C1044,'World Cup GK'!B:AE,19,FALSE),0)</f>
        <v>0</v>
      </c>
      <c r="N1044" s="44">
        <f>IFERROR(VLOOKUP($C1044,'World Cup GK'!B:AE,14,FALSE),0)</f>
        <v>0</v>
      </c>
      <c r="O1044" s="44">
        <f>IFERROR(VLOOKUP($C1044,'World Cup GK'!B:AE,11,FALSE),0)</f>
        <v>0</v>
      </c>
      <c r="P1044" s="43">
        <f t="shared" si="273"/>
        <v>5.9879999999999995</v>
      </c>
      <c r="S1044" s="42"/>
      <c r="T1044" s="295" t="s">
        <v>747</v>
      </c>
      <c r="U1044" s="23" t="s">
        <v>1553</v>
      </c>
      <c r="V1044" s="30"/>
      <c r="W1044" s="23">
        <v>360</v>
      </c>
      <c r="X1044" s="23">
        <v>3</v>
      </c>
      <c r="Y1044" s="23">
        <v>0</v>
      </c>
      <c r="Z1044" s="23">
        <v>0</v>
      </c>
      <c r="AA1044" s="23">
        <v>0</v>
      </c>
      <c r="AB1044" s="23">
        <v>0</v>
      </c>
      <c r="AC1044" s="44">
        <v>0</v>
      </c>
      <c r="AD1044" s="44">
        <v>0</v>
      </c>
      <c r="AE1044" s="44">
        <v>0</v>
      </c>
      <c r="AF1044" s="44">
        <v>0</v>
      </c>
      <c r="AG1044" s="43">
        <v>5.9879999999999995</v>
      </c>
      <c r="AI1044" s="42"/>
      <c r="AJ1044" s="295" t="s">
        <v>747</v>
      </c>
      <c r="AK1044" s="23" t="s">
        <v>1553</v>
      </c>
      <c r="AL1044" s="30"/>
      <c r="AM1044" s="397">
        <f t="shared" si="281"/>
        <v>0</v>
      </c>
      <c r="AN1044" s="397">
        <f t="shared" si="282"/>
        <v>0</v>
      </c>
      <c r="AO1044" s="397">
        <f t="shared" si="282"/>
        <v>0</v>
      </c>
      <c r="AP1044" s="397">
        <f t="shared" si="283"/>
        <v>0</v>
      </c>
      <c r="AQ1044" s="397">
        <f t="shared" si="283"/>
        <v>0</v>
      </c>
      <c r="AR1044" s="397">
        <f t="shared" si="283"/>
        <v>0</v>
      </c>
      <c r="AS1044" s="397">
        <f t="shared" si="280"/>
        <v>0</v>
      </c>
      <c r="AT1044" s="397">
        <f t="shared" si="280"/>
        <v>0</v>
      </c>
      <c r="AU1044" s="397">
        <f t="shared" si="280"/>
        <v>0</v>
      </c>
      <c r="AV1044" s="397">
        <f t="shared" si="280"/>
        <v>0</v>
      </c>
      <c r="AW1044" s="314">
        <f t="shared" si="284"/>
        <v>0</v>
      </c>
    </row>
    <row r="1045" spans="2:49" x14ac:dyDescent="0.25">
      <c r="B1045" s="42"/>
      <c r="C1045" s="295" t="s">
        <v>646</v>
      </c>
      <c r="D1045" s="23" t="str">
        <f>IFERROR(VLOOKUP($C1045,'World Cup Players'!B:X,3,FALSE),0)</f>
        <v>sct Scotland</v>
      </c>
      <c r="E1045" s="30"/>
      <c r="F1045" s="23">
        <f>IFERROR(VLOOKUP($C1045,'World Cup Players'!B:X,9,FALSE),0)</f>
        <v>171</v>
      </c>
      <c r="G1045" s="23">
        <f>IFERROR(VLOOKUP($C1045,'World Cup Players'!B:X,11,FALSE),0)</f>
        <v>0</v>
      </c>
      <c r="H1045" s="23">
        <f>IFERROR(VLOOKUP($C1045,'World Cup Players'!B:X,12,FALSE),0)</f>
        <v>0</v>
      </c>
      <c r="I1045" s="23">
        <f>IFERROR(VLOOKUP($C1045,'GAME WINNING GOALS'!A:B,2,FALSE),0)</f>
        <v>0</v>
      </c>
      <c r="J1045" s="23">
        <f>IFERROR(VLOOKUP($C1045,'World Cup Players'!B:X,17,FALSE),0)</f>
        <v>0</v>
      </c>
      <c r="K1045" s="23">
        <f>IFERROR(VLOOKUP($C1045,'World Cup Players'!B:X,18,FALSE),0)</f>
        <v>0</v>
      </c>
      <c r="L1045" s="44">
        <f>IFERROR(VLOOKUP($C1045,'World Cup GK'!B:AE,16,FALSE),0)</f>
        <v>0</v>
      </c>
      <c r="M1045" s="44">
        <f>IFERROR(VLOOKUP($C1045,'World Cup GK'!B:AE,19,FALSE),0)</f>
        <v>0</v>
      </c>
      <c r="N1045" s="44">
        <f>IFERROR(VLOOKUP($C1045,'World Cup GK'!B:AE,14,FALSE),0)</f>
        <v>0</v>
      </c>
      <c r="O1045" s="44">
        <f>IFERROR(VLOOKUP($C1045,'World Cup GK'!B:AE,11,FALSE),0)</f>
        <v>0</v>
      </c>
      <c r="P1045" s="43">
        <f t="shared" si="273"/>
        <v>1.4193</v>
      </c>
      <c r="S1045" s="42"/>
      <c r="T1045" s="295" t="s">
        <v>646</v>
      </c>
      <c r="U1045" s="23" t="s">
        <v>633</v>
      </c>
      <c r="V1045" s="30"/>
      <c r="W1045" s="23">
        <v>171</v>
      </c>
      <c r="X1045" s="23">
        <v>0</v>
      </c>
      <c r="Y1045" s="23">
        <v>0</v>
      </c>
      <c r="Z1045" s="23">
        <v>0</v>
      </c>
      <c r="AA1045" s="23">
        <v>0</v>
      </c>
      <c r="AB1045" s="23">
        <v>0</v>
      </c>
      <c r="AC1045" s="44">
        <v>0</v>
      </c>
      <c r="AD1045" s="44">
        <v>0</v>
      </c>
      <c r="AE1045" s="44">
        <v>0</v>
      </c>
      <c r="AF1045" s="44">
        <v>0</v>
      </c>
      <c r="AG1045" s="43">
        <v>1.4193</v>
      </c>
      <c r="AI1045" s="42"/>
      <c r="AJ1045" s="295" t="s">
        <v>646</v>
      </c>
      <c r="AK1045" s="23" t="s">
        <v>633</v>
      </c>
      <c r="AL1045" s="30"/>
      <c r="AM1045" s="397">
        <f t="shared" si="281"/>
        <v>0</v>
      </c>
      <c r="AN1045" s="397">
        <f t="shared" si="282"/>
        <v>0</v>
      </c>
      <c r="AO1045" s="397">
        <f t="shared" si="282"/>
        <v>0</v>
      </c>
      <c r="AP1045" s="397">
        <f t="shared" si="283"/>
        <v>0</v>
      </c>
      <c r="AQ1045" s="397">
        <f t="shared" si="283"/>
        <v>0</v>
      </c>
      <c r="AR1045" s="397">
        <f t="shared" si="283"/>
        <v>0</v>
      </c>
      <c r="AS1045" s="397">
        <f t="shared" si="280"/>
        <v>0</v>
      </c>
      <c r="AT1045" s="397">
        <f t="shared" si="280"/>
        <v>0</v>
      </c>
      <c r="AU1045" s="397">
        <f t="shared" si="280"/>
        <v>0</v>
      </c>
      <c r="AV1045" s="397">
        <f t="shared" si="280"/>
        <v>0</v>
      </c>
      <c r="AW1045" s="314">
        <f t="shared" si="284"/>
        <v>0</v>
      </c>
    </row>
    <row r="1046" spans="2:49" x14ac:dyDescent="0.25">
      <c r="B1046" s="42"/>
      <c r="C1046" s="295" t="s">
        <v>593</v>
      </c>
      <c r="D1046" s="23" t="str">
        <f>IFERROR(VLOOKUP($C1046,'World Cup Players'!B:X,3,FALSE),0)</f>
        <v>tr Türkiye</v>
      </c>
      <c r="E1046" s="30"/>
      <c r="F1046" s="23">
        <f>IFERROR(VLOOKUP($C1046,'World Cup Players'!B:X,9,FALSE),0)</f>
        <v>180</v>
      </c>
      <c r="G1046" s="23">
        <f>IFERROR(VLOOKUP($C1046,'World Cup Players'!B:X,11,FALSE),0)</f>
        <v>0</v>
      </c>
      <c r="H1046" s="23">
        <f>IFERROR(VLOOKUP($C1046,'World Cup Players'!B:X,12,FALSE),0)</f>
        <v>0</v>
      </c>
      <c r="I1046" s="23">
        <f>IFERROR(VLOOKUP($C1046,'GAME WINNING GOALS'!A:B,2,FALSE),0)</f>
        <v>0</v>
      </c>
      <c r="J1046" s="23">
        <f>IFERROR(VLOOKUP($C1046,'World Cup Players'!B:X,17,FALSE),0)</f>
        <v>0</v>
      </c>
      <c r="K1046" s="23">
        <f>IFERROR(VLOOKUP($C1046,'World Cup Players'!B:X,18,FALSE),0)</f>
        <v>0</v>
      </c>
      <c r="L1046" s="44">
        <f>IFERROR(VLOOKUP($C1046,'World Cup GK'!B:AE,16,FALSE),0)</f>
        <v>0</v>
      </c>
      <c r="M1046" s="44">
        <f>IFERROR(VLOOKUP($C1046,'World Cup GK'!B:AE,19,FALSE),0)</f>
        <v>0</v>
      </c>
      <c r="N1046" s="44">
        <f>IFERROR(VLOOKUP($C1046,'World Cup GK'!B:AE,14,FALSE),0)</f>
        <v>0</v>
      </c>
      <c r="O1046" s="44">
        <f>IFERROR(VLOOKUP($C1046,'World Cup GK'!B:AE,11,FALSE),0)</f>
        <v>0</v>
      </c>
      <c r="P1046" s="43">
        <f t="shared" si="273"/>
        <v>1.494</v>
      </c>
      <c r="S1046" s="42"/>
      <c r="T1046" s="295" t="s">
        <v>593</v>
      </c>
      <c r="U1046" s="23" t="s">
        <v>654</v>
      </c>
      <c r="V1046" s="30"/>
      <c r="W1046" s="23">
        <v>180</v>
      </c>
      <c r="X1046" s="23">
        <v>0</v>
      </c>
      <c r="Y1046" s="23">
        <v>0</v>
      </c>
      <c r="Z1046" s="23">
        <v>0</v>
      </c>
      <c r="AA1046" s="23">
        <v>0</v>
      </c>
      <c r="AB1046" s="23">
        <v>0</v>
      </c>
      <c r="AC1046" s="44">
        <v>0</v>
      </c>
      <c r="AD1046" s="44">
        <v>0</v>
      </c>
      <c r="AE1046" s="44">
        <v>0</v>
      </c>
      <c r="AF1046" s="44">
        <v>0</v>
      </c>
      <c r="AG1046" s="43">
        <v>1.494</v>
      </c>
      <c r="AI1046" s="42"/>
      <c r="AJ1046" s="295" t="s">
        <v>593</v>
      </c>
      <c r="AK1046" s="23" t="s">
        <v>654</v>
      </c>
      <c r="AL1046" s="30"/>
      <c r="AM1046" s="397">
        <f t="shared" si="281"/>
        <v>0</v>
      </c>
      <c r="AN1046" s="397">
        <f t="shared" si="282"/>
        <v>0</v>
      </c>
      <c r="AO1046" s="397">
        <f t="shared" si="282"/>
        <v>0</v>
      </c>
      <c r="AP1046" s="397">
        <f t="shared" si="283"/>
        <v>0</v>
      </c>
      <c r="AQ1046" s="397">
        <f t="shared" si="283"/>
        <v>0</v>
      </c>
      <c r="AR1046" s="397">
        <f t="shared" si="283"/>
        <v>0</v>
      </c>
      <c r="AS1046" s="397">
        <f t="shared" si="280"/>
        <v>0</v>
      </c>
      <c r="AT1046" s="397">
        <f t="shared" si="280"/>
        <v>0</v>
      </c>
      <c r="AU1046" s="397">
        <f t="shared" si="280"/>
        <v>0</v>
      </c>
      <c r="AV1046" s="397">
        <f t="shared" si="280"/>
        <v>0</v>
      </c>
      <c r="AW1046" s="314">
        <f t="shared" si="284"/>
        <v>0</v>
      </c>
    </row>
    <row r="1047" spans="2:49" x14ac:dyDescent="0.25">
      <c r="B1047" s="42"/>
      <c r="C1047" s="295" t="s">
        <v>490</v>
      </c>
      <c r="D1047" s="23" t="str">
        <f>IFERROR(VLOOKUP($C1047,'World Cup Players'!B:X,3,FALSE),0)</f>
        <v>pt Portugal</v>
      </c>
      <c r="E1047" s="30"/>
      <c r="F1047" s="23">
        <f>IFERROR(VLOOKUP($C1047,'World Cup Players'!B:X,9,FALSE),0)</f>
        <v>360</v>
      </c>
      <c r="G1047" s="23">
        <f>IFERROR(VLOOKUP($C1047,'World Cup Players'!B:X,11,FALSE),0)</f>
        <v>0</v>
      </c>
      <c r="H1047" s="23">
        <f>IFERROR(VLOOKUP($C1047,'World Cup Players'!B:X,12,FALSE),0)</f>
        <v>0</v>
      </c>
      <c r="I1047" s="23">
        <f>IFERROR(VLOOKUP($C1047,'GAME WINNING GOALS'!A:B,2,FALSE),0)</f>
        <v>0</v>
      </c>
      <c r="J1047" s="23">
        <f>IFERROR(VLOOKUP($C1047,'World Cup Players'!B:X,17,FALSE),0)</f>
        <v>1</v>
      </c>
      <c r="K1047" s="23">
        <f>IFERROR(VLOOKUP($C1047,'World Cup Players'!B:X,18,FALSE),0)</f>
        <v>0</v>
      </c>
      <c r="L1047" s="44">
        <f>IFERROR(VLOOKUP($C1047,'World Cup GK'!B:AE,16,FALSE),0)</f>
        <v>0</v>
      </c>
      <c r="M1047" s="44">
        <f>IFERROR(VLOOKUP($C1047,'World Cup GK'!B:AE,19,FALSE),0)</f>
        <v>0</v>
      </c>
      <c r="N1047" s="44">
        <f>IFERROR(VLOOKUP($C1047,'World Cup GK'!B:AE,14,FALSE),0)</f>
        <v>0</v>
      </c>
      <c r="O1047" s="44">
        <f>IFERROR(VLOOKUP($C1047,'World Cup GK'!B:AE,11,FALSE),0)</f>
        <v>0</v>
      </c>
      <c r="P1047" s="43">
        <f t="shared" si="273"/>
        <v>2.738</v>
      </c>
      <c r="S1047" s="42"/>
      <c r="T1047" s="295" t="s">
        <v>490</v>
      </c>
      <c r="U1047" s="23" t="s">
        <v>1545</v>
      </c>
      <c r="V1047" s="30"/>
      <c r="W1047" s="23">
        <v>360</v>
      </c>
      <c r="X1047" s="23">
        <v>0</v>
      </c>
      <c r="Y1047" s="23">
        <v>0</v>
      </c>
      <c r="Z1047" s="23">
        <v>0</v>
      </c>
      <c r="AA1047" s="23">
        <v>1</v>
      </c>
      <c r="AB1047" s="23">
        <v>0</v>
      </c>
      <c r="AC1047" s="44">
        <v>0</v>
      </c>
      <c r="AD1047" s="44">
        <v>0</v>
      </c>
      <c r="AE1047" s="44">
        <v>0</v>
      </c>
      <c r="AF1047" s="44">
        <v>0</v>
      </c>
      <c r="AG1047" s="43">
        <v>2.738</v>
      </c>
      <c r="AI1047" s="42"/>
      <c r="AJ1047" s="295" t="s">
        <v>490</v>
      </c>
      <c r="AK1047" s="23" t="s">
        <v>1545</v>
      </c>
      <c r="AL1047" s="30"/>
      <c r="AM1047" s="397">
        <f t="shared" si="281"/>
        <v>0</v>
      </c>
      <c r="AN1047" s="397">
        <f t="shared" si="282"/>
        <v>0</v>
      </c>
      <c r="AO1047" s="397">
        <f t="shared" si="282"/>
        <v>0</v>
      </c>
      <c r="AP1047" s="397">
        <f t="shared" si="283"/>
        <v>0</v>
      </c>
      <c r="AQ1047" s="397">
        <f t="shared" si="283"/>
        <v>0</v>
      </c>
      <c r="AR1047" s="397">
        <f t="shared" si="283"/>
        <v>0</v>
      </c>
      <c r="AS1047" s="397">
        <f t="shared" si="280"/>
        <v>0</v>
      </c>
      <c r="AT1047" s="397">
        <f t="shared" si="280"/>
        <v>0</v>
      </c>
      <c r="AU1047" s="397">
        <f t="shared" si="280"/>
        <v>0</v>
      </c>
      <c r="AV1047" s="397">
        <f t="shared" si="280"/>
        <v>0</v>
      </c>
      <c r="AW1047" s="314">
        <f t="shared" si="284"/>
        <v>0</v>
      </c>
    </row>
    <row r="1048" spans="2:49" x14ac:dyDescent="0.25">
      <c r="B1048" s="42"/>
      <c r="C1048" s="295" t="s">
        <v>233</v>
      </c>
      <c r="D1048" s="23" t="str">
        <f>IFERROR(VLOOKUP($C1048,'World Cup Players'!B:X,3,FALSE),0)</f>
        <v>ma Morocco</v>
      </c>
      <c r="E1048" s="30"/>
      <c r="F1048" s="23">
        <f>IFERROR(VLOOKUP($C1048,'World Cup Players'!B:X,9,FALSE),0)</f>
        <v>570</v>
      </c>
      <c r="G1048" s="23">
        <f>IFERROR(VLOOKUP($C1048,'World Cup Players'!B:X,11,FALSE),0)</f>
        <v>1</v>
      </c>
      <c r="H1048" s="23">
        <f>IFERROR(VLOOKUP($C1048,'World Cup Players'!B:X,12,FALSE),0)</f>
        <v>2</v>
      </c>
      <c r="I1048" s="23">
        <f>IFERROR(VLOOKUP($C1048,'GAME WINNING GOALS'!A:B,2,FALSE),0)</f>
        <v>0</v>
      </c>
      <c r="J1048" s="23">
        <f>IFERROR(VLOOKUP($C1048,'World Cup Players'!B:X,17,FALSE),0)</f>
        <v>1</v>
      </c>
      <c r="K1048" s="23">
        <f>IFERROR(VLOOKUP($C1048,'World Cup Players'!B:X,18,FALSE),0)</f>
        <v>0</v>
      </c>
      <c r="L1048" s="44">
        <f>IFERROR(VLOOKUP($C1048,'World Cup GK'!B:AE,16,FALSE),0)</f>
        <v>0</v>
      </c>
      <c r="M1048" s="44">
        <f>IFERROR(VLOOKUP($C1048,'World Cup GK'!B:AE,19,FALSE),0)</f>
        <v>0</v>
      </c>
      <c r="N1048" s="44">
        <f>IFERROR(VLOOKUP($C1048,'World Cup GK'!B:AE,14,FALSE),0)</f>
        <v>0</v>
      </c>
      <c r="O1048" s="44">
        <f>IFERROR(VLOOKUP($C1048,'World Cup GK'!B:AE,11,FALSE),0)</f>
        <v>0</v>
      </c>
      <c r="P1048" s="43">
        <f t="shared" si="273"/>
        <v>7.4809999999999999</v>
      </c>
      <c r="S1048" s="42"/>
      <c r="T1048" s="295" t="s">
        <v>233</v>
      </c>
      <c r="U1048" s="23" t="s">
        <v>992</v>
      </c>
      <c r="V1048" s="30"/>
      <c r="W1048" s="23">
        <v>480</v>
      </c>
      <c r="X1048" s="23">
        <v>1</v>
      </c>
      <c r="Y1048" s="23">
        <v>2</v>
      </c>
      <c r="Z1048" s="23">
        <v>0</v>
      </c>
      <c r="AA1048" s="23">
        <v>1</v>
      </c>
      <c r="AB1048" s="23">
        <v>0</v>
      </c>
      <c r="AC1048" s="44">
        <v>0</v>
      </c>
      <c r="AD1048" s="44">
        <v>0</v>
      </c>
      <c r="AE1048" s="44">
        <v>0</v>
      </c>
      <c r="AF1048" s="44">
        <v>0</v>
      </c>
      <c r="AG1048" s="43">
        <v>6.734</v>
      </c>
      <c r="AI1048" s="42"/>
      <c r="AJ1048" s="295" t="s">
        <v>233</v>
      </c>
      <c r="AK1048" s="23" t="s">
        <v>992</v>
      </c>
      <c r="AL1048" s="30"/>
      <c r="AM1048" s="397">
        <f t="shared" si="281"/>
        <v>90</v>
      </c>
      <c r="AN1048" s="397">
        <f t="shared" si="282"/>
        <v>0</v>
      </c>
      <c r="AO1048" s="397">
        <f t="shared" si="282"/>
        <v>0</v>
      </c>
      <c r="AP1048" s="397">
        <f t="shared" si="283"/>
        <v>0</v>
      </c>
      <c r="AQ1048" s="397">
        <f t="shared" si="283"/>
        <v>0</v>
      </c>
      <c r="AR1048" s="397">
        <f t="shared" si="283"/>
        <v>0</v>
      </c>
      <c r="AS1048" s="397">
        <f t="shared" si="280"/>
        <v>0</v>
      </c>
      <c r="AT1048" s="397">
        <f t="shared" si="280"/>
        <v>0</v>
      </c>
      <c r="AU1048" s="397">
        <f t="shared" si="280"/>
        <v>0</v>
      </c>
      <c r="AV1048" s="397">
        <f t="shared" si="280"/>
        <v>0</v>
      </c>
      <c r="AW1048" s="314">
        <f>P1048-AG1048</f>
        <v>0.74699999999999989</v>
      </c>
    </row>
    <row r="1049" spans="2:49" x14ac:dyDescent="0.25">
      <c r="B1049" s="42"/>
      <c r="C1049" s="295" t="s">
        <v>101</v>
      </c>
      <c r="D1049" s="23" t="str">
        <f>IFERROR(VLOOKUP($C1049,'World Cup Players'!B:X,3,FALSE),0)</f>
        <v>de Germany</v>
      </c>
      <c r="E1049" s="30"/>
      <c r="F1049" s="23">
        <f>IFERROR(VLOOKUP($C1049,'World Cup Players'!B:X,9,FALSE),0)</f>
        <v>262</v>
      </c>
      <c r="G1049" s="23">
        <f>IFERROR(VLOOKUP($C1049,'World Cup Players'!B:X,11,FALSE),0)</f>
        <v>0</v>
      </c>
      <c r="H1049" s="23">
        <f>IFERROR(VLOOKUP($C1049,'World Cup Players'!B:X,12,FALSE),0)</f>
        <v>0</v>
      </c>
      <c r="I1049" s="41">
        <f>IFERROR(VLOOKUP($C1049,'GAME WINNING GOALS'!A:B,2,FALSE),0)</f>
        <v>0</v>
      </c>
      <c r="J1049" s="23">
        <f>IFERROR(VLOOKUP($C1049,'World Cup Players'!B:X,17,FALSE),0)</f>
        <v>0</v>
      </c>
      <c r="K1049" s="23">
        <f>IFERROR(VLOOKUP($C1049,'World Cup Players'!B:X,18,FALSE),0)</f>
        <v>0</v>
      </c>
      <c r="L1049" s="44">
        <f>IFERROR(VLOOKUP($C1049,'World Cup GK'!B:AE,16,FALSE),0)</f>
        <v>0</v>
      </c>
      <c r="M1049" s="44">
        <f>IFERROR(VLOOKUP($C1049,'World Cup GK'!B:AE,19,FALSE),0)</f>
        <v>0</v>
      </c>
      <c r="N1049" s="44">
        <f>IFERROR(VLOOKUP($C1049,'World Cup GK'!B:AE,14,FALSE),0)</f>
        <v>0</v>
      </c>
      <c r="O1049" s="44">
        <f>IFERROR(VLOOKUP($C1049,'World Cup GK'!B:AE,11,FALSE),0)</f>
        <v>0</v>
      </c>
      <c r="P1049" s="43">
        <f t="shared" si="273"/>
        <v>2.1745999999999999</v>
      </c>
      <c r="S1049" s="42"/>
      <c r="T1049" s="295" t="s">
        <v>101</v>
      </c>
      <c r="U1049" s="23" t="s">
        <v>634</v>
      </c>
      <c r="V1049" s="30"/>
      <c r="W1049" s="23">
        <v>262</v>
      </c>
      <c r="X1049" s="23">
        <v>0</v>
      </c>
      <c r="Y1049" s="23">
        <v>0</v>
      </c>
      <c r="Z1049" s="41">
        <v>0</v>
      </c>
      <c r="AA1049" s="23">
        <v>0</v>
      </c>
      <c r="AB1049" s="23">
        <v>0</v>
      </c>
      <c r="AC1049" s="44">
        <v>0</v>
      </c>
      <c r="AD1049" s="44">
        <v>0</v>
      </c>
      <c r="AE1049" s="44">
        <v>0</v>
      </c>
      <c r="AF1049" s="44">
        <v>0</v>
      </c>
      <c r="AG1049" s="43">
        <v>2.1745999999999999</v>
      </c>
      <c r="AI1049" s="42"/>
      <c r="AJ1049" s="295" t="s">
        <v>101</v>
      </c>
      <c r="AK1049" s="23" t="s">
        <v>634</v>
      </c>
      <c r="AL1049" s="30"/>
      <c r="AM1049" s="397">
        <f t="shared" si="281"/>
        <v>0</v>
      </c>
      <c r="AN1049" s="397">
        <f t="shared" si="282"/>
        <v>0</v>
      </c>
      <c r="AO1049" s="397">
        <f t="shared" si="282"/>
        <v>0</v>
      </c>
      <c r="AP1049" s="397">
        <f t="shared" si="283"/>
        <v>0</v>
      </c>
      <c r="AQ1049" s="397">
        <f t="shared" si="283"/>
        <v>0</v>
      </c>
      <c r="AR1049" s="397">
        <f t="shared" si="283"/>
        <v>0</v>
      </c>
      <c r="AS1049" s="397">
        <f t="shared" si="280"/>
        <v>0</v>
      </c>
      <c r="AT1049" s="397">
        <f t="shared" si="280"/>
        <v>0</v>
      </c>
      <c r="AU1049" s="397">
        <f t="shared" si="280"/>
        <v>0</v>
      </c>
      <c r="AV1049" s="397">
        <f t="shared" si="280"/>
        <v>0</v>
      </c>
      <c r="AW1049" s="314">
        <f t="shared" si="284"/>
        <v>0</v>
      </c>
    </row>
    <row r="1050" spans="2:49" x14ac:dyDescent="0.25">
      <c r="B1050" s="42"/>
      <c r="C1050" s="295" t="s">
        <v>648</v>
      </c>
      <c r="D1050" s="23" t="str">
        <f>IFERROR(VLOOKUP($C1050,'World Cup Players'!B:X,3,FALSE),0)</f>
        <v>eng England</v>
      </c>
      <c r="E1050" s="30"/>
      <c r="F1050" s="23">
        <f>IFERROR(VLOOKUP($C1050,'World Cup Players'!B:X,9,FALSE),0)</f>
        <v>574</v>
      </c>
      <c r="G1050" s="23">
        <f>IFERROR(VLOOKUP($C1050,'World Cup Players'!B:X,11,FALSE),0)</f>
        <v>0</v>
      </c>
      <c r="H1050" s="23">
        <f>IFERROR(VLOOKUP($C1050,'World Cup Players'!B:X,12,FALSE),0)</f>
        <v>0</v>
      </c>
      <c r="I1050" s="41">
        <f>IFERROR(VLOOKUP($C1050,'GAME WINNING GOALS'!A:B,2,FALSE),0)</f>
        <v>0</v>
      </c>
      <c r="J1050" s="23">
        <f>IFERROR(VLOOKUP($C1050,'World Cup Players'!B:X,17,FALSE),0)</f>
        <v>1</v>
      </c>
      <c r="K1050" s="23">
        <f>IFERROR(VLOOKUP($C1050,'World Cup Players'!B:X,18,FALSE),0)</f>
        <v>0</v>
      </c>
      <c r="L1050" s="44">
        <f>IFERROR(VLOOKUP($C1050,'World Cup GK'!B:AE,16,FALSE),0)</f>
        <v>0</v>
      </c>
      <c r="M1050" s="44">
        <f>IFERROR(VLOOKUP($C1050,'World Cup GK'!B:AE,19,FALSE),0)</f>
        <v>0</v>
      </c>
      <c r="N1050" s="44">
        <f>IFERROR(VLOOKUP($C1050,'World Cup GK'!B:AE,14,FALSE),0)</f>
        <v>0</v>
      </c>
      <c r="O1050" s="44">
        <f>IFERROR(VLOOKUP($C1050,'World Cup GK'!B:AE,11,FALSE),0)</f>
        <v>0</v>
      </c>
      <c r="P1050" s="43">
        <f t="shared" si="273"/>
        <v>4.5141999999999998</v>
      </c>
      <c r="S1050" s="42"/>
      <c r="T1050" s="295" t="s">
        <v>648</v>
      </c>
      <c r="U1050" s="23" t="s">
        <v>1542</v>
      </c>
      <c r="V1050" s="30"/>
      <c r="W1050" s="23">
        <v>364</v>
      </c>
      <c r="X1050" s="23">
        <v>0</v>
      </c>
      <c r="Y1050" s="23">
        <v>0</v>
      </c>
      <c r="Z1050" s="41">
        <v>0</v>
      </c>
      <c r="AA1050" s="23">
        <v>1</v>
      </c>
      <c r="AB1050" s="23">
        <v>0</v>
      </c>
      <c r="AC1050" s="44">
        <v>0</v>
      </c>
      <c r="AD1050" s="44">
        <v>0</v>
      </c>
      <c r="AE1050" s="44">
        <v>0</v>
      </c>
      <c r="AF1050" s="44">
        <v>0</v>
      </c>
      <c r="AG1050" s="43">
        <v>2.7711999999999999</v>
      </c>
      <c r="AI1050" s="42"/>
      <c r="AJ1050" s="295" t="s">
        <v>648</v>
      </c>
      <c r="AK1050" s="23" t="s">
        <v>1542</v>
      </c>
      <c r="AL1050" s="30"/>
      <c r="AM1050" s="397">
        <f t="shared" si="281"/>
        <v>210</v>
      </c>
      <c r="AN1050" s="397">
        <f t="shared" si="282"/>
        <v>0</v>
      </c>
      <c r="AO1050" s="397">
        <f t="shared" si="282"/>
        <v>0</v>
      </c>
      <c r="AP1050" s="397">
        <f t="shared" si="283"/>
        <v>0</v>
      </c>
      <c r="AQ1050" s="397">
        <f t="shared" si="283"/>
        <v>0</v>
      </c>
      <c r="AR1050" s="397">
        <f t="shared" si="283"/>
        <v>0</v>
      </c>
      <c r="AS1050" s="397">
        <f t="shared" si="280"/>
        <v>0</v>
      </c>
      <c r="AT1050" s="397">
        <f t="shared" si="280"/>
        <v>0</v>
      </c>
      <c r="AU1050" s="397">
        <f t="shared" si="280"/>
        <v>0</v>
      </c>
      <c r="AV1050" s="397">
        <f t="shared" si="280"/>
        <v>0</v>
      </c>
      <c r="AW1050" s="314">
        <f t="shared" ref="AW1050:AW1052" si="286">P1050-AG1050</f>
        <v>1.7429999999999999</v>
      </c>
    </row>
    <row r="1051" spans="2:49" x14ac:dyDescent="0.25">
      <c r="B1051" s="42"/>
      <c r="C1051" s="295" t="s">
        <v>558</v>
      </c>
      <c r="D1051" s="23" t="str">
        <f>IFERROR(VLOOKUP($C1051,'World Cup Players'!B:X,3,FALSE),0)</f>
        <v>fr France</v>
      </c>
      <c r="E1051" s="30"/>
      <c r="F1051" s="23">
        <f>IFERROR(VLOOKUP($C1051,'World Cup Players'!B:X,9,FALSE),0)</f>
        <v>630</v>
      </c>
      <c r="G1051" s="23">
        <f>IFERROR(VLOOKUP($C1051,'World Cup Players'!B:X,11,FALSE),0)</f>
        <v>0</v>
      </c>
      <c r="H1051" s="23">
        <f>IFERROR(VLOOKUP($C1051,'World Cup Players'!B:X,12,FALSE),0)</f>
        <v>0</v>
      </c>
      <c r="I1051" s="41">
        <f>IFERROR(VLOOKUP($C1051,'GAME WINNING GOALS'!A:B,2,FALSE),0)</f>
        <v>0</v>
      </c>
      <c r="J1051" s="23">
        <f>IFERROR(VLOOKUP($C1051,'World Cup Players'!B:X,17,FALSE),0)</f>
        <v>0</v>
      </c>
      <c r="K1051" s="23">
        <f>IFERROR(VLOOKUP($C1051,'World Cup Players'!B:X,18,FALSE),0)</f>
        <v>0</v>
      </c>
      <c r="L1051" s="44">
        <f>IFERROR(VLOOKUP($C1051,'World Cup GK'!B:AE,16,FALSE),0)</f>
        <v>6</v>
      </c>
      <c r="M1051" s="44">
        <f>IFERROR(VLOOKUP($C1051,'World Cup GK'!B:AE,19,FALSE),0)</f>
        <v>4</v>
      </c>
      <c r="N1051" s="44">
        <f>IFERROR(VLOOKUP($C1051,'World Cup GK'!B:AE,14,FALSE),0)</f>
        <v>8</v>
      </c>
      <c r="O1051" s="44">
        <f>IFERROR(VLOOKUP($C1051,'World Cup GK'!B:AE,11,FALSE),0)</f>
        <v>4</v>
      </c>
      <c r="P1051" s="43">
        <f t="shared" si="273"/>
        <v>15.829000000000001</v>
      </c>
      <c r="S1051" s="42"/>
      <c r="T1051" s="295" t="s">
        <v>558</v>
      </c>
      <c r="U1051" s="23" t="s">
        <v>1420</v>
      </c>
      <c r="V1051" s="30"/>
      <c r="W1051" s="23">
        <v>450</v>
      </c>
      <c r="X1051" s="23">
        <v>0</v>
      </c>
      <c r="Y1051" s="23">
        <v>0</v>
      </c>
      <c r="Z1051" s="41">
        <v>0</v>
      </c>
      <c r="AA1051" s="23">
        <v>0</v>
      </c>
      <c r="AB1051" s="23">
        <v>0</v>
      </c>
      <c r="AC1051" s="44">
        <v>5</v>
      </c>
      <c r="AD1051" s="44">
        <v>3</v>
      </c>
      <c r="AE1051" s="44">
        <v>7</v>
      </c>
      <c r="AF1051" s="44">
        <v>2</v>
      </c>
      <c r="AG1051" s="43">
        <v>12.635</v>
      </c>
      <c r="AI1051" s="42"/>
      <c r="AJ1051" s="295" t="s">
        <v>558</v>
      </c>
      <c r="AK1051" s="23" t="s">
        <v>1420</v>
      </c>
      <c r="AL1051" s="30"/>
      <c r="AM1051" s="397">
        <f t="shared" si="281"/>
        <v>180</v>
      </c>
      <c r="AN1051" s="397">
        <f t="shared" si="282"/>
        <v>0</v>
      </c>
      <c r="AO1051" s="397">
        <f t="shared" si="282"/>
        <v>0</v>
      </c>
      <c r="AP1051" s="397">
        <f t="shared" si="283"/>
        <v>0</v>
      </c>
      <c r="AQ1051" s="397">
        <f t="shared" si="283"/>
        <v>0</v>
      </c>
      <c r="AR1051" s="397">
        <f t="shared" si="283"/>
        <v>0</v>
      </c>
      <c r="AS1051" s="397">
        <f t="shared" si="280"/>
        <v>1</v>
      </c>
      <c r="AT1051" s="397">
        <f t="shared" si="280"/>
        <v>1</v>
      </c>
      <c r="AU1051" s="397">
        <f t="shared" si="280"/>
        <v>1</v>
      </c>
      <c r="AV1051" s="397">
        <f t="shared" si="280"/>
        <v>2</v>
      </c>
      <c r="AW1051" s="314">
        <f t="shared" si="286"/>
        <v>3.1940000000000008</v>
      </c>
    </row>
    <row r="1052" spans="2:49" x14ac:dyDescent="0.25">
      <c r="B1052" s="42"/>
      <c r="C1052" s="295" t="s">
        <v>45</v>
      </c>
      <c r="D1052" s="23" t="str">
        <f>IFERROR(VLOOKUP($C1052,'World Cup Players'!B:X,3,FALSE),0)</f>
        <v>eng England</v>
      </c>
      <c r="E1052" s="30"/>
      <c r="F1052" s="23">
        <f>IFERROR(VLOOKUP($C1052,'World Cup Players'!B:X,9,FALSE),0)</f>
        <v>660</v>
      </c>
      <c r="G1052" s="23">
        <f>IFERROR(VLOOKUP($C1052,'World Cup Players'!B:X,11,FALSE),0)</f>
        <v>0</v>
      </c>
      <c r="H1052" s="23">
        <f>IFERROR(VLOOKUP($C1052,'World Cup Players'!B:X,12,FALSE),0)</f>
        <v>0</v>
      </c>
      <c r="I1052" s="41">
        <f>IFERROR(VLOOKUP($C1052,'GAME WINNING GOALS'!A:B,2,FALSE),0)</f>
        <v>0</v>
      </c>
      <c r="J1052" s="23">
        <f>IFERROR(VLOOKUP($C1052,'World Cup Players'!B:X,17,FALSE),0)</f>
        <v>0</v>
      </c>
      <c r="K1052" s="23">
        <f>IFERROR(VLOOKUP($C1052,'World Cup Players'!B:X,18,FALSE),0)</f>
        <v>0</v>
      </c>
      <c r="L1052" s="44">
        <f>IFERROR(VLOOKUP($C1052,'World Cup GK'!B:AE,16,FALSE),0)</f>
        <v>5</v>
      </c>
      <c r="M1052" s="44">
        <f>IFERROR(VLOOKUP($C1052,'World Cup GK'!B:AE,19,FALSE),0)</f>
        <v>2</v>
      </c>
      <c r="N1052" s="44">
        <f>IFERROR(VLOOKUP($C1052,'World Cup GK'!B:AE,14,FALSE),0)</f>
        <v>15</v>
      </c>
      <c r="O1052" s="44">
        <f>IFERROR(VLOOKUP($C1052,'World Cup GK'!B:AE,11,FALSE),0)</f>
        <v>8</v>
      </c>
      <c r="P1052" s="43">
        <f t="shared" si="273"/>
        <v>13.478</v>
      </c>
      <c r="S1052" s="42"/>
      <c r="T1052" s="295" t="s">
        <v>45</v>
      </c>
      <c r="U1052" s="23" t="s">
        <v>1542</v>
      </c>
      <c r="V1052" s="30"/>
      <c r="W1052" s="23">
        <v>450</v>
      </c>
      <c r="X1052" s="23">
        <v>0</v>
      </c>
      <c r="Y1052" s="23">
        <v>0</v>
      </c>
      <c r="Z1052" s="41">
        <v>0</v>
      </c>
      <c r="AA1052" s="23">
        <v>0</v>
      </c>
      <c r="AB1052" s="23">
        <v>0</v>
      </c>
      <c r="AC1052" s="44">
        <v>4</v>
      </c>
      <c r="AD1052" s="44">
        <v>2</v>
      </c>
      <c r="AE1052" s="44">
        <v>9</v>
      </c>
      <c r="AF1052" s="44">
        <v>5</v>
      </c>
      <c r="AG1052" s="43">
        <v>10.285</v>
      </c>
      <c r="AI1052" s="42"/>
      <c r="AJ1052" s="295" t="s">
        <v>45</v>
      </c>
      <c r="AK1052" s="23" t="s">
        <v>1542</v>
      </c>
      <c r="AL1052" s="30"/>
      <c r="AM1052" s="397">
        <f t="shared" si="281"/>
        <v>210</v>
      </c>
      <c r="AN1052" s="397">
        <f t="shared" si="282"/>
        <v>0</v>
      </c>
      <c r="AO1052" s="397">
        <f t="shared" si="282"/>
        <v>0</v>
      </c>
      <c r="AP1052" s="397">
        <f t="shared" si="283"/>
        <v>0</v>
      </c>
      <c r="AQ1052" s="397">
        <f t="shared" si="283"/>
        <v>0</v>
      </c>
      <c r="AR1052" s="397">
        <f t="shared" si="283"/>
        <v>0</v>
      </c>
      <c r="AS1052" s="397">
        <f t="shared" si="280"/>
        <v>1</v>
      </c>
      <c r="AT1052" s="397">
        <f t="shared" si="280"/>
        <v>0</v>
      </c>
      <c r="AU1052" s="397">
        <f t="shared" si="280"/>
        <v>6</v>
      </c>
      <c r="AV1052" s="397">
        <f t="shared" si="280"/>
        <v>3</v>
      </c>
      <c r="AW1052" s="314">
        <f t="shared" si="286"/>
        <v>3.1929999999999996</v>
      </c>
    </row>
    <row r="1053" spans="2:49" x14ac:dyDescent="0.25">
      <c r="B1053" s="42"/>
      <c r="C1053" s="295" t="s">
        <v>761</v>
      </c>
      <c r="D1053" s="23" t="str">
        <f>IFERROR(VLOOKUP($C1053,'World Cup Players'!B:X,3,FALSE),0)</f>
        <v>jp Japan</v>
      </c>
      <c r="E1053" s="30"/>
      <c r="F1053" s="23">
        <f>IFERROR(VLOOKUP($C1053,'World Cup Players'!B:X,9,FALSE),0)</f>
        <v>360</v>
      </c>
      <c r="G1053" s="23">
        <f>IFERROR(VLOOKUP($C1053,'World Cup Players'!B:X,11,FALSE),0)</f>
        <v>0</v>
      </c>
      <c r="H1053" s="23">
        <f>IFERROR(VLOOKUP($C1053,'World Cup Players'!B:X,12,FALSE),0)</f>
        <v>0</v>
      </c>
      <c r="I1053" s="23">
        <f>IFERROR(VLOOKUP($C1053,'GAME WINNING GOALS'!A:B,2,FALSE),0)</f>
        <v>0</v>
      </c>
      <c r="J1053" s="23">
        <f>IFERROR(VLOOKUP($C1053,'World Cup Players'!B:X,17,FALSE),0)</f>
        <v>0</v>
      </c>
      <c r="K1053" s="23">
        <f>IFERROR(VLOOKUP($C1053,'World Cup Players'!B:X,18,FALSE),0)</f>
        <v>0</v>
      </c>
      <c r="L1053" s="44">
        <f>IFERROR(VLOOKUP($C1053,'World Cup GK'!B:AE,16,FALSE),0)</f>
        <v>1</v>
      </c>
      <c r="M1053" s="44">
        <f>IFERROR(VLOOKUP($C1053,'World Cup GK'!B:AE,19,FALSE),0)</f>
        <v>1</v>
      </c>
      <c r="N1053" s="44">
        <f>IFERROR(VLOOKUP($C1053,'World Cup GK'!B:AE,14,FALSE),0)</f>
        <v>12</v>
      </c>
      <c r="O1053" s="44">
        <f>IFERROR(VLOOKUP($C1053,'World Cup GK'!B:AE,11,FALSE),0)</f>
        <v>5</v>
      </c>
      <c r="P1053" s="43">
        <f t="shared" si="273"/>
        <v>6.1379999999999999</v>
      </c>
      <c r="S1053" s="42"/>
      <c r="T1053" s="295" t="s">
        <v>761</v>
      </c>
      <c r="U1053" s="23" t="s">
        <v>1110</v>
      </c>
      <c r="V1053" s="30"/>
      <c r="W1053" s="23">
        <v>360</v>
      </c>
      <c r="X1053" s="23">
        <v>0</v>
      </c>
      <c r="Y1053" s="23">
        <v>0</v>
      </c>
      <c r="Z1053" s="23">
        <v>0</v>
      </c>
      <c r="AA1053" s="23">
        <v>0</v>
      </c>
      <c r="AB1053" s="23">
        <v>0</v>
      </c>
      <c r="AC1053" s="44">
        <v>1</v>
      </c>
      <c r="AD1053" s="44">
        <v>1</v>
      </c>
      <c r="AE1053" s="44">
        <v>12</v>
      </c>
      <c r="AF1053" s="44">
        <v>5</v>
      </c>
      <c r="AG1053" s="43">
        <v>6.1379999999999999</v>
      </c>
      <c r="AI1053" s="42"/>
      <c r="AJ1053" s="295" t="s">
        <v>761</v>
      </c>
      <c r="AK1053" s="23" t="s">
        <v>1110</v>
      </c>
      <c r="AL1053" s="30"/>
      <c r="AM1053" s="397">
        <f t="shared" si="281"/>
        <v>0</v>
      </c>
      <c r="AN1053" s="397">
        <f t="shared" si="282"/>
        <v>0</v>
      </c>
      <c r="AO1053" s="397">
        <f t="shared" si="282"/>
        <v>0</v>
      </c>
      <c r="AP1053" s="397">
        <f t="shared" si="283"/>
        <v>0</v>
      </c>
      <c r="AQ1053" s="397">
        <f t="shared" si="283"/>
        <v>0</v>
      </c>
      <c r="AR1053" s="397">
        <f t="shared" si="283"/>
        <v>0</v>
      </c>
      <c r="AS1053" s="397">
        <f t="shared" si="280"/>
        <v>0</v>
      </c>
      <c r="AT1053" s="397">
        <f t="shared" si="280"/>
        <v>0</v>
      </c>
      <c r="AU1053" s="397">
        <f t="shared" si="280"/>
        <v>0</v>
      </c>
      <c r="AV1053" s="397">
        <f t="shared" si="280"/>
        <v>0</v>
      </c>
      <c r="AW1053" s="314">
        <f t="shared" si="284"/>
        <v>0</v>
      </c>
    </row>
    <row r="1054" spans="2:49" x14ac:dyDescent="0.25">
      <c r="B1054" s="42"/>
      <c r="C1054" s="295" t="s">
        <v>788</v>
      </c>
      <c r="D1054" s="23" t="str">
        <f>IFERROR(VLOOKUP($C1054,'World Cup Players'!B:X,3,FALSE),0)</f>
        <v>tr Türkiye</v>
      </c>
      <c r="E1054" s="30"/>
      <c r="F1054" s="23">
        <f>IFERROR(VLOOKUP($C1054,'World Cup Players'!B:X,9,FALSE),0)</f>
        <v>270</v>
      </c>
      <c r="G1054" s="23">
        <f>IFERROR(VLOOKUP($C1054,'World Cup Players'!B:X,11,FALSE),0)</f>
        <v>0</v>
      </c>
      <c r="H1054" s="23">
        <f>IFERROR(VLOOKUP($C1054,'World Cup Players'!B:X,12,FALSE),0)</f>
        <v>0</v>
      </c>
      <c r="I1054" s="23">
        <f>IFERROR(VLOOKUP($C1054,'GAME WINNING GOALS'!A:B,2,FALSE),0)</f>
        <v>0</v>
      </c>
      <c r="J1054" s="23">
        <f>IFERROR(VLOOKUP($C1054,'World Cup Players'!B:X,17,FALSE),0)</f>
        <v>0</v>
      </c>
      <c r="K1054" s="23">
        <f>IFERROR(VLOOKUP($C1054,'World Cup Players'!B:X,18,FALSE),0)</f>
        <v>0</v>
      </c>
      <c r="L1054" s="44">
        <f>IFERROR(VLOOKUP($C1054,'World Cup GK'!B:AE,16,FALSE),0)</f>
        <v>1</v>
      </c>
      <c r="M1054" s="44">
        <f>IFERROR(VLOOKUP($C1054,'World Cup GK'!B:AE,19,FALSE),0)</f>
        <v>0</v>
      </c>
      <c r="N1054" s="44">
        <f>IFERROR(VLOOKUP($C1054,'World Cup GK'!B:AE,14,FALSE),0)</f>
        <v>8</v>
      </c>
      <c r="O1054" s="44">
        <f>IFERROR(VLOOKUP($C1054,'World Cup GK'!B:AE,11,FALSE),0)</f>
        <v>5</v>
      </c>
      <c r="P1054" s="43">
        <f t="shared" si="273"/>
        <v>3.5910000000000002</v>
      </c>
      <c r="S1054" s="42"/>
      <c r="T1054" s="295" t="s">
        <v>788</v>
      </c>
      <c r="U1054" s="23" t="s">
        <v>654</v>
      </c>
      <c r="V1054" s="30"/>
      <c r="W1054" s="23">
        <v>270</v>
      </c>
      <c r="X1054" s="23">
        <v>0</v>
      </c>
      <c r="Y1054" s="23">
        <v>0</v>
      </c>
      <c r="Z1054" s="23">
        <v>0</v>
      </c>
      <c r="AA1054" s="23">
        <v>0</v>
      </c>
      <c r="AB1054" s="23">
        <v>0</v>
      </c>
      <c r="AC1054" s="44">
        <v>1</v>
      </c>
      <c r="AD1054" s="44">
        <v>0</v>
      </c>
      <c r="AE1054" s="44">
        <v>8</v>
      </c>
      <c r="AF1054" s="44">
        <v>5</v>
      </c>
      <c r="AG1054" s="43">
        <v>3.5910000000000002</v>
      </c>
      <c r="AI1054" s="42"/>
      <c r="AJ1054" s="295" t="s">
        <v>788</v>
      </c>
      <c r="AK1054" s="23" t="s">
        <v>654</v>
      </c>
      <c r="AL1054" s="30"/>
      <c r="AM1054" s="397">
        <f t="shared" si="281"/>
        <v>0</v>
      </c>
      <c r="AN1054" s="397">
        <f t="shared" si="282"/>
        <v>0</v>
      </c>
      <c r="AO1054" s="397">
        <f t="shared" si="282"/>
        <v>0</v>
      </c>
      <c r="AP1054" s="397">
        <f t="shared" si="283"/>
        <v>0</v>
      </c>
      <c r="AQ1054" s="397">
        <f t="shared" si="283"/>
        <v>0</v>
      </c>
      <c r="AR1054" s="397">
        <f t="shared" si="283"/>
        <v>0</v>
      </c>
      <c r="AS1054" s="397">
        <f t="shared" si="280"/>
        <v>0</v>
      </c>
      <c r="AT1054" s="397">
        <f t="shared" si="280"/>
        <v>0</v>
      </c>
      <c r="AU1054" s="397">
        <f t="shared" si="280"/>
        <v>0</v>
      </c>
      <c r="AV1054" s="397">
        <f t="shared" si="280"/>
        <v>0</v>
      </c>
      <c r="AW1054" s="314">
        <f t="shared" si="284"/>
        <v>0</v>
      </c>
    </row>
    <row r="1055" spans="2:49" x14ac:dyDescent="0.25">
      <c r="B1055" s="42"/>
      <c r="C1055" s="295" t="s">
        <v>1527</v>
      </c>
      <c r="D1055" s="23" t="str">
        <f>IFERROR(VLOOKUP($C1055,'World Cup Players'!B:X,3,FALSE),0)</f>
        <v>dz Algeria</v>
      </c>
      <c r="E1055" s="30"/>
      <c r="F1055" s="23">
        <f>IFERROR(VLOOKUP($C1055,'World Cup Players'!B:X,9,FALSE),0)</f>
        <v>270</v>
      </c>
      <c r="G1055" s="23">
        <f>IFERROR(VLOOKUP($C1055,'World Cup Players'!B:X,11,FALSE),0)</f>
        <v>0</v>
      </c>
      <c r="H1055" s="23">
        <f>IFERROR(VLOOKUP($C1055,'World Cup Players'!B:X,12,FALSE),0)</f>
        <v>0</v>
      </c>
      <c r="I1055" s="23">
        <f>IFERROR(VLOOKUP($C1055,'GAME WINNING GOALS'!A:B,2,FALSE),0)</f>
        <v>0</v>
      </c>
      <c r="J1055" s="23">
        <f>IFERROR(VLOOKUP($C1055,'World Cup Players'!#REF!,16,FALSE),0)</f>
        <v>0</v>
      </c>
      <c r="K1055" s="23">
        <f>IFERROR(VLOOKUP($C1055,'World Cup Players'!#REF!,16,FALSE),0)</f>
        <v>0</v>
      </c>
      <c r="L1055" s="44">
        <f>IFERROR(VLOOKUP($C1055,'World Cup GK'!B:AE,16,FALSE),0)</f>
        <v>1</v>
      </c>
      <c r="M1055" s="44">
        <f>IFERROR(VLOOKUP($C1055,'World Cup GK'!B:AE,19,FALSE),0)</f>
        <v>0</v>
      </c>
      <c r="N1055" s="44">
        <f>IFERROR(VLOOKUP($C1055,'World Cup GK'!B:AE,14,FALSE),0)</f>
        <v>8</v>
      </c>
      <c r="O1055" s="44">
        <f>IFERROR(VLOOKUP($C1055,'World Cup GK'!B:AE,11,FALSE),0)</f>
        <v>6</v>
      </c>
      <c r="P1055" s="43">
        <f t="shared" si="273"/>
        <v>3.3410000000000002</v>
      </c>
      <c r="S1055" s="42"/>
      <c r="T1055" s="295" t="s">
        <v>1527</v>
      </c>
      <c r="U1055" s="23" t="s">
        <v>1395</v>
      </c>
      <c r="V1055" s="30"/>
      <c r="W1055" s="23">
        <v>270</v>
      </c>
      <c r="X1055" s="23">
        <v>0</v>
      </c>
      <c r="Y1055" s="23">
        <v>0</v>
      </c>
      <c r="Z1055" s="23">
        <v>0</v>
      </c>
      <c r="AA1055" s="23">
        <v>0</v>
      </c>
      <c r="AB1055" s="23">
        <v>0</v>
      </c>
      <c r="AC1055" s="44">
        <v>1</v>
      </c>
      <c r="AD1055" s="44">
        <v>0</v>
      </c>
      <c r="AE1055" s="44">
        <v>8</v>
      </c>
      <c r="AF1055" s="44">
        <v>6</v>
      </c>
      <c r="AG1055" s="43">
        <v>3.3410000000000002</v>
      </c>
      <c r="AI1055" s="42"/>
      <c r="AJ1055" s="295" t="s">
        <v>1527</v>
      </c>
      <c r="AK1055" s="23" t="s">
        <v>1395</v>
      </c>
      <c r="AL1055" s="30"/>
      <c r="AM1055" s="397">
        <f t="shared" si="281"/>
        <v>0</v>
      </c>
      <c r="AN1055" s="397">
        <f t="shared" si="282"/>
        <v>0</v>
      </c>
      <c r="AO1055" s="397">
        <f t="shared" si="282"/>
        <v>0</v>
      </c>
      <c r="AP1055" s="397">
        <f t="shared" si="283"/>
        <v>0</v>
      </c>
      <c r="AQ1055" s="397">
        <f t="shared" si="283"/>
        <v>0</v>
      </c>
      <c r="AR1055" s="397">
        <f t="shared" si="283"/>
        <v>0</v>
      </c>
      <c r="AS1055" s="397">
        <f t="shared" si="280"/>
        <v>0</v>
      </c>
      <c r="AT1055" s="397">
        <f t="shared" si="280"/>
        <v>0</v>
      </c>
      <c r="AU1055" s="397">
        <f t="shared" si="280"/>
        <v>0</v>
      </c>
      <c r="AV1055" s="397">
        <f t="shared" si="280"/>
        <v>0</v>
      </c>
      <c r="AW1055" s="314">
        <f t="shared" si="284"/>
        <v>0</v>
      </c>
    </row>
    <row r="1056" spans="2:49" x14ac:dyDescent="0.25">
      <c r="B1056" s="42"/>
      <c r="C1056" s="295" t="s">
        <v>309</v>
      </c>
      <c r="D1056" s="23">
        <f>IFERROR(VLOOKUP($C1056,'World Cup Players'!B:X,3,FALSE),0)</f>
        <v>0</v>
      </c>
      <c r="E1056" s="30"/>
      <c r="L1056" s="44"/>
      <c r="M1056" s="44"/>
      <c r="N1056" s="44"/>
      <c r="O1056" s="44"/>
      <c r="S1056" s="42"/>
      <c r="T1056" s="295" t="s">
        <v>309</v>
      </c>
      <c r="U1056" s="23">
        <v>0</v>
      </c>
      <c r="V1056" s="30"/>
      <c r="W1056" s="23">
        <v>0</v>
      </c>
      <c r="X1056" s="23">
        <v>0</v>
      </c>
      <c r="Y1056" s="23">
        <v>0</v>
      </c>
      <c r="Z1056" s="23">
        <v>0</v>
      </c>
      <c r="AA1056" s="23">
        <v>0</v>
      </c>
      <c r="AB1056" s="23">
        <v>0</v>
      </c>
      <c r="AC1056" s="44">
        <v>0</v>
      </c>
      <c r="AD1056" s="44">
        <v>0</v>
      </c>
      <c r="AE1056" s="44">
        <v>0</v>
      </c>
      <c r="AF1056" s="44">
        <v>0</v>
      </c>
      <c r="AG1056" s="43">
        <v>0</v>
      </c>
      <c r="AI1056" s="42"/>
      <c r="AJ1056" s="295" t="s">
        <v>309</v>
      </c>
      <c r="AK1056" s="23">
        <v>0</v>
      </c>
      <c r="AL1056" s="30"/>
      <c r="AM1056" s="397">
        <f t="shared" si="281"/>
        <v>0</v>
      </c>
      <c r="AN1056" s="397">
        <f t="shared" si="282"/>
        <v>0</v>
      </c>
      <c r="AO1056" s="397">
        <f t="shared" si="282"/>
        <v>0</v>
      </c>
      <c r="AP1056" s="397">
        <f t="shared" si="283"/>
        <v>0</v>
      </c>
      <c r="AQ1056" s="397">
        <f t="shared" si="283"/>
        <v>0</v>
      </c>
      <c r="AR1056" s="397">
        <f t="shared" si="283"/>
        <v>0</v>
      </c>
      <c r="AS1056" s="397">
        <f t="shared" si="280"/>
        <v>0</v>
      </c>
      <c r="AT1056" s="397">
        <f t="shared" si="280"/>
        <v>0</v>
      </c>
      <c r="AU1056" s="397">
        <f t="shared" si="280"/>
        <v>0</v>
      </c>
      <c r="AV1056" s="397">
        <f t="shared" si="280"/>
        <v>0</v>
      </c>
      <c r="AW1056" s="314">
        <f t="shared" ref="AW1056:AW1061" si="287">P1056-AG1056</f>
        <v>0</v>
      </c>
    </row>
    <row r="1057" spans="2:49" x14ac:dyDescent="0.25">
      <c r="B1057" s="42"/>
      <c r="C1057" s="295" t="s">
        <v>314</v>
      </c>
      <c r="D1057" s="23">
        <f>IFERROR(VLOOKUP($C1057,'World Cup Players'!B:X,3,FALSE),0)</f>
        <v>0</v>
      </c>
      <c r="E1057" s="30"/>
      <c r="L1057" s="44"/>
      <c r="M1057" s="44"/>
      <c r="N1057" s="44"/>
      <c r="O1057" s="44"/>
      <c r="S1057" s="42"/>
      <c r="T1057" s="295" t="s">
        <v>314</v>
      </c>
      <c r="U1057" s="23">
        <v>0</v>
      </c>
      <c r="V1057" s="30"/>
      <c r="W1057" s="23">
        <v>0</v>
      </c>
      <c r="X1057" s="23">
        <v>0</v>
      </c>
      <c r="Y1057" s="23">
        <v>0</v>
      </c>
      <c r="Z1057" s="23">
        <v>0</v>
      </c>
      <c r="AA1057" s="23">
        <v>0</v>
      </c>
      <c r="AB1057" s="23">
        <v>0</v>
      </c>
      <c r="AC1057" s="44">
        <v>0</v>
      </c>
      <c r="AD1057" s="44">
        <v>0</v>
      </c>
      <c r="AE1057" s="44">
        <v>0</v>
      </c>
      <c r="AF1057" s="44">
        <v>0</v>
      </c>
      <c r="AG1057" s="43">
        <v>0</v>
      </c>
      <c r="AI1057" s="42"/>
      <c r="AJ1057" s="295" t="s">
        <v>314</v>
      </c>
      <c r="AK1057" s="23">
        <v>0</v>
      </c>
      <c r="AL1057" s="30"/>
      <c r="AM1057" s="397">
        <f t="shared" si="281"/>
        <v>0</v>
      </c>
      <c r="AN1057" s="397">
        <f t="shared" si="282"/>
        <v>0</v>
      </c>
      <c r="AO1057" s="397">
        <f t="shared" si="282"/>
        <v>0</v>
      </c>
      <c r="AP1057" s="397">
        <f t="shared" si="283"/>
        <v>0</v>
      </c>
      <c r="AQ1057" s="397">
        <f t="shared" si="283"/>
        <v>0</v>
      </c>
      <c r="AR1057" s="397">
        <f t="shared" si="283"/>
        <v>0</v>
      </c>
      <c r="AS1057" s="397">
        <f t="shared" si="280"/>
        <v>0</v>
      </c>
      <c r="AT1057" s="397">
        <f t="shared" si="280"/>
        <v>0</v>
      </c>
      <c r="AU1057" s="397">
        <f t="shared" si="280"/>
        <v>0</v>
      </c>
      <c r="AV1057" s="397">
        <f t="shared" si="280"/>
        <v>0</v>
      </c>
      <c r="AW1057" s="314">
        <f t="shared" si="287"/>
        <v>0</v>
      </c>
    </row>
    <row r="1058" spans="2:49" x14ac:dyDescent="0.25">
      <c r="B1058" s="42"/>
      <c r="C1058" s="295" t="s">
        <v>133</v>
      </c>
      <c r="D1058" s="23">
        <f>IFERROR(VLOOKUP($C1058,'World Cup Players'!B:X,3,FALSE),0)</f>
        <v>0</v>
      </c>
      <c r="E1058" s="30"/>
      <c r="L1058" s="44"/>
      <c r="M1058" s="44"/>
      <c r="N1058" s="44"/>
      <c r="O1058" s="44"/>
      <c r="S1058" s="42"/>
      <c r="T1058" s="295" t="s">
        <v>133</v>
      </c>
      <c r="U1058" s="23">
        <v>0</v>
      </c>
      <c r="V1058" s="30"/>
      <c r="W1058" s="23">
        <v>0</v>
      </c>
      <c r="X1058" s="23">
        <v>0</v>
      </c>
      <c r="Y1058" s="23">
        <v>0</v>
      </c>
      <c r="Z1058" s="23">
        <v>0</v>
      </c>
      <c r="AA1058" s="23">
        <v>0</v>
      </c>
      <c r="AB1058" s="23">
        <v>0</v>
      </c>
      <c r="AC1058" s="44">
        <v>0</v>
      </c>
      <c r="AD1058" s="44">
        <v>0</v>
      </c>
      <c r="AE1058" s="44">
        <v>0</v>
      </c>
      <c r="AF1058" s="44">
        <v>0</v>
      </c>
      <c r="AG1058" s="43">
        <v>0</v>
      </c>
      <c r="AI1058" s="42"/>
      <c r="AJ1058" s="295" t="s">
        <v>133</v>
      </c>
      <c r="AK1058" s="23">
        <v>0</v>
      </c>
      <c r="AL1058" s="30"/>
      <c r="AM1058" s="397">
        <f t="shared" si="281"/>
        <v>0</v>
      </c>
      <c r="AN1058" s="397">
        <f t="shared" si="282"/>
        <v>0</v>
      </c>
      <c r="AO1058" s="397">
        <f t="shared" si="282"/>
        <v>0</v>
      </c>
      <c r="AP1058" s="397">
        <f t="shared" si="283"/>
        <v>0</v>
      </c>
      <c r="AQ1058" s="397">
        <f t="shared" si="283"/>
        <v>0</v>
      </c>
      <c r="AR1058" s="397">
        <f t="shared" si="283"/>
        <v>0</v>
      </c>
      <c r="AS1058" s="397">
        <f t="shared" si="280"/>
        <v>0</v>
      </c>
      <c r="AT1058" s="397">
        <f t="shared" si="280"/>
        <v>0</v>
      </c>
      <c r="AU1058" s="397">
        <f t="shared" si="280"/>
        <v>0</v>
      </c>
      <c r="AV1058" s="397">
        <f t="shared" si="280"/>
        <v>0</v>
      </c>
      <c r="AW1058" s="314">
        <f t="shared" si="287"/>
        <v>0</v>
      </c>
    </row>
    <row r="1059" spans="2:49" x14ac:dyDescent="0.25">
      <c r="B1059" s="168" t="s">
        <v>782</v>
      </c>
      <c r="C1059" s="283"/>
      <c r="D1059" s="35">
        <f t="shared" ref="D1059:E1059" si="288">SUM(D1060:D1085)</f>
        <v>0</v>
      </c>
      <c r="E1059" s="35">
        <f t="shared" si="288"/>
        <v>0</v>
      </c>
      <c r="F1059" s="35">
        <f>SUM(F1060:F1089)</f>
        <v>10520</v>
      </c>
      <c r="G1059" s="35">
        <f t="shared" ref="G1059:N1059" si="289">SUM(G1060:G1089)</f>
        <v>35</v>
      </c>
      <c r="H1059" s="35">
        <f t="shared" si="289"/>
        <v>21</v>
      </c>
      <c r="I1059" s="35">
        <f t="shared" si="289"/>
        <v>14</v>
      </c>
      <c r="J1059" s="35">
        <f t="shared" si="289"/>
        <v>7</v>
      </c>
      <c r="K1059" s="35">
        <f t="shared" si="289"/>
        <v>1</v>
      </c>
      <c r="L1059" s="35">
        <f>SUM(L1060:L1089)</f>
        <v>16</v>
      </c>
      <c r="M1059" s="35">
        <f t="shared" si="289"/>
        <v>14</v>
      </c>
      <c r="N1059" s="35">
        <f t="shared" si="289"/>
        <v>56</v>
      </c>
      <c r="O1059" s="35">
        <f>SUM(O1060:O1089)</f>
        <v>21</v>
      </c>
      <c r="P1059" s="43">
        <f>SUM((F1059*0.0083)+G1059+H1059+I1059+L1059+M1059+(N1059*0.2))-((J1059*0.25)+(K1059*0.5))-(O1059*0.25)</f>
        <v>191.01599999999999</v>
      </c>
      <c r="S1059" s="168" t="s">
        <v>782</v>
      </c>
      <c r="T1059" s="283"/>
      <c r="U1059" s="35">
        <v>0</v>
      </c>
      <c r="V1059" s="35">
        <v>0</v>
      </c>
      <c r="W1059" s="35">
        <v>9343</v>
      </c>
      <c r="X1059" s="35">
        <v>30</v>
      </c>
      <c r="Y1059" s="35">
        <v>20</v>
      </c>
      <c r="Z1059" s="35">
        <v>11</v>
      </c>
      <c r="AA1059" s="35">
        <v>4</v>
      </c>
      <c r="AB1059" s="35">
        <v>1</v>
      </c>
      <c r="AC1059" s="35">
        <v>14</v>
      </c>
      <c r="AD1059" s="35">
        <v>13</v>
      </c>
      <c r="AE1059" s="35">
        <v>47</v>
      </c>
      <c r="AF1059" s="35">
        <v>18</v>
      </c>
      <c r="AG1059" s="43">
        <v>168.9469</v>
      </c>
      <c r="AI1059" s="168" t="s">
        <v>782</v>
      </c>
      <c r="AJ1059" s="283"/>
      <c r="AK1059" s="35">
        <v>0</v>
      </c>
      <c r="AL1059" s="35">
        <v>0</v>
      </c>
      <c r="AM1059" s="397">
        <f t="shared" si="281"/>
        <v>1177</v>
      </c>
      <c r="AN1059" s="397">
        <f t="shared" si="282"/>
        <v>5</v>
      </c>
      <c r="AO1059" s="397">
        <f t="shared" si="282"/>
        <v>1</v>
      </c>
      <c r="AP1059" s="397">
        <f t="shared" si="283"/>
        <v>3</v>
      </c>
      <c r="AQ1059" s="397">
        <f t="shared" si="283"/>
        <v>3</v>
      </c>
      <c r="AR1059" s="397">
        <f t="shared" si="283"/>
        <v>0</v>
      </c>
      <c r="AS1059" s="397">
        <f t="shared" si="280"/>
        <v>2</v>
      </c>
      <c r="AT1059" s="397">
        <f t="shared" si="280"/>
        <v>1</v>
      </c>
      <c r="AU1059" s="397">
        <f t="shared" si="280"/>
        <v>9</v>
      </c>
      <c r="AV1059" s="397">
        <f t="shared" si="280"/>
        <v>3</v>
      </c>
      <c r="AW1059" s="314">
        <f t="shared" si="287"/>
        <v>22.069099999999992</v>
      </c>
    </row>
    <row r="1060" spans="2:49" x14ac:dyDescent="0.25">
      <c r="B1060" s="42"/>
      <c r="C1060" s="284" t="s">
        <v>425</v>
      </c>
      <c r="D1060" s="23" t="str">
        <f>IFERROR(VLOOKUP($C1060,'World Cup Players'!B:X,3,FALSE),0)</f>
        <v>fr France</v>
      </c>
      <c r="E1060" s="30"/>
      <c r="F1060" s="23">
        <f>IFERROR(VLOOKUP($C1060,'World Cup Players'!B:X,9,FALSE),0)</f>
        <v>605</v>
      </c>
      <c r="G1060" s="23">
        <f>IFERROR(VLOOKUP($C1060,'World Cup Players'!B:X,11,FALSE),0)</f>
        <v>8</v>
      </c>
      <c r="H1060" s="23">
        <f>IFERROR(VLOOKUP($C1060,'World Cup Players'!B:X,12,FALSE),0)</f>
        <v>3</v>
      </c>
      <c r="I1060" s="23">
        <f>IFERROR(VLOOKUP($C1060,'GAME WINNING GOALS'!A:B,2,FALSE),0)</f>
        <v>4</v>
      </c>
      <c r="J1060" s="23">
        <f>IFERROR(VLOOKUP($C1060,'World Cup Players'!B:X,17,FALSE),0)</f>
        <v>1</v>
      </c>
      <c r="K1060" s="23">
        <f>IFERROR(VLOOKUP($C1060,'World Cup Players'!B:X,18,FALSE),0)</f>
        <v>0</v>
      </c>
      <c r="L1060" s="44">
        <f>IFERROR(VLOOKUP($C1060,'World Cup GK'!B:AE,16,FALSE),0)</f>
        <v>0</v>
      </c>
      <c r="M1060" s="44">
        <f>IFERROR(VLOOKUP($C1060,'World Cup GK'!B:AE,19,FALSE),0)</f>
        <v>0</v>
      </c>
      <c r="N1060" s="44">
        <f>IFERROR(VLOOKUP($C1060,'World Cup GK'!B:AE,14,FALSE),0)</f>
        <v>0</v>
      </c>
      <c r="O1060" s="44">
        <f>IFERROR(VLOOKUP($C1060,'World Cup GK'!B:AE,11,FALSE),0)</f>
        <v>0</v>
      </c>
      <c r="P1060" s="43">
        <f t="shared" si="273"/>
        <v>19.7715</v>
      </c>
      <c r="S1060" s="42"/>
      <c r="T1060" s="284" t="s">
        <v>425</v>
      </c>
      <c r="U1060" s="23" t="s">
        <v>1420</v>
      </c>
      <c r="V1060" s="30"/>
      <c r="W1060" s="23">
        <v>439</v>
      </c>
      <c r="X1060" s="23">
        <v>7</v>
      </c>
      <c r="Y1060" s="23">
        <v>2</v>
      </c>
      <c r="Z1060" s="23">
        <v>3</v>
      </c>
      <c r="AA1060" s="23">
        <v>0</v>
      </c>
      <c r="AB1060" s="23">
        <v>0</v>
      </c>
      <c r="AC1060" s="44">
        <v>0</v>
      </c>
      <c r="AD1060" s="44">
        <v>0</v>
      </c>
      <c r="AE1060" s="44">
        <v>0</v>
      </c>
      <c r="AF1060" s="44">
        <v>0</v>
      </c>
      <c r="AG1060" s="43">
        <v>15.643699999999999</v>
      </c>
      <c r="AI1060" s="42"/>
      <c r="AJ1060" s="284" t="s">
        <v>425</v>
      </c>
      <c r="AK1060" s="23" t="s">
        <v>1420</v>
      </c>
      <c r="AL1060" s="30"/>
      <c r="AM1060" s="397">
        <f t="shared" si="281"/>
        <v>166</v>
      </c>
      <c r="AN1060" s="397">
        <f t="shared" si="282"/>
        <v>1</v>
      </c>
      <c r="AO1060" s="397">
        <f t="shared" si="282"/>
        <v>1</v>
      </c>
      <c r="AP1060" s="397">
        <f t="shared" si="283"/>
        <v>1</v>
      </c>
      <c r="AQ1060" s="397">
        <f t="shared" si="283"/>
        <v>1</v>
      </c>
      <c r="AR1060" s="397">
        <f t="shared" si="283"/>
        <v>0</v>
      </c>
      <c r="AS1060" s="397">
        <f t="shared" si="280"/>
        <v>0</v>
      </c>
      <c r="AT1060" s="397">
        <f t="shared" si="280"/>
        <v>0</v>
      </c>
      <c r="AU1060" s="397">
        <f t="shared" si="280"/>
        <v>0</v>
      </c>
      <c r="AV1060" s="397">
        <f t="shared" si="280"/>
        <v>0</v>
      </c>
      <c r="AW1060" s="314">
        <f t="shared" si="287"/>
        <v>4.1278000000000006</v>
      </c>
    </row>
    <row r="1061" spans="2:49" x14ac:dyDescent="0.25">
      <c r="B1061" s="42"/>
      <c r="C1061" s="285" t="s">
        <v>5</v>
      </c>
      <c r="D1061" s="23" t="str">
        <f>IFERROR(VLOOKUP($C1061,'World Cup Players'!B:X,3,FALSE),0)</f>
        <v>eng England</v>
      </c>
      <c r="E1061" s="30"/>
      <c r="F1061" s="23">
        <f>IFERROR(VLOOKUP($C1061,'World Cup Players'!B:X,9,FALSE),0)</f>
        <v>652</v>
      </c>
      <c r="G1061" s="23">
        <f>IFERROR(VLOOKUP($C1061,'World Cup Players'!B:X,11,FALSE),0)</f>
        <v>6</v>
      </c>
      <c r="H1061" s="23">
        <f>IFERROR(VLOOKUP($C1061,'World Cup Players'!B:X,12,FALSE),0)</f>
        <v>1</v>
      </c>
      <c r="I1061" s="23">
        <f>IFERROR(VLOOKUP($C1061,'GAME WINNING GOALS'!A:B,2,FALSE),0)</f>
        <v>2</v>
      </c>
      <c r="J1061" s="23">
        <f>IFERROR(VLOOKUP($C1061,'World Cup Players'!B:X,17,FALSE),0)</f>
        <v>0</v>
      </c>
      <c r="K1061" s="23">
        <f>IFERROR(VLOOKUP($C1061,'World Cup Players'!B:X,18,FALSE),0)</f>
        <v>0</v>
      </c>
      <c r="L1061" s="44">
        <f>IFERROR(VLOOKUP($C1061,'World Cup GK'!B:AE,16,FALSE),0)</f>
        <v>0</v>
      </c>
      <c r="M1061" s="44">
        <f>IFERROR(VLOOKUP($C1061,'World Cup GK'!B:AE,19,FALSE),0)</f>
        <v>0</v>
      </c>
      <c r="N1061" s="44">
        <f>IFERROR(VLOOKUP($C1061,'World Cup GK'!B:AE,14,FALSE),0)</f>
        <v>0</v>
      </c>
      <c r="O1061" s="44">
        <f>IFERROR(VLOOKUP($C1061,'World Cup GK'!B:AE,11,FALSE),0)</f>
        <v>0</v>
      </c>
      <c r="P1061" s="43">
        <f t="shared" si="273"/>
        <v>14.4116</v>
      </c>
      <c r="S1061" s="42"/>
      <c r="T1061" s="285" t="s">
        <v>5</v>
      </c>
      <c r="U1061" s="23" t="s">
        <v>1542</v>
      </c>
      <c r="V1061" s="30"/>
      <c r="W1061" s="23">
        <v>442</v>
      </c>
      <c r="X1061" s="23">
        <v>6</v>
      </c>
      <c r="Y1061" s="23">
        <v>1</v>
      </c>
      <c r="Z1061" s="23">
        <v>2</v>
      </c>
      <c r="AA1061" s="23">
        <v>0</v>
      </c>
      <c r="AB1061" s="23">
        <v>0</v>
      </c>
      <c r="AC1061" s="44">
        <v>0</v>
      </c>
      <c r="AD1061" s="44">
        <v>0</v>
      </c>
      <c r="AE1061" s="44">
        <v>0</v>
      </c>
      <c r="AF1061" s="44">
        <v>0</v>
      </c>
      <c r="AG1061" s="43">
        <v>12.6686</v>
      </c>
      <c r="AI1061" s="42"/>
      <c r="AJ1061" s="285" t="s">
        <v>5</v>
      </c>
      <c r="AK1061" s="23" t="s">
        <v>1542</v>
      </c>
      <c r="AL1061" s="30"/>
      <c r="AM1061" s="397">
        <f t="shared" si="281"/>
        <v>210</v>
      </c>
      <c r="AN1061" s="397">
        <f t="shared" si="282"/>
        <v>0</v>
      </c>
      <c r="AO1061" s="397">
        <f t="shared" si="282"/>
        <v>0</v>
      </c>
      <c r="AP1061" s="397">
        <f t="shared" si="283"/>
        <v>0</v>
      </c>
      <c r="AQ1061" s="397">
        <f t="shared" si="283"/>
        <v>0</v>
      </c>
      <c r="AR1061" s="397">
        <f t="shared" si="283"/>
        <v>0</v>
      </c>
      <c r="AS1061" s="397">
        <f t="shared" si="280"/>
        <v>0</v>
      </c>
      <c r="AT1061" s="397">
        <f t="shared" si="280"/>
        <v>0</v>
      </c>
      <c r="AU1061" s="397">
        <f t="shared" si="280"/>
        <v>0</v>
      </c>
      <c r="AV1061" s="397">
        <f t="shared" si="280"/>
        <v>0</v>
      </c>
      <c r="AW1061" s="314">
        <f t="shared" si="287"/>
        <v>1.7430000000000003</v>
      </c>
    </row>
    <row r="1062" spans="2:49" x14ac:dyDescent="0.25">
      <c r="B1062" s="42"/>
      <c r="C1062" s="285" t="s">
        <v>613</v>
      </c>
      <c r="D1062" s="23" t="str">
        <f>IFERROR(VLOOKUP($C1062,'World Cup Players'!B:X,3,FALSE),0)</f>
        <v>de Germany</v>
      </c>
      <c r="E1062" s="30"/>
      <c r="F1062" s="23">
        <f>IFERROR(VLOOKUP($C1062,'World Cup Players'!B:X,9,FALSE),0)</f>
        <v>361</v>
      </c>
      <c r="G1062" s="23">
        <f>IFERROR(VLOOKUP($C1062,'World Cup Players'!B:X,11,FALSE),0)</f>
        <v>0</v>
      </c>
      <c r="H1062" s="23">
        <f>IFERROR(VLOOKUP($C1062,'World Cup Players'!B:X,12,FALSE),0)</f>
        <v>3</v>
      </c>
      <c r="I1062" s="23">
        <f>IFERROR(VLOOKUP($C1062,'GAME WINNING GOALS'!A:B,2,FALSE),0)</f>
        <v>0</v>
      </c>
      <c r="J1062" s="23">
        <f>IFERROR(VLOOKUP($C1062,'World Cup Players'!B:X,17,FALSE),0)</f>
        <v>0</v>
      </c>
      <c r="K1062" s="23">
        <f>IFERROR(VLOOKUP($C1062,'World Cup Players'!B:X,18,FALSE),0)</f>
        <v>0</v>
      </c>
      <c r="L1062" s="44">
        <f>IFERROR(VLOOKUP($C1062,'World Cup GK'!B:AE,16,FALSE),0)</f>
        <v>0</v>
      </c>
      <c r="M1062" s="44">
        <f>IFERROR(VLOOKUP($C1062,'World Cup GK'!B:AE,19,FALSE),0)</f>
        <v>0</v>
      </c>
      <c r="N1062" s="44">
        <f>IFERROR(VLOOKUP($C1062,'World Cup GK'!B:AE,14,FALSE),0)</f>
        <v>0</v>
      </c>
      <c r="O1062" s="44">
        <f>IFERROR(VLOOKUP($C1062,'World Cup GK'!B:AE,11,FALSE),0)</f>
        <v>0</v>
      </c>
      <c r="P1062" s="43">
        <f t="shared" si="273"/>
        <v>5.9962999999999997</v>
      </c>
      <c r="S1062" s="42"/>
      <c r="T1062" s="285" t="s">
        <v>613</v>
      </c>
      <c r="U1062" s="23" t="s">
        <v>634</v>
      </c>
      <c r="V1062" s="30"/>
      <c r="W1062" s="23">
        <v>361</v>
      </c>
      <c r="X1062" s="23">
        <v>0</v>
      </c>
      <c r="Y1062" s="23">
        <v>3</v>
      </c>
      <c r="Z1062" s="23">
        <v>0</v>
      </c>
      <c r="AA1062" s="23">
        <v>0</v>
      </c>
      <c r="AB1062" s="23">
        <v>0</v>
      </c>
      <c r="AC1062" s="44">
        <v>0</v>
      </c>
      <c r="AD1062" s="44">
        <v>0</v>
      </c>
      <c r="AE1062" s="44">
        <v>0</v>
      </c>
      <c r="AF1062" s="44">
        <v>0</v>
      </c>
      <c r="AG1062" s="43">
        <v>5.9962999999999997</v>
      </c>
      <c r="AI1062" s="42"/>
      <c r="AJ1062" s="285" t="s">
        <v>613</v>
      </c>
      <c r="AK1062" s="23" t="s">
        <v>634</v>
      </c>
      <c r="AL1062" s="30"/>
      <c r="AM1062" s="397">
        <f t="shared" si="281"/>
        <v>0</v>
      </c>
      <c r="AN1062" s="397">
        <f t="shared" si="282"/>
        <v>0</v>
      </c>
      <c r="AO1062" s="397">
        <f t="shared" si="282"/>
        <v>0</v>
      </c>
      <c r="AP1062" s="397">
        <f t="shared" si="283"/>
        <v>0</v>
      </c>
      <c r="AQ1062" s="397">
        <f t="shared" si="283"/>
        <v>0</v>
      </c>
      <c r="AR1062" s="397">
        <f t="shared" si="283"/>
        <v>0</v>
      </c>
      <c r="AS1062" s="397">
        <f t="shared" si="280"/>
        <v>0</v>
      </c>
      <c r="AT1062" s="397">
        <f t="shared" si="280"/>
        <v>0</v>
      </c>
      <c r="AU1062" s="397">
        <f t="shared" si="280"/>
        <v>0</v>
      </c>
      <c r="AV1062" s="397">
        <f t="shared" si="280"/>
        <v>0</v>
      </c>
      <c r="AW1062" s="314">
        <f t="shared" si="284"/>
        <v>0</v>
      </c>
    </row>
    <row r="1063" spans="2:49" x14ac:dyDescent="0.25">
      <c r="B1063" s="42"/>
      <c r="C1063" s="285" t="s">
        <v>249</v>
      </c>
      <c r="D1063" s="23" t="str">
        <f>IFERROR(VLOOKUP($C1063,'World Cup Players'!B:X,3,FALSE),0)</f>
        <v>br Brazil</v>
      </c>
      <c r="E1063" s="30"/>
      <c r="F1063" s="23">
        <f>IFERROR(VLOOKUP($C1063,'World Cup Players'!B:X,9,FALSE),0)</f>
        <v>129</v>
      </c>
      <c r="G1063" s="23">
        <f>IFERROR(VLOOKUP($C1063,'World Cup Players'!B:X,11,FALSE),0)</f>
        <v>0</v>
      </c>
      <c r="H1063" s="23">
        <f>IFERROR(VLOOKUP($C1063,'World Cup Players'!B:X,12,FALSE),0)</f>
        <v>0</v>
      </c>
      <c r="I1063" s="23">
        <f>IFERROR(VLOOKUP($C1063,'GAME WINNING GOALS'!A:B,2,FALSE),0)</f>
        <v>0</v>
      </c>
      <c r="J1063" s="23">
        <f>IFERROR(VLOOKUP($C1063,'World Cup Players'!B:X,17,FALSE),0)</f>
        <v>0</v>
      </c>
      <c r="K1063" s="23">
        <f>IFERROR(VLOOKUP($C1063,'World Cup Players'!B:X,18,FALSE),0)</f>
        <v>0</v>
      </c>
      <c r="L1063" s="44">
        <f>IFERROR(VLOOKUP($C1063,'World Cup GK'!B:AE,16,FALSE),0)</f>
        <v>0</v>
      </c>
      <c r="M1063" s="44">
        <f>IFERROR(VLOOKUP($C1063,'World Cup GK'!B:AE,19,FALSE),0)</f>
        <v>0</v>
      </c>
      <c r="N1063" s="44">
        <f>IFERROR(VLOOKUP($C1063,'World Cup GK'!B:AE,14,FALSE),0)</f>
        <v>0</v>
      </c>
      <c r="O1063" s="44">
        <f>IFERROR(VLOOKUP($C1063,'World Cup GK'!B:AE,11,FALSE),0)</f>
        <v>0</v>
      </c>
      <c r="P1063" s="43">
        <f t="shared" si="273"/>
        <v>1.0707</v>
      </c>
      <c r="S1063" s="42"/>
      <c r="T1063" s="285" t="s">
        <v>249</v>
      </c>
      <c r="U1063" s="23" t="s">
        <v>989</v>
      </c>
      <c r="V1063" s="30"/>
      <c r="W1063" s="23">
        <v>129</v>
      </c>
      <c r="X1063" s="23">
        <v>0</v>
      </c>
      <c r="Y1063" s="23">
        <v>0</v>
      </c>
      <c r="Z1063" s="23">
        <v>0</v>
      </c>
      <c r="AA1063" s="23">
        <v>0</v>
      </c>
      <c r="AB1063" s="23">
        <v>0</v>
      </c>
      <c r="AC1063" s="44">
        <v>0</v>
      </c>
      <c r="AD1063" s="44">
        <v>0</v>
      </c>
      <c r="AE1063" s="44">
        <v>0</v>
      </c>
      <c r="AF1063" s="44">
        <v>0</v>
      </c>
      <c r="AG1063" s="43">
        <v>1.0707</v>
      </c>
      <c r="AI1063" s="42"/>
      <c r="AJ1063" s="285" t="s">
        <v>249</v>
      </c>
      <c r="AK1063" s="23" t="s">
        <v>989</v>
      </c>
      <c r="AL1063" s="30"/>
      <c r="AM1063" s="397">
        <f t="shared" si="281"/>
        <v>0</v>
      </c>
      <c r="AN1063" s="397">
        <f t="shared" si="282"/>
        <v>0</v>
      </c>
      <c r="AO1063" s="397">
        <f t="shared" si="282"/>
        <v>0</v>
      </c>
      <c r="AP1063" s="397">
        <f t="shared" si="283"/>
        <v>0</v>
      </c>
      <c r="AQ1063" s="397">
        <f t="shared" si="283"/>
        <v>0</v>
      </c>
      <c r="AR1063" s="397">
        <f t="shared" si="283"/>
        <v>0</v>
      </c>
      <c r="AS1063" s="397">
        <f t="shared" si="280"/>
        <v>0</v>
      </c>
      <c r="AT1063" s="397">
        <f t="shared" si="280"/>
        <v>0</v>
      </c>
      <c r="AU1063" s="397">
        <f t="shared" si="280"/>
        <v>0</v>
      </c>
      <c r="AV1063" s="397">
        <f t="shared" si="280"/>
        <v>0</v>
      </c>
      <c r="AW1063" s="314">
        <f t="shared" si="284"/>
        <v>0</v>
      </c>
    </row>
    <row r="1064" spans="2:49" x14ac:dyDescent="0.25">
      <c r="B1064" s="42"/>
      <c r="C1064" s="285" t="s">
        <v>697</v>
      </c>
      <c r="D1064" s="23" t="str">
        <f>IFERROR(VLOOKUP($C1064,'World Cup Players'!B:X,3,FALSE),0)</f>
        <v>co Colombia</v>
      </c>
      <c r="E1064" s="30"/>
      <c r="F1064" s="23">
        <f>IFERROR(VLOOKUP($C1064,'World Cup Players'!B:X,9,FALSE),0)</f>
        <v>478</v>
      </c>
      <c r="G1064" s="23">
        <f>IFERROR(VLOOKUP($C1064,'World Cup Players'!B:X,11,FALSE),0)</f>
        <v>1</v>
      </c>
      <c r="H1064" s="23">
        <f>IFERROR(VLOOKUP($C1064,'World Cup Players'!B:X,12,FALSE),0)</f>
        <v>1</v>
      </c>
      <c r="I1064" s="23">
        <f>IFERROR(VLOOKUP($C1064,'GAME WINNING GOALS'!A:B,2,FALSE),0)</f>
        <v>1</v>
      </c>
      <c r="J1064" s="23">
        <f>IFERROR(VLOOKUP($C1064,'World Cup Players'!B:X,17,FALSE),0)</f>
        <v>0</v>
      </c>
      <c r="K1064" s="23">
        <f>IFERROR(VLOOKUP($C1064,'World Cup Players'!B:X,18,FALSE),0)</f>
        <v>0</v>
      </c>
      <c r="L1064" s="44">
        <f>IFERROR(VLOOKUP($C1064,'World Cup GK'!B:AE,16,FALSE),0)</f>
        <v>0</v>
      </c>
      <c r="M1064" s="44">
        <f>IFERROR(VLOOKUP($C1064,'World Cup GK'!B:AE,19,FALSE),0)</f>
        <v>0</v>
      </c>
      <c r="N1064" s="44">
        <f>IFERROR(VLOOKUP($C1064,'World Cup GK'!B:AE,14,FALSE),0)</f>
        <v>0</v>
      </c>
      <c r="O1064" s="44">
        <f>IFERROR(VLOOKUP($C1064,'World Cup GK'!B:AE,11,FALSE),0)</f>
        <v>0</v>
      </c>
      <c r="P1064" s="43">
        <f t="shared" ref="P1064:P1130" si="290">SUM((F1064*0.0083)+G1064+H1064+I1064+L1064+M1064+(N1064*0.2))-((J1064*0.25)+(K1064*0.5))-(O1064*0.25)</f>
        <v>6.9673999999999996</v>
      </c>
      <c r="S1064" s="42"/>
      <c r="T1064" s="285" t="s">
        <v>697</v>
      </c>
      <c r="U1064" s="23" t="s">
        <v>1547</v>
      </c>
      <c r="V1064" s="30"/>
      <c r="W1064" s="23">
        <v>478</v>
      </c>
      <c r="X1064" s="23">
        <v>1</v>
      </c>
      <c r="Y1064" s="23">
        <v>1</v>
      </c>
      <c r="Z1064" s="23">
        <v>1</v>
      </c>
      <c r="AA1064" s="23">
        <v>0</v>
      </c>
      <c r="AB1064" s="23">
        <v>0</v>
      </c>
      <c r="AC1064" s="44">
        <v>0</v>
      </c>
      <c r="AD1064" s="44">
        <v>0</v>
      </c>
      <c r="AE1064" s="44">
        <v>0</v>
      </c>
      <c r="AF1064" s="44">
        <v>0</v>
      </c>
      <c r="AG1064" s="43">
        <v>6.9673999999999996</v>
      </c>
      <c r="AI1064" s="42"/>
      <c r="AJ1064" s="285" t="s">
        <v>697</v>
      </c>
      <c r="AK1064" s="23" t="s">
        <v>1547</v>
      </c>
      <c r="AL1064" s="30"/>
      <c r="AM1064" s="397">
        <f t="shared" si="281"/>
        <v>0</v>
      </c>
      <c r="AN1064" s="397">
        <f t="shared" si="282"/>
        <v>0</v>
      </c>
      <c r="AO1064" s="397">
        <f t="shared" si="282"/>
        <v>0</v>
      </c>
      <c r="AP1064" s="397">
        <f t="shared" si="283"/>
        <v>0</v>
      </c>
      <c r="AQ1064" s="397">
        <f t="shared" si="283"/>
        <v>0</v>
      </c>
      <c r="AR1064" s="397">
        <f t="shared" si="283"/>
        <v>0</v>
      </c>
      <c r="AS1064" s="397">
        <f t="shared" si="280"/>
        <v>0</v>
      </c>
      <c r="AT1064" s="397">
        <f t="shared" si="280"/>
        <v>0</v>
      </c>
      <c r="AU1064" s="397">
        <f t="shared" si="280"/>
        <v>0</v>
      </c>
      <c r="AV1064" s="397">
        <f t="shared" si="280"/>
        <v>0</v>
      </c>
      <c r="AW1064" s="314">
        <f t="shared" si="284"/>
        <v>0</v>
      </c>
    </row>
    <row r="1065" spans="2:49" x14ac:dyDescent="0.25">
      <c r="B1065" s="42"/>
      <c r="C1065" s="285" t="s">
        <v>649</v>
      </c>
      <c r="D1065" s="23" t="str">
        <f>IFERROR(VLOOKUP($C1065,'World Cup Players'!B:X,3,FALSE),0)</f>
        <v>nl Netherlands</v>
      </c>
      <c r="E1065" s="30"/>
      <c r="F1065" s="23">
        <f>IFERROR(VLOOKUP($C1065,'World Cup Players'!B:X,9,FALSE),0)</f>
        <v>185</v>
      </c>
      <c r="G1065" s="23">
        <f>IFERROR(VLOOKUP($C1065,'World Cup Players'!B:X,11,FALSE),0)</f>
        <v>0</v>
      </c>
      <c r="H1065" s="23">
        <f>IFERROR(VLOOKUP($C1065,'World Cup Players'!B:X,12,FALSE),0)</f>
        <v>0</v>
      </c>
      <c r="I1065" s="23">
        <f>IFERROR(VLOOKUP($C1065,'GAME WINNING GOALS'!A:B,2,FALSE),0)</f>
        <v>0</v>
      </c>
      <c r="J1065" s="23">
        <f>IFERROR(VLOOKUP($C1065,'World Cup Players'!B:X,17,FALSE),0)</f>
        <v>0</v>
      </c>
      <c r="K1065" s="23">
        <f>IFERROR(VLOOKUP($C1065,'World Cup Players'!B:X,18,FALSE),0)</f>
        <v>0</v>
      </c>
      <c r="L1065" s="44">
        <f>IFERROR(VLOOKUP($C1065,'World Cup GK'!B:AE,16,FALSE),0)</f>
        <v>0</v>
      </c>
      <c r="M1065" s="44">
        <f>IFERROR(VLOOKUP($C1065,'World Cup GK'!B:AE,19,FALSE),0)</f>
        <v>0</v>
      </c>
      <c r="N1065" s="44">
        <f>IFERROR(VLOOKUP($C1065,'World Cup GK'!B:AE,14,FALSE),0)</f>
        <v>0</v>
      </c>
      <c r="O1065" s="44">
        <f>IFERROR(VLOOKUP($C1065,'World Cup GK'!B:AE,11,FALSE),0)</f>
        <v>0</v>
      </c>
      <c r="P1065" s="43">
        <f t="shared" si="290"/>
        <v>1.5355000000000001</v>
      </c>
      <c r="S1065" s="42"/>
      <c r="T1065" s="285" t="s">
        <v>649</v>
      </c>
      <c r="U1065" s="23" t="s">
        <v>647</v>
      </c>
      <c r="V1065" s="30"/>
      <c r="W1065" s="23">
        <v>185</v>
      </c>
      <c r="X1065" s="23">
        <v>0</v>
      </c>
      <c r="Y1065" s="23">
        <v>0</v>
      </c>
      <c r="Z1065" s="23">
        <v>0</v>
      </c>
      <c r="AA1065" s="23">
        <v>0</v>
      </c>
      <c r="AB1065" s="23">
        <v>0</v>
      </c>
      <c r="AC1065" s="44">
        <v>0</v>
      </c>
      <c r="AD1065" s="44">
        <v>0</v>
      </c>
      <c r="AE1065" s="44">
        <v>0</v>
      </c>
      <c r="AF1065" s="44">
        <v>0</v>
      </c>
      <c r="AG1065" s="43">
        <v>1.5355000000000001</v>
      </c>
      <c r="AI1065" s="42"/>
      <c r="AJ1065" s="285" t="s">
        <v>649</v>
      </c>
      <c r="AK1065" s="23" t="s">
        <v>647</v>
      </c>
      <c r="AL1065" s="30"/>
      <c r="AM1065" s="397">
        <f t="shared" si="281"/>
        <v>0</v>
      </c>
      <c r="AN1065" s="397">
        <f t="shared" si="282"/>
        <v>0</v>
      </c>
      <c r="AO1065" s="397">
        <f t="shared" si="282"/>
        <v>0</v>
      </c>
      <c r="AP1065" s="397">
        <f t="shared" si="283"/>
        <v>0</v>
      </c>
      <c r="AQ1065" s="397">
        <f t="shared" si="283"/>
        <v>0</v>
      </c>
      <c r="AR1065" s="397">
        <f t="shared" si="283"/>
        <v>0</v>
      </c>
      <c r="AS1065" s="397">
        <f t="shared" si="280"/>
        <v>0</v>
      </c>
      <c r="AT1065" s="397">
        <f t="shared" si="280"/>
        <v>0</v>
      </c>
      <c r="AU1065" s="397">
        <f t="shared" si="280"/>
        <v>0</v>
      </c>
      <c r="AV1065" s="397">
        <f t="shared" si="280"/>
        <v>0</v>
      </c>
      <c r="AW1065" s="314">
        <f t="shared" si="284"/>
        <v>0</v>
      </c>
    </row>
    <row r="1066" spans="2:49" x14ac:dyDescent="0.25">
      <c r="B1066" s="42"/>
      <c r="C1066" s="285" t="s">
        <v>491</v>
      </c>
      <c r="D1066" s="23" t="str">
        <f>IFERROR(VLOOKUP($C1066,'World Cup Players'!B:X,3,FALSE),0)</f>
        <v>pt Portugal</v>
      </c>
      <c r="E1066" s="30"/>
      <c r="F1066" s="23">
        <f>IFERROR(VLOOKUP($C1066,'World Cup Players'!B:X,9,FALSE),0)</f>
        <v>422</v>
      </c>
      <c r="G1066" s="23">
        <f>IFERROR(VLOOKUP($C1066,'World Cup Players'!B:X,11,FALSE),0)</f>
        <v>0</v>
      </c>
      <c r="H1066" s="23">
        <f>IFERROR(VLOOKUP($C1066,'World Cup Players'!B:X,12,FALSE),0)</f>
        <v>1</v>
      </c>
      <c r="I1066" s="23">
        <f>IFERROR(VLOOKUP($C1066,'GAME WINNING GOALS'!A:B,2,FALSE),0)</f>
        <v>0</v>
      </c>
      <c r="J1066" s="23">
        <f>IFERROR(VLOOKUP($C1066,'World Cup Players'!B:X,17,FALSE),0)</f>
        <v>0</v>
      </c>
      <c r="K1066" s="23">
        <f>IFERROR(VLOOKUP($C1066,'World Cup Players'!B:X,18,FALSE),0)</f>
        <v>0</v>
      </c>
      <c r="L1066" s="44">
        <f>IFERROR(VLOOKUP($C1066,'World Cup GK'!B:AE,16,FALSE),0)</f>
        <v>0</v>
      </c>
      <c r="M1066" s="44">
        <f>IFERROR(VLOOKUP($C1066,'World Cup GK'!B:AE,19,FALSE),0)</f>
        <v>0</v>
      </c>
      <c r="N1066" s="44">
        <f>IFERROR(VLOOKUP($C1066,'World Cup GK'!B:AE,14,FALSE),0)</f>
        <v>0</v>
      </c>
      <c r="O1066" s="44">
        <f>IFERROR(VLOOKUP($C1066,'World Cup GK'!B:AE,11,FALSE),0)</f>
        <v>0</v>
      </c>
      <c r="P1066" s="43">
        <f t="shared" si="290"/>
        <v>4.5026000000000002</v>
      </c>
      <c r="S1066" s="42"/>
      <c r="T1066" s="285" t="s">
        <v>491</v>
      </c>
      <c r="U1066" s="23" t="s">
        <v>1545</v>
      </c>
      <c r="V1066" s="30"/>
      <c r="W1066" s="23">
        <v>422</v>
      </c>
      <c r="X1066" s="23">
        <v>0</v>
      </c>
      <c r="Y1066" s="23">
        <v>1</v>
      </c>
      <c r="Z1066" s="23">
        <v>0</v>
      </c>
      <c r="AA1066" s="23">
        <v>0</v>
      </c>
      <c r="AB1066" s="23">
        <v>0</v>
      </c>
      <c r="AC1066" s="44">
        <v>0</v>
      </c>
      <c r="AD1066" s="44">
        <v>0</v>
      </c>
      <c r="AE1066" s="44">
        <v>0</v>
      </c>
      <c r="AF1066" s="44">
        <v>0</v>
      </c>
      <c r="AG1066" s="43">
        <v>4.5026000000000002</v>
      </c>
      <c r="AI1066" s="42"/>
      <c r="AJ1066" s="285" t="s">
        <v>491</v>
      </c>
      <c r="AK1066" s="23" t="s">
        <v>1545</v>
      </c>
      <c r="AL1066" s="30"/>
      <c r="AM1066" s="397">
        <f t="shared" si="281"/>
        <v>0</v>
      </c>
      <c r="AN1066" s="397">
        <f t="shared" si="282"/>
        <v>0</v>
      </c>
      <c r="AO1066" s="397">
        <f t="shared" si="282"/>
        <v>0</v>
      </c>
      <c r="AP1066" s="397">
        <f t="shared" si="283"/>
        <v>0</v>
      </c>
      <c r="AQ1066" s="397">
        <f t="shared" si="283"/>
        <v>0</v>
      </c>
      <c r="AR1066" s="397">
        <f t="shared" si="283"/>
        <v>0</v>
      </c>
      <c r="AS1066" s="397">
        <f t="shared" si="280"/>
        <v>0</v>
      </c>
      <c r="AT1066" s="397">
        <f t="shared" si="280"/>
        <v>0</v>
      </c>
      <c r="AU1066" s="397">
        <f t="shared" si="280"/>
        <v>0</v>
      </c>
      <c r="AV1066" s="397">
        <f t="shared" si="280"/>
        <v>0</v>
      </c>
      <c r="AW1066" s="314">
        <f t="shared" si="284"/>
        <v>0</v>
      </c>
    </row>
    <row r="1067" spans="2:49" x14ac:dyDescent="0.25">
      <c r="B1067" s="42"/>
      <c r="C1067" s="285" t="s">
        <v>535</v>
      </c>
      <c r="D1067" s="23" t="str">
        <f>IFERROR(VLOOKUP($C1067,'World Cup Players'!B:X,3,FALSE),0)</f>
        <v>de Germany</v>
      </c>
      <c r="E1067" s="30"/>
      <c r="F1067" s="23">
        <f>IFERROR(VLOOKUP($C1067,'World Cup Players'!B:X,9,FALSE),0)</f>
        <v>326</v>
      </c>
      <c r="G1067" s="23">
        <f>IFERROR(VLOOKUP($C1067,'World Cup Players'!B:X,11,FALSE),0)</f>
        <v>1</v>
      </c>
      <c r="H1067" s="23">
        <f>IFERROR(VLOOKUP($C1067,'World Cup Players'!B:X,12,FALSE),0)</f>
        <v>0</v>
      </c>
      <c r="I1067" s="23">
        <f>IFERROR(VLOOKUP($C1067,'GAME WINNING GOALS'!A:B,2,FALSE),0)</f>
        <v>0</v>
      </c>
      <c r="J1067" s="23">
        <f>IFERROR(VLOOKUP($C1067,'World Cup Players'!B:X,17,FALSE),0)</f>
        <v>0</v>
      </c>
      <c r="K1067" s="23">
        <f>IFERROR(VLOOKUP($C1067,'World Cup Players'!B:X,18,FALSE),0)</f>
        <v>0</v>
      </c>
      <c r="L1067" s="44">
        <f>IFERROR(VLOOKUP($C1067,'World Cup GK'!B:AE,16,FALSE),0)</f>
        <v>0</v>
      </c>
      <c r="M1067" s="44">
        <f>IFERROR(VLOOKUP($C1067,'World Cup GK'!B:AE,19,FALSE),0)</f>
        <v>0</v>
      </c>
      <c r="N1067" s="44">
        <f>IFERROR(VLOOKUP($C1067,'World Cup GK'!B:AE,14,FALSE),0)</f>
        <v>0</v>
      </c>
      <c r="O1067" s="44">
        <f>IFERROR(VLOOKUP($C1067,'World Cup GK'!B:AE,11,FALSE),0)</f>
        <v>0</v>
      </c>
      <c r="P1067" s="43">
        <f t="shared" si="290"/>
        <v>3.7058</v>
      </c>
      <c r="S1067" s="42"/>
      <c r="T1067" s="285" t="s">
        <v>535</v>
      </c>
      <c r="U1067" s="23" t="s">
        <v>634</v>
      </c>
      <c r="V1067" s="30"/>
      <c r="W1067" s="23">
        <v>326</v>
      </c>
      <c r="X1067" s="23">
        <v>1</v>
      </c>
      <c r="Y1067" s="23">
        <v>0</v>
      </c>
      <c r="Z1067" s="23">
        <v>0</v>
      </c>
      <c r="AA1067" s="23">
        <v>0</v>
      </c>
      <c r="AB1067" s="23">
        <v>0</v>
      </c>
      <c r="AC1067" s="44">
        <v>0</v>
      </c>
      <c r="AD1067" s="44">
        <v>0</v>
      </c>
      <c r="AE1067" s="44">
        <v>0</v>
      </c>
      <c r="AF1067" s="44">
        <v>0</v>
      </c>
      <c r="AG1067" s="43">
        <v>3.7058</v>
      </c>
      <c r="AI1067" s="42"/>
      <c r="AJ1067" s="285" t="s">
        <v>535</v>
      </c>
      <c r="AK1067" s="23" t="s">
        <v>634</v>
      </c>
      <c r="AL1067" s="30"/>
      <c r="AM1067" s="397">
        <f t="shared" si="281"/>
        <v>0</v>
      </c>
      <c r="AN1067" s="397">
        <f t="shared" si="282"/>
        <v>0</v>
      </c>
      <c r="AO1067" s="397">
        <f t="shared" si="282"/>
        <v>0</v>
      </c>
      <c r="AP1067" s="397">
        <f t="shared" si="283"/>
        <v>0</v>
      </c>
      <c r="AQ1067" s="397">
        <f t="shared" si="283"/>
        <v>0</v>
      </c>
      <c r="AR1067" s="397">
        <f t="shared" si="283"/>
        <v>0</v>
      </c>
      <c r="AS1067" s="397">
        <f t="shared" si="280"/>
        <v>0</v>
      </c>
      <c r="AT1067" s="397">
        <f t="shared" si="280"/>
        <v>0</v>
      </c>
      <c r="AU1067" s="397">
        <f t="shared" si="280"/>
        <v>0</v>
      </c>
      <c r="AV1067" s="397">
        <f t="shared" si="280"/>
        <v>0</v>
      </c>
      <c r="AW1067" s="314">
        <f t="shared" si="284"/>
        <v>0</v>
      </c>
    </row>
    <row r="1068" spans="2:49" x14ac:dyDescent="0.25">
      <c r="B1068" s="42"/>
      <c r="C1068" s="285" t="s">
        <v>707</v>
      </c>
      <c r="D1068" s="23" t="str">
        <f>IFERROR(VLOOKUP($C1068,'World Cup Players'!B:X,3,FALSE),0)</f>
        <v>eg Egypt</v>
      </c>
      <c r="E1068" s="30"/>
      <c r="F1068" s="23">
        <f>IFERROR(VLOOKUP($C1068,'World Cup Players'!B:X,9,FALSE),0)</f>
        <v>425</v>
      </c>
      <c r="G1068" s="23">
        <f>IFERROR(VLOOKUP($C1068,'World Cup Players'!B:X,11,FALSE),0)</f>
        <v>1</v>
      </c>
      <c r="H1068" s="23">
        <f>IFERROR(VLOOKUP($C1068,'World Cup Players'!B:X,12,FALSE),0)</f>
        <v>2</v>
      </c>
      <c r="I1068" s="23">
        <f>IFERROR(VLOOKUP($C1068,'GAME WINNING GOALS'!A:B,2,FALSE),0)</f>
        <v>1</v>
      </c>
      <c r="J1068" s="23">
        <f>IFERROR(VLOOKUP($C1068,'World Cup Players'!B:X,17,FALSE),0)</f>
        <v>0</v>
      </c>
      <c r="K1068" s="23">
        <f>IFERROR(VLOOKUP($C1068,'World Cup Players'!B:X,18,FALSE),0)</f>
        <v>0</v>
      </c>
      <c r="L1068" s="44">
        <f>IFERROR(VLOOKUP($C1068,'World Cup GK'!B:AE,16,FALSE),0)</f>
        <v>0</v>
      </c>
      <c r="M1068" s="44">
        <f>IFERROR(VLOOKUP($C1068,'World Cup GK'!B:AE,19,FALSE),0)</f>
        <v>0</v>
      </c>
      <c r="N1068" s="44">
        <f>IFERROR(VLOOKUP($C1068,'World Cup GK'!B:AE,14,FALSE),0)</f>
        <v>0</v>
      </c>
      <c r="O1068" s="44">
        <f>IFERROR(VLOOKUP($C1068,'World Cup GK'!B:AE,11,FALSE),0)</f>
        <v>0</v>
      </c>
      <c r="P1068" s="43">
        <f t="shared" si="290"/>
        <v>7.5274999999999999</v>
      </c>
      <c r="S1068" s="42"/>
      <c r="T1068" s="285" t="s">
        <v>707</v>
      </c>
      <c r="U1068" s="23" t="s">
        <v>1236</v>
      </c>
      <c r="V1068" s="30"/>
      <c r="W1068" s="23">
        <v>425</v>
      </c>
      <c r="X1068" s="23">
        <v>1</v>
      </c>
      <c r="Y1068" s="23">
        <v>2</v>
      </c>
      <c r="Z1068" s="23">
        <v>1</v>
      </c>
      <c r="AA1068" s="23">
        <v>0</v>
      </c>
      <c r="AB1068" s="23">
        <v>0</v>
      </c>
      <c r="AC1068" s="44">
        <v>0</v>
      </c>
      <c r="AD1068" s="44">
        <v>0</v>
      </c>
      <c r="AE1068" s="44">
        <v>0</v>
      </c>
      <c r="AF1068" s="44">
        <v>0</v>
      </c>
      <c r="AG1068" s="43">
        <v>7.5274999999999999</v>
      </c>
      <c r="AI1068" s="42"/>
      <c r="AJ1068" s="285" t="s">
        <v>707</v>
      </c>
      <c r="AK1068" s="23" t="s">
        <v>1236</v>
      </c>
      <c r="AL1068" s="30"/>
      <c r="AM1068" s="397">
        <f t="shared" si="281"/>
        <v>0</v>
      </c>
      <c r="AN1068" s="397">
        <f t="shared" si="282"/>
        <v>0</v>
      </c>
      <c r="AO1068" s="397">
        <f t="shared" si="282"/>
        <v>0</v>
      </c>
      <c r="AP1068" s="397">
        <f t="shared" si="283"/>
        <v>0</v>
      </c>
      <c r="AQ1068" s="397">
        <f t="shared" si="283"/>
        <v>0</v>
      </c>
      <c r="AR1068" s="397">
        <f t="shared" si="283"/>
        <v>0</v>
      </c>
      <c r="AS1068" s="397">
        <f t="shared" si="280"/>
        <v>0</v>
      </c>
      <c r="AT1068" s="397">
        <f t="shared" si="280"/>
        <v>0</v>
      </c>
      <c r="AU1068" s="397">
        <f t="shared" si="280"/>
        <v>0</v>
      </c>
      <c r="AV1068" s="397">
        <f t="shared" si="280"/>
        <v>0</v>
      </c>
      <c r="AW1068" s="314">
        <f t="shared" si="284"/>
        <v>0</v>
      </c>
    </row>
    <row r="1069" spans="2:49" x14ac:dyDescent="0.25">
      <c r="B1069" s="42"/>
      <c r="C1069" s="285" t="s">
        <v>225</v>
      </c>
      <c r="D1069" s="23" t="str">
        <f>IFERROR(VLOOKUP($C1069,'World Cup Players'!B:X,3,FALSE),0)</f>
        <v>eng England</v>
      </c>
      <c r="E1069" s="30"/>
      <c r="F1069" s="23">
        <f>IFERROR(VLOOKUP($C1069,'World Cup Players'!B:X,9,FALSE),0)</f>
        <v>602</v>
      </c>
      <c r="G1069" s="23">
        <f>IFERROR(VLOOKUP($C1069,'World Cup Players'!B:X,11,FALSE),0)</f>
        <v>6</v>
      </c>
      <c r="H1069" s="23">
        <f>IFERROR(VLOOKUP($C1069,'World Cup Players'!B:X,12,FALSE),0)</f>
        <v>1</v>
      </c>
      <c r="I1069" s="23">
        <f>IFERROR(VLOOKUP($C1069,'GAME WINNING GOALS'!A:B,2,FALSE),0)</f>
        <v>3</v>
      </c>
      <c r="J1069" s="23">
        <f>IFERROR(VLOOKUP($C1069,'World Cup Players'!B:X,17,FALSE),0)</f>
        <v>1</v>
      </c>
      <c r="K1069" s="23">
        <f>IFERROR(VLOOKUP($C1069,'World Cup Players'!B:X,18,FALSE),0)</f>
        <v>0</v>
      </c>
      <c r="L1069" s="44">
        <f>IFERROR(VLOOKUP($C1069,'World Cup GK'!B:AE,16,FALSE),0)</f>
        <v>0</v>
      </c>
      <c r="M1069" s="44">
        <f>IFERROR(VLOOKUP($C1069,'World Cup GK'!B:AE,19,FALSE),0)</f>
        <v>0</v>
      </c>
      <c r="N1069" s="44">
        <f>IFERROR(VLOOKUP($C1069,'World Cup GK'!B:AE,14,FALSE),0)</f>
        <v>0</v>
      </c>
      <c r="O1069" s="44">
        <f>IFERROR(VLOOKUP($C1069,'World Cup GK'!B:AE,11,FALSE),0)</f>
        <v>0</v>
      </c>
      <c r="P1069" s="43">
        <f t="shared" si="290"/>
        <v>14.746600000000001</v>
      </c>
      <c r="S1069" s="42"/>
      <c r="T1069" s="285" t="s">
        <v>225</v>
      </c>
      <c r="U1069" s="23" t="s">
        <v>1542</v>
      </c>
      <c r="V1069" s="30"/>
      <c r="W1069" s="23">
        <v>402</v>
      </c>
      <c r="X1069" s="23">
        <v>4</v>
      </c>
      <c r="Y1069" s="23">
        <v>1</v>
      </c>
      <c r="Z1069" s="23">
        <v>2</v>
      </c>
      <c r="AA1069" s="23">
        <v>1</v>
      </c>
      <c r="AB1069" s="23">
        <v>0</v>
      </c>
      <c r="AC1069" s="44">
        <v>0</v>
      </c>
      <c r="AD1069" s="44">
        <v>0</v>
      </c>
      <c r="AE1069" s="44">
        <v>0</v>
      </c>
      <c r="AF1069" s="44">
        <v>0</v>
      </c>
      <c r="AG1069" s="43">
        <v>10.086600000000001</v>
      </c>
      <c r="AI1069" s="42"/>
      <c r="AJ1069" s="285" t="s">
        <v>225</v>
      </c>
      <c r="AK1069" s="23" t="s">
        <v>1542</v>
      </c>
      <c r="AL1069" s="30"/>
      <c r="AM1069" s="397">
        <f t="shared" si="281"/>
        <v>200</v>
      </c>
      <c r="AN1069" s="397">
        <f t="shared" si="282"/>
        <v>2</v>
      </c>
      <c r="AO1069" s="397">
        <f t="shared" si="282"/>
        <v>0</v>
      </c>
      <c r="AP1069" s="397">
        <f t="shared" si="283"/>
        <v>1</v>
      </c>
      <c r="AQ1069" s="397">
        <f t="shared" si="283"/>
        <v>0</v>
      </c>
      <c r="AR1069" s="397">
        <f t="shared" si="283"/>
        <v>0</v>
      </c>
      <c r="AS1069" s="397">
        <f t="shared" si="280"/>
        <v>0</v>
      </c>
      <c r="AT1069" s="397">
        <f t="shared" si="280"/>
        <v>0</v>
      </c>
      <c r="AU1069" s="397">
        <f t="shared" si="280"/>
        <v>0</v>
      </c>
      <c r="AV1069" s="397">
        <f t="shared" si="280"/>
        <v>0</v>
      </c>
      <c r="AW1069" s="314">
        <f t="shared" ref="AW1069:AW1070" si="291">P1069-AG1069</f>
        <v>4.66</v>
      </c>
    </row>
    <row r="1070" spans="2:49" x14ac:dyDescent="0.25">
      <c r="B1070" s="42"/>
      <c r="C1070" s="285" t="s">
        <v>422</v>
      </c>
      <c r="D1070" s="23" t="str">
        <f>IFERROR(VLOOKUP($C1070,'World Cup Players'!B:X,3,FALSE),0)</f>
        <v>ar Argentina</v>
      </c>
      <c r="E1070" s="30"/>
      <c r="F1070" s="23">
        <f>IFERROR(VLOOKUP($C1070,'World Cup Players'!B:X,9,FALSE),0)</f>
        <v>310</v>
      </c>
      <c r="G1070" s="23">
        <f>IFERROR(VLOOKUP($C1070,'World Cup Players'!B:X,11,FALSE),0)</f>
        <v>3</v>
      </c>
      <c r="H1070" s="23">
        <f>IFERROR(VLOOKUP($C1070,'World Cup Players'!B:X,12,FALSE),0)</f>
        <v>1</v>
      </c>
      <c r="I1070" s="23">
        <f>IFERROR(VLOOKUP($C1070,'GAME WINNING GOALS'!A:B,2,FALSE),0)</f>
        <v>2</v>
      </c>
      <c r="J1070" s="23">
        <f>IFERROR(VLOOKUP($C1070,'World Cup Players'!B:X,17,FALSE),0)</f>
        <v>1</v>
      </c>
      <c r="K1070" s="23">
        <f>IFERROR(VLOOKUP($C1070,'World Cup Players'!B:X,18,FALSE),0)</f>
        <v>0</v>
      </c>
      <c r="L1070" s="44">
        <f>IFERROR(VLOOKUP($C1070,'World Cup GK'!B:AE,16,FALSE),0)</f>
        <v>0</v>
      </c>
      <c r="M1070" s="44">
        <f>IFERROR(VLOOKUP($C1070,'World Cup GK'!B:AE,19,FALSE),0)</f>
        <v>0</v>
      </c>
      <c r="N1070" s="44">
        <f>IFERROR(VLOOKUP($C1070,'World Cup GK'!B:AE,14,FALSE),0)</f>
        <v>0</v>
      </c>
      <c r="O1070" s="44">
        <f>IFERROR(VLOOKUP($C1070,'World Cup GK'!B:AE,11,FALSE),0)</f>
        <v>0</v>
      </c>
      <c r="P1070" s="43">
        <f t="shared" si="290"/>
        <v>8.3230000000000004</v>
      </c>
      <c r="S1070" s="42"/>
      <c r="T1070" s="285" t="s">
        <v>422</v>
      </c>
      <c r="U1070" s="23" t="s">
        <v>1404</v>
      </c>
      <c r="V1070" s="30"/>
      <c r="W1070" s="23">
        <v>264</v>
      </c>
      <c r="X1070" s="23">
        <v>1</v>
      </c>
      <c r="Y1070" s="23">
        <v>1</v>
      </c>
      <c r="Z1070" s="23">
        <v>1</v>
      </c>
      <c r="AA1070" s="23">
        <v>0</v>
      </c>
      <c r="AB1070" s="23">
        <v>0</v>
      </c>
      <c r="AC1070" s="44">
        <v>0</v>
      </c>
      <c r="AD1070" s="44">
        <v>0</v>
      </c>
      <c r="AE1070" s="44">
        <v>0</v>
      </c>
      <c r="AF1070" s="44">
        <v>0</v>
      </c>
      <c r="AG1070" s="43">
        <v>5.1912000000000003</v>
      </c>
      <c r="AI1070" s="42"/>
      <c r="AJ1070" s="285" t="s">
        <v>422</v>
      </c>
      <c r="AK1070" s="23" t="s">
        <v>1404</v>
      </c>
      <c r="AL1070" s="30"/>
      <c r="AM1070" s="397">
        <f t="shared" si="281"/>
        <v>46</v>
      </c>
      <c r="AN1070" s="397">
        <f t="shared" si="282"/>
        <v>2</v>
      </c>
      <c r="AO1070" s="397">
        <f t="shared" si="282"/>
        <v>0</v>
      </c>
      <c r="AP1070" s="397">
        <f t="shared" si="283"/>
        <v>1</v>
      </c>
      <c r="AQ1070" s="397">
        <f t="shared" si="283"/>
        <v>1</v>
      </c>
      <c r="AR1070" s="397">
        <f t="shared" si="283"/>
        <v>0</v>
      </c>
      <c r="AS1070" s="397">
        <f t="shared" si="280"/>
        <v>0</v>
      </c>
      <c r="AT1070" s="397">
        <f t="shared" si="280"/>
        <v>0</v>
      </c>
      <c r="AU1070" s="397">
        <f t="shared" si="280"/>
        <v>0</v>
      </c>
      <c r="AV1070" s="397">
        <f t="shared" si="280"/>
        <v>0</v>
      </c>
      <c r="AW1070" s="314">
        <f t="shared" si="291"/>
        <v>3.1318000000000001</v>
      </c>
    </row>
    <row r="1071" spans="2:49" x14ac:dyDescent="0.25">
      <c r="B1071" s="42"/>
      <c r="C1071" s="285" t="s">
        <v>721</v>
      </c>
      <c r="D1071" s="23" t="str">
        <f>IFERROR(VLOOKUP($C1071,'World Cup Players'!B:X,3,FALSE),0)</f>
        <v>us United States</v>
      </c>
      <c r="E1071" s="30"/>
      <c r="F1071" s="23">
        <f>IFERROR(VLOOKUP($C1071,'World Cup Players'!B:X,9,FALSE),0)</f>
        <v>312</v>
      </c>
      <c r="G1071" s="23">
        <f>IFERROR(VLOOKUP($C1071,'World Cup Players'!B:X,11,FALSE),0)</f>
        <v>3</v>
      </c>
      <c r="H1071" s="23">
        <f>IFERROR(VLOOKUP($C1071,'World Cup Players'!B:X,12,FALSE),0)</f>
        <v>0</v>
      </c>
      <c r="I1071" s="23">
        <f>IFERROR(VLOOKUP($C1071,'GAME WINNING GOALS'!A:B,2,FALSE),0)</f>
        <v>1</v>
      </c>
      <c r="J1071" s="23">
        <f>IFERROR(VLOOKUP($C1071,'World Cup Players'!B:X,17,FALSE),0)</f>
        <v>1</v>
      </c>
      <c r="K1071" s="23">
        <f>IFERROR(VLOOKUP($C1071,'World Cup Players'!B:X,18,FALSE),0)</f>
        <v>1</v>
      </c>
      <c r="L1071" s="44">
        <f>IFERROR(VLOOKUP($C1071,'World Cup GK'!B:AE,16,FALSE),0)</f>
        <v>0</v>
      </c>
      <c r="M1071" s="44">
        <f>IFERROR(VLOOKUP($C1071,'World Cup GK'!B:AE,19,FALSE),0)</f>
        <v>0</v>
      </c>
      <c r="N1071" s="44">
        <f>IFERROR(VLOOKUP($C1071,'World Cup GK'!B:AE,14,FALSE),0)</f>
        <v>0</v>
      </c>
      <c r="O1071" s="44">
        <f>IFERROR(VLOOKUP($C1071,'World Cup GK'!B:AE,11,FALSE),0)</f>
        <v>0</v>
      </c>
      <c r="P1071" s="43">
        <f t="shared" si="290"/>
        <v>5.8395999999999999</v>
      </c>
      <c r="S1071" s="42"/>
      <c r="T1071" s="285" t="s">
        <v>721</v>
      </c>
      <c r="U1071" s="23" t="s">
        <v>885</v>
      </c>
      <c r="V1071" s="30"/>
      <c r="W1071" s="23">
        <v>312</v>
      </c>
      <c r="X1071" s="23">
        <v>3</v>
      </c>
      <c r="Y1071" s="23">
        <v>0</v>
      </c>
      <c r="Z1071" s="23">
        <v>1</v>
      </c>
      <c r="AA1071" s="23">
        <v>1</v>
      </c>
      <c r="AB1071" s="23">
        <v>1</v>
      </c>
      <c r="AC1071" s="44">
        <v>0</v>
      </c>
      <c r="AD1071" s="44">
        <v>0</v>
      </c>
      <c r="AE1071" s="44">
        <v>0</v>
      </c>
      <c r="AF1071" s="44">
        <v>0</v>
      </c>
      <c r="AG1071" s="43">
        <v>5.8395999999999999</v>
      </c>
      <c r="AI1071" s="42"/>
      <c r="AJ1071" s="285" t="s">
        <v>721</v>
      </c>
      <c r="AK1071" s="23" t="s">
        <v>885</v>
      </c>
      <c r="AL1071" s="30"/>
      <c r="AM1071" s="397">
        <f t="shared" si="281"/>
        <v>0</v>
      </c>
      <c r="AN1071" s="397">
        <f t="shared" si="282"/>
        <v>0</v>
      </c>
      <c r="AO1071" s="397">
        <f t="shared" si="282"/>
        <v>0</v>
      </c>
      <c r="AP1071" s="397">
        <f t="shared" si="283"/>
        <v>0</v>
      </c>
      <c r="AQ1071" s="397">
        <f t="shared" si="283"/>
        <v>0</v>
      </c>
      <c r="AR1071" s="397">
        <f t="shared" si="283"/>
        <v>0</v>
      </c>
      <c r="AS1071" s="397">
        <f t="shared" si="280"/>
        <v>0</v>
      </c>
      <c r="AT1071" s="397">
        <f t="shared" si="280"/>
        <v>0</v>
      </c>
      <c r="AU1071" s="397">
        <f t="shared" si="280"/>
        <v>0</v>
      </c>
      <c r="AV1071" s="397">
        <f t="shared" si="280"/>
        <v>0</v>
      </c>
      <c r="AW1071" s="314">
        <f t="shared" si="284"/>
        <v>0</v>
      </c>
    </row>
    <row r="1072" spans="2:49" x14ac:dyDescent="0.25">
      <c r="B1072" s="42"/>
      <c r="C1072" s="285" t="s">
        <v>780</v>
      </c>
      <c r="D1072" s="23" t="str">
        <f>IFERROR(VLOOKUP($C1072,'World Cup Players'!B:X,3,FALSE),0)</f>
        <v>sn Senegal</v>
      </c>
      <c r="E1072" s="30"/>
      <c r="F1072" s="23">
        <f>IFERROR(VLOOKUP($C1072,'World Cup Players'!B:X,9,FALSE),0)</f>
        <v>362</v>
      </c>
      <c r="G1072" s="23">
        <f>IFERROR(VLOOKUP($C1072,'World Cup Players'!B:X,11,FALSE),0)</f>
        <v>0</v>
      </c>
      <c r="H1072" s="23">
        <f>IFERROR(VLOOKUP($C1072,'World Cup Players'!B:X,12,FALSE),0)</f>
        <v>1</v>
      </c>
      <c r="I1072" s="23">
        <f>IFERROR(VLOOKUP($C1072,'GAME WINNING GOALS'!A:B,2,FALSE),0)</f>
        <v>0</v>
      </c>
      <c r="J1072" s="23">
        <f>IFERROR(VLOOKUP($C1072,'World Cup Players'!B:X,17,FALSE),0)</f>
        <v>0</v>
      </c>
      <c r="K1072" s="23">
        <f>IFERROR(VLOOKUP($C1072,'World Cup Players'!B:X,18,FALSE),0)</f>
        <v>0</v>
      </c>
      <c r="L1072" s="44">
        <f>IFERROR(VLOOKUP($C1072,'World Cup GK'!B:AE,16,FALSE),0)</f>
        <v>0</v>
      </c>
      <c r="M1072" s="44">
        <f>IFERROR(VLOOKUP($C1072,'World Cup GK'!B:AE,19,FALSE),0)</f>
        <v>0</v>
      </c>
      <c r="N1072" s="44">
        <f>IFERROR(VLOOKUP($C1072,'World Cup GK'!B:AE,14,FALSE),0)</f>
        <v>0</v>
      </c>
      <c r="O1072" s="44">
        <f>IFERROR(VLOOKUP($C1072,'World Cup GK'!B:AE,11,FALSE),0)</f>
        <v>0</v>
      </c>
      <c r="P1072" s="43">
        <f t="shared" si="290"/>
        <v>4.0045999999999999</v>
      </c>
      <c r="S1072" s="42"/>
      <c r="T1072" s="285" t="s">
        <v>780</v>
      </c>
      <c r="U1072" s="23" t="s">
        <v>1438</v>
      </c>
      <c r="V1072" s="30"/>
      <c r="W1072" s="23">
        <v>362</v>
      </c>
      <c r="X1072" s="23">
        <v>0</v>
      </c>
      <c r="Y1072" s="23">
        <v>1</v>
      </c>
      <c r="Z1072" s="23">
        <v>0</v>
      </c>
      <c r="AA1072" s="23">
        <v>0</v>
      </c>
      <c r="AB1072" s="23">
        <v>0</v>
      </c>
      <c r="AC1072" s="44">
        <v>0</v>
      </c>
      <c r="AD1072" s="44">
        <v>0</v>
      </c>
      <c r="AE1072" s="44">
        <v>0</v>
      </c>
      <c r="AF1072" s="44">
        <v>0</v>
      </c>
      <c r="AG1072" s="43">
        <v>4.0045999999999999</v>
      </c>
      <c r="AI1072" s="42"/>
      <c r="AJ1072" s="285" t="s">
        <v>780</v>
      </c>
      <c r="AK1072" s="23" t="s">
        <v>1438</v>
      </c>
      <c r="AL1072" s="30"/>
      <c r="AM1072" s="397">
        <f t="shared" si="281"/>
        <v>0</v>
      </c>
      <c r="AN1072" s="397">
        <f t="shared" si="282"/>
        <v>0</v>
      </c>
      <c r="AO1072" s="397">
        <f t="shared" si="282"/>
        <v>0</v>
      </c>
      <c r="AP1072" s="397">
        <f t="shared" si="283"/>
        <v>0</v>
      </c>
      <c r="AQ1072" s="397">
        <f t="shared" si="283"/>
        <v>0</v>
      </c>
      <c r="AR1072" s="397">
        <f t="shared" si="283"/>
        <v>0</v>
      </c>
      <c r="AS1072" s="397">
        <f t="shared" si="280"/>
        <v>0</v>
      </c>
      <c r="AT1072" s="397">
        <f t="shared" si="280"/>
        <v>0</v>
      </c>
      <c r="AU1072" s="397">
        <f t="shared" si="280"/>
        <v>0</v>
      </c>
      <c r="AV1072" s="397">
        <f t="shared" si="280"/>
        <v>0</v>
      </c>
      <c r="AW1072" s="314">
        <f t="shared" si="284"/>
        <v>0</v>
      </c>
    </row>
    <row r="1073" spans="2:49" x14ac:dyDescent="0.25">
      <c r="B1073" s="42"/>
      <c r="C1073" s="285" t="s">
        <v>219</v>
      </c>
      <c r="D1073" s="23" t="str">
        <f>IFERROR(VLOOKUP($C1073,'World Cup Players'!B:X,3,FALSE),0)</f>
        <v>us United States</v>
      </c>
      <c r="E1073" s="30"/>
      <c r="F1073" s="23">
        <f>IFERROR(VLOOKUP($C1073,'World Cup Players'!B:X,9,FALSE),0)</f>
        <v>223</v>
      </c>
      <c r="G1073" s="23">
        <f>IFERROR(VLOOKUP($C1073,'World Cup Players'!B:X,11,FALSE),0)</f>
        <v>0</v>
      </c>
      <c r="H1073" s="23">
        <f>IFERROR(VLOOKUP($C1073,'World Cup Players'!B:X,12,FALSE),0)</f>
        <v>1</v>
      </c>
      <c r="I1073" s="23">
        <f>IFERROR(VLOOKUP($C1073,'GAME WINNING GOALS'!A:B,2,FALSE),0)</f>
        <v>0</v>
      </c>
      <c r="J1073" s="23">
        <f>IFERROR(VLOOKUP($C1073,'World Cup Players'!B:X,17,FALSE),0)</f>
        <v>0</v>
      </c>
      <c r="K1073" s="23">
        <f>IFERROR(VLOOKUP($C1073,'World Cup Players'!B:X,18,FALSE),0)</f>
        <v>0</v>
      </c>
      <c r="L1073" s="44">
        <f>IFERROR(VLOOKUP($C1073,'World Cup GK'!B:AE,16,FALSE),0)</f>
        <v>0</v>
      </c>
      <c r="M1073" s="44">
        <f>IFERROR(VLOOKUP($C1073,'World Cup GK'!B:AE,19,FALSE),0)</f>
        <v>0</v>
      </c>
      <c r="N1073" s="44">
        <f>IFERROR(VLOOKUP($C1073,'World Cup GK'!B:AE,14,FALSE),0)</f>
        <v>0</v>
      </c>
      <c r="O1073" s="44">
        <f>IFERROR(VLOOKUP($C1073,'World Cup GK'!B:AE,11,FALSE),0)</f>
        <v>0</v>
      </c>
      <c r="P1073" s="43">
        <f t="shared" si="290"/>
        <v>2.8509000000000002</v>
      </c>
      <c r="S1073" s="42"/>
      <c r="T1073" s="285" t="s">
        <v>219</v>
      </c>
      <c r="U1073" s="23" t="s">
        <v>885</v>
      </c>
      <c r="V1073" s="30"/>
      <c r="W1073" s="23">
        <v>223</v>
      </c>
      <c r="X1073" s="23">
        <v>0</v>
      </c>
      <c r="Y1073" s="23">
        <v>1</v>
      </c>
      <c r="Z1073" s="23">
        <v>0</v>
      </c>
      <c r="AA1073" s="23">
        <v>0</v>
      </c>
      <c r="AB1073" s="23">
        <v>0</v>
      </c>
      <c r="AC1073" s="44">
        <v>0</v>
      </c>
      <c r="AD1073" s="44">
        <v>0</v>
      </c>
      <c r="AE1073" s="44">
        <v>0</v>
      </c>
      <c r="AF1073" s="44">
        <v>0</v>
      </c>
      <c r="AG1073" s="43">
        <v>2.8509000000000002</v>
      </c>
      <c r="AI1073" s="42"/>
      <c r="AJ1073" s="285" t="s">
        <v>219</v>
      </c>
      <c r="AK1073" s="23" t="s">
        <v>885</v>
      </c>
      <c r="AL1073" s="30"/>
      <c r="AM1073" s="397">
        <f t="shared" si="281"/>
        <v>0</v>
      </c>
      <c r="AN1073" s="397">
        <f t="shared" si="282"/>
        <v>0</v>
      </c>
      <c r="AO1073" s="397">
        <f t="shared" si="282"/>
        <v>0</v>
      </c>
      <c r="AP1073" s="397">
        <f t="shared" si="283"/>
        <v>0</v>
      </c>
      <c r="AQ1073" s="397">
        <f t="shared" si="283"/>
        <v>0</v>
      </c>
      <c r="AR1073" s="397">
        <f t="shared" si="283"/>
        <v>0</v>
      </c>
      <c r="AS1073" s="397">
        <f t="shared" si="280"/>
        <v>0</v>
      </c>
      <c r="AT1073" s="397">
        <f t="shared" si="280"/>
        <v>0</v>
      </c>
      <c r="AU1073" s="397">
        <f t="shared" si="280"/>
        <v>0</v>
      </c>
      <c r="AV1073" s="397">
        <f t="shared" si="280"/>
        <v>0</v>
      </c>
      <c r="AW1073" s="314">
        <f t="shared" si="284"/>
        <v>0</v>
      </c>
    </row>
    <row r="1074" spans="2:49" x14ac:dyDescent="0.25">
      <c r="B1074" s="42"/>
      <c r="C1074" s="285" t="s">
        <v>381</v>
      </c>
      <c r="D1074" s="23" t="str">
        <f>IFERROR(VLOOKUP($C1074,'World Cup Players'!B:X,3,FALSE),0)</f>
        <v>sn Senegal</v>
      </c>
      <c r="E1074" s="30"/>
      <c r="F1074" s="23">
        <f>IFERROR(VLOOKUP($C1074,'World Cup Players'!B:X,9,FALSE),0)</f>
        <v>234</v>
      </c>
      <c r="G1074" s="23">
        <f>IFERROR(VLOOKUP($C1074,'World Cup Players'!B:X,11,FALSE),0)</f>
        <v>0</v>
      </c>
      <c r="H1074" s="23">
        <f>IFERROR(VLOOKUP($C1074,'World Cup Players'!B:X,12,FALSE),0)</f>
        <v>1</v>
      </c>
      <c r="I1074" s="23">
        <f>IFERROR(VLOOKUP($C1074,'GAME WINNING GOALS'!A:B,2,FALSE),0)</f>
        <v>0</v>
      </c>
      <c r="J1074" s="23">
        <f>IFERROR(VLOOKUP($C1074,'World Cup Players'!B:X,17,FALSE),0)</f>
        <v>0</v>
      </c>
      <c r="K1074" s="23">
        <f>IFERROR(VLOOKUP($C1074,'World Cup Players'!B:X,18,FALSE),0)</f>
        <v>0</v>
      </c>
      <c r="L1074" s="44">
        <f>IFERROR(VLOOKUP($C1074,'World Cup GK'!B:AE,16,FALSE),0)</f>
        <v>0</v>
      </c>
      <c r="M1074" s="44">
        <f>IFERROR(VLOOKUP($C1074,'World Cup GK'!B:AE,19,FALSE),0)</f>
        <v>0</v>
      </c>
      <c r="N1074" s="44">
        <f>IFERROR(VLOOKUP($C1074,'World Cup GK'!B:AE,14,FALSE),0)</f>
        <v>0</v>
      </c>
      <c r="O1074" s="44">
        <f>IFERROR(VLOOKUP($C1074,'World Cup GK'!B:AE,11,FALSE),0)</f>
        <v>0</v>
      </c>
      <c r="P1074" s="43">
        <f t="shared" si="290"/>
        <v>2.9421999999999997</v>
      </c>
      <c r="S1074" s="42"/>
      <c r="T1074" s="285" t="s">
        <v>381</v>
      </c>
      <c r="U1074" s="23" t="s">
        <v>1438</v>
      </c>
      <c r="V1074" s="30"/>
      <c r="W1074" s="23">
        <v>234</v>
      </c>
      <c r="X1074" s="23">
        <v>0</v>
      </c>
      <c r="Y1074" s="23">
        <v>1</v>
      </c>
      <c r="Z1074" s="23">
        <v>0</v>
      </c>
      <c r="AA1074" s="23">
        <v>0</v>
      </c>
      <c r="AB1074" s="23">
        <v>0</v>
      </c>
      <c r="AC1074" s="44">
        <v>0</v>
      </c>
      <c r="AD1074" s="44">
        <v>0</v>
      </c>
      <c r="AE1074" s="44">
        <v>0</v>
      </c>
      <c r="AF1074" s="44">
        <v>0</v>
      </c>
      <c r="AG1074" s="43">
        <v>2.9421999999999997</v>
      </c>
      <c r="AI1074" s="42"/>
      <c r="AJ1074" s="285" t="s">
        <v>381</v>
      </c>
      <c r="AK1074" s="23" t="s">
        <v>1438</v>
      </c>
      <c r="AL1074" s="30"/>
      <c r="AM1074" s="397">
        <f t="shared" si="281"/>
        <v>0</v>
      </c>
      <c r="AN1074" s="397">
        <f t="shared" si="282"/>
        <v>0</v>
      </c>
      <c r="AO1074" s="397">
        <f t="shared" si="282"/>
        <v>0</v>
      </c>
      <c r="AP1074" s="397">
        <f t="shared" si="283"/>
        <v>0</v>
      </c>
      <c r="AQ1074" s="397">
        <f t="shared" si="283"/>
        <v>0</v>
      </c>
      <c r="AR1074" s="397">
        <f t="shared" si="283"/>
        <v>0</v>
      </c>
      <c r="AS1074" s="397">
        <f t="shared" si="280"/>
        <v>0</v>
      </c>
      <c r="AT1074" s="397">
        <f t="shared" si="280"/>
        <v>0</v>
      </c>
      <c r="AU1074" s="397">
        <f t="shared" si="280"/>
        <v>0</v>
      </c>
      <c r="AV1074" s="397">
        <f t="shared" si="280"/>
        <v>0</v>
      </c>
      <c r="AW1074" s="314">
        <f t="shared" si="284"/>
        <v>0</v>
      </c>
    </row>
    <row r="1075" spans="2:49" x14ac:dyDescent="0.25">
      <c r="B1075" s="42"/>
      <c r="C1075" s="285" t="s">
        <v>747</v>
      </c>
      <c r="D1075" s="23" t="str">
        <f>IFERROR(VLOOKUP($C1075,'World Cup Players'!B:X,3,FALSE),0)</f>
        <v>cd Congo DR</v>
      </c>
      <c r="E1075" s="30"/>
      <c r="F1075" s="23">
        <f>IFERROR(VLOOKUP($C1075,'World Cup Players'!B:X,9,FALSE),0)</f>
        <v>360</v>
      </c>
      <c r="G1075" s="23">
        <f>IFERROR(VLOOKUP($C1075,'World Cup Players'!B:X,11,FALSE),0)</f>
        <v>3</v>
      </c>
      <c r="H1075" s="23">
        <f>IFERROR(VLOOKUP($C1075,'World Cup Players'!B:X,12,FALSE),0)</f>
        <v>0</v>
      </c>
      <c r="I1075" s="23">
        <f>IFERROR(VLOOKUP($C1075,'GAME WINNING GOALS'!A:B,2,FALSE),0)</f>
        <v>0</v>
      </c>
      <c r="J1075" s="23">
        <f>IFERROR(VLOOKUP($C1075,'World Cup Players'!B:X,17,FALSE),0)</f>
        <v>0</v>
      </c>
      <c r="K1075" s="23">
        <f>IFERROR(VLOOKUP($C1075,'World Cup Players'!B:X,18,FALSE),0)</f>
        <v>0</v>
      </c>
      <c r="L1075" s="44">
        <f>IFERROR(VLOOKUP($C1075,'World Cup GK'!B:AE,16,FALSE),0)</f>
        <v>0</v>
      </c>
      <c r="M1075" s="44">
        <f>IFERROR(VLOOKUP($C1075,'World Cup GK'!B:AE,19,FALSE),0)</f>
        <v>0</v>
      </c>
      <c r="N1075" s="44">
        <f>IFERROR(VLOOKUP($C1075,'World Cup GK'!B:AE,14,FALSE),0)</f>
        <v>0</v>
      </c>
      <c r="O1075" s="44">
        <f>IFERROR(VLOOKUP($C1075,'World Cup GK'!B:AE,11,FALSE),0)</f>
        <v>0</v>
      </c>
      <c r="P1075" s="43">
        <f t="shared" si="290"/>
        <v>5.9879999999999995</v>
      </c>
      <c r="S1075" s="42"/>
      <c r="T1075" s="285" t="s">
        <v>747</v>
      </c>
      <c r="U1075" s="23" t="s">
        <v>1553</v>
      </c>
      <c r="V1075" s="30"/>
      <c r="W1075" s="23">
        <v>360</v>
      </c>
      <c r="X1075" s="23">
        <v>3</v>
      </c>
      <c r="Y1075" s="23">
        <v>0</v>
      </c>
      <c r="Z1075" s="23">
        <v>0</v>
      </c>
      <c r="AA1075" s="23">
        <v>0</v>
      </c>
      <c r="AB1075" s="23">
        <v>0</v>
      </c>
      <c r="AC1075" s="44">
        <v>0</v>
      </c>
      <c r="AD1075" s="44">
        <v>0</v>
      </c>
      <c r="AE1075" s="44">
        <v>0</v>
      </c>
      <c r="AF1075" s="44">
        <v>0</v>
      </c>
      <c r="AG1075" s="43">
        <v>5.9879999999999995</v>
      </c>
      <c r="AI1075" s="42"/>
      <c r="AJ1075" s="285" t="s">
        <v>747</v>
      </c>
      <c r="AK1075" s="23" t="s">
        <v>1553</v>
      </c>
      <c r="AL1075" s="30"/>
      <c r="AM1075" s="397">
        <f t="shared" si="281"/>
        <v>0</v>
      </c>
      <c r="AN1075" s="397">
        <f t="shared" si="282"/>
        <v>0</v>
      </c>
      <c r="AO1075" s="397">
        <f t="shared" si="282"/>
        <v>0</v>
      </c>
      <c r="AP1075" s="397">
        <f t="shared" si="283"/>
        <v>0</v>
      </c>
      <c r="AQ1075" s="397">
        <f t="shared" si="283"/>
        <v>0</v>
      </c>
      <c r="AR1075" s="397">
        <f t="shared" si="283"/>
        <v>0</v>
      </c>
      <c r="AS1075" s="397">
        <f t="shared" si="280"/>
        <v>0</v>
      </c>
      <c r="AT1075" s="397">
        <f t="shared" si="280"/>
        <v>0</v>
      </c>
      <c r="AU1075" s="397">
        <f t="shared" si="280"/>
        <v>0</v>
      </c>
      <c r="AV1075" s="397">
        <f t="shared" si="280"/>
        <v>0</v>
      </c>
      <c r="AW1075" s="314">
        <f t="shared" si="284"/>
        <v>0</v>
      </c>
    </row>
    <row r="1076" spans="2:49" x14ac:dyDescent="0.25">
      <c r="B1076" s="42"/>
      <c r="C1076" s="285" t="s">
        <v>781</v>
      </c>
      <c r="D1076" s="23" t="str">
        <f>IFERROR(VLOOKUP($C1076,'World Cup Players'!B:X,3,FALSE),0)</f>
        <v>jo Jordan</v>
      </c>
      <c r="E1076" s="30"/>
      <c r="F1076" s="23">
        <f>IFERROR(VLOOKUP($C1076,'World Cup Players'!B:X,9,FALSE),0)</f>
        <v>215</v>
      </c>
      <c r="G1076" s="23">
        <f>IFERROR(VLOOKUP($C1076,'World Cup Players'!B:X,11,FALSE),0)</f>
        <v>1</v>
      </c>
      <c r="H1076" s="23">
        <f>IFERROR(VLOOKUP($C1076,'World Cup Players'!B:X,12,FALSE),0)</f>
        <v>1</v>
      </c>
      <c r="I1076" s="23">
        <f>IFERROR(VLOOKUP($C1076,'GAME WINNING GOALS'!A:B,2,FALSE),0)</f>
        <v>0</v>
      </c>
      <c r="J1076" s="23">
        <f>IFERROR(VLOOKUP($C1076,'World Cup Players'!B:X,17,FALSE),0)</f>
        <v>0</v>
      </c>
      <c r="K1076" s="23">
        <f>IFERROR(VLOOKUP($C1076,'World Cup Players'!B:X,18,FALSE),0)</f>
        <v>0</v>
      </c>
      <c r="L1076" s="44">
        <f>IFERROR(VLOOKUP($C1076,'World Cup GK'!B:AE,16,FALSE),0)</f>
        <v>0</v>
      </c>
      <c r="M1076" s="44">
        <f>IFERROR(VLOOKUP($C1076,'World Cup GK'!B:AE,19,FALSE),0)</f>
        <v>0</v>
      </c>
      <c r="N1076" s="44">
        <f>IFERROR(VLOOKUP($C1076,'World Cup GK'!B:AE,14,FALSE),0)</f>
        <v>0</v>
      </c>
      <c r="O1076" s="44">
        <f>IFERROR(VLOOKUP($C1076,'World Cup GK'!B:AE,11,FALSE),0)</f>
        <v>0</v>
      </c>
      <c r="P1076" s="43">
        <f t="shared" si="290"/>
        <v>3.7845</v>
      </c>
      <c r="S1076" s="42"/>
      <c r="T1076" s="285" t="s">
        <v>781</v>
      </c>
      <c r="U1076" s="23" t="s">
        <v>1387</v>
      </c>
      <c r="V1076" s="30"/>
      <c r="W1076" s="23">
        <v>215</v>
      </c>
      <c r="X1076" s="23">
        <v>1</v>
      </c>
      <c r="Y1076" s="23">
        <v>1</v>
      </c>
      <c r="Z1076" s="23">
        <v>0</v>
      </c>
      <c r="AA1076" s="23">
        <v>0</v>
      </c>
      <c r="AB1076" s="23">
        <v>0</v>
      </c>
      <c r="AC1076" s="44">
        <v>0</v>
      </c>
      <c r="AD1076" s="44">
        <v>0</v>
      </c>
      <c r="AE1076" s="44">
        <v>0</v>
      </c>
      <c r="AF1076" s="44">
        <v>0</v>
      </c>
      <c r="AG1076" s="43">
        <v>3.7845</v>
      </c>
      <c r="AI1076" s="42"/>
      <c r="AJ1076" s="285" t="s">
        <v>781</v>
      </c>
      <c r="AK1076" s="23" t="s">
        <v>1387</v>
      </c>
      <c r="AL1076" s="30"/>
      <c r="AM1076" s="397">
        <f t="shared" si="281"/>
        <v>0</v>
      </c>
      <c r="AN1076" s="397">
        <f t="shared" si="282"/>
        <v>0</v>
      </c>
      <c r="AO1076" s="397">
        <f t="shared" si="282"/>
        <v>0</v>
      </c>
      <c r="AP1076" s="397">
        <f t="shared" si="283"/>
        <v>0</v>
      </c>
      <c r="AQ1076" s="397">
        <f t="shared" si="283"/>
        <v>0</v>
      </c>
      <c r="AR1076" s="397">
        <f t="shared" si="283"/>
        <v>0</v>
      </c>
      <c r="AS1076" s="397">
        <f t="shared" si="280"/>
        <v>0</v>
      </c>
      <c r="AT1076" s="397">
        <f t="shared" si="280"/>
        <v>0</v>
      </c>
      <c r="AU1076" s="397">
        <f t="shared" si="280"/>
        <v>0</v>
      </c>
      <c r="AV1076" s="397">
        <f t="shared" si="280"/>
        <v>0</v>
      </c>
      <c r="AW1076" s="314">
        <f t="shared" si="284"/>
        <v>0</v>
      </c>
    </row>
    <row r="1077" spans="2:49" x14ac:dyDescent="0.25">
      <c r="B1077" s="42"/>
      <c r="C1077" s="285" t="s">
        <v>778</v>
      </c>
      <c r="D1077" s="23">
        <f>IFERROR(VLOOKUP($C1077,'World Cup Players'!B:X,3,FALSE),0)</f>
        <v>0</v>
      </c>
      <c r="E1077" s="30"/>
      <c r="F1077" s="23">
        <f>IFERROR(VLOOKUP($C1077,'World Cup Players'!B:X,9,FALSE),0)</f>
        <v>0</v>
      </c>
      <c r="G1077" s="23">
        <f>IFERROR(VLOOKUP($C1077,'World Cup Players'!B:X,11,FALSE),0)</f>
        <v>0</v>
      </c>
      <c r="H1077" s="23">
        <f>IFERROR(VLOOKUP($C1077,'World Cup Players'!B:X,12,FALSE),0)</f>
        <v>0</v>
      </c>
      <c r="I1077" s="23">
        <f>IFERROR(VLOOKUP($C1077,'GAME WINNING GOALS'!A:B,2,FALSE),0)</f>
        <v>0</v>
      </c>
      <c r="J1077" s="23">
        <f>IFERROR(VLOOKUP($C1077,'World Cup Players'!B:X,17,FALSE),0)</f>
        <v>0</v>
      </c>
      <c r="K1077" s="23">
        <f>IFERROR(VLOOKUP($C1077,'World Cup Players'!B:X,18,FALSE),0)</f>
        <v>0</v>
      </c>
      <c r="L1077" s="44">
        <f>IFERROR(VLOOKUP($C1077,'World Cup GK'!B:AE,16,FALSE),0)</f>
        <v>0</v>
      </c>
      <c r="M1077" s="44">
        <f>IFERROR(VLOOKUP($C1077,'World Cup GK'!B:AE,19,FALSE),0)</f>
        <v>0</v>
      </c>
      <c r="N1077" s="44">
        <f>IFERROR(VLOOKUP($C1077,'World Cup GK'!B:AE,14,FALSE),0)</f>
        <v>0</v>
      </c>
      <c r="O1077" s="44">
        <f>IFERROR(VLOOKUP($C1077,'World Cup GK'!B:AE,11,FALSE),0)</f>
        <v>0</v>
      </c>
      <c r="P1077" s="43">
        <f t="shared" si="290"/>
        <v>0</v>
      </c>
      <c r="S1077" s="42"/>
      <c r="T1077" s="285" t="s">
        <v>778</v>
      </c>
      <c r="U1077" s="23">
        <v>0</v>
      </c>
      <c r="V1077" s="30"/>
      <c r="W1077" s="23">
        <v>0</v>
      </c>
      <c r="X1077" s="23">
        <v>0</v>
      </c>
      <c r="Y1077" s="23">
        <v>0</v>
      </c>
      <c r="Z1077" s="23">
        <v>0</v>
      </c>
      <c r="AA1077" s="23">
        <v>0</v>
      </c>
      <c r="AB1077" s="23">
        <v>0</v>
      </c>
      <c r="AC1077" s="44">
        <v>0</v>
      </c>
      <c r="AD1077" s="44">
        <v>0</v>
      </c>
      <c r="AE1077" s="44">
        <v>0</v>
      </c>
      <c r="AF1077" s="44">
        <v>0</v>
      </c>
      <c r="AG1077" s="43">
        <v>0</v>
      </c>
      <c r="AI1077" s="42"/>
      <c r="AJ1077" s="285" t="s">
        <v>778</v>
      </c>
      <c r="AK1077" s="23">
        <v>0</v>
      </c>
      <c r="AL1077" s="30"/>
      <c r="AM1077" s="397">
        <f t="shared" si="281"/>
        <v>0</v>
      </c>
      <c r="AN1077" s="397">
        <f t="shared" si="282"/>
        <v>0</v>
      </c>
      <c r="AO1077" s="397">
        <f t="shared" si="282"/>
        <v>0</v>
      </c>
      <c r="AP1077" s="397">
        <f t="shared" si="283"/>
        <v>0</v>
      </c>
      <c r="AQ1077" s="397">
        <f t="shared" si="283"/>
        <v>0</v>
      </c>
      <c r="AR1077" s="397">
        <f t="shared" si="283"/>
        <v>0</v>
      </c>
      <c r="AS1077" s="397">
        <f t="shared" si="280"/>
        <v>0</v>
      </c>
      <c r="AT1077" s="397">
        <f t="shared" si="280"/>
        <v>0</v>
      </c>
      <c r="AU1077" s="397">
        <f t="shared" si="280"/>
        <v>0</v>
      </c>
      <c r="AV1077" s="397">
        <f t="shared" si="280"/>
        <v>0</v>
      </c>
      <c r="AW1077" s="314">
        <f>P1077-AG1077</f>
        <v>0</v>
      </c>
    </row>
    <row r="1078" spans="2:49" x14ac:dyDescent="0.25">
      <c r="B1078" s="42"/>
      <c r="C1078" s="285" t="s">
        <v>490</v>
      </c>
      <c r="D1078" s="23" t="str">
        <f>IFERROR(VLOOKUP($C1078,'World Cup Players'!B:X,3,FALSE),0)</f>
        <v>pt Portugal</v>
      </c>
      <c r="E1078" s="30"/>
      <c r="F1078" s="23">
        <f>IFERROR(VLOOKUP($C1078,'World Cup Players'!B:X,9,FALSE),0)</f>
        <v>360</v>
      </c>
      <c r="G1078" s="23">
        <f>IFERROR(VLOOKUP($C1078,'World Cup Players'!B:X,11,FALSE),0)</f>
        <v>0</v>
      </c>
      <c r="H1078" s="23">
        <f>IFERROR(VLOOKUP($C1078,'World Cup Players'!B:X,12,FALSE),0)</f>
        <v>0</v>
      </c>
      <c r="I1078" s="23">
        <f>IFERROR(VLOOKUP($C1078,'GAME WINNING GOALS'!A:B,2,FALSE),0)</f>
        <v>0</v>
      </c>
      <c r="J1078" s="23">
        <f>IFERROR(VLOOKUP($C1078,'World Cup Players'!B:X,17,FALSE),0)</f>
        <v>1</v>
      </c>
      <c r="K1078" s="23">
        <f>IFERROR(VLOOKUP($C1078,'World Cup Players'!B:X,18,FALSE),0)</f>
        <v>0</v>
      </c>
      <c r="L1078" s="44">
        <f>IFERROR(VLOOKUP($C1078,'World Cup GK'!B:AE,16,FALSE),0)</f>
        <v>0</v>
      </c>
      <c r="M1078" s="44">
        <f>IFERROR(VLOOKUP($C1078,'World Cup GK'!B:AE,19,FALSE),0)</f>
        <v>0</v>
      </c>
      <c r="N1078" s="44">
        <f>IFERROR(VLOOKUP($C1078,'World Cup GK'!B:AE,14,FALSE),0)</f>
        <v>0</v>
      </c>
      <c r="O1078" s="44">
        <f>IFERROR(VLOOKUP($C1078,'World Cup GK'!B:AE,11,FALSE),0)</f>
        <v>0</v>
      </c>
      <c r="P1078" s="43">
        <f t="shared" si="290"/>
        <v>2.738</v>
      </c>
      <c r="S1078" s="42"/>
      <c r="T1078" s="285" t="s">
        <v>490</v>
      </c>
      <c r="U1078" s="23" t="s">
        <v>1545</v>
      </c>
      <c r="V1078" s="30"/>
      <c r="W1078" s="23">
        <v>360</v>
      </c>
      <c r="X1078" s="23">
        <v>0</v>
      </c>
      <c r="Y1078" s="23">
        <v>0</v>
      </c>
      <c r="Z1078" s="23">
        <v>0</v>
      </c>
      <c r="AA1078" s="23">
        <v>1</v>
      </c>
      <c r="AB1078" s="23">
        <v>0</v>
      </c>
      <c r="AC1078" s="44">
        <v>0</v>
      </c>
      <c r="AD1078" s="44">
        <v>0</v>
      </c>
      <c r="AE1078" s="44">
        <v>0</v>
      </c>
      <c r="AF1078" s="44">
        <v>0</v>
      </c>
      <c r="AG1078" s="43">
        <v>2.738</v>
      </c>
      <c r="AI1078" s="42"/>
      <c r="AJ1078" s="285" t="s">
        <v>490</v>
      </c>
      <c r="AK1078" s="23" t="s">
        <v>1545</v>
      </c>
      <c r="AL1078" s="30"/>
      <c r="AM1078" s="397">
        <f t="shared" si="281"/>
        <v>0</v>
      </c>
      <c r="AN1078" s="397">
        <f t="shared" si="282"/>
        <v>0</v>
      </c>
      <c r="AO1078" s="397">
        <f t="shared" si="282"/>
        <v>0</v>
      </c>
      <c r="AP1078" s="397">
        <f t="shared" si="283"/>
        <v>0</v>
      </c>
      <c r="AQ1078" s="397">
        <f t="shared" si="283"/>
        <v>0</v>
      </c>
      <c r="AR1078" s="397">
        <f t="shared" si="283"/>
        <v>0</v>
      </c>
      <c r="AS1078" s="397">
        <f t="shared" si="280"/>
        <v>0</v>
      </c>
      <c r="AT1078" s="397">
        <f t="shared" si="280"/>
        <v>0</v>
      </c>
      <c r="AU1078" s="397">
        <f t="shared" si="280"/>
        <v>0</v>
      </c>
      <c r="AV1078" s="397">
        <f t="shared" si="280"/>
        <v>0</v>
      </c>
      <c r="AW1078" s="314">
        <f t="shared" si="284"/>
        <v>0</v>
      </c>
    </row>
    <row r="1079" spans="2:49" x14ac:dyDescent="0.25">
      <c r="B1079" s="42"/>
      <c r="C1079" s="285" t="s">
        <v>233</v>
      </c>
      <c r="D1079" s="23" t="str">
        <f>IFERROR(VLOOKUP($C1079,'World Cup Players'!B:X,3,FALSE),0)</f>
        <v>ma Morocco</v>
      </c>
      <c r="E1079" s="30"/>
      <c r="F1079" s="23">
        <f>IFERROR(VLOOKUP($C1079,'World Cup Players'!B:X,9,FALSE),0)</f>
        <v>570</v>
      </c>
      <c r="G1079" s="23">
        <f>IFERROR(VLOOKUP($C1079,'World Cup Players'!B:X,11,FALSE),0)</f>
        <v>1</v>
      </c>
      <c r="H1079" s="23">
        <f>IFERROR(VLOOKUP($C1079,'World Cup Players'!B:X,12,FALSE),0)</f>
        <v>2</v>
      </c>
      <c r="I1079" s="23">
        <f>IFERROR(VLOOKUP($C1079,'GAME WINNING GOALS'!A:B,2,FALSE),0)</f>
        <v>0</v>
      </c>
      <c r="J1079" s="23">
        <f>IFERROR(VLOOKUP($C1079,'World Cup Players'!B:X,17,FALSE),0)</f>
        <v>1</v>
      </c>
      <c r="K1079" s="23">
        <f>IFERROR(VLOOKUP($C1079,'World Cup Players'!B:X,18,FALSE),0)</f>
        <v>0</v>
      </c>
      <c r="L1079" s="44">
        <f>IFERROR(VLOOKUP($C1079,'World Cup GK'!B:AE,16,FALSE),0)</f>
        <v>0</v>
      </c>
      <c r="M1079" s="44">
        <f>IFERROR(VLOOKUP($C1079,'World Cup GK'!B:AE,19,FALSE),0)</f>
        <v>0</v>
      </c>
      <c r="N1079" s="44">
        <f>IFERROR(VLOOKUP($C1079,'World Cup GK'!B:AE,14,FALSE),0)</f>
        <v>0</v>
      </c>
      <c r="O1079" s="44">
        <f>IFERROR(VLOOKUP($C1079,'World Cup GK'!B:AE,11,FALSE),0)</f>
        <v>0</v>
      </c>
      <c r="P1079" s="43">
        <f t="shared" si="290"/>
        <v>7.4809999999999999</v>
      </c>
      <c r="S1079" s="42"/>
      <c r="T1079" s="285" t="s">
        <v>233</v>
      </c>
      <c r="U1079" s="23" t="s">
        <v>992</v>
      </c>
      <c r="V1079" s="30"/>
      <c r="W1079" s="23">
        <v>480</v>
      </c>
      <c r="X1079" s="23">
        <v>1</v>
      </c>
      <c r="Y1079" s="23">
        <v>2</v>
      </c>
      <c r="Z1079" s="23">
        <v>0</v>
      </c>
      <c r="AA1079" s="23">
        <v>1</v>
      </c>
      <c r="AB1079" s="23">
        <v>0</v>
      </c>
      <c r="AC1079" s="44">
        <v>0</v>
      </c>
      <c r="AD1079" s="44">
        <v>0</v>
      </c>
      <c r="AE1079" s="44">
        <v>0</v>
      </c>
      <c r="AF1079" s="44">
        <v>0</v>
      </c>
      <c r="AG1079" s="43">
        <v>6.734</v>
      </c>
      <c r="AI1079" s="42"/>
      <c r="AJ1079" s="285" t="s">
        <v>233</v>
      </c>
      <c r="AK1079" s="23" t="s">
        <v>992</v>
      </c>
      <c r="AL1079" s="30"/>
      <c r="AM1079" s="397">
        <f t="shared" si="281"/>
        <v>90</v>
      </c>
      <c r="AN1079" s="397">
        <f t="shared" si="282"/>
        <v>0</v>
      </c>
      <c r="AO1079" s="397">
        <f t="shared" si="282"/>
        <v>0</v>
      </c>
      <c r="AP1079" s="397">
        <f t="shared" si="283"/>
        <v>0</v>
      </c>
      <c r="AQ1079" s="397">
        <f t="shared" si="283"/>
        <v>0</v>
      </c>
      <c r="AR1079" s="397">
        <f t="shared" si="283"/>
        <v>0</v>
      </c>
      <c r="AS1079" s="397">
        <f t="shared" si="280"/>
        <v>0</v>
      </c>
      <c r="AT1079" s="397">
        <f t="shared" si="280"/>
        <v>0</v>
      </c>
      <c r="AU1079" s="397">
        <f t="shared" si="280"/>
        <v>0</v>
      </c>
      <c r="AV1079" s="397">
        <f t="shared" si="280"/>
        <v>0</v>
      </c>
      <c r="AW1079" s="314">
        <f t="shared" ref="AW1079:AW1080" si="292">P1079-AG1079</f>
        <v>0.74699999999999989</v>
      </c>
    </row>
    <row r="1080" spans="2:49" x14ac:dyDescent="0.25">
      <c r="B1080" s="42"/>
      <c r="C1080" s="285" t="s">
        <v>435</v>
      </c>
      <c r="D1080" s="23" t="str">
        <f>IFERROR(VLOOKUP($C1080,'World Cup Players'!B:X,3,FALSE),0)</f>
        <v>ar Argentina</v>
      </c>
      <c r="E1080" s="30"/>
      <c r="F1080" s="23">
        <f>IFERROR(VLOOKUP($C1080,'World Cup Players'!B:X,9,FALSE),0)</f>
        <v>539</v>
      </c>
      <c r="G1080" s="23">
        <f>IFERROR(VLOOKUP($C1080,'World Cup Players'!B:X,11,FALSE),0)</f>
        <v>1</v>
      </c>
      <c r="H1080" s="23">
        <f>IFERROR(VLOOKUP($C1080,'World Cup Players'!B:X,12,FALSE),0)</f>
        <v>0</v>
      </c>
      <c r="I1080" s="41">
        <f>IFERROR(VLOOKUP($C1080,'GAME WINNING GOALS'!A:B,2,FALSE),0)</f>
        <v>0</v>
      </c>
      <c r="J1080" s="23">
        <f>IFERROR(VLOOKUP($C1080,'World Cup Players'!B:X,17,FALSE),0)</f>
        <v>1</v>
      </c>
      <c r="K1080" s="23">
        <f>IFERROR(VLOOKUP($C1080,'World Cup Players'!B:X,18,FALSE),0)</f>
        <v>0</v>
      </c>
      <c r="L1080" s="44">
        <f>IFERROR(VLOOKUP($C1080,'World Cup GK'!B:AE,16,FALSE),0)</f>
        <v>0</v>
      </c>
      <c r="M1080" s="44">
        <f>IFERROR(VLOOKUP($C1080,'World Cup GK'!B:AE,19,FALSE),0)</f>
        <v>0</v>
      </c>
      <c r="N1080" s="44">
        <f>IFERROR(VLOOKUP($C1080,'World Cup GK'!B:AE,14,FALSE),0)</f>
        <v>0</v>
      </c>
      <c r="O1080" s="44">
        <f>IFERROR(VLOOKUP($C1080,'World Cup GK'!B:AE,11,FALSE),0)</f>
        <v>0</v>
      </c>
      <c r="P1080" s="43">
        <f t="shared" si="290"/>
        <v>5.2237</v>
      </c>
      <c r="S1080" s="42"/>
      <c r="T1080" s="285" t="s">
        <v>435</v>
      </c>
      <c r="U1080" s="23" t="s">
        <v>1404</v>
      </c>
      <c r="V1080" s="30"/>
      <c r="W1080" s="23">
        <v>344</v>
      </c>
      <c r="X1080" s="23">
        <v>1</v>
      </c>
      <c r="Y1080" s="23">
        <v>0</v>
      </c>
      <c r="Z1080" s="41">
        <v>0</v>
      </c>
      <c r="AA1080" s="23">
        <v>0</v>
      </c>
      <c r="AB1080" s="23">
        <v>0</v>
      </c>
      <c r="AC1080" s="44">
        <v>0</v>
      </c>
      <c r="AD1080" s="44">
        <v>0</v>
      </c>
      <c r="AE1080" s="44">
        <v>0</v>
      </c>
      <c r="AF1080" s="44">
        <v>0</v>
      </c>
      <c r="AG1080" s="43">
        <v>3.8552</v>
      </c>
      <c r="AI1080" s="42"/>
      <c r="AJ1080" s="285" t="s">
        <v>435</v>
      </c>
      <c r="AK1080" s="23" t="s">
        <v>1404</v>
      </c>
      <c r="AL1080" s="30"/>
      <c r="AM1080" s="397">
        <f t="shared" si="281"/>
        <v>195</v>
      </c>
      <c r="AN1080" s="397">
        <f t="shared" si="282"/>
        <v>0</v>
      </c>
      <c r="AO1080" s="397">
        <f t="shared" si="282"/>
        <v>0</v>
      </c>
      <c r="AP1080" s="397">
        <f t="shared" si="283"/>
        <v>0</v>
      </c>
      <c r="AQ1080" s="397">
        <f t="shared" si="283"/>
        <v>1</v>
      </c>
      <c r="AR1080" s="397">
        <f t="shared" si="283"/>
        <v>0</v>
      </c>
      <c r="AS1080" s="397">
        <f t="shared" si="280"/>
        <v>0</v>
      </c>
      <c r="AT1080" s="397">
        <f t="shared" si="280"/>
        <v>0</v>
      </c>
      <c r="AU1080" s="397">
        <f t="shared" si="280"/>
        <v>0</v>
      </c>
      <c r="AV1080" s="397">
        <f t="shared" si="280"/>
        <v>0</v>
      </c>
      <c r="AW1080" s="314">
        <f t="shared" si="292"/>
        <v>1.3685</v>
      </c>
    </row>
    <row r="1081" spans="2:49" x14ac:dyDescent="0.25">
      <c r="B1081" s="42"/>
      <c r="C1081" s="285" t="s">
        <v>379</v>
      </c>
      <c r="D1081" s="23" t="str">
        <f>IFERROR(VLOOKUP($C1081,'World Cup Players'!B:X,3,FALSE),0)</f>
        <v>nl Netherlands</v>
      </c>
      <c r="E1081" s="30"/>
      <c r="F1081" s="23">
        <f>IFERROR(VLOOKUP($C1081,'World Cup Players'!B:X,9,FALSE),0)</f>
        <v>390</v>
      </c>
      <c r="G1081" s="23">
        <f>IFERROR(VLOOKUP($C1081,'World Cup Players'!B:X,11,FALSE),0)</f>
        <v>0</v>
      </c>
      <c r="H1081" s="23">
        <f>IFERROR(VLOOKUP($C1081,'World Cup Players'!B:X,12,FALSE),0)</f>
        <v>2</v>
      </c>
      <c r="I1081" s="41">
        <f>IFERROR(VLOOKUP($C1081,'GAME WINNING GOALS'!A:B,2,FALSE),0)</f>
        <v>0</v>
      </c>
      <c r="J1081" s="23">
        <f>IFERROR(VLOOKUP($C1081,'World Cup Players'!B:X,17,FALSE),0)</f>
        <v>0</v>
      </c>
      <c r="K1081" s="23">
        <f>IFERROR(VLOOKUP($C1081,'World Cup Players'!B:X,18,FALSE),0)</f>
        <v>0</v>
      </c>
      <c r="L1081" s="44">
        <f>IFERROR(VLOOKUP($C1081,'World Cup GK'!B:AE,16,FALSE),0)</f>
        <v>0</v>
      </c>
      <c r="M1081" s="44">
        <f>IFERROR(VLOOKUP($C1081,'World Cup GK'!B:AE,19,FALSE),0)</f>
        <v>0</v>
      </c>
      <c r="N1081" s="44">
        <f>IFERROR(VLOOKUP($C1081,'World Cup GK'!B:AE,14,FALSE),0)</f>
        <v>0</v>
      </c>
      <c r="O1081" s="44">
        <f>IFERROR(VLOOKUP($C1081,'World Cup GK'!B:AE,11,FALSE),0)</f>
        <v>0</v>
      </c>
      <c r="P1081" s="43">
        <f t="shared" si="290"/>
        <v>5.2370000000000001</v>
      </c>
      <c r="S1081" s="42"/>
      <c r="T1081" s="285" t="s">
        <v>379</v>
      </c>
      <c r="U1081" s="23" t="s">
        <v>647</v>
      </c>
      <c r="V1081" s="30"/>
      <c r="W1081" s="23">
        <v>390</v>
      </c>
      <c r="X1081" s="23">
        <v>0</v>
      </c>
      <c r="Y1081" s="23">
        <v>2</v>
      </c>
      <c r="Z1081" s="41">
        <v>0</v>
      </c>
      <c r="AA1081" s="23">
        <v>0</v>
      </c>
      <c r="AB1081" s="23">
        <v>0</v>
      </c>
      <c r="AC1081" s="44">
        <v>0</v>
      </c>
      <c r="AD1081" s="44">
        <v>0</v>
      </c>
      <c r="AE1081" s="44">
        <v>0</v>
      </c>
      <c r="AF1081" s="44">
        <v>0</v>
      </c>
      <c r="AG1081" s="43">
        <v>5.2370000000000001</v>
      </c>
      <c r="AI1081" s="42"/>
      <c r="AJ1081" s="285" t="s">
        <v>379</v>
      </c>
      <c r="AK1081" s="23" t="s">
        <v>647</v>
      </c>
      <c r="AL1081" s="30"/>
      <c r="AM1081" s="397">
        <f t="shared" si="281"/>
        <v>0</v>
      </c>
      <c r="AN1081" s="397">
        <f t="shared" si="282"/>
        <v>0</v>
      </c>
      <c r="AO1081" s="397">
        <f t="shared" si="282"/>
        <v>0</v>
      </c>
      <c r="AP1081" s="397">
        <f t="shared" si="283"/>
        <v>0</v>
      </c>
      <c r="AQ1081" s="397">
        <f t="shared" si="283"/>
        <v>0</v>
      </c>
      <c r="AR1081" s="397">
        <f t="shared" si="283"/>
        <v>0</v>
      </c>
      <c r="AS1081" s="397">
        <f t="shared" si="280"/>
        <v>0</v>
      </c>
      <c r="AT1081" s="397">
        <f t="shared" si="280"/>
        <v>0</v>
      </c>
      <c r="AU1081" s="397">
        <f t="shared" si="280"/>
        <v>0</v>
      </c>
      <c r="AV1081" s="397">
        <f t="shared" si="280"/>
        <v>0</v>
      </c>
      <c r="AW1081" s="314">
        <f t="shared" si="284"/>
        <v>0</v>
      </c>
    </row>
    <row r="1082" spans="2:49" x14ac:dyDescent="0.25">
      <c r="B1082" s="42"/>
      <c r="C1082" s="285" t="s">
        <v>469</v>
      </c>
      <c r="D1082" s="23" t="str">
        <f>IFERROR(VLOOKUP($C1082,'World Cup Players'!B:X,3,FALSE),0)</f>
        <v>es Spain</v>
      </c>
      <c r="E1082" s="30"/>
      <c r="F1082" s="23">
        <f>IFERROR(VLOOKUP($C1082,'World Cup Players'!B:X,9,FALSE),0)</f>
        <v>630</v>
      </c>
      <c r="G1082" s="23">
        <f>IFERROR(VLOOKUP($C1082,'World Cup Players'!B:X,11,FALSE),0)</f>
        <v>0</v>
      </c>
      <c r="H1082" s="23">
        <f>IFERROR(VLOOKUP($C1082,'World Cup Players'!B:X,12,FALSE),0)</f>
        <v>0</v>
      </c>
      <c r="I1082" s="41">
        <f>IFERROR(VLOOKUP($C1082,'GAME WINNING GOALS'!A:B,2,FALSE),0)</f>
        <v>0</v>
      </c>
      <c r="J1082" s="23">
        <f>IFERROR(VLOOKUP($C1082,'World Cup Players'!B:X,17,FALSE),0)</f>
        <v>0</v>
      </c>
      <c r="K1082" s="23">
        <f>IFERROR(VLOOKUP($C1082,'World Cup Players'!B:X,18,FALSE),0)</f>
        <v>0</v>
      </c>
      <c r="L1082" s="44">
        <f>IFERROR(VLOOKUP($C1082,'World Cup GK'!B:AE,16,FALSE),0)</f>
        <v>6</v>
      </c>
      <c r="M1082" s="44">
        <f>IFERROR(VLOOKUP($C1082,'World Cup GK'!B:AE,19,FALSE),0)</f>
        <v>6</v>
      </c>
      <c r="N1082" s="44">
        <f>IFERROR(VLOOKUP($C1082,'World Cup GK'!B:AE,14,FALSE),0)</f>
        <v>9</v>
      </c>
      <c r="O1082" s="44">
        <f>IFERROR(VLOOKUP($C1082,'World Cup GK'!B:AE,11,FALSE),0)</f>
        <v>1</v>
      </c>
      <c r="P1082" s="43">
        <f t="shared" si="290"/>
        <v>18.779</v>
      </c>
      <c r="S1082" s="42"/>
      <c r="T1082" s="285" t="s">
        <v>469</v>
      </c>
      <c r="U1082" s="23" t="s">
        <v>1275</v>
      </c>
      <c r="V1082" s="30"/>
      <c r="W1082" s="23">
        <v>450</v>
      </c>
      <c r="X1082" s="23">
        <v>0</v>
      </c>
      <c r="Y1082" s="23">
        <v>0</v>
      </c>
      <c r="Z1082" s="41">
        <v>0</v>
      </c>
      <c r="AA1082" s="23">
        <v>0</v>
      </c>
      <c r="AB1082" s="23">
        <v>0</v>
      </c>
      <c r="AC1082" s="44">
        <v>4</v>
      </c>
      <c r="AD1082" s="44">
        <v>5</v>
      </c>
      <c r="AE1082" s="44">
        <v>5</v>
      </c>
      <c r="AF1082" s="44">
        <v>0</v>
      </c>
      <c r="AG1082" s="43">
        <v>13.734999999999999</v>
      </c>
      <c r="AI1082" s="42"/>
      <c r="AJ1082" s="285" t="s">
        <v>469</v>
      </c>
      <c r="AK1082" s="23" t="s">
        <v>1275</v>
      </c>
      <c r="AL1082" s="30"/>
      <c r="AM1082" s="397">
        <f t="shared" si="281"/>
        <v>180</v>
      </c>
      <c r="AN1082" s="397">
        <f t="shared" si="282"/>
        <v>0</v>
      </c>
      <c r="AO1082" s="397">
        <f t="shared" si="282"/>
        <v>0</v>
      </c>
      <c r="AP1082" s="397">
        <f t="shared" si="283"/>
        <v>0</v>
      </c>
      <c r="AQ1082" s="397">
        <f t="shared" si="283"/>
        <v>0</v>
      </c>
      <c r="AR1082" s="397">
        <f t="shared" si="283"/>
        <v>0</v>
      </c>
      <c r="AS1082" s="397">
        <f t="shared" si="280"/>
        <v>2</v>
      </c>
      <c r="AT1082" s="397">
        <f t="shared" si="280"/>
        <v>1</v>
      </c>
      <c r="AU1082" s="397">
        <f t="shared" si="280"/>
        <v>4</v>
      </c>
      <c r="AV1082" s="397">
        <f t="shared" si="280"/>
        <v>1</v>
      </c>
      <c r="AW1082" s="314">
        <f>P1082-AG1082</f>
        <v>5.0440000000000005</v>
      </c>
    </row>
    <row r="1083" spans="2:49" x14ac:dyDescent="0.25">
      <c r="B1083" s="42"/>
      <c r="C1083" s="285" t="s">
        <v>269</v>
      </c>
      <c r="D1083" s="23" t="str">
        <f>IFERROR(VLOOKUP($C1083,'World Cup Players'!B:X,3,FALSE),0)</f>
        <v>pt Portugal</v>
      </c>
      <c r="E1083" s="30"/>
      <c r="F1083" s="23">
        <f>IFERROR(VLOOKUP($C1083,'World Cup Players'!B:X,9,FALSE),0)</f>
        <v>450</v>
      </c>
      <c r="G1083" s="23">
        <f>IFERROR(VLOOKUP($C1083,'World Cup Players'!B:X,11,FALSE),0)</f>
        <v>0</v>
      </c>
      <c r="H1083" s="23">
        <f>IFERROR(VLOOKUP($C1083,'World Cup Players'!B:X,12,FALSE),0)</f>
        <v>0</v>
      </c>
      <c r="I1083" s="41">
        <f>IFERROR(VLOOKUP($C1083,'GAME WINNING GOALS'!A:B,2,FALSE),0)</f>
        <v>0</v>
      </c>
      <c r="J1083" s="23">
        <f>IFERROR(VLOOKUP($C1083,'World Cup Players'!B:X,17,FALSE),0)</f>
        <v>0</v>
      </c>
      <c r="K1083" s="23">
        <f>IFERROR(VLOOKUP($C1083,'World Cup Players'!B:X,18,FALSE),0)</f>
        <v>0</v>
      </c>
      <c r="L1083" s="44">
        <f>IFERROR(VLOOKUP($C1083,'World Cup GK'!B:AE,16,FALSE),0)</f>
        <v>2</v>
      </c>
      <c r="M1083" s="44">
        <f>IFERROR(VLOOKUP($C1083,'World Cup GK'!B:AE,19,FALSE),0)</f>
        <v>2</v>
      </c>
      <c r="N1083" s="44">
        <f>IFERROR(VLOOKUP($C1083,'World Cup GK'!B:AE,14,FALSE),0)</f>
        <v>19</v>
      </c>
      <c r="O1083" s="44">
        <f>IFERROR(VLOOKUP($C1083,'World Cup GK'!B:AE,11,FALSE),0)</f>
        <v>3</v>
      </c>
      <c r="P1083" s="43">
        <f t="shared" si="290"/>
        <v>10.785</v>
      </c>
      <c r="S1083" s="42"/>
      <c r="T1083" s="285" t="s">
        <v>269</v>
      </c>
      <c r="U1083" s="23" t="s">
        <v>1545</v>
      </c>
      <c r="V1083" s="30"/>
      <c r="W1083" s="23">
        <v>450</v>
      </c>
      <c r="X1083" s="23">
        <v>0</v>
      </c>
      <c r="Y1083" s="23">
        <v>0</v>
      </c>
      <c r="Z1083" s="41">
        <v>0</v>
      </c>
      <c r="AA1083" s="23">
        <v>0</v>
      </c>
      <c r="AB1083" s="23">
        <v>0</v>
      </c>
      <c r="AC1083" s="44">
        <v>2</v>
      </c>
      <c r="AD1083" s="44">
        <v>2</v>
      </c>
      <c r="AE1083" s="44">
        <v>19</v>
      </c>
      <c r="AF1083" s="44">
        <v>3</v>
      </c>
      <c r="AG1083" s="43">
        <v>10.785</v>
      </c>
      <c r="AI1083" s="42"/>
      <c r="AJ1083" s="285" t="s">
        <v>269</v>
      </c>
      <c r="AK1083" s="23" t="s">
        <v>1545</v>
      </c>
      <c r="AL1083" s="30"/>
      <c r="AM1083" s="397">
        <f t="shared" si="281"/>
        <v>0</v>
      </c>
      <c r="AN1083" s="397">
        <f t="shared" si="282"/>
        <v>0</v>
      </c>
      <c r="AO1083" s="397">
        <f t="shared" si="282"/>
        <v>0</v>
      </c>
      <c r="AP1083" s="397">
        <f t="shared" si="283"/>
        <v>0</v>
      </c>
      <c r="AQ1083" s="397">
        <f t="shared" si="283"/>
        <v>0</v>
      </c>
      <c r="AR1083" s="397">
        <f t="shared" si="283"/>
        <v>0</v>
      </c>
      <c r="AS1083" s="397">
        <f t="shared" si="280"/>
        <v>0</v>
      </c>
      <c r="AT1083" s="397">
        <f t="shared" si="280"/>
        <v>0</v>
      </c>
      <c r="AU1083" s="397">
        <f t="shared" si="280"/>
        <v>0</v>
      </c>
      <c r="AV1083" s="397">
        <f t="shared" si="280"/>
        <v>0</v>
      </c>
      <c r="AW1083" s="314">
        <f t="shared" si="284"/>
        <v>0</v>
      </c>
    </row>
    <row r="1084" spans="2:49" x14ac:dyDescent="0.25">
      <c r="B1084" s="42"/>
      <c r="C1084" s="285" t="s">
        <v>400</v>
      </c>
      <c r="D1084" s="23" t="str">
        <f>IFERROR(VLOOKUP($C1084,'World Cup Players'!B:X,3,FALSE),0)</f>
        <v>ma Morocco</v>
      </c>
      <c r="E1084" s="30"/>
      <c r="F1084" s="23">
        <f>IFERROR(VLOOKUP($C1084,'World Cup Players'!B:X,9,FALSE),0)</f>
        <v>570</v>
      </c>
      <c r="G1084" s="23">
        <f>IFERROR(VLOOKUP($C1084,'World Cup Players'!B:X,11,FALSE),0)</f>
        <v>0</v>
      </c>
      <c r="H1084" s="23">
        <f>IFERROR(VLOOKUP($C1084,'World Cup Players'!B:X,12,FALSE),0)</f>
        <v>0</v>
      </c>
      <c r="I1084" s="23">
        <f>IFERROR(VLOOKUP($C1084,'GAME WINNING GOALS'!A:B,2,FALSE),0)</f>
        <v>0</v>
      </c>
      <c r="J1084" s="23">
        <f>IFERROR(VLOOKUP($C1084,'World Cup Players'!B:X,17,FALSE),0)</f>
        <v>0</v>
      </c>
      <c r="K1084" s="23">
        <f>IFERROR(VLOOKUP($C1084,'World Cup Players'!B:X,18,FALSE),0)</f>
        <v>0</v>
      </c>
      <c r="L1084" s="44">
        <f>IFERROR(VLOOKUP($C1084,'World Cup GK'!B:AE,16,FALSE),0)</f>
        <v>3</v>
      </c>
      <c r="M1084" s="44">
        <f>IFERROR(VLOOKUP($C1084,'World Cup GK'!B:AE,19,FALSE),0)</f>
        <v>2</v>
      </c>
      <c r="N1084" s="44">
        <f>IFERROR(VLOOKUP($C1084,'World Cup GK'!B:AE,14,FALSE),0)</f>
        <v>14</v>
      </c>
      <c r="O1084" s="44">
        <f>IFERROR(VLOOKUP($C1084,'World Cup GK'!B:AE,11,FALSE),0)</f>
        <v>6</v>
      </c>
      <c r="P1084" s="43">
        <f t="shared" si="290"/>
        <v>11.031000000000001</v>
      </c>
      <c r="S1084" s="42"/>
      <c r="T1084" s="285" t="s">
        <v>400</v>
      </c>
      <c r="U1084" s="23" t="s">
        <v>992</v>
      </c>
      <c r="V1084" s="30"/>
      <c r="W1084" s="23">
        <v>480</v>
      </c>
      <c r="X1084" s="23">
        <v>0</v>
      </c>
      <c r="Y1084" s="23">
        <v>0</v>
      </c>
      <c r="Z1084" s="23">
        <v>0</v>
      </c>
      <c r="AA1084" s="23">
        <v>0</v>
      </c>
      <c r="AB1084" s="23">
        <v>0</v>
      </c>
      <c r="AC1084" s="44">
        <v>3</v>
      </c>
      <c r="AD1084" s="44">
        <v>2</v>
      </c>
      <c r="AE1084" s="44">
        <v>9</v>
      </c>
      <c r="AF1084" s="44">
        <v>4</v>
      </c>
      <c r="AG1084" s="43">
        <v>9.7840000000000007</v>
      </c>
      <c r="AI1084" s="42"/>
      <c r="AJ1084" s="285" t="s">
        <v>400</v>
      </c>
      <c r="AK1084" s="23" t="s">
        <v>992</v>
      </c>
      <c r="AL1084" s="30"/>
      <c r="AM1084" s="397">
        <f t="shared" si="281"/>
        <v>90</v>
      </c>
      <c r="AN1084" s="397">
        <f t="shared" si="282"/>
        <v>0</v>
      </c>
      <c r="AO1084" s="397">
        <f t="shared" si="282"/>
        <v>0</v>
      </c>
      <c r="AP1084" s="397">
        <f t="shared" si="283"/>
        <v>0</v>
      </c>
      <c r="AQ1084" s="397">
        <f t="shared" si="283"/>
        <v>0</v>
      </c>
      <c r="AR1084" s="397">
        <f t="shared" si="283"/>
        <v>0</v>
      </c>
      <c r="AS1084" s="397">
        <f t="shared" si="280"/>
        <v>0</v>
      </c>
      <c r="AT1084" s="397">
        <f t="shared" si="280"/>
        <v>0</v>
      </c>
      <c r="AU1084" s="397">
        <f t="shared" si="280"/>
        <v>5</v>
      </c>
      <c r="AV1084" s="397">
        <f t="shared" si="280"/>
        <v>2</v>
      </c>
      <c r="AW1084" s="314">
        <f>P1084-AG1084</f>
        <v>1.2469999999999999</v>
      </c>
    </row>
    <row r="1085" spans="2:49" x14ac:dyDescent="0.25">
      <c r="B1085" s="42"/>
      <c r="C1085" s="285" t="s">
        <v>760</v>
      </c>
      <c r="D1085" s="23" t="str">
        <f>IFERROR(VLOOKUP($C1085,'World Cup Players'!B:X,3,FALSE),0)</f>
        <v>us United States</v>
      </c>
      <c r="E1085" s="30"/>
      <c r="F1085" s="23">
        <f>IFERROR(VLOOKUP($C1085,'World Cup Players'!B:X,9,FALSE),0)</f>
        <v>360</v>
      </c>
      <c r="G1085" s="23">
        <f>IFERROR(VLOOKUP($C1085,'World Cup Players'!B:X,11,FALSE),0)</f>
        <v>0</v>
      </c>
      <c r="H1085" s="23">
        <f>IFERROR(VLOOKUP($C1085,'World Cup Players'!B:X,12,FALSE),0)</f>
        <v>0</v>
      </c>
      <c r="I1085" s="23">
        <f>IFERROR(VLOOKUP($C1085,'GAME WINNING GOALS'!A:B,2,FALSE),0)</f>
        <v>0</v>
      </c>
      <c r="J1085" s="23">
        <f>IFERROR(VLOOKUP($C1085,'World Cup Players'!B:X,17,FALSE),0)</f>
        <v>0</v>
      </c>
      <c r="K1085" s="23">
        <f>IFERROR(VLOOKUP($C1085,'World Cup Players'!B:X,18,FALSE),0)</f>
        <v>0</v>
      </c>
      <c r="L1085" s="44">
        <f>IFERROR(VLOOKUP($C1085,'World Cup GK'!B:AE,16,FALSE),0)</f>
        <v>3</v>
      </c>
      <c r="M1085" s="44">
        <f>IFERROR(VLOOKUP($C1085,'World Cup GK'!B:AE,19,FALSE),0)</f>
        <v>2</v>
      </c>
      <c r="N1085" s="44">
        <f>IFERROR(VLOOKUP($C1085,'World Cup GK'!B:AE,14,FALSE),0)</f>
        <v>8</v>
      </c>
      <c r="O1085" s="44">
        <f>IFERROR(VLOOKUP($C1085,'World Cup GK'!B:AE,11,FALSE),0)</f>
        <v>5</v>
      </c>
      <c r="P1085" s="43">
        <f t="shared" si="290"/>
        <v>8.3379999999999992</v>
      </c>
      <c r="S1085" s="42"/>
      <c r="T1085" s="285" t="s">
        <v>760</v>
      </c>
      <c r="U1085" s="23" t="s">
        <v>885</v>
      </c>
      <c r="V1085" s="30"/>
      <c r="W1085" s="23">
        <v>360</v>
      </c>
      <c r="X1085" s="23">
        <v>0</v>
      </c>
      <c r="Y1085" s="23">
        <v>0</v>
      </c>
      <c r="Z1085" s="23">
        <v>0</v>
      </c>
      <c r="AA1085" s="23">
        <v>0</v>
      </c>
      <c r="AB1085" s="23">
        <v>0</v>
      </c>
      <c r="AC1085" s="44">
        <v>3</v>
      </c>
      <c r="AD1085" s="44">
        <v>2</v>
      </c>
      <c r="AE1085" s="44">
        <v>8</v>
      </c>
      <c r="AF1085" s="44">
        <v>5</v>
      </c>
      <c r="AG1085" s="43">
        <v>8.3379999999999992</v>
      </c>
      <c r="AI1085" s="42"/>
      <c r="AJ1085" s="285" t="s">
        <v>760</v>
      </c>
      <c r="AK1085" s="23" t="s">
        <v>885</v>
      </c>
      <c r="AL1085" s="30"/>
      <c r="AM1085" s="397">
        <f t="shared" si="281"/>
        <v>0</v>
      </c>
      <c r="AN1085" s="397">
        <f t="shared" si="282"/>
        <v>0</v>
      </c>
      <c r="AO1085" s="397">
        <f t="shared" si="282"/>
        <v>0</v>
      </c>
      <c r="AP1085" s="397">
        <f t="shared" si="283"/>
        <v>0</v>
      </c>
      <c r="AQ1085" s="397">
        <f t="shared" si="283"/>
        <v>0</v>
      </c>
      <c r="AR1085" s="397">
        <f t="shared" si="283"/>
        <v>0</v>
      </c>
      <c r="AS1085" s="397">
        <f t="shared" si="280"/>
        <v>0</v>
      </c>
      <c r="AT1085" s="397">
        <f t="shared" si="280"/>
        <v>0</v>
      </c>
      <c r="AU1085" s="397">
        <f t="shared" si="280"/>
        <v>0</v>
      </c>
      <c r="AV1085" s="397">
        <f t="shared" si="280"/>
        <v>0</v>
      </c>
      <c r="AW1085" s="314">
        <f t="shared" si="284"/>
        <v>0</v>
      </c>
    </row>
    <row r="1086" spans="2:49" x14ac:dyDescent="0.25">
      <c r="B1086" s="42"/>
      <c r="C1086" s="294" t="s">
        <v>764</v>
      </c>
      <c r="D1086" s="23" t="str">
        <f>IFERROR(VLOOKUP($C1086,'World Cup Players'!B:X,3,FALSE),0)</f>
        <v>ca Canada</v>
      </c>
      <c r="E1086" s="30"/>
      <c r="F1086" s="23">
        <f>IFERROR(VLOOKUP($C1086,'World Cup Players'!B:X,9,FALSE),0)</f>
        <v>450</v>
      </c>
      <c r="G1086" s="23">
        <f>IFERROR(VLOOKUP($C1086,'World Cup Players'!B:X,11,FALSE),0)</f>
        <v>0</v>
      </c>
      <c r="H1086" s="23">
        <f>IFERROR(VLOOKUP($C1086,'World Cup Players'!B:X,12,FALSE),0)</f>
        <v>0</v>
      </c>
      <c r="I1086" s="23">
        <f>IFERROR(VLOOKUP($C1086,'GAME WINNING GOALS'!A:B,2,FALSE),0)</f>
        <v>0</v>
      </c>
      <c r="J1086" s="23">
        <f>IFERROR(VLOOKUP($C1086,'World Cup Players'!#REF!,16,FALSE),0)</f>
        <v>0</v>
      </c>
      <c r="K1086" s="23">
        <f>IFERROR(VLOOKUP($C1086,'World Cup Players'!#REF!,16,FALSE),0)</f>
        <v>0</v>
      </c>
      <c r="L1086" s="44">
        <f>IFERROR(VLOOKUP($C1086,'World Cup GK'!B:AE,16,FALSE),0)</f>
        <v>2</v>
      </c>
      <c r="M1086" s="44">
        <f>IFERROR(VLOOKUP($C1086,'World Cup GK'!B:AE,19,FALSE),0)</f>
        <v>2</v>
      </c>
      <c r="N1086" s="44">
        <f>IFERROR(VLOOKUP($C1086,'World Cup GK'!B:AE,14,FALSE),0)</f>
        <v>6</v>
      </c>
      <c r="O1086" s="44">
        <f>IFERROR(VLOOKUP($C1086,'World Cup GK'!B:AE,11,FALSE),0)</f>
        <v>6</v>
      </c>
      <c r="P1086" s="43">
        <f t="shared" si="290"/>
        <v>7.4349999999999987</v>
      </c>
      <c r="S1086" s="42"/>
      <c r="T1086" s="294" t="s">
        <v>764</v>
      </c>
      <c r="U1086" s="23" t="s">
        <v>887</v>
      </c>
      <c r="V1086" s="30"/>
      <c r="W1086" s="23">
        <v>450</v>
      </c>
      <c r="X1086" s="23">
        <v>0</v>
      </c>
      <c r="Y1086" s="23">
        <v>0</v>
      </c>
      <c r="Z1086" s="23">
        <v>0</v>
      </c>
      <c r="AA1086" s="23">
        <v>0</v>
      </c>
      <c r="AB1086" s="23">
        <v>0</v>
      </c>
      <c r="AC1086" s="44">
        <v>2</v>
      </c>
      <c r="AD1086" s="44">
        <v>2</v>
      </c>
      <c r="AE1086" s="44">
        <v>6</v>
      </c>
      <c r="AF1086" s="44">
        <v>6</v>
      </c>
      <c r="AG1086" s="43">
        <v>7.4349999999999987</v>
      </c>
      <c r="AI1086" s="42"/>
      <c r="AJ1086" s="294" t="s">
        <v>764</v>
      </c>
      <c r="AK1086" s="23" t="s">
        <v>887</v>
      </c>
      <c r="AL1086" s="30"/>
      <c r="AM1086" s="397">
        <f t="shared" si="281"/>
        <v>0</v>
      </c>
      <c r="AN1086" s="397">
        <f t="shared" si="282"/>
        <v>0</v>
      </c>
      <c r="AO1086" s="397">
        <f t="shared" si="282"/>
        <v>0</v>
      </c>
      <c r="AP1086" s="397">
        <f t="shared" si="283"/>
        <v>0</v>
      </c>
      <c r="AQ1086" s="397">
        <f t="shared" si="283"/>
        <v>0</v>
      </c>
      <c r="AR1086" s="397">
        <f t="shared" si="283"/>
        <v>0</v>
      </c>
      <c r="AS1086" s="397">
        <f t="shared" si="280"/>
        <v>0</v>
      </c>
      <c r="AT1086" s="397">
        <f t="shared" si="280"/>
        <v>0</v>
      </c>
      <c r="AU1086" s="397">
        <f t="shared" si="280"/>
        <v>0</v>
      </c>
      <c r="AV1086" s="397">
        <f t="shared" si="280"/>
        <v>0</v>
      </c>
      <c r="AW1086" s="314">
        <f t="shared" si="284"/>
        <v>0</v>
      </c>
    </row>
    <row r="1087" spans="2:49" x14ac:dyDescent="0.25">
      <c r="B1087" s="42"/>
      <c r="C1087" s="261" t="s">
        <v>308</v>
      </c>
      <c r="D1087" s="23">
        <f>IFERROR(VLOOKUP($C1087,'World Cup Players'!B:X,3,FALSE),0)</f>
        <v>0</v>
      </c>
      <c r="E1087" s="30"/>
      <c r="L1087" s="44"/>
      <c r="M1087" s="44"/>
      <c r="N1087" s="44"/>
      <c r="O1087" s="44"/>
      <c r="S1087" s="42"/>
      <c r="T1087" s="261" t="s">
        <v>308</v>
      </c>
      <c r="U1087" s="23">
        <v>0</v>
      </c>
      <c r="V1087" s="30"/>
      <c r="W1087" s="23">
        <v>0</v>
      </c>
      <c r="X1087" s="23">
        <v>0</v>
      </c>
      <c r="Y1087" s="23">
        <v>0</v>
      </c>
      <c r="Z1087" s="23">
        <v>0</v>
      </c>
      <c r="AA1087" s="23">
        <v>0</v>
      </c>
      <c r="AB1087" s="23">
        <v>0</v>
      </c>
      <c r="AC1087" s="44">
        <v>0</v>
      </c>
      <c r="AD1087" s="44">
        <v>0</v>
      </c>
      <c r="AE1087" s="44">
        <v>0</v>
      </c>
      <c r="AF1087" s="44">
        <v>0</v>
      </c>
      <c r="AG1087" s="43">
        <v>0</v>
      </c>
      <c r="AI1087" s="42"/>
      <c r="AJ1087" s="261" t="s">
        <v>308</v>
      </c>
      <c r="AK1087" s="23">
        <v>0</v>
      </c>
      <c r="AL1087" s="30"/>
      <c r="AM1087" s="397">
        <f t="shared" si="281"/>
        <v>0</v>
      </c>
      <c r="AN1087" s="397">
        <f t="shared" si="282"/>
        <v>0</v>
      </c>
      <c r="AO1087" s="397">
        <f t="shared" si="282"/>
        <v>0</v>
      </c>
      <c r="AP1087" s="397">
        <f t="shared" si="283"/>
        <v>0</v>
      </c>
      <c r="AQ1087" s="397">
        <f t="shared" si="283"/>
        <v>0</v>
      </c>
      <c r="AR1087" s="397">
        <f t="shared" si="283"/>
        <v>0</v>
      </c>
      <c r="AS1087" s="397">
        <f t="shared" si="280"/>
        <v>0</v>
      </c>
      <c r="AT1087" s="397">
        <f t="shared" si="280"/>
        <v>0</v>
      </c>
      <c r="AU1087" s="397">
        <f t="shared" si="280"/>
        <v>0</v>
      </c>
      <c r="AV1087" s="397">
        <f t="shared" si="280"/>
        <v>0</v>
      </c>
      <c r="AW1087" s="314">
        <f t="shared" ref="AW1087:AW1093" si="293">P1087-AG1087</f>
        <v>0</v>
      </c>
    </row>
    <row r="1088" spans="2:49" x14ac:dyDescent="0.25">
      <c r="B1088" s="42"/>
      <c r="C1088" s="262" t="s">
        <v>155</v>
      </c>
      <c r="D1088" s="23">
        <f>IFERROR(VLOOKUP($C1088,'World Cup Players'!B:X,3,FALSE),0)</f>
        <v>0</v>
      </c>
      <c r="E1088" s="30"/>
      <c r="L1088" s="44"/>
      <c r="M1088" s="44"/>
      <c r="N1088" s="44"/>
      <c r="O1088" s="44"/>
      <c r="S1088" s="42"/>
      <c r="T1088" s="262" t="s">
        <v>155</v>
      </c>
      <c r="U1088" s="23">
        <v>0</v>
      </c>
      <c r="V1088" s="30"/>
      <c r="W1088" s="23">
        <v>0</v>
      </c>
      <c r="X1088" s="23">
        <v>0</v>
      </c>
      <c r="Y1088" s="23">
        <v>0</v>
      </c>
      <c r="Z1088" s="23">
        <v>0</v>
      </c>
      <c r="AA1088" s="23">
        <v>0</v>
      </c>
      <c r="AB1088" s="23">
        <v>0</v>
      </c>
      <c r="AC1088" s="44">
        <v>0</v>
      </c>
      <c r="AD1088" s="44">
        <v>0</v>
      </c>
      <c r="AE1088" s="44">
        <v>0</v>
      </c>
      <c r="AF1088" s="44">
        <v>0</v>
      </c>
      <c r="AG1088" s="43">
        <v>0</v>
      </c>
      <c r="AI1088" s="42"/>
      <c r="AJ1088" s="262" t="s">
        <v>155</v>
      </c>
      <c r="AK1088" s="23">
        <v>0</v>
      </c>
      <c r="AL1088" s="30"/>
      <c r="AM1088" s="397">
        <f t="shared" si="281"/>
        <v>0</v>
      </c>
      <c r="AN1088" s="397">
        <f t="shared" si="282"/>
        <v>0</v>
      </c>
      <c r="AO1088" s="397">
        <f t="shared" si="282"/>
        <v>0</v>
      </c>
      <c r="AP1088" s="397">
        <f t="shared" si="283"/>
        <v>0</v>
      </c>
      <c r="AQ1088" s="397">
        <f t="shared" si="283"/>
        <v>0</v>
      </c>
      <c r="AR1088" s="397">
        <f t="shared" si="283"/>
        <v>0</v>
      </c>
      <c r="AS1088" s="397">
        <f t="shared" si="280"/>
        <v>0</v>
      </c>
      <c r="AT1088" s="397">
        <f t="shared" si="280"/>
        <v>0</v>
      </c>
      <c r="AU1088" s="397">
        <f t="shared" si="280"/>
        <v>0</v>
      </c>
      <c r="AV1088" s="397">
        <f t="shared" si="280"/>
        <v>0</v>
      </c>
      <c r="AW1088" s="314">
        <f t="shared" si="293"/>
        <v>0</v>
      </c>
    </row>
    <row r="1089" spans="2:49" x14ac:dyDescent="0.25">
      <c r="B1089" s="42"/>
      <c r="C1089" s="262" t="s">
        <v>309</v>
      </c>
      <c r="D1089" s="23">
        <f>IFERROR(VLOOKUP($C1089,'World Cup Players'!B:X,3,FALSE),0)</f>
        <v>0</v>
      </c>
      <c r="E1089" s="30"/>
      <c r="L1089" s="44"/>
      <c r="M1089" s="44"/>
      <c r="N1089" s="44"/>
      <c r="O1089" s="44"/>
      <c r="S1089" s="42"/>
      <c r="T1089" s="262" t="s">
        <v>309</v>
      </c>
      <c r="U1089" s="23">
        <v>0</v>
      </c>
      <c r="V1089" s="30"/>
      <c r="W1089" s="23">
        <v>0</v>
      </c>
      <c r="X1089" s="23">
        <v>0</v>
      </c>
      <c r="Y1089" s="23">
        <v>0</v>
      </c>
      <c r="Z1089" s="23">
        <v>0</v>
      </c>
      <c r="AA1089" s="23">
        <v>0</v>
      </c>
      <c r="AB1089" s="23">
        <v>0</v>
      </c>
      <c r="AC1089" s="44">
        <v>0</v>
      </c>
      <c r="AD1089" s="44">
        <v>0</v>
      </c>
      <c r="AE1089" s="44">
        <v>0</v>
      </c>
      <c r="AF1089" s="44">
        <v>0</v>
      </c>
      <c r="AG1089" s="43">
        <v>0</v>
      </c>
      <c r="AI1089" s="42"/>
      <c r="AJ1089" s="262" t="s">
        <v>309</v>
      </c>
      <c r="AK1089" s="23">
        <v>0</v>
      </c>
      <c r="AL1089" s="30"/>
      <c r="AM1089" s="397">
        <f t="shared" si="281"/>
        <v>0</v>
      </c>
      <c r="AN1089" s="397">
        <f t="shared" si="282"/>
        <v>0</v>
      </c>
      <c r="AO1089" s="397">
        <f t="shared" si="282"/>
        <v>0</v>
      </c>
      <c r="AP1089" s="397">
        <f t="shared" si="283"/>
        <v>0</v>
      </c>
      <c r="AQ1089" s="397">
        <f t="shared" si="283"/>
        <v>0</v>
      </c>
      <c r="AR1089" s="397">
        <f t="shared" si="283"/>
        <v>0</v>
      </c>
      <c r="AS1089" s="397">
        <f t="shared" si="280"/>
        <v>0</v>
      </c>
      <c r="AT1089" s="397">
        <f t="shared" si="280"/>
        <v>0</v>
      </c>
      <c r="AU1089" s="397">
        <f t="shared" si="280"/>
        <v>0</v>
      </c>
      <c r="AV1089" s="397">
        <f t="shared" si="280"/>
        <v>0</v>
      </c>
      <c r="AW1089" s="314">
        <f t="shared" si="293"/>
        <v>0</v>
      </c>
    </row>
    <row r="1090" spans="2:49" x14ac:dyDescent="0.25">
      <c r="B1090" s="168" t="s">
        <v>784</v>
      </c>
      <c r="C1090" s="283"/>
      <c r="D1090" s="35">
        <f t="shared" ref="D1090:E1090" si="294">SUM(D1091:D1119)</f>
        <v>0</v>
      </c>
      <c r="E1090" s="35">
        <f t="shared" si="294"/>
        <v>0</v>
      </c>
      <c r="F1090" s="35">
        <f>SUM(F1091:F1120)</f>
        <v>10690</v>
      </c>
      <c r="G1090" s="35">
        <f t="shared" ref="G1090:N1090" si="295">SUM(G1091:G1120)</f>
        <v>39</v>
      </c>
      <c r="H1090" s="35">
        <f t="shared" si="295"/>
        <v>24</v>
      </c>
      <c r="I1090" s="35">
        <f t="shared" si="295"/>
        <v>16</v>
      </c>
      <c r="J1090" s="35">
        <f t="shared" si="295"/>
        <v>5</v>
      </c>
      <c r="K1090" s="35">
        <f t="shared" si="295"/>
        <v>0</v>
      </c>
      <c r="L1090" s="35">
        <f>SUM(L1091:L1120)</f>
        <v>18</v>
      </c>
      <c r="M1090" s="35">
        <f t="shared" si="295"/>
        <v>8</v>
      </c>
      <c r="N1090" s="35">
        <f t="shared" si="295"/>
        <v>63</v>
      </c>
      <c r="O1090" s="35">
        <f>SUM(O1091:O1120)</f>
        <v>29</v>
      </c>
      <c r="P1090" s="43">
        <f t="shared" si="290"/>
        <v>197.827</v>
      </c>
      <c r="S1090" s="168" t="s">
        <v>784</v>
      </c>
      <c r="T1090" s="283"/>
      <c r="U1090" s="35">
        <v>0</v>
      </c>
      <c r="V1090" s="35">
        <v>0</v>
      </c>
      <c r="W1090" s="35">
        <v>8957</v>
      </c>
      <c r="X1090" s="35">
        <v>33</v>
      </c>
      <c r="Y1090" s="35">
        <v>22</v>
      </c>
      <c r="Z1090" s="35">
        <v>13</v>
      </c>
      <c r="AA1090" s="35">
        <v>3</v>
      </c>
      <c r="AB1090" s="35">
        <v>0</v>
      </c>
      <c r="AC1090" s="35">
        <v>16</v>
      </c>
      <c r="AD1090" s="35">
        <v>8</v>
      </c>
      <c r="AE1090" s="35">
        <v>47</v>
      </c>
      <c r="AF1090" s="35">
        <v>23</v>
      </c>
      <c r="AG1090" s="43">
        <v>169.2431</v>
      </c>
      <c r="AI1090" s="168" t="s">
        <v>784</v>
      </c>
      <c r="AJ1090" s="283"/>
      <c r="AK1090" s="35">
        <v>0</v>
      </c>
      <c r="AL1090" s="35">
        <v>0</v>
      </c>
      <c r="AM1090" s="397">
        <f t="shared" si="281"/>
        <v>1733</v>
      </c>
      <c r="AN1090" s="397">
        <f t="shared" si="282"/>
        <v>6</v>
      </c>
      <c r="AO1090" s="397">
        <f t="shared" si="282"/>
        <v>2</v>
      </c>
      <c r="AP1090" s="397">
        <f t="shared" si="283"/>
        <v>3</v>
      </c>
      <c r="AQ1090" s="397">
        <f t="shared" si="283"/>
        <v>2</v>
      </c>
      <c r="AR1090" s="397">
        <f t="shared" si="283"/>
        <v>0</v>
      </c>
      <c r="AS1090" s="397">
        <f t="shared" si="280"/>
        <v>2</v>
      </c>
      <c r="AT1090" s="397">
        <f t="shared" si="280"/>
        <v>0</v>
      </c>
      <c r="AU1090" s="397">
        <f t="shared" si="280"/>
        <v>16</v>
      </c>
      <c r="AV1090" s="397">
        <f t="shared" si="280"/>
        <v>6</v>
      </c>
      <c r="AW1090" s="314">
        <f t="shared" si="293"/>
        <v>28.5839</v>
      </c>
    </row>
    <row r="1091" spans="2:49" x14ac:dyDescent="0.25">
      <c r="B1091" s="24"/>
      <c r="C1091" s="265" t="s">
        <v>425</v>
      </c>
      <c r="D1091" s="23" t="str">
        <f>IFERROR(VLOOKUP($C1091,'World Cup Players'!B:X,3,FALSE),0)</f>
        <v>fr France</v>
      </c>
      <c r="E1091" s="30"/>
      <c r="F1091" s="23">
        <f>IFERROR(VLOOKUP($C1091,'World Cup Players'!B:X,9,FALSE),0)</f>
        <v>605</v>
      </c>
      <c r="G1091" s="23">
        <f>IFERROR(VLOOKUP($C1091,'World Cup Players'!B:X,11,FALSE),0)</f>
        <v>8</v>
      </c>
      <c r="H1091" s="23">
        <f>IFERROR(VLOOKUP($C1091,'World Cup Players'!B:X,12,FALSE),0)</f>
        <v>3</v>
      </c>
      <c r="I1091" s="23">
        <f>IFERROR(VLOOKUP($C1091,'GAME WINNING GOALS'!A:B,2,FALSE),0)</f>
        <v>4</v>
      </c>
      <c r="J1091" s="23">
        <f>IFERROR(VLOOKUP($C1091,'World Cup Players'!B:X,17,FALSE),0)</f>
        <v>1</v>
      </c>
      <c r="K1091" s="23">
        <f>IFERROR(VLOOKUP($C1091,'World Cup Players'!B:X,18,FALSE),0)</f>
        <v>0</v>
      </c>
      <c r="L1091" s="44">
        <f>IFERROR(VLOOKUP($C1091,'World Cup GK'!B:AE,16,FALSE),0)</f>
        <v>0</v>
      </c>
      <c r="M1091" s="44">
        <f>IFERROR(VLOOKUP($C1091,'World Cup GK'!B:AE,19,FALSE),0)</f>
        <v>0</v>
      </c>
      <c r="N1091" s="44">
        <f>IFERROR(VLOOKUP($C1091,'World Cup GK'!B:AE,14,FALSE),0)</f>
        <v>0</v>
      </c>
      <c r="O1091" s="44">
        <f>IFERROR(VLOOKUP($C1091,'World Cup GK'!B:AE,11,FALSE),0)</f>
        <v>0</v>
      </c>
      <c r="P1091" s="43">
        <f t="shared" si="290"/>
        <v>19.7715</v>
      </c>
      <c r="S1091" s="24"/>
      <c r="T1091" s="265" t="s">
        <v>425</v>
      </c>
      <c r="U1091" s="23" t="s">
        <v>1420</v>
      </c>
      <c r="V1091" s="30"/>
      <c r="W1091" s="23">
        <v>439</v>
      </c>
      <c r="X1091" s="23">
        <v>7</v>
      </c>
      <c r="Y1091" s="23">
        <v>2</v>
      </c>
      <c r="Z1091" s="23">
        <v>3</v>
      </c>
      <c r="AA1091" s="23">
        <v>0</v>
      </c>
      <c r="AB1091" s="23">
        <v>0</v>
      </c>
      <c r="AC1091" s="44">
        <v>0</v>
      </c>
      <c r="AD1091" s="44">
        <v>0</v>
      </c>
      <c r="AE1091" s="44">
        <v>0</v>
      </c>
      <c r="AF1091" s="44">
        <v>0</v>
      </c>
      <c r="AG1091" s="43">
        <v>15.643699999999999</v>
      </c>
      <c r="AI1091" s="24"/>
      <c r="AJ1091" s="265" t="s">
        <v>425</v>
      </c>
      <c r="AK1091" s="23" t="s">
        <v>1420</v>
      </c>
      <c r="AL1091" s="30"/>
      <c r="AM1091" s="397">
        <f t="shared" si="281"/>
        <v>166</v>
      </c>
      <c r="AN1091" s="397">
        <f t="shared" si="282"/>
        <v>1</v>
      </c>
      <c r="AO1091" s="397">
        <f t="shared" si="282"/>
        <v>1</v>
      </c>
      <c r="AP1091" s="397">
        <f t="shared" si="283"/>
        <v>1</v>
      </c>
      <c r="AQ1091" s="397">
        <f t="shared" si="283"/>
        <v>1</v>
      </c>
      <c r="AR1091" s="397">
        <f t="shared" si="283"/>
        <v>0</v>
      </c>
      <c r="AS1091" s="397">
        <f t="shared" si="280"/>
        <v>0</v>
      </c>
      <c r="AT1091" s="397">
        <f t="shared" si="280"/>
        <v>0</v>
      </c>
      <c r="AU1091" s="397">
        <f t="shared" si="280"/>
        <v>0</v>
      </c>
      <c r="AV1091" s="397">
        <f t="shared" si="280"/>
        <v>0</v>
      </c>
      <c r="AW1091" s="314">
        <f t="shared" si="293"/>
        <v>4.1278000000000006</v>
      </c>
    </row>
    <row r="1092" spans="2:49" x14ac:dyDescent="0.25">
      <c r="B1092" s="24"/>
      <c r="C1092" s="265" t="s">
        <v>5</v>
      </c>
      <c r="D1092" s="23" t="str">
        <f>IFERROR(VLOOKUP($C1092,'World Cup Players'!B:X,3,FALSE),0)</f>
        <v>eng England</v>
      </c>
      <c r="E1092" s="30"/>
      <c r="F1092" s="23">
        <f>IFERROR(VLOOKUP($C1092,'World Cup Players'!B:X,9,FALSE),0)</f>
        <v>652</v>
      </c>
      <c r="G1092" s="23">
        <f>IFERROR(VLOOKUP($C1092,'World Cup Players'!B:X,11,FALSE),0)</f>
        <v>6</v>
      </c>
      <c r="H1092" s="23">
        <f>IFERROR(VLOOKUP($C1092,'World Cup Players'!B:X,12,FALSE),0)</f>
        <v>1</v>
      </c>
      <c r="I1092" s="23">
        <f>IFERROR(VLOOKUP($C1092,'GAME WINNING GOALS'!A:B,2,FALSE),0)</f>
        <v>2</v>
      </c>
      <c r="J1092" s="23">
        <f>IFERROR(VLOOKUP($C1092,'World Cup Players'!B:X,17,FALSE),0)</f>
        <v>0</v>
      </c>
      <c r="K1092" s="23">
        <f>IFERROR(VLOOKUP($C1092,'World Cup Players'!B:X,18,FALSE),0)</f>
        <v>0</v>
      </c>
      <c r="L1092" s="44">
        <f>IFERROR(VLOOKUP($C1092,'World Cup GK'!B:AE,16,FALSE),0)</f>
        <v>0</v>
      </c>
      <c r="M1092" s="44">
        <f>IFERROR(VLOOKUP($C1092,'World Cup GK'!B:AE,19,FALSE),0)</f>
        <v>0</v>
      </c>
      <c r="N1092" s="44">
        <f>IFERROR(VLOOKUP($C1092,'World Cup GK'!B:AE,14,FALSE),0)</f>
        <v>0</v>
      </c>
      <c r="O1092" s="44">
        <f>IFERROR(VLOOKUP($C1092,'World Cup GK'!B:AE,11,FALSE),0)</f>
        <v>0</v>
      </c>
      <c r="P1092" s="43">
        <f t="shared" si="290"/>
        <v>14.4116</v>
      </c>
      <c r="S1092" s="24"/>
      <c r="T1092" s="265" t="s">
        <v>5</v>
      </c>
      <c r="U1092" s="23" t="s">
        <v>1542</v>
      </c>
      <c r="V1092" s="30"/>
      <c r="W1092" s="23">
        <v>442</v>
      </c>
      <c r="X1092" s="23">
        <v>6</v>
      </c>
      <c r="Y1092" s="23">
        <v>1</v>
      </c>
      <c r="Z1092" s="23">
        <v>2</v>
      </c>
      <c r="AA1092" s="23">
        <v>0</v>
      </c>
      <c r="AB1092" s="23">
        <v>0</v>
      </c>
      <c r="AC1092" s="44">
        <v>0</v>
      </c>
      <c r="AD1092" s="44">
        <v>0</v>
      </c>
      <c r="AE1092" s="44">
        <v>0</v>
      </c>
      <c r="AF1092" s="44">
        <v>0</v>
      </c>
      <c r="AG1092" s="43">
        <v>12.6686</v>
      </c>
      <c r="AI1092" s="24"/>
      <c r="AJ1092" s="265" t="s">
        <v>5</v>
      </c>
      <c r="AK1092" s="23" t="s">
        <v>1542</v>
      </c>
      <c r="AL1092" s="30"/>
      <c r="AM1092" s="397">
        <f t="shared" si="281"/>
        <v>210</v>
      </c>
      <c r="AN1092" s="397">
        <f t="shared" si="282"/>
        <v>0</v>
      </c>
      <c r="AO1092" s="397">
        <f t="shared" si="282"/>
        <v>0</v>
      </c>
      <c r="AP1092" s="397">
        <f t="shared" si="283"/>
        <v>0</v>
      </c>
      <c r="AQ1092" s="397">
        <f t="shared" si="283"/>
        <v>0</v>
      </c>
      <c r="AR1092" s="397">
        <f t="shared" si="283"/>
        <v>0</v>
      </c>
      <c r="AS1092" s="397">
        <f t="shared" si="280"/>
        <v>0</v>
      </c>
      <c r="AT1092" s="397">
        <f t="shared" si="280"/>
        <v>0</v>
      </c>
      <c r="AU1092" s="397">
        <f t="shared" si="280"/>
        <v>0</v>
      </c>
      <c r="AV1092" s="397">
        <f t="shared" si="280"/>
        <v>0</v>
      </c>
      <c r="AW1092" s="314">
        <f t="shared" si="293"/>
        <v>1.7430000000000003</v>
      </c>
    </row>
    <row r="1093" spans="2:49" x14ac:dyDescent="0.25">
      <c r="B1093" s="24"/>
      <c r="C1093" s="265" t="s">
        <v>689</v>
      </c>
      <c r="D1093" s="23" t="str">
        <f>IFERROR(VLOOKUP($C1093,'World Cup Players'!B:X,3,FALSE),0)</f>
        <v>no Norway</v>
      </c>
      <c r="E1093" s="30"/>
      <c r="F1093" s="23">
        <f>IFERROR(VLOOKUP($C1093,'World Cup Players'!B:X,9,FALSE),0)</f>
        <v>465</v>
      </c>
      <c r="G1093" s="23">
        <f>IFERROR(VLOOKUP($C1093,'World Cup Players'!B:X,11,FALSE),0)</f>
        <v>7</v>
      </c>
      <c r="H1093" s="23">
        <f>IFERROR(VLOOKUP($C1093,'World Cup Players'!B:X,12,FALSE),0)</f>
        <v>0</v>
      </c>
      <c r="I1093" s="23">
        <f>IFERROR(VLOOKUP($C1093,'GAME WINNING GOALS'!A:B,2,FALSE),0)</f>
        <v>4</v>
      </c>
      <c r="J1093" s="23">
        <f>IFERROR(VLOOKUP($C1093,'World Cup Players'!B:X,17,FALSE),0)</f>
        <v>0</v>
      </c>
      <c r="K1093" s="23">
        <f>IFERROR(VLOOKUP($C1093,'World Cup Players'!B:X,18,FALSE),0)</f>
        <v>0</v>
      </c>
      <c r="L1093" s="44">
        <f>IFERROR(VLOOKUP($C1093,'World Cup GK'!B:AE,16,FALSE),0)</f>
        <v>0</v>
      </c>
      <c r="M1093" s="44">
        <f>IFERROR(VLOOKUP($C1093,'World Cup GK'!B:AE,19,FALSE),0)</f>
        <v>0</v>
      </c>
      <c r="N1093" s="44">
        <f>IFERROR(VLOOKUP($C1093,'World Cup GK'!B:AE,14,FALSE),0)</f>
        <v>0</v>
      </c>
      <c r="O1093" s="44">
        <f>IFERROR(VLOOKUP($C1093,'World Cup GK'!B:AE,11,FALSE),0)</f>
        <v>0</v>
      </c>
      <c r="P1093" s="43">
        <f t="shared" si="290"/>
        <v>14.859500000000001</v>
      </c>
      <c r="S1093" s="24"/>
      <c r="T1093" s="265" t="s">
        <v>689</v>
      </c>
      <c r="U1093" s="23" t="s">
        <v>1397</v>
      </c>
      <c r="V1093" s="30"/>
      <c r="W1093" s="23">
        <v>360</v>
      </c>
      <c r="X1093" s="23">
        <v>7</v>
      </c>
      <c r="Y1093" s="23">
        <v>0</v>
      </c>
      <c r="Z1093" s="23">
        <v>4</v>
      </c>
      <c r="AA1093" s="23">
        <v>0</v>
      </c>
      <c r="AB1093" s="23">
        <v>0</v>
      </c>
      <c r="AC1093" s="44">
        <v>0</v>
      </c>
      <c r="AD1093" s="44">
        <v>0</v>
      </c>
      <c r="AE1093" s="44">
        <v>0</v>
      </c>
      <c r="AF1093" s="44">
        <v>0</v>
      </c>
      <c r="AG1093" s="43">
        <v>13.988</v>
      </c>
      <c r="AI1093" s="24"/>
      <c r="AJ1093" s="265" t="s">
        <v>689</v>
      </c>
      <c r="AK1093" s="23" t="s">
        <v>1397</v>
      </c>
      <c r="AL1093" s="30"/>
      <c r="AM1093" s="397">
        <f t="shared" si="281"/>
        <v>105</v>
      </c>
      <c r="AN1093" s="397">
        <f t="shared" si="282"/>
        <v>0</v>
      </c>
      <c r="AO1093" s="397">
        <f t="shared" si="282"/>
        <v>0</v>
      </c>
      <c r="AP1093" s="397">
        <f t="shared" si="283"/>
        <v>0</v>
      </c>
      <c r="AQ1093" s="397">
        <f t="shared" si="283"/>
        <v>0</v>
      </c>
      <c r="AR1093" s="397">
        <f t="shared" si="283"/>
        <v>0</v>
      </c>
      <c r="AS1093" s="397">
        <f t="shared" si="283"/>
        <v>0</v>
      </c>
      <c r="AT1093" s="397">
        <f t="shared" si="283"/>
        <v>0</v>
      </c>
      <c r="AU1093" s="397">
        <f t="shared" si="283"/>
        <v>0</v>
      </c>
      <c r="AV1093" s="397">
        <f t="shared" si="283"/>
        <v>0</v>
      </c>
      <c r="AW1093" s="314">
        <f t="shared" si="293"/>
        <v>0.87150000000000105</v>
      </c>
    </row>
    <row r="1094" spans="2:49" x14ac:dyDescent="0.25">
      <c r="B1094" s="24"/>
      <c r="C1094" s="265" t="s">
        <v>247</v>
      </c>
      <c r="D1094" s="23" t="str">
        <f>IFERROR(VLOOKUP($C1094,'World Cup Players'!B:X,3,FALSE),0)</f>
        <v>nl Netherlands</v>
      </c>
      <c r="E1094" s="30"/>
      <c r="F1094" s="23">
        <f>IFERROR(VLOOKUP($C1094,'World Cup Players'!B:X,9,FALSE),0)</f>
        <v>368</v>
      </c>
      <c r="G1094" s="23">
        <f>IFERROR(VLOOKUP($C1094,'World Cup Players'!B:X,11,FALSE),0)</f>
        <v>3</v>
      </c>
      <c r="H1094" s="23">
        <f>IFERROR(VLOOKUP($C1094,'World Cup Players'!B:X,12,FALSE),0)</f>
        <v>1</v>
      </c>
      <c r="I1094" s="23">
        <f>IFERROR(VLOOKUP($C1094,'GAME WINNING GOALS'!A:B,2,FALSE),0)</f>
        <v>0</v>
      </c>
      <c r="J1094" s="23">
        <f>IFERROR(VLOOKUP($C1094,'World Cup Players'!B:X,17,FALSE),0)</f>
        <v>0</v>
      </c>
      <c r="K1094" s="23">
        <f>IFERROR(VLOOKUP($C1094,'World Cup Players'!B:X,18,FALSE),0)</f>
        <v>0</v>
      </c>
      <c r="L1094" s="44">
        <f>IFERROR(VLOOKUP($C1094,'World Cup GK'!B:AE,16,FALSE),0)</f>
        <v>0</v>
      </c>
      <c r="M1094" s="44">
        <f>IFERROR(VLOOKUP($C1094,'World Cup GK'!B:AE,19,FALSE),0)</f>
        <v>0</v>
      </c>
      <c r="N1094" s="44">
        <f>IFERROR(VLOOKUP($C1094,'World Cup GK'!B:AE,14,FALSE),0)</f>
        <v>0</v>
      </c>
      <c r="O1094" s="44">
        <f>IFERROR(VLOOKUP($C1094,'World Cup GK'!B:AE,11,FALSE),0)</f>
        <v>0</v>
      </c>
      <c r="P1094" s="43">
        <f t="shared" si="290"/>
        <v>7.0544000000000002</v>
      </c>
      <c r="S1094" s="24"/>
      <c r="T1094" s="265" t="s">
        <v>247</v>
      </c>
      <c r="U1094" s="23" t="s">
        <v>647</v>
      </c>
      <c r="V1094" s="30"/>
      <c r="W1094" s="23">
        <v>368</v>
      </c>
      <c r="X1094" s="23">
        <v>3</v>
      </c>
      <c r="Y1094" s="23">
        <v>1</v>
      </c>
      <c r="Z1094" s="23">
        <v>0</v>
      </c>
      <c r="AA1094" s="23">
        <v>0</v>
      </c>
      <c r="AB1094" s="23">
        <v>0</v>
      </c>
      <c r="AC1094" s="44">
        <v>0</v>
      </c>
      <c r="AD1094" s="44">
        <v>0</v>
      </c>
      <c r="AE1094" s="44">
        <v>0</v>
      </c>
      <c r="AF1094" s="44">
        <v>0</v>
      </c>
      <c r="AG1094" s="43">
        <v>7.0544000000000002</v>
      </c>
      <c r="AI1094" s="24"/>
      <c r="AJ1094" s="265" t="s">
        <v>247</v>
      </c>
      <c r="AK1094" s="23" t="s">
        <v>647</v>
      </c>
      <c r="AL1094" s="30"/>
      <c r="AM1094" s="397">
        <f t="shared" ref="AM1094:AM1157" si="296">F1094-W1094</f>
        <v>0</v>
      </c>
      <c r="AN1094" s="397">
        <f t="shared" ref="AN1094:AO1157" si="297">G1094-X1094</f>
        <v>0</v>
      </c>
      <c r="AO1094" s="397">
        <f t="shared" si="297"/>
        <v>0</v>
      </c>
      <c r="AP1094" s="397">
        <f t="shared" ref="AP1094:AS1157" si="298">I1094-Z1094</f>
        <v>0</v>
      </c>
      <c r="AQ1094" s="397">
        <f t="shared" si="298"/>
        <v>0</v>
      </c>
      <c r="AR1094" s="397">
        <f t="shared" si="298"/>
        <v>0</v>
      </c>
      <c r="AS1094" s="397">
        <f t="shared" si="298"/>
        <v>0</v>
      </c>
      <c r="AT1094" s="397">
        <f t="shared" ref="AT1094:AV1157" si="299">M1094-AD1094</f>
        <v>0</v>
      </c>
      <c r="AU1094" s="397">
        <f t="shared" si="299"/>
        <v>0</v>
      </c>
      <c r="AV1094" s="397">
        <f t="shared" si="299"/>
        <v>0</v>
      </c>
      <c r="AW1094" s="314">
        <f t="shared" ref="AW1094:AW1157" si="300">AG1094-P1094</f>
        <v>0</v>
      </c>
    </row>
    <row r="1095" spans="2:49" x14ac:dyDescent="0.25">
      <c r="B1095" s="24"/>
      <c r="C1095" s="265" t="s">
        <v>359</v>
      </c>
      <c r="D1095" s="23" t="str">
        <f>IFERROR(VLOOKUP($C1095,'World Cup Players'!B:X,3,FALSE),0)</f>
        <v>eng England</v>
      </c>
      <c r="E1095" s="30"/>
      <c r="F1095" s="23">
        <f>IFERROR(VLOOKUP($C1095,'World Cup Players'!B:X,9,FALSE),0)</f>
        <v>268</v>
      </c>
      <c r="G1095" s="23">
        <f>IFERROR(VLOOKUP($C1095,'World Cup Players'!B:X,11,FALSE),0)</f>
        <v>0</v>
      </c>
      <c r="H1095" s="23">
        <f>IFERROR(VLOOKUP($C1095,'World Cup Players'!B:X,12,FALSE),0)</f>
        <v>3</v>
      </c>
      <c r="I1095" s="23">
        <f>IFERROR(VLOOKUP($C1095,'GAME WINNING GOALS'!A:B,2,FALSE),0)</f>
        <v>0</v>
      </c>
      <c r="J1095" s="23">
        <f>IFERROR(VLOOKUP($C1095,'World Cup Players'!B:X,17,FALSE),0)</f>
        <v>0</v>
      </c>
      <c r="K1095" s="23">
        <f>IFERROR(VLOOKUP($C1095,'World Cup Players'!B:X,18,FALSE),0)</f>
        <v>0</v>
      </c>
      <c r="L1095" s="44">
        <f>IFERROR(VLOOKUP($C1095,'World Cup GK'!B:AE,16,FALSE),0)</f>
        <v>0</v>
      </c>
      <c r="M1095" s="44">
        <f>IFERROR(VLOOKUP($C1095,'World Cup GK'!B:AE,19,FALSE),0)</f>
        <v>0</v>
      </c>
      <c r="N1095" s="44">
        <f>IFERROR(VLOOKUP($C1095,'World Cup GK'!B:AE,14,FALSE),0)</f>
        <v>0</v>
      </c>
      <c r="O1095" s="44">
        <f>IFERROR(VLOOKUP($C1095,'World Cup GK'!B:AE,11,FALSE),0)</f>
        <v>0</v>
      </c>
      <c r="P1095" s="43">
        <f t="shared" si="290"/>
        <v>5.2244000000000002</v>
      </c>
      <c r="S1095" s="24"/>
      <c r="T1095" s="265" t="s">
        <v>359</v>
      </c>
      <c r="U1095" s="23" t="s">
        <v>1542</v>
      </c>
      <c r="V1095" s="30"/>
      <c r="W1095" s="23">
        <v>193</v>
      </c>
      <c r="X1095" s="23">
        <v>0</v>
      </c>
      <c r="Y1095" s="23">
        <v>3</v>
      </c>
      <c r="Z1095" s="23">
        <v>0</v>
      </c>
      <c r="AA1095" s="23">
        <v>0</v>
      </c>
      <c r="AB1095" s="23">
        <v>0</v>
      </c>
      <c r="AC1095" s="44">
        <v>0</v>
      </c>
      <c r="AD1095" s="44">
        <v>0</v>
      </c>
      <c r="AE1095" s="44">
        <v>0</v>
      </c>
      <c r="AF1095" s="44">
        <v>0</v>
      </c>
      <c r="AG1095" s="43">
        <v>4.6019000000000005</v>
      </c>
      <c r="AI1095" s="24"/>
      <c r="AJ1095" s="265" t="s">
        <v>359</v>
      </c>
      <c r="AK1095" s="23" t="s">
        <v>1542</v>
      </c>
      <c r="AL1095" s="30"/>
      <c r="AM1095" s="397">
        <f t="shared" si="296"/>
        <v>75</v>
      </c>
      <c r="AN1095" s="397">
        <f t="shared" si="297"/>
        <v>0</v>
      </c>
      <c r="AO1095" s="397">
        <f t="shared" si="297"/>
        <v>0</v>
      </c>
      <c r="AP1095" s="397">
        <f t="shared" si="298"/>
        <v>0</v>
      </c>
      <c r="AQ1095" s="397">
        <f t="shared" si="298"/>
        <v>0</v>
      </c>
      <c r="AR1095" s="397">
        <f t="shared" si="298"/>
        <v>0</v>
      </c>
      <c r="AS1095" s="397">
        <f t="shared" si="298"/>
        <v>0</v>
      </c>
      <c r="AT1095" s="397">
        <f t="shared" si="299"/>
        <v>0</v>
      </c>
      <c r="AU1095" s="397">
        <f t="shared" si="299"/>
        <v>0</v>
      </c>
      <c r="AV1095" s="397">
        <f t="shared" si="299"/>
        <v>0</v>
      </c>
      <c r="AW1095" s="314">
        <f t="shared" ref="AW1095:AW1096" si="301">P1095-AG1095</f>
        <v>0.62249999999999961</v>
      </c>
    </row>
    <row r="1096" spans="2:49" x14ac:dyDescent="0.25">
      <c r="B1096" s="24"/>
      <c r="C1096" s="265" t="s">
        <v>693</v>
      </c>
      <c r="D1096" s="23" t="str">
        <f>IFERROR(VLOOKUP($C1096,'World Cup Players'!B:X,3,FALSE),0)</f>
        <v>ma Morocco</v>
      </c>
      <c r="E1096" s="30"/>
      <c r="F1096" s="23">
        <f>IFERROR(VLOOKUP($C1096,'World Cup Players'!B:X,9,FALSE),0)</f>
        <v>381</v>
      </c>
      <c r="G1096" s="23">
        <f>IFERROR(VLOOKUP($C1096,'World Cup Players'!B:X,11,FALSE),0)</f>
        <v>3</v>
      </c>
      <c r="H1096" s="23">
        <f>IFERROR(VLOOKUP($C1096,'World Cup Players'!B:X,12,FALSE),0)</f>
        <v>0</v>
      </c>
      <c r="I1096" s="23">
        <f>IFERROR(VLOOKUP($C1096,'GAME WINNING GOALS'!A:B,2,FALSE),0)</f>
        <v>1</v>
      </c>
      <c r="J1096" s="23">
        <f>IFERROR(VLOOKUP($C1096,'World Cup Players'!B:X,17,FALSE),0)</f>
        <v>0</v>
      </c>
      <c r="K1096" s="23">
        <f>IFERROR(VLOOKUP($C1096,'World Cup Players'!B:X,18,FALSE),0)</f>
        <v>0</v>
      </c>
      <c r="L1096" s="44">
        <f>IFERROR(VLOOKUP($C1096,'World Cup GK'!B:AE,16,FALSE),0)</f>
        <v>0</v>
      </c>
      <c r="M1096" s="44">
        <f>IFERROR(VLOOKUP($C1096,'World Cup GK'!B:AE,19,FALSE),0)</f>
        <v>0</v>
      </c>
      <c r="N1096" s="44">
        <f>IFERROR(VLOOKUP($C1096,'World Cup GK'!B:AE,14,FALSE),0)</f>
        <v>0</v>
      </c>
      <c r="O1096" s="44">
        <f>IFERROR(VLOOKUP($C1096,'World Cup GK'!B:AE,11,FALSE),0)</f>
        <v>0</v>
      </c>
      <c r="P1096" s="43">
        <f t="shared" si="290"/>
        <v>7.1623000000000001</v>
      </c>
      <c r="S1096" s="24"/>
      <c r="T1096" s="265" t="s">
        <v>693</v>
      </c>
      <c r="U1096" s="23" t="s">
        <v>992</v>
      </c>
      <c r="V1096" s="30"/>
      <c r="W1096" s="23">
        <v>381</v>
      </c>
      <c r="X1096" s="23">
        <v>3</v>
      </c>
      <c r="Y1096" s="23">
        <v>0</v>
      </c>
      <c r="Z1096" s="23">
        <v>1</v>
      </c>
      <c r="AA1096" s="23">
        <v>0</v>
      </c>
      <c r="AB1096" s="23">
        <v>0</v>
      </c>
      <c r="AC1096" s="44">
        <v>0</v>
      </c>
      <c r="AD1096" s="44">
        <v>0</v>
      </c>
      <c r="AE1096" s="44">
        <v>0</v>
      </c>
      <c r="AF1096" s="44">
        <v>0</v>
      </c>
      <c r="AG1096" s="43">
        <v>7.1623000000000001</v>
      </c>
      <c r="AI1096" s="24"/>
      <c r="AJ1096" s="265" t="s">
        <v>693</v>
      </c>
      <c r="AK1096" s="23" t="s">
        <v>992</v>
      </c>
      <c r="AL1096" s="30"/>
      <c r="AM1096" s="397">
        <f t="shared" si="296"/>
        <v>0</v>
      </c>
      <c r="AN1096" s="397">
        <f t="shared" si="297"/>
        <v>0</v>
      </c>
      <c r="AO1096" s="397">
        <f t="shared" si="297"/>
        <v>0</v>
      </c>
      <c r="AP1096" s="397">
        <f t="shared" si="298"/>
        <v>0</v>
      </c>
      <c r="AQ1096" s="397">
        <f t="shared" si="298"/>
        <v>0</v>
      </c>
      <c r="AR1096" s="397">
        <f t="shared" si="298"/>
        <v>0</v>
      </c>
      <c r="AS1096" s="397">
        <f t="shared" si="298"/>
        <v>0</v>
      </c>
      <c r="AT1096" s="397">
        <f t="shared" si="299"/>
        <v>0</v>
      </c>
      <c r="AU1096" s="397">
        <f t="shared" si="299"/>
        <v>0</v>
      </c>
      <c r="AV1096" s="397">
        <f t="shared" si="299"/>
        <v>0</v>
      </c>
      <c r="AW1096" s="314">
        <f t="shared" si="301"/>
        <v>0</v>
      </c>
    </row>
    <row r="1097" spans="2:49" x14ac:dyDescent="0.25">
      <c r="B1097" s="24"/>
      <c r="C1097" s="265" t="s">
        <v>491</v>
      </c>
      <c r="D1097" s="23" t="str">
        <f>IFERROR(VLOOKUP($C1097,'World Cup Players'!B:X,3,FALSE),0)</f>
        <v>pt Portugal</v>
      </c>
      <c r="E1097" s="30"/>
      <c r="F1097" s="23">
        <f>IFERROR(VLOOKUP($C1097,'World Cup Players'!B:X,9,FALSE),0)</f>
        <v>422</v>
      </c>
      <c r="G1097" s="23">
        <f>IFERROR(VLOOKUP($C1097,'World Cup Players'!B:X,11,FALSE),0)</f>
        <v>0</v>
      </c>
      <c r="H1097" s="23">
        <f>IFERROR(VLOOKUP($C1097,'World Cup Players'!B:X,12,FALSE),0)</f>
        <v>1</v>
      </c>
      <c r="I1097" s="23">
        <f>IFERROR(VLOOKUP($C1097,'GAME WINNING GOALS'!A:B,2,FALSE),0)</f>
        <v>0</v>
      </c>
      <c r="J1097" s="23">
        <f>IFERROR(VLOOKUP($C1097,'World Cup Players'!B:X,17,FALSE),0)</f>
        <v>0</v>
      </c>
      <c r="K1097" s="23">
        <f>IFERROR(VLOOKUP($C1097,'World Cup Players'!B:X,18,FALSE),0)</f>
        <v>0</v>
      </c>
      <c r="L1097" s="44">
        <f>IFERROR(VLOOKUP($C1097,'World Cup GK'!B:AE,16,FALSE),0)</f>
        <v>0</v>
      </c>
      <c r="M1097" s="44">
        <f>IFERROR(VLOOKUP($C1097,'World Cup GK'!B:AE,19,FALSE),0)</f>
        <v>0</v>
      </c>
      <c r="N1097" s="44">
        <f>IFERROR(VLOOKUP($C1097,'World Cup GK'!B:AE,14,FALSE),0)</f>
        <v>0</v>
      </c>
      <c r="O1097" s="44">
        <f>IFERROR(VLOOKUP($C1097,'World Cup GK'!B:AE,11,FALSE),0)</f>
        <v>0</v>
      </c>
      <c r="P1097" s="43">
        <f t="shared" si="290"/>
        <v>4.5026000000000002</v>
      </c>
      <c r="S1097" s="24"/>
      <c r="T1097" s="265" t="s">
        <v>491</v>
      </c>
      <c r="U1097" s="23" t="s">
        <v>1545</v>
      </c>
      <c r="V1097" s="30"/>
      <c r="W1097" s="23">
        <v>422</v>
      </c>
      <c r="X1097" s="23">
        <v>0</v>
      </c>
      <c r="Y1097" s="23">
        <v>1</v>
      </c>
      <c r="Z1097" s="23">
        <v>0</v>
      </c>
      <c r="AA1097" s="23">
        <v>0</v>
      </c>
      <c r="AB1097" s="23">
        <v>0</v>
      </c>
      <c r="AC1097" s="44">
        <v>0</v>
      </c>
      <c r="AD1097" s="44">
        <v>0</v>
      </c>
      <c r="AE1097" s="44">
        <v>0</v>
      </c>
      <c r="AF1097" s="44">
        <v>0</v>
      </c>
      <c r="AG1097" s="43">
        <v>4.5026000000000002</v>
      </c>
      <c r="AI1097" s="24"/>
      <c r="AJ1097" s="265" t="s">
        <v>491</v>
      </c>
      <c r="AK1097" s="23" t="s">
        <v>1545</v>
      </c>
      <c r="AL1097" s="30"/>
      <c r="AM1097" s="397">
        <f t="shared" si="296"/>
        <v>0</v>
      </c>
      <c r="AN1097" s="397">
        <f t="shared" si="297"/>
        <v>0</v>
      </c>
      <c r="AO1097" s="397">
        <f t="shared" si="297"/>
        <v>0</v>
      </c>
      <c r="AP1097" s="397">
        <f t="shared" si="298"/>
        <v>0</v>
      </c>
      <c r="AQ1097" s="397">
        <f t="shared" si="298"/>
        <v>0</v>
      </c>
      <c r="AR1097" s="397">
        <f t="shared" si="298"/>
        <v>0</v>
      </c>
      <c r="AS1097" s="397">
        <f t="shared" si="298"/>
        <v>0</v>
      </c>
      <c r="AT1097" s="397">
        <f t="shared" si="299"/>
        <v>0</v>
      </c>
      <c r="AU1097" s="397">
        <f t="shared" si="299"/>
        <v>0</v>
      </c>
      <c r="AV1097" s="397">
        <f t="shared" si="299"/>
        <v>0</v>
      </c>
      <c r="AW1097" s="314">
        <f t="shared" si="300"/>
        <v>0</v>
      </c>
    </row>
    <row r="1098" spans="2:49" x14ac:dyDescent="0.25">
      <c r="B1098" s="24"/>
      <c r="C1098" s="265" t="s">
        <v>706</v>
      </c>
      <c r="D1098" s="23" t="str">
        <f>IFERROR(VLOOKUP($C1098,'World Cup Players'!B:X,3,FALSE),0)</f>
        <v>ar Argentina</v>
      </c>
      <c r="E1098" s="30"/>
      <c r="F1098" s="23">
        <f>IFERROR(VLOOKUP($C1098,'World Cup Players'!B:X,9,FALSE),0)</f>
        <v>630</v>
      </c>
      <c r="G1098" s="23">
        <f>IFERROR(VLOOKUP($C1098,'World Cup Players'!B:X,11,FALSE),0)</f>
        <v>1</v>
      </c>
      <c r="H1098" s="23">
        <f>IFERROR(VLOOKUP($C1098,'World Cup Players'!B:X,12,FALSE),0)</f>
        <v>1</v>
      </c>
      <c r="I1098" s="23">
        <f>IFERROR(VLOOKUP($C1098,'GAME WINNING GOALS'!A:B,2,FALSE),0)</f>
        <v>0</v>
      </c>
      <c r="J1098" s="23">
        <f>IFERROR(VLOOKUP($C1098,'World Cup Players'!B:X,17,FALSE),0)</f>
        <v>0</v>
      </c>
      <c r="K1098" s="23">
        <f>IFERROR(VLOOKUP($C1098,'World Cup Players'!B:X,18,FALSE),0)</f>
        <v>0</v>
      </c>
      <c r="L1098" s="44">
        <f>IFERROR(VLOOKUP($C1098,'World Cup GK'!B:AE,16,FALSE),0)</f>
        <v>0</v>
      </c>
      <c r="M1098" s="44">
        <f>IFERROR(VLOOKUP($C1098,'World Cup GK'!B:AE,19,FALSE),0)</f>
        <v>0</v>
      </c>
      <c r="N1098" s="44">
        <f>IFERROR(VLOOKUP($C1098,'World Cup GK'!B:AE,14,FALSE),0)</f>
        <v>0</v>
      </c>
      <c r="O1098" s="44">
        <f>IFERROR(VLOOKUP($C1098,'World Cup GK'!B:AE,11,FALSE),0)</f>
        <v>0</v>
      </c>
      <c r="P1098" s="43">
        <f t="shared" si="290"/>
        <v>7.2290000000000001</v>
      </c>
      <c r="S1098" s="24"/>
      <c r="T1098" s="265" t="s">
        <v>706</v>
      </c>
      <c r="U1098" s="23" t="s">
        <v>1404</v>
      </c>
      <c r="V1098" s="30"/>
      <c r="W1098" s="23">
        <v>420</v>
      </c>
      <c r="X1098" s="23">
        <v>0</v>
      </c>
      <c r="Y1098" s="23">
        <v>1</v>
      </c>
      <c r="Z1098" s="23">
        <v>0</v>
      </c>
      <c r="AA1098" s="23">
        <v>0</v>
      </c>
      <c r="AB1098" s="23">
        <v>0</v>
      </c>
      <c r="AC1098" s="44">
        <v>0</v>
      </c>
      <c r="AD1098" s="44">
        <v>0</v>
      </c>
      <c r="AE1098" s="44">
        <v>0</v>
      </c>
      <c r="AF1098" s="44">
        <v>0</v>
      </c>
      <c r="AG1098" s="43">
        <v>4.4860000000000007</v>
      </c>
      <c r="AI1098" s="24"/>
      <c r="AJ1098" s="265" t="s">
        <v>706</v>
      </c>
      <c r="AK1098" s="23" t="s">
        <v>1404</v>
      </c>
      <c r="AL1098" s="30"/>
      <c r="AM1098" s="397">
        <f t="shared" si="296"/>
        <v>210</v>
      </c>
      <c r="AN1098" s="397">
        <f t="shared" si="297"/>
        <v>1</v>
      </c>
      <c r="AO1098" s="397">
        <f t="shared" si="297"/>
        <v>0</v>
      </c>
      <c r="AP1098" s="397">
        <f t="shared" si="298"/>
        <v>0</v>
      </c>
      <c r="AQ1098" s="397">
        <f t="shared" si="298"/>
        <v>0</v>
      </c>
      <c r="AR1098" s="397">
        <f t="shared" si="298"/>
        <v>0</v>
      </c>
      <c r="AS1098" s="397">
        <f t="shared" si="298"/>
        <v>0</v>
      </c>
      <c r="AT1098" s="397">
        <f t="shared" si="299"/>
        <v>0</v>
      </c>
      <c r="AU1098" s="397">
        <f t="shared" si="299"/>
        <v>0</v>
      </c>
      <c r="AV1098" s="397">
        <f t="shared" si="299"/>
        <v>0</v>
      </c>
      <c r="AW1098" s="314">
        <f>P1098-AG1098</f>
        <v>2.7429999999999994</v>
      </c>
    </row>
    <row r="1099" spans="2:49" x14ac:dyDescent="0.25">
      <c r="B1099" s="24"/>
      <c r="C1099" s="265" t="s">
        <v>594</v>
      </c>
      <c r="D1099" s="23" t="str">
        <f>IFERROR(VLOOKUP($C1099,'World Cup Players'!B:X,3,FALSE),0)</f>
        <v>tr Türkiye</v>
      </c>
      <c r="E1099" s="30"/>
      <c r="F1099" s="23">
        <f>IFERROR(VLOOKUP($C1099,'World Cup Players'!B:X,9,FALSE),0)</f>
        <v>270</v>
      </c>
      <c r="G1099" s="23">
        <f>IFERROR(VLOOKUP($C1099,'World Cup Players'!B:X,11,FALSE),0)</f>
        <v>1</v>
      </c>
      <c r="H1099" s="23">
        <f>IFERROR(VLOOKUP($C1099,'World Cup Players'!B:X,12,FALSE),0)</f>
        <v>0</v>
      </c>
      <c r="I1099" s="23">
        <f>IFERROR(VLOOKUP($C1099,'GAME WINNING GOALS'!A:B,2,FALSE),0)</f>
        <v>0</v>
      </c>
      <c r="J1099" s="23">
        <f>IFERROR(VLOOKUP($C1099,'World Cup Players'!B:X,17,FALSE),0)</f>
        <v>0</v>
      </c>
      <c r="K1099" s="23">
        <f>IFERROR(VLOOKUP($C1099,'World Cup Players'!B:X,18,FALSE),0)</f>
        <v>0</v>
      </c>
      <c r="L1099" s="44">
        <f>IFERROR(VLOOKUP($C1099,'World Cup GK'!B:AE,16,FALSE),0)</f>
        <v>0</v>
      </c>
      <c r="M1099" s="44">
        <f>IFERROR(VLOOKUP($C1099,'World Cup GK'!B:AE,19,FALSE),0)</f>
        <v>0</v>
      </c>
      <c r="N1099" s="44">
        <f>IFERROR(VLOOKUP($C1099,'World Cup GK'!B:AE,14,FALSE),0)</f>
        <v>0</v>
      </c>
      <c r="O1099" s="44">
        <f>IFERROR(VLOOKUP($C1099,'World Cup GK'!B:AE,11,FALSE),0)</f>
        <v>0</v>
      </c>
      <c r="P1099" s="43">
        <f t="shared" si="290"/>
        <v>3.2410000000000001</v>
      </c>
      <c r="S1099" s="24"/>
      <c r="T1099" s="265" t="s">
        <v>594</v>
      </c>
      <c r="U1099" s="23" t="s">
        <v>654</v>
      </c>
      <c r="V1099" s="30"/>
      <c r="W1099" s="23">
        <v>270</v>
      </c>
      <c r="X1099" s="23">
        <v>1</v>
      </c>
      <c r="Y1099" s="23">
        <v>0</v>
      </c>
      <c r="Z1099" s="23">
        <v>0</v>
      </c>
      <c r="AA1099" s="23">
        <v>0</v>
      </c>
      <c r="AB1099" s="23">
        <v>0</v>
      </c>
      <c r="AC1099" s="44">
        <v>0</v>
      </c>
      <c r="AD1099" s="44">
        <v>0</v>
      </c>
      <c r="AE1099" s="44">
        <v>0</v>
      </c>
      <c r="AF1099" s="44">
        <v>0</v>
      </c>
      <c r="AG1099" s="43">
        <v>3.2410000000000001</v>
      </c>
      <c r="AI1099" s="24"/>
      <c r="AJ1099" s="265" t="s">
        <v>594</v>
      </c>
      <c r="AK1099" s="23" t="s">
        <v>654</v>
      </c>
      <c r="AL1099" s="30"/>
      <c r="AM1099" s="397">
        <f t="shared" si="296"/>
        <v>0</v>
      </c>
      <c r="AN1099" s="397">
        <f t="shared" si="297"/>
        <v>0</v>
      </c>
      <c r="AO1099" s="397">
        <f t="shared" si="297"/>
        <v>0</v>
      </c>
      <c r="AP1099" s="397">
        <f t="shared" si="298"/>
        <v>0</v>
      </c>
      <c r="AQ1099" s="397">
        <f t="shared" si="298"/>
        <v>0</v>
      </c>
      <c r="AR1099" s="397">
        <f t="shared" si="298"/>
        <v>0</v>
      </c>
      <c r="AS1099" s="397">
        <f t="shared" si="298"/>
        <v>0</v>
      </c>
      <c r="AT1099" s="397">
        <f t="shared" si="299"/>
        <v>0</v>
      </c>
      <c r="AU1099" s="397">
        <f t="shared" si="299"/>
        <v>0</v>
      </c>
      <c r="AV1099" s="397">
        <f t="shared" si="299"/>
        <v>0</v>
      </c>
      <c r="AW1099" s="314">
        <f t="shared" si="300"/>
        <v>0</v>
      </c>
    </row>
    <row r="1100" spans="2:49" x14ac:dyDescent="0.25">
      <c r="B1100" s="24"/>
      <c r="C1100" s="265" t="s">
        <v>225</v>
      </c>
      <c r="D1100" s="23" t="str">
        <f>IFERROR(VLOOKUP($C1100,'World Cup Players'!B:X,3,FALSE),0)</f>
        <v>eng England</v>
      </c>
      <c r="E1100" s="30"/>
      <c r="F1100" s="23">
        <f>IFERROR(VLOOKUP($C1100,'World Cup Players'!B:X,9,FALSE),0)</f>
        <v>602</v>
      </c>
      <c r="G1100" s="23">
        <f>IFERROR(VLOOKUP($C1100,'World Cup Players'!B:X,11,FALSE),0)</f>
        <v>6</v>
      </c>
      <c r="H1100" s="23">
        <f>IFERROR(VLOOKUP($C1100,'World Cup Players'!B:X,12,FALSE),0)</f>
        <v>1</v>
      </c>
      <c r="I1100" s="23">
        <f>IFERROR(VLOOKUP($C1100,'GAME WINNING GOALS'!A:B,2,FALSE),0)</f>
        <v>3</v>
      </c>
      <c r="J1100" s="23">
        <f>IFERROR(VLOOKUP($C1100,'World Cup Players'!B:X,17,FALSE),0)</f>
        <v>1</v>
      </c>
      <c r="K1100" s="23">
        <f>IFERROR(VLOOKUP($C1100,'World Cup Players'!B:X,18,FALSE),0)</f>
        <v>0</v>
      </c>
      <c r="L1100" s="44">
        <f>IFERROR(VLOOKUP($C1100,'World Cup GK'!B:AE,16,FALSE),0)</f>
        <v>0</v>
      </c>
      <c r="M1100" s="44">
        <f>IFERROR(VLOOKUP($C1100,'World Cup GK'!B:AE,19,FALSE),0)</f>
        <v>0</v>
      </c>
      <c r="N1100" s="44">
        <f>IFERROR(VLOOKUP($C1100,'World Cup GK'!B:AE,14,FALSE),0)</f>
        <v>0</v>
      </c>
      <c r="O1100" s="44">
        <f>IFERROR(VLOOKUP($C1100,'World Cup GK'!B:AE,11,FALSE),0)</f>
        <v>0</v>
      </c>
      <c r="P1100" s="43">
        <f t="shared" si="290"/>
        <v>14.746600000000001</v>
      </c>
      <c r="S1100" s="24"/>
      <c r="T1100" s="265" t="s">
        <v>225</v>
      </c>
      <c r="U1100" s="23" t="s">
        <v>1542</v>
      </c>
      <c r="V1100" s="30"/>
      <c r="W1100" s="23">
        <v>402</v>
      </c>
      <c r="X1100" s="23">
        <v>4</v>
      </c>
      <c r="Y1100" s="23">
        <v>1</v>
      </c>
      <c r="Z1100" s="23">
        <v>2</v>
      </c>
      <c r="AA1100" s="23">
        <v>1</v>
      </c>
      <c r="AB1100" s="23">
        <v>0</v>
      </c>
      <c r="AC1100" s="44">
        <v>0</v>
      </c>
      <c r="AD1100" s="44">
        <v>0</v>
      </c>
      <c r="AE1100" s="44">
        <v>0</v>
      </c>
      <c r="AF1100" s="44">
        <v>0</v>
      </c>
      <c r="AG1100" s="43">
        <v>10.086600000000001</v>
      </c>
      <c r="AI1100" s="24"/>
      <c r="AJ1100" s="265" t="s">
        <v>225</v>
      </c>
      <c r="AK1100" s="23" t="s">
        <v>1542</v>
      </c>
      <c r="AL1100" s="30"/>
      <c r="AM1100" s="397">
        <f t="shared" si="296"/>
        <v>200</v>
      </c>
      <c r="AN1100" s="397">
        <f t="shared" si="297"/>
        <v>2</v>
      </c>
      <c r="AO1100" s="397">
        <f t="shared" si="297"/>
        <v>0</v>
      </c>
      <c r="AP1100" s="397">
        <f t="shared" si="298"/>
        <v>1</v>
      </c>
      <c r="AQ1100" s="397">
        <f t="shared" si="298"/>
        <v>0</v>
      </c>
      <c r="AR1100" s="397">
        <f t="shared" si="298"/>
        <v>0</v>
      </c>
      <c r="AS1100" s="397">
        <f t="shared" si="298"/>
        <v>0</v>
      </c>
      <c r="AT1100" s="397">
        <f t="shared" si="299"/>
        <v>0</v>
      </c>
      <c r="AU1100" s="397">
        <f t="shared" si="299"/>
        <v>0</v>
      </c>
      <c r="AV1100" s="397">
        <f t="shared" si="299"/>
        <v>0</v>
      </c>
      <c r="AW1100" s="314">
        <f t="shared" ref="AW1100:AW1103" si="302">P1100-AG1100</f>
        <v>4.66</v>
      </c>
    </row>
    <row r="1101" spans="2:49" x14ac:dyDescent="0.25">
      <c r="B1101" s="24"/>
      <c r="C1101" s="265" t="s">
        <v>422</v>
      </c>
      <c r="D1101" s="23" t="str">
        <f>IFERROR(VLOOKUP($C1101,'World Cup Players'!B:X,3,FALSE),0)</f>
        <v>ar Argentina</v>
      </c>
      <c r="E1101" s="30"/>
      <c r="F1101" s="23">
        <f>IFERROR(VLOOKUP($C1101,'World Cup Players'!B:X,9,FALSE),0)</f>
        <v>310</v>
      </c>
      <c r="G1101" s="23">
        <f>IFERROR(VLOOKUP($C1101,'World Cup Players'!B:X,11,FALSE),0)</f>
        <v>3</v>
      </c>
      <c r="H1101" s="23">
        <f>IFERROR(VLOOKUP($C1101,'World Cup Players'!B:X,12,FALSE),0)</f>
        <v>1</v>
      </c>
      <c r="I1101" s="23">
        <f>IFERROR(VLOOKUP($C1101,'GAME WINNING GOALS'!A:B,2,FALSE),0)</f>
        <v>2</v>
      </c>
      <c r="J1101" s="23">
        <f>IFERROR(VLOOKUP($C1101,'World Cup Players'!B:X,17,FALSE),0)</f>
        <v>1</v>
      </c>
      <c r="K1101" s="23">
        <f>IFERROR(VLOOKUP($C1101,'World Cup Players'!B:X,18,FALSE),0)</f>
        <v>0</v>
      </c>
      <c r="L1101" s="44">
        <f>IFERROR(VLOOKUP($C1101,'World Cup GK'!B:AE,16,FALSE),0)</f>
        <v>0</v>
      </c>
      <c r="M1101" s="44">
        <f>IFERROR(VLOOKUP($C1101,'World Cup GK'!B:AE,19,FALSE),0)</f>
        <v>0</v>
      </c>
      <c r="N1101" s="44">
        <f>IFERROR(VLOOKUP($C1101,'World Cup GK'!B:AE,14,FALSE),0)</f>
        <v>0</v>
      </c>
      <c r="O1101" s="44">
        <f>IFERROR(VLOOKUP($C1101,'World Cup GK'!B:AE,11,FALSE),0)</f>
        <v>0</v>
      </c>
      <c r="P1101" s="43">
        <f t="shared" si="290"/>
        <v>8.3230000000000004</v>
      </c>
      <c r="S1101" s="24"/>
      <c r="T1101" s="265" t="s">
        <v>422</v>
      </c>
      <c r="U1101" s="23" t="s">
        <v>1404</v>
      </c>
      <c r="V1101" s="30"/>
      <c r="W1101" s="23">
        <v>264</v>
      </c>
      <c r="X1101" s="23">
        <v>1</v>
      </c>
      <c r="Y1101" s="23">
        <v>1</v>
      </c>
      <c r="Z1101" s="23">
        <v>1</v>
      </c>
      <c r="AA1101" s="23">
        <v>0</v>
      </c>
      <c r="AB1101" s="23">
        <v>0</v>
      </c>
      <c r="AC1101" s="44">
        <v>0</v>
      </c>
      <c r="AD1101" s="44">
        <v>0</v>
      </c>
      <c r="AE1101" s="44">
        <v>0</v>
      </c>
      <c r="AF1101" s="44">
        <v>0</v>
      </c>
      <c r="AG1101" s="43">
        <v>5.1912000000000003</v>
      </c>
      <c r="AI1101" s="24"/>
      <c r="AJ1101" s="265" t="s">
        <v>422</v>
      </c>
      <c r="AK1101" s="23" t="s">
        <v>1404</v>
      </c>
      <c r="AL1101" s="30"/>
      <c r="AM1101" s="397">
        <f t="shared" si="296"/>
        <v>46</v>
      </c>
      <c r="AN1101" s="397">
        <f t="shared" si="297"/>
        <v>2</v>
      </c>
      <c r="AO1101" s="397">
        <f t="shared" si="297"/>
        <v>0</v>
      </c>
      <c r="AP1101" s="397">
        <f t="shared" si="298"/>
        <v>1</v>
      </c>
      <c r="AQ1101" s="397">
        <f t="shared" si="298"/>
        <v>1</v>
      </c>
      <c r="AR1101" s="397">
        <f t="shared" si="298"/>
        <v>0</v>
      </c>
      <c r="AS1101" s="397">
        <f t="shared" si="298"/>
        <v>0</v>
      </c>
      <c r="AT1101" s="397">
        <f t="shared" si="299"/>
        <v>0</v>
      </c>
      <c r="AU1101" s="397">
        <f t="shared" si="299"/>
        <v>0</v>
      </c>
      <c r="AV1101" s="397">
        <f t="shared" si="299"/>
        <v>0</v>
      </c>
      <c r="AW1101" s="314">
        <f t="shared" si="302"/>
        <v>3.1318000000000001</v>
      </c>
    </row>
    <row r="1102" spans="2:49" x14ac:dyDescent="0.25">
      <c r="B1102" s="24"/>
      <c r="C1102" s="265" t="s">
        <v>475</v>
      </c>
      <c r="D1102" s="23" t="str">
        <f>IFERROR(VLOOKUP($C1102,'World Cup Players'!B:X,3,FALSE),0)</f>
        <v>es Spain</v>
      </c>
      <c r="E1102" s="30"/>
      <c r="F1102" s="23">
        <f>IFERROR(VLOOKUP($C1102,'World Cup Players'!B:X,9,FALSE),0)</f>
        <v>67</v>
      </c>
      <c r="G1102" s="23">
        <f>IFERROR(VLOOKUP($C1102,'World Cup Players'!B:X,11,FALSE),0)</f>
        <v>0</v>
      </c>
      <c r="H1102" s="23">
        <f>IFERROR(VLOOKUP($C1102,'World Cup Players'!B:X,12,FALSE),0)</f>
        <v>0</v>
      </c>
      <c r="I1102" s="23">
        <f>IFERROR(VLOOKUP($C1102,'GAME WINNING GOALS'!A:B,2,FALSE),0)</f>
        <v>0</v>
      </c>
      <c r="J1102" s="23">
        <f>IFERROR(VLOOKUP($C1102,'World Cup Players'!B:X,17,FALSE),0)</f>
        <v>0</v>
      </c>
      <c r="K1102" s="23">
        <f>IFERROR(VLOOKUP($C1102,'World Cup Players'!B:X,18,FALSE),0)</f>
        <v>0</v>
      </c>
      <c r="L1102" s="44">
        <f>IFERROR(VLOOKUP($C1102,'World Cup GK'!B:AE,16,FALSE),0)</f>
        <v>0</v>
      </c>
      <c r="M1102" s="44">
        <f>IFERROR(VLOOKUP($C1102,'World Cup GK'!B:AE,19,FALSE),0)</f>
        <v>0</v>
      </c>
      <c r="N1102" s="44">
        <f>IFERROR(VLOOKUP($C1102,'World Cup GK'!B:AE,14,FALSE),0)</f>
        <v>0</v>
      </c>
      <c r="O1102" s="44">
        <f>IFERROR(VLOOKUP($C1102,'World Cup GK'!B:AE,11,FALSE),0)</f>
        <v>0</v>
      </c>
      <c r="P1102" s="43">
        <f t="shared" si="290"/>
        <v>0.55610000000000004</v>
      </c>
      <c r="S1102" s="24"/>
      <c r="T1102" s="265" t="s">
        <v>475</v>
      </c>
      <c r="U1102" s="23" t="s">
        <v>1275</v>
      </c>
      <c r="V1102" s="30"/>
      <c r="W1102" s="23">
        <v>48</v>
      </c>
      <c r="X1102" s="23">
        <v>0</v>
      </c>
      <c r="Y1102" s="23">
        <v>0</v>
      </c>
      <c r="Z1102" s="23">
        <v>0</v>
      </c>
      <c r="AA1102" s="23">
        <v>0</v>
      </c>
      <c r="AB1102" s="23">
        <v>0</v>
      </c>
      <c r="AC1102" s="44">
        <v>0</v>
      </c>
      <c r="AD1102" s="44">
        <v>0</v>
      </c>
      <c r="AE1102" s="44">
        <v>0</v>
      </c>
      <c r="AF1102" s="44">
        <v>0</v>
      </c>
      <c r="AG1102" s="43">
        <v>0.39839999999999998</v>
      </c>
      <c r="AI1102" s="24"/>
      <c r="AJ1102" s="265" t="s">
        <v>475</v>
      </c>
      <c r="AK1102" s="23" t="s">
        <v>1275</v>
      </c>
      <c r="AL1102" s="30"/>
      <c r="AM1102" s="397">
        <f t="shared" si="296"/>
        <v>19</v>
      </c>
      <c r="AN1102" s="397">
        <f t="shared" si="297"/>
        <v>0</v>
      </c>
      <c r="AO1102" s="397">
        <f t="shared" si="297"/>
        <v>0</v>
      </c>
      <c r="AP1102" s="397">
        <f t="shared" si="298"/>
        <v>0</v>
      </c>
      <c r="AQ1102" s="397">
        <f t="shared" si="298"/>
        <v>0</v>
      </c>
      <c r="AR1102" s="397">
        <f t="shared" si="298"/>
        <v>0</v>
      </c>
      <c r="AS1102" s="397">
        <f t="shared" si="298"/>
        <v>0</v>
      </c>
      <c r="AT1102" s="397">
        <f t="shared" si="299"/>
        <v>0</v>
      </c>
      <c r="AU1102" s="397">
        <f t="shared" si="299"/>
        <v>0</v>
      </c>
      <c r="AV1102" s="397">
        <f t="shared" si="299"/>
        <v>0</v>
      </c>
      <c r="AW1102" s="314">
        <f t="shared" si="302"/>
        <v>0.15770000000000006</v>
      </c>
    </row>
    <row r="1103" spans="2:49" x14ac:dyDescent="0.25">
      <c r="B1103" s="24"/>
      <c r="C1103" s="265" t="s">
        <v>734</v>
      </c>
      <c r="D1103" s="23" t="str">
        <f>IFERROR(VLOOKUP($C1103,'World Cup Players'!B:X,3,FALSE),0)</f>
        <v>no Norway</v>
      </c>
      <c r="E1103" s="30"/>
      <c r="F1103" s="23">
        <f>IFERROR(VLOOKUP($C1103,'World Cup Players'!B:X,9,FALSE),0)</f>
        <v>470</v>
      </c>
      <c r="G1103" s="23">
        <f>IFERROR(VLOOKUP($C1103,'World Cup Players'!B:X,11,FALSE),0)</f>
        <v>0</v>
      </c>
      <c r="H1103" s="23">
        <f>IFERROR(VLOOKUP($C1103,'World Cup Players'!B:X,12,FALSE),0)</f>
        <v>4</v>
      </c>
      <c r="I1103" s="23">
        <f>IFERROR(VLOOKUP($C1103,'GAME WINNING GOALS'!A:B,2,FALSE),0)</f>
        <v>0</v>
      </c>
      <c r="J1103" s="23">
        <f>IFERROR(VLOOKUP($C1103,'World Cup Players'!B:X,17,FALSE),0)</f>
        <v>0</v>
      </c>
      <c r="K1103" s="23">
        <f>IFERROR(VLOOKUP($C1103,'World Cup Players'!B:X,18,FALSE),0)</f>
        <v>0</v>
      </c>
      <c r="L1103" s="44">
        <f>IFERROR(VLOOKUP($C1103,'World Cup GK'!B:AE,16,FALSE),0)</f>
        <v>0</v>
      </c>
      <c r="M1103" s="44">
        <f>IFERROR(VLOOKUP($C1103,'World Cup GK'!B:AE,19,FALSE),0)</f>
        <v>0</v>
      </c>
      <c r="N1103" s="44">
        <f>IFERROR(VLOOKUP($C1103,'World Cup GK'!B:AE,14,FALSE),0)</f>
        <v>0</v>
      </c>
      <c r="O1103" s="44">
        <f>IFERROR(VLOOKUP($C1103,'World Cup GK'!B:AE,11,FALSE),0)</f>
        <v>0</v>
      </c>
      <c r="P1103" s="43">
        <f t="shared" si="290"/>
        <v>7.9009999999999998</v>
      </c>
      <c r="S1103" s="24"/>
      <c r="T1103" s="265" t="s">
        <v>734</v>
      </c>
      <c r="U1103" s="23" t="s">
        <v>1397</v>
      </c>
      <c r="V1103" s="30"/>
      <c r="W1103" s="23">
        <v>350</v>
      </c>
      <c r="X1103" s="23">
        <v>0</v>
      </c>
      <c r="Y1103" s="23">
        <v>3</v>
      </c>
      <c r="Z1103" s="23">
        <v>0</v>
      </c>
      <c r="AA1103" s="23">
        <v>0</v>
      </c>
      <c r="AB1103" s="23">
        <v>0</v>
      </c>
      <c r="AC1103" s="44">
        <v>0</v>
      </c>
      <c r="AD1103" s="44">
        <v>0</v>
      </c>
      <c r="AE1103" s="44">
        <v>0</v>
      </c>
      <c r="AF1103" s="44">
        <v>0</v>
      </c>
      <c r="AG1103" s="43">
        <v>5.9050000000000002</v>
      </c>
      <c r="AI1103" s="24"/>
      <c r="AJ1103" s="265" t="s">
        <v>734</v>
      </c>
      <c r="AK1103" s="23" t="s">
        <v>1397</v>
      </c>
      <c r="AL1103" s="30"/>
      <c r="AM1103" s="397">
        <f t="shared" si="296"/>
        <v>120</v>
      </c>
      <c r="AN1103" s="397">
        <f t="shared" si="297"/>
        <v>0</v>
      </c>
      <c r="AO1103" s="397">
        <f t="shared" si="297"/>
        <v>1</v>
      </c>
      <c r="AP1103" s="397">
        <f t="shared" si="298"/>
        <v>0</v>
      </c>
      <c r="AQ1103" s="397">
        <f t="shared" si="298"/>
        <v>0</v>
      </c>
      <c r="AR1103" s="397">
        <f t="shared" si="298"/>
        <v>0</v>
      </c>
      <c r="AS1103" s="397">
        <f t="shared" si="298"/>
        <v>0</v>
      </c>
      <c r="AT1103" s="397">
        <f t="shared" si="299"/>
        <v>0</v>
      </c>
      <c r="AU1103" s="397">
        <f t="shared" si="299"/>
        <v>0</v>
      </c>
      <c r="AV1103" s="397">
        <f t="shared" si="299"/>
        <v>0</v>
      </c>
      <c r="AW1103" s="314">
        <f t="shared" si="302"/>
        <v>1.9959999999999996</v>
      </c>
    </row>
    <row r="1104" spans="2:49" x14ac:dyDescent="0.25">
      <c r="B1104" s="24"/>
      <c r="C1104" s="265" t="s">
        <v>219</v>
      </c>
      <c r="D1104" s="23" t="str">
        <f>IFERROR(VLOOKUP($C1104,'World Cup Players'!B:X,3,FALSE),0)</f>
        <v>us United States</v>
      </c>
      <c r="E1104" s="30"/>
      <c r="F1104" s="23">
        <f>IFERROR(VLOOKUP($C1104,'World Cup Players'!B:X,9,FALSE),0)</f>
        <v>223</v>
      </c>
      <c r="G1104" s="23">
        <f>IFERROR(VLOOKUP($C1104,'World Cup Players'!B:X,11,FALSE),0)</f>
        <v>0</v>
      </c>
      <c r="H1104" s="23">
        <f>IFERROR(VLOOKUP($C1104,'World Cup Players'!B:X,12,FALSE),0)</f>
        <v>1</v>
      </c>
      <c r="I1104" s="23">
        <f>IFERROR(VLOOKUP($C1104,'GAME WINNING GOALS'!A:B,2,FALSE),0)</f>
        <v>0</v>
      </c>
      <c r="J1104" s="23">
        <f>IFERROR(VLOOKUP($C1104,'World Cup Players'!B:X,17,FALSE),0)</f>
        <v>0</v>
      </c>
      <c r="K1104" s="23">
        <f>IFERROR(VLOOKUP($C1104,'World Cup Players'!B:X,18,FALSE),0)</f>
        <v>0</v>
      </c>
      <c r="L1104" s="44">
        <f>IFERROR(VLOOKUP($C1104,'World Cup GK'!B:AE,16,FALSE),0)</f>
        <v>0</v>
      </c>
      <c r="M1104" s="44">
        <f>IFERROR(VLOOKUP($C1104,'World Cup GK'!B:AE,19,FALSE),0)</f>
        <v>0</v>
      </c>
      <c r="N1104" s="44">
        <f>IFERROR(VLOOKUP($C1104,'World Cup GK'!B:AE,14,FALSE),0)</f>
        <v>0</v>
      </c>
      <c r="O1104" s="44">
        <f>IFERROR(VLOOKUP($C1104,'World Cup GK'!B:AE,11,FALSE),0)</f>
        <v>0</v>
      </c>
      <c r="P1104" s="43">
        <f t="shared" si="290"/>
        <v>2.8509000000000002</v>
      </c>
      <c r="S1104" s="24"/>
      <c r="T1104" s="265" t="s">
        <v>219</v>
      </c>
      <c r="U1104" s="23" t="s">
        <v>885</v>
      </c>
      <c r="V1104" s="30"/>
      <c r="W1104" s="23">
        <v>223</v>
      </c>
      <c r="X1104" s="23">
        <v>0</v>
      </c>
      <c r="Y1104" s="23">
        <v>1</v>
      </c>
      <c r="Z1104" s="23">
        <v>0</v>
      </c>
      <c r="AA1104" s="23">
        <v>0</v>
      </c>
      <c r="AB1104" s="23">
        <v>0</v>
      </c>
      <c r="AC1104" s="44">
        <v>0</v>
      </c>
      <c r="AD1104" s="44">
        <v>0</v>
      </c>
      <c r="AE1104" s="44">
        <v>0</v>
      </c>
      <c r="AF1104" s="44">
        <v>0</v>
      </c>
      <c r="AG1104" s="43">
        <v>2.8509000000000002</v>
      </c>
      <c r="AI1104" s="24"/>
      <c r="AJ1104" s="265" t="s">
        <v>219</v>
      </c>
      <c r="AK1104" s="23" t="s">
        <v>885</v>
      </c>
      <c r="AL1104" s="30"/>
      <c r="AM1104" s="397">
        <f t="shared" si="296"/>
        <v>0</v>
      </c>
      <c r="AN1104" s="397">
        <f t="shared" si="297"/>
        <v>0</v>
      </c>
      <c r="AO1104" s="397">
        <f t="shared" si="297"/>
        <v>0</v>
      </c>
      <c r="AP1104" s="397">
        <f t="shared" si="298"/>
        <v>0</v>
      </c>
      <c r="AQ1104" s="397">
        <f t="shared" si="298"/>
        <v>0</v>
      </c>
      <c r="AR1104" s="397">
        <f t="shared" si="298"/>
        <v>0</v>
      </c>
      <c r="AS1104" s="397">
        <f t="shared" si="298"/>
        <v>0</v>
      </c>
      <c r="AT1104" s="397">
        <f t="shared" si="299"/>
        <v>0</v>
      </c>
      <c r="AU1104" s="397">
        <f t="shared" si="299"/>
        <v>0</v>
      </c>
      <c r="AV1104" s="397">
        <f t="shared" si="299"/>
        <v>0</v>
      </c>
      <c r="AW1104" s="314">
        <f t="shared" si="300"/>
        <v>0</v>
      </c>
    </row>
    <row r="1105" spans="2:49" x14ac:dyDescent="0.25">
      <c r="B1105" s="24"/>
      <c r="C1105" s="265" t="s">
        <v>805</v>
      </c>
      <c r="D1105" s="23" t="str">
        <f>IFERROR(VLOOKUP($C1105,'World Cup Players'!B:X,3,FALSE),0)</f>
        <v>fr France</v>
      </c>
      <c r="E1105" s="30"/>
      <c r="F1105" s="23">
        <f>IFERROR(VLOOKUP($C1105,'World Cup Players'!B:X,9,FALSE),0)</f>
        <v>85</v>
      </c>
      <c r="G1105" s="23">
        <f>IFERROR(VLOOKUP($C1105,'World Cup Players'!B:X,11,FALSE),0)</f>
        <v>0</v>
      </c>
      <c r="H1105" s="23">
        <f>IFERROR(VLOOKUP($C1105,'World Cup Players'!B:X,12,FALSE),0)</f>
        <v>0</v>
      </c>
      <c r="I1105" s="23">
        <f>IFERROR(VLOOKUP($C1105,'GAME WINNING GOALS'!A:B,2,FALSE),0)</f>
        <v>0</v>
      </c>
      <c r="J1105" s="23">
        <f>IFERROR(VLOOKUP($C1105,'World Cup Players'!B:X,17,FALSE),0)</f>
        <v>0</v>
      </c>
      <c r="K1105" s="23">
        <f>IFERROR(VLOOKUP($C1105,'World Cup Players'!B:X,18,FALSE),0)</f>
        <v>0</v>
      </c>
      <c r="L1105" s="44">
        <f>IFERROR(VLOOKUP($C1105,'World Cup GK'!B:AE,16,FALSE),0)</f>
        <v>0</v>
      </c>
      <c r="M1105" s="44">
        <f>IFERROR(VLOOKUP($C1105,'World Cup GK'!B:AE,19,FALSE),0)</f>
        <v>0</v>
      </c>
      <c r="N1105" s="44">
        <f>IFERROR(VLOOKUP($C1105,'World Cup GK'!B:AE,14,FALSE),0)</f>
        <v>0</v>
      </c>
      <c r="O1105" s="44">
        <f>IFERROR(VLOOKUP($C1105,'World Cup GK'!B:AE,11,FALSE),0)</f>
        <v>0</v>
      </c>
      <c r="P1105" s="43">
        <f t="shared" si="290"/>
        <v>0.70550000000000002</v>
      </c>
      <c r="S1105" s="24"/>
      <c r="T1105" s="265" t="s">
        <v>805</v>
      </c>
      <c r="U1105" s="23" t="s">
        <v>1420</v>
      </c>
      <c r="V1105" s="30"/>
      <c r="W1105" s="23">
        <v>66</v>
      </c>
      <c r="X1105" s="23">
        <v>0</v>
      </c>
      <c r="Y1105" s="23">
        <v>0</v>
      </c>
      <c r="Z1105" s="23">
        <v>0</v>
      </c>
      <c r="AA1105" s="23">
        <v>0</v>
      </c>
      <c r="AB1105" s="23">
        <v>0</v>
      </c>
      <c r="AC1105" s="44">
        <v>0</v>
      </c>
      <c r="AD1105" s="44">
        <v>0</v>
      </c>
      <c r="AE1105" s="44">
        <v>0</v>
      </c>
      <c r="AF1105" s="44">
        <v>0</v>
      </c>
      <c r="AG1105" s="43">
        <v>0.54779999999999995</v>
      </c>
      <c r="AI1105" s="24"/>
      <c r="AJ1105" s="265" t="s">
        <v>805</v>
      </c>
      <c r="AK1105" s="23" t="s">
        <v>1420</v>
      </c>
      <c r="AL1105" s="30"/>
      <c r="AM1105" s="397">
        <f t="shared" si="296"/>
        <v>19</v>
      </c>
      <c r="AN1105" s="397">
        <f t="shared" si="297"/>
        <v>0</v>
      </c>
      <c r="AO1105" s="397">
        <f t="shared" si="297"/>
        <v>0</v>
      </c>
      <c r="AP1105" s="397">
        <f t="shared" si="298"/>
        <v>0</v>
      </c>
      <c r="AQ1105" s="397">
        <f t="shared" si="298"/>
        <v>0</v>
      </c>
      <c r="AR1105" s="397">
        <f t="shared" si="298"/>
        <v>0</v>
      </c>
      <c r="AS1105" s="397">
        <f t="shared" si="298"/>
        <v>0</v>
      </c>
      <c r="AT1105" s="397">
        <f t="shared" si="299"/>
        <v>0</v>
      </c>
      <c r="AU1105" s="397">
        <f t="shared" si="299"/>
        <v>0</v>
      </c>
      <c r="AV1105" s="397">
        <f t="shared" si="299"/>
        <v>0</v>
      </c>
      <c r="AW1105" s="314">
        <f>P1105-AG1105</f>
        <v>0.15770000000000006</v>
      </c>
    </row>
    <row r="1106" spans="2:49" x14ac:dyDescent="0.25">
      <c r="B1106" s="24"/>
      <c r="C1106" s="265" t="s">
        <v>360</v>
      </c>
      <c r="D1106" s="23" t="str">
        <f>IFERROR(VLOOKUP($C1106,'World Cup Players'!B:X,3,FALSE),0)</f>
        <v>ir IR Iran</v>
      </c>
      <c r="E1106" s="30"/>
      <c r="F1106" s="23">
        <f>IFERROR(VLOOKUP($C1106,'World Cup Players'!B:X,9,FALSE),0)</f>
        <v>259</v>
      </c>
      <c r="G1106" s="23">
        <f>IFERROR(VLOOKUP($C1106,'World Cup Players'!B:X,11,FALSE),0)</f>
        <v>0</v>
      </c>
      <c r="H1106" s="23">
        <f>IFERROR(VLOOKUP($C1106,'World Cup Players'!B:X,12,FALSE),0)</f>
        <v>0</v>
      </c>
      <c r="I1106" s="23">
        <f>IFERROR(VLOOKUP($C1106,'GAME WINNING GOALS'!A:B,2,FALSE),0)</f>
        <v>0</v>
      </c>
      <c r="J1106" s="23">
        <f>IFERROR(VLOOKUP($C1106,'World Cup Players'!B:X,17,FALSE),0)</f>
        <v>0</v>
      </c>
      <c r="K1106" s="23">
        <f>IFERROR(VLOOKUP($C1106,'World Cup Players'!B:X,18,FALSE),0)</f>
        <v>0</v>
      </c>
      <c r="L1106" s="44">
        <f>IFERROR(VLOOKUP($C1106,'World Cup GK'!B:AE,16,FALSE),0)</f>
        <v>0</v>
      </c>
      <c r="M1106" s="44">
        <f>IFERROR(VLOOKUP($C1106,'World Cup GK'!B:AE,19,FALSE),0)</f>
        <v>0</v>
      </c>
      <c r="N1106" s="44">
        <f>IFERROR(VLOOKUP($C1106,'World Cup GK'!B:AE,14,FALSE),0)</f>
        <v>0</v>
      </c>
      <c r="O1106" s="44">
        <f>IFERROR(VLOOKUP($C1106,'World Cup GK'!B:AE,11,FALSE),0)</f>
        <v>0</v>
      </c>
      <c r="P1106" s="43">
        <f t="shared" si="290"/>
        <v>2.1497000000000002</v>
      </c>
      <c r="S1106" s="24"/>
      <c r="T1106" s="265" t="s">
        <v>360</v>
      </c>
      <c r="U1106" s="23" t="s">
        <v>1246</v>
      </c>
      <c r="V1106" s="30"/>
      <c r="W1106" s="23">
        <v>259</v>
      </c>
      <c r="X1106" s="23">
        <v>0</v>
      </c>
      <c r="Y1106" s="23">
        <v>0</v>
      </c>
      <c r="Z1106" s="23">
        <v>0</v>
      </c>
      <c r="AA1106" s="23">
        <v>0</v>
      </c>
      <c r="AB1106" s="23">
        <v>0</v>
      </c>
      <c r="AC1106" s="44">
        <v>0</v>
      </c>
      <c r="AD1106" s="44">
        <v>0</v>
      </c>
      <c r="AE1106" s="44">
        <v>0</v>
      </c>
      <c r="AF1106" s="44">
        <v>0</v>
      </c>
      <c r="AG1106" s="43">
        <v>2.1497000000000002</v>
      </c>
      <c r="AI1106" s="24"/>
      <c r="AJ1106" s="265" t="s">
        <v>360</v>
      </c>
      <c r="AK1106" s="23" t="s">
        <v>1246</v>
      </c>
      <c r="AL1106" s="30"/>
      <c r="AM1106" s="397">
        <f t="shared" si="296"/>
        <v>0</v>
      </c>
      <c r="AN1106" s="397">
        <f t="shared" si="297"/>
        <v>0</v>
      </c>
      <c r="AO1106" s="397">
        <f t="shared" si="297"/>
        <v>0</v>
      </c>
      <c r="AP1106" s="397">
        <f t="shared" si="298"/>
        <v>0</v>
      </c>
      <c r="AQ1106" s="397">
        <f t="shared" si="298"/>
        <v>0</v>
      </c>
      <c r="AR1106" s="397">
        <f t="shared" si="298"/>
        <v>0</v>
      </c>
      <c r="AS1106" s="397">
        <f t="shared" si="298"/>
        <v>0</v>
      </c>
      <c r="AT1106" s="397">
        <f t="shared" si="299"/>
        <v>0</v>
      </c>
      <c r="AU1106" s="397">
        <f t="shared" si="299"/>
        <v>0</v>
      </c>
      <c r="AV1106" s="397">
        <f t="shared" si="299"/>
        <v>0</v>
      </c>
      <c r="AW1106" s="314">
        <f t="shared" si="300"/>
        <v>0</v>
      </c>
    </row>
    <row r="1107" spans="2:49" x14ac:dyDescent="0.25">
      <c r="B1107" s="24"/>
      <c r="C1107" s="265" t="s">
        <v>646</v>
      </c>
      <c r="D1107" s="23" t="str">
        <f>IFERROR(VLOOKUP($C1107,'World Cup Players'!B:X,3,FALSE),0)</f>
        <v>sct Scotland</v>
      </c>
      <c r="E1107" s="30"/>
      <c r="F1107" s="23">
        <f>IFERROR(VLOOKUP($C1107,'World Cup Players'!B:X,9,FALSE),0)</f>
        <v>171</v>
      </c>
      <c r="G1107" s="23">
        <f>IFERROR(VLOOKUP($C1107,'World Cup Players'!B:X,11,FALSE),0)</f>
        <v>0</v>
      </c>
      <c r="H1107" s="23">
        <f>IFERROR(VLOOKUP($C1107,'World Cup Players'!B:X,12,FALSE),0)</f>
        <v>0</v>
      </c>
      <c r="I1107" s="23">
        <f>IFERROR(VLOOKUP($C1107,'GAME WINNING GOALS'!A:B,2,FALSE),0)</f>
        <v>0</v>
      </c>
      <c r="J1107" s="23">
        <f>IFERROR(VLOOKUP($C1107,'World Cup Players'!B:X,17,FALSE),0)</f>
        <v>0</v>
      </c>
      <c r="K1107" s="23">
        <f>IFERROR(VLOOKUP($C1107,'World Cup Players'!B:X,18,FALSE),0)</f>
        <v>0</v>
      </c>
      <c r="L1107" s="44">
        <f>IFERROR(VLOOKUP($C1107,'World Cup GK'!B:AE,16,FALSE),0)</f>
        <v>0</v>
      </c>
      <c r="M1107" s="44">
        <f>IFERROR(VLOOKUP($C1107,'World Cup GK'!B:AE,19,FALSE),0)</f>
        <v>0</v>
      </c>
      <c r="N1107" s="44">
        <f>IFERROR(VLOOKUP($C1107,'World Cup GK'!B:AE,14,FALSE),0)</f>
        <v>0</v>
      </c>
      <c r="O1107" s="44">
        <f>IFERROR(VLOOKUP($C1107,'World Cup GK'!B:AE,11,FALSE),0)</f>
        <v>0</v>
      </c>
      <c r="P1107" s="43">
        <f t="shared" si="290"/>
        <v>1.4193</v>
      </c>
      <c r="S1107" s="24"/>
      <c r="T1107" s="265" t="s">
        <v>646</v>
      </c>
      <c r="U1107" s="23" t="s">
        <v>633</v>
      </c>
      <c r="V1107" s="30"/>
      <c r="W1107" s="23">
        <v>171</v>
      </c>
      <c r="X1107" s="23">
        <v>0</v>
      </c>
      <c r="Y1107" s="23">
        <v>0</v>
      </c>
      <c r="Z1107" s="23">
        <v>0</v>
      </c>
      <c r="AA1107" s="23">
        <v>0</v>
      </c>
      <c r="AB1107" s="23">
        <v>0</v>
      </c>
      <c r="AC1107" s="44">
        <v>0</v>
      </c>
      <c r="AD1107" s="44">
        <v>0</v>
      </c>
      <c r="AE1107" s="44">
        <v>0</v>
      </c>
      <c r="AF1107" s="44">
        <v>0</v>
      </c>
      <c r="AG1107" s="43">
        <v>1.4193</v>
      </c>
      <c r="AI1107" s="24"/>
      <c r="AJ1107" s="265" t="s">
        <v>646</v>
      </c>
      <c r="AK1107" s="23" t="s">
        <v>633</v>
      </c>
      <c r="AL1107" s="30"/>
      <c r="AM1107" s="397">
        <f t="shared" si="296"/>
        <v>0</v>
      </c>
      <c r="AN1107" s="397">
        <f t="shared" si="297"/>
        <v>0</v>
      </c>
      <c r="AO1107" s="397">
        <f t="shared" si="297"/>
        <v>0</v>
      </c>
      <c r="AP1107" s="397">
        <f t="shared" si="298"/>
        <v>0</v>
      </c>
      <c r="AQ1107" s="397">
        <f t="shared" si="298"/>
        <v>0</v>
      </c>
      <c r="AR1107" s="397">
        <f t="shared" si="298"/>
        <v>0</v>
      </c>
      <c r="AS1107" s="397">
        <f t="shared" si="298"/>
        <v>0</v>
      </c>
      <c r="AT1107" s="397">
        <f t="shared" si="299"/>
        <v>0</v>
      </c>
      <c r="AU1107" s="397">
        <f t="shared" si="299"/>
        <v>0</v>
      </c>
      <c r="AV1107" s="397">
        <f t="shared" si="299"/>
        <v>0</v>
      </c>
      <c r="AW1107" s="314">
        <f t="shared" si="300"/>
        <v>0</v>
      </c>
    </row>
    <row r="1108" spans="2:49" x14ac:dyDescent="0.25">
      <c r="B1108" s="24"/>
      <c r="C1108" s="265" t="s">
        <v>216</v>
      </c>
      <c r="D1108" s="23" t="str">
        <f>IFERROR(VLOOKUP($C1108,'World Cup Players'!B:X,3,FALSE),0)</f>
        <v>es Spain</v>
      </c>
      <c r="E1108" s="30"/>
      <c r="F1108" s="23">
        <f>IFERROR(VLOOKUP($C1108,'World Cup Players'!B:X,9,FALSE),0)</f>
        <v>229</v>
      </c>
      <c r="G1108" s="23">
        <f>IFERROR(VLOOKUP($C1108,'World Cup Players'!B:X,11,FALSE),0)</f>
        <v>0</v>
      </c>
      <c r="H1108" s="23">
        <f>IFERROR(VLOOKUP($C1108,'World Cup Players'!B:X,12,FALSE),0)</f>
        <v>1</v>
      </c>
      <c r="I1108" s="23">
        <f>IFERROR(VLOOKUP($C1108,'GAME WINNING GOALS'!A:B,2,FALSE),0)</f>
        <v>0</v>
      </c>
      <c r="J1108" s="23">
        <f>IFERROR(VLOOKUP($C1108,'World Cup Players'!B:X,17,FALSE),0)</f>
        <v>1</v>
      </c>
      <c r="K1108" s="23">
        <f>IFERROR(VLOOKUP($C1108,'World Cup Players'!B:X,18,FALSE),0)</f>
        <v>0</v>
      </c>
      <c r="L1108" s="44">
        <f>IFERROR(VLOOKUP($C1108,'World Cup GK'!B:AE,16,FALSE),0)</f>
        <v>0</v>
      </c>
      <c r="M1108" s="44">
        <f>IFERROR(VLOOKUP($C1108,'World Cup GK'!B:AE,19,FALSE),0)</f>
        <v>0</v>
      </c>
      <c r="N1108" s="44">
        <f>IFERROR(VLOOKUP($C1108,'World Cup GK'!B:AE,14,FALSE),0)</f>
        <v>0</v>
      </c>
      <c r="O1108" s="44">
        <f>IFERROR(VLOOKUP($C1108,'World Cup GK'!B:AE,11,FALSE),0)</f>
        <v>0</v>
      </c>
      <c r="P1108" s="43">
        <f t="shared" si="290"/>
        <v>2.6507000000000001</v>
      </c>
      <c r="S1108" s="24"/>
      <c r="T1108" s="265" t="s">
        <v>216</v>
      </c>
      <c r="U1108" s="23" t="s">
        <v>1275</v>
      </c>
      <c r="V1108" s="30"/>
      <c r="W1108" s="23">
        <v>176</v>
      </c>
      <c r="X1108" s="23">
        <v>0</v>
      </c>
      <c r="Y1108" s="23">
        <v>1</v>
      </c>
      <c r="Z1108" s="23">
        <v>0</v>
      </c>
      <c r="AA1108" s="23">
        <v>1</v>
      </c>
      <c r="AB1108" s="23">
        <v>0</v>
      </c>
      <c r="AC1108" s="44">
        <v>0</v>
      </c>
      <c r="AD1108" s="44">
        <v>0</v>
      </c>
      <c r="AE1108" s="44">
        <v>0</v>
      </c>
      <c r="AF1108" s="44">
        <v>0</v>
      </c>
      <c r="AG1108" s="43">
        <v>2.2107999999999999</v>
      </c>
      <c r="AI1108" s="24"/>
      <c r="AJ1108" s="265" t="s">
        <v>216</v>
      </c>
      <c r="AK1108" s="23" t="s">
        <v>1275</v>
      </c>
      <c r="AL1108" s="30"/>
      <c r="AM1108" s="397">
        <f t="shared" si="296"/>
        <v>53</v>
      </c>
      <c r="AN1108" s="397">
        <f t="shared" si="297"/>
        <v>0</v>
      </c>
      <c r="AO1108" s="397">
        <f t="shared" si="297"/>
        <v>0</v>
      </c>
      <c r="AP1108" s="397">
        <f t="shared" si="298"/>
        <v>0</v>
      </c>
      <c r="AQ1108" s="397">
        <f t="shared" si="298"/>
        <v>0</v>
      </c>
      <c r="AR1108" s="397">
        <f t="shared" si="298"/>
        <v>0</v>
      </c>
      <c r="AS1108" s="397">
        <f t="shared" si="298"/>
        <v>0</v>
      </c>
      <c r="AT1108" s="397">
        <f t="shared" si="299"/>
        <v>0</v>
      </c>
      <c r="AU1108" s="397">
        <f t="shared" si="299"/>
        <v>0</v>
      </c>
      <c r="AV1108" s="397">
        <f t="shared" si="299"/>
        <v>0</v>
      </c>
      <c r="AW1108" s="314">
        <f>P1108-AG1108</f>
        <v>0.43990000000000018</v>
      </c>
    </row>
    <row r="1109" spans="2:49" x14ac:dyDescent="0.25">
      <c r="B1109" s="24"/>
      <c r="C1109" s="265" t="s">
        <v>102</v>
      </c>
      <c r="D1109" s="23" t="str">
        <f>IFERROR(VLOOKUP($C1109,'World Cup Players'!B:X,3,FALSE),0)</f>
        <v>de Germany</v>
      </c>
      <c r="E1109" s="30"/>
      <c r="F1109" s="23">
        <f>IFERROR(VLOOKUP($C1109,'World Cup Players'!B:X,9,FALSE),0)</f>
        <v>351</v>
      </c>
      <c r="G1109" s="23">
        <f>IFERROR(VLOOKUP($C1109,'World Cup Players'!B:X,11,FALSE),0)</f>
        <v>0</v>
      </c>
      <c r="H1109" s="23">
        <f>IFERROR(VLOOKUP($C1109,'World Cup Players'!B:X,12,FALSE),0)</f>
        <v>2</v>
      </c>
      <c r="I1109" s="23">
        <f>IFERROR(VLOOKUP($C1109,'GAME WINNING GOALS'!A:B,2,FALSE),0)</f>
        <v>0</v>
      </c>
      <c r="J1109" s="23">
        <f>IFERROR(VLOOKUP($C1109,'World Cup Players'!B:X,17,FALSE),0)</f>
        <v>0</v>
      </c>
      <c r="K1109" s="23">
        <f>IFERROR(VLOOKUP($C1109,'World Cup Players'!B:X,18,FALSE),0)</f>
        <v>0</v>
      </c>
      <c r="L1109" s="44">
        <f>IFERROR(VLOOKUP($C1109,'World Cup GK'!B:AE,16,FALSE),0)</f>
        <v>0</v>
      </c>
      <c r="M1109" s="44">
        <f>IFERROR(VLOOKUP($C1109,'World Cup GK'!B:AE,19,FALSE),0)</f>
        <v>0</v>
      </c>
      <c r="N1109" s="44">
        <f>IFERROR(VLOOKUP($C1109,'World Cup GK'!B:AE,14,FALSE),0)</f>
        <v>0</v>
      </c>
      <c r="O1109" s="44">
        <f>IFERROR(VLOOKUP($C1109,'World Cup GK'!B:AE,11,FALSE),0)</f>
        <v>0</v>
      </c>
      <c r="P1109" s="43">
        <f t="shared" si="290"/>
        <v>4.9132999999999996</v>
      </c>
      <c r="S1109" s="24"/>
      <c r="T1109" s="265" t="s">
        <v>102</v>
      </c>
      <c r="U1109" s="23" t="s">
        <v>634</v>
      </c>
      <c r="V1109" s="30"/>
      <c r="W1109" s="23">
        <v>351</v>
      </c>
      <c r="X1109" s="23">
        <v>0</v>
      </c>
      <c r="Y1109" s="23">
        <v>2</v>
      </c>
      <c r="Z1109" s="23">
        <v>0</v>
      </c>
      <c r="AA1109" s="23">
        <v>0</v>
      </c>
      <c r="AB1109" s="23">
        <v>0</v>
      </c>
      <c r="AC1109" s="44">
        <v>0</v>
      </c>
      <c r="AD1109" s="44">
        <v>0</v>
      </c>
      <c r="AE1109" s="44">
        <v>0</v>
      </c>
      <c r="AF1109" s="44">
        <v>0</v>
      </c>
      <c r="AG1109" s="43">
        <v>4.9132999999999996</v>
      </c>
      <c r="AI1109" s="24"/>
      <c r="AJ1109" s="265" t="s">
        <v>102</v>
      </c>
      <c r="AK1109" s="23" t="s">
        <v>634</v>
      </c>
      <c r="AL1109" s="30"/>
      <c r="AM1109" s="397">
        <f t="shared" si="296"/>
        <v>0</v>
      </c>
      <c r="AN1109" s="397">
        <f t="shared" si="297"/>
        <v>0</v>
      </c>
      <c r="AO1109" s="397">
        <f t="shared" si="297"/>
        <v>0</v>
      </c>
      <c r="AP1109" s="397">
        <f t="shared" si="298"/>
        <v>0</v>
      </c>
      <c r="AQ1109" s="397">
        <f t="shared" si="298"/>
        <v>0</v>
      </c>
      <c r="AR1109" s="397">
        <f t="shared" si="298"/>
        <v>0</v>
      </c>
      <c r="AS1109" s="397">
        <f t="shared" si="298"/>
        <v>0</v>
      </c>
      <c r="AT1109" s="397">
        <f t="shared" si="299"/>
        <v>0</v>
      </c>
      <c r="AU1109" s="397">
        <f t="shared" si="299"/>
        <v>0</v>
      </c>
      <c r="AV1109" s="397">
        <f t="shared" si="299"/>
        <v>0</v>
      </c>
      <c r="AW1109" s="314">
        <f t="shared" si="300"/>
        <v>0</v>
      </c>
    </row>
    <row r="1110" spans="2:49" x14ac:dyDescent="0.25">
      <c r="B1110" s="24"/>
      <c r="C1110" s="265" t="s">
        <v>233</v>
      </c>
      <c r="D1110" s="23" t="str">
        <f>IFERROR(VLOOKUP($C1110,'World Cup Players'!B:X,3,FALSE),0)</f>
        <v>ma Morocco</v>
      </c>
      <c r="E1110" s="30"/>
      <c r="F1110" s="23">
        <f>IFERROR(VLOOKUP($C1110,'World Cup Players'!B:X,9,FALSE),0)</f>
        <v>570</v>
      </c>
      <c r="G1110" s="23">
        <f>IFERROR(VLOOKUP($C1110,'World Cup Players'!B:X,11,FALSE),0)</f>
        <v>1</v>
      </c>
      <c r="H1110" s="23">
        <f>IFERROR(VLOOKUP($C1110,'World Cup Players'!B:X,12,FALSE),0)</f>
        <v>2</v>
      </c>
      <c r="I1110" s="23">
        <f>IFERROR(VLOOKUP($C1110,'GAME WINNING GOALS'!A:B,2,FALSE),0)</f>
        <v>0</v>
      </c>
      <c r="J1110" s="23">
        <f>IFERROR(VLOOKUP($C1110,'World Cup Players'!B:X,17,FALSE),0)</f>
        <v>1</v>
      </c>
      <c r="K1110" s="23">
        <f>IFERROR(VLOOKUP($C1110,'World Cup Players'!B:X,18,FALSE),0)</f>
        <v>0</v>
      </c>
      <c r="L1110" s="44">
        <f>IFERROR(VLOOKUP($C1110,'World Cup GK'!B:AE,16,FALSE),0)</f>
        <v>0</v>
      </c>
      <c r="M1110" s="44">
        <f>IFERROR(VLOOKUP($C1110,'World Cup GK'!B:AE,19,FALSE),0)</f>
        <v>0</v>
      </c>
      <c r="N1110" s="44">
        <f>IFERROR(VLOOKUP($C1110,'World Cup GK'!B:AE,14,FALSE),0)</f>
        <v>0</v>
      </c>
      <c r="O1110" s="44">
        <f>IFERROR(VLOOKUP($C1110,'World Cup GK'!B:AE,11,FALSE),0)</f>
        <v>0</v>
      </c>
      <c r="P1110" s="43">
        <f t="shared" si="290"/>
        <v>7.4809999999999999</v>
      </c>
      <c r="S1110" s="24"/>
      <c r="T1110" s="265" t="s">
        <v>233</v>
      </c>
      <c r="U1110" s="23" t="s">
        <v>992</v>
      </c>
      <c r="V1110" s="30"/>
      <c r="W1110" s="23">
        <v>480</v>
      </c>
      <c r="X1110" s="23">
        <v>1</v>
      </c>
      <c r="Y1110" s="23">
        <v>2</v>
      </c>
      <c r="Z1110" s="23">
        <v>0</v>
      </c>
      <c r="AA1110" s="23">
        <v>1</v>
      </c>
      <c r="AB1110" s="23">
        <v>0</v>
      </c>
      <c r="AC1110" s="44">
        <v>0</v>
      </c>
      <c r="AD1110" s="44">
        <v>0</v>
      </c>
      <c r="AE1110" s="44">
        <v>0</v>
      </c>
      <c r="AF1110" s="44">
        <v>0</v>
      </c>
      <c r="AG1110" s="43">
        <v>6.734</v>
      </c>
      <c r="AI1110" s="24"/>
      <c r="AJ1110" s="265" t="s">
        <v>233</v>
      </c>
      <c r="AK1110" s="23" t="s">
        <v>992</v>
      </c>
      <c r="AL1110" s="30"/>
      <c r="AM1110" s="397">
        <f t="shared" si="296"/>
        <v>90</v>
      </c>
      <c r="AN1110" s="397">
        <f t="shared" si="297"/>
        <v>0</v>
      </c>
      <c r="AO1110" s="397">
        <f t="shared" si="297"/>
        <v>0</v>
      </c>
      <c r="AP1110" s="397">
        <f t="shared" si="298"/>
        <v>0</v>
      </c>
      <c r="AQ1110" s="397">
        <f t="shared" si="298"/>
        <v>0</v>
      </c>
      <c r="AR1110" s="397">
        <f t="shared" si="298"/>
        <v>0</v>
      </c>
      <c r="AS1110" s="397">
        <f t="shared" si="298"/>
        <v>0</v>
      </c>
      <c r="AT1110" s="397">
        <f t="shared" si="299"/>
        <v>0</v>
      </c>
      <c r="AU1110" s="397">
        <f t="shared" si="299"/>
        <v>0</v>
      </c>
      <c r="AV1110" s="397">
        <f t="shared" si="299"/>
        <v>0</v>
      </c>
      <c r="AW1110" s="314">
        <f>P1110-AG1110</f>
        <v>0.74699999999999989</v>
      </c>
    </row>
    <row r="1111" spans="2:49" x14ac:dyDescent="0.25">
      <c r="B1111" s="24"/>
      <c r="C1111" s="265" t="s">
        <v>101</v>
      </c>
      <c r="D1111" s="23" t="str">
        <f>IFERROR(VLOOKUP($C1111,'World Cup Players'!B:X,3,FALSE),0)</f>
        <v>de Germany</v>
      </c>
      <c r="E1111" s="30"/>
      <c r="F1111" s="23">
        <f>IFERROR(VLOOKUP($C1111,'World Cup Players'!B:X,9,FALSE),0)</f>
        <v>262</v>
      </c>
      <c r="G1111" s="23">
        <f>IFERROR(VLOOKUP($C1111,'World Cup Players'!B:X,11,FALSE),0)</f>
        <v>0</v>
      </c>
      <c r="H1111" s="23">
        <f>IFERROR(VLOOKUP($C1111,'World Cup Players'!B:X,12,FALSE),0)</f>
        <v>0</v>
      </c>
      <c r="I1111" s="41">
        <f>IFERROR(VLOOKUP($C1111,'GAME WINNING GOALS'!A:B,2,FALSE),0)</f>
        <v>0</v>
      </c>
      <c r="J1111" s="23">
        <f>IFERROR(VLOOKUP($C1111,'World Cup Players'!B:X,17,FALSE),0)</f>
        <v>0</v>
      </c>
      <c r="K1111" s="23">
        <f>IFERROR(VLOOKUP($C1111,'World Cup Players'!B:X,18,FALSE),0)</f>
        <v>0</v>
      </c>
      <c r="L1111" s="44">
        <f>IFERROR(VLOOKUP($C1111,'World Cup GK'!B:AE,16,FALSE),0)</f>
        <v>0</v>
      </c>
      <c r="M1111" s="44">
        <f>IFERROR(VLOOKUP($C1111,'World Cup GK'!B:AE,19,FALSE),0)</f>
        <v>0</v>
      </c>
      <c r="N1111" s="44">
        <f>IFERROR(VLOOKUP($C1111,'World Cup GK'!B:AE,14,FALSE),0)</f>
        <v>0</v>
      </c>
      <c r="O1111" s="44">
        <f>IFERROR(VLOOKUP($C1111,'World Cup GK'!B:AE,11,FALSE),0)</f>
        <v>0</v>
      </c>
      <c r="P1111" s="43">
        <f t="shared" si="290"/>
        <v>2.1745999999999999</v>
      </c>
      <c r="S1111" s="24"/>
      <c r="T1111" s="265" t="s">
        <v>101</v>
      </c>
      <c r="U1111" s="23" t="s">
        <v>634</v>
      </c>
      <c r="V1111" s="30"/>
      <c r="W1111" s="23">
        <v>262</v>
      </c>
      <c r="X1111" s="23">
        <v>0</v>
      </c>
      <c r="Y1111" s="23">
        <v>0</v>
      </c>
      <c r="Z1111" s="41">
        <v>0</v>
      </c>
      <c r="AA1111" s="23">
        <v>0</v>
      </c>
      <c r="AB1111" s="23">
        <v>0</v>
      </c>
      <c r="AC1111" s="44">
        <v>0</v>
      </c>
      <c r="AD1111" s="44">
        <v>0</v>
      </c>
      <c r="AE1111" s="44">
        <v>0</v>
      </c>
      <c r="AF1111" s="44">
        <v>0</v>
      </c>
      <c r="AG1111" s="43">
        <v>2.1745999999999999</v>
      </c>
      <c r="AI1111" s="24"/>
      <c r="AJ1111" s="265" t="s">
        <v>101</v>
      </c>
      <c r="AK1111" s="23" t="s">
        <v>634</v>
      </c>
      <c r="AL1111" s="30"/>
      <c r="AM1111" s="397">
        <f t="shared" si="296"/>
        <v>0</v>
      </c>
      <c r="AN1111" s="397">
        <f t="shared" si="297"/>
        <v>0</v>
      </c>
      <c r="AO1111" s="397">
        <f t="shared" si="297"/>
        <v>0</v>
      </c>
      <c r="AP1111" s="397">
        <f t="shared" si="298"/>
        <v>0</v>
      </c>
      <c r="AQ1111" s="397">
        <f t="shared" si="298"/>
        <v>0</v>
      </c>
      <c r="AR1111" s="397">
        <f t="shared" si="298"/>
        <v>0</v>
      </c>
      <c r="AS1111" s="397">
        <f t="shared" si="298"/>
        <v>0</v>
      </c>
      <c r="AT1111" s="397">
        <f t="shared" si="299"/>
        <v>0</v>
      </c>
      <c r="AU1111" s="397">
        <f t="shared" si="299"/>
        <v>0</v>
      </c>
      <c r="AV1111" s="397">
        <f t="shared" si="299"/>
        <v>0</v>
      </c>
      <c r="AW1111" s="314">
        <f t="shared" si="300"/>
        <v>0</v>
      </c>
    </row>
    <row r="1112" spans="2:49" x14ac:dyDescent="0.25">
      <c r="B1112" s="24"/>
      <c r="C1112" s="265" t="s">
        <v>379</v>
      </c>
      <c r="D1112" s="23" t="str">
        <f>IFERROR(VLOOKUP($C1112,'World Cup Players'!B:X,3,FALSE),0)</f>
        <v>nl Netherlands</v>
      </c>
      <c r="E1112" s="30"/>
      <c r="F1112" s="23">
        <f>IFERROR(VLOOKUP($C1112,'World Cup Players'!B:X,9,FALSE),0)</f>
        <v>390</v>
      </c>
      <c r="G1112" s="23">
        <f>IFERROR(VLOOKUP($C1112,'World Cup Players'!B:X,11,FALSE),0)</f>
        <v>0</v>
      </c>
      <c r="H1112" s="23">
        <f>IFERROR(VLOOKUP($C1112,'World Cup Players'!B:X,12,FALSE),0)</f>
        <v>2</v>
      </c>
      <c r="I1112" s="41">
        <f>IFERROR(VLOOKUP($C1112,'GAME WINNING GOALS'!A:B,2,FALSE),0)</f>
        <v>0</v>
      </c>
      <c r="J1112" s="23">
        <f>IFERROR(VLOOKUP($C1112,'World Cup Players'!B:X,17,FALSE),0)</f>
        <v>0</v>
      </c>
      <c r="K1112" s="23">
        <f>IFERROR(VLOOKUP($C1112,'World Cup Players'!B:X,18,FALSE),0)</f>
        <v>0</v>
      </c>
      <c r="L1112" s="44">
        <f>IFERROR(VLOOKUP($C1112,'World Cup GK'!B:AE,16,FALSE),0)</f>
        <v>0</v>
      </c>
      <c r="M1112" s="44">
        <f>IFERROR(VLOOKUP($C1112,'World Cup GK'!B:AE,19,FALSE),0)</f>
        <v>0</v>
      </c>
      <c r="N1112" s="44">
        <f>IFERROR(VLOOKUP($C1112,'World Cup GK'!B:AE,14,FALSE),0)</f>
        <v>0</v>
      </c>
      <c r="O1112" s="44">
        <f>IFERROR(VLOOKUP($C1112,'World Cup GK'!B:AE,11,FALSE),0)</f>
        <v>0</v>
      </c>
      <c r="P1112" s="43">
        <f t="shared" si="290"/>
        <v>5.2370000000000001</v>
      </c>
      <c r="S1112" s="24"/>
      <c r="T1112" s="265" t="s">
        <v>379</v>
      </c>
      <c r="U1112" s="23" t="s">
        <v>647</v>
      </c>
      <c r="V1112" s="30"/>
      <c r="W1112" s="23">
        <v>390</v>
      </c>
      <c r="X1112" s="23">
        <v>0</v>
      </c>
      <c r="Y1112" s="23">
        <v>2</v>
      </c>
      <c r="Z1112" s="41">
        <v>0</v>
      </c>
      <c r="AA1112" s="23">
        <v>0</v>
      </c>
      <c r="AB1112" s="23">
        <v>0</v>
      </c>
      <c r="AC1112" s="44">
        <v>0</v>
      </c>
      <c r="AD1112" s="44">
        <v>0</v>
      </c>
      <c r="AE1112" s="44">
        <v>0</v>
      </c>
      <c r="AF1112" s="44">
        <v>0</v>
      </c>
      <c r="AG1112" s="43">
        <v>5.2370000000000001</v>
      </c>
      <c r="AI1112" s="24"/>
      <c r="AJ1112" s="265" t="s">
        <v>379</v>
      </c>
      <c r="AK1112" s="23" t="s">
        <v>647</v>
      </c>
      <c r="AL1112" s="30"/>
      <c r="AM1112" s="397">
        <f t="shared" si="296"/>
        <v>0</v>
      </c>
      <c r="AN1112" s="397">
        <f t="shared" si="297"/>
        <v>0</v>
      </c>
      <c r="AO1112" s="397">
        <f t="shared" si="297"/>
        <v>0</v>
      </c>
      <c r="AP1112" s="397">
        <f t="shared" si="298"/>
        <v>0</v>
      </c>
      <c r="AQ1112" s="397">
        <f t="shared" si="298"/>
        <v>0</v>
      </c>
      <c r="AR1112" s="397">
        <f t="shared" si="298"/>
        <v>0</v>
      </c>
      <c r="AS1112" s="397">
        <f t="shared" si="298"/>
        <v>0</v>
      </c>
      <c r="AT1112" s="397">
        <f t="shared" si="299"/>
        <v>0</v>
      </c>
      <c r="AU1112" s="397">
        <f t="shared" si="299"/>
        <v>0</v>
      </c>
      <c r="AV1112" s="397">
        <f t="shared" si="299"/>
        <v>0</v>
      </c>
      <c r="AW1112" s="314">
        <f t="shared" si="300"/>
        <v>0</v>
      </c>
    </row>
    <row r="1113" spans="2:49" x14ac:dyDescent="0.25">
      <c r="B1113" s="24"/>
      <c r="C1113" s="265" t="s">
        <v>421</v>
      </c>
      <c r="D1113" s="23" t="str">
        <f>IFERROR(VLOOKUP($C1113,'World Cup Players'!B:X,3,FALSE),0)</f>
        <v>ar Argentina</v>
      </c>
      <c r="E1113" s="30"/>
      <c r="F1113" s="23">
        <f>IFERROR(VLOOKUP($C1113,'World Cup Players'!B:X,9,FALSE),0)</f>
        <v>690</v>
      </c>
      <c r="G1113" s="23">
        <f>IFERROR(VLOOKUP($C1113,'World Cup Players'!B:X,11,FALSE),0)</f>
        <v>0</v>
      </c>
      <c r="H1113" s="23">
        <f>IFERROR(VLOOKUP($C1113,'World Cup Players'!B:X,12,FALSE),0)</f>
        <v>0</v>
      </c>
      <c r="I1113" s="41">
        <f>IFERROR(VLOOKUP($C1113,'GAME WINNING GOALS'!A:B,2,FALSE),0)</f>
        <v>0</v>
      </c>
      <c r="J1113" s="23">
        <f>IFERROR(VLOOKUP($C1113,'World Cup Players'!B:X,17,FALSE),0)</f>
        <v>0</v>
      </c>
      <c r="K1113" s="23">
        <f>IFERROR(VLOOKUP($C1113,'World Cup Players'!B:X,18,FALSE),0)</f>
        <v>0</v>
      </c>
      <c r="L1113" s="44">
        <f>IFERROR(VLOOKUP($C1113,'World Cup GK'!B:AE,16,FALSE),0)</f>
        <v>7</v>
      </c>
      <c r="M1113" s="44">
        <f>IFERROR(VLOOKUP($C1113,'World Cup GK'!B:AE,19,FALSE),0)</f>
        <v>2</v>
      </c>
      <c r="N1113" s="44">
        <f>IFERROR(VLOOKUP($C1113,'World Cup GK'!B:AE,14,FALSE),0)</f>
        <v>9</v>
      </c>
      <c r="O1113" s="44">
        <f>IFERROR(VLOOKUP($C1113,'World Cup GK'!B:AE,11,FALSE),0)</f>
        <v>7</v>
      </c>
      <c r="P1113" s="43">
        <f t="shared" si="290"/>
        <v>14.777000000000001</v>
      </c>
      <c r="S1113" s="24"/>
      <c r="T1113" s="265" t="s">
        <v>421</v>
      </c>
      <c r="U1113" s="23" t="s">
        <v>1404</v>
      </c>
      <c r="V1113" s="30"/>
      <c r="W1113" s="23">
        <v>480</v>
      </c>
      <c r="X1113" s="23">
        <v>0</v>
      </c>
      <c r="Y1113" s="23">
        <v>0</v>
      </c>
      <c r="Z1113" s="41">
        <v>0</v>
      </c>
      <c r="AA1113" s="23">
        <v>0</v>
      </c>
      <c r="AB1113" s="23">
        <v>0</v>
      </c>
      <c r="AC1113" s="44">
        <v>5</v>
      </c>
      <c r="AD1113" s="44">
        <v>2</v>
      </c>
      <c r="AE1113" s="44">
        <v>4</v>
      </c>
      <c r="AF1113" s="44">
        <v>5</v>
      </c>
      <c r="AG1113" s="43">
        <v>10.534000000000001</v>
      </c>
      <c r="AI1113" s="24"/>
      <c r="AJ1113" s="265" t="s">
        <v>421</v>
      </c>
      <c r="AK1113" s="23" t="s">
        <v>1404</v>
      </c>
      <c r="AL1113" s="30"/>
      <c r="AM1113" s="397">
        <f t="shared" si="296"/>
        <v>210</v>
      </c>
      <c r="AN1113" s="397">
        <f t="shared" si="297"/>
        <v>0</v>
      </c>
      <c r="AO1113" s="397">
        <f t="shared" si="297"/>
        <v>0</v>
      </c>
      <c r="AP1113" s="397">
        <f t="shared" si="298"/>
        <v>0</v>
      </c>
      <c r="AQ1113" s="397">
        <f t="shared" si="298"/>
        <v>0</v>
      </c>
      <c r="AR1113" s="397">
        <f t="shared" si="298"/>
        <v>0</v>
      </c>
      <c r="AS1113" s="397">
        <f t="shared" si="298"/>
        <v>2</v>
      </c>
      <c r="AT1113" s="397">
        <f t="shared" si="299"/>
        <v>0</v>
      </c>
      <c r="AU1113" s="397">
        <f t="shared" si="299"/>
        <v>5</v>
      </c>
      <c r="AV1113" s="397">
        <f t="shared" si="299"/>
        <v>2</v>
      </c>
      <c r="AW1113" s="314">
        <f>P1113-AG1113</f>
        <v>4.2430000000000003</v>
      </c>
    </row>
    <row r="1114" spans="2:49" x14ac:dyDescent="0.25">
      <c r="B1114" s="24"/>
      <c r="C1114" s="265" t="s">
        <v>269</v>
      </c>
      <c r="D1114" s="23" t="str">
        <f>IFERROR(VLOOKUP($C1114,'World Cup Players'!B:X,3,FALSE),0)</f>
        <v>pt Portugal</v>
      </c>
      <c r="E1114" s="30"/>
      <c r="F1114" s="23">
        <f>IFERROR(VLOOKUP($C1114,'World Cup Players'!B:X,9,FALSE),0)</f>
        <v>450</v>
      </c>
      <c r="G1114" s="23">
        <f>IFERROR(VLOOKUP($C1114,'World Cup Players'!B:X,11,FALSE),0)</f>
        <v>0</v>
      </c>
      <c r="H1114" s="23">
        <f>IFERROR(VLOOKUP($C1114,'World Cup Players'!B:X,12,FALSE),0)</f>
        <v>0</v>
      </c>
      <c r="I1114" s="41">
        <f>IFERROR(VLOOKUP($C1114,'GAME WINNING GOALS'!A:B,2,FALSE),0)</f>
        <v>0</v>
      </c>
      <c r="J1114" s="23">
        <f>IFERROR(VLOOKUP($C1114,'World Cup Players'!B:X,17,FALSE),0)</f>
        <v>0</v>
      </c>
      <c r="K1114" s="23">
        <f>IFERROR(VLOOKUP($C1114,'World Cup Players'!B:X,18,FALSE),0)</f>
        <v>0</v>
      </c>
      <c r="L1114" s="44">
        <f>IFERROR(VLOOKUP($C1114,'World Cup GK'!B:AE,16,FALSE),0)</f>
        <v>2</v>
      </c>
      <c r="M1114" s="44">
        <f>IFERROR(VLOOKUP($C1114,'World Cup GK'!B:AE,19,FALSE),0)</f>
        <v>2</v>
      </c>
      <c r="N1114" s="44">
        <f>IFERROR(VLOOKUP($C1114,'World Cup GK'!B:AE,14,FALSE),0)</f>
        <v>19</v>
      </c>
      <c r="O1114" s="44">
        <f>IFERROR(VLOOKUP($C1114,'World Cup GK'!B:AE,11,FALSE),0)</f>
        <v>3</v>
      </c>
      <c r="P1114" s="43">
        <f t="shared" si="290"/>
        <v>10.785</v>
      </c>
      <c r="S1114" s="24"/>
      <c r="T1114" s="265" t="s">
        <v>269</v>
      </c>
      <c r="U1114" s="23" t="s">
        <v>1545</v>
      </c>
      <c r="V1114" s="30"/>
      <c r="W1114" s="23">
        <v>450</v>
      </c>
      <c r="X1114" s="23">
        <v>0</v>
      </c>
      <c r="Y1114" s="23">
        <v>0</v>
      </c>
      <c r="Z1114" s="41">
        <v>0</v>
      </c>
      <c r="AA1114" s="23">
        <v>0</v>
      </c>
      <c r="AB1114" s="23">
        <v>0</v>
      </c>
      <c r="AC1114" s="44">
        <v>2</v>
      </c>
      <c r="AD1114" s="44">
        <v>2</v>
      </c>
      <c r="AE1114" s="44">
        <v>19</v>
      </c>
      <c r="AF1114" s="44">
        <v>3</v>
      </c>
      <c r="AG1114" s="43">
        <v>10.785</v>
      </c>
      <c r="AI1114" s="24"/>
      <c r="AJ1114" s="265" t="s">
        <v>269</v>
      </c>
      <c r="AK1114" s="23" t="s">
        <v>1545</v>
      </c>
      <c r="AL1114" s="30"/>
      <c r="AM1114" s="397">
        <f t="shared" si="296"/>
        <v>0</v>
      </c>
      <c r="AN1114" s="397">
        <f t="shared" si="297"/>
        <v>0</v>
      </c>
      <c r="AO1114" s="397">
        <f t="shared" si="297"/>
        <v>0</v>
      </c>
      <c r="AP1114" s="397">
        <f t="shared" si="298"/>
        <v>0</v>
      </c>
      <c r="AQ1114" s="397">
        <f t="shared" si="298"/>
        <v>0</v>
      </c>
      <c r="AR1114" s="397">
        <f t="shared" si="298"/>
        <v>0</v>
      </c>
      <c r="AS1114" s="397">
        <f t="shared" si="298"/>
        <v>0</v>
      </c>
      <c r="AT1114" s="397">
        <f t="shared" si="299"/>
        <v>0</v>
      </c>
      <c r="AU1114" s="397">
        <f t="shared" si="299"/>
        <v>0</v>
      </c>
      <c r="AV1114" s="397">
        <f t="shared" si="299"/>
        <v>0</v>
      </c>
      <c r="AW1114" s="314">
        <f t="shared" si="300"/>
        <v>0</v>
      </c>
    </row>
    <row r="1115" spans="2:49" x14ac:dyDescent="0.25">
      <c r="B1115" s="24"/>
      <c r="C1115" s="265" t="s">
        <v>400</v>
      </c>
      <c r="D1115" s="23" t="str">
        <f>IFERROR(VLOOKUP($C1115,'World Cup Players'!B:X,3,FALSE),0)</f>
        <v>ma Morocco</v>
      </c>
      <c r="E1115" s="30"/>
      <c r="F1115" s="23">
        <f>IFERROR(VLOOKUP($C1115,'World Cup Players'!B:X,9,FALSE),0)</f>
        <v>570</v>
      </c>
      <c r="G1115" s="23">
        <f>IFERROR(VLOOKUP($C1115,'World Cup Players'!B:X,11,FALSE),0)</f>
        <v>0</v>
      </c>
      <c r="H1115" s="23">
        <f>IFERROR(VLOOKUP($C1115,'World Cup Players'!B:X,12,FALSE),0)</f>
        <v>0</v>
      </c>
      <c r="I1115" s="23">
        <f>IFERROR(VLOOKUP($C1115,'GAME WINNING GOALS'!A:B,2,FALSE),0)</f>
        <v>0</v>
      </c>
      <c r="J1115" s="23">
        <f>IFERROR(VLOOKUP($C1115,'World Cup Players'!B:X,17,FALSE),0)</f>
        <v>0</v>
      </c>
      <c r="K1115" s="23">
        <f>IFERROR(VLOOKUP($C1115,'World Cup Players'!B:X,18,FALSE),0)</f>
        <v>0</v>
      </c>
      <c r="L1115" s="44">
        <f>IFERROR(VLOOKUP($C1115,'World Cup GK'!B:AE,16,FALSE),0)</f>
        <v>3</v>
      </c>
      <c r="M1115" s="44">
        <f>IFERROR(VLOOKUP($C1115,'World Cup GK'!B:AE,19,FALSE),0)</f>
        <v>2</v>
      </c>
      <c r="N1115" s="44">
        <f>IFERROR(VLOOKUP($C1115,'World Cup GK'!B:AE,14,FALSE),0)</f>
        <v>14</v>
      </c>
      <c r="O1115" s="44">
        <f>IFERROR(VLOOKUP($C1115,'World Cup GK'!B:AE,11,FALSE),0)</f>
        <v>6</v>
      </c>
      <c r="P1115" s="43">
        <f t="shared" si="290"/>
        <v>11.031000000000001</v>
      </c>
      <c r="S1115" s="24"/>
      <c r="T1115" s="265" t="s">
        <v>400</v>
      </c>
      <c r="U1115" s="23" t="s">
        <v>992</v>
      </c>
      <c r="V1115" s="30"/>
      <c r="W1115" s="23">
        <v>480</v>
      </c>
      <c r="X1115" s="23">
        <v>0</v>
      </c>
      <c r="Y1115" s="23">
        <v>0</v>
      </c>
      <c r="Z1115" s="23">
        <v>0</v>
      </c>
      <c r="AA1115" s="23">
        <v>0</v>
      </c>
      <c r="AB1115" s="23">
        <v>0</v>
      </c>
      <c r="AC1115" s="44">
        <v>3</v>
      </c>
      <c r="AD1115" s="44">
        <v>2</v>
      </c>
      <c r="AE1115" s="44">
        <v>9</v>
      </c>
      <c r="AF1115" s="44">
        <v>4</v>
      </c>
      <c r="AG1115" s="43">
        <v>9.7840000000000007</v>
      </c>
      <c r="AI1115" s="24"/>
      <c r="AJ1115" s="265" t="s">
        <v>400</v>
      </c>
      <c r="AK1115" s="23" t="s">
        <v>992</v>
      </c>
      <c r="AL1115" s="30"/>
      <c r="AM1115" s="397">
        <f t="shared" si="296"/>
        <v>90</v>
      </c>
      <c r="AN1115" s="397">
        <f t="shared" si="297"/>
        <v>0</v>
      </c>
      <c r="AO1115" s="397">
        <f t="shared" si="297"/>
        <v>0</v>
      </c>
      <c r="AP1115" s="397">
        <f t="shared" si="298"/>
        <v>0</v>
      </c>
      <c r="AQ1115" s="397">
        <f t="shared" si="298"/>
        <v>0</v>
      </c>
      <c r="AR1115" s="397">
        <f t="shared" si="298"/>
        <v>0</v>
      </c>
      <c r="AS1115" s="397">
        <f t="shared" si="298"/>
        <v>0</v>
      </c>
      <c r="AT1115" s="397">
        <f t="shared" si="299"/>
        <v>0</v>
      </c>
      <c r="AU1115" s="397">
        <f t="shared" si="299"/>
        <v>5</v>
      </c>
      <c r="AV1115" s="397">
        <f t="shared" si="299"/>
        <v>2</v>
      </c>
      <c r="AW1115" s="314">
        <f t="shared" ref="AW1115:AW1116" si="303">P1115-AG1115</f>
        <v>1.2469999999999999</v>
      </c>
    </row>
    <row r="1116" spans="2:49" x14ac:dyDescent="0.25">
      <c r="B1116" s="24"/>
      <c r="C1116" s="265" t="s">
        <v>765</v>
      </c>
      <c r="D1116" s="23" t="str">
        <f>IFERROR(VLOOKUP($C1116,'World Cup Players'!B:X,3,FALSE),0)</f>
        <v>no Norway</v>
      </c>
      <c r="E1116" s="30"/>
      <c r="F1116" s="23">
        <f>IFERROR(VLOOKUP($C1116,'World Cup Players'!B:X,9,FALSE),0)</f>
        <v>480</v>
      </c>
      <c r="G1116" s="23">
        <f>IFERROR(VLOOKUP($C1116,'World Cup Players'!B:X,11,FALSE),0)</f>
        <v>0</v>
      </c>
      <c r="H1116" s="23">
        <f>IFERROR(VLOOKUP($C1116,'World Cup Players'!B:X,12,FALSE),0)</f>
        <v>0</v>
      </c>
      <c r="I1116" s="23">
        <f>IFERROR(VLOOKUP($C1116,'GAME WINNING GOALS'!A:B,2,FALSE),0)</f>
        <v>0</v>
      </c>
      <c r="J1116" s="23">
        <f>IFERROR(VLOOKUP($C1116,'World Cup Players'!B:X,17,FALSE),0)</f>
        <v>0</v>
      </c>
      <c r="K1116" s="23">
        <f>IFERROR(VLOOKUP($C1116,'World Cup Players'!B:X,18,FALSE),0)</f>
        <v>0</v>
      </c>
      <c r="L1116" s="44">
        <f>IFERROR(VLOOKUP($C1116,'World Cup GK'!B:AE,16,FALSE),0)</f>
        <v>4</v>
      </c>
      <c r="M1116" s="44">
        <f>IFERROR(VLOOKUP($C1116,'World Cup GK'!B:AE,19,FALSE),0)</f>
        <v>0</v>
      </c>
      <c r="N1116" s="44">
        <f>IFERROR(VLOOKUP($C1116,'World Cup GK'!B:AE,14,FALSE),0)</f>
        <v>15</v>
      </c>
      <c r="O1116" s="44">
        <f>IFERROR(VLOOKUP($C1116,'World Cup GK'!B:AE,11,FALSE),0)</f>
        <v>7</v>
      </c>
      <c r="P1116" s="43">
        <f t="shared" si="290"/>
        <v>9.234</v>
      </c>
      <c r="S1116" s="24"/>
      <c r="T1116" s="265" t="s">
        <v>765</v>
      </c>
      <c r="U1116" s="23" t="s">
        <v>1397</v>
      </c>
      <c r="V1116" s="30"/>
      <c r="W1116" s="23">
        <v>360</v>
      </c>
      <c r="X1116" s="23">
        <v>0</v>
      </c>
      <c r="Y1116" s="23">
        <v>0</v>
      </c>
      <c r="Z1116" s="23">
        <v>0</v>
      </c>
      <c r="AA1116" s="23">
        <v>0</v>
      </c>
      <c r="AB1116" s="23">
        <v>0</v>
      </c>
      <c r="AC1116" s="44">
        <v>4</v>
      </c>
      <c r="AD1116" s="44">
        <v>0</v>
      </c>
      <c r="AE1116" s="44">
        <v>9</v>
      </c>
      <c r="AF1116" s="44">
        <v>5</v>
      </c>
      <c r="AG1116" s="43">
        <v>7.5380000000000003</v>
      </c>
      <c r="AI1116" s="24"/>
      <c r="AJ1116" s="265" t="s">
        <v>765</v>
      </c>
      <c r="AK1116" s="23" t="s">
        <v>1397</v>
      </c>
      <c r="AL1116" s="30"/>
      <c r="AM1116" s="397">
        <f t="shared" si="296"/>
        <v>120</v>
      </c>
      <c r="AN1116" s="397">
        <f t="shared" si="297"/>
        <v>0</v>
      </c>
      <c r="AO1116" s="397">
        <f t="shared" si="297"/>
        <v>0</v>
      </c>
      <c r="AP1116" s="397">
        <f t="shared" si="298"/>
        <v>0</v>
      </c>
      <c r="AQ1116" s="397">
        <f t="shared" si="298"/>
        <v>0</v>
      </c>
      <c r="AR1116" s="397">
        <f t="shared" si="298"/>
        <v>0</v>
      </c>
      <c r="AS1116" s="397">
        <f t="shared" si="298"/>
        <v>0</v>
      </c>
      <c r="AT1116" s="397">
        <f t="shared" si="299"/>
        <v>0</v>
      </c>
      <c r="AU1116" s="397">
        <f t="shared" si="299"/>
        <v>6</v>
      </c>
      <c r="AV1116" s="397">
        <f t="shared" si="299"/>
        <v>2</v>
      </c>
      <c r="AW1116" s="314">
        <f t="shared" si="303"/>
        <v>1.6959999999999997</v>
      </c>
    </row>
    <row r="1117" spans="2:49" x14ac:dyDescent="0.25">
      <c r="B1117" s="24"/>
      <c r="C1117" s="294" t="s">
        <v>764</v>
      </c>
      <c r="D1117" s="23" t="str">
        <f>IFERROR(VLOOKUP($C1117,'World Cup Players'!B:X,3,FALSE),0)</f>
        <v>ca Canada</v>
      </c>
      <c r="E1117" s="30"/>
      <c r="F1117" s="23">
        <f>IFERROR(VLOOKUP($C1117,'World Cup Players'!B:X,9,FALSE),0)</f>
        <v>450</v>
      </c>
      <c r="G1117" s="23">
        <f>IFERROR(VLOOKUP($C1117,'World Cup Players'!B:X,11,FALSE),0)</f>
        <v>0</v>
      </c>
      <c r="H1117" s="23">
        <f>IFERROR(VLOOKUP($C1117,'World Cup Players'!B:X,12,FALSE),0)</f>
        <v>0</v>
      </c>
      <c r="I1117" s="23">
        <f>IFERROR(VLOOKUP($C1117,'GAME WINNING GOALS'!A:B,2,FALSE),0)</f>
        <v>0</v>
      </c>
      <c r="J1117" s="23">
        <f>IFERROR(VLOOKUP($C1117,'World Cup Players'!#REF!,16,FALSE),0)</f>
        <v>0</v>
      </c>
      <c r="K1117" s="23">
        <f>IFERROR(VLOOKUP($C1117,'World Cup Players'!#REF!,16,FALSE),0)</f>
        <v>0</v>
      </c>
      <c r="L1117" s="44">
        <f>IFERROR(VLOOKUP($C1117,'World Cup GK'!B:AE,16,FALSE),0)</f>
        <v>2</v>
      </c>
      <c r="M1117" s="44">
        <f>IFERROR(VLOOKUP($C1117,'World Cup GK'!B:AE,19,FALSE),0)</f>
        <v>2</v>
      </c>
      <c r="N1117" s="44">
        <f>IFERROR(VLOOKUP($C1117,'World Cup GK'!B:AE,14,FALSE),0)</f>
        <v>6</v>
      </c>
      <c r="O1117" s="44">
        <f>IFERROR(VLOOKUP($C1117,'World Cup GK'!B:AE,11,FALSE),0)</f>
        <v>6</v>
      </c>
      <c r="P1117" s="43">
        <f t="shared" si="290"/>
        <v>7.4349999999999987</v>
      </c>
      <c r="S1117" s="24"/>
      <c r="T1117" s="294" t="s">
        <v>764</v>
      </c>
      <c r="U1117" s="23" t="s">
        <v>887</v>
      </c>
      <c r="V1117" s="30"/>
      <c r="W1117" s="23">
        <v>450</v>
      </c>
      <c r="X1117" s="23">
        <v>0</v>
      </c>
      <c r="Y1117" s="23">
        <v>0</v>
      </c>
      <c r="Z1117" s="23">
        <v>0</v>
      </c>
      <c r="AA1117" s="23">
        <v>0</v>
      </c>
      <c r="AB1117" s="23">
        <v>0</v>
      </c>
      <c r="AC1117" s="44">
        <v>2</v>
      </c>
      <c r="AD1117" s="44">
        <v>2</v>
      </c>
      <c r="AE1117" s="44">
        <v>6</v>
      </c>
      <c r="AF1117" s="44">
        <v>6</v>
      </c>
      <c r="AG1117" s="43">
        <v>7.4349999999999987</v>
      </c>
      <c r="AI1117" s="24"/>
      <c r="AJ1117" s="294" t="s">
        <v>764</v>
      </c>
      <c r="AK1117" s="23" t="s">
        <v>887</v>
      </c>
      <c r="AL1117" s="30"/>
      <c r="AM1117" s="397">
        <f t="shared" si="296"/>
        <v>0</v>
      </c>
      <c r="AN1117" s="397">
        <f t="shared" si="297"/>
        <v>0</v>
      </c>
      <c r="AO1117" s="397">
        <f t="shared" si="297"/>
        <v>0</v>
      </c>
      <c r="AP1117" s="397">
        <f t="shared" si="298"/>
        <v>0</v>
      </c>
      <c r="AQ1117" s="397">
        <f t="shared" si="298"/>
        <v>0</v>
      </c>
      <c r="AR1117" s="397">
        <f t="shared" si="298"/>
        <v>0</v>
      </c>
      <c r="AS1117" s="397">
        <f t="shared" si="298"/>
        <v>0</v>
      </c>
      <c r="AT1117" s="397">
        <f t="shared" si="299"/>
        <v>0</v>
      </c>
      <c r="AU1117" s="397">
        <f t="shared" si="299"/>
        <v>0</v>
      </c>
      <c r="AV1117" s="397">
        <f t="shared" si="299"/>
        <v>0</v>
      </c>
      <c r="AW1117" s="314">
        <f t="shared" si="300"/>
        <v>0</v>
      </c>
    </row>
    <row r="1118" spans="2:49" x14ac:dyDescent="0.25">
      <c r="B1118" s="24"/>
      <c r="C1118" s="265" t="s">
        <v>133</v>
      </c>
      <c r="D1118" s="23">
        <f>IFERROR(VLOOKUP($C1118,'World Cup Players'!B:X,3,FALSE),0)</f>
        <v>0</v>
      </c>
      <c r="E1118" s="30"/>
      <c r="L1118" s="44"/>
      <c r="M1118" s="44"/>
      <c r="N1118" s="44"/>
      <c r="O1118" s="44"/>
      <c r="S1118" s="24"/>
      <c r="T1118" s="265" t="s">
        <v>133</v>
      </c>
      <c r="U1118" s="23">
        <v>0</v>
      </c>
      <c r="V1118" s="30"/>
      <c r="W1118" s="23">
        <v>0</v>
      </c>
      <c r="X1118" s="23">
        <v>0</v>
      </c>
      <c r="Y1118" s="23">
        <v>0</v>
      </c>
      <c r="Z1118" s="23">
        <v>0</v>
      </c>
      <c r="AA1118" s="23">
        <v>0</v>
      </c>
      <c r="AB1118" s="23">
        <v>0</v>
      </c>
      <c r="AC1118" s="44">
        <v>0</v>
      </c>
      <c r="AD1118" s="44">
        <v>0</v>
      </c>
      <c r="AE1118" s="44">
        <v>0</v>
      </c>
      <c r="AF1118" s="44">
        <v>0</v>
      </c>
      <c r="AG1118" s="43">
        <v>0</v>
      </c>
      <c r="AI1118" s="24"/>
      <c r="AJ1118" s="265" t="s">
        <v>133</v>
      </c>
      <c r="AK1118" s="23">
        <v>0</v>
      </c>
      <c r="AL1118" s="30"/>
      <c r="AM1118" s="397">
        <f t="shared" si="296"/>
        <v>0</v>
      </c>
      <c r="AN1118" s="397">
        <f t="shared" si="297"/>
        <v>0</v>
      </c>
      <c r="AO1118" s="397">
        <f t="shared" si="297"/>
        <v>0</v>
      </c>
      <c r="AP1118" s="397">
        <f t="shared" si="298"/>
        <v>0</v>
      </c>
      <c r="AQ1118" s="397">
        <f t="shared" si="298"/>
        <v>0</v>
      </c>
      <c r="AR1118" s="397">
        <f t="shared" si="298"/>
        <v>0</v>
      </c>
      <c r="AS1118" s="397">
        <f t="shared" si="298"/>
        <v>0</v>
      </c>
      <c r="AT1118" s="397">
        <f t="shared" si="299"/>
        <v>0</v>
      </c>
      <c r="AU1118" s="397">
        <f t="shared" si="299"/>
        <v>0</v>
      </c>
      <c r="AV1118" s="397">
        <f t="shared" si="299"/>
        <v>0</v>
      </c>
      <c r="AW1118" s="314">
        <f t="shared" ref="AW1118:AW1124" si="304">P1118-AG1118</f>
        <v>0</v>
      </c>
    </row>
    <row r="1119" spans="2:49" x14ac:dyDescent="0.25">
      <c r="B1119" s="24"/>
      <c r="C1119" s="265" t="s">
        <v>158</v>
      </c>
      <c r="D1119" s="23">
        <f>IFERROR(VLOOKUP($C1119,'World Cup Players'!B:X,3,FALSE),0)</f>
        <v>0</v>
      </c>
      <c r="E1119" s="30"/>
      <c r="L1119" s="44"/>
      <c r="M1119" s="44"/>
      <c r="N1119" s="44"/>
      <c r="O1119" s="44"/>
      <c r="S1119" s="24"/>
      <c r="T1119" s="265" t="s">
        <v>158</v>
      </c>
      <c r="U1119" s="23">
        <v>0</v>
      </c>
      <c r="V1119" s="30"/>
      <c r="W1119" s="23">
        <v>0</v>
      </c>
      <c r="X1119" s="23">
        <v>0</v>
      </c>
      <c r="Y1119" s="23">
        <v>0</v>
      </c>
      <c r="Z1119" s="23">
        <v>0</v>
      </c>
      <c r="AA1119" s="23">
        <v>0</v>
      </c>
      <c r="AB1119" s="23">
        <v>0</v>
      </c>
      <c r="AC1119" s="44">
        <v>0</v>
      </c>
      <c r="AD1119" s="44">
        <v>0</v>
      </c>
      <c r="AE1119" s="44">
        <v>0</v>
      </c>
      <c r="AF1119" s="44">
        <v>0</v>
      </c>
      <c r="AG1119" s="43">
        <v>0</v>
      </c>
      <c r="AI1119" s="24"/>
      <c r="AJ1119" s="265" t="s">
        <v>158</v>
      </c>
      <c r="AK1119" s="23">
        <v>0</v>
      </c>
      <c r="AL1119" s="30"/>
      <c r="AM1119" s="397">
        <f t="shared" si="296"/>
        <v>0</v>
      </c>
      <c r="AN1119" s="397">
        <f t="shared" si="297"/>
        <v>0</v>
      </c>
      <c r="AO1119" s="397">
        <f t="shared" si="297"/>
        <v>0</v>
      </c>
      <c r="AP1119" s="397">
        <f t="shared" si="298"/>
        <v>0</v>
      </c>
      <c r="AQ1119" s="397">
        <f t="shared" si="298"/>
        <v>0</v>
      </c>
      <c r="AR1119" s="397">
        <f t="shared" si="298"/>
        <v>0</v>
      </c>
      <c r="AS1119" s="397">
        <f t="shared" si="298"/>
        <v>0</v>
      </c>
      <c r="AT1119" s="397">
        <f t="shared" si="299"/>
        <v>0</v>
      </c>
      <c r="AU1119" s="397">
        <f t="shared" si="299"/>
        <v>0</v>
      </c>
      <c r="AV1119" s="397">
        <f t="shared" si="299"/>
        <v>0</v>
      </c>
      <c r="AW1119" s="314">
        <f t="shared" si="304"/>
        <v>0</v>
      </c>
    </row>
    <row r="1120" spans="2:49" x14ac:dyDescent="0.25">
      <c r="B1120" s="24"/>
      <c r="C1120" s="265" t="s">
        <v>155</v>
      </c>
      <c r="D1120" s="23">
        <f>IFERROR(VLOOKUP($C1120,'World Cup Players'!B:X,3,FALSE),0)</f>
        <v>0</v>
      </c>
      <c r="E1120" s="30"/>
      <c r="L1120" s="44"/>
      <c r="M1120" s="44"/>
      <c r="N1120" s="44"/>
      <c r="O1120" s="44"/>
      <c r="S1120" s="24"/>
      <c r="T1120" s="265" t="s">
        <v>155</v>
      </c>
      <c r="U1120" s="23">
        <v>0</v>
      </c>
      <c r="V1120" s="30"/>
      <c r="W1120" s="23">
        <v>0</v>
      </c>
      <c r="X1120" s="23">
        <v>0</v>
      </c>
      <c r="Y1120" s="23">
        <v>0</v>
      </c>
      <c r="Z1120" s="23">
        <v>0</v>
      </c>
      <c r="AA1120" s="23">
        <v>0</v>
      </c>
      <c r="AB1120" s="23">
        <v>0</v>
      </c>
      <c r="AC1120" s="44">
        <v>0</v>
      </c>
      <c r="AD1120" s="44">
        <v>0</v>
      </c>
      <c r="AE1120" s="44">
        <v>0</v>
      </c>
      <c r="AF1120" s="44">
        <v>0</v>
      </c>
      <c r="AG1120" s="43">
        <v>0</v>
      </c>
      <c r="AI1120" s="24"/>
      <c r="AJ1120" s="265" t="s">
        <v>155</v>
      </c>
      <c r="AK1120" s="23">
        <v>0</v>
      </c>
      <c r="AL1120" s="30"/>
      <c r="AM1120" s="397">
        <f t="shared" si="296"/>
        <v>0</v>
      </c>
      <c r="AN1120" s="397">
        <f t="shared" si="297"/>
        <v>0</v>
      </c>
      <c r="AO1120" s="397">
        <f t="shared" si="297"/>
        <v>0</v>
      </c>
      <c r="AP1120" s="397">
        <f t="shared" si="298"/>
        <v>0</v>
      </c>
      <c r="AQ1120" s="397">
        <f t="shared" si="298"/>
        <v>0</v>
      </c>
      <c r="AR1120" s="397">
        <f t="shared" si="298"/>
        <v>0</v>
      </c>
      <c r="AS1120" s="397">
        <f t="shared" si="298"/>
        <v>0</v>
      </c>
      <c r="AT1120" s="397">
        <f t="shared" si="299"/>
        <v>0</v>
      </c>
      <c r="AU1120" s="397">
        <f t="shared" si="299"/>
        <v>0</v>
      </c>
      <c r="AV1120" s="397">
        <f t="shared" si="299"/>
        <v>0</v>
      </c>
      <c r="AW1120" s="314">
        <f t="shared" si="304"/>
        <v>0</v>
      </c>
    </row>
    <row r="1121" spans="2:49" x14ac:dyDescent="0.25">
      <c r="B1121" s="24" t="s">
        <v>792</v>
      </c>
      <c r="C1121" s="283"/>
      <c r="D1121" s="35">
        <f t="shared" ref="D1121:E1121" si="305">SUM(D1122:D1147)</f>
        <v>0</v>
      </c>
      <c r="E1121" s="35">
        <f t="shared" si="305"/>
        <v>0</v>
      </c>
      <c r="F1121" s="35">
        <f>SUM(F1122:F1151)</f>
        <v>11082</v>
      </c>
      <c r="G1121" s="35">
        <f t="shared" ref="G1121:O1121" si="306">SUM(G1122:G1151)</f>
        <v>33</v>
      </c>
      <c r="H1121" s="35">
        <f t="shared" si="306"/>
        <v>17</v>
      </c>
      <c r="I1121" s="35">
        <f t="shared" si="306"/>
        <v>13</v>
      </c>
      <c r="J1121" s="35">
        <f t="shared" si="306"/>
        <v>5</v>
      </c>
      <c r="K1121" s="35">
        <f t="shared" si="306"/>
        <v>1</v>
      </c>
      <c r="L1121" s="35">
        <f>SUM(L1122:L1151)</f>
        <v>17</v>
      </c>
      <c r="M1121" s="35">
        <f t="shared" si="306"/>
        <v>13</v>
      </c>
      <c r="N1121" s="35">
        <f t="shared" si="306"/>
        <v>42</v>
      </c>
      <c r="O1121" s="35">
        <f t="shared" si="306"/>
        <v>22</v>
      </c>
      <c r="P1121" s="43">
        <f t="shared" si="290"/>
        <v>186.13059999999999</v>
      </c>
      <c r="S1121" s="24" t="s">
        <v>792</v>
      </c>
      <c r="T1121" s="283"/>
      <c r="U1121" s="35">
        <v>0</v>
      </c>
      <c r="V1121" s="35">
        <v>0</v>
      </c>
      <c r="W1121" s="35">
        <v>9717</v>
      </c>
      <c r="X1121" s="35">
        <v>31</v>
      </c>
      <c r="Y1121" s="35">
        <v>13</v>
      </c>
      <c r="Z1121" s="35">
        <v>12</v>
      </c>
      <c r="AA1121" s="35">
        <v>5</v>
      </c>
      <c r="AB1121" s="35">
        <v>1</v>
      </c>
      <c r="AC1121" s="35">
        <v>16</v>
      </c>
      <c r="AD1121" s="35">
        <v>12</v>
      </c>
      <c r="AE1121" s="35">
        <v>37</v>
      </c>
      <c r="AF1121" s="35">
        <v>19</v>
      </c>
      <c r="AG1121" s="43">
        <v>165.55109999999999</v>
      </c>
      <c r="AI1121" s="24" t="s">
        <v>792</v>
      </c>
      <c r="AJ1121" s="283"/>
      <c r="AK1121" s="35">
        <v>0</v>
      </c>
      <c r="AL1121" s="35">
        <v>0</v>
      </c>
      <c r="AM1121" s="397">
        <f t="shared" si="296"/>
        <v>1365</v>
      </c>
      <c r="AN1121" s="397">
        <f t="shared" si="297"/>
        <v>2</v>
      </c>
      <c r="AO1121" s="397">
        <f t="shared" si="297"/>
        <v>4</v>
      </c>
      <c r="AP1121" s="397">
        <f t="shared" si="298"/>
        <v>1</v>
      </c>
      <c r="AQ1121" s="397">
        <f t="shared" si="298"/>
        <v>0</v>
      </c>
      <c r="AR1121" s="397">
        <f t="shared" si="298"/>
        <v>0</v>
      </c>
      <c r="AS1121" s="397">
        <f t="shared" si="298"/>
        <v>1</v>
      </c>
      <c r="AT1121" s="397">
        <f t="shared" si="299"/>
        <v>1</v>
      </c>
      <c r="AU1121" s="397">
        <f t="shared" si="299"/>
        <v>5</v>
      </c>
      <c r="AV1121" s="397">
        <f t="shared" si="299"/>
        <v>3</v>
      </c>
      <c r="AW1121" s="314">
        <f t="shared" si="304"/>
        <v>20.579499999999996</v>
      </c>
    </row>
    <row r="1122" spans="2:49" x14ac:dyDescent="0.25">
      <c r="B1122" s="24"/>
      <c r="C1122" s="265" t="s">
        <v>211</v>
      </c>
      <c r="D1122" s="23" t="str">
        <f>IFERROR(VLOOKUP($C1122,'World Cup Players'!B:X,3,FALSE),0)</f>
        <v>ar Argentina</v>
      </c>
      <c r="E1122" s="30"/>
      <c r="F1122" s="23">
        <f>IFERROR(VLOOKUP($C1122,'World Cup Players'!B:X,9,FALSE),0)</f>
        <v>620</v>
      </c>
      <c r="G1122" s="23">
        <f>IFERROR(VLOOKUP($C1122,'World Cup Players'!B:X,11,FALSE),0)</f>
        <v>8</v>
      </c>
      <c r="H1122" s="23">
        <f>IFERROR(VLOOKUP($C1122,'World Cup Players'!B:X,12,FALSE),0)</f>
        <v>4</v>
      </c>
      <c r="I1122" s="23">
        <f>IFERROR(VLOOKUP($C1122,'GAME WINNING GOALS'!A:B,2,FALSE),0)</f>
        <v>2</v>
      </c>
      <c r="J1122" s="23">
        <f>IFERROR(VLOOKUP($C1122,'World Cup Players'!B:X,17,FALSE),0)</f>
        <v>0</v>
      </c>
      <c r="K1122" s="23">
        <f>IFERROR(VLOOKUP($C1122,'World Cup Players'!B:X,18,FALSE),0)</f>
        <v>0</v>
      </c>
      <c r="L1122" s="44">
        <f>IFERROR(VLOOKUP($C1122,'World Cup GK'!B:AE,16,FALSE),0)</f>
        <v>0</v>
      </c>
      <c r="M1122" s="44">
        <f>IFERROR(VLOOKUP($C1122,'World Cup GK'!B:AE,19,FALSE),0)</f>
        <v>0</v>
      </c>
      <c r="N1122" s="44">
        <f>IFERROR(VLOOKUP($C1122,'World Cup GK'!B:AE,14,FALSE),0)</f>
        <v>0</v>
      </c>
      <c r="O1122" s="44">
        <f>IFERROR(VLOOKUP($C1122,'World Cup GK'!B:AE,11,FALSE),0)</f>
        <v>0</v>
      </c>
      <c r="P1122" s="43">
        <f t="shared" si="290"/>
        <v>19.146000000000001</v>
      </c>
      <c r="S1122" s="24"/>
      <c r="T1122" s="265" t="s">
        <v>211</v>
      </c>
      <c r="U1122" s="23" t="s">
        <v>1404</v>
      </c>
      <c r="V1122" s="30"/>
      <c r="W1122" s="23">
        <v>410</v>
      </c>
      <c r="X1122" s="23">
        <v>8</v>
      </c>
      <c r="Y1122" s="23">
        <v>1</v>
      </c>
      <c r="Z1122" s="23">
        <v>2</v>
      </c>
      <c r="AA1122" s="23">
        <v>0</v>
      </c>
      <c r="AB1122" s="23">
        <v>0</v>
      </c>
      <c r="AC1122" s="44">
        <v>0</v>
      </c>
      <c r="AD1122" s="44">
        <v>0</v>
      </c>
      <c r="AE1122" s="44">
        <v>0</v>
      </c>
      <c r="AF1122" s="44">
        <v>0</v>
      </c>
      <c r="AG1122" s="43">
        <v>14.403</v>
      </c>
      <c r="AI1122" s="24"/>
      <c r="AJ1122" s="265" t="s">
        <v>211</v>
      </c>
      <c r="AK1122" s="23" t="s">
        <v>1404</v>
      </c>
      <c r="AL1122" s="30"/>
      <c r="AM1122" s="397">
        <f t="shared" si="296"/>
        <v>210</v>
      </c>
      <c r="AN1122" s="397">
        <f t="shared" si="297"/>
        <v>0</v>
      </c>
      <c r="AO1122" s="397">
        <f t="shared" si="297"/>
        <v>3</v>
      </c>
      <c r="AP1122" s="397">
        <f t="shared" si="298"/>
        <v>0</v>
      </c>
      <c r="AQ1122" s="397">
        <f t="shared" si="298"/>
        <v>0</v>
      </c>
      <c r="AR1122" s="397">
        <f t="shared" si="298"/>
        <v>0</v>
      </c>
      <c r="AS1122" s="397">
        <f t="shared" si="298"/>
        <v>0</v>
      </c>
      <c r="AT1122" s="397">
        <f t="shared" si="299"/>
        <v>0</v>
      </c>
      <c r="AU1122" s="397">
        <f t="shared" si="299"/>
        <v>0</v>
      </c>
      <c r="AV1122" s="397">
        <f t="shared" si="299"/>
        <v>0</v>
      </c>
      <c r="AW1122" s="314">
        <f t="shared" si="304"/>
        <v>4.7430000000000003</v>
      </c>
    </row>
    <row r="1123" spans="2:49" x14ac:dyDescent="0.25">
      <c r="B1123" s="24"/>
      <c r="C1123" s="265" t="s">
        <v>5</v>
      </c>
      <c r="D1123" s="23" t="str">
        <f>IFERROR(VLOOKUP($C1123,'World Cup Players'!B:X,3,FALSE),0)</f>
        <v>eng England</v>
      </c>
      <c r="E1123" s="30"/>
      <c r="F1123" s="23">
        <f>IFERROR(VLOOKUP($C1123,'World Cup Players'!B:X,9,FALSE),0)</f>
        <v>652</v>
      </c>
      <c r="G1123" s="23">
        <f>IFERROR(VLOOKUP($C1123,'World Cup Players'!B:X,11,FALSE),0)</f>
        <v>6</v>
      </c>
      <c r="H1123" s="23">
        <f>IFERROR(VLOOKUP($C1123,'World Cup Players'!B:X,12,FALSE),0)</f>
        <v>1</v>
      </c>
      <c r="I1123" s="23">
        <f>IFERROR(VLOOKUP($C1123,'GAME WINNING GOALS'!A:B,2,FALSE),0)</f>
        <v>2</v>
      </c>
      <c r="J1123" s="23">
        <f>IFERROR(VLOOKUP($C1123,'World Cup Players'!B:X,17,FALSE),0)</f>
        <v>0</v>
      </c>
      <c r="K1123" s="23">
        <f>IFERROR(VLOOKUP($C1123,'World Cup Players'!B:X,18,FALSE),0)</f>
        <v>0</v>
      </c>
      <c r="L1123" s="44">
        <f>IFERROR(VLOOKUP($C1123,'World Cup GK'!B:AE,16,FALSE),0)</f>
        <v>0</v>
      </c>
      <c r="M1123" s="44">
        <f>IFERROR(VLOOKUP($C1123,'World Cup GK'!B:AE,19,FALSE),0)</f>
        <v>0</v>
      </c>
      <c r="N1123" s="44">
        <f>IFERROR(VLOOKUP($C1123,'World Cup GK'!B:AE,14,FALSE),0)</f>
        <v>0</v>
      </c>
      <c r="O1123" s="44">
        <f>IFERROR(VLOOKUP($C1123,'World Cup GK'!B:AE,11,FALSE),0)</f>
        <v>0</v>
      </c>
      <c r="P1123" s="43">
        <f t="shared" si="290"/>
        <v>14.4116</v>
      </c>
      <c r="S1123" s="24"/>
      <c r="T1123" s="265" t="s">
        <v>5</v>
      </c>
      <c r="U1123" s="23" t="s">
        <v>1542</v>
      </c>
      <c r="V1123" s="30"/>
      <c r="W1123" s="23">
        <v>442</v>
      </c>
      <c r="X1123" s="23">
        <v>6</v>
      </c>
      <c r="Y1123" s="23">
        <v>1</v>
      </c>
      <c r="Z1123" s="23">
        <v>2</v>
      </c>
      <c r="AA1123" s="23">
        <v>0</v>
      </c>
      <c r="AB1123" s="23">
        <v>0</v>
      </c>
      <c r="AC1123" s="44">
        <v>0</v>
      </c>
      <c r="AD1123" s="44">
        <v>0</v>
      </c>
      <c r="AE1123" s="44">
        <v>0</v>
      </c>
      <c r="AF1123" s="44">
        <v>0</v>
      </c>
      <c r="AG1123" s="43">
        <v>12.6686</v>
      </c>
      <c r="AI1123" s="24"/>
      <c r="AJ1123" s="265" t="s">
        <v>5</v>
      </c>
      <c r="AK1123" s="23" t="s">
        <v>1542</v>
      </c>
      <c r="AL1123" s="30"/>
      <c r="AM1123" s="397">
        <f t="shared" si="296"/>
        <v>210</v>
      </c>
      <c r="AN1123" s="397">
        <f t="shared" si="297"/>
        <v>0</v>
      </c>
      <c r="AO1123" s="397">
        <f t="shared" si="297"/>
        <v>0</v>
      </c>
      <c r="AP1123" s="397">
        <f t="shared" si="298"/>
        <v>0</v>
      </c>
      <c r="AQ1123" s="397">
        <f t="shared" si="298"/>
        <v>0</v>
      </c>
      <c r="AR1123" s="397">
        <f t="shared" si="298"/>
        <v>0</v>
      </c>
      <c r="AS1123" s="397">
        <f t="shared" si="298"/>
        <v>0</v>
      </c>
      <c r="AT1123" s="397">
        <f t="shared" si="299"/>
        <v>0</v>
      </c>
      <c r="AU1123" s="397">
        <f t="shared" si="299"/>
        <v>0</v>
      </c>
      <c r="AV1123" s="397">
        <f t="shared" si="299"/>
        <v>0</v>
      </c>
      <c r="AW1123" s="314">
        <f t="shared" si="304"/>
        <v>1.7430000000000003</v>
      </c>
    </row>
    <row r="1124" spans="2:49" x14ac:dyDescent="0.25">
      <c r="B1124" s="24"/>
      <c r="C1124" s="265" t="s">
        <v>689</v>
      </c>
      <c r="D1124" s="23" t="str">
        <f>IFERROR(VLOOKUP($C1124,'World Cup Players'!B:X,3,FALSE),0)</f>
        <v>no Norway</v>
      </c>
      <c r="E1124" s="30"/>
      <c r="F1124" s="23">
        <f>IFERROR(VLOOKUP($C1124,'World Cup Players'!B:X,9,FALSE),0)</f>
        <v>465</v>
      </c>
      <c r="G1124" s="23">
        <f>IFERROR(VLOOKUP($C1124,'World Cup Players'!B:X,11,FALSE),0)</f>
        <v>7</v>
      </c>
      <c r="H1124" s="23">
        <f>IFERROR(VLOOKUP($C1124,'World Cup Players'!B:X,12,FALSE),0)</f>
        <v>0</v>
      </c>
      <c r="I1124" s="23">
        <f>IFERROR(VLOOKUP($C1124,'GAME WINNING GOALS'!A:B,2,FALSE),0)</f>
        <v>4</v>
      </c>
      <c r="J1124" s="23">
        <f>IFERROR(VLOOKUP($C1124,'World Cup Players'!B:X,17,FALSE),0)</f>
        <v>0</v>
      </c>
      <c r="K1124" s="23">
        <f>IFERROR(VLOOKUP($C1124,'World Cup Players'!B:X,18,FALSE),0)</f>
        <v>0</v>
      </c>
      <c r="L1124" s="44">
        <f>IFERROR(VLOOKUP($C1124,'World Cup GK'!B:AE,16,FALSE),0)</f>
        <v>0</v>
      </c>
      <c r="M1124" s="44">
        <f>IFERROR(VLOOKUP($C1124,'World Cup GK'!B:AE,19,FALSE),0)</f>
        <v>0</v>
      </c>
      <c r="N1124" s="44">
        <f>IFERROR(VLOOKUP($C1124,'World Cup GK'!B:AE,14,FALSE),0)</f>
        <v>0</v>
      </c>
      <c r="O1124" s="44">
        <f>IFERROR(VLOOKUP($C1124,'World Cup GK'!B:AE,11,FALSE),0)</f>
        <v>0</v>
      </c>
      <c r="P1124" s="43">
        <f t="shared" si="290"/>
        <v>14.859500000000001</v>
      </c>
      <c r="S1124" s="24"/>
      <c r="T1124" s="265" t="s">
        <v>689</v>
      </c>
      <c r="U1124" s="23" t="s">
        <v>1397</v>
      </c>
      <c r="V1124" s="30"/>
      <c r="W1124" s="23">
        <v>360</v>
      </c>
      <c r="X1124" s="23">
        <v>7</v>
      </c>
      <c r="Y1124" s="23">
        <v>0</v>
      </c>
      <c r="Z1124" s="23">
        <v>4</v>
      </c>
      <c r="AA1124" s="23">
        <v>0</v>
      </c>
      <c r="AB1124" s="23">
        <v>0</v>
      </c>
      <c r="AC1124" s="44">
        <v>0</v>
      </c>
      <c r="AD1124" s="44">
        <v>0</v>
      </c>
      <c r="AE1124" s="44">
        <v>0</v>
      </c>
      <c r="AF1124" s="44">
        <v>0</v>
      </c>
      <c r="AG1124" s="43">
        <v>13.988</v>
      </c>
      <c r="AI1124" s="24"/>
      <c r="AJ1124" s="265" t="s">
        <v>689</v>
      </c>
      <c r="AK1124" s="23" t="s">
        <v>1397</v>
      </c>
      <c r="AL1124" s="30"/>
      <c r="AM1124" s="397">
        <f t="shared" si="296"/>
        <v>105</v>
      </c>
      <c r="AN1124" s="397">
        <f t="shared" si="297"/>
        <v>0</v>
      </c>
      <c r="AO1124" s="397">
        <f t="shared" si="297"/>
        <v>0</v>
      </c>
      <c r="AP1124" s="397">
        <f t="shared" si="298"/>
        <v>0</v>
      </c>
      <c r="AQ1124" s="397">
        <f t="shared" si="298"/>
        <v>0</v>
      </c>
      <c r="AR1124" s="397">
        <f t="shared" si="298"/>
        <v>0</v>
      </c>
      <c r="AS1124" s="397">
        <f t="shared" si="298"/>
        <v>0</v>
      </c>
      <c r="AT1124" s="397">
        <f t="shared" si="299"/>
        <v>0</v>
      </c>
      <c r="AU1124" s="397">
        <f t="shared" si="299"/>
        <v>0</v>
      </c>
      <c r="AV1124" s="397">
        <f t="shared" si="299"/>
        <v>0</v>
      </c>
      <c r="AW1124" s="314">
        <f t="shared" si="304"/>
        <v>0.87150000000000105</v>
      </c>
    </row>
    <row r="1125" spans="2:49" x14ac:dyDescent="0.25">
      <c r="B1125" s="42"/>
      <c r="C1125" s="265" t="s">
        <v>249</v>
      </c>
      <c r="D1125" s="23" t="str">
        <f>IFERROR(VLOOKUP($C1125,'World Cup Players'!B:X,3,FALSE),0)</f>
        <v>br Brazil</v>
      </c>
      <c r="E1125" s="30"/>
      <c r="F1125" s="23">
        <f>IFERROR(VLOOKUP($C1125,'World Cup Players'!B:X,9,FALSE),0)</f>
        <v>129</v>
      </c>
      <c r="G1125" s="23">
        <f>IFERROR(VLOOKUP($C1125,'World Cup Players'!B:X,11,FALSE),0)</f>
        <v>0</v>
      </c>
      <c r="H1125" s="23">
        <f>IFERROR(VLOOKUP($C1125,'World Cup Players'!B:X,12,FALSE),0)</f>
        <v>0</v>
      </c>
      <c r="I1125" s="23">
        <f>IFERROR(VLOOKUP($C1125,'GAME WINNING GOALS'!A:B,2,FALSE),0)</f>
        <v>0</v>
      </c>
      <c r="J1125" s="23">
        <f>IFERROR(VLOOKUP($C1125,'World Cup Players'!B:X,17,FALSE),0)</f>
        <v>0</v>
      </c>
      <c r="K1125" s="23">
        <f>IFERROR(VLOOKUP($C1125,'World Cup Players'!B:X,18,FALSE),0)</f>
        <v>0</v>
      </c>
      <c r="L1125" s="44">
        <f>IFERROR(VLOOKUP($C1125,'World Cup GK'!B:AE,16,FALSE),0)</f>
        <v>0</v>
      </c>
      <c r="M1125" s="44">
        <f>IFERROR(VLOOKUP($C1125,'World Cup GK'!B:AE,19,FALSE),0)</f>
        <v>0</v>
      </c>
      <c r="N1125" s="44">
        <f>IFERROR(VLOOKUP($C1125,'World Cup GK'!B:AE,14,FALSE),0)</f>
        <v>0</v>
      </c>
      <c r="O1125" s="44">
        <f>IFERROR(VLOOKUP($C1125,'World Cup GK'!B:AE,11,FALSE),0)</f>
        <v>0</v>
      </c>
      <c r="P1125" s="43">
        <f t="shared" si="290"/>
        <v>1.0707</v>
      </c>
      <c r="S1125" s="42"/>
      <c r="T1125" s="265" t="s">
        <v>249</v>
      </c>
      <c r="U1125" s="23" t="s">
        <v>989</v>
      </c>
      <c r="V1125" s="30"/>
      <c r="W1125" s="23">
        <v>129</v>
      </c>
      <c r="X1125" s="23">
        <v>0</v>
      </c>
      <c r="Y1125" s="23">
        <v>0</v>
      </c>
      <c r="Z1125" s="23">
        <v>0</v>
      </c>
      <c r="AA1125" s="23">
        <v>0</v>
      </c>
      <c r="AB1125" s="23">
        <v>0</v>
      </c>
      <c r="AC1125" s="44">
        <v>0</v>
      </c>
      <c r="AD1125" s="44">
        <v>0</v>
      </c>
      <c r="AE1125" s="44">
        <v>0</v>
      </c>
      <c r="AF1125" s="44">
        <v>0</v>
      </c>
      <c r="AG1125" s="43">
        <v>1.0707</v>
      </c>
      <c r="AI1125" s="42"/>
      <c r="AJ1125" s="265" t="s">
        <v>249</v>
      </c>
      <c r="AK1125" s="23" t="s">
        <v>989</v>
      </c>
      <c r="AL1125" s="30"/>
      <c r="AM1125" s="397">
        <f t="shared" si="296"/>
        <v>0</v>
      </c>
      <c r="AN1125" s="397">
        <f t="shared" si="297"/>
        <v>0</v>
      </c>
      <c r="AO1125" s="397">
        <f t="shared" si="297"/>
        <v>0</v>
      </c>
      <c r="AP1125" s="397">
        <f t="shared" si="298"/>
        <v>0</v>
      </c>
      <c r="AQ1125" s="397">
        <f t="shared" si="298"/>
        <v>0</v>
      </c>
      <c r="AR1125" s="397">
        <f t="shared" si="298"/>
        <v>0</v>
      </c>
      <c r="AS1125" s="397">
        <f t="shared" si="298"/>
        <v>0</v>
      </c>
      <c r="AT1125" s="397">
        <f t="shared" si="299"/>
        <v>0</v>
      </c>
      <c r="AU1125" s="397">
        <f t="shared" si="299"/>
        <v>0</v>
      </c>
      <c r="AV1125" s="397">
        <f t="shared" si="299"/>
        <v>0</v>
      </c>
      <c r="AW1125" s="314">
        <f t="shared" si="300"/>
        <v>0</v>
      </c>
    </row>
    <row r="1126" spans="2:49" x14ac:dyDescent="0.25">
      <c r="B1126" s="42"/>
      <c r="C1126" s="265" t="s">
        <v>697</v>
      </c>
      <c r="D1126" s="23" t="str">
        <f>IFERROR(VLOOKUP($C1126,'World Cup Players'!B:X,3,FALSE),0)</f>
        <v>co Colombia</v>
      </c>
      <c r="E1126" s="30"/>
      <c r="F1126" s="23">
        <f>IFERROR(VLOOKUP($C1126,'World Cup Players'!B:X,9,FALSE),0)</f>
        <v>478</v>
      </c>
      <c r="G1126" s="23">
        <f>IFERROR(VLOOKUP($C1126,'World Cup Players'!B:X,11,FALSE),0)</f>
        <v>1</v>
      </c>
      <c r="H1126" s="23">
        <f>IFERROR(VLOOKUP($C1126,'World Cup Players'!B:X,12,FALSE),0)</f>
        <v>1</v>
      </c>
      <c r="I1126" s="23">
        <f>IFERROR(VLOOKUP($C1126,'GAME WINNING GOALS'!A:B,2,FALSE),0)</f>
        <v>1</v>
      </c>
      <c r="J1126" s="23">
        <f>IFERROR(VLOOKUP($C1126,'World Cup Players'!B:X,17,FALSE),0)</f>
        <v>0</v>
      </c>
      <c r="K1126" s="23">
        <f>IFERROR(VLOOKUP($C1126,'World Cup Players'!B:X,18,FALSE),0)</f>
        <v>0</v>
      </c>
      <c r="L1126" s="44">
        <f>IFERROR(VLOOKUP($C1126,'World Cup GK'!B:AE,16,FALSE),0)</f>
        <v>0</v>
      </c>
      <c r="M1126" s="44">
        <f>IFERROR(VLOOKUP($C1126,'World Cup GK'!B:AE,19,FALSE),0)</f>
        <v>0</v>
      </c>
      <c r="N1126" s="44">
        <f>IFERROR(VLOOKUP($C1126,'World Cup GK'!B:AE,14,FALSE),0)</f>
        <v>0</v>
      </c>
      <c r="O1126" s="44">
        <f>IFERROR(VLOOKUP($C1126,'World Cup GK'!B:AE,11,FALSE),0)</f>
        <v>0</v>
      </c>
      <c r="P1126" s="43">
        <f t="shared" si="290"/>
        <v>6.9673999999999996</v>
      </c>
      <c r="S1126" s="42"/>
      <c r="T1126" s="265" t="s">
        <v>697</v>
      </c>
      <c r="U1126" s="23" t="s">
        <v>1547</v>
      </c>
      <c r="V1126" s="30"/>
      <c r="W1126" s="23">
        <v>478</v>
      </c>
      <c r="X1126" s="23">
        <v>1</v>
      </c>
      <c r="Y1126" s="23">
        <v>1</v>
      </c>
      <c r="Z1126" s="23">
        <v>1</v>
      </c>
      <c r="AA1126" s="23">
        <v>0</v>
      </c>
      <c r="AB1126" s="23">
        <v>0</v>
      </c>
      <c r="AC1126" s="44">
        <v>0</v>
      </c>
      <c r="AD1126" s="44">
        <v>0</v>
      </c>
      <c r="AE1126" s="44">
        <v>0</v>
      </c>
      <c r="AF1126" s="44">
        <v>0</v>
      </c>
      <c r="AG1126" s="43">
        <v>6.9673999999999996</v>
      </c>
      <c r="AI1126" s="42"/>
      <c r="AJ1126" s="265" t="s">
        <v>697</v>
      </c>
      <c r="AK1126" s="23" t="s">
        <v>1547</v>
      </c>
      <c r="AL1126" s="30"/>
      <c r="AM1126" s="397">
        <f t="shared" si="296"/>
        <v>0</v>
      </c>
      <c r="AN1126" s="397">
        <f t="shared" si="297"/>
        <v>0</v>
      </c>
      <c r="AO1126" s="397">
        <f t="shared" si="297"/>
        <v>0</v>
      </c>
      <c r="AP1126" s="397">
        <f t="shared" si="298"/>
        <v>0</v>
      </c>
      <c r="AQ1126" s="397">
        <f t="shared" si="298"/>
        <v>0</v>
      </c>
      <c r="AR1126" s="397">
        <f t="shared" si="298"/>
        <v>0</v>
      </c>
      <c r="AS1126" s="397">
        <f t="shared" si="298"/>
        <v>0</v>
      </c>
      <c r="AT1126" s="397">
        <f t="shared" si="299"/>
        <v>0</v>
      </c>
      <c r="AU1126" s="397">
        <f t="shared" si="299"/>
        <v>0</v>
      </c>
      <c r="AV1126" s="397">
        <f t="shared" si="299"/>
        <v>0</v>
      </c>
      <c r="AW1126" s="314">
        <f t="shared" si="300"/>
        <v>0</v>
      </c>
    </row>
    <row r="1127" spans="2:49" x14ac:dyDescent="0.25">
      <c r="B1127" s="42"/>
      <c r="C1127" s="265" t="s">
        <v>467</v>
      </c>
      <c r="D1127" s="23" t="str">
        <f>IFERROR(VLOOKUP($C1127,'World Cup Players'!B:X,3,FALSE),0)</f>
        <v>es Spain</v>
      </c>
      <c r="E1127" s="30"/>
      <c r="F1127" s="23">
        <f>IFERROR(VLOOKUP($C1127,'World Cup Players'!B:X,9,FALSE),0)</f>
        <v>626</v>
      </c>
      <c r="G1127" s="23">
        <f>IFERROR(VLOOKUP($C1127,'World Cup Players'!B:X,11,FALSE),0)</f>
        <v>0</v>
      </c>
      <c r="H1127" s="23">
        <f>IFERROR(VLOOKUP($C1127,'World Cup Players'!B:X,12,FALSE),0)</f>
        <v>0</v>
      </c>
      <c r="I1127" s="23">
        <f>IFERROR(VLOOKUP($C1127,'GAME WINNING GOALS'!A:B,2,FALSE),0)</f>
        <v>0</v>
      </c>
      <c r="J1127" s="23">
        <f>IFERROR(VLOOKUP($C1127,'World Cup Players'!B:X,17,FALSE),0)</f>
        <v>0</v>
      </c>
      <c r="K1127" s="23">
        <f>IFERROR(VLOOKUP($C1127,'World Cup Players'!B:X,18,FALSE),0)</f>
        <v>0</v>
      </c>
      <c r="L1127" s="44">
        <f>IFERROR(VLOOKUP($C1127,'World Cup GK'!B:AE,16,FALSE),0)</f>
        <v>0</v>
      </c>
      <c r="M1127" s="44">
        <f>IFERROR(VLOOKUP($C1127,'World Cup GK'!B:AE,19,FALSE),0)</f>
        <v>0</v>
      </c>
      <c r="N1127" s="44">
        <f>IFERROR(VLOOKUP($C1127,'World Cup GK'!B:AE,14,FALSE),0)</f>
        <v>0</v>
      </c>
      <c r="O1127" s="44">
        <f>IFERROR(VLOOKUP($C1127,'World Cup GK'!B:AE,11,FALSE),0)</f>
        <v>0</v>
      </c>
      <c r="P1127" s="43">
        <f t="shared" si="290"/>
        <v>5.1958000000000002</v>
      </c>
      <c r="S1127" s="42"/>
      <c r="T1127" s="265" t="s">
        <v>467</v>
      </c>
      <c r="U1127" s="23" t="s">
        <v>1275</v>
      </c>
      <c r="V1127" s="30"/>
      <c r="W1127" s="23">
        <v>446</v>
      </c>
      <c r="X1127" s="23">
        <v>0</v>
      </c>
      <c r="Y1127" s="23">
        <v>0</v>
      </c>
      <c r="Z1127" s="23">
        <v>0</v>
      </c>
      <c r="AA1127" s="23">
        <v>0</v>
      </c>
      <c r="AB1127" s="23">
        <v>0</v>
      </c>
      <c r="AC1127" s="44">
        <v>0</v>
      </c>
      <c r="AD1127" s="44">
        <v>0</v>
      </c>
      <c r="AE1127" s="44">
        <v>0</v>
      </c>
      <c r="AF1127" s="44">
        <v>0</v>
      </c>
      <c r="AG1127" s="43">
        <v>3.7018</v>
      </c>
      <c r="AI1127" s="42"/>
      <c r="AJ1127" s="265" t="s">
        <v>467</v>
      </c>
      <c r="AK1127" s="23" t="s">
        <v>1275</v>
      </c>
      <c r="AL1127" s="30"/>
      <c r="AM1127" s="397">
        <f t="shared" si="296"/>
        <v>180</v>
      </c>
      <c r="AN1127" s="397">
        <f t="shared" si="297"/>
        <v>0</v>
      </c>
      <c r="AO1127" s="397">
        <f t="shared" si="297"/>
        <v>0</v>
      </c>
      <c r="AP1127" s="397">
        <f t="shared" si="298"/>
        <v>0</v>
      </c>
      <c r="AQ1127" s="397">
        <f t="shared" si="298"/>
        <v>0</v>
      </c>
      <c r="AR1127" s="397">
        <f t="shared" si="298"/>
        <v>0</v>
      </c>
      <c r="AS1127" s="397">
        <f t="shared" si="298"/>
        <v>0</v>
      </c>
      <c r="AT1127" s="397">
        <f t="shared" si="299"/>
        <v>0</v>
      </c>
      <c r="AU1127" s="397">
        <f t="shared" si="299"/>
        <v>0</v>
      </c>
      <c r="AV1127" s="397">
        <f t="shared" si="299"/>
        <v>0</v>
      </c>
      <c r="AW1127" s="314">
        <f>P1127-AG1127</f>
        <v>1.4940000000000002</v>
      </c>
    </row>
    <row r="1128" spans="2:49" x14ac:dyDescent="0.25">
      <c r="B1128" s="42"/>
      <c r="C1128" s="265" t="s">
        <v>491</v>
      </c>
      <c r="D1128" s="23" t="str">
        <f>IFERROR(VLOOKUP($C1128,'World Cup Players'!B:X,3,FALSE),0)</f>
        <v>pt Portugal</v>
      </c>
      <c r="E1128" s="30"/>
      <c r="F1128" s="23">
        <f>IFERROR(VLOOKUP($C1128,'World Cup Players'!B:X,9,FALSE),0)</f>
        <v>422</v>
      </c>
      <c r="G1128" s="23">
        <f>IFERROR(VLOOKUP($C1128,'World Cup Players'!B:X,11,FALSE),0)</f>
        <v>0</v>
      </c>
      <c r="H1128" s="23">
        <f>IFERROR(VLOOKUP($C1128,'World Cup Players'!B:X,12,FALSE),0)</f>
        <v>1</v>
      </c>
      <c r="I1128" s="23">
        <f>IFERROR(VLOOKUP($C1128,'GAME WINNING GOALS'!A:B,2,FALSE),0)</f>
        <v>0</v>
      </c>
      <c r="J1128" s="23">
        <f>IFERROR(VLOOKUP($C1128,'World Cup Players'!B:X,17,FALSE),0)</f>
        <v>0</v>
      </c>
      <c r="K1128" s="23">
        <f>IFERROR(VLOOKUP($C1128,'World Cup Players'!B:X,18,FALSE),0)</f>
        <v>0</v>
      </c>
      <c r="L1128" s="44">
        <f>IFERROR(VLOOKUP($C1128,'World Cup GK'!B:AE,16,FALSE),0)</f>
        <v>0</v>
      </c>
      <c r="M1128" s="44">
        <f>IFERROR(VLOOKUP($C1128,'World Cup GK'!B:AE,19,FALSE),0)</f>
        <v>0</v>
      </c>
      <c r="N1128" s="44">
        <f>IFERROR(VLOOKUP($C1128,'World Cup GK'!B:AE,14,FALSE),0)</f>
        <v>0</v>
      </c>
      <c r="O1128" s="44">
        <f>IFERROR(VLOOKUP($C1128,'World Cup GK'!B:AE,11,FALSE),0)</f>
        <v>0</v>
      </c>
      <c r="P1128" s="43">
        <f t="shared" si="290"/>
        <v>4.5026000000000002</v>
      </c>
      <c r="S1128" s="42"/>
      <c r="T1128" s="265" t="s">
        <v>491</v>
      </c>
      <c r="U1128" s="23" t="s">
        <v>1545</v>
      </c>
      <c r="V1128" s="30"/>
      <c r="W1128" s="23">
        <v>422</v>
      </c>
      <c r="X1128" s="23">
        <v>0</v>
      </c>
      <c r="Y1128" s="23">
        <v>1</v>
      </c>
      <c r="Z1128" s="23">
        <v>0</v>
      </c>
      <c r="AA1128" s="23">
        <v>0</v>
      </c>
      <c r="AB1128" s="23">
        <v>0</v>
      </c>
      <c r="AC1128" s="44">
        <v>0</v>
      </c>
      <c r="AD1128" s="44">
        <v>0</v>
      </c>
      <c r="AE1128" s="44">
        <v>0</v>
      </c>
      <c r="AF1128" s="44">
        <v>0</v>
      </c>
      <c r="AG1128" s="43">
        <v>4.5026000000000002</v>
      </c>
      <c r="AI1128" s="42"/>
      <c r="AJ1128" s="265" t="s">
        <v>491</v>
      </c>
      <c r="AK1128" s="23" t="s">
        <v>1545</v>
      </c>
      <c r="AL1128" s="30"/>
      <c r="AM1128" s="397">
        <f t="shared" si="296"/>
        <v>0</v>
      </c>
      <c r="AN1128" s="397">
        <f t="shared" si="297"/>
        <v>0</v>
      </c>
      <c r="AO1128" s="397">
        <f t="shared" si="297"/>
        <v>0</v>
      </c>
      <c r="AP1128" s="397">
        <f t="shared" si="298"/>
        <v>0</v>
      </c>
      <c r="AQ1128" s="397">
        <f t="shared" si="298"/>
        <v>0</v>
      </c>
      <c r="AR1128" s="397">
        <f t="shared" si="298"/>
        <v>0</v>
      </c>
      <c r="AS1128" s="397">
        <f t="shared" si="298"/>
        <v>0</v>
      </c>
      <c r="AT1128" s="397">
        <f t="shared" si="299"/>
        <v>0</v>
      </c>
      <c r="AU1128" s="397">
        <f t="shared" si="299"/>
        <v>0</v>
      </c>
      <c r="AV1128" s="397">
        <f t="shared" si="299"/>
        <v>0</v>
      </c>
      <c r="AW1128" s="314">
        <f t="shared" si="300"/>
        <v>0</v>
      </c>
    </row>
    <row r="1129" spans="2:49" x14ac:dyDescent="0.25">
      <c r="B1129" s="42"/>
      <c r="C1129" s="265" t="s">
        <v>535</v>
      </c>
      <c r="D1129" s="23" t="str">
        <f>IFERROR(VLOOKUP($C1129,'World Cup Players'!B:X,3,FALSE),0)</f>
        <v>de Germany</v>
      </c>
      <c r="E1129" s="30"/>
      <c r="F1129" s="23">
        <f>IFERROR(VLOOKUP($C1129,'World Cup Players'!B:X,9,FALSE),0)</f>
        <v>326</v>
      </c>
      <c r="G1129" s="23">
        <f>IFERROR(VLOOKUP($C1129,'World Cup Players'!B:X,11,FALSE),0)</f>
        <v>1</v>
      </c>
      <c r="H1129" s="23">
        <f>IFERROR(VLOOKUP($C1129,'World Cup Players'!B:X,12,FALSE),0)</f>
        <v>0</v>
      </c>
      <c r="I1129" s="23">
        <f>IFERROR(VLOOKUP($C1129,'GAME WINNING GOALS'!A:B,2,FALSE),0)</f>
        <v>0</v>
      </c>
      <c r="J1129" s="23">
        <f>IFERROR(VLOOKUP($C1129,'World Cup Players'!B:X,17,FALSE),0)</f>
        <v>0</v>
      </c>
      <c r="K1129" s="23">
        <f>IFERROR(VLOOKUP($C1129,'World Cup Players'!B:X,18,FALSE),0)</f>
        <v>0</v>
      </c>
      <c r="L1129" s="44">
        <f>IFERROR(VLOOKUP($C1129,'World Cup GK'!B:AE,16,FALSE),0)</f>
        <v>0</v>
      </c>
      <c r="M1129" s="44">
        <f>IFERROR(VLOOKUP($C1129,'World Cup GK'!B:AE,19,FALSE),0)</f>
        <v>0</v>
      </c>
      <c r="N1129" s="44">
        <f>IFERROR(VLOOKUP($C1129,'World Cup GK'!B:AE,14,FALSE),0)</f>
        <v>0</v>
      </c>
      <c r="O1129" s="44">
        <f>IFERROR(VLOOKUP($C1129,'World Cup GK'!B:AE,11,FALSE),0)</f>
        <v>0</v>
      </c>
      <c r="P1129" s="43">
        <f t="shared" si="290"/>
        <v>3.7058</v>
      </c>
      <c r="S1129" s="42"/>
      <c r="T1129" s="265" t="s">
        <v>535</v>
      </c>
      <c r="U1129" s="23" t="s">
        <v>634</v>
      </c>
      <c r="V1129" s="30"/>
      <c r="W1129" s="23">
        <v>326</v>
      </c>
      <c r="X1129" s="23">
        <v>1</v>
      </c>
      <c r="Y1129" s="23">
        <v>0</v>
      </c>
      <c r="Z1129" s="23">
        <v>0</v>
      </c>
      <c r="AA1129" s="23">
        <v>0</v>
      </c>
      <c r="AB1129" s="23">
        <v>0</v>
      </c>
      <c r="AC1129" s="44">
        <v>0</v>
      </c>
      <c r="AD1129" s="44">
        <v>0</v>
      </c>
      <c r="AE1129" s="44">
        <v>0</v>
      </c>
      <c r="AF1129" s="44">
        <v>0</v>
      </c>
      <c r="AG1129" s="43">
        <v>3.7058</v>
      </c>
      <c r="AI1129" s="42"/>
      <c r="AJ1129" s="265" t="s">
        <v>535</v>
      </c>
      <c r="AK1129" s="23" t="s">
        <v>634</v>
      </c>
      <c r="AL1129" s="30"/>
      <c r="AM1129" s="397">
        <f t="shared" si="296"/>
        <v>0</v>
      </c>
      <c r="AN1129" s="397">
        <f t="shared" si="297"/>
        <v>0</v>
      </c>
      <c r="AO1129" s="397">
        <f t="shared" si="297"/>
        <v>0</v>
      </c>
      <c r="AP1129" s="397">
        <f t="shared" si="298"/>
        <v>0</v>
      </c>
      <c r="AQ1129" s="397">
        <f t="shared" si="298"/>
        <v>0</v>
      </c>
      <c r="AR1129" s="397">
        <f t="shared" si="298"/>
        <v>0</v>
      </c>
      <c r="AS1129" s="397">
        <f t="shared" si="298"/>
        <v>0</v>
      </c>
      <c r="AT1129" s="397">
        <f t="shared" si="299"/>
        <v>0</v>
      </c>
      <c r="AU1129" s="397">
        <f t="shared" si="299"/>
        <v>0</v>
      </c>
      <c r="AV1129" s="397">
        <f t="shared" si="299"/>
        <v>0</v>
      </c>
      <c r="AW1129" s="314">
        <f t="shared" si="300"/>
        <v>0</v>
      </c>
    </row>
    <row r="1130" spans="2:49" x14ac:dyDescent="0.25">
      <c r="B1130" s="42"/>
      <c r="C1130" s="265" t="s">
        <v>215</v>
      </c>
      <c r="D1130" s="23" t="str">
        <f>IFERROR(VLOOKUP($C1130,'World Cup Players'!B:X,3,FALSE),0)</f>
        <v>kr Korea Republic</v>
      </c>
      <c r="E1130" s="30"/>
      <c r="F1130" s="23">
        <f>IFERROR(VLOOKUP($C1130,'World Cup Players'!B:X,9,FALSE),0)</f>
        <v>169</v>
      </c>
      <c r="G1130" s="23">
        <f>IFERROR(VLOOKUP($C1130,'World Cup Players'!B:X,11,FALSE),0)</f>
        <v>0</v>
      </c>
      <c r="H1130" s="23">
        <f>IFERROR(VLOOKUP($C1130,'World Cup Players'!B:X,12,FALSE),0)</f>
        <v>0</v>
      </c>
      <c r="I1130" s="23">
        <f>IFERROR(VLOOKUP($C1130,'GAME WINNING GOALS'!A:B,2,FALSE),0)</f>
        <v>0</v>
      </c>
      <c r="J1130" s="23">
        <f>IFERROR(VLOOKUP($C1130,'World Cup Players'!B:X,17,FALSE),0)</f>
        <v>0</v>
      </c>
      <c r="K1130" s="23">
        <f>IFERROR(VLOOKUP($C1130,'World Cup Players'!B:X,18,FALSE),0)</f>
        <v>0</v>
      </c>
      <c r="L1130" s="44">
        <f>IFERROR(VLOOKUP($C1130,'World Cup GK'!B:AE,16,FALSE),0)</f>
        <v>0</v>
      </c>
      <c r="M1130" s="44">
        <f>IFERROR(VLOOKUP($C1130,'World Cup GK'!B:AE,19,FALSE),0)</f>
        <v>0</v>
      </c>
      <c r="N1130" s="44">
        <f>IFERROR(VLOOKUP($C1130,'World Cup GK'!B:AE,14,FALSE),0)</f>
        <v>0</v>
      </c>
      <c r="O1130" s="44">
        <f>IFERROR(VLOOKUP($C1130,'World Cup GK'!B:AE,11,FALSE),0)</f>
        <v>0</v>
      </c>
      <c r="P1130" s="43">
        <f t="shared" si="290"/>
        <v>1.4027000000000001</v>
      </c>
      <c r="S1130" s="42"/>
      <c r="T1130" s="265" t="s">
        <v>215</v>
      </c>
      <c r="U1130" s="23" t="s">
        <v>824</v>
      </c>
      <c r="V1130" s="30"/>
      <c r="W1130" s="23">
        <v>169</v>
      </c>
      <c r="X1130" s="23">
        <v>0</v>
      </c>
      <c r="Y1130" s="23">
        <v>0</v>
      </c>
      <c r="Z1130" s="23">
        <v>0</v>
      </c>
      <c r="AA1130" s="23">
        <v>0</v>
      </c>
      <c r="AB1130" s="23">
        <v>0</v>
      </c>
      <c r="AC1130" s="44">
        <v>0</v>
      </c>
      <c r="AD1130" s="44">
        <v>0</v>
      </c>
      <c r="AE1130" s="44">
        <v>0</v>
      </c>
      <c r="AF1130" s="44">
        <v>0</v>
      </c>
      <c r="AG1130" s="43">
        <v>1.4027000000000001</v>
      </c>
      <c r="AI1130" s="42"/>
      <c r="AJ1130" s="265" t="s">
        <v>215</v>
      </c>
      <c r="AK1130" s="23" t="s">
        <v>824</v>
      </c>
      <c r="AL1130" s="30"/>
      <c r="AM1130" s="397">
        <f t="shared" si="296"/>
        <v>0</v>
      </c>
      <c r="AN1130" s="397">
        <f t="shared" si="297"/>
        <v>0</v>
      </c>
      <c r="AO1130" s="397">
        <f t="shared" si="297"/>
        <v>0</v>
      </c>
      <c r="AP1130" s="397">
        <f t="shared" si="298"/>
        <v>0</v>
      </c>
      <c r="AQ1130" s="397">
        <f t="shared" si="298"/>
        <v>0</v>
      </c>
      <c r="AR1130" s="397">
        <f t="shared" si="298"/>
        <v>0</v>
      </c>
      <c r="AS1130" s="397">
        <f t="shared" si="298"/>
        <v>0</v>
      </c>
      <c r="AT1130" s="397">
        <f t="shared" si="299"/>
        <v>0</v>
      </c>
      <c r="AU1130" s="397">
        <f t="shared" si="299"/>
        <v>0</v>
      </c>
      <c r="AV1130" s="397">
        <f t="shared" si="299"/>
        <v>0</v>
      </c>
      <c r="AW1130" s="314">
        <f t="shared" si="300"/>
        <v>0</v>
      </c>
    </row>
    <row r="1131" spans="2:49" x14ac:dyDescent="0.25">
      <c r="B1131" s="42"/>
      <c r="C1131" s="265" t="s">
        <v>225</v>
      </c>
      <c r="D1131" s="23" t="str">
        <f>IFERROR(VLOOKUP($C1131,'World Cup Players'!B:X,3,FALSE),0)</f>
        <v>eng England</v>
      </c>
      <c r="E1131" s="30"/>
      <c r="F1131" s="23">
        <f>IFERROR(VLOOKUP($C1131,'World Cup Players'!B:X,9,FALSE),0)</f>
        <v>602</v>
      </c>
      <c r="G1131" s="23">
        <f>IFERROR(VLOOKUP($C1131,'World Cup Players'!B:X,11,FALSE),0)</f>
        <v>6</v>
      </c>
      <c r="H1131" s="23">
        <f>IFERROR(VLOOKUP($C1131,'World Cup Players'!B:X,12,FALSE),0)</f>
        <v>1</v>
      </c>
      <c r="I1131" s="23">
        <f>IFERROR(VLOOKUP($C1131,'GAME WINNING GOALS'!A:B,2,FALSE),0)</f>
        <v>3</v>
      </c>
      <c r="J1131" s="23">
        <f>IFERROR(VLOOKUP($C1131,'World Cup Players'!B:X,17,FALSE),0)</f>
        <v>1</v>
      </c>
      <c r="K1131" s="23">
        <f>IFERROR(VLOOKUP($C1131,'World Cup Players'!B:X,18,FALSE),0)</f>
        <v>0</v>
      </c>
      <c r="L1131" s="44">
        <f>IFERROR(VLOOKUP($C1131,'World Cup GK'!B:AE,16,FALSE),0)</f>
        <v>0</v>
      </c>
      <c r="M1131" s="44">
        <f>IFERROR(VLOOKUP($C1131,'World Cup GK'!B:AE,19,FALSE),0)</f>
        <v>0</v>
      </c>
      <c r="N1131" s="44">
        <f>IFERROR(VLOOKUP($C1131,'World Cup GK'!B:AE,14,FALSE),0)</f>
        <v>0</v>
      </c>
      <c r="O1131" s="44">
        <f>IFERROR(VLOOKUP($C1131,'World Cup GK'!B:AE,11,FALSE),0)</f>
        <v>0</v>
      </c>
      <c r="P1131" s="43">
        <f t="shared" ref="P1131:P1194" si="307">SUM((F1131*0.0083)+G1131+H1131+I1131+L1131+M1131+(N1131*0.2))-((J1131*0.25)+(K1131*0.5))-(O1131*0.25)</f>
        <v>14.746600000000001</v>
      </c>
      <c r="S1131" s="42"/>
      <c r="T1131" s="265" t="s">
        <v>225</v>
      </c>
      <c r="U1131" s="23" t="s">
        <v>1542</v>
      </c>
      <c r="V1131" s="30"/>
      <c r="W1131" s="23">
        <v>402</v>
      </c>
      <c r="X1131" s="23">
        <v>4</v>
      </c>
      <c r="Y1131" s="23">
        <v>1</v>
      </c>
      <c r="Z1131" s="23">
        <v>2</v>
      </c>
      <c r="AA1131" s="23">
        <v>1</v>
      </c>
      <c r="AB1131" s="23">
        <v>0</v>
      </c>
      <c r="AC1131" s="44">
        <v>0</v>
      </c>
      <c r="AD1131" s="44">
        <v>0</v>
      </c>
      <c r="AE1131" s="44">
        <v>0</v>
      </c>
      <c r="AF1131" s="44">
        <v>0</v>
      </c>
      <c r="AG1131" s="43">
        <v>10.086600000000001</v>
      </c>
      <c r="AI1131" s="42"/>
      <c r="AJ1131" s="265" t="s">
        <v>225</v>
      </c>
      <c r="AK1131" s="23" t="s">
        <v>1542</v>
      </c>
      <c r="AL1131" s="30"/>
      <c r="AM1131" s="397">
        <f t="shared" si="296"/>
        <v>200</v>
      </c>
      <c r="AN1131" s="397">
        <f t="shared" si="297"/>
        <v>2</v>
      </c>
      <c r="AO1131" s="397">
        <f t="shared" si="297"/>
        <v>0</v>
      </c>
      <c r="AP1131" s="397">
        <f t="shared" si="298"/>
        <v>1</v>
      </c>
      <c r="AQ1131" s="397">
        <f t="shared" si="298"/>
        <v>0</v>
      </c>
      <c r="AR1131" s="397">
        <f t="shared" si="298"/>
        <v>0</v>
      </c>
      <c r="AS1131" s="397">
        <f t="shared" si="298"/>
        <v>0</v>
      </c>
      <c r="AT1131" s="397">
        <f t="shared" si="299"/>
        <v>0</v>
      </c>
      <c r="AU1131" s="397">
        <f t="shared" si="299"/>
        <v>0</v>
      </c>
      <c r="AV1131" s="397">
        <f t="shared" si="299"/>
        <v>0</v>
      </c>
      <c r="AW1131" s="314">
        <f>P1131-AG1131</f>
        <v>4.66</v>
      </c>
    </row>
    <row r="1132" spans="2:49" x14ac:dyDescent="0.25">
      <c r="B1132" s="42"/>
      <c r="C1132" s="278" t="s">
        <v>717</v>
      </c>
      <c r="D1132" s="23" t="str">
        <f>IFERROR(VLOOKUP($C1132,'World Cup Players'!B:X,3,FALSE),0)</f>
        <v>co Colombia</v>
      </c>
      <c r="E1132" s="30"/>
      <c r="F1132" s="23">
        <f>IFERROR(VLOOKUP($C1132,'World Cup Players'!B:X,9,FALSE),0)</f>
        <v>313</v>
      </c>
      <c r="G1132" s="23">
        <f>IFERROR(VLOOKUP($C1132,'World Cup Players'!B:X,11,FALSE),0)</f>
        <v>0</v>
      </c>
      <c r="H1132" s="23">
        <f>IFERROR(VLOOKUP($C1132,'World Cup Players'!B:X,12,FALSE),0)</f>
        <v>0</v>
      </c>
      <c r="I1132" s="23">
        <f>IFERROR(VLOOKUP($C1132,'GAME WINNING GOALS'!A:B,2,FALSE),0)</f>
        <v>0</v>
      </c>
      <c r="J1132" s="23">
        <f>IFERROR(VLOOKUP($C1132,'World Cup Players'!B:X,17,FALSE),0)</f>
        <v>0</v>
      </c>
      <c r="K1132" s="23">
        <f>IFERROR(VLOOKUP($C1132,'World Cup Players'!B:X,18,FALSE),0)</f>
        <v>0</v>
      </c>
      <c r="L1132" s="44">
        <f>IFERROR(VLOOKUP($C1132,'World Cup GK'!B:AE,16,FALSE),0)</f>
        <v>0</v>
      </c>
      <c r="M1132" s="44">
        <f>IFERROR(VLOOKUP($C1132,'World Cup GK'!B:AE,19,FALSE),0)</f>
        <v>0</v>
      </c>
      <c r="N1132" s="44">
        <f>IFERROR(VLOOKUP($C1132,'World Cup GK'!B:AE,14,FALSE),0)</f>
        <v>0</v>
      </c>
      <c r="O1132" s="44">
        <f>IFERROR(VLOOKUP($C1132,'World Cup GK'!B:AE,11,FALSE),0)</f>
        <v>0</v>
      </c>
      <c r="P1132" s="43">
        <f t="shared" si="307"/>
        <v>2.5979000000000001</v>
      </c>
      <c r="S1132" s="42"/>
      <c r="T1132" s="278" t="s">
        <v>717</v>
      </c>
      <c r="U1132" s="23" t="s">
        <v>1547</v>
      </c>
      <c r="V1132" s="30"/>
      <c r="W1132" s="23">
        <v>313</v>
      </c>
      <c r="X1132" s="23">
        <v>0</v>
      </c>
      <c r="Y1132" s="23">
        <v>0</v>
      </c>
      <c r="Z1132" s="23">
        <v>0</v>
      </c>
      <c r="AA1132" s="23">
        <v>0</v>
      </c>
      <c r="AB1132" s="23">
        <v>0</v>
      </c>
      <c r="AC1132" s="44">
        <v>0</v>
      </c>
      <c r="AD1132" s="44">
        <v>0</v>
      </c>
      <c r="AE1132" s="44">
        <v>0</v>
      </c>
      <c r="AF1132" s="44">
        <v>0</v>
      </c>
      <c r="AG1132" s="43">
        <v>2.5979000000000001</v>
      </c>
      <c r="AI1132" s="42"/>
      <c r="AJ1132" s="278" t="s">
        <v>717</v>
      </c>
      <c r="AK1132" s="23" t="s">
        <v>1547</v>
      </c>
      <c r="AL1132" s="30"/>
      <c r="AM1132" s="397">
        <f t="shared" si="296"/>
        <v>0</v>
      </c>
      <c r="AN1132" s="397">
        <f t="shared" si="297"/>
        <v>0</v>
      </c>
      <c r="AO1132" s="397">
        <f t="shared" si="297"/>
        <v>0</v>
      </c>
      <c r="AP1132" s="397">
        <f t="shared" si="298"/>
        <v>0</v>
      </c>
      <c r="AQ1132" s="397">
        <f t="shared" si="298"/>
        <v>0</v>
      </c>
      <c r="AR1132" s="397">
        <f t="shared" si="298"/>
        <v>0</v>
      </c>
      <c r="AS1132" s="397">
        <f t="shared" si="298"/>
        <v>0</v>
      </c>
      <c r="AT1132" s="397">
        <f t="shared" si="299"/>
        <v>0</v>
      </c>
      <c r="AU1132" s="397">
        <f t="shared" si="299"/>
        <v>0</v>
      </c>
      <c r="AV1132" s="397">
        <f t="shared" si="299"/>
        <v>0</v>
      </c>
      <c r="AW1132" s="314">
        <f t="shared" si="300"/>
        <v>0</v>
      </c>
    </row>
    <row r="1133" spans="2:49" x14ac:dyDescent="0.25">
      <c r="B1133" s="42"/>
      <c r="C1133" s="265" t="s">
        <v>721</v>
      </c>
      <c r="D1133" s="23" t="str">
        <f>IFERROR(VLOOKUP($C1133,'World Cup Players'!B:X,3,FALSE),0)</f>
        <v>us United States</v>
      </c>
      <c r="E1133" s="30"/>
      <c r="F1133" s="23">
        <f>IFERROR(VLOOKUP($C1133,'World Cup Players'!B:X,9,FALSE),0)</f>
        <v>312</v>
      </c>
      <c r="G1133" s="23">
        <f>IFERROR(VLOOKUP($C1133,'World Cup Players'!B:X,11,FALSE),0)</f>
        <v>3</v>
      </c>
      <c r="H1133" s="23">
        <f>IFERROR(VLOOKUP($C1133,'World Cup Players'!B:X,12,FALSE),0)</f>
        <v>0</v>
      </c>
      <c r="I1133" s="23">
        <f>IFERROR(VLOOKUP($C1133,'GAME WINNING GOALS'!A:B,2,FALSE),0)</f>
        <v>1</v>
      </c>
      <c r="J1133" s="23">
        <f>IFERROR(VLOOKUP($C1133,'World Cup Players'!B:X,17,FALSE),0)</f>
        <v>1</v>
      </c>
      <c r="K1133" s="23">
        <f>IFERROR(VLOOKUP($C1133,'World Cup Players'!B:X,18,FALSE),0)</f>
        <v>1</v>
      </c>
      <c r="L1133" s="44">
        <f>IFERROR(VLOOKUP($C1133,'World Cup GK'!B:AE,16,FALSE),0)</f>
        <v>0</v>
      </c>
      <c r="M1133" s="44">
        <f>IFERROR(VLOOKUP($C1133,'World Cup GK'!B:AE,19,FALSE),0)</f>
        <v>0</v>
      </c>
      <c r="N1133" s="44">
        <f>IFERROR(VLOOKUP($C1133,'World Cup GK'!B:AE,14,FALSE),0)</f>
        <v>0</v>
      </c>
      <c r="O1133" s="44">
        <f>IFERROR(VLOOKUP($C1133,'World Cup GK'!B:AE,11,FALSE),0)</f>
        <v>0</v>
      </c>
      <c r="P1133" s="43">
        <f t="shared" si="307"/>
        <v>5.8395999999999999</v>
      </c>
      <c r="S1133" s="42"/>
      <c r="T1133" s="265" t="s">
        <v>721</v>
      </c>
      <c r="U1133" s="23" t="s">
        <v>885</v>
      </c>
      <c r="V1133" s="30"/>
      <c r="W1133" s="23">
        <v>312</v>
      </c>
      <c r="X1133" s="23">
        <v>3</v>
      </c>
      <c r="Y1133" s="23">
        <v>0</v>
      </c>
      <c r="Z1133" s="23">
        <v>1</v>
      </c>
      <c r="AA1133" s="23">
        <v>1</v>
      </c>
      <c r="AB1133" s="23">
        <v>1</v>
      </c>
      <c r="AC1133" s="44">
        <v>0</v>
      </c>
      <c r="AD1133" s="44">
        <v>0</v>
      </c>
      <c r="AE1133" s="44">
        <v>0</v>
      </c>
      <c r="AF1133" s="44">
        <v>0</v>
      </c>
      <c r="AG1133" s="43">
        <v>5.8395999999999999</v>
      </c>
      <c r="AI1133" s="42"/>
      <c r="AJ1133" s="265" t="s">
        <v>721</v>
      </c>
      <c r="AK1133" s="23" t="s">
        <v>885</v>
      </c>
      <c r="AL1133" s="30"/>
      <c r="AM1133" s="397">
        <f t="shared" si="296"/>
        <v>0</v>
      </c>
      <c r="AN1133" s="397">
        <f t="shared" si="297"/>
        <v>0</v>
      </c>
      <c r="AO1133" s="397">
        <f t="shared" si="297"/>
        <v>0</v>
      </c>
      <c r="AP1133" s="397">
        <f t="shared" si="298"/>
        <v>0</v>
      </c>
      <c r="AQ1133" s="397">
        <f t="shared" si="298"/>
        <v>0</v>
      </c>
      <c r="AR1133" s="397">
        <f t="shared" si="298"/>
        <v>0</v>
      </c>
      <c r="AS1133" s="397">
        <f t="shared" si="298"/>
        <v>0</v>
      </c>
      <c r="AT1133" s="397">
        <f t="shared" si="299"/>
        <v>0</v>
      </c>
      <c r="AU1133" s="397">
        <f t="shared" si="299"/>
        <v>0</v>
      </c>
      <c r="AV1133" s="397">
        <f t="shared" si="299"/>
        <v>0</v>
      </c>
      <c r="AW1133" s="314">
        <f t="shared" si="300"/>
        <v>0</v>
      </c>
    </row>
    <row r="1134" spans="2:49" x14ac:dyDescent="0.25">
      <c r="B1134" s="42"/>
      <c r="C1134" s="267" t="s">
        <v>734</v>
      </c>
      <c r="D1134" s="23" t="str">
        <f>IFERROR(VLOOKUP($C1134,'World Cup Players'!B:X,3,FALSE),0)</f>
        <v>no Norway</v>
      </c>
      <c r="E1134" s="30"/>
      <c r="F1134" s="23">
        <f>IFERROR(VLOOKUP($C1134,'World Cup Players'!B:X,9,FALSE),0)</f>
        <v>470</v>
      </c>
      <c r="G1134" s="23">
        <f>IFERROR(VLOOKUP($C1134,'World Cup Players'!B:X,11,FALSE),0)</f>
        <v>0</v>
      </c>
      <c r="H1134" s="23">
        <f>IFERROR(VLOOKUP($C1134,'World Cup Players'!B:X,12,FALSE),0)</f>
        <v>4</v>
      </c>
      <c r="I1134" s="23">
        <f>IFERROR(VLOOKUP($C1134,'GAME WINNING GOALS'!A:B,2,FALSE),0)</f>
        <v>0</v>
      </c>
      <c r="J1134" s="23">
        <f>IFERROR(VLOOKUP($C1134,'World Cup Players'!B:X,17,FALSE),0)</f>
        <v>0</v>
      </c>
      <c r="K1134" s="23">
        <f>IFERROR(VLOOKUP($C1134,'World Cup Players'!B:X,18,FALSE),0)</f>
        <v>0</v>
      </c>
      <c r="L1134" s="44">
        <f>IFERROR(VLOOKUP($C1134,'World Cup GK'!B:AE,16,FALSE),0)</f>
        <v>0</v>
      </c>
      <c r="M1134" s="44">
        <f>IFERROR(VLOOKUP($C1134,'World Cup GK'!B:AE,19,FALSE),0)</f>
        <v>0</v>
      </c>
      <c r="N1134" s="44">
        <f>IFERROR(VLOOKUP($C1134,'World Cup GK'!B:AE,14,FALSE),0)</f>
        <v>0</v>
      </c>
      <c r="O1134" s="44">
        <f>IFERROR(VLOOKUP($C1134,'World Cup GK'!B:AE,11,FALSE),0)</f>
        <v>0</v>
      </c>
      <c r="P1134" s="43">
        <f t="shared" si="307"/>
        <v>7.9009999999999998</v>
      </c>
      <c r="S1134" s="42"/>
      <c r="T1134" s="267" t="s">
        <v>734</v>
      </c>
      <c r="U1134" s="23" t="s">
        <v>1397</v>
      </c>
      <c r="V1134" s="30"/>
      <c r="W1134" s="23">
        <v>350</v>
      </c>
      <c r="X1134" s="23">
        <v>0</v>
      </c>
      <c r="Y1134" s="23">
        <v>3</v>
      </c>
      <c r="Z1134" s="23">
        <v>0</v>
      </c>
      <c r="AA1134" s="23">
        <v>0</v>
      </c>
      <c r="AB1134" s="23">
        <v>0</v>
      </c>
      <c r="AC1134" s="44">
        <v>0</v>
      </c>
      <c r="AD1134" s="44">
        <v>0</v>
      </c>
      <c r="AE1134" s="44">
        <v>0</v>
      </c>
      <c r="AF1134" s="44">
        <v>0</v>
      </c>
      <c r="AG1134" s="43">
        <v>5.9050000000000002</v>
      </c>
      <c r="AI1134" s="42"/>
      <c r="AJ1134" s="267" t="s">
        <v>734</v>
      </c>
      <c r="AK1134" s="23" t="s">
        <v>1397</v>
      </c>
      <c r="AL1134" s="30"/>
      <c r="AM1134" s="397">
        <f t="shared" si="296"/>
        <v>120</v>
      </c>
      <c r="AN1134" s="397">
        <f t="shared" si="297"/>
        <v>0</v>
      </c>
      <c r="AO1134" s="397">
        <f t="shared" si="297"/>
        <v>1</v>
      </c>
      <c r="AP1134" s="397">
        <f t="shared" si="298"/>
        <v>0</v>
      </c>
      <c r="AQ1134" s="397">
        <f t="shared" si="298"/>
        <v>0</v>
      </c>
      <c r="AR1134" s="397">
        <f t="shared" si="298"/>
        <v>0</v>
      </c>
      <c r="AS1134" s="397">
        <f t="shared" si="298"/>
        <v>0</v>
      </c>
      <c r="AT1134" s="397">
        <f t="shared" si="299"/>
        <v>0</v>
      </c>
      <c r="AU1134" s="397">
        <f t="shared" si="299"/>
        <v>0</v>
      </c>
      <c r="AV1134" s="397">
        <f t="shared" si="299"/>
        <v>0</v>
      </c>
      <c r="AW1134" s="314">
        <f>P1134-AG1134</f>
        <v>1.9959999999999996</v>
      </c>
    </row>
    <row r="1135" spans="2:49" x14ac:dyDescent="0.25">
      <c r="B1135" s="42"/>
      <c r="C1135" s="278" t="s">
        <v>219</v>
      </c>
      <c r="D1135" s="23" t="str">
        <f>IFERROR(VLOOKUP($C1135,'World Cup Players'!B:X,3,FALSE),0)</f>
        <v>us United States</v>
      </c>
      <c r="E1135" s="30"/>
      <c r="F1135" s="23">
        <f>IFERROR(VLOOKUP($C1135,'World Cup Players'!B:X,9,FALSE),0)</f>
        <v>223</v>
      </c>
      <c r="G1135" s="23">
        <f>IFERROR(VLOOKUP($C1135,'World Cup Players'!B:X,11,FALSE),0)</f>
        <v>0</v>
      </c>
      <c r="H1135" s="23">
        <f>IFERROR(VLOOKUP($C1135,'World Cup Players'!B:X,12,FALSE),0)</f>
        <v>1</v>
      </c>
      <c r="I1135" s="23">
        <f>IFERROR(VLOOKUP($C1135,'GAME WINNING GOALS'!A:B,2,FALSE),0)</f>
        <v>0</v>
      </c>
      <c r="J1135" s="23">
        <f>IFERROR(VLOOKUP($C1135,'World Cup Players'!B:X,17,FALSE),0)</f>
        <v>0</v>
      </c>
      <c r="K1135" s="23">
        <f>IFERROR(VLOOKUP($C1135,'World Cup Players'!B:X,18,FALSE),0)</f>
        <v>0</v>
      </c>
      <c r="L1135" s="44">
        <f>IFERROR(VLOOKUP($C1135,'World Cup GK'!B:AE,16,FALSE),0)</f>
        <v>0</v>
      </c>
      <c r="M1135" s="44">
        <f>IFERROR(VLOOKUP($C1135,'World Cup GK'!B:AE,19,FALSE),0)</f>
        <v>0</v>
      </c>
      <c r="N1135" s="44">
        <f>IFERROR(VLOOKUP($C1135,'World Cup GK'!B:AE,14,FALSE),0)</f>
        <v>0</v>
      </c>
      <c r="O1135" s="44">
        <f>IFERROR(VLOOKUP($C1135,'World Cup GK'!B:AE,11,FALSE),0)</f>
        <v>0</v>
      </c>
      <c r="P1135" s="43">
        <f t="shared" si="307"/>
        <v>2.8509000000000002</v>
      </c>
      <c r="S1135" s="42"/>
      <c r="T1135" s="278" t="s">
        <v>219</v>
      </c>
      <c r="U1135" s="23" t="s">
        <v>885</v>
      </c>
      <c r="V1135" s="30"/>
      <c r="W1135" s="23">
        <v>223</v>
      </c>
      <c r="X1135" s="23">
        <v>0</v>
      </c>
      <c r="Y1135" s="23">
        <v>1</v>
      </c>
      <c r="Z1135" s="23">
        <v>0</v>
      </c>
      <c r="AA1135" s="23">
        <v>0</v>
      </c>
      <c r="AB1135" s="23">
        <v>0</v>
      </c>
      <c r="AC1135" s="44">
        <v>0</v>
      </c>
      <c r="AD1135" s="44">
        <v>0</v>
      </c>
      <c r="AE1135" s="44">
        <v>0</v>
      </c>
      <c r="AF1135" s="44">
        <v>0</v>
      </c>
      <c r="AG1135" s="43">
        <v>2.8509000000000002</v>
      </c>
      <c r="AI1135" s="42"/>
      <c r="AJ1135" s="278" t="s">
        <v>219</v>
      </c>
      <c r="AK1135" s="23" t="s">
        <v>885</v>
      </c>
      <c r="AL1135" s="30"/>
      <c r="AM1135" s="397">
        <f t="shared" si="296"/>
        <v>0</v>
      </c>
      <c r="AN1135" s="397">
        <f t="shared" si="297"/>
        <v>0</v>
      </c>
      <c r="AO1135" s="397">
        <f t="shared" si="297"/>
        <v>0</v>
      </c>
      <c r="AP1135" s="397">
        <f t="shared" si="298"/>
        <v>0</v>
      </c>
      <c r="AQ1135" s="397">
        <f t="shared" si="298"/>
        <v>0</v>
      </c>
      <c r="AR1135" s="397">
        <f t="shared" si="298"/>
        <v>0</v>
      </c>
      <c r="AS1135" s="397">
        <f t="shared" si="298"/>
        <v>0</v>
      </c>
      <c r="AT1135" s="397">
        <f t="shared" si="299"/>
        <v>0</v>
      </c>
      <c r="AU1135" s="397">
        <f t="shared" si="299"/>
        <v>0</v>
      </c>
      <c r="AV1135" s="397">
        <f t="shared" si="299"/>
        <v>0</v>
      </c>
      <c r="AW1135" s="314">
        <f t="shared" si="300"/>
        <v>0</v>
      </c>
    </row>
    <row r="1136" spans="2:49" x14ac:dyDescent="0.25">
      <c r="B1136" s="42"/>
      <c r="C1136" s="265" t="s">
        <v>453</v>
      </c>
      <c r="D1136" s="23" t="str">
        <f>IFERROR(VLOOKUP($C1136,'World Cup Players'!B:X,3,FALSE),0)</f>
        <v>ca Canada</v>
      </c>
      <c r="E1136" s="30"/>
      <c r="F1136" s="23">
        <f>IFERROR(VLOOKUP($C1136,'World Cup Players'!B:X,9,FALSE),0)</f>
        <v>376</v>
      </c>
      <c r="G1136" s="23">
        <f>IFERROR(VLOOKUP($C1136,'World Cup Players'!B:X,11,FALSE),0)</f>
        <v>0</v>
      </c>
      <c r="H1136" s="23">
        <f>IFERROR(VLOOKUP($C1136,'World Cup Players'!B:X,12,FALSE),0)</f>
        <v>0</v>
      </c>
      <c r="I1136" s="23">
        <f>IFERROR(VLOOKUP($C1136,'GAME WINNING GOALS'!A:B,2,FALSE),0)</f>
        <v>0</v>
      </c>
      <c r="J1136" s="23">
        <f>IFERROR(VLOOKUP($C1136,'World Cup Players'!B:X,17,FALSE),0)</f>
        <v>0</v>
      </c>
      <c r="K1136" s="23">
        <f>IFERROR(VLOOKUP($C1136,'World Cup Players'!B:X,18,FALSE),0)</f>
        <v>0</v>
      </c>
      <c r="L1136" s="44">
        <f>IFERROR(VLOOKUP($C1136,'World Cup GK'!B:AE,16,FALSE),0)</f>
        <v>0</v>
      </c>
      <c r="M1136" s="44">
        <f>IFERROR(VLOOKUP($C1136,'World Cup GK'!B:AE,19,FALSE),0)</f>
        <v>0</v>
      </c>
      <c r="N1136" s="44">
        <f>IFERROR(VLOOKUP($C1136,'World Cup GK'!B:AE,14,FALSE),0)</f>
        <v>0</v>
      </c>
      <c r="O1136" s="44">
        <f>IFERROR(VLOOKUP($C1136,'World Cup GK'!B:AE,11,FALSE),0)</f>
        <v>0</v>
      </c>
      <c r="P1136" s="43">
        <f t="shared" si="307"/>
        <v>3.1208</v>
      </c>
      <c r="S1136" s="42"/>
      <c r="T1136" s="265" t="s">
        <v>453</v>
      </c>
      <c r="U1136" s="23" t="s">
        <v>887</v>
      </c>
      <c r="V1136" s="30"/>
      <c r="W1136" s="23">
        <v>376</v>
      </c>
      <c r="X1136" s="23">
        <v>0</v>
      </c>
      <c r="Y1136" s="23">
        <v>0</v>
      </c>
      <c r="Z1136" s="23">
        <v>0</v>
      </c>
      <c r="AA1136" s="23">
        <v>0</v>
      </c>
      <c r="AB1136" s="23">
        <v>0</v>
      </c>
      <c r="AC1136" s="44">
        <v>0</v>
      </c>
      <c r="AD1136" s="44">
        <v>0</v>
      </c>
      <c r="AE1136" s="44">
        <v>0</v>
      </c>
      <c r="AF1136" s="44">
        <v>0</v>
      </c>
      <c r="AG1136" s="43">
        <v>3.1208</v>
      </c>
      <c r="AI1136" s="42"/>
      <c r="AJ1136" s="265" t="s">
        <v>453</v>
      </c>
      <c r="AK1136" s="23" t="s">
        <v>887</v>
      </c>
      <c r="AL1136" s="30"/>
      <c r="AM1136" s="397">
        <f t="shared" si="296"/>
        <v>0</v>
      </c>
      <c r="AN1136" s="397">
        <f t="shared" si="297"/>
        <v>0</v>
      </c>
      <c r="AO1136" s="397">
        <f t="shared" si="297"/>
        <v>0</v>
      </c>
      <c r="AP1136" s="397">
        <f t="shared" si="298"/>
        <v>0</v>
      </c>
      <c r="AQ1136" s="397">
        <f t="shared" si="298"/>
        <v>0</v>
      </c>
      <c r="AR1136" s="397">
        <f t="shared" si="298"/>
        <v>0</v>
      </c>
      <c r="AS1136" s="397">
        <f t="shared" si="298"/>
        <v>0</v>
      </c>
      <c r="AT1136" s="397">
        <f t="shared" si="299"/>
        <v>0</v>
      </c>
      <c r="AU1136" s="397">
        <f t="shared" si="299"/>
        <v>0</v>
      </c>
      <c r="AV1136" s="397">
        <f t="shared" si="299"/>
        <v>0</v>
      </c>
      <c r="AW1136" s="314">
        <f t="shared" si="300"/>
        <v>0</v>
      </c>
    </row>
    <row r="1137" spans="2:49" x14ac:dyDescent="0.25">
      <c r="B1137" s="42"/>
      <c r="C1137" s="265" t="s">
        <v>402</v>
      </c>
      <c r="D1137" s="23" t="str">
        <f>IFERROR(VLOOKUP($C1137,'World Cup Players'!B:X,3,FALSE),0)</f>
        <v>sa Saudi Arabia</v>
      </c>
      <c r="E1137" s="30"/>
      <c r="F1137" s="23">
        <f>IFERROR(VLOOKUP($C1137,'World Cup Players'!B:X,9,FALSE),0)</f>
        <v>238</v>
      </c>
      <c r="G1137" s="23">
        <f>IFERROR(VLOOKUP($C1137,'World Cup Players'!B:X,11,FALSE),0)</f>
        <v>0</v>
      </c>
      <c r="H1137" s="23">
        <f>IFERROR(VLOOKUP($C1137,'World Cup Players'!B:X,12,FALSE),0)</f>
        <v>0</v>
      </c>
      <c r="I1137" s="23">
        <f>IFERROR(VLOOKUP($C1137,'GAME WINNING GOALS'!A:B,2,FALSE),0)</f>
        <v>0</v>
      </c>
      <c r="J1137" s="23">
        <f>IFERROR(VLOOKUP($C1137,'World Cup Players'!B:X,17,FALSE),0)</f>
        <v>1</v>
      </c>
      <c r="K1137" s="23">
        <f>IFERROR(VLOOKUP($C1137,'World Cup Players'!B:X,18,FALSE),0)</f>
        <v>0</v>
      </c>
      <c r="L1137" s="44">
        <f>IFERROR(VLOOKUP($C1137,'World Cup GK'!B:AE,16,FALSE),0)</f>
        <v>0</v>
      </c>
      <c r="M1137" s="44">
        <f>IFERROR(VLOOKUP($C1137,'World Cup GK'!B:AE,19,FALSE),0)</f>
        <v>0</v>
      </c>
      <c r="N1137" s="44">
        <f>IFERROR(VLOOKUP($C1137,'World Cup GK'!B:AE,14,FALSE),0)</f>
        <v>0</v>
      </c>
      <c r="O1137" s="44">
        <f>IFERROR(VLOOKUP($C1137,'World Cup GK'!B:AE,11,FALSE),0)</f>
        <v>0</v>
      </c>
      <c r="P1137" s="43">
        <f t="shared" si="307"/>
        <v>1.7254</v>
      </c>
      <c r="S1137" s="42"/>
      <c r="T1137" s="265" t="s">
        <v>402</v>
      </c>
      <c r="U1137" s="23" t="s">
        <v>1238</v>
      </c>
      <c r="V1137" s="30"/>
      <c r="W1137" s="23">
        <v>238</v>
      </c>
      <c r="X1137" s="23">
        <v>0</v>
      </c>
      <c r="Y1137" s="23">
        <v>0</v>
      </c>
      <c r="Z1137" s="23">
        <v>0</v>
      </c>
      <c r="AA1137" s="23">
        <v>1</v>
      </c>
      <c r="AB1137" s="23">
        <v>0</v>
      </c>
      <c r="AC1137" s="44">
        <v>0</v>
      </c>
      <c r="AD1137" s="44">
        <v>0</v>
      </c>
      <c r="AE1137" s="44">
        <v>0</v>
      </c>
      <c r="AF1137" s="44">
        <v>0</v>
      </c>
      <c r="AG1137" s="43">
        <v>1.7254</v>
      </c>
      <c r="AI1137" s="42"/>
      <c r="AJ1137" s="265" t="s">
        <v>402</v>
      </c>
      <c r="AK1137" s="23" t="s">
        <v>1238</v>
      </c>
      <c r="AL1137" s="30"/>
      <c r="AM1137" s="397">
        <f t="shared" si="296"/>
        <v>0</v>
      </c>
      <c r="AN1137" s="397">
        <f t="shared" si="297"/>
        <v>0</v>
      </c>
      <c r="AO1137" s="397">
        <f t="shared" si="297"/>
        <v>0</v>
      </c>
      <c r="AP1137" s="397">
        <f t="shared" si="298"/>
        <v>0</v>
      </c>
      <c r="AQ1137" s="397">
        <f t="shared" si="298"/>
        <v>0</v>
      </c>
      <c r="AR1137" s="397">
        <f t="shared" si="298"/>
        <v>0</v>
      </c>
      <c r="AS1137" s="397">
        <f t="shared" si="298"/>
        <v>0</v>
      </c>
      <c r="AT1137" s="397">
        <f t="shared" si="299"/>
        <v>0</v>
      </c>
      <c r="AU1137" s="397">
        <f t="shared" si="299"/>
        <v>0</v>
      </c>
      <c r="AV1137" s="397">
        <f t="shared" si="299"/>
        <v>0</v>
      </c>
      <c r="AW1137" s="314">
        <f t="shared" si="300"/>
        <v>0</v>
      </c>
    </row>
    <row r="1138" spans="2:49" x14ac:dyDescent="0.25">
      <c r="B1138" s="42"/>
      <c r="C1138" s="265" t="s">
        <v>646</v>
      </c>
      <c r="D1138" s="23" t="str">
        <f>IFERROR(VLOOKUP($C1138,'World Cup Players'!B:X,3,FALSE),0)</f>
        <v>sct Scotland</v>
      </c>
      <c r="E1138" s="30"/>
      <c r="F1138" s="23">
        <f>IFERROR(VLOOKUP($C1138,'World Cup Players'!B:X,9,FALSE),0)</f>
        <v>171</v>
      </c>
      <c r="G1138" s="23">
        <f>IFERROR(VLOOKUP($C1138,'World Cup Players'!B:X,11,FALSE),0)</f>
        <v>0</v>
      </c>
      <c r="H1138" s="23">
        <f>IFERROR(VLOOKUP($C1138,'World Cup Players'!B:X,12,FALSE),0)</f>
        <v>0</v>
      </c>
      <c r="I1138" s="23">
        <f>IFERROR(VLOOKUP($C1138,'GAME WINNING GOALS'!A:B,2,FALSE),0)</f>
        <v>0</v>
      </c>
      <c r="J1138" s="23">
        <f>IFERROR(VLOOKUP($C1138,'World Cup Players'!B:X,17,FALSE),0)</f>
        <v>0</v>
      </c>
      <c r="K1138" s="23">
        <f>IFERROR(VLOOKUP($C1138,'World Cup Players'!B:X,18,FALSE),0)</f>
        <v>0</v>
      </c>
      <c r="L1138" s="44">
        <f>IFERROR(VLOOKUP($C1138,'World Cup GK'!B:AE,16,FALSE),0)</f>
        <v>0</v>
      </c>
      <c r="M1138" s="44">
        <f>IFERROR(VLOOKUP($C1138,'World Cup GK'!B:AE,19,FALSE),0)</f>
        <v>0</v>
      </c>
      <c r="N1138" s="44">
        <f>IFERROR(VLOOKUP($C1138,'World Cup GK'!B:AE,14,FALSE),0)</f>
        <v>0</v>
      </c>
      <c r="O1138" s="44">
        <f>IFERROR(VLOOKUP($C1138,'World Cup GK'!B:AE,11,FALSE),0)</f>
        <v>0</v>
      </c>
      <c r="P1138" s="43">
        <f t="shared" si="307"/>
        <v>1.4193</v>
      </c>
      <c r="S1138" s="42"/>
      <c r="T1138" s="265" t="s">
        <v>646</v>
      </c>
      <c r="U1138" s="23" t="s">
        <v>633</v>
      </c>
      <c r="V1138" s="30"/>
      <c r="W1138" s="23">
        <v>171</v>
      </c>
      <c r="X1138" s="23">
        <v>0</v>
      </c>
      <c r="Y1138" s="23">
        <v>0</v>
      </c>
      <c r="Z1138" s="23">
        <v>0</v>
      </c>
      <c r="AA1138" s="23">
        <v>0</v>
      </c>
      <c r="AB1138" s="23">
        <v>0</v>
      </c>
      <c r="AC1138" s="44">
        <v>0</v>
      </c>
      <c r="AD1138" s="44">
        <v>0</v>
      </c>
      <c r="AE1138" s="44">
        <v>0</v>
      </c>
      <c r="AF1138" s="44">
        <v>0</v>
      </c>
      <c r="AG1138" s="43">
        <v>1.4193</v>
      </c>
      <c r="AI1138" s="42"/>
      <c r="AJ1138" s="265" t="s">
        <v>646</v>
      </c>
      <c r="AK1138" s="23" t="s">
        <v>633</v>
      </c>
      <c r="AL1138" s="30"/>
      <c r="AM1138" s="397">
        <f t="shared" si="296"/>
        <v>0</v>
      </c>
      <c r="AN1138" s="397">
        <f t="shared" si="297"/>
        <v>0</v>
      </c>
      <c r="AO1138" s="397">
        <f t="shared" si="297"/>
        <v>0</v>
      </c>
      <c r="AP1138" s="397">
        <f t="shared" si="298"/>
        <v>0</v>
      </c>
      <c r="AQ1138" s="397">
        <f t="shared" si="298"/>
        <v>0</v>
      </c>
      <c r="AR1138" s="397">
        <f t="shared" si="298"/>
        <v>0</v>
      </c>
      <c r="AS1138" s="397">
        <f t="shared" si="298"/>
        <v>0</v>
      </c>
      <c r="AT1138" s="397">
        <f t="shared" si="299"/>
        <v>0</v>
      </c>
      <c r="AU1138" s="397">
        <f t="shared" si="299"/>
        <v>0</v>
      </c>
      <c r="AV1138" s="397">
        <f t="shared" si="299"/>
        <v>0</v>
      </c>
      <c r="AW1138" s="314">
        <f t="shared" si="300"/>
        <v>0</v>
      </c>
    </row>
    <row r="1139" spans="2:49" x14ac:dyDescent="0.25">
      <c r="B1139" s="42"/>
      <c r="C1139" s="265" t="s">
        <v>387</v>
      </c>
      <c r="D1139" s="23" t="str">
        <f>IFERROR(VLOOKUP($C1139,'World Cup Players'!B:X,3,FALSE),0)</f>
        <v>us United States</v>
      </c>
      <c r="E1139" s="30"/>
      <c r="F1139" s="23">
        <f>IFERROR(VLOOKUP($C1139,'World Cup Players'!B:X,9,FALSE),0)</f>
        <v>348</v>
      </c>
      <c r="G1139" s="23">
        <f>IFERROR(VLOOKUP($C1139,'World Cup Players'!B:X,11,FALSE),0)</f>
        <v>0</v>
      </c>
      <c r="H1139" s="23">
        <f>IFERROR(VLOOKUP($C1139,'World Cup Players'!B:X,12,FALSE),0)</f>
        <v>0</v>
      </c>
      <c r="I1139" s="23">
        <f>IFERROR(VLOOKUP($C1139,'GAME WINNING GOALS'!A:B,2,FALSE),0)</f>
        <v>0</v>
      </c>
      <c r="J1139" s="23">
        <f>IFERROR(VLOOKUP($C1139,'World Cup Players'!B:X,17,FALSE),0)</f>
        <v>1</v>
      </c>
      <c r="K1139" s="23">
        <f>IFERROR(VLOOKUP($C1139,'World Cup Players'!B:X,18,FALSE),0)</f>
        <v>0</v>
      </c>
      <c r="L1139" s="44">
        <f>IFERROR(VLOOKUP($C1139,'World Cup GK'!B:AE,16,FALSE),0)</f>
        <v>0</v>
      </c>
      <c r="M1139" s="44">
        <f>IFERROR(VLOOKUP($C1139,'World Cup GK'!B:AE,19,FALSE),0)</f>
        <v>0</v>
      </c>
      <c r="N1139" s="44">
        <f>IFERROR(VLOOKUP($C1139,'World Cup GK'!B:AE,14,FALSE),0)</f>
        <v>0</v>
      </c>
      <c r="O1139" s="44">
        <f>IFERROR(VLOOKUP($C1139,'World Cup GK'!B:AE,11,FALSE),0)</f>
        <v>0</v>
      </c>
      <c r="P1139" s="43">
        <f t="shared" si="307"/>
        <v>2.6383999999999999</v>
      </c>
      <c r="S1139" s="42"/>
      <c r="T1139" s="265" t="s">
        <v>387</v>
      </c>
      <c r="U1139" s="23" t="s">
        <v>885</v>
      </c>
      <c r="V1139" s="30"/>
      <c r="W1139" s="23">
        <v>348</v>
      </c>
      <c r="X1139" s="23">
        <v>0</v>
      </c>
      <c r="Y1139" s="23">
        <v>0</v>
      </c>
      <c r="Z1139" s="23">
        <v>0</v>
      </c>
      <c r="AA1139" s="23">
        <v>1</v>
      </c>
      <c r="AB1139" s="23">
        <v>0</v>
      </c>
      <c r="AC1139" s="44">
        <v>0</v>
      </c>
      <c r="AD1139" s="44">
        <v>0</v>
      </c>
      <c r="AE1139" s="44">
        <v>0</v>
      </c>
      <c r="AF1139" s="44">
        <v>0</v>
      </c>
      <c r="AG1139" s="43">
        <v>2.6383999999999999</v>
      </c>
      <c r="AI1139" s="42"/>
      <c r="AJ1139" s="265" t="s">
        <v>387</v>
      </c>
      <c r="AK1139" s="23" t="s">
        <v>885</v>
      </c>
      <c r="AL1139" s="30"/>
      <c r="AM1139" s="397">
        <f t="shared" si="296"/>
        <v>0</v>
      </c>
      <c r="AN1139" s="397">
        <f t="shared" si="297"/>
        <v>0</v>
      </c>
      <c r="AO1139" s="397">
        <f t="shared" si="297"/>
        <v>0</v>
      </c>
      <c r="AP1139" s="397">
        <f t="shared" si="298"/>
        <v>0</v>
      </c>
      <c r="AQ1139" s="397">
        <f t="shared" si="298"/>
        <v>0</v>
      </c>
      <c r="AR1139" s="397">
        <f t="shared" si="298"/>
        <v>0</v>
      </c>
      <c r="AS1139" s="397">
        <f t="shared" si="298"/>
        <v>0</v>
      </c>
      <c r="AT1139" s="397">
        <f t="shared" si="299"/>
        <v>0</v>
      </c>
      <c r="AU1139" s="397">
        <f t="shared" si="299"/>
        <v>0</v>
      </c>
      <c r="AV1139" s="397">
        <f t="shared" si="299"/>
        <v>0</v>
      </c>
      <c r="AW1139" s="314">
        <f t="shared" si="300"/>
        <v>0</v>
      </c>
    </row>
    <row r="1140" spans="2:49" x14ac:dyDescent="0.25">
      <c r="B1140" s="42"/>
      <c r="C1140" s="265" t="s">
        <v>282</v>
      </c>
      <c r="D1140" s="23" t="str">
        <f>IFERROR(VLOOKUP($C1140,'World Cup Players'!B:X,3,FALSE),0)</f>
        <v>br Brazil</v>
      </c>
      <c r="E1140" s="30"/>
      <c r="F1140" s="23">
        <f>IFERROR(VLOOKUP($C1140,'World Cup Players'!B:X,9,FALSE),0)</f>
        <v>450</v>
      </c>
      <c r="G1140" s="23">
        <f>IFERROR(VLOOKUP($C1140,'World Cup Players'!B:X,11,FALSE),0)</f>
        <v>0</v>
      </c>
      <c r="H1140" s="23">
        <f>IFERROR(VLOOKUP($C1140,'World Cup Players'!B:X,12,FALSE),0)</f>
        <v>0</v>
      </c>
      <c r="I1140" s="23">
        <f>IFERROR(VLOOKUP($C1140,'GAME WINNING GOALS'!A:B,2,FALSE),0)</f>
        <v>0</v>
      </c>
      <c r="J1140" s="23">
        <f>IFERROR(VLOOKUP($C1140,'World Cup Players'!B:X,17,FALSE),0)</f>
        <v>0</v>
      </c>
      <c r="K1140" s="23">
        <f>IFERROR(VLOOKUP($C1140,'World Cup Players'!B:X,18,FALSE),0)</f>
        <v>0</v>
      </c>
      <c r="L1140" s="44">
        <f>IFERROR(VLOOKUP($C1140,'World Cup GK'!B:AE,16,FALSE),0)</f>
        <v>0</v>
      </c>
      <c r="M1140" s="44">
        <f>IFERROR(VLOOKUP($C1140,'World Cup GK'!B:AE,19,FALSE),0)</f>
        <v>0</v>
      </c>
      <c r="N1140" s="44">
        <f>IFERROR(VLOOKUP($C1140,'World Cup GK'!B:AE,14,FALSE),0)</f>
        <v>0</v>
      </c>
      <c r="O1140" s="44">
        <f>IFERROR(VLOOKUP($C1140,'World Cup GK'!B:AE,11,FALSE),0)</f>
        <v>0</v>
      </c>
      <c r="P1140" s="43">
        <f t="shared" si="307"/>
        <v>3.7349999999999999</v>
      </c>
      <c r="S1140" s="42"/>
      <c r="T1140" s="265" t="s">
        <v>282</v>
      </c>
      <c r="U1140" s="23" t="s">
        <v>989</v>
      </c>
      <c r="V1140" s="30"/>
      <c r="W1140" s="23">
        <v>450</v>
      </c>
      <c r="X1140" s="23">
        <v>0</v>
      </c>
      <c r="Y1140" s="23">
        <v>0</v>
      </c>
      <c r="Z1140" s="23">
        <v>0</v>
      </c>
      <c r="AA1140" s="23">
        <v>0</v>
      </c>
      <c r="AB1140" s="23">
        <v>0</v>
      </c>
      <c r="AC1140" s="44">
        <v>0</v>
      </c>
      <c r="AD1140" s="44">
        <v>0</v>
      </c>
      <c r="AE1140" s="44">
        <v>0</v>
      </c>
      <c r="AF1140" s="44">
        <v>0</v>
      </c>
      <c r="AG1140" s="43">
        <v>3.7349999999999999</v>
      </c>
      <c r="AI1140" s="42"/>
      <c r="AJ1140" s="265" t="s">
        <v>282</v>
      </c>
      <c r="AK1140" s="23" t="s">
        <v>989</v>
      </c>
      <c r="AL1140" s="30"/>
      <c r="AM1140" s="397">
        <f t="shared" si="296"/>
        <v>0</v>
      </c>
      <c r="AN1140" s="397">
        <f t="shared" si="297"/>
        <v>0</v>
      </c>
      <c r="AO1140" s="397">
        <f t="shared" si="297"/>
        <v>0</v>
      </c>
      <c r="AP1140" s="397">
        <f t="shared" si="298"/>
        <v>0</v>
      </c>
      <c r="AQ1140" s="397">
        <f t="shared" si="298"/>
        <v>0</v>
      </c>
      <c r="AR1140" s="397">
        <f t="shared" si="298"/>
        <v>0</v>
      </c>
      <c r="AS1140" s="397">
        <f t="shared" si="298"/>
        <v>0</v>
      </c>
      <c r="AT1140" s="397">
        <f t="shared" si="299"/>
        <v>0</v>
      </c>
      <c r="AU1140" s="397">
        <f t="shared" si="299"/>
        <v>0</v>
      </c>
      <c r="AV1140" s="397">
        <f t="shared" si="299"/>
        <v>0</v>
      </c>
      <c r="AW1140" s="314">
        <f t="shared" si="300"/>
        <v>0</v>
      </c>
    </row>
    <row r="1141" spans="2:49" x14ac:dyDescent="0.25">
      <c r="B1141" s="42"/>
      <c r="C1141" s="265" t="s">
        <v>233</v>
      </c>
      <c r="D1141" s="23" t="str">
        <f>IFERROR(VLOOKUP($C1141,'World Cup Players'!B:X,3,FALSE),0)</f>
        <v>ma Morocco</v>
      </c>
      <c r="E1141" s="30"/>
      <c r="F1141" s="23">
        <f>IFERROR(VLOOKUP($C1141,'World Cup Players'!B:X,9,FALSE),0)</f>
        <v>570</v>
      </c>
      <c r="G1141" s="23">
        <f>IFERROR(VLOOKUP($C1141,'World Cup Players'!B:X,11,FALSE),0)</f>
        <v>1</v>
      </c>
      <c r="H1141" s="23">
        <f>IFERROR(VLOOKUP($C1141,'World Cup Players'!B:X,12,FALSE),0)</f>
        <v>2</v>
      </c>
      <c r="I1141" s="23">
        <f>IFERROR(VLOOKUP($C1141,'GAME WINNING GOALS'!A:B,2,FALSE),0)</f>
        <v>0</v>
      </c>
      <c r="J1141" s="23">
        <f>IFERROR(VLOOKUP($C1141,'World Cup Players'!B:X,17,FALSE),0)</f>
        <v>1</v>
      </c>
      <c r="K1141" s="23">
        <f>IFERROR(VLOOKUP($C1141,'World Cup Players'!B:X,18,FALSE),0)</f>
        <v>0</v>
      </c>
      <c r="L1141" s="44">
        <f>IFERROR(VLOOKUP($C1141,'World Cup GK'!B:AE,16,FALSE),0)</f>
        <v>0</v>
      </c>
      <c r="M1141" s="44">
        <f>IFERROR(VLOOKUP($C1141,'World Cup GK'!B:AE,19,FALSE),0)</f>
        <v>0</v>
      </c>
      <c r="N1141" s="44">
        <f>IFERROR(VLOOKUP($C1141,'World Cup GK'!B:AE,14,FALSE),0)</f>
        <v>0</v>
      </c>
      <c r="O1141" s="44">
        <f>IFERROR(VLOOKUP($C1141,'World Cup GK'!B:AE,11,FALSE),0)</f>
        <v>0</v>
      </c>
      <c r="P1141" s="43">
        <f t="shared" si="307"/>
        <v>7.4809999999999999</v>
      </c>
      <c r="S1141" s="42"/>
      <c r="T1141" s="265" t="s">
        <v>233</v>
      </c>
      <c r="U1141" s="23" t="s">
        <v>992</v>
      </c>
      <c r="V1141" s="30"/>
      <c r="W1141" s="23">
        <v>480</v>
      </c>
      <c r="X1141" s="23">
        <v>1</v>
      </c>
      <c r="Y1141" s="23">
        <v>2</v>
      </c>
      <c r="Z1141" s="23">
        <v>0</v>
      </c>
      <c r="AA1141" s="23">
        <v>1</v>
      </c>
      <c r="AB1141" s="23">
        <v>0</v>
      </c>
      <c r="AC1141" s="44">
        <v>0</v>
      </c>
      <c r="AD1141" s="44">
        <v>0</v>
      </c>
      <c r="AE1141" s="44">
        <v>0</v>
      </c>
      <c r="AF1141" s="44">
        <v>0</v>
      </c>
      <c r="AG1141" s="43">
        <v>6.734</v>
      </c>
      <c r="AI1141" s="42"/>
      <c r="AJ1141" s="265" t="s">
        <v>233</v>
      </c>
      <c r="AK1141" s="23" t="s">
        <v>992</v>
      </c>
      <c r="AL1141" s="30"/>
      <c r="AM1141" s="397">
        <f t="shared" si="296"/>
        <v>90</v>
      </c>
      <c r="AN1141" s="397">
        <f t="shared" si="297"/>
        <v>0</v>
      </c>
      <c r="AO1141" s="397">
        <f t="shared" si="297"/>
        <v>0</v>
      </c>
      <c r="AP1141" s="397">
        <f t="shared" si="298"/>
        <v>0</v>
      </c>
      <c r="AQ1141" s="397">
        <f t="shared" si="298"/>
        <v>0</v>
      </c>
      <c r="AR1141" s="397">
        <f t="shared" si="298"/>
        <v>0</v>
      </c>
      <c r="AS1141" s="397">
        <f t="shared" si="298"/>
        <v>0</v>
      </c>
      <c r="AT1141" s="397">
        <f t="shared" si="299"/>
        <v>0</v>
      </c>
      <c r="AU1141" s="397">
        <f t="shared" si="299"/>
        <v>0</v>
      </c>
      <c r="AV1141" s="397">
        <f t="shared" si="299"/>
        <v>0</v>
      </c>
      <c r="AW1141" s="314">
        <f>P1141-AG1141</f>
        <v>0.74699999999999989</v>
      </c>
    </row>
    <row r="1142" spans="2:49" x14ac:dyDescent="0.25">
      <c r="B1142" s="42"/>
      <c r="C1142" s="265" t="s">
        <v>101</v>
      </c>
      <c r="D1142" s="23" t="str">
        <f>IFERROR(VLOOKUP($C1142,'World Cup Players'!B:X,3,FALSE),0)</f>
        <v>de Germany</v>
      </c>
      <c r="E1142" s="30"/>
      <c r="F1142" s="23">
        <f>IFERROR(VLOOKUP($C1142,'World Cup Players'!B:X,9,FALSE),0)</f>
        <v>262</v>
      </c>
      <c r="G1142" s="23">
        <f>IFERROR(VLOOKUP($C1142,'World Cup Players'!B:X,11,FALSE),0)</f>
        <v>0</v>
      </c>
      <c r="H1142" s="23">
        <f>IFERROR(VLOOKUP($C1142,'World Cup Players'!B:X,12,FALSE),0)</f>
        <v>0</v>
      </c>
      <c r="I1142" s="41">
        <f>IFERROR(VLOOKUP($C1142,'GAME WINNING GOALS'!A:B,2,FALSE),0)</f>
        <v>0</v>
      </c>
      <c r="J1142" s="23">
        <f>IFERROR(VLOOKUP($C1142,'World Cup Players'!B:X,17,FALSE),0)</f>
        <v>0</v>
      </c>
      <c r="K1142" s="23">
        <f>IFERROR(VLOOKUP($C1142,'World Cup Players'!B:X,18,FALSE),0)</f>
        <v>0</v>
      </c>
      <c r="L1142" s="44">
        <f>IFERROR(VLOOKUP($C1142,'World Cup GK'!B:AE,16,FALSE),0)</f>
        <v>0</v>
      </c>
      <c r="M1142" s="44">
        <f>IFERROR(VLOOKUP($C1142,'World Cup GK'!B:AE,19,FALSE),0)</f>
        <v>0</v>
      </c>
      <c r="N1142" s="44">
        <f>IFERROR(VLOOKUP($C1142,'World Cup GK'!B:AE,14,FALSE),0)</f>
        <v>0</v>
      </c>
      <c r="O1142" s="44">
        <f>IFERROR(VLOOKUP($C1142,'World Cup GK'!B:AE,11,FALSE),0)</f>
        <v>0</v>
      </c>
      <c r="P1142" s="43">
        <f t="shared" si="307"/>
        <v>2.1745999999999999</v>
      </c>
      <c r="S1142" s="42"/>
      <c r="T1142" s="265" t="s">
        <v>101</v>
      </c>
      <c r="U1142" s="23" t="s">
        <v>634</v>
      </c>
      <c r="V1142" s="30"/>
      <c r="W1142" s="23">
        <v>262</v>
      </c>
      <c r="X1142" s="23">
        <v>0</v>
      </c>
      <c r="Y1142" s="23">
        <v>0</v>
      </c>
      <c r="Z1142" s="41">
        <v>0</v>
      </c>
      <c r="AA1142" s="23">
        <v>0</v>
      </c>
      <c r="AB1142" s="23">
        <v>0</v>
      </c>
      <c r="AC1142" s="44">
        <v>0</v>
      </c>
      <c r="AD1142" s="44">
        <v>0</v>
      </c>
      <c r="AE1142" s="44">
        <v>0</v>
      </c>
      <c r="AF1142" s="44">
        <v>0</v>
      </c>
      <c r="AG1142" s="43">
        <v>2.1745999999999999</v>
      </c>
      <c r="AI1142" s="42"/>
      <c r="AJ1142" s="265" t="s">
        <v>101</v>
      </c>
      <c r="AK1142" s="23" t="s">
        <v>634</v>
      </c>
      <c r="AL1142" s="30"/>
      <c r="AM1142" s="397">
        <f t="shared" si="296"/>
        <v>0</v>
      </c>
      <c r="AN1142" s="397">
        <f t="shared" si="297"/>
        <v>0</v>
      </c>
      <c r="AO1142" s="397">
        <f t="shared" si="297"/>
        <v>0</v>
      </c>
      <c r="AP1142" s="397">
        <f t="shared" si="298"/>
        <v>0</v>
      </c>
      <c r="AQ1142" s="397">
        <f t="shared" si="298"/>
        <v>0</v>
      </c>
      <c r="AR1142" s="397">
        <f t="shared" si="298"/>
        <v>0</v>
      </c>
      <c r="AS1142" s="397">
        <f t="shared" si="298"/>
        <v>0</v>
      </c>
      <c r="AT1142" s="397">
        <f t="shared" si="299"/>
        <v>0</v>
      </c>
      <c r="AU1142" s="397">
        <f t="shared" si="299"/>
        <v>0</v>
      </c>
      <c r="AV1142" s="397">
        <f t="shared" si="299"/>
        <v>0</v>
      </c>
      <c r="AW1142" s="314">
        <f t="shared" si="300"/>
        <v>0</v>
      </c>
    </row>
    <row r="1143" spans="2:49" x14ac:dyDescent="0.25">
      <c r="B1143" s="42"/>
      <c r="C1143" s="265" t="s">
        <v>379</v>
      </c>
      <c r="D1143" s="23" t="str">
        <f>IFERROR(VLOOKUP($C1143,'World Cup Players'!B:X,3,FALSE),0)</f>
        <v>nl Netherlands</v>
      </c>
      <c r="E1143" s="30"/>
      <c r="F1143" s="23">
        <f>IFERROR(VLOOKUP($C1143,'World Cup Players'!B:X,9,FALSE),0)</f>
        <v>390</v>
      </c>
      <c r="G1143" s="23">
        <f>IFERROR(VLOOKUP($C1143,'World Cup Players'!B:X,11,FALSE),0)</f>
        <v>0</v>
      </c>
      <c r="H1143" s="23">
        <f>IFERROR(VLOOKUP($C1143,'World Cup Players'!B:X,12,FALSE),0)</f>
        <v>2</v>
      </c>
      <c r="I1143" s="41">
        <f>IFERROR(VLOOKUP($C1143,'GAME WINNING GOALS'!A:B,2,FALSE),0)</f>
        <v>0</v>
      </c>
      <c r="J1143" s="23">
        <f>IFERROR(VLOOKUP($C1143,'World Cup Players'!B:X,17,FALSE),0)</f>
        <v>0</v>
      </c>
      <c r="K1143" s="23">
        <f>IFERROR(VLOOKUP($C1143,'World Cup Players'!B:X,18,FALSE),0)</f>
        <v>0</v>
      </c>
      <c r="L1143" s="44">
        <f>IFERROR(VLOOKUP($C1143,'World Cup GK'!B:AE,16,FALSE),0)</f>
        <v>0</v>
      </c>
      <c r="M1143" s="44">
        <f>IFERROR(VLOOKUP($C1143,'World Cup GK'!B:AE,19,FALSE),0)</f>
        <v>0</v>
      </c>
      <c r="N1143" s="44">
        <f>IFERROR(VLOOKUP($C1143,'World Cup GK'!B:AE,14,FALSE),0)</f>
        <v>0</v>
      </c>
      <c r="O1143" s="44">
        <f>IFERROR(VLOOKUP($C1143,'World Cup GK'!B:AE,11,FALSE),0)</f>
        <v>0</v>
      </c>
      <c r="P1143" s="43">
        <f t="shared" si="307"/>
        <v>5.2370000000000001</v>
      </c>
      <c r="S1143" s="42"/>
      <c r="T1143" s="265" t="s">
        <v>379</v>
      </c>
      <c r="U1143" s="23" t="s">
        <v>647</v>
      </c>
      <c r="V1143" s="30"/>
      <c r="W1143" s="23">
        <v>390</v>
      </c>
      <c r="X1143" s="23">
        <v>0</v>
      </c>
      <c r="Y1143" s="23">
        <v>2</v>
      </c>
      <c r="Z1143" s="41">
        <v>0</v>
      </c>
      <c r="AA1143" s="23">
        <v>0</v>
      </c>
      <c r="AB1143" s="23">
        <v>0</v>
      </c>
      <c r="AC1143" s="44">
        <v>0</v>
      </c>
      <c r="AD1143" s="44">
        <v>0</v>
      </c>
      <c r="AE1143" s="44">
        <v>0</v>
      </c>
      <c r="AF1143" s="44">
        <v>0</v>
      </c>
      <c r="AG1143" s="43">
        <v>5.2370000000000001</v>
      </c>
      <c r="AI1143" s="42"/>
      <c r="AJ1143" s="265" t="s">
        <v>379</v>
      </c>
      <c r="AK1143" s="23" t="s">
        <v>647</v>
      </c>
      <c r="AL1143" s="30"/>
      <c r="AM1143" s="397">
        <f t="shared" si="296"/>
        <v>0</v>
      </c>
      <c r="AN1143" s="397">
        <f t="shared" si="297"/>
        <v>0</v>
      </c>
      <c r="AO1143" s="397">
        <f t="shared" si="297"/>
        <v>0</v>
      </c>
      <c r="AP1143" s="397">
        <f t="shared" si="298"/>
        <v>0</v>
      </c>
      <c r="AQ1143" s="397">
        <f t="shared" si="298"/>
        <v>0</v>
      </c>
      <c r="AR1143" s="397">
        <f t="shared" si="298"/>
        <v>0</v>
      </c>
      <c r="AS1143" s="397">
        <f t="shared" si="298"/>
        <v>0</v>
      </c>
      <c r="AT1143" s="397">
        <f t="shared" si="299"/>
        <v>0</v>
      </c>
      <c r="AU1143" s="397">
        <f t="shared" si="299"/>
        <v>0</v>
      </c>
      <c r="AV1143" s="397">
        <f t="shared" si="299"/>
        <v>0</v>
      </c>
      <c r="AW1143" s="314">
        <f t="shared" si="300"/>
        <v>0</v>
      </c>
    </row>
    <row r="1144" spans="2:49" x14ac:dyDescent="0.25">
      <c r="B1144" s="42"/>
      <c r="C1144" s="270" t="s">
        <v>558</v>
      </c>
      <c r="D1144" s="23" t="str">
        <f>IFERROR(VLOOKUP($C1144,'World Cup Players'!B:X,3,FALSE),0)</f>
        <v>fr France</v>
      </c>
      <c r="E1144" s="30"/>
      <c r="F1144" s="23">
        <f>IFERROR(VLOOKUP($C1144,'World Cup Players'!B:X,9,FALSE),0)</f>
        <v>630</v>
      </c>
      <c r="G1144" s="23">
        <f>IFERROR(VLOOKUP($C1144,'World Cup Players'!B:X,11,FALSE),0)</f>
        <v>0</v>
      </c>
      <c r="H1144" s="23">
        <f>IFERROR(VLOOKUP($C1144,'World Cup Players'!B:X,12,FALSE),0)</f>
        <v>0</v>
      </c>
      <c r="I1144" s="41">
        <f>IFERROR(VLOOKUP($C1144,'GAME WINNING GOALS'!A:B,2,FALSE),0)</f>
        <v>0</v>
      </c>
      <c r="J1144" s="23">
        <f>IFERROR(VLOOKUP($C1144,'World Cup Players'!B:X,17,FALSE),0)</f>
        <v>0</v>
      </c>
      <c r="K1144" s="23">
        <f>IFERROR(VLOOKUP($C1144,'World Cup Players'!B:X,18,FALSE),0)</f>
        <v>0</v>
      </c>
      <c r="L1144" s="44">
        <f>IFERROR(VLOOKUP($C1144,'World Cup GK'!B:AE,16,FALSE),0)</f>
        <v>6</v>
      </c>
      <c r="M1144" s="44">
        <f>IFERROR(VLOOKUP($C1144,'World Cup GK'!B:AE,19,FALSE),0)</f>
        <v>4</v>
      </c>
      <c r="N1144" s="44">
        <f>IFERROR(VLOOKUP($C1144,'World Cup GK'!B:AE,14,FALSE),0)</f>
        <v>8</v>
      </c>
      <c r="O1144" s="44">
        <f>IFERROR(VLOOKUP($C1144,'World Cup GK'!B:AE,11,FALSE),0)</f>
        <v>4</v>
      </c>
      <c r="P1144" s="43">
        <f t="shared" si="307"/>
        <v>15.829000000000001</v>
      </c>
      <c r="S1144" s="42"/>
      <c r="T1144" s="270" t="s">
        <v>558</v>
      </c>
      <c r="U1144" s="23" t="s">
        <v>1420</v>
      </c>
      <c r="V1144" s="30"/>
      <c r="W1144" s="23">
        <v>450</v>
      </c>
      <c r="X1144" s="23">
        <v>0</v>
      </c>
      <c r="Y1144" s="23">
        <v>0</v>
      </c>
      <c r="Z1144" s="41">
        <v>0</v>
      </c>
      <c r="AA1144" s="23">
        <v>0</v>
      </c>
      <c r="AB1144" s="23">
        <v>0</v>
      </c>
      <c r="AC1144" s="44">
        <v>5</v>
      </c>
      <c r="AD1144" s="44">
        <v>3</v>
      </c>
      <c r="AE1144" s="44">
        <v>7</v>
      </c>
      <c r="AF1144" s="44">
        <v>2</v>
      </c>
      <c r="AG1144" s="43">
        <v>12.635</v>
      </c>
      <c r="AI1144" s="42"/>
      <c r="AJ1144" s="270" t="s">
        <v>558</v>
      </c>
      <c r="AK1144" s="23" t="s">
        <v>1420</v>
      </c>
      <c r="AL1144" s="30"/>
      <c r="AM1144" s="397">
        <f t="shared" si="296"/>
        <v>180</v>
      </c>
      <c r="AN1144" s="397">
        <f t="shared" si="297"/>
        <v>0</v>
      </c>
      <c r="AO1144" s="397">
        <f t="shared" si="297"/>
        <v>0</v>
      </c>
      <c r="AP1144" s="397">
        <f t="shared" si="298"/>
        <v>0</v>
      </c>
      <c r="AQ1144" s="397">
        <f t="shared" si="298"/>
        <v>0</v>
      </c>
      <c r="AR1144" s="397">
        <f t="shared" si="298"/>
        <v>0</v>
      </c>
      <c r="AS1144" s="397">
        <f t="shared" si="298"/>
        <v>1</v>
      </c>
      <c r="AT1144" s="397">
        <f t="shared" si="299"/>
        <v>1</v>
      </c>
      <c r="AU1144" s="397">
        <f t="shared" si="299"/>
        <v>1</v>
      </c>
      <c r="AV1144" s="397">
        <f t="shared" si="299"/>
        <v>2</v>
      </c>
      <c r="AW1144" s="314">
        <f t="shared" ref="AW1144:AW1145" si="308">P1144-AG1144</f>
        <v>3.1940000000000008</v>
      </c>
    </row>
    <row r="1145" spans="2:49" x14ac:dyDescent="0.25">
      <c r="B1145" s="42"/>
      <c r="C1145" s="266" t="s">
        <v>50</v>
      </c>
      <c r="D1145" s="23" t="str">
        <f>IFERROR(VLOOKUP($C1145,'World Cup Players'!B:X,3,FALSE),0)</f>
        <v>be Belgium</v>
      </c>
      <c r="E1145" s="30"/>
      <c r="F1145" s="23">
        <f>IFERROR(VLOOKUP($C1145,'World Cup Players'!B:X,9,FALSE),0)</f>
        <v>550</v>
      </c>
      <c r="G1145" s="23">
        <f>IFERROR(VLOOKUP($C1145,'World Cup Players'!B:X,11,FALSE),0)</f>
        <v>0</v>
      </c>
      <c r="H1145" s="23">
        <f>IFERROR(VLOOKUP($C1145,'World Cup Players'!B:X,12,FALSE),0)</f>
        <v>0</v>
      </c>
      <c r="I1145" s="41">
        <f>IFERROR(VLOOKUP($C1145,'GAME WINNING GOALS'!A:B,2,FALSE),0)</f>
        <v>0</v>
      </c>
      <c r="J1145" s="23">
        <f>IFERROR(VLOOKUP($C1145,'World Cup Players'!B:X,17,FALSE),0)</f>
        <v>0</v>
      </c>
      <c r="K1145" s="23">
        <f>IFERROR(VLOOKUP($C1145,'World Cup Players'!B:X,18,FALSE),0)</f>
        <v>0</v>
      </c>
      <c r="L1145" s="44">
        <f>IFERROR(VLOOKUP($C1145,'World Cup GK'!B:AE,16,FALSE),0)</f>
        <v>3</v>
      </c>
      <c r="M1145" s="44">
        <f>IFERROR(VLOOKUP($C1145,'World Cup GK'!B:AE,19,FALSE),0)</f>
        <v>1</v>
      </c>
      <c r="N1145" s="44">
        <f>IFERROR(VLOOKUP($C1145,'World Cup GK'!B:AE,14,FALSE),0)</f>
        <v>14</v>
      </c>
      <c r="O1145" s="44">
        <f>IFERROR(VLOOKUP($C1145,'World Cup GK'!B:AE,11,FALSE),0)</f>
        <v>6</v>
      </c>
      <c r="P1145" s="43">
        <f t="shared" si="307"/>
        <v>9.865000000000002</v>
      </c>
      <c r="S1145" s="42"/>
      <c r="T1145" s="266" t="s">
        <v>50</v>
      </c>
      <c r="U1145" s="23" t="s">
        <v>1270</v>
      </c>
      <c r="V1145" s="30"/>
      <c r="W1145" s="23">
        <v>480</v>
      </c>
      <c r="X1145" s="23">
        <v>0</v>
      </c>
      <c r="Y1145" s="23">
        <v>0</v>
      </c>
      <c r="Z1145" s="41">
        <v>0</v>
      </c>
      <c r="AA1145" s="23">
        <v>0</v>
      </c>
      <c r="AB1145" s="23">
        <v>0</v>
      </c>
      <c r="AC1145" s="44">
        <v>3</v>
      </c>
      <c r="AD1145" s="44">
        <v>1</v>
      </c>
      <c r="AE1145" s="44">
        <v>10</v>
      </c>
      <c r="AF1145" s="44">
        <v>5</v>
      </c>
      <c r="AG1145" s="43">
        <v>8.734</v>
      </c>
      <c r="AI1145" s="42"/>
      <c r="AJ1145" s="266" t="s">
        <v>50</v>
      </c>
      <c r="AK1145" s="23" t="s">
        <v>1270</v>
      </c>
      <c r="AL1145" s="30"/>
      <c r="AM1145" s="397">
        <f t="shared" si="296"/>
        <v>70</v>
      </c>
      <c r="AN1145" s="397">
        <f t="shared" si="297"/>
        <v>0</v>
      </c>
      <c r="AO1145" s="397">
        <f t="shared" si="297"/>
        <v>0</v>
      </c>
      <c r="AP1145" s="397">
        <f t="shared" si="298"/>
        <v>0</v>
      </c>
      <c r="AQ1145" s="397">
        <f t="shared" si="298"/>
        <v>0</v>
      </c>
      <c r="AR1145" s="397">
        <f t="shared" si="298"/>
        <v>0</v>
      </c>
      <c r="AS1145" s="397">
        <f t="shared" si="298"/>
        <v>0</v>
      </c>
      <c r="AT1145" s="397">
        <f t="shared" si="299"/>
        <v>0</v>
      </c>
      <c r="AU1145" s="397">
        <f t="shared" si="299"/>
        <v>4</v>
      </c>
      <c r="AV1145" s="397">
        <f t="shared" si="299"/>
        <v>1</v>
      </c>
      <c r="AW1145" s="314">
        <f t="shared" si="308"/>
        <v>1.131000000000002</v>
      </c>
    </row>
    <row r="1146" spans="2:49" ht="16.5" thickBot="1" x14ac:dyDescent="0.3">
      <c r="B1146" s="42"/>
      <c r="C1146" s="266" t="s">
        <v>767</v>
      </c>
      <c r="D1146" s="23" t="str">
        <f>IFERROR(VLOOKUP($C1146,'World Cup Players'!B:X,3,FALSE),0)</f>
        <v>co Colombia</v>
      </c>
      <c r="E1146" s="30"/>
      <c r="F1146" s="23">
        <f>IFERROR(VLOOKUP($C1146,'World Cup Players'!B:X,9,FALSE),0)</f>
        <v>480</v>
      </c>
      <c r="G1146" s="23">
        <f>IFERROR(VLOOKUP($C1146,'World Cup Players'!B:X,11,FALSE),0)</f>
        <v>0</v>
      </c>
      <c r="H1146" s="23">
        <f>IFERROR(VLOOKUP($C1146,'World Cup Players'!B:X,12,FALSE),0)</f>
        <v>0</v>
      </c>
      <c r="I1146" s="23">
        <f>IFERROR(VLOOKUP($C1146,'GAME WINNING GOALS'!A:B,2,FALSE),0)</f>
        <v>0</v>
      </c>
      <c r="J1146" s="23">
        <f>IFERROR(VLOOKUP($C1146,'World Cup Players'!B:X,17,FALSE),0)</f>
        <v>0</v>
      </c>
      <c r="K1146" s="23">
        <f>IFERROR(VLOOKUP($C1146,'World Cup Players'!B:X,18,FALSE),0)</f>
        <v>0</v>
      </c>
      <c r="L1146" s="44">
        <f>IFERROR(VLOOKUP($C1146,'World Cup GK'!B:AE,16,FALSE),0)</f>
        <v>3</v>
      </c>
      <c r="M1146" s="44">
        <f>IFERROR(VLOOKUP($C1146,'World Cup GK'!B:AE,19,FALSE),0)</f>
        <v>4</v>
      </c>
      <c r="N1146" s="44">
        <f>IFERROR(VLOOKUP($C1146,'World Cup GK'!B:AE,14,FALSE),0)</f>
        <v>6</v>
      </c>
      <c r="O1146" s="44">
        <f>IFERROR(VLOOKUP($C1146,'World Cup GK'!B:AE,11,FALSE),0)</f>
        <v>1</v>
      </c>
      <c r="P1146" s="43">
        <f t="shared" si="307"/>
        <v>11.934000000000001</v>
      </c>
      <c r="S1146" s="42"/>
      <c r="T1146" s="266" t="s">
        <v>767</v>
      </c>
      <c r="U1146" s="23" t="s">
        <v>1547</v>
      </c>
      <c r="V1146" s="30"/>
      <c r="W1146" s="23">
        <v>480</v>
      </c>
      <c r="X1146" s="23">
        <v>0</v>
      </c>
      <c r="Y1146" s="23">
        <v>0</v>
      </c>
      <c r="Z1146" s="23">
        <v>0</v>
      </c>
      <c r="AA1146" s="23">
        <v>0</v>
      </c>
      <c r="AB1146" s="23">
        <v>0</v>
      </c>
      <c r="AC1146" s="44">
        <v>3</v>
      </c>
      <c r="AD1146" s="44">
        <v>4</v>
      </c>
      <c r="AE1146" s="44">
        <v>6</v>
      </c>
      <c r="AF1146" s="44">
        <v>1</v>
      </c>
      <c r="AG1146" s="43">
        <v>11.934000000000001</v>
      </c>
      <c r="AI1146" s="42"/>
      <c r="AJ1146" s="266" t="s">
        <v>767</v>
      </c>
      <c r="AK1146" s="23" t="s">
        <v>1547</v>
      </c>
      <c r="AL1146" s="30"/>
      <c r="AM1146" s="397">
        <f t="shared" si="296"/>
        <v>0</v>
      </c>
      <c r="AN1146" s="397">
        <f t="shared" si="297"/>
        <v>0</v>
      </c>
      <c r="AO1146" s="397">
        <f t="shared" si="297"/>
        <v>0</v>
      </c>
      <c r="AP1146" s="397">
        <f t="shared" si="298"/>
        <v>0</v>
      </c>
      <c r="AQ1146" s="397">
        <f t="shared" si="298"/>
        <v>0</v>
      </c>
      <c r="AR1146" s="397">
        <f t="shared" si="298"/>
        <v>0</v>
      </c>
      <c r="AS1146" s="397">
        <f t="shared" si="298"/>
        <v>0</v>
      </c>
      <c r="AT1146" s="397">
        <f t="shared" si="299"/>
        <v>0</v>
      </c>
      <c r="AU1146" s="397">
        <f t="shared" si="299"/>
        <v>0</v>
      </c>
      <c r="AV1146" s="397">
        <f t="shared" si="299"/>
        <v>0</v>
      </c>
      <c r="AW1146" s="314">
        <f t="shared" si="300"/>
        <v>0</v>
      </c>
    </row>
    <row r="1147" spans="2:49" x14ac:dyDescent="0.25">
      <c r="B1147" s="42"/>
      <c r="C1147" s="277" t="s">
        <v>760</v>
      </c>
      <c r="D1147" s="23" t="str">
        <f>IFERROR(VLOOKUP($C1147,'World Cup Players'!B:X,3,FALSE),0)</f>
        <v>us United States</v>
      </c>
      <c r="E1147" s="30"/>
      <c r="F1147" s="23">
        <f>IFERROR(VLOOKUP($C1147,'World Cup Players'!B:X,9,FALSE),0)</f>
        <v>360</v>
      </c>
      <c r="G1147" s="23">
        <f>IFERROR(VLOOKUP($C1147,'World Cup Players'!B:X,11,FALSE),0)</f>
        <v>0</v>
      </c>
      <c r="H1147" s="23">
        <f>IFERROR(VLOOKUP($C1147,'World Cup Players'!B:X,12,FALSE),0)</f>
        <v>0</v>
      </c>
      <c r="I1147" s="23">
        <f>IFERROR(VLOOKUP($C1147,'GAME WINNING GOALS'!A:B,2,FALSE),0)</f>
        <v>0</v>
      </c>
      <c r="J1147" s="23">
        <f>IFERROR(VLOOKUP($C1147,'World Cup Players'!B:X,17,FALSE),0)</f>
        <v>0</v>
      </c>
      <c r="K1147" s="23">
        <f>IFERROR(VLOOKUP($C1147,'World Cup Players'!B:X,18,FALSE),0)</f>
        <v>0</v>
      </c>
      <c r="L1147" s="44">
        <f>IFERROR(VLOOKUP($C1147,'World Cup GK'!B:AE,16,FALSE),0)</f>
        <v>3</v>
      </c>
      <c r="M1147" s="44">
        <f>IFERROR(VLOOKUP($C1147,'World Cup GK'!B:AE,19,FALSE),0)</f>
        <v>2</v>
      </c>
      <c r="N1147" s="44">
        <f>IFERROR(VLOOKUP($C1147,'World Cup GK'!B:AE,14,FALSE),0)</f>
        <v>8</v>
      </c>
      <c r="O1147" s="44">
        <f>IFERROR(VLOOKUP($C1147,'World Cup GK'!B:AE,11,FALSE),0)</f>
        <v>5</v>
      </c>
      <c r="P1147" s="43">
        <f t="shared" si="307"/>
        <v>8.3379999999999992</v>
      </c>
      <c r="S1147" s="42"/>
      <c r="T1147" s="277" t="s">
        <v>760</v>
      </c>
      <c r="U1147" s="23" t="s">
        <v>885</v>
      </c>
      <c r="V1147" s="30"/>
      <c r="W1147" s="23">
        <v>360</v>
      </c>
      <c r="X1147" s="23">
        <v>0</v>
      </c>
      <c r="Y1147" s="23">
        <v>0</v>
      </c>
      <c r="Z1147" s="23">
        <v>0</v>
      </c>
      <c r="AA1147" s="23">
        <v>0</v>
      </c>
      <c r="AB1147" s="23">
        <v>0</v>
      </c>
      <c r="AC1147" s="44">
        <v>3</v>
      </c>
      <c r="AD1147" s="44">
        <v>2</v>
      </c>
      <c r="AE1147" s="44">
        <v>8</v>
      </c>
      <c r="AF1147" s="44">
        <v>5</v>
      </c>
      <c r="AG1147" s="43">
        <v>8.3379999999999992</v>
      </c>
      <c r="AI1147" s="42"/>
      <c r="AJ1147" s="277" t="s">
        <v>760</v>
      </c>
      <c r="AK1147" s="23" t="s">
        <v>885</v>
      </c>
      <c r="AL1147" s="30"/>
      <c r="AM1147" s="397">
        <f t="shared" si="296"/>
        <v>0</v>
      </c>
      <c r="AN1147" s="397">
        <f t="shared" si="297"/>
        <v>0</v>
      </c>
      <c r="AO1147" s="397">
        <f t="shared" si="297"/>
        <v>0</v>
      </c>
      <c r="AP1147" s="397">
        <f t="shared" si="298"/>
        <v>0</v>
      </c>
      <c r="AQ1147" s="397">
        <f t="shared" si="298"/>
        <v>0</v>
      </c>
      <c r="AR1147" s="397">
        <f t="shared" si="298"/>
        <v>0</v>
      </c>
      <c r="AS1147" s="397">
        <f t="shared" si="298"/>
        <v>0</v>
      </c>
      <c r="AT1147" s="397">
        <f t="shared" si="299"/>
        <v>0</v>
      </c>
      <c r="AU1147" s="397">
        <f t="shared" si="299"/>
        <v>0</v>
      </c>
      <c r="AV1147" s="397">
        <f t="shared" si="299"/>
        <v>0</v>
      </c>
      <c r="AW1147" s="314">
        <f t="shared" si="300"/>
        <v>0</v>
      </c>
    </row>
    <row r="1148" spans="2:49" x14ac:dyDescent="0.25">
      <c r="B1148" s="42"/>
      <c r="C1148" s="294" t="s">
        <v>764</v>
      </c>
      <c r="D1148" s="23" t="str">
        <f>IFERROR(VLOOKUP($C1148,'World Cup Players'!B:X,3,FALSE),0)</f>
        <v>ca Canada</v>
      </c>
      <c r="E1148" s="30"/>
      <c r="F1148" s="23">
        <f>IFERROR(VLOOKUP($C1148,'World Cup Players'!B:X,9,FALSE),0)</f>
        <v>450</v>
      </c>
      <c r="G1148" s="23">
        <f>IFERROR(VLOOKUP($C1148,'World Cup Players'!B:X,11,FALSE),0)</f>
        <v>0</v>
      </c>
      <c r="H1148" s="23">
        <f>IFERROR(VLOOKUP($C1148,'World Cup Players'!B:X,12,FALSE),0)</f>
        <v>0</v>
      </c>
      <c r="I1148" s="23">
        <f>IFERROR(VLOOKUP($C1148,'GAME WINNING GOALS'!A:B,2,FALSE),0)</f>
        <v>0</v>
      </c>
      <c r="J1148" s="23">
        <f>IFERROR(VLOOKUP($C1148,'World Cup Players'!#REF!,16,FALSE),0)</f>
        <v>0</v>
      </c>
      <c r="K1148" s="23">
        <f>IFERROR(VLOOKUP($C1148,'World Cup Players'!#REF!,16,FALSE),0)</f>
        <v>0</v>
      </c>
      <c r="L1148" s="44">
        <f>IFERROR(VLOOKUP($C1148,'World Cup GK'!B:AE,16,FALSE),0)</f>
        <v>2</v>
      </c>
      <c r="M1148" s="44">
        <f>IFERROR(VLOOKUP($C1148,'World Cup GK'!B:AE,19,FALSE),0)</f>
        <v>2</v>
      </c>
      <c r="N1148" s="44">
        <f>IFERROR(VLOOKUP($C1148,'World Cup GK'!B:AE,14,FALSE),0)</f>
        <v>6</v>
      </c>
      <c r="O1148" s="44">
        <f>IFERROR(VLOOKUP($C1148,'World Cup GK'!B:AE,11,FALSE),0)</f>
        <v>6</v>
      </c>
      <c r="P1148" s="43">
        <f t="shared" si="307"/>
        <v>7.4349999999999987</v>
      </c>
      <c r="S1148" s="42"/>
      <c r="T1148" s="294" t="s">
        <v>764</v>
      </c>
      <c r="U1148" s="23" t="s">
        <v>887</v>
      </c>
      <c r="V1148" s="30"/>
      <c r="W1148" s="23">
        <v>450</v>
      </c>
      <c r="X1148" s="23">
        <v>0</v>
      </c>
      <c r="Y1148" s="23">
        <v>0</v>
      </c>
      <c r="Z1148" s="23">
        <v>0</v>
      </c>
      <c r="AA1148" s="23">
        <v>0</v>
      </c>
      <c r="AB1148" s="23">
        <v>0</v>
      </c>
      <c r="AC1148" s="44">
        <v>2</v>
      </c>
      <c r="AD1148" s="44">
        <v>2</v>
      </c>
      <c r="AE1148" s="44">
        <v>6</v>
      </c>
      <c r="AF1148" s="44">
        <v>6</v>
      </c>
      <c r="AG1148" s="43">
        <v>7.4349999999999987</v>
      </c>
      <c r="AI1148" s="42"/>
      <c r="AJ1148" s="294" t="s">
        <v>764</v>
      </c>
      <c r="AK1148" s="23" t="s">
        <v>887</v>
      </c>
      <c r="AL1148" s="30"/>
      <c r="AM1148" s="397">
        <f t="shared" si="296"/>
        <v>0</v>
      </c>
      <c r="AN1148" s="397">
        <f t="shared" si="297"/>
        <v>0</v>
      </c>
      <c r="AO1148" s="397">
        <f t="shared" si="297"/>
        <v>0</v>
      </c>
      <c r="AP1148" s="397">
        <f t="shared" si="298"/>
        <v>0</v>
      </c>
      <c r="AQ1148" s="397">
        <f t="shared" si="298"/>
        <v>0</v>
      </c>
      <c r="AR1148" s="397">
        <f t="shared" si="298"/>
        <v>0</v>
      </c>
      <c r="AS1148" s="397">
        <f t="shared" si="298"/>
        <v>0</v>
      </c>
      <c r="AT1148" s="397">
        <f t="shared" si="299"/>
        <v>0</v>
      </c>
      <c r="AU1148" s="397">
        <f t="shared" si="299"/>
        <v>0</v>
      </c>
      <c r="AV1148" s="397">
        <f t="shared" si="299"/>
        <v>0</v>
      </c>
      <c r="AW1148" s="314">
        <f t="shared" si="300"/>
        <v>0</v>
      </c>
    </row>
    <row r="1149" spans="2:49" x14ac:dyDescent="0.25">
      <c r="B1149" s="42"/>
      <c r="C1149" s="265" t="s">
        <v>609</v>
      </c>
      <c r="D1149" s="23">
        <f>IFERROR(VLOOKUP($C1149,'World Cup Players'!B:X,3,FALSE),0)</f>
        <v>0</v>
      </c>
      <c r="E1149" s="30"/>
      <c r="L1149" s="44"/>
      <c r="M1149" s="44"/>
      <c r="N1149" s="44"/>
      <c r="O1149" s="44"/>
      <c r="S1149" s="42"/>
      <c r="T1149" s="265" t="s">
        <v>609</v>
      </c>
      <c r="U1149" s="23">
        <v>0</v>
      </c>
      <c r="V1149" s="30"/>
      <c r="W1149" s="23">
        <v>0</v>
      </c>
      <c r="X1149" s="23">
        <v>0</v>
      </c>
      <c r="Y1149" s="23">
        <v>0</v>
      </c>
      <c r="Z1149" s="23">
        <v>0</v>
      </c>
      <c r="AA1149" s="23">
        <v>0</v>
      </c>
      <c r="AB1149" s="23">
        <v>0</v>
      </c>
      <c r="AC1149" s="44">
        <v>0</v>
      </c>
      <c r="AD1149" s="44">
        <v>0</v>
      </c>
      <c r="AE1149" s="44">
        <v>0</v>
      </c>
      <c r="AF1149" s="44">
        <v>0</v>
      </c>
      <c r="AG1149" s="43">
        <v>0</v>
      </c>
      <c r="AI1149" s="42"/>
      <c r="AJ1149" s="265" t="s">
        <v>609</v>
      </c>
      <c r="AK1149" s="23">
        <v>0</v>
      </c>
      <c r="AL1149" s="30"/>
      <c r="AM1149" s="397">
        <f t="shared" si="296"/>
        <v>0</v>
      </c>
      <c r="AN1149" s="397">
        <f t="shared" si="297"/>
        <v>0</v>
      </c>
      <c r="AO1149" s="397">
        <f t="shared" si="297"/>
        <v>0</v>
      </c>
      <c r="AP1149" s="397">
        <f t="shared" si="298"/>
        <v>0</v>
      </c>
      <c r="AQ1149" s="397">
        <f t="shared" si="298"/>
        <v>0</v>
      </c>
      <c r="AR1149" s="397">
        <f t="shared" si="298"/>
        <v>0</v>
      </c>
      <c r="AS1149" s="397">
        <f t="shared" si="298"/>
        <v>0</v>
      </c>
      <c r="AT1149" s="397">
        <f t="shared" si="299"/>
        <v>0</v>
      </c>
      <c r="AU1149" s="397">
        <f t="shared" si="299"/>
        <v>0</v>
      </c>
      <c r="AV1149" s="397">
        <f t="shared" si="299"/>
        <v>0</v>
      </c>
      <c r="AW1149" s="314">
        <f t="shared" ref="AW1149:AW1156" si="309">P1149-AG1149</f>
        <v>0</v>
      </c>
    </row>
    <row r="1150" spans="2:49" x14ac:dyDescent="0.25">
      <c r="B1150" s="42"/>
      <c r="C1150" s="265" t="s">
        <v>307</v>
      </c>
      <c r="D1150" s="23">
        <f>IFERROR(VLOOKUP($C1150,'World Cup Players'!B:X,3,FALSE),0)</f>
        <v>0</v>
      </c>
      <c r="E1150" s="30"/>
      <c r="L1150" s="44"/>
      <c r="M1150" s="44"/>
      <c r="N1150" s="44"/>
      <c r="O1150" s="44"/>
      <c r="S1150" s="42"/>
      <c r="T1150" s="265" t="s">
        <v>307</v>
      </c>
      <c r="U1150" s="23">
        <v>0</v>
      </c>
      <c r="V1150" s="30"/>
      <c r="W1150" s="23">
        <v>0</v>
      </c>
      <c r="X1150" s="23">
        <v>0</v>
      </c>
      <c r="Y1150" s="23">
        <v>0</v>
      </c>
      <c r="Z1150" s="23">
        <v>0</v>
      </c>
      <c r="AA1150" s="23">
        <v>0</v>
      </c>
      <c r="AB1150" s="23">
        <v>0</v>
      </c>
      <c r="AC1150" s="44">
        <v>0</v>
      </c>
      <c r="AD1150" s="44">
        <v>0</v>
      </c>
      <c r="AE1150" s="44">
        <v>0</v>
      </c>
      <c r="AF1150" s="44">
        <v>0</v>
      </c>
      <c r="AG1150" s="43">
        <v>0</v>
      </c>
      <c r="AI1150" s="42"/>
      <c r="AJ1150" s="265" t="s">
        <v>307</v>
      </c>
      <c r="AK1150" s="23">
        <v>0</v>
      </c>
      <c r="AL1150" s="30"/>
      <c r="AM1150" s="397">
        <f t="shared" si="296"/>
        <v>0</v>
      </c>
      <c r="AN1150" s="397">
        <f t="shared" si="297"/>
        <v>0</v>
      </c>
      <c r="AO1150" s="397">
        <f t="shared" si="297"/>
        <v>0</v>
      </c>
      <c r="AP1150" s="397">
        <f t="shared" si="298"/>
        <v>0</v>
      </c>
      <c r="AQ1150" s="397">
        <f t="shared" si="298"/>
        <v>0</v>
      </c>
      <c r="AR1150" s="397">
        <f t="shared" si="298"/>
        <v>0</v>
      </c>
      <c r="AS1150" s="397">
        <f t="shared" si="298"/>
        <v>0</v>
      </c>
      <c r="AT1150" s="397">
        <f t="shared" si="299"/>
        <v>0</v>
      </c>
      <c r="AU1150" s="397">
        <f t="shared" si="299"/>
        <v>0</v>
      </c>
      <c r="AV1150" s="397">
        <f t="shared" si="299"/>
        <v>0</v>
      </c>
      <c r="AW1150" s="314">
        <f t="shared" si="309"/>
        <v>0</v>
      </c>
    </row>
    <row r="1151" spans="2:49" x14ac:dyDescent="0.25">
      <c r="B1151" s="42"/>
      <c r="C1151" s="265" t="s">
        <v>801</v>
      </c>
      <c r="D1151" s="23">
        <f>IFERROR(VLOOKUP($C1151,'World Cup Players'!B:X,3,FALSE),0)</f>
        <v>0</v>
      </c>
      <c r="E1151" s="30"/>
      <c r="L1151" s="44"/>
      <c r="M1151" s="44"/>
      <c r="N1151" s="44"/>
      <c r="O1151" s="44"/>
      <c r="S1151" s="42"/>
      <c r="T1151" s="265" t="s">
        <v>801</v>
      </c>
      <c r="U1151" s="23">
        <v>0</v>
      </c>
      <c r="V1151" s="30"/>
      <c r="W1151" s="23">
        <v>0</v>
      </c>
      <c r="X1151" s="23">
        <v>0</v>
      </c>
      <c r="Y1151" s="23">
        <v>0</v>
      </c>
      <c r="Z1151" s="23">
        <v>0</v>
      </c>
      <c r="AA1151" s="23">
        <v>0</v>
      </c>
      <c r="AB1151" s="23">
        <v>0</v>
      </c>
      <c r="AC1151" s="44">
        <v>0</v>
      </c>
      <c r="AD1151" s="44">
        <v>0</v>
      </c>
      <c r="AE1151" s="44">
        <v>0</v>
      </c>
      <c r="AF1151" s="44">
        <v>0</v>
      </c>
      <c r="AG1151" s="43">
        <v>0</v>
      </c>
      <c r="AI1151" s="42"/>
      <c r="AJ1151" s="265" t="s">
        <v>801</v>
      </c>
      <c r="AK1151" s="23">
        <v>0</v>
      </c>
      <c r="AL1151" s="30"/>
      <c r="AM1151" s="397">
        <f t="shared" si="296"/>
        <v>0</v>
      </c>
      <c r="AN1151" s="397">
        <f t="shared" si="297"/>
        <v>0</v>
      </c>
      <c r="AO1151" s="397">
        <f t="shared" si="297"/>
        <v>0</v>
      </c>
      <c r="AP1151" s="397">
        <f t="shared" si="298"/>
        <v>0</v>
      </c>
      <c r="AQ1151" s="397">
        <f t="shared" si="298"/>
        <v>0</v>
      </c>
      <c r="AR1151" s="397">
        <f t="shared" si="298"/>
        <v>0</v>
      </c>
      <c r="AS1151" s="397">
        <f t="shared" si="298"/>
        <v>0</v>
      </c>
      <c r="AT1151" s="397">
        <f t="shared" si="299"/>
        <v>0</v>
      </c>
      <c r="AU1151" s="397">
        <f t="shared" si="299"/>
        <v>0</v>
      </c>
      <c r="AV1151" s="397">
        <f t="shared" si="299"/>
        <v>0</v>
      </c>
      <c r="AW1151" s="314">
        <f t="shared" si="309"/>
        <v>0</v>
      </c>
    </row>
    <row r="1152" spans="2:49" x14ac:dyDescent="0.25">
      <c r="B1152" s="24" t="s">
        <v>804</v>
      </c>
      <c r="C1152" s="293"/>
      <c r="D1152" s="35">
        <f t="shared" ref="D1152:E1152" si="310">SUM(D1153:D1178)</f>
        <v>0</v>
      </c>
      <c r="E1152" s="35">
        <f t="shared" si="310"/>
        <v>0</v>
      </c>
      <c r="F1152" s="35">
        <f>SUM(F1153:F1182)</f>
        <v>9711</v>
      </c>
      <c r="G1152" s="35">
        <f t="shared" ref="G1152:O1152" si="311">SUM(G1153:G1182)</f>
        <v>39</v>
      </c>
      <c r="H1152" s="35">
        <f t="shared" si="311"/>
        <v>13</v>
      </c>
      <c r="I1152" s="35">
        <f t="shared" si="311"/>
        <v>12</v>
      </c>
      <c r="J1152" s="35">
        <f t="shared" si="311"/>
        <v>5</v>
      </c>
      <c r="K1152" s="35">
        <f t="shared" si="311"/>
        <v>0</v>
      </c>
      <c r="L1152" s="35">
        <f>SUM(L1153:L1182)</f>
        <v>15</v>
      </c>
      <c r="M1152" s="35">
        <f>SUM(M1153:M1182)</f>
        <v>6</v>
      </c>
      <c r="N1152" s="35">
        <f t="shared" si="311"/>
        <v>55</v>
      </c>
      <c r="O1152" s="35">
        <f t="shared" si="311"/>
        <v>30</v>
      </c>
      <c r="P1152" s="43">
        <f t="shared" si="307"/>
        <v>167.85129999999998</v>
      </c>
      <c r="S1152" s="24" t="s">
        <v>804</v>
      </c>
      <c r="T1152" s="293"/>
      <c r="U1152" s="35">
        <v>0</v>
      </c>
      <c r="V1152" s="35">
        <v>0</v>
      </c>
      <c r="W1152" s="35">
        <v>8366</v>
      </c>
      <c r="X1152" s="35">
        <v>36</v>
      </c>
      <c r="Y1152" s="35">
        <v>10</v>
      </c>
      <c r="Z1152" s="35">
        <v>11</v>
      </c>
      <c r="AA1152" s="35">
        <v>5</v>
      </c>
      <c r="AB1152" s="35">
        <v>0</v>
      </c>
      <c r="AC1152" s="35">
        <v>12</v>
      </c>
      <c r="AD1152" s="35">
        <v>6</v>
      </c>
      <c r="AE1152" s="35">
        <v>44</v>
      </c>
      <c r="AF1152" s="35">
        <v>25</v>
      </c>
      <c r="AG1152" s="43">
        <v>145.73779999999999</v>
      </c>
      <c r="AI1152" s="24" t="s">
        <v>804</v>
      </c>
      <c r="AJ1152" s="293"/>
      <c r="AK1152" s="35">
        <v>0</v>
      </c>
      <c r="AL1152" s="35">
        <v>0</v>
      </c>
      <c r="AM1152" s="397">
        <f t="shared" si="296"/>
        <v>1345</v>
      </c>
      <c r="AN1152" s="397">
        <f t="shared" si="297"/>
        <v>3</v>
      </c>
      <c r="AO1152" s="397">
        <f t="shared" si="297"/>
        <v>3</v>
      </c>
      <c r="AP1152" s="397">
        <f t="shared" si="298"/>
        <v>1</v>
      </c>
      <c r="AQ1152" s="397">
        <f t="shared" si="298"/>
        <v>0</v>
      </c>
      <c r="AR1152" s="397">
        <f t="shared" si="298"/>
        <v>0</v>
      </c>
      <c r="AS1152" s="397">
        <f t="shared" si="298"/>
        <v>3</v>
      </c>
      <c r="AT1152" s="397">
        <f t="shared" si="299"/>
        <v>0</v>
      </c>
      <c r="AU1152" s="397">
        <f t="shared" si="299"/>
        <v>11</v>
      </c>
      <c r="AV1152" s="397">
        <f t="shared" si="299"/>
        <v>5</v>
      </c>
      <c r="AW1152" s="314">
        <f t="shared" si="309"/>
        <v>22.113499999999988</v>
      </c>
    </row>
    <row r="1153" spans="2:49" x14ac:dyDescent="0.25">
      <c r="B1153" s="42"/>
      <c r="C1153" s="265" t="s">
        <v>211</v>
      </c>
      <c r="D1153" s="23" t="str">
        <f>IFERROR(VLOOKUP($C1153,'World Cup Players'!B:X,3,FALSE),0)</f>
        <v>ar Argentina</v>
      </c>
      <c r="E1153" s="30"/>
      <c r="F1153" s="23">
        <f>IFERROR(VLOOKUP($C1153,'World Cup Players'!B:X,9,FALSE),0)</f>
        <v>620</v>
      </c>
      <c r="G1153" s="23">
        <f>IFERROR(VLOOKUP($C1153,'World Cup Players'!B:X,11,FALSE),0)</f>
        <v>8</v>
      </c>
      <c r="H1153" s="23">
        <f>IFERROR(VLOOKUP($C1153,'World Cup Players'!B:X,12,FALSE),0)</f>
        <v>4</v>
      </c>
      <c r="I1153" s="23">
        <f>IFERROR(VLOOKUP($C1153,'GAME WINNING GOALS'!A:B,2,FALSE),0)</f>
        <v>2</v>
      </c>
      <c r="J1153" s="23">
        <f>IFERROR(VLOOKUP($C1153,'World Cup Players'!B:X,17,FALSE),0)</f>
        <v>0</v>
      </c>
      <c r="K1153" s="23">
        <f>IFERROR(VLOOKUP($C1153,'World Cup Players'!B:X,18,FALSE),0)</f>
        <v>0</v>
      </c>
      <c r="L1153" s="44">
        <f>IFERROR(VLOOKUP($C1153,'World Cup GK'!B:AE,16,FALSE),0)</f>
        <v>0</v>
      </c>
      <c r="M1153" s="44">
        <f>IFERROR(VLOOKUP($C1153,'World Cup GK'!B:AE,19,FALSE),0)</f>
        <v>0</v>
      </c>
      <c r="N1153" s="44">
        <f>IFERROR(VLOOKUP($C1153,'World Cup GK'!B:AE,14,FALSE),0)</f>
        <v>0</v>
      </c>
      <c r="O1153" s="44">
        <f>IFERROR(VLOOKUP($C1153,'World Cup GK'!B:AE,11,FALSE),0)</f>
        <v>0</v>
      </c>
      <c r="P1153" s="43">
        <f t="shared" si="307"/>
        <v>19.146000000000001</v>
      </c>
      <c r="S1153" s="42"/>
      <c r="T1153" s="265" t="s">
        <v>211</v>
      </c>
      <c r="U1153" s="23" t="s">
        <v>1404</v>
      </c>
      <c r="V1153" s="30"/>
      <c r="W1153" s="23">
        <v>410</v>
      </c>
      <c r="X1153" s="23">
        <v>8</v>
      </c>
      <c r="Y1153" s="23">
        <v>1</v>
      </c>
      <c r="Z1153" s="23">
        <v>2</v>
      </c>
      <c r="AA1153" s="23">
        <v>0</v>
      </c>
      <c r="AB1153" s="23">
        <v>0</v>
      </c>
      <c r="AC1153" s="44">
        <v>0</v>
      </c>
      <c r="AD1153" s="44">
        <v>0</v>
      </c>
      <c r="AE1153" s="44">
        <v>0</v>
      </c>
      <c r="AF1153" s="44">
        <v>0</v>
      </c>
      <c r="AG1153" s="43">
        <v>14.403</v>
      </c>
      <c r="AI1153" s="42"/>
      <c r="AJ1153" s="265" t="s">
        <v>211</v>
      </c>
      <c r="AK1153" s="23" t="s">
        <v>1404</v>
      </c>
      <c r="AL1153" s="30"/>
      <c r="AM1153" s="397">
        <f t="shared" si="296"/>
        <v>210</v>
      </c>
      <c r="AN1153" s="397">
        <f t="shared" si="297"/>
        <v>0</v>
      </c>
      <c r="AO1153" s="397">
        <f t="shared" si="297"/>
        <v>3</v>
      </c>
      <c r="AP1153" s="397">
        <f t="shared" si="298"/>
        <v>0</v>
      </c>
      <c r="AQ1153" s="397">
        <f t="shared" si="298"/>
        <v>0</v>
      </c>
      <c r="AR1153" s="397">
        <f t="shared" si="298"/>
        <v>0</v>
      </c>
      <c r="AS1153" s="397">
        <f t="shared" si="298"/>
        <v>0</v>
      </c>
      <c r="AT1153" s="397">
        <f t="shared" si="299"/>
        <v>0</v>
      </c>
      <c r="AU1153" s="397">
        <f t="shared" si="299"/>
        <v>0</v>
      </c>
      <c r="AV1153" s="397">
        <f t="shared" si="299"/>
        <v>0</v>
      </c>
      <c r="AW1153" s="314">
        <f t="shared" si="309"/>
        <v>4.7430000000000003</v>
      </c>
    </row>
    <row r="1154" spans="2:49" x14ac:dyDescent="0.25">
      <c r="B1154" s="42"/>
      <c r="C1154" s="265" t="s">
        <v>5</v>
      </c>
      <c r="D1154" s="23" t="str">
        <f>IFERROR(VLOOKUP($C1154,'World Cup Players'!B:X,3,FALSE),0)</f>
        <v>eng England</v>
      </c>
      <c r="E1154" s="30"/>
      <c r="F1154" s="23">
        <f>IFERROR(VLOOKUP($C1154,'World Cup Players'!B:X,9,FALSE),0)</f>
        <v>652</v>
      </c>
      <c r="G1154" s="23">
        <f>IFERROR(VLOOKUP($C1154,'World Cup Players'!B:X,11,FALSE),0)</f>
        <v>6</v>
      </c>
      <c r="H1154" s="23">
        <f>IFERROR(VLOOKUP($C1154,'World Cup Players'!B:X,12,FALSE),0)</f>
        <v>1</v>
      </c>
      <c r="I1154" s="23">
        <f>IFERROR(VLOOKUP($C1154,'GAME WINNING GOALS'!A:B,2,FALSE),0)</f>
        <v>2</v>
      </c>
      <c r="J1154" s="23">
        <f>IFERROR(VLOOKUP($C1154,'World Cup Players'!B:X,17,FALSE),0)</f>
        <v>0</v>
      </c>
      <c r="K1154" s="23">
        <f>IFERROR(VLOOKUP($C1154,'World Cup Players'!B:X,18,FALSE),0)</f>
        <v>0</v>
      </c>
      <c r="L1154" s="44">
        <f>IFERROR(VLOOKUP($C1154,'World Cup GK'!B:AE,16,FALSE),0)</f>
        <v>0</v>
      </c>
      <c r="M1154" s="44">
        <f>IFERROR(VLOOKUP($C1154,'World Cup GK'!B:AE,19,FALSE),0)</f>
        <v>0</v>
      </c>
      <c r="N1154" s="44">
        <f>IFERROR(VLOOKUP($C1154,'World Cup GK'!B:AE,14,FALSE),0)</f>
        <v>0</v>
      </c>
      <c r="O1154" s="44">
        <f>IFERROR(VLOOKUP($C1154,'World Cup GK'!B:AE,11,FALSE),0)</f>
        <v>0</v>
      </c>
      <c r="P1154" s="43">
        <f t="shared" si="307"/>
        <v>14.4116</v>
      </c>
      <c r="S1154" s="42"/>
      <c r="T1154" s="265" t="s">
        <v>5</v>
      </c>
      <c r="U1154" s="23" t="s">
        <v>1542</v>
      </c>
      <c r="V1154" s="30"/>
      <c r="W1154" s="23">
        <v>442</v>
      </c>
      <c r="X1154" s="23">
        <v>6</v>
      </c>
      <c r="Y1154" s="23">
        <v>1</v>
      </c>
      <c r="Z1154" s="23">
        <v>2</v>
      </c>
      <c r="AA1154" s="23">
        <v>0</v>
      </c>
      <c r="AB1154" s="23">
        <v>0</v>
      </c>
      <c r="AC1154" s="44">
        <v>0</v>
      </c>
      <c r="AD1154" s="44">
        <v>0</v>
      </c>
      <c r="AE1154" s="44">
        <v>0</v>
      </c>
      <c r="AF1154" s="44">
        <v>0</v>
      </c>
      <c r="AG1154" s="43">
        <v>12.6686</v>
      </c>
      <c r="AI1154" s="42"/>
      <c r="AJ1154" s="265" t="s">
        <v>5</v>
      </c>
      <c r="AK1154" s="23" t="s">
        <v>1542</v>
      </c>
      <c r="AL1154" s="30"/>
      <c r="AM1154" s="397">
        <f t="shared" si="296"/>
        <v>210</v>
      </c>
      <c r="AN1154" s="397">
        <f t="shared" si="297"/>
        <v>0</v>
      </c>
      <c r="AO1154" s="397">
        <f t="shared" si="297"/>
        <v>0</v>
      </c>
      <c r="AP1154" s="397">
        <f t="shared" si="298"/>
        <v>0</v>
      </c>
      <c r="AQ1154" s="397">
        <f t="shared" si="298"/>
        <v>0</v>
      </c>
      <c r="AR1154" s="397">
        <f t="shared" si="298"/>
        <v>0</v>
      </c>
      <c r="AS1154" s="397">
        <f t="shared" si="298"/>
        <v>0</v>
      </c>
      <c r="AT1154" s="397">
        <f t="shared" si="299"/>
        <v>0</v>
      </c>
      <c r="AU1154" s="397">
        <f t="shared" si="299"/>
        <v>0</v>
      </c>
      <c r="AV1154" s="397">
        <f t="shared" si="299"/>
        <v>0</v>
      </c>
      <c r="AW1154" s="314">
        <f t="shared" si="309"/>
        <v>1.7430000000000003</v>
      </c>
    </row>
    <row r="1155" spans="2:49" x14ac:dyDescent="0.25">
      <c r="B1155" s="42"/>
      <c r="C1155" s="265" t="s">
        <v>689</v>
      </c>
      <c r="D1155" s="23" t="str">
        <f>IFERROR(VLOOKUP($C1155,'World Cup Players'!B:X,3,FALSE),0)</f>
        <v>no Norway</v>
      </c>
      <c r="E1155" s="30"/>
      <c r="F1155" s="23">
        <f>IFERROR(VLOOKUP($C1155,'World Cup Players'!B:X,9,FALSE),0)</f>
        <v>465</v>
      </c>
      <c r="G1155" s="23">
        <f>IFERROR(VLOOKUP($C1155,'World Cup Players'!B:X,11,FALSE),0)</f>
        <v>7</v>
      </c>
      <c r="H1155" s="23">
        <f>IFERROR(VLOOKUP($C1155,'World Cup Players'!B:X,12,FALSE),0)</f>
        <v>0</v>
      </c>
      <c r="I1155" s="23">
        <f>IFERROR(VLOOKUP($C1155,'GAME WINNING GOALS'!A:B,2,FALSE),0)</f>
        <v>4</v>
      </c>
      <c r="J1155" s="23">
        <f>IFERROR(VLOOKUP($C1155,'World Cup Players'!B:X,17,FALSE),0)</f>
        <v>0</v>
      </c>
      <c r="K1155" s="23">
        <f>IFERROR(VLOOKUP($C1155,'World Cup Players'!B:X,18,FALSE),0)</f>
        <v>0</v>
      </c>
      <c r="L1155" s="44">
        <f>IFERROR(VLOOKUP($C1155,'World Cup GK'!B:AE,16,FALSE),0)</f>
        <v>0</v>
      </c>
      <c r="M1155" s="44">
        <f>IFERROR(VLOOKUP($C1155,'World Cup GK'!B:AE,19,FALSE),0)</f>
        <v>0</v>
      </c>
      <c r="N1155" s="44">
        <f>IFERROR(VLOOKUP($C1155,'World Cup GK'!B:AE,14,FALSE),0)</f>
        <v>0</v>
      </c>
      <c r="O1155" s="44">
        <f>IFERROR(VLOOKUP($C1155,'World Cup GK'!B:AE,11,FALSE),0)</f>
        <v>0</v>
      </c>
      <c r="P1155" s="43">
        <f t="shared" si="307"/>
        <v>14.859500000000001</v>
      </c>
      <c r="S1155" s="42"/>
      <c r="T1155" s="265" t="s">
        <v>689</v>
      </c>
      <c r="U1155" s="23" t="s">
        <v>1397</v>
      </c>
      <c r="V1155" s="30"/>
      <c r="W1155" s="23">
        <v>360</v>
      </c>
      <c r="X1155" s="23">
        <v>7</v>
      </c>
      <c r="Y1155" s="23">
        <v>0</v>
      </c>
      <c r="Z1155" s="23">
        <v>4</v>
      </c>
      <c r="AA1155" s="23">
        <v>0</v>
      </c>
      <c r="AB1155" s="23">
        <v>0</v>
      </c>
      <c r="AC1155" s="44">
        <v>0</v>
      </c>
      <c r="AD1155" s="44">
        <v>0</v>
      </c>
      <c r="AE1155" s="44">
        <v>0</v>
      </c>
      <c r="AF1155" s="44">
        <v>0</v>
      </c>
      <c r="AG1155" s="43">
        <v>13.988</v>
      </c>
      <c r="AI1155" s="42"/>
      <c r="AJ1155" s="265" t="s">
        <v>689</v>
      </c>
      <c r="AK1155" s="23" t="s">
        <v>1397</v>
      </c>
      <c r="AL1155" s="30"/>
      <c r="AM1155" s="397">
        <f t="shared" si="296"/>
        <v>105</v>
      </c>
      <c r="AN1155" s="397">
        <f t="shared" si="297"/>
        <v>0</v>
      </c>
      <c r="AO1155" s="397">
        <f t="shared" si="297"/>
        <v>0</v>
      </c>
      <c r="AP1155" s="397">
        <f t="shared" si="298"/>
        <v>0</v>
      </c>
      <c r="AQ1155" s="397">
        <f t="shared" si="298"/>
        <v>0</v>
      </c>
      <c r="AR1155" s="397">
        <f t="shared" si="298"/>
        <v>0</v>
      </c>
      <c r="AS1155" s="397">
        <f t="shared" si="298"/>
        <v>0</v>
      </c>
      <c r="AT1155" s="397">
        <f t="shared" si="299"/>
        <v>0</v>
      </c>
      <c r="AU1155" s="397">
        <f t="shared" si="299"/>
        <v>0</v>
      </c>
      <c r="AV1155" s="397">
        <f t="shared" si="299"/>
        <v>0</v>
      </c>
      <c r="AW1155" s="314">
        <f t="shared" si="309"/>
        <v>0.87150000000000105</v>
      </c>
    </row>
    <row r="1156" spans="2:49" x14ac:dyDescent="0.25">
      <c r="B1156" s="42"/>
      <c r="C1156" s="278" t="s">
        <v>405</v>
      </c>
      <c r="D1156" s="23" t="str">
        <f>IFERROR(VLOOKUP($C1156,'World Cup Players'!B:X,3,FALSE),0)</f>
        <v>fr France</v>
      </c>
      <c r="E1156" s="30"/>
      <c r="F1156" s="23">
        <f>IFERROR(VLOOKUP($C1156,'World Cup Players'!B:X,9,FALSE),0)</f>
        <v>547</v>
      </c>
      <c r="G1156" s="23">
        <f>IFERROR(VLOOKUP($C1156,'World Cup Players'!B:X,11,FALSE),0)</f>
        <v>5</v>
      </c>
      <c r="H1156" s="23">
        <f>IFERROR(VLOOKUP($C1156,'World Cup Players'!B:X,12,FALSE),0)</f>
        <v>2</v>
      </c>
      <c r="I1156" s="23">
        <f>IFERROR(VLOOKUP($C1156,'GAME WINNING GOALS'!A:B,2,FALSE),0)</f>
        <v>1</v>
      </c>
      <c r="J1156" s="23">
        <f>IFERROR(VLOOKUP($C1156,'World Cup Players'!B:X,17,FALSE),0)</f>
        <v>0</v>
      </c>
      <c r="K1156" s="23">
        <f>IFERROR(VLOOKUP($C1156,'World Cup Players'!B:X,18,FALSE),0)</f>
        <v>0</v>
      </c>
      <c r="L1156" s="44">
        <f>IFERROR(VLOOKUP($C1156,'World Cup GK'!B:AE,16,FALSE),0)</f>
        <v>0</v>
      </c>
      <c r="M1156" s="44">
        <f>IFERROR(VLOOKUP($C1156,'World Cup GK'!B:AE,19,FALSE),0)</f>
        <v>0</v>
      </c>
      <c r="N1156" s="44">
        <f>IFERROR(VLOOKUP($C1156,'World Cup GK'!B:AE,14,FALSE),0)</f>
        <v>0</v>
      </c>
      <c r="O1156" s="44">
        <f>IFERROR(VLOOKUP($C1156,'World Cup GK'!B:AE,11,FALSE),0)</f>
        <v>0</v>
      </c>
      <c r="P1156" s="43">
        <f t="shared" si="307"/>
        <v>12.540099999999999</v>
      </c>
      <c r="S1156" s="42"/>
      <c r="T1156" s="278" t="s">
        <v>405</v>
      </c>
      <c r="U1156" s="23" t="s">
        <v>1420</v>
      </c>
      <c r="V1156" s="30"/>
      <c r="W1156" s="23">
        <v>367</v>
      </c>
      <c r="X1156" s="23">
        <v>4</v>
      </c>
      <c r="Y1156" s="23">
        <v>2</v>
      </c>
      <c r="Z1156" s="23">
        <v>1</v>
      </c>
      <c r="AA1156" s="23">
        <v>0</v>
      </c>
      <c r="AB1156" s="23">
        <v>0</v>
      </c>
      <c r="AC1156" s="44">
        <v>0</v>
      </c>
      <c r="AD1156" s="44">
        <v>0</v>
      </c>
      <c r="AE1156" s="44">
        <v>0</v>
      </c>
      <c r="AF1156" s="44">
        <v>0</v>
      </c>
      <c r="AG1156" s="43">
        <v>10.046099999999999</v>
      </c>
      <c r="AI1156" s="42"/>
      <c r="AJ1156" s="278" t="s">
        <v>405</v>
      </c>
      <c r="AK1156" s="23" t="s">
        <v>1420</v>
      </c>
      <c r="AL1156" s="30"/>
      <c r="AM1156" s="397">
        <f t="shared" si="296"/>
        <v>180</v>
      </c>
      <c r="AN1156" s="397">
        <f t="shared" si="297"/>
        <v>1</v>
      </c>
      <c r="AO1156" s="397">
        <f t="shared" si="297"/>
        <v>0</v>
      </c>
      <c r="AP1156" s="397">
        <f t="shared" si="298"/>
        <v>0</v>
      </c>
      <c r="AQ1156" s="397">
        <f t="shared" si="298"/>
        <v>0</v>
      </c>
      <c r="AR1156" s="397">
        <f t="shared" si="298"/>
        <v>0</v>
      </c>
      <c r="AS1156" s="397">
        <f t="shared" si="298"/>
        <v>0</v>
      </c>
      <c r="AT1156" s="397">
        <f t="shared" si="299"/>
        <v>0</v>
      </c>
      <c r="AU1156" s="397">
        <f t="shared" si="299"/>
        <v>0</v>
      </c>
      <c r="AV1156" s="397">
        <f t="shared" si="299"/>
        <v>0</v>
      </c>
      <c r="AW1156" s="314">
        <f t="shared" si="309"/>
        <v>2.4939999999999998</v>
      </c>
    </row>
    <row r="1157" spans="2:49" x14ac:dyDescent="0.25">
      <c r="B1157" s="42"/>
      <c r="C1157" s="295" t="s">
        <v>703</v>
      </c>
      <c r="D1157" s="23" t="str">
        <f>IFERROR(VLOOKUP($C1157,'World Cup Players'!B:X,3,FALSE),0)</f>
        <v>br Brazil</v>
      </c>
      <c r="E1157" s="30"/>
      <c r="F1157" s="23">
        <f>IFERROR(VLOOKUP($C1157,'World Cup Players'!B:X,9,FALSE),0)</f>
        <v>114</v>
      </c>
      <c r="G1157" s="23">
        <f>IFERROR(VLOOKUP($C1157,'World Cup Players'!B:X,11,FALSE),0)</f>
        <v>0</v>
      </c>
      <c r="H1157" s="23">
        <f>IFERROR(VLOOKUP($C1157,'World Cup Players'!B:X,12,FALSE),0)</f>
        <v>0</v>
      </c>
      <c r="I1157" s="23">
        <f>IFERROR(VLOOKUP($C1157,'GAME WINNING GOALS'!A:B,2,FALSE),0)</f>
        <v>0</v>
      </c>
      <c r="J1157" s="23">
        <f>IFERROR(VLOOKUP($C1157,'World Cup Players'!B:X,17,FALSE),0)</f>
        <v>0</v>
      </c>
      <c r="K1157" s="23">
        <f>IFERROR(VLOOKUP($C1157,'World Cup Players'!B:X,18,FALSE),0)</f>
        <v>0</v>
      </c>
      <c r="L1157" s="44">
        <f>IFERROR(VLOOKUP($C1157,'World Cup GK'!B:AE,16,FALSE),0)</f>
        <v>0</v>
      </c>
      <c r="M1157" s="44">
        <f>IFERROR(VLOOKUP($C1157,'World Cup GK'!B:AE,19,FALSE),0)</f>
        <v>0</v>
      </c>
      <c r="N1157" s="44">
        <f>IFERROR(VLOOKUP($C1157,'World Cup GK'!B:AE,14,FALSE),0)</f>
        <v>0</v>
      </c>
      <c r="O1157" s="44">
        <f>IFERROR(VLOOKUP($C1157,'World Cup GK'!B:AE,11,FALSE),0)</f>
        <v>0</v>
      </c>
      <c r="P1157" s="43">
        <f t="shared" si="307"/>
        <v>0.94620000000000004</v>
      </c>
      <c r="S1157" s="42"/>
      <c r="T1157" s="295" t="s">
        <v>703</v>
      </c>
      <c r="U1157" s="23" t="s">
        <v>989</v>
      </c>
      <c r="V1157" s="30"/>
      <c r="W1157" s="23">
        <v>114</v>
      </c>
      <c r="X1157" s="23">
        <v>0</v>
      </c>
      <c r="Y1157" s="23">
        <v>0</v>
      </c>
      <c r="Z1157" s="23">
        <v>0</v>
      </c>
      <c r="AA1157" s="23">
        <v>0</v>
      </c>
      <c r="AB1157" s="23">
        <v>0</v>
      </c>
      <c r="AC1157" s="44">
        <v>0</v>
      </c>
      <c r="AD1157" s="44">
        <v>0</v>
      </c>
      <c r="AE1157" s="44">
        <v>0</v>
      </c>
      <c r="AF1157" s="44">
        <v>0</v>
      </c>
      <c r="AG1157" s="43">
        <v>0.94620000000000004</v>
      </c>
      <c r="AI1157" s="42"/>
      <c r="AJ1157" s="295" t="s">
        <v>703</v>
      </c>
      <c r="AK1157" s="23" t="s">
        <v>989</v>
      </c>
      <c r="AL1157" s="30"/>
      <c r="AM1157" s="397">
        <f t="shared" si="296"/>
        <v>0</v>
      </c>
      <c r="AN1157" s="397">
        <f t="shared" si="297"/>
        <v>0</v>
      </c>
      <c r="AO1157" s="397">
        <f t="shared" si="297"/>
        <v>0</v>
      </c>
      <c r="AP1157" s="397">
        <f t="shared" si="298"/>
        <v>0</v>
      </c>
      <c r="AQ1157" s="397">
        <f t="shared" si="298"/>
        <v>0</v>
      </c>
      <c r="AR1157" s="397">
        <f t="shared" si="298"/>
        <v>0</v>
      </c>
      <c r="AS1157" s="397">
        <f t="shared" ref="AS1157:AV1220" si="312">L1157-AC1157</f>
        <v>0</v>
      </c>
      <c r="AT1157" s="397">
        <f t="shared" si="299"/>
        <v>0</v>
      </c>
      <c r="AU1157" s="397">
        <f t="shared" si="299"/>
        <v>0</v>
      </c>
      <c r="AV1157" s="397">
        <f t="shared" si="299"/>
        <v>0</v>
      </c>
      <c r="AW1157" s="314">
        <f t="shared" si="300"/>
        <v>0</v>
      </c>
    </row>
    <row r="1158" spans="2:49" x14ac:dyDescent="0.25">
      <c r="B1158" s="42"/>
      <c r="C1158" s="265" t="s">
        <v>649</v>
      </c>
      <c r="D1158" s="23" t="str">
        <f>IFERROR(VLOOKUP($C1158,'World Cup Players'!B:X,3,FALSE),0)</f>
        <v>nl Netherlands</v>
      </c>
      <c r="E1158" s="30"/>
      <c r="F1158" s="23">
        <f>IFERROR(VLOOKUP($C1158,'World Cup Players'!B:X,9,FALSE),0)</f>
        <v>185</v>
      </c>
      <c r="G1158" s="23">
        <f>IFERROR(VLOOKUP($C1158,'World Cup Players'!B:X,11,FALSE),0)</f>
        <v>0</v>
      </c>
      <c r="H1158" s="23">
        <f>IFERROR(VLOOKUP($C1158,'World Cup Players'!B:X,12,FALSE),0)</f>
        <v>0</v>
      </c>
      <c r="I1158" s="23">
        <f>IFERROR(VLOOKUP($C1158,'GAME WINNING GOALS'!A:B,2,FALSE),0)</f>
        <v>0</v>
      </c>
      <c r="J1158" s="23">
        <f>IFERROR(VLOOKUP($C1158,'World Cup Players'!B:X,17,FALSE),0)</f>
        <v>0</v>
      </c>
      <c r="K1158" s="23">
        <f>IFERROR(VLOOKUP($C1158,'World Cup Players'!B:X,18,FALSE),0)</f>
        <v>0</v>
      </c>
      <c r="L1158" s="44">
        <f>IFERROR(VLOOKUP($C1158,'World Cup GK'!B:AE,16,FALSE),0)</f>
        <v>0</v>
      </c>
      <c r="M1158" s="44">
        <f>IFERROR(VLOOKUP($C1158,'World Cup GK'!B:AE,19,FALSE),0)</f>
        <v>0</v>
      </c>
      <c r="N1158" s="44">
        <f>IFERROR(VLOOKUP($C1158,'World Cup GK'!B:AE,14,FALSE),0)</f>
        <v>0</v>
      </c>
      <c r="O1158" s="44">
        <f>IFERROR(VLOOKUP($C1158,'World Cup GK'!B:AE,11,FALSE),0)</f>
        <v>0</v>
      </c>
      <c r="P1158" s="43">
        <f t="shared" si="307"/>
        <v>1.5355000000000001</v>
      </c>
      <c r="S1158" s="42"/>
      <c r="T1158" s="265" t="s">
        <v>649</v>
      </c>
      <c r="U1158" s="23" t="s">
        <v>647</v>
      </c>
      <c r="V1158" s="30"/>
      <c r="W1158" s="23">
        <v>185</v>
      </c>
      <c r="X1158" s="23">
        <v>0</v>
      </c>
      <c r="Y1158" s="23">
        <v>0</v>
      </c>
      <c r="Z1158" s="23">
        <v>0</v>
      </c>
      <c r="AA1158" s="23">
        <v>0</v>
      </c>
      <c r="AB1158" s="23">
        <v>0</v>
      </c>
      <c r="AC1158" s="44">
        <v>0</v>
      </c>
      <c r="AD1158" s="44">
        <v>0</v>
      </c>
      <c r="AE1158" s="44">
        <v>0</v>
      </c>
      <c r="AF1158" s="44">
        <v>0</v>
      </c>
      <c r="AG1158" s="43">
        <v>1.5355000000000001</v>
      </c>
      <c r="AI1158" s="42"/>
      <c r="AJ1158" s="265" t="s">
        <v>649</v>
      </c>
      <c r="AK1158" s="23" t="s">
        <v>647</v>
      </c>
      <c r="AL1158" s="30"/>
      <c r="AM1158" s="397">
        <f t="shared" ref="AM1158:AM1221" si="313">F1158-W1158</f>
        <v>0</v>
      </c>
      <c r="AN1158" s="397">
        <f t="shared" ref="AN1158:AO1221" si="314">G1158-X1158</f>
        <v>0</v>
      </c>
      <c r="AO1158" s="397">
        <f t="shared" si="314"/>
        <v>0</v>
      </c>
      <c r="AP1158" s="397">
        <f t="shared" ref="AP1158:AV1221" si="315">I1158-Z1158</f>
        <v>0</v>
      </c>
      <c r="AQ1158" s="397">
        <f t="shared" si="315"/>
        <v>0</v>
      </c>
      <c r="AR1158" s="397">
        <f t="shared" si="315"/>
        <v>0</v>
      </c>
      <c r="AS1158" s="397">
        <f t="shared" si="312"/>
        <v>0</v>
      </c>
      <c r="AT1158" s="397">
        <f t="shared" si="312"/>
        <v>0</v>
      </c>
      <c r="AU1158" s="397">
        <f t="shared" si="312"/>
        <v>0</v>
      </c>
      <c r="AV1158" s="397">
        <f t="shared" si="312"/>
        <v>0</v>
      </c>
      <c r="AW1158" s="314">
        <f t="shared" ref="AW1158:AW1221" si="316">AG1158-P1158</f>
        <v>0</v>
      </c>
    </row>
    <row r="1159" spans="2:49" x14ac:dyDescent="0.25">
      <c r="B1159" s="42"/>
      <c r="C1159" s="265" t="s">
        <v>1196</v>
      </c>
      <c r="D1159" s="23" t="str">
        <f>IFERROR(VLOOKUP($C1159,'World Cup Players'!B:X,3,FALSE),0)</f>
        <v>de Germany</v>
      </c>
      <c r="E1159" s="30"/>
      <c r="F1159" s="23">
        <f>IFERROR(VLOOKUP($C1159,'World Cup Players'!B:X,9,FALSE),0)</f>
        <v>272</v>
      </c>
      <c r="G1159" s="23">
        <f>IFERROR(VLOOKUP($C1159,'World Cup Players'!B:X,11,FALSE),0)</f>
        <v>0</v>
      </c>
      <c r="H1159" s="23">
        <f>IFERROR(VLOOKUP($C1159,'World Cup Players'!B:X,12,FALSE),0)</f>
        <v>0</v>
      </c>
      <c r="I1159" s="23">
        <f>IFERROR(VLOOKUP($C1159,'GAME WINNING GOALS'!A:B,2,FALSE),0)</f>
        <v>0</v>
      </c>
      <c r="J1159" s="23">
        <f>IFERROR(VLOOKUP($C1159,'World Cup Players'!B:X,17,FALSE),0)</f>
        <v>1</v>
      </c>
      <c r="K1159" s="23">
        <f>IFERROR(VLOOKUP($C1159,'World Cup Players'!B:X,18,FALSE),0)</f>
        <v>0</v>
      </c>
      <c r="L1159" s="44">
        <f>IFERROR(VLOOKUP($C1159,'World Cup GK'!B:AE,16,FALSE),0)</f>
        <v>0</v>
      </c>
      <c r="M1159" s="44">
        <f>IFERROR(VLOOKUP($C1159,'World Cup GK'!B:AE,19,FALSE),0)</f>
        <v>0</v>
      </c>
      <c r="N1159" s="44">
        <f>IFERROR(VLOOKUP($C1159,'World Cup GK'!B:AE,14,FALSE),0)</f>
        <v>0</v>
      </c>
      <c r="O1159" s="44">
        <f>IFERROR(VLOOKUP($C1159,'World Cup GK'!B:AE,11,FALSE),0)</f>
        <v>0</v>
      </c>
      <c r="P1159" s="43">
        <f t="shared" si="307"/>
        <v>2.0076000000000001</v>
      </c>
      <c r="S1159" s="42"/>
      <c r="T1159" s="265" t="s">
        <v>1196</v>
      </c>
      <c r="U1159" s="23" t="s">
        <v>634</v>
      </c>
      <c r="V1159" s="30"/>
      <c r="W1159" s="23">
        <v>272</v>
      </c>
      <c r="X1159" s="23">
        <v>0</v>
      </c>
      <c r="Y1159" s="23">
        <v>0</v>
      </c>
      <c r="Z1159" s="23">
        <v>0</v>
      </c>
      <c r="AA1159" s="23">
        <v>1</v>
      </c>
      <c r="AB1159" s="23">
        <v>0</v>
      </c>
      <c r="AC1159" s="44">
        <v>0</v>
      </c>
      <c r="AD1159" s="44">
        <v>0</v>
      </c>
      <c r="AE1159" s="44">
        <v>0</v>
      </c>
      <c r="AF1159" s="44">
        <v>0</v>
      </c>
      <c r="AG1159" s="43">
        <v>2.0076000000000001</v>
      </c>
      <c r="AI1159" s="42"/>
      <c r="AJ1159" s="265" t="s">
        <v>1196</v>
      </c>
      <c r="AK1159" s="23" t="s">
        <v>634</v>
      </c>
      <c r="AL1159" s="30"/>
      <c r="AM1159" s="397">
        <f t="shared" si="313"/>
        <v>0</v>
      </c>
      <c r="AN1159" s="397">
        <f t="shared" si="314"/>
        <v>0</v>
      </c>
      <c r="AO1159" s="397">
        <f t="shared" si="314"/>
        <v>0</v>
      </c>
      <c r="AP1159" s="397">
        <f t="shared" si="315"/>
        <v>0</v>
      </c>
      <c r="AQ1159" s="397">
        <f t="shared" si="315"/>
        <v>0</v>
      </c>
      <c r="AR1159" s="397">
        <f t="shared" si="315"/>
        <v>0</v>
      </c>
      <c r="AS1159" s="397">
        <f t="shared" si="312"/>
        <v>0</v>
      </c>
      <c r="AT1159" s="397">
        <f t="shared" si="312"/>
        <v>0</v>
      </c>
      <c r="AU1159" s="397">
        <f t="shared" si="312"/>
        <v>0</v>
      </c>
      <c r="AV1159" s="397">
        <f t="shared" si="312"/>
        <v>0</v>
      </c>
      <c r="AW1159" s="314">
        <f t="shared" si="316"/>
        <v>0</v>
      </c>
    </row>
    <row r="1160" spans="2:49" x14ac:dyDescent="0.25">
      <c r="B1160" s="42"/>
      <c r="C1160" s="265" t="s">
        <v>254</v>
      </c>
      <c r="D1160" s="23" t="str">
        <f>IFERROR(VLOOKUP($C1160,'World Cup Players'!B:X,3,FALSE),0)</f>
        <v>ca Canada</v>
      </c>
      <c r="E1160" s="30"/>
      <c r="F1160" s="23">
        <f>IFERROR(VLOOKUP($C1160,'World Cup Players'!B:X,9,FALSE),0)</f>
        <v>420</v>
      </c>
      <c r="G1160" s="23">
        <f>IFERROR(VLOOKUP($C1160,'World Cup Players'!B:X,11,FALSE),0)</f>
        <v>3</v>
      </c>
      <c r="H1160" s="23">
        <f>IFERROR(VLOOKUP($C1160,'World Cup Players'!B:X,12,FALSE),0)</f>
        <v>0</v>
      </c>
      <c r="I1160" s="23">
        <f>IFERROR(VLOOKUP($C1160,'GAME WINNING GOALS'!A:B,2,FALSE),0)</f>
        <v>0</v>
      </c>
      <c r="J1160" s="23">
        <f>IFERROR(VLOOKUP($C1160,'World Cup Players'!B:X,17,FALSE),0)</f>
        <v>1</v>
      </c>
      <c r="K1160" s="23">
        <f>IFERROR(VLOOKUP($C1160,'World Cup Players'!B:X,18,FALSE),0)</f>
        <v>0</v>
      </c>
      <c r="L1160" s="44">
        <f>IFERROR(VLOOKUP($C1160,'World Cup GK'!B:AE,16,FALSE),0)</f>
        <v>0</v>
      </c>
      <c r="M1160" s="44">
        <f>IFERROR(VLOOKUP($C1160,'World Cup GK'!B:AE,19,FALSE),0)</f>
        <v>0</v>
      </c>
      <c r="N1160" s="44">
        <f>IFERROR(VLOOKUP($C1160,'World Cup GK'!B:AE,14,FALSE),0)</f>
        <v>0</v>
      </c>
      <c r="O1160" s="44">
        <f>IFERROR(VLOOKUP($C1160,'World Cup GK'!B:AE,11,FALSE),0)</f>
        <v>0</v>
      </c>
      <c r="P1160" s="43">
        <f t="shared" si="307"/>
        <v>6.2360000000000007</v>
      </c>
      <c r="S1160" s="42"/>
      <c r="T1160" s="265" t="s">
        <v>254</v>
      </c>
      <c r="U1160" s="23" t="s">
        <v>887</v>
      </c>
      <c r="V1160" s="30"/>
      <c r="W1160" s="23">
        <v>420</v>
      </c>
      <c r="X1160" s="23">
        <v>3</v>
      </c>
      <c r="Y1160" s="23">
        <v>0</v>
      </c>
      <c r="Z1160" s="23">
        <v>0</v>
      </c>
      <c r="AA1160" s="23">
        <v>1</v>
      </c>
      <c r="AB1160" s="23">
        <v>0</v>
      </c>
      <c r="AC1160" s="44">
        <v>0</v>
      </c>
      <c r="AD1160" s="44">
        <v>0</v>
      </c>
      <c r="AE1160" s="44">
        <v>0</v>
      </c>
      <c r="AF1160" s="44">
        <v>0</v>
      </c>
      <c r="AG1160" s="43">
        <v>6.2360000000000007</v>
      </c>
      <c r="AI1160" s="42"/>
      <c r="AJ1160" s="265" t="s">
        <v>254</v>
      </c>
      <c r="AK1160" s="23" t="s">
        <v>887</v>
      </c>
      <c r="AL1160" s="30"/>
      <c r="AM1160" s="397">
        <f t="shared" si="313"/>
        <v>0</v>
      </c>
      <c r="AN1160" s="397">
        <f t="shared" si="314"/>
        <v>0</v>
      </c>
      <c r="AO1160" s="397">
        <f t="shared" si="314"/>
        <v>0</v>
      </c>
      <c r="AP1160" s="397">
        <f t="shared" si="315"/>
        <v>0</v>
      </c>
      <c r="AQ1160" s="397">
        <f t="shared" si="315"/>
        <v>0</v>
      </c>
      <c r="AR1160" s="397">
        <f t="shared" si="315"/>
        <v>0</v>
      </c>
      <c r="AS1160" s="397">
        <f t="shared" si="312"/>
        <v>0</v>
      </c>
      <c r="AT1160" s="397">
        <f t="shared" si="312"/>
        <v>0</v>
      </c>
      <c r="AU1160" s="397">
        <f t="shared" si="312"/>
        <v>0</v>
      </c>
      <c r="AV1160" s="397">
        <f t="shared" si="312"/>
        <v>0</v>
      </c>
      <c r="AW1160" s="314">
        <f t="shared" si="316"/>
        <v>0</v>
      </c>
    </row>
    <row r="1161" spans="2:49" x14ac:dyDescent="0.25">
      <c r="B1161" s="42"/>
      <c r="C1161" s="265" t="s">
        <v>594</v>
      </c>
      <c r="D1161" s="23" t="str">
        <f>IFERROR(VLOOKUP($C1161,'World Cup Players'!B:X,3,FALSE),0)</f>
        <v>tr Türkiye</v>
      </c>
      <c r="E1161" s="30"/>
      <c r="F1161" s="23">
        <f>IFERROR(VLOOKUP($C1161,'World Cup Players'!B:X,9,FALSE),0)</f>
        <v>270</v>
      </c>
      <c r="G1161" s="23">
        <f>IFERROR(VLOOKUP($C1161,'World Cup Players'!B:X,11,FALSE),0)</f>
        <v>1</v>
      </c>
      <c r="H1161" s="23">
        <f>IFERROR(VLOOKUP($C1161,'World Cup Players'!B:X,12,FALSE),0)</f>
        <v>0</v>
      </c>
      <c r="I1161" s="23">
        <f>IFERROR(VLOOKUP($C1161,'GAME WINNING GOALS'!A:B,2,FALSE),0)</f>
        <v>0</v>
      </c>
      <c r="J1161" s="23">
        <f>IFERROR(VLOOKUP($C1161,'World Cup Players'!B:X,17,FALSE),0)</f>
        <v>0</v>
      </c>
      <c r="K1161" s="23">
        <f>IFERROR(VLOOKUP($C1161,'World Cup Players'!B:X,18,FALSE),0)</f>
        <v>0</v>
      </c>
      <c r="L1161" s="44">
        <f>IFERROR(VLOOKUP($C1161,'World Cup GK'!B:AE,16,FALSE),0)</f>
        <v>0</v>
      </c>
      <c r="M1161" s="44">
        <f>IFERROR(VLOOKUP($C1161,'World Cup GK'!B:AE,19,FALSE),0)</f>
        <v>0</v>
      </c>
      <c r="N1161" s="44">
        <f>IFERROR(VLOOKUP($C1161,'World Cup GK'!B:AE,14,FALSE),0)</f>
        <v>0</v>
      </c>
      <c r="O1161" s="44">
        <f>IFERROR(VLOOKUP($C1161,'World Cup GK'!B:AE,11,FALSE),0)</f>
        <v>0</v>
      </c>
      <c r="P1161" s="43">
        <f t="shared" si="307"/>
        <v>3.2410000000000001</v>
      </c>
      <c r="S1161" s="42"/>
      <c r="T1161" s="265" t="s">
        <v>594</v>
      </c>
      <c r="U1161" s="23" t="s">
        <v>654</v>
      </c>
      <c r="V1161" s="30"/>
      <c r="W1161" s="23">
        <v>270</v>
      </c>
      <c r="X1161" s="23">
        <v>1</v>
      </c>
      <c r="Y1161" s="23">
        <v>0</v>
      </c>
      <c r="Z1161" s="23">
        <v>0</v>
      </c>
      <c r="AA1161" s="23">
        <v>0</v>
      </c>
      <c r="AB1161" s="23">
        <v>0</v>
      </c>
      <c r="AC1161" s="44">
        <v>0</v>
      </c>
      <c r="AD1161" s="44">
        <v>0</v>
      </c>
      <c r="AE1161" s="44">
        <v>0</v>
      </c>
      <c r="AF1161" s="44">
        <v>0</v>
      </c>
      <c r="AG1161" s="43">
        <v>3.2410000000000001</v>
      </c>
      <c r="AI1161" s="42"/>
      <c r="AJ1161" s="265" t="s">
        <v>594</v>
      </c>
      <c r="AK1161" s="23" t="s">
        <v>654</v>
      </c>
      <c r="AL1161" s="30"/>
      <c r="AM1161" s="397">
        <f t="shared" si="313"/>
        <v>0</v>
      </c>
      <c r="AN1161" s="397">
        <f t="shared" si="314"/>
        <v>0</v>
      </c>
      <c r="AO1161" s="397">
        <f t="shared" si="314"/>
        <v>0</v>
      </c>
      <c r="AP1161" s="397">
        <f t="shared" si="315"/>
        <v>0</v>
      </c>
      <c r="AQ1161" s="397">
        <f t="shared" si="315"/>
        <v>0</v>
      </c>
      <c r="AR1161" s="397">
        <f t="shared" si="315"/>
        <v>0</v>
      </c>
      <c r="AS1161" s="397">
        <f t="shared" si="312"/>
        <v>0</v>
      </c>
      <c r="AT1161" s="397">
        <f t="shared" si="312"/>
        <v>0</v>
      </c>
      <c r="AU1161" s="397">
        <f t="shared" si="312"/>
        <v>0</v>
      </c>
      <c r="AV1161" s="397">
        <f t="shared" si="312"/>
        <v>0</v>
      </c>
      <c r="AW1161" s="314">
        <f t="shared" si="316"/>
        <v>0</v>
      </c>
    </row>
    <row r="1162" spans="2:49" x14ac:dyDescent="0.25">
      <c r="B1162" s="42"/>
      <c r="C1162" s="265" t="s">
        <v>225</v>
      </c>
      <c r="D1162" s="23" t="str">
        <f>IFERROR(VLOOKUP($C1162,'World Cup Players'!B:X,3,FALSE),0)</f>
        <v>eng England</v>
      </c>
      <c r="E1162" s="30"/>
      <c r="F1162" s="23">
        <f>IFERROR(VLOOKUP($C1162,'World Cup Players'!B:X,9,FALSE),0)</f>
        <v>602</v>
      </c>
      <c r="G1162" s="23">
        <f>IFERROR(VLOOKUP($C1162,'World Cup Players'!B:X,11,FALSE),0)</f>
        <v>6</v>
      </c>
      <c r="H1162" s="23">
        <f>IFERROR(VLOOKUP($C1162,'World Cup Players'!B:X,12,FALSE),0)</f>
        <v>1</v>
      </c>
      <c r="I1162" s="23">
        <f>IFERROR(VLOOKUP($C1162,'GAME WINNING GOALS'!A:B,2,FALSE),0)</f>
        <v>3</v>
      </c>
      <c r="J1162" s="23">
        <f>IFERROR(VLOOKUP($C1162,'World Cup Players'!B:X,17,FALSE),0)</f>
        <v>1</v>
      </c>
      <c r="K1162" s="23">
        <f>IFERROR(VLOOKUP($C1162,'World Cup Players'!B:X,18,FALSE),0)</f>
        <v>0</v>
      </c>
      <c r="L1162" s="44">
        <f>IFERROR(VLOOKUP($C1162,'World Cup GK'!B:AE,16,FALSE),0)</f>
        <v>0</v>
      </c>
      <c r="M1162" s="44">
        <f>IFERROR(VLOOKUP($C1162,'World Cup GK'!B:AE,19,FALSE),0)</f>
        <v>0</v>
      </c>
      <c r="N1162" s="44">
        <f>IFERROR(VLOOKUP($C1162,'World Cup GK'!B:AE,14,FALSE),0)</f>
        <v>0</v>
      </c>
      <c r="O1162" s="44">
        <f>IFERROR(VLOOKUP($C1162,'World Cup GK'!B:AE,11,FALSE),0)</f>
        <v>0</v>
      </c>
      <c r="P1162" s="43">
        <f t="shared" si="307"/>
        <v>14.746600000000001</v>
      </c>
      <c r="S1162" s="42"/>
      <c r="T1162" s="265" t="s">
        <v>225</v>
      </c>
      <c r="U1162" s="23" t="s">
        <v>1542</v>
      </c>
      <c r="V1162" s="30"/>
      <c r="W1162" s="23">
        <v>402</v>
      </c>
      <c r="X1162" s="23">
        <v>4</v>
      </c>
      <c r="Y1162" s="23">
        <v>1</v>
      </c>
      <c r="Z1162" s="23">
        <v>2</v>
      </c>
      <c r="AA1162" s="23">
        <v>1</v>
      </c>
      <c r="AB1162" s="23">
        <v>0</v>
      </c>
      <c r="AC1162" s="44">
        <v>0</v>
      </c>
      <c r="AD1162" s="44">
        <v>0</v>
      </c>
      <c r="AE1162" s="44">
        <v>0</v>
      </c>
      <c r="AF1162" s="44">
        <v>0</v>
      </c>
      <c r="AG1162" s="43">
        <v>10.086600000000001</v>
      </c>
      <c r="AI1162" s="42"/>
      <c r="AJ1162" s="265" t="s">
        <v>225</v>
      </c>
      <c r="AK1162" s="23" t="s">
        <v>1542</v>
      </c>
      <c r="AL1162" s="30"/>
      <c r="AM1162" s="397">
        <f t="shared" si="313"/>
        <v>200</v>
      </c>
      <c r="AN1162" s="397">
        <f t="shared" si="314"/>
        <v>2</v>
      </c>
      <c r="AO1162" s="397">
        <f t="shared" si="314"/>
        <v>0</v>
      </c>
      <c r="AP1162" s="397">
        <f t="shared" si="315"/>
        <v>1</v>
      </c>
      <c r="AQ1162" s="397">
        <f t="shared" si="315"/>
        <v>0</v>
      </c>
      <c r="AR1162" s="397">
        <f t="shared" si="315"/>
        <v>0</v>
      </c>
      <c r="AS1162" s="397">
        <f t="shared" si="312"/>
        <v>0</v>
      </c>
      <c r="AT1162" s="397">
        <f t="shared" si="312"/>
        <v>0</v>
      </c>
      <c r="AU1162" s="397">
        <f t="shared" si="312"/>
        <v>0</v>
      </c>
      <c r="AV1162" s="397">
        <f t="shared" si="312"/>
        <v>0</v>
      </c>
      <c r="AW1162" s="314">
        <f>P1162-AG1162</f>
        <v>4.66</v>
      </c>
    </row>
    <row r="1163" spans="2:49" x14ac:dyDescent="0.25">
      <c r="B1163" s="42"/>
      <c r="C1163" s="265" t="s">
        <v>57</v>
      </c>
      <c r="D1163" s="23" t="str">
        <f>IFERROR(VLOOKUP($C1163,'World Cup Players'!B:X,3,FALSE),0)</f>
        <v>nl Netherlands</v>
      </c>
      <c r="E1163" s="30"/>
      <c r="F1163" s="23">
        <f>IFERROR(VLOOKUP($C1163,'World Cup Players'!B:X,9,FALSE),0)</f>
        <v>328</v>
      </c>
      <c r="G1163" s="23">
        <f>IFERROR(VLOOKUP($C1163,'World Cup Players'!B:X,11,FALSE),0)</f>
        <v>0</v>
      </c>
      <c r="H1163" s="23">
        <f>IFERROR(VLOOKUP($C1163,'World Cup Players'!B:X,12,FALSE),0)</f>
        <v>0</v>
      </c>
      <c r="I1163" s="23">
        <f>IFERROR(VLOOKUP($C1163,'GAME WINNING GOALS'!A:B,2,FALSE),0)</f>
        <v>0</v>
      </c>
      <c r="J1163" s="23">
        <f>IFERROR(VLOOKUP($C1163,'World Cup Players'!B:X,17,FALSE),0)</f>
        <v>0</v>
      </c>
      <c r="K1163" s="23">
        <f>IFERROR(VLOOKUP($C1163,'World Cup Players'!B:X,18,FALSE),0)</f>
        <v>0</v>
      </c>
      <c r="L1163" s="44">
        <f>IFERROR(VLOOKUP($C1163,'World Cup GK'!B:AE,16,FALSE),0)</f>
        <v>0</v>
      </c>
      <c r="M1163" s="44">
        <f>IFERROR(VLOOKUP($C1163,'World Cup GK'!B:AE,19,FALSE),0)</f>
        <v>0</v>
      </c>
      <c r="N1163" s="44">
        <f>IFERROR(VLOOKUP($C1163,'World Cup GK'!B:AE,14,FALSE),0)</f>
        <v>0</v>
      </c>
      <c r="O1163" s="44">
        <f>IFERROR(VLOOKUP($C1163,'World Cup GK'!B:AE,11,FALSE),0)</f>
        <v>0</v>
      </c>
      <c r="P1163" s="43">
        <f t="shared" si="307"/>
        <v>2.7223999999999999</v>
      </c>
      <c r="S1163" s="42"/>
      <c r="T1163" s="265" t="s">
        <v>57</v>
      </c>
      <c r="U1163" s="23" t="s">
        <v>647</v>
      </c>
      <c r="V1163" s="30"/>
      <c r="W1163" s="23">
        <v>328</v>
      </c>
      <c r="X1163" s="23">
        <v>0</v>
      </c>
      <c r="Y1163" s="23">
        <v>0</v>
      </c>
      <c r="Z1163" s="23">
        <v>0</v>
      </c>
      <c r="AA1163" s="23">
        <v>0</v>
      </c>
      <c r="AB1163" s="23">
        <v>0</v>
      </c>
      <c r="AC1163" s="44">
        <v>0</v>
      </c>
      <c r="AD1163" s="44">
        <v>0</v>
      </c>
      <c r="AE1163" s="44">
        <v>0</v>
      </c>
      <c r="AF1163" s="44">
        <v>0</v>
      </c>
      <c r="AG1163" s="43">
        <v>2.7223999999999999</v>
      </c>
      <c r="AI1163" s="42"/>
      <c r="AJ1163" s="265" t="s">
        <v>57</v>
      </c>
      <c r="AK1163" s="23" t="s">
        <v>647</v>
      </c>
      <c r="AL1163" s="30"/>
      <c r="AM1163" s="397">
        <f t="shared" si="313"/>
        <v>0</v>
      </c>
      <c r="AN1163" s="397">
        <f t="shared" si="314"/>
        <v>0</v>
      </c>
      <c r="AO1163" s="397">
        <f t="shared" si="314"/>
        <v>0</v>
      </c>
      <c r="AP1163" s="397">
        <f t="shared" si="315"/>
        <v>0</v>
      </c>
      <c r="AQ1163" s="397">
        <f t="shared" si="315"/>
        <v>0</v>
      </c>
      <c r="AR1163" s="397">
        <f t="shared" si="315"/>
        <v>0</v>
      </c>
      <c r="AS1163" s="397">
        <f t="shared" si="312"/>
        <v>0</v>
      </c>
      <c r="AT1163" s="397">
        <f t="shared" si="312"/>
        <v>0</v>
      </c>
      <c r="AU1163" s="397">
        <f t="shared" si="312"/>
        <v>0</v>
      </c>
      <c r="AV1163" s="397">
        <f t="shared" si="312"/>
        <v>0</v>
      </c>
      <c r="AW1163" s="314">
        <f t="shared" si="316"/>
        <v>0</v>
      </c>
    </row>
    <row r="1164" spans="2:49" x14ac:dyDescent="0.25">
      <c r="B1164" s="42"/>
      <c r="C1164" s="265" t="s">
        <v>38</v>
      </c>
      <c r="D1164" s="23" t="str">
        <f>IFERROR(VLOOKUP($C1164,'World Cup Players'!B:X,3,FALSE),0)</f>
        <v>eng England</v>
      </c>
      <c r="E1164" s="30"/>
      <c r="F1164" s="23">
        <f>IFERROR(VLOOKUP($C1164,'World Cup Players'!B:X,9,FALSE),0)</f>
        <v>178</v>
      </c>
      <c r="G1164" s="23">
        <f>IFERROR(VLOOKUP($C1164,'World Cup Players'!B:X,11,FALSE),0)</f>
        <v>1</v>
      </c>
      <c r="H1164" s="23">
        <f>IFERROR(VLOOKUP($C1164,'World Cup Players'!B:X,12,FALSE),0)</f>
        <v>0</v>
      </c>
      <c r="I1164" s="23">
        <f>IFERROR(VLOOKUP($C1164,'GAME WINNING GOALS'!A:B,2,FALSE),0)</f>
        <v>0</v>
      </c>
      <c r="J1164" s="23">
        <f>IFERROR(VLOOKUP($C1164,'World Cup Players'!B:X,17,FALSE),0)</f>
        <v>0</v>
      </c>
      <c r="K1164" s="23">
        <f>IFERROR(VLOOKUP($C1164,'World Cup Players'!B:X,18,FALSE),0)</f>
        <v>0</v>
      </c>
      <c r="L1164" s="44">
        <f>IFERROR(VLOOKUP($C1164,'World Cup GK'!B:AE,16,FALSE),0)</f>
        <v>0</v>
      </c>
      <c r="M1164" s="44">
        <f>IFERROR(VLOOKUP($C1164,'World Cup GK'!B:AE,19,FALSE),0)</f>
        <v>0</v>
      </c>
      <c r="N1164" s="44">
        <f>IFERROR(VLOOKUP($C1164,'World Cup GK'!B:AE,14,FALSE),0)</f>
        <v>0</v>
      </c>
      <c r="O1164" s="44">
        <f>IFERROR(VLOOKUP($C1164,'World Cup GK'!B:AE,11,FALSE),0)</f>
        <v>0</v>
      </c>
      <c r="P1164" s="43">
        <f t="shared" si="307"/>
        <v>2.4774000000000003</v>
      </c>
      <c r="S1164" s="42"/>
      <c r="T1164" s="265" t="s">
        <v>38</v>
      </c>
      <c r="U1164" s="23" t="s">
        <v>1542</v>
      </c>
      <c r="V1164" s="30"/>
      <c r="W1164" s="23">
        <v>177</v>
      </c>
      <c r="X1164" s="23">
        <v>1</v>
      </c>
      <c r="Y1164" s="23">
        <v>0</v>
      </c>
      <c r="Z1164" s="23">
        <v>0</v>
      </c>
      <c r="AA1164" s="23">
        <v>0</v>
      </c>
      <c r="AB1164" s="23">
        <v>0</v>
      </c>
      <c r="AC1164" s="44">
        <v>0</v>
      </c>
      <c r="AD1164" s="44">
        <v>0</v>
      </c>
      <c r="AE1164" s="44">
        <v>0</v>
      </c>
      <c r="AF1164" s="44">
        <v>0</v>
      </c>
      <c r="AG1164" s="43">
        <v>2.4691000000000001</v>
      </c>
      <c r="AI1164" s="42"/>
      <c r="AJ1164" s="265" t="s">
        <v>38</v>
      </c>
      <c r="AK1164" s="23" t="s">
        <v>1542</v>
      </c>
      <c r="AL1164" s="30"/>
      <c r="AM1164" s="397">
        <f t="shared" si="313"/>
        <v>1</v>
      </c>
      <c r="AN1164" s="397">
        <f t="shared" si="314"/>
        <v>0</v>
      </c>
      <c r="AO1164" s="397">
        <f t="shared" si="314"/>
        <v>0</v>
      </c>
      <c r="AP1164" s="397">
        <f t="shared" si="315"/>
        <v>0</v>
      </c>
      <c r="AQ1164" s="397">
        <f t="shared" si="315"/>
        <v>0</v>
      </c>
      <c r="AR1164" s="397">
        <f t="shared" si="315"/>
        <v>0</v>
      </c>
      <c r="AS1164" s="397">
        <f t="shared" si="312"/>
        <v>0</v>
      </c>
      <c r="AT1164" s="397">
        <f t="shared" si="312"/>
        <v>0</v>
      </c>
      <c r="AU1164" s="397">
        <f t="shared" si="312"/>
        <v>0</v>
      </c>
      <c r="AV1164" s="397">
        <f t="shared" si="312"/>
        <v>0</v>
      </c>
      <c r="AW1164" s="314">
        <f>P1164-AG1164</f>
        <v>8.3000000000001961E-3</v>
      </c>
    </row>
    <row r="1165" spans="2:49" x14ac:dyDescent="0.25">
      <c r="B1165" s="42"/>
      <c r="C1165" s="265" t="s">
        <v>427</v>
      </c>
      <c r="D1165" s="23" t="str">
        <f>IFERROR(VLOOKUP($C1165,'World Cup Players'!B:X,3,FALSE),0)</f>
        <v>hr Croatia</v>
      </c>
      <c r="E1165" s="30"/>
      <c r="F1165" s="23">
        <f>IFERROR(VLOOKUP($C1165,'World Cup Players'!B:X,9,FALSE),0)</f>
        <v>317</v>
      </c>
      <c r="G1165" s="23">
        <f>IFERROR(VLOOKUP($C1165,'World Cup Players'!B:X,11,FALSE),0)</f>
        <v>0</v>
      </c>
      <c r="H1165" s="23">
        <f>IFERROR(VLOOKUP($C1165,'World Cup Players'!B:X,12,FALSE),0)</f>
        <v>1</v>
      </c>
      <c r="I1165" s="23">
        <f>IFERROR(VLOOKUP($C1165,'GAME WINNING GOALS'!A:B,2,FALSE),0)</f>
        <v>0</v>
      </c>
      <c r="J1165" s="23">
        <f>IFERROR(VLOOKUP($C1165,'World Cup Players'!B:X,17,FALSE),0)</f>
        <v>1</v>
      </c>
      <c r="K1165" s="23">
        <f>IFERROR(VLOOKUP($C1165,'World Cup Players'!B:X,18,FALSE),0)</f>
        <v>0</v>
      </c>
      <c r="L1165" s="44">
        <f>IFERROR(VLOOKUP($C1165,'World Cup GK'!B:AE,16,FALSE),0)</f>
        <v>0</v>
      </c>
      <c r="M1165" s="44">
        <f>IFERROR(VLOOKUP($C1165,'World Cup GK'!B:AE,19,FALSE),0)</f>
        <v>0</v>
      </c>
      <c r="N1165" s="44">
        <f>IFERROR(VLOOKUP($C1165,'World Cup GK'!B:AE,14,FALSE),0)</f>
        <v>0</v>
      </c>
      <c r="O1165" s="44">
        <f>IFERROR(VLOOKUP($C1165,'World Cup GK'!B:AE,11,FALSE),0)</f>
        <v>0</v>
      </c>
      <c r="P1165" s="43">
        <f t="shared" si="307"/>
        <v>3.3811</v>
      </c>
      <c r="S1165" s="42"/>
      <c r="T1165" s="265" t="s">
        <v>427</v>
      </c>
      <c r="U1165" s="23" t="s">
        <v>1559</v>
      </c>
      <c r="V1165" s="30"/>
      <c r="W1165" s="23">
        <v>317</v>
      </c>
      <c r="X1165" s="23">
        <v>0</v>
      </c>
      <c r="Y1165" s="23">
        <v>1</v>
      </c>
      <c r="Z1165" s="23">
        <v>0</v>
      </c>
      <c r="AA1165" s="23">
        <v>1</v>
      </c>
      <c r="AB1165" s="23">
        <v>0</v>
      </c>
      <c r="AC1165" s="44">
        <v>0</v>
      </c>
      <c r="AD1165" s="44">
        <v>0</v>
      </c>
      <c r="AE1165" s="44">
        <v>0</v>
      </c>
      <c r="AF1165" s="44">
        <v>0</v>
      </c>
      <c r="AG1165" s="43">
        <v>3.3811</v>
      </c>
      <c r="AI1165" s="42"/>
      <c r="AJ1165" s="265" t="s">
        <v>427</v>
      </c>
      <c r="AK1165" s="23" t="s">
        <v>1559</v>
      </c>
      <c r="AL1165" s="30"/>
      <c r="AM1165" s="397">
        <f t="shared" si="313"/>
        <v>0</v>
      </c>
      <c r="AN1165" s="397">
        <f t="shared" si="314"/>
        <v>0</v>
      </c>
      <c r="AO1165" s="397">
        <f t="shared" si="314"/>
        <v>0</v>
      </c>
      <c r="AP1165" s="397">
        <f t="shared" si="315"/>
        <v>0</v>
      </c>
      <c r="AQ1165" s="397">
        <f t="shared" si="315"/>
        <v>0</v>
      </c>
      <c r="AR1165" s="397">
        <f t="shared" si="315"/>
        <v>0</v>
      </c>
      <c r="AS1165" s="397">
        <f t="shared" si="312"/>
        <v>0</v>
      </c>
      <c r="AT1165" s="397">
        <f t="shared" si="312"/>
        <v>0</v>
      </c>
      <c r="AU1165" s="397">
        <f t="shared" si="312"/>
        <v>0</v>
      </c>
      <c r="AV1165" s="397">
        <f t="shared" si="312"/>
        <v>0</v>
      </c>
      <c r="AW1165" s="314">
        <f t="shared" si="316"/>
        <v>0</v>
      </c>
    </row>
    <row r="1166" spans="2:49" x14ac:dyDescent="0.25">
      <c r="B1166" s="42"/>
      <c r="C1166" s="278" t="s">
        <v>219</v>
      </c>
      <c r="D1166" s="23" t="str">
        <f>IFERROR(VLOOKUP($C1166,'World Cup Players'!B:X,3,FALSE),0)</f>
        <v>us United States</v>
      </c>
      <c r="E1166" s="30"/>
      <c r="F1166" s="23">
        <f>IFERROR(VLOOKUP($C1166,'World Cup Players'!B:X,9,FALSE),0)</f>
        <v>223</v>
      </c>
      <c r="G1166" s="23">
        <f>IFERROR(VLOOKUP($C1166,'World Cup Players'!B:X,11,FALSE),0)</f>
        <v>0</v>
      </c>
      <c r="H1166" s="23">
        <f>IFERROR(VLOOKUP($C1166,'World Cup Players'!B:X,12,FALSE),0)</f>
        <v>1</v>
      </c>
      <c r="I1166" s="23">
        <f>IFERROR(VLOOKUP($C1166,'GAME WINNING GOALS'!A:B,2,FALSE),0)</f>
        <v>0</v>
      </c>
      <c r="J1166" s="23">
        <f>IFERROR(VLOOKUP($C1166,'World Cup Players'!B:X,17,FALSE),0)</f>
        <v>0</v>
      </c>
      <c r="K1166" s="23">
        <f>IFERROR(VLOOKUP($C1166,'World Cup Players'!B:X,18,FALSE),0)</f>
        <v>0</v>
      </c>
      <c r="L1166" s="44">
        <f>IFERROR(VLOOKUP($C1166,'World Cup GK'!B:AE,16,FALSE),0)</f>
        <v>0</v>
      </c>
      <c r="M1166" s="44">
        <f>IFERROR(VLOOKUP($C1166,'World Cup GK'!B:AE,19,FALSE),0)</f>
        <v>0</v>
      </c>
      <c r="N1166" s="44">
        <f>IFERROR(VLOOKUP($C1166,'World Cup GK'!B:AE,14,FALSE),0)</f>
        <v>0</v>
      </c>
      <c r="O1166" s="44">
        <f>IFERROR(VLOOKUP($C1166,'World Cup GK'!B:AE,11,FALSE),0)</f>
        <v>0</v>
      </c>
      <c r="P1166" s="43">
        <f t="shared" si="307"/>
        <v>2.8509000000000002</v>
      </c>
      <c r="S1166" s="42"/>
      <c r="T1166" s="278" t="s">
        <v>219</v>
      </c>
      <c r="U1166" s="23" t="s">
        <v>885</v>
      </c>
      <c r="V1166" s="30"/>
      <c r="W1166" s="23">
        <v>223</v>
      </c>
      <c r="X1166" s="23">
        <v>0</v>
      </c>
      <c r="Y1166" s="23">
        <v>1</v>
      </c>
      <c r="Z1166" s="23">
        <v>0</v>
      </c>
      <c r="AA1166" s="23">
        <v>0</v>
      </c>
      <c r="AB1166" s="23">
        <v>0</v>
      </c>
      <c r="AC1166" s="44">
        <v>0</v>
      </c>
      <c r="AD1166" s="44">
        <v>0</v>
      </c>
      <c r="AE1166" s="44">
        <v>0</v>
      </c>
      <c r="AF1166" s="44">
        <v>0</v>
      </c>
      <c r="AG1166" s="43">
        <v>2.8509000000000002</v>
      </c>
      <c r="AI1166" s="42"/>
      <c r="AJ1166" s="278" t="s">
        <v>219</v>
      </c>
      <c r="AK1166" s="23" t="s">
        <v>885</v>
      </c>
      <c r="AL1166" s="30"/>
      <c r="AM1166" s="397">
        <f t="shared" si="313"/>
        <v>0</v>
      </c>
      <c r="AN1166" s="397">
        <f t="shared" si="314"/>
        <v>0</v>
      </c>
      <c r="AO1166" s="397">
        <f t="shared" si="314"/>
        <v>0</v>
      </c>
      <c r="AP1166" s="397">
        <f t="shared" si="315"/>
        <v>0</v>
      </c>
      <c r="AQ1166" s="397">
        <f t="shared" si="315"/>
        <v>0</v>
      </c>
      <c r="AR1166" s="397">
        <f t="shared" si="315"/>
        <v>0</v>
      </c>
      <c r="AS1166" s="397">
        <f t="shared" si="312"/>
        <v>0</v>
      </c>
      <c r="AT1166" s="397">
        <f t="shared" si="312"/>
        <v>0</v>
      </c>
      <c r="AU1166" s="397">
        <f t="shared" si="312"/>
        <v>0</v>
      </c>
      <c r="AV1166" s="397">
        <f t="shared" si="312"/>
        <v>0</v>
      </c>
      <c r="AW1166" s="314">
        <f t="shared" si="316"/>
        <v>0</v>
      </c>
    </row>
    <row r="1167" spans="2:49" x14ac:dyDescent="0.25">
      <c r="B1167" s="42"/>
      <c r="C1167" s="265" t="s">
        <v>453</v>
      </c>
      <c r="D1167" s="23" t="str">
        <f>IFERROR(VLOOKUP($C1167,'World Cup Players'!B:X,3,FALSE),0)</f>
        <v>ca Canada</v>
      </c>
      <c r="E1167" s="30"/>
      <c r="F1167" s="23">
        <f>IFERROR(VLOOKUP($C1167,'World Cup Players'!B:X,9,FALSE),0)</f>
        <v>376</v>
      </c>
      <c r="G1167" s="23">
        <f>IFERROR(VLOOKUP($C1167,'World Cup Players'!B:X,11,FALSE),0)</f>
        <v>0</v>
      </c>
      <c r="H1167" s="23">
        <f>IFERROR(VLOOKUP($C1167,'World Cup Players'!B:X,12,FALSE),0)</f>
        <v>0</v>
      </c>
      <c r="I1167" s="23">
        <f>IFERROR(VLOOKUP($C1167,'GAME WINNING GOALS'!A:B,2,FALSE),0)</f>
        <v>0</v>
      </c>
      <c r="J1167" s="23">
        <f>IFERROR(VLOOKUP($C1167,'World Cup Players'!B:X,17,FALSE),0)</f>
        <v>0</v>
      </c>
      <c r="K1167" s="23">
        <f>IFERROR(VLOOKUP($C1167,'World Cup Players'!B:X,18,FALSE),0)</f>
        <v>0</v>
      </c>
      <c r="L1167" s="44">
        <f>IFERROR(VLOOKUP($C1167,'World Cup GK'!B:AE,16,FALSE),0)</f>
        <v>0</v>
      </c>
      <c r="M1167" s="44">
        <f>IFERROR(VLOOKUP($C1167,'World Cup GK'!B:AE,19,FALSE),0)</f>
        <v>0</v>
      </c>
      <c r="N1167" s="44">
        <f>IFERROR(VLOOKUP($C1167,'World Cup GK'!B:AE,14,FALSE),0)</f>
        <v>0</v>
      </c>
      <c r="O1167" s="44">
        <f>IFERROR(VLOOKUP($C1167,'World Cup GK'!B:AE,11,FALSE),0)</f>
        <v>0</v>
      </c>
      <c r="P1167" s="43">
        <f t="shared" si="307"/>
        <v>3.1208</v>
      </c>
      <c r="S1167" s="42"/>
      <c r="T1167" s="265" t="s">
        <v>453</v>
      </c>
      <c r="U1167" s="23" t="s">
        <v>887</v>
      </c>
      <c r="V1167" s="30"/>
      <c r="W1167" s="23">
        <v>376</v>
      </c>
      <c r="X1167" s="23">
        <v>0</v>
      </c>
      <c r="Y1167" s="23">
        <v>0</v>
      </c>
      <c r="Z1167" s="23">
        <v>0</v>
      </c>
      <c r="AA1167" s="23">
        <v>0</v>
      </c>
      <c r="AB1167" s="23">
        <v>0</v>
      </c>
      <c r="AC1167" s="44">
        <v>0</v>
      </c>
      <c r="AD1167" s="44">
        <v>0</v>
      </c>
      <c r="AE1167" s="44">
        <v>0</v>
      </c>
      <c r="AF1167" s="44">
        <v>0</v>
      </c>
      <c r="AG1167" s="43">
        <v>3.1208</v>
      </c>
      <c r="AI1167" s="42"/>
      <c r="AJ1167" s="265" t="s">
        <v>453</v>
      </c>
      <c r="AK1167" s="23" t="s">
        <v>887</v>
      </c>
      <c r="AL1167" s="30"/>
      <c r="AM1167" s="397">
        <f t="shared" si="313"/>
        <v>0</v>
      </c>
      <c r="AN1167" s="397">
        <f t="shared" si="314"/>
        <v>0</v>
      </c>
      <c r="AO1167" s="397">
        <f t="shared" si="314"/>
        <v>0</v>
      </c>
      <c r="AP1167" s="397">
        <f t="shared" si="315"/>
        <v>0</v>
      </c>
      <c r="AQ1167" s="397">
        <f t="shared" si="315"/>
        <v>0</v>
      </c>
      <c r="AR1167" s="397">
        <f t="shared" si="315"/>
        <v>0</v>
      </c>
      <c r="AS1167" s="397">
        <f t="shared" si="312"/>
        <v>0</v>
      </c>
      <c r="AT1167" s="397">
        <f t="shared" si="312"/>
        <v>0</v>
      </c>
      <c r="AU1167" s="397">
        <f t="shared" si="312"/>
        <v>0</v>
      </c>
      <c r="AV1167" s="397">
        <f t="shared" si="312"/>
        <v>0</v>
      </c>
      <c r="AW1167" s="314">
        <f t="shared" si="316"/>
        <v>0</v>
      </c>
    </row>
    <row r="1168" spans="2:49" x14ac:dyDescent="0.25">
      <c r="B1168" s="42"/>
      <c r="C1168" s="265" t="s">
        <v>745</v>
      </c>
      <c r="D1168" s="23" t="str">
        <f>IFERROR(VLOOKUP($C1168,'World Cup Players'!B:X,3,FALSE),0)</f>
        <v>nz New Zealand</v>
      </c>
      <c r="E1168" s="30"/>
      <c r="F1168" s="23">
        <f>IFERROR(VLOOKUP($C1168,'World Cup Players'!B:X,9,FALSE),0)</f>
        <v>270</v>
      </c>
      <c r="G1168" s="23">
        <f>IFERROR(VLOOKUP($C1168,'World Cup Players'!B:X,11,FALSE),0)</f>
        <v>0</v>
      </c>
      <c r="H1168" s="23">
        <f>IFERROR(VLOOKUP($C1168,'World Cup Players'!B:X,12,FALSE),0)</f>
        <v>2</v>
      </c>
      <c r="I1168" s="23">
        <f>IFERROR(VLOOKUP($C1168,'GAME WINNING GOALS'!A:B,2,FALSE),0)</f>
        <v>0</v>
      </c>
      <c r="J1168" s="23">
        <f>IFERROR(VLOOKUP($C1168,'World Cup Players'!B:X,17,FALSE),0)</f>
        <v>0</v>
      </c>
      <c r="K1168" s="23">
        <f>IFERROR(VLOOKUP($C1168,'World Cup Players'!B:X,18,FALSE),0)</f>
        <v>0</v>
      </c>
      <c r="L1168" s="44">
        <f>IFERROR(VLOOKUP($C1168,'World Cup GK'!B:AE,16,FALSE),0)</f>
        <v>0</v>
      </c>
      <c r="M1168" s="44">
        <f>IFERROR(VLOOKUP($C1168,'World Cup GK'!B:AE,19,FALSE),0)</f>
        <v>0</v>
      </c>
      <c r="N1168" s="44">
        <f>IFERROR(VLOOKUP($C1168,'World Cup GK'!B:AE,14,FALSE),0)</f>
        <v>0</v>
      </c>
      <c r="O1168" s="44">
        <f>IFERROR(VLOOKUP($C1168,'World Cup GK'!B:AE,11,FALSE),0)</f>
        <v>0</v>
      </c>
      <c r="P1168" s="43">
        <f t="shared" si="307"/>
        <v>4.2409999999999997</v>
      </c>
      <c r="S1168" s="42"/>
      <c r="T1168" s="265" t="s">
        <v>745</v>
      </c>
      <c r="U1168" s="23" t="s">
        <v>1256</v>
      </c>
      <c r="V1168" s="30"/>
      <c r="W1168" s="23">
        <v>270</v>
      </c>
      <c r="X1168" s="23">
        <v>0</v>
      </c>
      <c r="Y1168" s="23">
        <v>2</v>
      </c>
      <c r="Z1168" s="23">
        <v>0</v>
      </c>
      <c r="AA1168" s="23">
        <v>0</v>
      </c>
      <c r="AB1168" s="23">
        <v>0</v>
      </c>
      <c r="AC1168" s="44">
        <v>0</v>
      </c>
      <c r="AD1168" s="44">
        <v>0</v>
      </c>
      <c r="AE1168" s="44">
        <v>0</v>
      </c>
      <c r="AF1168" s="44">
        <v>0</v>
      </c>
      <c r="AG1168" s="43">
        <v>4.2409999999999997</v>
      </c>
      <c r="AI1168" s="42"/>
      <c r="AJ1168" s="265" t="s">
        <v>745</v>
      </c>
      <c r="AK1168" s="23" t="s">
        <v>1256</v>
      </c>
      <c r="AL1168" s="30"/>
      <c r="AM1168" s="397">
        <f t="shared" si="313"/>
        <v>0</v>
      </c>
      <c r="AN1168" s="397">
        <f t="shared" si="314"/>
        <v>0</v>
      </c>
      <c r="AO1168" s="397">
        <f t="shared" si="314"/>
        <v>0</v>
      </c>
      <c r="AP1168" s="397">
        <f t="shared" si="315"/>
        <v>0</v>
      </c>
      <c r="AQ1168" s="397">
        <f t="shared" si="315"/>
        <v>0</v>
      </c>
      <c r="AR1168" s="397">
        <f t="shared" si="315"/>
        <v>0</v>
      </c>
      <c r="AS1168" s="397">
        <f t="shared" si="312"/>
        <v>0</v>
      </c>
      <c r="AT1168" s="397">
        <f t="shared" si="312"/>
        <v>0</v>
      </c>
      <c r="AU1168" s="397">
        <f t="shared" si="312"/>
        <v>0</v>
      </c>
      <c r="AV1168" s="397">
        <f t="shared" si="312"/>
        <v>0</v>
      </c>
      <c r="AW1168" s="314">
        <f t="shared" si="316"/>
        <v>0</v>
      </c>
    </row>
    <row r="1169" spans="2:49" x14ac:dyDescent="0.25">
      <c r="B1169" s="42"/>
      <c r="C1169" s="265" t="s">
        <v>646</v>
      </c>
      <c r="D1169" s="23" t="str">
        <f>IFERROR(VLOOKUP($C1169,'World Cup Players'!B:X,3,FALSE),0)</f>
        <v>sct Scotland</v>
      </c>
      <c r="E1169" s="30"/>
      <c r="F1169" s="23">
        <f>IFERROR(VLOOKUP($C1169,'World Cup Players'!B:X,9,FALSE),0)</f>
        <v>171</v>
      </c>
      <c r="G1169" s="23">
        <f>IFERROR(VLOOKUP($C1169,'World Cup Players'!B:X,11,FALSE),0)</f>
        <v>0</v>
      </c>
      <c r="H1169" s="23">
        <f>IFERROR(VLOOKUP($C1169,'World Cup Players'!B:X,12,FALSE),0)</f>
        <v>0</v>
      </c>
      <c r="I1169" s="23">
        <f>IFERROR(VLOOKUP($C1169,'GAME WINNING GOALS'!A:B,2,FALSE),0)</f>
        <v>0</v>
      </c>
      <c r="J1169" s="23">
        <f>IFERROR(VLOOKUP($C1169,'World Cup Players'!B:X,17,FALSE),0)</f>
        <v>0</v>
      </c>
      <c r="K1169" s="23">
        <f>IFERROR(VLOOKUP($C1169,'World Cup Players'!B:X,18,FALSE),0)</f>
        <v>0</v>
      </c>
      <c r="L1169" s="44">
        <f>IFERROR(VLOOKUP($C1169,'World Cup GK'!B:AE,16,FALSE),0)</f>
        <v>0</v>
      </c>
      <c r="M1169" s="44">
        <f>IFERROR(VLOOKUP($C1169,'World Cup GK'!B:AE,19,FALSE),0)</f>
        <v>0</v>
      </c>
      <c r="N1169" s="44">
        <f>IFERROR(VLOOKUP($C1169,'World Cup GK'!B:AE,14,FALSE),0)</f>
        <v>0</v>
      </c>
      <c r="O1169" s="44">
        <f>IFERROR(VLOOKUP($C1169,'World Cup GK'!B:AE,11,FALSE),0)</f>
        <v>0</v>
      </c>
      <c r="P1169" s="43">
        <f t="shared" si="307"/>
        <v>1.4193</v>
      </c>
      <c r="S1169" s="42"/>
      <c r="T1169" s="265" t="s">
        <v>646</v>
      </c>
      <c r="U1169" s="23" t="s">
        <v>633</v>
      </c>
      <c r="V1169" s="30"/>
      <c r="W1169" s="23">
        <v>171</v>
      </c>
      <c r="X1169" s="23">
        <v>0</v>
      </c>
      <c r="Y1169" s="23">
        <v>0</v>
      </c>
      <c r="Z1169" s="23">
        <v>0</v>
      </c>
      <c r="AA1169" s="23">
        <v>0</v>
      </c>
      <c r="AB1169" s="23">
        <v>0</v>
      </c>
      <c r="AC1169" s="44">
        <v>0</v>
      </c>
      <c r="AD1169" s="44">
        <v>0</v>
      </c>
      <c r="AE1169" s="44">
        <v>0</v>
      </c>
      <c r="AF1169" s="44">
        <v>0</v>
      </c>
      <c r="AG1169" s="43">
        <v>1.4193</v>
      </c>
      <c r="AI1169" s="42"/>
      <c r="AJ1169" s="265" t="s">
        <v>646</v>
      </c>
      <c r="AK1169" s="23" t="s">
        <v>633</v>
      </c>
      <c r="AL1169" s="30"/>
      <c r="AM1169" s="397">
        <f t="shared" si="313"/>
        <v>0</v>
      </c>
      <c r="AN1169" s="397">
        <f t="shared" si="314"/>
        <v>0</v>
      </c>
      <c r="AO1169" s="397">
        <f t="shared" si="314"/>
        <v>0</v>
      </c>
      <c r="AP1169" s="397">
        <f t="shared" si="315"/>
        <v>0</v>
      </c>
      <c r="AQ1169" s="397">
        <f t="shared" si="315"/>
        <v>0</v>
      </c>
      <c r="AR1169" s="397">
        <f t="shared" si="315"/>
        <v>0</v>
      </c>
      <c r="AS1169" s="397">
        <f t="shared" si="312"/>
        <v>0</v>
      </c>
      <c r="AT1169" s="397">
        <f t="shared" si="312"/>
        <v>0</v>
      </c>
      <c r="AU1169" s="397">
        <f t="shared" si="312"/>
        <v>0</v>
      </c>
      <c r="AV1169" s="397">
        <f t="shared" si="312"/>
        <v>0</v>
      </c>
      <c r="AW1169" s="314">
        <f t="shared" si="316"/>
        <v>0</v>
      </c>
    </row>
    <row r="1170" spans="2:49" x14ac:dyDescent="0.25">
      <c r="B1170" s="42"/>
      <c r="C1170" s="265" t="s">
        <v>387</v>
      </c>
      <c r="D1170" s="23" t="str">
        <f>IFERROR(VLOOKUP($C1170,'World Cup Players'!B:X,3,FALSE),0)</f>
        <v>us United States</v>
      </c>
      <c r="E1170" s="30"/>
      <c r="F1170" s="23">
        <f>IFERROR(VLOOKUP($C1170,'World Cup Players'!B:X,9,FALSE),0)</f>
        <v>348</v>
      </c>
      <c r="G1170" s="23">
        <f>IFERROR(VLOOKUP($C1170,'World Cup Players'!B:X,11,FALSE),0)</f>
        <v>0</v>
      </c>
      <c r="H1170" s="23">
        <f>IFERROR(VLOOKUP($C1170,'World Cup Players'!B:X,12,FALSE),0)</f>
        <v>0</v>
      </c>
      <c r="I1170" s="23">
        <f>IFERROR(VLOOKUP($C1170,'GAME WINNING GOALS'!A:B,2,FALSE),0)</f>
        <v>0</v>
      </c>
      <c r="J1170" s="23">
        <f>IFERROR(VLOOKUP($C1170,'World Cup Players'!B:X,17,FALSE),0)</f>
        <v>1</v>
      </c>
      <c r="K1170" s="23">
        <f>IFERROR(VLOOKUP($C1170,'World Cup Players'!B:X,18,FALSE),0)</f>
        <v>0</v>
      </c>
      <c r="L1170" s="44">
        <f>IFERROR(VLOOKUP($C1170,'World Cup GK'!B:AE,16,FALSE),0)</f>
        <v>0</v>
      </c>
      <c r="M1170" s="44">
        <f>IFERROR(VLOOKUP($C1170,'World Cup GK'!B:AE,19,FALSE),0)</f>
        <v>0</v>
      </c>
      <c r="N1170" s="44">
        <f>IFERROR(VLOOKUP($C1170,'World Cup GK'!B:AE,14,FALSE),0)</f>
        <v>0</v>
      </c>
      <c r="O1170" s="44">
        <f>IFERROR(VLOOKUP($C1170,'World Cup GK'!B:AE,11,FALSE),0)</f>
        <v>0</v>
      </c>
      <c r="P1170" s="43">
        <f t="shared" si="307"/>
        <v>2.6383999999999999</v>
      </c>
      <c r="S1170" s="42"/>
      <c r="T1170" s="265" t="s">
        <v>387</v>
      </c>
      <c r="U1170" s="23" t="s">
        <v>885</v>
      </c>
      <c r="V1170" s="30"/>
      <c r="W1170" s="23">
        <v>348</v>
      </c>
      <c r="X1170" s="23">
        <v>0</v>
      </c>
      <c r="Y1170" s="23">
        <v>0</v>
      </c>
      <c r="Z1170" s="23">
        <v>0</v>
      </c>
      <c r="AA1170" s="23">
        <v>1</v>
      </c>
      <c r="AB1170" s="23">
        <v>0</v>
      </c>
      <c r="AC1170" s="44">
        <v>0</v>
      </c>
      <c r="AD1170" s="44">
        <v>0</v>
      </c>
      <c r="AE1170" s="44">
        <v>0</v>
      </c>
      <c r="AF1170" s="44">
        <v>0</v>
      </c>
      <c r="AG1170" s="43">
        <v>2.6383999999999999</v>
      </c>
      <c r="AI1170" s="42"/>
      <c r="AJ1170" s="265" t="s">
        <v>387</v>
      </c>
      <c r="AK1170" s="23" t="s">
        <v>885</v>
      </c>
      <c r="AL1170" s="30"/>
      <c r="AM1170" s="397">
        <f t="shared" si="313"/>
        <v>0</v>
      </c>
      <c r="AN1170" s="397">
        <f t="shared" si="314"/>
        <v>0</v>
      </c>
      <c r="AO1170" s="397">
        <f t="shared" si="314"/>
        <v>0</v>
      </c>
      <c r="AP1170" s="397">
        <f t="shared" si="315"/>
        <v>0</v>
      </c>
      <c r="AQ1170" s="397">
        <f t="shared" si="315"/>
        <v>0</v>
      </c>
      <c r="AR1170" s="397">
        <f t="shared" si="315"/>
        <v>0</v>
      </c>
      <c r="AS1170" s="397">
        <f t="shared" si="312"/>
        <v>0</v>
      </c>
      <c r="AT1170" s="397">
        <f t="shared" si="312"/>
        <v>0</v>
      </c>
      <c r="AU1170" s="397">
        <f t="shared" si="312"/>
        <v>0</v>
      </c>
      <c r="AV1170" s="397">
        <f t="shared" si="312"/>
        <v>0</v>
      </c>
      <c r="AW1170" s="314">
        <f t="shared" si="316"/>
        <v>0</v>
      </c>
    </row>
    <row r="1171" spans="2:49" x14ac:dyDescent="0.25">
      <c r="B1171" s="42"/>
      <c r="C1171" s="278" t="s">
        <v>410</v>
      </c>
      <c r="D1171" s="23" t="str">
        <f>IFERROR(VLOOKUP($C1171,'World Cup Players'!B:X,3,FALSE),0)</f>
        <v>fr France</v>
      </c>
      <c r="E1171" s="30"/>
      <c r="F1171" s="23">
        <f>IFERROR(VLOOKUP($C1171,'World Cup Players'!B:X,9,FALSE),0)</f>
        <v>212</v>
      </c>
      <c r="G1171" s="23">
        <f>IFERROR(VLOOKUP($C1171,'World Cup Players'!B:X,11,FALSE),0)</f>
        <v>0</v>
      </c>
      <c r="H1171" s="23">
        <f>IFERROR(VLOOKUP($C1171,'World Cup Players'!B:X,12,FALSE),0)</f>
        <v>0</v>
      </c>
      <c r="I1171" s="23">
        <f>IFERROR(VLOOKUP($C1171,'GAME WINNING GOALS'!A:B,2,FALSE),0)</f>
        <v>0</v>
      </c>
      <c r="J1171" s="23">
        <f>IFERROR(VLOOKUP($C1171,'World Cup Players'!B:X,17,FALSE),0)</f>
        <v>0</v>
      </c>
      <c r="K1171" s="23">
        <f>IFERROR(VLOOKUP($C1171,'World Cup Players'!B:X,18,FALSE),0)</f>
        <v>0</v>
      </c>
      <c r="L1171" s="44">
        <f>IFERROR(VLOOKUP($C1171,'World Cup GK'!B:AE,16,FALSE),0)</f>
        <v>0</v>
      </c>
      <c r="M1171" s="44">
        <f>IFERROR(VLOOKUP($C1171,'World Cup GK'!B:AE,19,FALSE),0)</f>
        <v>0</v>
      </c>
      <c r="N1171" s="44">
        <f>IFERROR(VLOOKUP($C1171,'World Cup GK'!B:AE,14,FALSE),0)</f>
        <v>0</v>
      </c>
      <c r="O1171" s="44">
        <f>IFERROR(VLOOKUP($C1171,'World Cup GK'!B:AE,11,FALSE),0)</f>
        <v>0</v>
      </c>
      <c r="P1171" s="43">
        <f t="shared" si="307"/>
        <v>1.7596000000000001</v>
      </c>
      <c r="S1171" s="42"/>
      <c r="T1171" s="278" t="s">
        <v>410</v>
      </c>
      <c r="U1171" s="23" t="s">
        <v>1420</v>
      </c>
      <c r="V1171" s="30"/>
      <c r="W1171" s="23">
        <v>193</v>
      </c>
      <c r="X1171" s="23">
        <v>0</v>
      </c>
      <c r="Y1171" s="23">
        <v>0</v>
      </c>
      <c r="Z1171" s="23">
        <v>0</v>
      </c>
      <c r="AA1171" s="23">
        <v>0</v>
      </c>
      <c r="AB1171" s="23">
        <v>0</v>
      </c>
      <c r="AC1171" s="44">
        <v>0</v>
      </c>
      <c r="AD1171" s="44">
        <v>0</v>
      </c>
      <c r="AE1171" s="44">
        <v>0</v>
      </c>
      <c r="AF1171" s="44">
        <v>0</v>
      </c>
      <c r="AG1171" s="43">
        <v>1.6019000000000001</v>
      </c>
      <c r="AI1171" s="42"/>
      <c r="AJ1171" s="278" t="s">
        <v>410</v>
      </c>
      <c r="AK1171" s="23" t="s">
        <v>1420</v>
      </c>
      <c r="AL1171" s="30"/>
      <c r="AM1171" s="397">
        <f t="shared" si="313"/>
        <v>19</v>
      </c>
      <c r="AN1171" s="397">
        <f t="shared" si="314"/>
        <v>0</v>
      </c>
      <c r="AO1171" s="397">
        <f t="shared" si="314"/>
        <v>0</v>
      </c>
      <c r="AP1171" s="397">
        <f t="shared" si="315"/>
        <v>0</v>
      </c>
      <c r="AQ1171" s="397">
        <f t="shared" si="315"/>
        <v>0</v>
      </c>
      <c r="AR1171" s="397">
        <f t="shared" si="315"/>
        <v>0</v>
      </c>
      <c r="AS1171" s="397">
        <f t="shared" si="312"/>
        <v>0</v>
      </c>
      <c r="AT1171" s="397">
        <f t="shared" si="312"/>
        <v>0</v>
      </c>
      <c r="AU1171" s="397">
        <f t="shared" si="312"/>
        <v>0</v>
      </c>
      <c r="AV1171" s="397">
        <f t="shared" si="312"/>
        <v>0</v>
      </c>
      <c r="AW1171" s="314">
        <f>P1171-AG1171</f>
        <v>0.15769999999999995</v>
      </c>
    </row>
    <row r="1172" spans="2:49" x14ac:dyDescent="0.25">
      <c r="B1172" s="42"/>
      <c r="C1172" s="265" t="s">
        <v>217</v>
      </c>
      <c r="D1172" s="23" t="str">
        <f>IFERROR(VLOOKUP($C1172,'World Cup Players'!B:X,3,FALSE),0)</f>
        <v>nl Netherlands</v>
      </c>
      <c r="E1172" s="30"/>
      <c r="F1172" s="23">
        <f>IFERROR(VLOOKUP($C1172,'World Cup Players'!B:X,9,FALSE),0)</f>
        <v>390</v>
      </c>
      <c r="G1172" s="23">
        <f>IFERROR(VLOOKUP($C1172,'World Cup Players'!B:X,11,FALSE),0)</f>
        <v>1</v>
      </c>
      <c r="H1172" s="23">
        <f>IFERROR(VLOOKUP($C1172,'World Cup Players'!B:X,12,FALSE),0)</f>
        <v>1</v>
      </c>
      <c r="I1172" s="23">
        <f>IFERROR(VLOOKUP($C1172,'GAME WINNING GOALS'!A:B,2,FALSE),0)</f>
        <v>0</v>
      </c>
      <c r="J1172" s="23">
        <f>IFERROR(VLOOKUP($C1172,'World Cup Players'!B:X,17,FALSE),0)</f>
        <v>0</v>
      </c>
      <c r="K1172" s="23">
        <f>IFERROR(VLOOKUP($C1172,'World Cup Players'!B:X,18,FALSE),0)</f>
        <v>0</v>
      </c>
      <c r="L1172" s="44">
        <f>IFERROR(VLOOKUP($C1172,'World Cup GK'!B:AE,16,FALSE),0)</f>
        <v>0</v>
      </c>
      <c r="M1172" s="44">
        <f>IFERROR(VLOOKUP($C1172,'World Cup GK'!B:AE,19,FALSE),0)</f>
        <v>0</v>
      </c>
      <c r="N1172" s="44">
        <f>IFERROR(VLOOKUP($C1172,'World Cup GK'!B:AE,14,FALSE),0)</f>
        <v>0</v>
      </c>
      <c r="O1172" s="44">
        <f>IFERROR(VLOOKUP($C1172,'World Cup GK'!B:AE,11,FALSE),0)</f>
        <v>0</v>
      </c>
      <c r="P1172" s="43">
        <f t="shared" si="307"/>
        <v>5.2370000000000001</v>
      </c>
      <c r="S1172" s="42"/>
      <c r="T1172" s="265" t="s">
        <v>217</v>
      </c>
      <c r="U1172" s="23" t="s">
        <v>647</v>
      </c>
      <c r="V1172" s="30"/>
      <c r="W1172" s="23">
        <v>390</v>
      </c>
      <c r="X1172" s="23">
        <v>1</v>
      </c>
      <c r="Y1172" s="23">
        <v>1</v>
      </c>
      <c r="Z1172" s="23">
        <v>0</v>
      </c>
      <c r="AA1172" s="23">
        <v>0</v>
      </c>
      <c r="AB1172" s="23">
        <v>0</v>
      </c>
      <c r="AC1172" s="44">
        <v>0</v>
      </c>
      <c r="AD1172" s="44">
        <v>0</v>
      </c>
      <c r="AE1172" s="44">
        <v>0</v>
      </c>
      <c r="AF1172" s="44">
        <v>0</v>
      </c>
      <c r="AG1172" s="43">
        <v>5.2370000000000001</v>
      </c>
      <c r="AI1172" s="42"/>
      <c r="AJ1172" s="265" t="s">
        <v>217</v>
      </c>
      <c r="AK1172" s="23" t="s">
        <v>647</v>
      </c>
      <c r="AL1172" s="30"/>
      <c r="AM1172" s="397">
        <f t="shared" si="313"/>
        <v>0</v>
      </c>
      <c r="AN1172" s="397">
        <f t="shared" si="314"/>
        <v>0</v>
      </c>
      <c r="AO1172" s="397">
        <f t="shared" si="314"/>
        <v>0</v>
      </c>
      <c r="AP1172" s="397">
        <f t="shared" si="315"/>
        <v>0</v>
      </c>
      <c r="AQ1172" s="397">
        <f t="shared" si="315"/>
        <v>0</v>
      </c>
      <c r="AR1172" s="397">
        <f t="shared" si="315"/>
        <v>0</v>
      </c>
      <c r="AS1172" s="397">
        <f t="shared" si="312"/>
        <v>0</v>
      </c>
      <c r="AT1172" s="397">
        <f t="shared" si="312"/>
        <v>0</v>
      </c>
      <c r="AU1172" s="397">
        <f t="shared" si="312"/>
        <v>0</v>
      </c>
      <c r="AV1172" s="397">
        <f t="shared" si="312"/>
        <v>0</v>
      </c>
      <c r="AW1172" s="314">
        <f t="shared" si="316"/>
        <v>0</v>
      </c>
    </row>
    <row r="1173" spans="2:49" x14ac:dyDescent="0.25">
      <c r="B1173" s="42"/>
      <c r="C1173" s="265" t="s">
        <v>253</v>
      </c>
      <c r="D1173" s="23" t="str">
        <f>IFERROR(VLOOKUP($C1173,'World Cup Players'!B:X,3,FALSE),0)</f>
        <v>ca Canada</v>
      </c>
      <c r="E1173" s="30"/>
      <c r="F1173" s="23">
        <f>IFERROR(VLOOKUP($C1173,'World Cup Players'!B:X,9,FALSE),0)</f>
        <v>16</v>
      </c>
      <c r="G1173" s="23">
        <f>IFERROR(VLOOKUP($C1173,'World Cup Players'!B:X,11,FALSE),0)</f>
        <v>0</v>
      </c>
      <c r="H1173" s="23">
        <f>IFERROR(VLOOKUP($C1173,'World Cup Players'!B:X,12,FALSE),0)</f>
        <v>0</v>
      </c>
      <c r="I1173" s="41">
        <f>IFERROR(VLOOKUP($C1173,'GAME WINNING GOALS'!A:B,2,FALSE),0)</f>
        <v>0</v>
      </c>
      <c r="J1173" s="23">
        <f>IFERROR(VLOOKUP($C1173,'World Cup Players'!B:X,17,FALSE),0)</f>
        <v>0</v>
      </c>
      <c r="K1173" s="23">
        <f>IFERROR(VLOOKUP($C1173,'World Cup Players'!B:X,18,FALSE),0)</f>
        <v>0</v>
      </c>
      <c r="L1173" s="44">
        <f>IFERROR(VLOOKUP($C1173,'World Cup GK'!B:AE,16,FALSE),0)</f>
        <v>0</v>
      </c>
      <c r="M1173" s="44">
        <f>IFERROR(VLOOKUP($C1173,'World Cup GK'!B:AE,19,FALSE),0)</f>
        <v>0</v>
      </c>
      <c r="N1173" s="44">
        <f>IFERROR(VLOOKUP($C1173,'World Cup GK'!B:AE,14,FALSE),0)</f>
        <v>0</v>
      </c>
      <c r="O1173" s="44">
        <f>IFERROR(VLOOKUP($C1173,'World Cup GK'!B:AE,11,FALSE),0)</f>
        <v>0</v>
      </c>
      <c r="P1173" s="43">
        <f t="shared" si="307"/>
        <v>0.1328</v>
      </c>
      <c r="S1173" s="42"/>
      <c r="T1173" s="265" t="s">
        <v>253</v>
      </c>
      <c r="U1173" s="23" t="s">
        <v>887</v>
      </c>
      <c r="V1173" s="30"/>
      <c r="W1173" s="23">
        <v>16</v>
      </c>
      <c r="X1173" s="23">
        <v>0</v>
      </c>
      <c r="Y1173" s="23">
        <v>0</v>
      </c>
      <c r="Z1173" s="41">
        <v>0</v>
      </c>
      <c r="AA1173" s="23">
        <v>0</v>
      </c>
      <c r="AB1173" s="23">
        <v>0</v>
      </c>
      <c r="AC1173" s="44">
        <v>0</v>
      </c>
      <c r="AD1173" s="44">
        <v>0</v>
      </c>
      <c r="AE1173" s="44">
        <v>0</v>
      </c>
      <c r="AF1173" s="44">
        <v>0</v>
      </c>
      <c r="AG1173" s="43">
        <v>0.1328</v>
      </c>
      <c r="AI1173" s="42"/>
      <c r="AJ1173" s="265" t="s">
        <v>253</v>
      </c>
      <c r="AK1173" s="23" t="s">
        <v>887</v>
      </c>
      <c r="AL1173" s="30"/>
      <c r="AM1173" s="397">
        <f t="shared" si="313"/>
        <v>0</v>
      </c>
      <c r="AN1173" s="397">
        <f t="shared" si="314"/>
        <v>0</v>
      </c>
      <c r="AO1173" s="397">
        <f t="shared" si="314"/>
        <v>0</v>
      </c>
      <c r="AP1173" s="397">
        <f t="shared" si="315"/>
        <v>0</v>
      </c>
      <c r="AQ1173" s="397">
        <f t="shared" si="315"/>
        <v>0</v>
      </c>
      <c r="AR1173" s="397">
        <f t="shared" si="315"/>
        <v>0</v>
      </c>
      <c r="AS1173" s="397">
        <f t="shared" si="312"/>
        <v>0</v>
      </c>
      <c r="AT1173" s="397">
        <f t="shared" si="312"/>
        <v>0</v>
      </c>
      <c r="AU1173" s="397">
        <f t="shared" si="312"/>
        <v>0</v>
      </c>
      <c r="AV1173" s="397">
        <f t="shared" si="312"/>
        <v>0</v>
      </c>
      <c r="AW1173" s="314">
        <f t="shared" si="316"/>
        <v>0</v>
      </c>
    </row>
    <row r="1174" spans="2:49" ht="16.5" thickBot="1" x14ac:dyDescent="0.3">
      <c r="B1174" s="42"/>
      <c r="C1174" s="265" t="s">
        <v>537</v>
      </c>
      <c r="D1174" s="23" t="str">
        <f>IFERROR(VLOOKUP($C1174,'World Cup Players'!B:X,3,FALSE),0)</f>
        <v>pt Portugal</v>
      </c>
      <c r="E1174" s="30"/>
      <c r="F1174" s="23">
        <f>IFERROR(VLOOKUP($C1174,'World Cup Players'!B:X,9,FALSE),0)</f>
        <v>395</v>
      </c>
      <c r="G1174" s="23">
        <f>IFERROR(VLOOKUP($C1174,'World Cup Players'!B:X,11,FALSE),0)</f>
        <v>1</v>
      </c>
      <c r="H1174" s="23">
        <f>IFERROR(VLOOKUP($C1174,'World Cup Players'!B:X,12,FALSE),0)</f>
        <v>0</v>
      </c>
      <c r="I1174" s="41">
        <f>IFERROR(VLOOKUP($C1174,'GAME WINNING GOALS'!A:B,2,FALSE),0)</f>
        <v>0</v>
      </c>
      <c r="J1174" s="23">
        <f>IFERROR(VLOOKUP($C1174,'World Cup Players'!B:X,17,FALSE),0)</f>
        <v>0</v>
      </c>
      <c r="K1174" s="23">
        <f>IFERROR(VLOOKUP($C1174,'World Cup Players'!B:X,18,FALSE),0)</f>
        <v>0</v>
      </c>
      <c r="L1174" s="44">
        <f>IFERROR(VLOOKUP($C1174,'World Cup GK'!B:AE,16,FALSE),0)</f>
        <v>0</v>
      </c>
      <c r="M1174" s="44">
        <f>IFERROR(VLOOKUP($C1174,'World Cup GK'!B:AE,19,FALSE),0)</f>
        <v>0</v>
      </c>
      <c r="N1174" s="44">
        <f>IFERROR(VLOOKUP($C1174,'World Cup GK'!B:AE,14,FALSE),0)</f>
        <v>0</v>
      </c>
      <c r="O1174" s="44">
        <f>IFERROR(VLOOKUP($C1174,'World Cup GK'!B:AE,11,FALSE),0)</f>
        <v>0</v>
      </c>
      <c r="P1174" s="43">
        <f t="shared" si="307"/>
        <v>4.2785000000000002</v>
      </c>
      <c r="S1174" s="42"/>
      <c r="T1174" s="265" t="s">
        <v>537</v>
      </c>
      <c r="U1174" s="23" t="s">
        <v>1545</v>
      </c>
      <c r="V1174" s="30"/>
      <c r="W1174" s="23">
        <v>395</v>
      </c>
      <c r="X1174" s="23">
        <v>1</v>
      </c>
      <c r="Y1174" s="23">
        <v>0</v>
      </c>
      <c r="Z1174" s="41">
        <v>0</v>
      </c>
      <c r="AA1174" s="23">
        <v>0</v>
      </c>
      <c r="AB1174" s="23">
        <v>0</v>
      </c>
      <c r="AC1174" s="44">
        <v>0</v>
      </c>
      <c r="AD1174" s="44">
        <v>0</v>
      </c>
      <c r="AE1174" s="44">
        <v>0</v>
      </c>
      <c r="AF1174" s="44">
        <v>0</v>
      </c>
      <c r="AG1174" s="43">
        <v>4.2785000000000002</v>
      </c>
      <c r="AI1174" s="42"/>
      <c r="AJ1174" s="265" t="s">
        <v>537</v>
      </c>
      <c r="AK1174" s="23" t="s">
        <v>1545</v>
      </c>
      <c r="AL1174" s="30"/>
      <c r="AM1174" s="397">
        <f t="shared" si="313"/>
        <v>0</v>
      </c>
      <c r="AN1174" s="397">
        <f t="shared" si="314"/>
        <v>0</v>
      </c>
      <c r="AO1174" s="397">
        <f t="shared" si="314"/>
        <v>0</v>
      </c>
      <c r="AP1174" s="397">
        <f t="shared" si="315"/>
        <v>0</v>
      </c>
      <c r="AQ1174" s="397">
        <f t="shared" si="315"/>
        <v>0</v>
      </c>
      <c r="AR1174" s="397">
        <f t="shared" si="315"/>
        <v>0</v>
      </c>
      <c r="AS1174" s="397">
        <f t="shared" si="312"/>
        <v>0</v>
      </c>
      <c r="AT1174" s="397">
        <f t="shared" si="312"/>
        <v>0</v>
      </c>
      <c r="AU1174" s="397">
        <f t="shared" si="312"/>
        <v>0</v>
      </c>
      <c r="AV1174" s="397">
        <f t="shared" si="312"/>
        <v>0</v>
      </c>
      <c r="AW1174" s="314">
        <f t="shared" si="316"/>
        <v>0</v>
      </c>
    </row>
    <row r="1175" spans="2:49" x14ac:dyDescent="0.25">
      <c r="B1175" s="42"/>
      <c r="C1175" s="277" t="s">
        <v>421</v>
      </c>
      <c r="D1175" s="23" t="str">
        <f>IFERROR(VLOOKUP($C1175,'World Cup Players'!B:X,3,FALSE),0)</f>
        <v>ar Argentina</v>
      </c>
      <c r="E1175" s="30"/>
      <c r="F1175" s="23">
        <f>IFERROR(VLOOKUP($C1175,'World Cup Players'!B:X,9,FALSE),0)</f>
        <v>690</v>
      </c>
      <c r="G1175" s="23">
        <f>IFERROR(VLOOKUP($C1175,'World Cup Players'!B:X,11,FALSE),0)</f>
        <v>0</v>
      </c>
      <c r="H1175" s="23">
        <f>IFERROR(VLOOKUP($C1175,'World Cup Players'!B:X,12,FALSE),0)</f>
        <v>0</v>
      </c>
      <c r="I1175" s="41">
        <f>IFERROR(VLOOKUP($C1175,'GAME WINNING GOALS'!A:B,2,FALSE),0)</f>
        <v>0</v>
      </c>
      <c r="J1175" s="23">
        <f>IFERROR(VLOOKUP($C1175,'World Cup Players'!B:X,17,FALSE),0)</f>
        <v>0</v>
      </c>
      <c r="K1175" s="23">
        <f>IFERROR(VLOOKUP($C1175,'World Cup Players'!B:X,18,FALSE),0)</f>
        <v>0</v>
      </c>
      <c r="L1175" s="44">
        <f>IFERROR(VLOOKUP($C1175,'World Cup GK'!B:AE,16,FALSE),0)</f>
        <v>7</v>
      </c>
      <c r="M1175" s="44">
        <f>IFERROR(VLOOKUP($C1175,'World Cup GK'!B:AE,19,FALSE),0)</f>
        <v>2</v>
      </c>
      <c r="N1175" s="44">
        <f>IFERROR(VLOOKUP($C1175,'World Cup GK'!B:AE,14,FALSE),0)</f>
        <v>9</v>
      </c>
      <c r="O1175" s="44">
        <f>IFERROR(VLOOKUP($C1175,'World Cup GK'!B:AE,11,FALSE),0)</f>
        <v>7</v>
      </c>
      <c r="P1175" s="43">
        <f t="shared" si="307"/>
        <v>14.777000000000001</v>
      </c>
      <c r="S1175" s="42"/>
      <c r="T1175" s="277" t="s">
        <v>421</v>
      </c>
      <c r="U1175" s="23" t="s">
        <v>1404</v>
      </c>
      <c r="V1175" s="30"/>
      <c r="W1175" s="23">
        <v>480</v>
      </c>
      <c r="X1175" s="23">
        <v>0</v>
      </c>
      <c r="Y1175" s="23">
        <v>0</v>
      </c>
      <c r="Z1175" s="41">
        <v>0</v>
      </c>
      <c r="AA1175" s="23">
        <v>0</v>
      </c>
      <c r="AB1175" s="23">
        <v>0</v>
      </c>
      <c r="AC1175" s="44">
        <v>5</v>
      </c>
      <c r="AD1175" s="44">
        <v>2</v>
      </c>
      <c r="AE1175" s="44">
        <v>4</v>
      </c>
      <c r="AF1175" s="44">
        <v>5</v>
      </c>
      <c r="AG1175" s="43">
        <v>10.534000000000001</v>
      </c>
      <c r="AI1175" s="42"/>
      <c r="AJ1175" s="277" t="s">
        <v>421</v>
      </c>
      <c r="AK1175" s="23" t="s">
        <v>1404</v>
      </c>
      <c r="AL1175" s="30"/>
      <c r="AM1175" s="397">
        <f t="shared" si="313"/>
        <v>210</v>
      </c>
      <c r="AN1175" s="397">
        <f t="shared" si="314"/>
        <v>0</v>
      </c>
      <c r="AO1175" s="397">
        <f t="shared" si="314"/>
        <v>0</v>
      </c>
      <c r="AP1175" s="397">
        <f t="shared" si="315"/>
        <v>0</v>
      </c>
      <c r="AQ1175" s="397">
        <f t="shared" si="315"/>
        <v>0</v>
      </c>
      <c r="AR1175" s="397">
        <f t="shared" si="315"/>
        <v>0</v>
      </c>
      <c r="AS1175" s="397">
        <f t="shared" si="312"/>
        <v>2</v>
      </c>
      <c r="AT1175" s="397">
        <f t="shared" si="312"/>
        <v>0</v>
      </c>
      <c r="AU1175" s="397">
        <f t="shared" si="312"/>
        <v>5</v>
      </c>
      <c r="AV1175" s="397">
        <f t="shared" si="312"/>
        <v>2</v>
      </c>
      <c r="AW1175" s="314">
        <f t="shared" ref="AW1175:AW1176" si="317">P1175-AG1175</f>
        <v>4.2430000000000003</v>
      </c>
    </row>
    <row r="1176" spans="2:49" x14ac:dyDescent="0.25">
      <c r="B1176" s="42"/>
      <c r="C1176" s="266" t="s">
        <v>45</v>
      </c>
      <c r="D1176" s="23" t="str">
        <f>IFERROR(VLOOKUP($C1176,'World Cup Players'!B:X,3,FALSE),0)</f>
        <v>eng England</v>
      </c>
      <c r="E1176" s="30"/>
      <c r="F1176" s="23">
        <f>IFERROR(VLOOKUP($C1176,'World Cup Players'!B:X,9,FALSE),0)</f>
        <v>660</v>
      </c>
      <c r="G1176" s="23">
        <f>IFERROR(VLOOKUP($C1176,'World Cup Players'!B:X,11,FALSE),0)</f>
        <v>0</v>
      </c>
      <c r="H1176" s="23">
        <f>IFERROR(VLOOKUP($C1176,'World Cup Players'!B:X,12,FALSE),0)</f>
        <v>0</v>
      </c>
      <c r="I1176" s="41">
        <f>IFERROR(VLOOKUP($C1176,'GAME WINNING GOALS'!A:B,2,FALSE),0)</f>
        <v>0</v>
      </c>
      <c r="J1176" s="23">
        <f>IFERROR(VLOOKUP($C1176,'World Cup Players'!B:X,17,FALSE),0)</f>
        <v>0</v>
      </c>
      <c r="K1176" s="23">
        <f>IFERROR(VLOOKUP($C1176,'World Cup Players'!B:X,18,FALSE),0)</f>
        <v>0</v>
      </c>
      <c r="L1176" s="44">
        <f>IFERROR(VLOOKUP($C1176,'World Cup GK'!B:AE,16,FALSE),0)</f>
        <v>5</v>
      </c>
      <c r="M1176" s="44">
        <f>IFERROR(VLOOKUP($C1176,'World Cup GK'!B:AE,19,FALSE),0)</f>
        <v>2</v>
      </c>
      <c r="N1176" s="44">
        <f>IFERROR(VLOOKUP($C1176,'World Cup GK'!B:AE,14,FALSE),0)</f>
        <v>15</v>
      </c>
      <c r="O1176" s="44">
        <f>IFERROR(VLOOKUP($C1176,'World Cup GK'!B:AE,11,FALSE),0)</f>
        <v>8</v>
      </c>
      <c r="P1176" s="43">
        <f t="shared" si="307"/>
        <v>13.478</v>
      </c>
      <c r="S1176" s="42"/>
      <c r="T1176" s="266" t="s">
        <v>45</v>
      </c>
      <c r="U1176" s="23" t="s">
        <v>1542</v>
      </c>
      <c r="V1176" s="30"/>
      <c r="W1176" s="23">
        <v>450</v>
      </c>
      <c r="X1176" s="23">
        <v>0</v>
      </c>
      <c r="Y1176" s="23">
        <v>0</v>
      </c>
      <c r="Z1176" s="41">
        <v>0</v>
      </c>
      <c r="AA1176" s="23">
        <v>0</v>
      </c>
      <c r="AB1176" s="23">
        <v>0</v>
      </c>
      <c r="AC1176" s="44">
        <v>4</v>
      </c>
      <c r="AD1176" s="44">
        <v>2</v>
      </c>
      <c r="AE1176" s="44">
        <v>9</v>
      </c>
      <c r="AF1176" s="44">
        <v>5</v>
      </c>
      <c r="AG1176" s="43">
        <v>10.285</v>
      </c>
      <c r="AI1176" s="42"/>
      <c r="AJ1176" s="266" t="s">
        <v>45</v>
      </c>
      <c r="AK1176" s="23" t="s">
        <v>1542</v>
      </c>
      <c r="AL1176" s="30"/>
      <c r="AM1176" s="397">
        <f t="shared" si="313"/>
        <v>210</v>
      </c>
      <c r="AN1176" s="397">
        <f t="shared" si="314"/>
        <v>0</v>
      </c>
      <c r="AO1176" s="397">
        <f t="shared" si="314"/>
        <v>0</v>
      </c>
      <c r="AP1176" s="397">
        <f t="shared" si="315"/>
        <v>0</v>
      </c>
      <c r="AQ1176" s="397">
        <f t="shared" si="315"/>
        <v>0</v>
      </c>
      <c r="AR1176" s="397">
        <f t="shared" si="315"/>
        <v>0</v>
      </c>
      <c r="AS1176" s="397">
        <f t="shared" si="312"/>
        <v>1</v>
      </c>
      <c r="AT1176" s="397">
        <f t="shared" si="312"/>
        <v>0</v>
      </c>
      <c r="AU1176" s="397">
        <f t="shared" si="312"/>
        <v>6</v>
      </c>
      <c r="AV1176" s="397">
        <f t="shared" si="312"/>
        <v>3</v>
      </c>
      <c r="AW1176" s="314">
        <f t="shared" si="317"/>
        <v>3.1929999999999996</v>
      </c>
    </row>
    <row r="1177" spans="2:49" x14ac:dyDescent="0.25">
      <c r="B1177" s="42"/>
      <c r="C1177" s="266" t="s">
        <v>761</v>
      </c>
      <c r="D1177" s="23" t="str">
        <f>IFERROR(VLOOKUP($C1177,'World Cup Players'!B:X,3,FALSE),0)</f>
        <v>jp Japan</v>
      </c>
      <c r="E1177" s="30"/>
      <c r="F1177" s="23">
        <f>IFERROR(VLOOKUP($C1177,'World Cup Players'!B:X,9,FALSE),0)</f>
        <v>360</v>
      </c>
      <c r="G1177" s="23">
        <f>IFERROR(VLOOKUP($C1177,'World Cup Players'!B:X,11,FALSE),0)</f>
        <v>0</v>
      </c>
      <c r="H1177" s="23">
        <f>IFERROR(VLOOKUP($C1177,'World Cup Players'!B:X,12,FALSE),0)</f>
        <v>0</v>
      </c>
      <c r="I1177" s="23">
        <f>IFERROR(VLOOKUP($C1177,'GAME WINNING GOALS'!A:B,2,FALSE),0)</f>
        <v>0</v>
      </c>
      <c r="J1177" s="23">
        <f>IFERROR(VLOOKUP($C1177,'World Cup Players'!B:X,17,FALSE),0)</f>
        <v>0</v>
      </c>
      <c r="K1177" s="23">
        <f>IFERROR(VLOOKUP($C1177,'World Cup Players'!B:X,18,FALSE),0)</f>
        <v>0</v>
      </c>
      <c r="L1177" s="44">
        <f>IFERROR(VLOOKUP($C1177,'World Cup GK'!B:AE,16,FALSE),0)</f>
        <v>1</v>
      </c>
      <c r="M1177" s="44">
        <f>IFERROR(VLOOKUP($C1177,'World Cup GK'!B:AE,19,FALSE),0)</f>
        <v>1</v>
      </c>
      <c r="N1177" s="44">
        <f>IFERROR(VLOOKUP($C1177,'World Cup GK'!B:AE,14,FALSE),0)</f>
        <v>12</v>
      </c>
      <c r="O1177" s="44">
        <f>IFERROR(VLOOKUP($C1177,'World Cup GK'!B:AE,11,FALSE),0)</f>
        <v>5</v>
      </c>
      <c r="P1177" s="43">
        <f t="shared" si="307"/>
        <v>6.1379999999999999</v>
      </c>
      <c r="S1177" s="42"/>
      <c r="T1177" s="266" t="s">
        <v>761</v>
      </c>
      <c r="U1177" s="23" t="s">
        <v>1110</v>
      </c>
      <c r="V1177" s="30"/>
      <c r="W1177" s="23">
        <v>360</v>
      </c>
      <c r="X1177" s="23">
        <v>0</v>
      </c>
      <c r="Y1177" s="23">
        <v>0</v>
      </c>
      <c r="Z1177" s="23">
        <v>0</v>
      </c>
      <c r="AA1177" s="23">
        <v>0</v>
      </c>
      <c r="AB1177" s="23">
        <v>0</v>
      </c>
      <c r="AC1177" s="44">
        <v>1</v>
      </c>
      <c r="AD1177" s="44">
        <v>1</v>
      </c>
      <c r="AE1177" s="44">
        <v>12</v>
      </c>
      <c r="AF1177" s="44">
        <v>5</v>
      </c>
      <c r="AG1177" s="43">
        <v>6.1379999999999999</v>
      </c>
      <c r="AI1177" s="42"/>
      <c r="AJ1177" s="266" t="s">
        <v>761</v>
      </c>
      <c r="AK1177" s="23" t="s">
        <v>1110</v>
      </c>
      <c r="AL1177" s="30"/>
      <c r="AM1177" s="397">
        <f t="shared" si="313"/>
        <v>0</v>
      </c>
      <c r="AN1177" s="397">
        <f t="shared" si="314"/>
        <v>0</v>
      </c>
      <c r="AO1177" s="397">
        <f t="shared" si="314"/>
        <v>0</v>
      </c>
      <c r="AP1177" s="397">
        <f t="shared" si="315"/>
        <v>0</v>
      </c>
      <c r="AQ1177" s="397">
        <f t="shared" si="315"/>
        <v>0</v>
      </c>
      <c r="AR1177" s="397">
        <f t="shared" si="315"/>
        <v>0</v>
      </c>
      <c r="AS1177" s="397">
        <f t="shared" si="312"/>
        <v>0</v>
      </c>
      <c r="AT1177" s="397">
        <f t="shared" si="312"/>
        <v>0</v>
      </c>
      <c r="AU1177" s="397">
        <f t="shared" si="312"/>
        <v>0</v>
      </c>
      <c r="AV1177" s="397">
        <f t="shared" si="312"/>
        <v>0</v>
      </c>
      <c r="AW1177" s="314">
        <f t="shared" si="316"/>
        <v>0</v>
      </c>
    </row>
    <row r="1178" spans="2:49" x14ac:dyDescent="0.25">
      <c r="B1178" s="42"/>
      <c r="C1178" s="266" t="s">
        <v>762</v>
      </c>
      <c r="D1178" s="23" t="str">
        <f>IFERROR(VLOOKUP($C1178,'World Cup Players'!B:X,3,FALSE),0)</f>
        <v>za South Africa</v>
      </c>
      <c r="E1178" s="30"/>
      <c r="F1178" s="23">
        <f>IFERROR(VLOOKUP($C1178,'World Cup Players'!B:X,9,FALSE),0)</f>
        <v>360</v>
      </c>
      <c r="G1178" s="23">
        <f>IFERROR(VLOOKUP($C1178,'World Cup Players'!B:X,11,FALSE),0)</f>
        <v>0</v>
      </c>
      <c r="H1178" s="23">
        <f>IFERROR(VLOOKUP($C1178,'World Cup Players'!B:X,12,FALSE),0)</f>
        <v>0</v>
      </c>
      <c r="I1178" s="23">
        <f>IFERROR(VLOOKUP($C1178,'GAME WINNING GOALS'!A:B,2,FALSE),0)</f>
        <v>0</v>
      </c>
      <c r="J1178" s="23">
        <f>IFERROR(VLOOKUP($C1178,'World Cup Players'!B:X,17,FALSE),0)</f>
        <v>0</v>
      </c>
      <c r="K1178" s="23">
        <f>IFERROR(VLOOKUP($C1178,'World Cup Players'!B:X,18,FALSE),0)</f>
        <v>0</v>
      </c>
      <c r="L1178" s="44">
        <f>IFERROR(VLOOKUP($C1178,'World Cup GK'!B:AE,16,FALSE),0)</f>
        <v>1</v>
      </c>
      <c r="M1178" s="44">
        <f>IFERROR(VLOOKUP($C1178,'World Cup GK'!B:AE,19,FALSE),0)</f>
        <v>1</v>
      </c>
      <c r="N1178" s="44">
        <f>IFERROR(VLOOKUP($C1178,'World Cup GK'!B:AE,14,FALSE),0)</f>
        <v>11</v>
      </c>
      <c r="O1178" s="44">
        <f>IFERROR(VLOOKUP($C1178,'World Cup GK'!B:AE,11,FALSE),0)</f>
        <v>4</v>
      </c>
      <c r="P1178" s="43">
        <f t="shared" si="307"/>
        <v>6.1879999999999997</v>
      </c>
      <c r="S1178" s="42"/>
      <c r="T1178" s="266" t="s">
        <v>762</v>
      </c>
      <c r="U1178" s="23" t="s">
        <v>808</v>
      </c>
      <c r="V1178" s="30"/>
      <c r="W1178" s="23">
        <v>360</v>
      </c>
      <c r="X1178" s="23">
        <v>0</v>
      </c>
      <c r="Y1178" s="23">
        <v>0</v>
      </c>
      <c r="Z1178" s="23">
        <v>0</v>
      </c>
      <c r="AA1178" s="23">
        <v>0</v>
      </c>
      <c r="AB1178" s="23">
        <v>0</v>
      </c>
      <c r="AC1178" s="44">
        <v>1</v>
      </c>
      <c r="AD1178" s="44">
        <v>1</v>
      </c>
      <c r="AE1178" s="44">
        <v>11</v>
      </c>
      <c r="AF1178" s="44">
        <v>4</v>
      </c>
      <c r="AG1178" s="43">
        <v>6.1879999999999997</v>
      </c>
      <c r="AI1178" s="42"/>
      <c r="AJ1178" s="266" t="s">
        <v>762</v>
      </c>
      <c r="AK1178" s="23" t="s">
        <v>808</v>
      </c>
      <c r="AL1178" s="30"/>
      <c r="AM1178" s="397">
        <f t="shared" si="313"/>
        <v>0</v>
      </c>
      <c r="AN1178" s="397">
        <f t="shared" si="314"/>
        <v>0</v>
      </c>
      <c r="AO1178" s="397">
        <f t="shared" si="314"/>
        <v>0</v>
      </c>
      <c r="AP1178" s="397">
        <f t="shared" si="315"/>
        <v>0</v>
      </c>
      <c r="AQ1178" s="397">
        <f t="shared" si="315"/>
        <v>0</v>
      </c>
      <c r="AR1178" s="397">
        <f t="shared" si="315"/>
        <v>0</v>
      </c>
      <c r="AS1178" s="397">
        <f t="shared" si="312"/>
        <v>0</v>
      </c>
      <c r="AT1178" s="397">
        <f t="shared" si="312"/>
        <v>0</v>
      </c>
      <c r="AU1178" s="397">
        <f t="shared" si="312"/>
        <v>0</v>
      </c>
      <c r="AV1178" s="397">
        <f t="shared" si="312"/>
        <v>0</v>
      </c>
      <c r="AW1178" s="314">
        <f t="shared" si="316"/>
        <v>0</v>
      </c>
    </row>
    <row r="1179" spans="2:49" ht="16.5" thickBot="1" x14ac:dyDescent="0.3">
      <c r="B1179" s="42"/>
      <c r="C1179" s="276" t="s">
        <v>1527</v>
      </c>
      <c r="D1179" s="23" t="str">
        <f>IFERROR(VLOOKUP($C1179,'World Cup Players'!B:X,3,FALSE),0)</f>
        <v>dz Algeria</v>
      </c>
      <c r="E1179" s="30"/>
      <c r="F1179" s="23">
        <f>IFERROR(VLOOKUP($C1179,'World Cup Players'!B:X,9,FALSE),0)</f>
        <v>270</v>
      </c>
      <c r="G1179" s="23">
        <f>IFERROR(VLOOKUP($C1179,'World Cup Players'!B:X,11,FALSE),0)</f>
        <v>0</v>
      </c>
      <c r="H1179" s="23">
        <f>IFERROR(VLOOKUP($C1179,'World Cup Players'!B:X,12,FALSE),0)</f>
        <v>0</v>
      </c>
      <c r="I1179" s="23">
        <f>IFERROR(VLOOKUP($C1179,'GAME WINNING GOALS'!A:B,2,FALSE),0)</f>
        <v>0</v>
      </c>
      <c r="J1179" s="23">
        <f>IFERROR(VLOOKUP($C1179,'World Cup Players'!#REF!,16,FALSE),0)</f>
        <v>0</v>
      </c>
      <c r="K1179" s="23">
        <f>IFERROR(VLOOKUP($C1179,'World Cup Players'!#REF!,16,FALSE),0)</f>
        <v>0</v>
      </c>
      <c r="L1179" s="44">
        <f>IFERROR(VLOOKUP($C1179,'World Cup GK'!B:AE,16,FALSE),0)</f>
        <v>1</v>
      </c>
      <c r="M1179" s="44">
        <f>IFERROR(VLOOKUP($C1179,'World Cup GK'!B:AE,19,FALSE),0)</f>
        <v>0</v>
      </c>
      <c r="N1179" s="44">
        <f>IFERROR(VLOOKUP($C1179,'World Cup GK'!B:AE,14,FALSE),0)</f>
        <v>8</v>
      </c>
      <c r="O1179" s="44">
        <f>IFERROR(VLOOKUP($C1179,'World Cup GK'!B:AE,11,FALSE),0)</f>
        <v>6</v>
      </c>
      <c r="P1179" s="43">
        <f t="shared" si="307"/>
        <v>3.3410000000000002</v>
      </c>
      <c r="S1179" s="42"/>
      <c r="T1179" s="276" t="s">
        <v>1527</v>
      </c>
      <c r="U1179" s="23" t="s">
        <v>1395</v>
      </c>
      <c r="V1179" s="30"/>
      <c r="W1179" s="23">
        <v>270</v>
      </c>
      <c r="X1179" s="23">
        <v>0</v>
      </c>
      <c r="Y1179" s="23">
        <v>0</v>
      </c>
      <c r="Z1179" s="23">
        <v>0</v>
      </c>
      <c r="AA1179" s="23">
        <v>0</v>
      </c>
      <c r="AB1179" s="23">
        <v>0</v>
      </c>
      <c r="AC1179" s="44">
        <v>1</v>
      </c>
      <c r="AD1179" s="44">
        <v>0</v>
      </c>
      <c r="AE1179" s="44">
        <v>8</v>
      </c>
      <c r="AF1179" s="44">
        <v>6</v>
      </c>
      <c r="AG1179" s="43">
        <v>3.3410000000000002</v>
      </c>
      <c r="AI1179" s="42"/>
      <c r="AJ1179" s="276" t="s">
        <v>1527</v>
      </c>
      <c r="AK1179" s="23" t="s">
        <v>1395</v>
      </c>
      <c r="AL1179" s="30"/>
      <c r="AM1179" s="397">
        <f t="shared" si="313"/>
        <v>0</v>
      </c>
      <c r="AN1179" s="397">
        <f t="shared" si="314"/>
        <v>0</v>
      </c>
      <c r="AO1179" s="397">
        <f t="shared" si="314"/>
        <v>0</v>
      </c>
      <c r="AP1179" s="397">
        <f t="shared" si="315"/>
        <v>0</v>
      </c>
      <c r="AQ1179" s="397">
        <f t="shared" si="315"/>
        <v>0</v>
      </c>
      <c r="AR1179" s="397">
        <f t="shared" si="315"/>
        <v>0</v>
      </c>
      <c r="AS1179" s="397">
        <f t="shared" si="312"/>
        <v>0</v>
      </c>
      <c r="AT1179" s="397">
        <f t="shared" si="312"/>
        <v>0</v>
      </c>
      <c r="AU1179" s="397">
        <f t="shared" si="312"/>
        <v>0</v>
      </c>
      <c r="AV1179" s="397">
        <f t="shared" si="312"/>
        <v>0</v>
      </c>
      <c r="AW1179" s="314">
        <f t="shared" si="316"/>
        <v>0</v>
      </c>
    </row>
    <row r="1180" spans="2:49" x14ac:dyDescent="0.25">
      <c r="B1180" s="42"/>
      <c r="C1180" s="265" t="s">
        <v>303</v>
      </c>
      <c r="D1180" s="23">
        <f>IFERROR(VLOOKUP($C1180,'World Cup Players'!B:X,3,FALSE),0)</f>
        <v>0</v>
      </c>
      <c r="E1180" s="30"/>
      <c r="L1180" s="44"/>
      <c r="M1180" s="44"/>
      <c r="N1180" s="44"/>
      <c r="O1180" s="44"/>
      <c r="S1180" s="42"/>
      <c r="T1180" s="265" t="s">
        <v>303</v>
      </c>
      <c r="U1180" s="23">
        <v>0</v>
      </c>
      <c r="V1180" s="30"/>
      <c r="W1180" s="23">
        <v>0</v>
      </c>
      <c r="X1180" s="23">
        <v>0</v>
      </c>
      <c r="Y1180" s="23">
        <v>0</v>
      </c>
      <c r="Z1180" s="23">
        <v>0</v>
      </c>
      <c r="AA1180" s="23">
        <v>0</v>
      </c>
      <c r="AB1180" s="23">
        <v>0</v>
      </c>
      <c r="AC1180" s="44">
        <v>0</v>
      </c>
      <c r="AD1180" s="44">
        <v>0</v>
      </c>
      <c r="AE1180" s="44">
        <v>0</v>
      </c>
      <c r="AF1180" s="44">
        <v>0</v>
      </c>
      <c r="AG1180" s="43">
        <v>0</v>
      </c>
      <c r="AI1180" s="42"/>
      <c r="AJ1180" s="265" t="s">
        <v>303</v>
      </c>
      <c r="AK1180" s="23">
        <v>0</v>
      </c>
      <c r="AL1180" s="30"/>
      <c r="AM1180" s="397">
        <f t="shared" si="313"/>
        <v>0</v>
      </c>
      <c r="AN1180" s="397">
        <f t="shared" si="314"/>
        <v>0</v>
      </c>
      <c r="AO1180" s="397">
        <f t="shared" si="314"/>
        <v>0</v>
      </c>
      <c r="AP1180" s="397">
        <f t="shared" si="315"/>
        <v>0</v>
      </c>
      <c r="AQ1180" s="397">
        <f t="shared" si="315"/>
        <v>0</v>
      </c>
      <c r="AR1180" s="397">
        <f t="shared" si="315"/>
        <v>0</v>
      </c>
      <c r="AS1180" s="397">
        <f t="shared" si="312"/>
        <v>0</v>
      </c>
      <c r="AT1180" s="397">
        <f t="shared" si="312"/>
        <v>0</v>
      </c>
      <c r="AU1180" s="397">
        <f t="shared" si="312"/>
        <v>0</v>
      </c>
      <c r="AV1180" s="397">
        <f t="shared" si="312"/>
        <v>0</v>
      </c>
      <c r="AW1180" s="314">
        <f t="shared" ref="AW1180:AW1187" si="318">P1180-AG1180</f>
        <v>0</v>
      </c>
    </row>
    <row r="1181" spans="2:49" x14ac:dyDescent="0.25">
      <c r="B1181" s="42"/>
      <c r="C1181" s="265" t="s">
        <v>298</v>
      </c>
      <c r="D1181" s="23">
        <f>IFERROR(VLOOKUP($C1181,'World Cup Players'!B:X,3,FALSE),0)</f>
        <v>0</v>
      </c>
      <c r="E1181" s="30"/>
      <c r="L1181" s="44"/>
      <c r="M1181" s="44"/>
      <c r="N1181" s="44"/>
      <c r="O1181" s="44"/>
      <c r="S1181" s="42"/>
      <c r="T1181" s="265" t="s">
        <v>298</v>
      </c>
      <c r="U1181" s="23">
        <v>0</v>
      </c>
      <c r="V1181" s="30"/>
      <c r="W1181" s="23">
        <v>0</v>
      </c>
      <c r="X1181" s="23">
        <v>0</v>
      </c>
      <c r="Y1181" s="23">
        <v>0</v>
      </c>
      <c r="Z1181" s="23">
        <v>0</v>
      </c>
      <c r="AA1181" s="23">
        <v>0</v>
      </c>
      <c r="AB1181" s="23">
        <v>0</v>
      </c>
      <c r="AC1181" s="44">
        <v>0</v>
      </c>
      <c r="AD1181" s="44">
        <v>0</v>
      </c>
      <c r="AE1181" s="44">
        <v>0</v>
      </c>
      <c r="AF1181" s="44">
        <v>0</v>
      </c>
      <c r="AG1181" s="43">
        <v>0</v>
      </c>
      <c r="AI1181" s="42"/>
      <c r="AJ1181" s="265" t="s">
        <v>298</v>
      </c>
      <c r="AK1181" s="23">
        <v>0</v>
      </c>
      <c r="AL1181" s="30"/>
      <c r="AM1181" s="397">
        <f t="shared" si="313"/>
        <v>0</v>
      </c>
      <c r="AN1181" s="397">
        <f t="shared" si="314"/>
        <v>0</v>
      </c>
      <c r="AO1181" s="397">
        <f t="shared" si="314"/>
        <v>0</v>
      </c>
      <c r="AP1181" s="397">
        <f t="shared" si="315"/>
        <v>0</v>
      </c>
      <c r="AQ1181" s="397">
        <f t="shared" si="315"/>
        <v>0</v>
      </c>
      <c r="AR1181" s="397">
        <f t="shared" si="315"/>
        <v>0</v>
      </c>
      <c r="AS1181" s="397">
        <f t="shared" si="312"/>
        <v>0</v>
      </c>
      <c r="AT1181" s="397">
        <f t="shared" si="312"/>
        <v>0</v>
      </c>
      <c r="AU1181" s="397">
        <f t="shared" si="312"/>
        <v>0</v>
      </c>
      <c r="AV1181" s="397">
        <f t="shared" si="312"/>
        <v>0</v>
      </c>
      <c r="AW1181" s="314">
        <f t="shared" si="318"/>
        <v>0</v>
      </c>
    </row>
    <row r="1182" spans="2:49" x14ac:dyDescent="0.25">
      <c r="B1182" s="42"/>
      <c r="C1182" s="265" t="s">
        <v>609</v>
      </c>
      <c r="D1182" s="23">
        <f>IFERROR(VLOOKUP($C1182,'World Cup Players'!B:X,3,FALSE),0)</f>
        <v>0</v>
      </c>
      <c r="E1182" s="30"/>
      <c r="L1182" s="44"/>
      <c r="M1182" s="44"/>
      <c r="N1182" s="44"/>
      <c r="O1182" s="44"/>
      <c r="S1182" s="42"/>
      <c r="T1182" s="265" t="s">
        <v>609</v>
      </c>
      <c r="U1182" s="23">
        <v>0</v>
      </c>
      <c r="V1182" s="30"/>
      <c r="W1182" s="23">
        <v>0</v>
      </c>
      <c r="X1182" s="23">
        <v>0</v>
      </c>
      <c r="Y1182" s="23">
        <v>0</v>
      </c>
      <c r="Z1182" s="23">
        <v>0</v>
      </c>
      <c r="AA1182" s="23">
        <v>0</v>
      </c>
      <c r="AB1182" s="23">
        <v>0</v>
      </c>
      <c r="AC1182" s="44">
        <v>0</v>
      </c>
      <c r="AD1182" s="44">
        <v>0</v>
      </c>
      <c r="AE1182" s="44">
        <v>0</v>
      </c>
      <c r="AF1182" s="44">
        <v>0</v>
      </c>
      <c r="AG1182" s="43">
        <v>0</v>
      </c>
      <c r="AI1182" s="42"/>
      <c r="AJ1182" s="265" t="s">
        <v>609</v>
      </c>
      <c r="AK1182" s="23">
        <v>0</v>
      </c>
      <c r="AL1182" s="30"/>
      <c r="AM1182" s="397">
        <f t="shared" si="313"/>
        <v>0</v>
      </c>
      <c r="AN1182" s="397">
        <f t="shared" si="314"/>
        <v>0</v>
      </c>
      <c r="AO1182" s="397">
        <f t="shared" si="314"/>
        <v>0</v>
      </c>
      <c r="AP1182" s="397">
        <f t="shared" si="315"/>
        <v>0</v>
      </c>
      <c r="AQ1182" s="397">
        <f t="shared" si="315"/>
        <v>0</v>
      </c>
      <c r="AR1182" s="397">
        <f t="shared" si="315"/>
        <v>0</v>
      </c>
      <c r="AS1182" s="397">
        <f t="shared" si="312"/>
        <v>0</v>
      </c>
      <c r="AT1182" s="397">
        <f t="shared" si="312"/>
        <v>0</v>
      </c>
      <c r="AU1182" s="397">
        <f t="shared" si="312"/>
        <v>0</v>
      </c>
      <c r="AV1182" s="397">
        <f t="shared" si="312"/>
        <v>0</v>
      </c>
      <c r="AW1182" s="314">
        <f t="shared" si="318"/>
        <v>0</v>
      </c>
    </row>
    <row r="1183" spans="2:49" x14ac:dyDescent="0.25">
      <c r="B1183" s="24" t="s">
        <v>802</v>
      </c>
      <c r="C1183" s="293"/>
      <c r="D1183" s="35">
        <f t="shared" ref="D1183:I1183" si="319">SUM(D1184:D1213)</f>
        <v>0</v>
      </c>
      <c r="E1183" s="35">
        <f t="shared" si="319"/>
        <v>0</v>
      </c>
      <c r="F1183" s="35">
        <f>SUM(F1184:F1213)</f>
        <v>12125</v>
      </c>
      <c r="G1183" s="35">
        <f t="shared" si="319"/>
        <v>40</v>
      </c>
      <c r="H1183" s="35">
        <f t="shared" si="319"/>
        <v>26</v>
      </c>
      <c r="I1183" s="35">
        <f t="shared" si="319"/>
        <v>14</v>
      </c>
      <c r="J1183" s="35">
        <f>SUM(J1184:J1213)</f>
        <v>8</v>
      </c>
      <c r="K1183" s="35">
        <f>SUM(K1184:K1213)</f>
        <v>1</v>
      </c>
      <c r="L1183" s="35">
        <f>SUM(L1184:L1211)</f>
        <v>18</v>
      </c>
      <c r="M1183" s="35">
        <f>SUM(M1184:M1213)</f>
        <v>9</v>
      </c>
      <c r="N1183" s="35">
        <f>SUM(N1184:N1213)</f>
        <v>57</v>
      </c>
      <c r="O1183" s="35">
        <f>SUM(O1184:O1213)</f>
        <v>30</v>
      </c>
      <c r="P1183" s="43">
        <f t="shared" si="307"/>
        <v>209.03749999999999</v>
      </c>
      <c r="S1183" s="24" t="s">
        <v>802</v>
      </c>
      <c r="T1183" s="293"/>
      <c r="U1183" s="35">
        <v>0</v>
      </c>
      <c r="V1183" s="35">
        <v>0</v>
      </c>
      <c r="W1183" s="35">
        <v>9688</v>
      </c>
      <c r="X1183" s="35">
        <v>36</v>
      </c>
      <c r="Y1183" s="35">
        <v>22</v>
      </c>
      <c r="Z1183" s="35">
        <v>13</v>
      </c>
      <c r="AA1183" s="35">
        <v>8</v>
      </c>
      <c r="AB1183" s="35">
        <v>1</v>
      </c>
      <c r="AC1183" s="35">
        <v>16</v>
      </c>
      <c r="AD1183" s="35">
        <v>9</v>
      </c>
      <c r="AE1183" s="35">
        <v>44</v>
      </c>
      <c r="AF1183" s="35">
        <v>24</v>
      </c>
      <c r="AG1183" s="43">
        <v>176.71039999999999</v>
      </c>
      <c r="AI1183" s="24" t="s">
        <v>802</v>
      </c>
      <c r="AJ1183" s="293"/>
      <c r="AK1183" s="35">
        <v>0</v>
      </c>
      <c r="AL1183" s="35">
        <v>0</v>
      </c>
      <c r="AM1183" s="397">
        <f t="shared" si="313"/>
        <v>2437</v>
      </c>
      <c r="AN1183" s="397">
        <f t="shared" si="314"/>
        <v>4</v>
      </c>
      <c r="AO1183" s="397">
        <f t="shared" si="314"/>
        <v>4</v>
      </c>
      <c r="AP1183" s="397">
        <f t="shared" si="315"/>
        <v>1</v>
      </c>
      <c r="AQ1183" s="397">
        <f t="shared" si="315"/>
        <v>0</v>
      </c>
      <c r="AR1183" s="397">
        <f t="shared" si="315"/>
        <v>0</v>
      </c>
      <c r="AS1183" s="397">
        <f t="shared" si="312"/>
        <v>2</v>
      </c>
      <c r="AT1183" s="397">
        <f t="shared" si="312"/>
        <v>0</v>
      </c>
      <c r="AU1183" s="397">
        <f t="shared" si="312"/>
        <v>13</v>
      </c>
      <c r="AV1183" s="397">
        <f t="shared" si="312"/>
        <v>6</v>
      </c>
      <c r="AW1183" s="314">
        <f t="shared" si="318"/>
        <v>32.327100000000002</v>
      </c>
    </row>
    <row r="1184" spans="2:49" x14ac:dyDescent="0.25">
      <c r="B1184" s="24"/>
      <c r="C1184" s="265" t="s">
        <v>211</v>
      </c>
      <c r="D1184" s="23" t="str">
        <f>IFERROR(VLOOKUP($C1184,'World Cup Players'!B:X,3,FALSE),0)</f>
        <v>ar Argentina</v>
      </c>
      <c r="E1184" s="30"/>
      <c r="F1184" s="23">
        <f>IFERROR(VLOOKUP($C1184,'World Cup Players'!B:X,9,FALSE),0)</f>
        <v>620</v>
      </c>
      <c r="G1184" s="23">
        <f>IFERROR(VLOOKUP($C1184,'World Cup Players'!B:X,11,FALSE),0)</f>
        <v>8</v>
      </c>
      <c r="H1184" s="23">
        <f>IFERROR(VLOOKUP($C1184,'World Cup Players'!B:X,12,FALSE),0)</f>
        <v>4</v>
      </c>
      <c r="I1184" s="23">
        <f>IFERROR(VLOOKUP($C1184,'GAME WINNING GOALS'!A:B,2,FALSE),0)</f>
        <v>2</v>
      </c>
      <c r="J1184" s="23">
        <f>IFERROR(VLOOKUP($C1184,'World Cup Players'!B:X,17,FALSE),0)</f>
        <v>0</v>
      </c>
      <c r="K1184" s="23">
        <f>IFERROR(VLOOKUP($C1184,'World Cup Players'!B:X,18,FALSE),0)</f>
        <v>0</v>
      </c>
      <c r="L1184" s="44">
        <f>IFERROR(VLOOKUP($C1184,'World Cup GK'!B:AE,16,FALSE),0)</f>
        <v>0</v>
      </c>
      <c r="M1184" s="44">
        <f>IFERROR(VLOOKUP($C1184,'World Cup GK'!B:AE,19,FALSE),0)</f>
        <v>0</v>
      </c>
      <c r="N1184" s="44">
        <f>IFERROR(VLOOKUP($C1184,'World Cup GK'!B:AE,14,FALSE),0)</f>
        <v>0</v>
      </c>
      <c r="O1184" s="44">
        <f>IFERROR(VLOOKUP($C1184,'World Cup GK'!B:AE,11,FALSE),0)</f>
        <v>0</v>
      </c>
      <c r="P1184" s="43">
        <f t="shared" si="307"/>
        <v>19.146000000000001</v>
      </c>
      <c r="S1184" s="24"/>
      <c r="T1184" s="265" t="s">
        <v>211</v>
      </c>
      <c r="U1184" s="23" t="s">
        <v>1404</v>
      </c>
      <c r="V1184" s="30"/>
      <c r="W1184" s="23">
        <v>410</v>
      </c>
      <c r="X1184" s="23">
        <v>8</v>
      </c>
      <c r="Y1184" s="23">
        <v>1</v>
      </c>
      <c r="Z1184" s="23">
        <v>2</v>
      </c>
      <c r="AA1184" s="23">
        <v>0</v>
      </c>
      <c r="AB1184" s="23">
        <v>0</v>
      </c>
      <c r="AC1184" s="44">
        <v>0</v>
      </c>
      <c r="AD1184" s="44">
        <v>0</v>
      </c>
      <c r="AE1184" s="44">
        <v>0</v>
      </c>
      <c r="AF1184" s="44">
        <v>0</v>
      </c>
      <c r="AG1184" s="43">
        <v>14.403</v>
      </c>
      <c r="AI1184" s="24"/>
      <c r="AJ1184" s="265" t="s">
        <v>211</v>
      </c>
      <c r="AK1184" s="23" t="s">
        <v>1404</v>
      </c>
      <c r="AL1184" s="30"/>
      <c r="AM1184" s="397">
        <f t="shared" si="313"/>
        <v>210</v>
      </c>
      <c r="AN1184" s="397">
        <f t="shared" si="314"/>
        <v>0</v>
      </c>
      <c r="AO1184" s="397">
        <f t="shared" si="314"/>
        <v>3</v>
      </c>
      <c r="AP1184" s="397">
        <f t="shared" si="315"/>
        <v>0</v>
      </c>
      <c r="AQ1184" s="397">
        <f t="shared" si="315"/>
        <v>0</v>
      </c>
      <c r="AR1184" s="397">
        <f t="shared" si="315"/>
        <v>0</v>
      </c>
      <c r="AS1184" s="397">
        <f t="shared" si="312"/>
        <v>0</v>
      </c>
      <c r="AT1184" s="397">
        <f t="shared" si="312"/>
        <v>0</v>
      </c>
      <c r="AU1184" s="397">
        <f t="shared" si="312"/>
        <v>0</v>
      </c>
      <c r="AV1184" s="397">
        <f t="shared" si="312"/>
        <v>0</v>
      </c>
      <c r="AW1184" s="314">
        <f t="shared" si="318"/>
        <v>4.7430000000000003</v>
      </c>
    </row>
    <row r="1185" spans="2:49" x14ac:dyDescent="0.25">
      <c r="B1185" s="42"/>
      <c r="C1185" s="265" t="s">
        <v>5</v>
      </c>
      <c r="D1185" s="23" t="str">
        <f>IFERROR(VLOOKUP($C1185,'World Cup Players'!B:X,3,FALSE),0)</f>
        <v>eng England</v>
      </c>
      <c r="E1185" s="30"/>
      <c r="F1185" s="23">
        <f>IFERROR(VLOOKUP($C1185,'World Cup Players'!B:X,9,FALSE),0)</f>
        <v>652</v>
      </c>
      <c r="G1185" s="23">
        <f>IFERROR(VLOOKUP($C1185,'World Cup Players'!B:X,11,FALSE),0)</f>
        <v>6</v>
      </c>
      <c r="H1185" s="23">
        <f>IFERROR(VLOOKUP($C1185,'World Cup Players'!B:X,12,FALSE),0)</f>
        <v>1</v>
      </c>
      <c r="I1185" s="23">
        <f>IFERROR(VLOOKUP($C1185,'GAME WINNING GOALS'!A:B,2,FALSE),0)</f>
        <v>2</v>
      </c>
      <c r="J1185" s="23">
        <f>IFERROR(VLOOKUP($C1185,'World Cup Players'!B:X,17,FALSE),0)</f>
        <v>0</v>
      </c>
      <c r="K1185" s="23">
        <f>IFERROR(VLOOKUP($C1185,'World Cup Players'!B:X,18,FALSE),0)</f>
        <v>0</v>
      </c>
      <c r="L1185" s="44">
        <f>IFERROR(VLOOKUP($C1185,'World Cup GK'!B:AE,16,FALSE),0)</f>
        <v>0</v>
      </c>
      <c r="M1185" s="44">
        <f>IFERROR(VLOOKUP($C1185,'World Cup GK'!B:AE,19,FALSE),0)</f>
        <v>0</v>
      </c>
      <c r="N1185" s="44">
        <f>IFERROR(VLOOKUP($C1185,'World Cup GK'!B:AE,14,FALSE),0)</f>
        <v>0</v>
      </c>
      <c r="O1185" s="44">
        <f>IFERROR(VLOOKUP($C1185,'World Cup GK'!B:AE,11,FALSE),0)</f>
        <v>0</v>
      </c>
      <c r="P1185" s="43">
        <f t="shared" si="307"/>
        <v>14.4116</v>
      </c>
      <c r="S1185" s="42"/>
      <c r="T1185" s="265" t="s">
        <v>5</v>
      </c>
      <c r="U1185" s="23" t="s">
        <v>1542</v>
      </c>
      <c r="V1185" s="30"/>
      <c r="W1185" s="23">
        <v>442</v>
      </c>
      <c r="X1185" s="23">
        <v>6</v>
      </c>
      <c r="Y1185" s="23">
        <v>1</v>
      </c>
      <c r="Z1185" s="23">
        <v>2</v>
      </c>
      <c r="AA1185" s="23">
        <v>0</v>
      </c>
      <c r="AB1185" s="23">
        <v>0</v>
      </c>
      <c r="AC1185" s="44">
        <v>0</v>
      </c>
      <c r="AD1185" s="44">
        <v>0</v>
      </c>
      <c r="AE1185" s="44">
        <v>0</v>
      </c>
      <c r="AF1185" s="44">
        <v>0</v>
      </c>
      <c r="AG1185" s="43">
        <v>12.6686</v>
      </c>
      <c r="AI1185" s="42"/>
      <c r="AJ1185" s="265" t="s">
        <v>5</v>
      </c>
      <c r="AK1185" s="23" t="s">
        <v>1542</v>
      </c>
      <c r="AL1185" s="30"/>
      <c r="AM1185" s="397">
        <f t="shared" si="313"/>
        <v>210</v>
      </c>
      <c r="AN1185" s="397">
        <f t="shared" si="314"/>
        <v>0</v>
      </c>
      <c r="AO1185" s="397">
        <f t="shared" si="314"/>
        <v>0</v>
      </c>
      <c r="AP1185" s="397">
        <f t="shared" si="315"/>
        <v>0</v>
      </c>
      <c r="AQ1185" s="397">
        <f t="shared" si="315"/>
        <v>0</v>
      </c>
      <c r="AR1185" s="397">
        <f t="shared" si="315"/>
        <v>0</v>
      </c>
      <c r="AS1185" s="397">
        <f t="shared" si="312"/>
        <v>0</v>
      </c>
      <c r="AT1185" s="397">
        <f t="shared" si="312"/>
        <v>0</v>
      </c>
      <c r="AU1185" s="397">
        <f t="shared" si="312"/>
        <v>0</v>
      </c>
      <c r="AV1185" s="397">
        <f t="shared" si="312"/>
        <v>0</v>
      </c>
      <c r="AW1185" s="314">
        <f t="shared" si="318"/>
        <v>1.7430000000000003</v>
      </c>
    </row>
    <row r="1186" spans="2:49" x14ac:dyDescent="0.25">
      <c r="B1186" s="42"/>
      <c r="C1186" s="265" t="s">
        <v>689</v>
      </c>
      <c r="D1186" s="23" t="str">
        <f>IFERROR(VLOOKUP($C1186,'World Cup Players'!B:X,3,FALSE),0)</f>
        <v>no Norway</v>
      </c>
      <c r="E1186" s="30"/>
      <c r="F1186" s="23">
        <f>IFERROR(VLOOKUP($C1186,'World Cup Players'!B:X,9,FALSE),0)</f>
        <v>465</v>
      </c>
      <c r="G1186" s="23">
        <f>IFERROR(VLOOKUP($C1186,'World Cup Players'!B:X,11,FALSE),0)</f>
        <v>7</v>
      </c>
      <c r="H1186" s="23">
        <f>IFERROR(VLOOKUP($C1186,'World Cup Players'!B:X,12,FALSE),0)</f>
        <v>0</v>
      </c>
      <c r="I1186" s="23">
        <f>IFERROR(VLOOKUP($C1186,'GAME WINNING GOALS'!A:B,2,FALSE),0)</f>
        <v>4</v>
      </c>
      <c r="J1186" s="23">
        <f>IFERROR(VLOOKUP($C1186,'World Cup Players'!B:X,17,FALSE),0)</f>
        <v>0</v>
      </c>
      <c r="K1186" s="23">
        <f>IFERROR(VLOOKUP($C1186,'World Cup Players'!B:X,18,FALSE),0)</f>
        <v>0</v>
      </c>
      <c r="L1186" s="44">
        <f>IFERROR(VLOOKUP($C1186,'World Cup GK'!B:AE,16,FALSE),0)</f>
        <v>0</v>
      </c>
      <c r="M1186" s="44">
        <f>IFERROR(VLOOKUP($C1186,'World Cup GK'!B:AE,19,FALSE),0)</f>
        <v>0</v>
      </c>
      <c r="N1186" s="44">
        <f>IFERROR(VLOOKUP($C1186,'World Cup GK'!B:AE,14,FALSE),0)</f>
        <v>0</v>
      </c>
      <c r="O1186" s="44">
        <f>IFERROR(VLOOKUP($C1186,'World Cup GK'!B:AE,11,FALSE),0)</f>
        <v>0</v>
      </c>
      <c r="P1186" s="43">
        <f t="shared" si="307"/>
        <v>14.859500000000001</v>
      </c>
      <c r="S1186" s="42"/>
      <c r="T1186" s="265" t="s">
        <v>689</v>
      </c>
      <c r="U1186" s="23" t="s">
        <v>1397</v>
      </c>
      <c r="V1186" s="30"/>
      <c r="W1186" s="23">
        <v>360</v>
      </c>
      <c r="X1186" s="23">
        <v>7</v>
      </c>
      <c r="Y1186" s="23">
        <v>0</v>
      </c>
      <c r="Z1186" s="23">
        <v>4</v>
      </c>
      <c r="AA1186" s="23">
        <v>0</v>
      </c>
      <c r="AB1186" s="23">
        <v>0</v>
      </c>
      <c r="AC1186" s="44">
        <v>0</v>
      </c>
      <c r="AD1186" s="44">
        <v>0</v>
      </c>
      <c r="AE1186" s="44">
        <v>0</v>
      </c>
      <c r="AF1186" s="44">
        <v>0</v>
      </c>
      <c r="AG1186" s="43">
        <v>13.988</v>
      </c>
      <c r="AI1186" s="42"/>
      <c r="AJ1186" s="265" t="s">
        <v>689</v>
      </c>
      <c r="AK1186" s="23" t="s">
        <v>1397</v>
      </c>
      <c r="AL1186" s="30"/>
      <c r="AM1186" s="397">
        <f t="shared" si="313"/>
        <v>105</v>
      </c>
      <c r="AN1186" s="397">
        <f t="shared" si="314"/>
        <v>0</v>
      </c>
      <c r="AO1186" s="397">
        <f t="shared" si="314"/>
        <v>0</v>
      </c>
      <c r="AP1186" s="397">
        <f t="shared" si="315"/>
        <v>0</v>
      </c>
      <c r="AQ1186" s="397">
        <f t="shared" si="315"/>
        <v>0</v>
      </c>
      <c r="AR1186" s="397">
        <f t="shared" si="315"/>
        <v>0</v>
      </c>
      <c r="AS1186" s="397">
        <f t="shared" si="312"/>
        <v>0</v>
      </c>
      <c r="AT1186" s="397">
        <f t="shared" si="312"/>
        <v>0</v>
      </c>
      <c r="AU1186" s="397">
        <f t="shared" si="312"/>
        <v>0</v>
      </c>
      <c r="AV1186" s="397">
        <f t="shared" si="312"/>
        <v>0</v>
      </c>
      <c r="AW1186" s="314">
        <f t="shared" si="318"/>
        <v>0.87150000000000105</v>
      </c>
    </row>
    <row r="1187" spans="2:49" x14ac:dyDescent="0.25">
      <c r="B1187" s="42"/>
      <c r="C1187" s="278" t="s">
        <v>405</v>
      </c>
      <c r="D1187" s="23" t="str">
        <f>IFERROR(VLOOKUP($C1187,'World Cup Players'!B:X,3,FALSE),0)</f>
        <v>fr France</v>
      </c>
      <c r="E1187" s="30"/>
      <c r="F1187" s="23">
        <f>IFERROR(VLOOKUP($C1187,'World Cup Players'!B:X,9,FALSE),0)</f>
        <v>547</v>
      </c>
      <c r="G1187" s="23">
        <f>IFERROR(VLOOKUP($C1187,'World Cup Players'!B:X,11,FALSE),0)</f>
        <v>5</v>
      </c>
      <c r="H1187" s="23">
        <f>IFERROR(VLOOKUP($C1187,'World Cup Players'!B:X,12,FALSE),0)</f>
        <v>2</v>
      </c>
      <c r="I1187" s="23">
        <f>IFERROR(VLOOKUP($C1187,'GAME WINNING GOALS'!A:B,2,FALSE),0)</f>
        <v>1</v>
      </c>
      <c r="J1187" s="23">
        <f>IFERROR(VLOOKUP($C1187,'World Cup Players'!B:X,17,FALSE),0)</f>
        <v>0</v>
      </c>
      <c r="K1187" s="23">
        <f>IFERROR(VLOOKUP($C1187,'World Cup Players'!B:X,18,FALSE),0)</f>
        <v>0</v>
      </c>
      <c r="L1187" s="44">
        <f>IFERROR(VLOOKUP($C1187,'World Cup GK'!B:AE,16,FALSE),0)</f>
        <v>0</v>
      </c>
      <c r="M1187" s="44">
        <f>IFERROR(VLOOKUP($C1187,'World Cup GK'!B:AE,19,FALSE),0)</f>
        <v>0</v>
      </c>
      <c r="N1187" s="44">
        <f>IFERROR(VLOOKUP($C1187,'World Cup GK'!B:AE,14,FALSE),0)</f>
        <v>0</v>
      </c>
      <c r="O1187" s="44">
        <f>IFERROR(VLOOKUP($C1187,'World Cup GK'!B:AE,11,FALSE),0)</f>
        <v>0</v>
      </c>
      <c r="P1187" s="43">
        <f t="shared" si="307"/>
        <v>12.540099999999999</v>
      </c>
      <c r="S1187" s="42"/>
      <c r="T1187" s="278" t="s">
        <v>405</v>
      </c>
      <c r="U1187" s="23" t="s">
        <v>1420</v>
      </c>
      <c r="V1187" s="30"/>
      <c r="W1187" s="23">
        <v>367</v>
      </c>
      <c r="X1187" s="23">
        <v>4</v>
      </c>
      <c r="Y1187" s="23">
        <v>2</v>
      </c>
      <c r="Z1187" s="23">
        <v>1</v>
      </c>
      <c r="AA1187" s="23">
        <v>0</v>
      </c>
      <c r="AB1187" s="23">
        <v>0</v>
      </c>
      <c r="AC1187" s="44">
        <v>0</v>
      </c>
      <c r="AD1187" s="44">
        <v>0</v>
      </c>
      <c r="AE1187" s="44">
        <v>0</v>
      </c>
      <c r="AF1187" s="44">
        <v>0</v>
      </c>
      <c r="AG1187" s="43">
        <v>10.046099999999999</v>
      </c>
      <c r="AI1187" s="42"/>
      <c r="AJ1187" s="278" t="s">
        <v>405</v>
      </c>
      <c r="AK1187" s="23" t="s">
        <v>1420</v>
      </c>
      <c r="AL1187" s="30"/>
      <c r="AM1187" s="397">
        <f t="shared" si="313"/>
        <v>180</v>
      </c>
      <c r="AN1187" s="397">
        <f t="shared" si="314"/>
        <v>1</v>
      </c>
      <c r="AO1187" s="397">
        <f t="shared" si="314"/>
        <v>0</v>
      </c>
      <c r="AP1187" s="397">
        <f t="shared" si="315"/>
        <v>0</v>
      </c>
      <c r="AQ1187" s="397">
        <f t="shared" si="315"/>
        <v>0</v>
      </c>
      <c r="AR1187" s="397">
        <f t="shared" si="315"/>
        <v>0</v>
      </c>
      <c r="AS1187" s="397">
        <f t="shared" si="312"/>
        <v>0</v>
      </c>
      <c r="AT1187" s="397">
        <f t="shared" si="312"/>
        <v>0</v>
      </c>
      <c r="AU1187" s="397">
        <f t="shared" si="312"/>
        <v>0</v>
      </c>
      <c r="AV1187" s="397">
        <f t="shared" si="312"/>
        <v>0</v>
      </c>
      <c r="AW1187" s="314">
        <f t="shared" si="318"/>
        <v>2.4939999999999998</v>
      </c>
    </row>
    <row r="1188" spans="2:49" x14ac:dyDescent="0.25">
      <c r="B1188" s="42"/>
      <c r="C1188" s="265" t="s">
        <v>697</v>
      </c>
      <c r="D1188" s="23" t="str">
        <f>IFERROR(VLOOKUP($C1188,'World Cup Players'!B:X,3,FALSE),0)</f>
        <v>co Colombia</v>
      </c>
      <c r="E1188" s="30"/>
      <c r="F1188" s="23">
        <f>IFERROR(VLOOKUP($C1188,'World Cup Players'!B:X,9,FALSE),0)</f>
        <v>478</v>
      </c>
      <c r="G1188" s="23">
        <f>IFERROR(VLOOKUP($C1188,'World Cup Players'!B:X,11,FALSE),0)</f>
        <v>1</v>
      </c>
      <c r="H1188" s="23">
        <f>IFERROR(VLOOKUP($C1188,'World Cup Players'!B:X,12,FALSE),0)</f>
        <v>1</v>
      </c>
      <c r="I1188" s="23">
        <f>IFERROR(VLOOKUP($C1188,'GAME WINNING GOALS'!A:B,2,FALSE),0)</f>
        <v>1</v>
      </c>
      <c r="J1188" s="23">
        <f>IFERROR(VLOOKUP($C1188,'World Cup Players'!B:X,17,FALSE),0)</f>
        <v>0</v>
      </c>
      <c r="K1188" s="23">
        <f>IFERROR(VLOOKUP($C1188,'World Cup Players'!B:X,18,FALSE),0)</f>
        <v>0</v>
      </c>
      <c r="L1188" s="44">
        <f>IFERROR(VLOOKUP($C1188,'World Cup GK'!B:AE,16,FALSE),0)</f>
        <v>0</v>
      </c>
      <c r="M1188" s="44">
        <f>IFERROR(VLOOKUP($C1188,'World Cup GK'!B:AE,19,FALSE),0)</f>
        <v>0</v>
      </c>
      <c r="N1188" s="44">
        <f>IFERROR(VLOOKUP($C1188,'World Cup GK'!B:AE,14,FALSE),0)</f>
        <v>0</v>
      </c>
      <c r="O1188" s="44">
        <f>IFERROR(VLOOKUP($C1188,'World Cup GK'!B:AE,11,FALSE),0)</f>
        <v>0</v>
      </c>
      <c r="P1188" s="43">
        <f t="shared" si="307"/>
        <v>6.9673999999999996</v>
      </c>
      <c r="S1188" s="42"/>
      <c r="T1188" s="265" t="s">
        <v>697</v>
      </c>
      <c r="U1188" s="23" t="s">
        <v>1547</v>
      </c>
      <c r="V1188" s="30"/>
      <c r="W1188" s="23">
        <v>478</v>
      </c>
      <c r="X1188" s="23">
        <v>1</v>
      </c>
      <c r="Y1188" s="23">
        <v>1</v>
      </c>
      <c r="Z1188" s="23">
        <v>1</v>
      </c>
      <c r="AA1188" s="23">
        <v>0</v>
      </c>
      <c r="AB1188" s="23">
        <v>0</v>
      </c>
      <c r="AC1188" s="44">
        <v>0</v>
      </c>
      <c r="AD1188" s="44">
        <v>0</v>
      </c>
      <c r="AE1188" s="44">
        <v>0</v>
      </c>
      <c r="AF1188" s="44">
        <v>0</v>
      </c>
      <c r="AG1188" s="43">
        <v>6.9673999999999996</v>
      </c>
      <c r="AI1188" s="42"/>
      <c r="AJ1188" s="265" t="s">
        <v>697</v>
      </c>
      <c r="AK1188" s="23" t="s">
        <v>1547</v>
      </c>
      <c r="AL1188" s="30"/>
      <c r="AM1188" s="397">
        <f t="shared" si="313"/>
        <v>0</v>
      </c>
      <c r="AN1188" s="397">
        <f t="shared" si="314"/>
        <v>0</v>
      </c>
      <c r="AO1188" s="397">
        <f t="shared" si="314"/>
        <v>0</v>
      </c>
      <c r="AP1188" s="397">
        <f t="shared" si="315"/>
        <v>0</v>
      </c>
      <c r="AQ1188" s="397">
        <f t="shared" si="315"/>
        <v>0</v>
      </c>
      <c r="AR1188" s="397">
        <f t="shared" si="315"/>
        <v>0</v>
      </c>
      <c r="AS1188" s="397">
        <f t="shared" si="312"/>
        <v>0</v>
      </c>
      <c r="AT1188" s="397">
        <f t="shared" si="312"/>
        <v>0</v>
      </c>
      <c r="AU1188" s="397">
        <f t="shared" si="312"/>
        <v>0</v>
      </c>
      <c r="AV1188" s="397">
        <f t="shared" si="312"/>
        <v>0</v>
      </c>
      <c r="AW1188" s="314">
        <f t="shared" si="316"/>
        <v>0</v>
      </c>
    </row>
    <row r="1189" spans="2:49" x14ac:dyDescent="0.25">
      <c r="B1189" s="42"/>
      <c r="C1189" s="265" t="s">
        <v>467</v>
      </c>
      <c r="D1189" s="23" t="str">
        <f>IFERROR(VLOOKUP($C1189,'World Cup Players'!B:X,3,FALSE),0)</f>
        <v>es Spain</v>
      </c>
      <c r="E1189" s="30"/>
      <c r="F1189" s="23">
        <f>IFERROR(VLOOKUP($C1189,'World Cup Players'!B:X,9,FALSE),0)</f>
        <v>626</v>
      </c>
      <c r="G1189" s="23">
        <f>IFERROR(VLOOKUP($C1189,'World Cup Players'!B:X,11,FALSE),0)</f>
        <v>0</v>
      </c>
      <c r="H1189" s="23">
        <f>IFERROR(VLOOKUP($C1189,'World Cup Players'!B:X,12,FALSE),0)</f>
        <v>0</v>
      </c>
      <c r="I1189" s="23">
        <f>IFERROR(VLOOKUP($C1189,'GAME WINNING GOALS'!A:B,2,FALSE),0)</f>
        <v>0</v>
      </c>
      <c r="J1189" s="23">
        <f>IFERROR(VLOOKUP($C1189,'World Cup Players'!B:X,17,FALSE),0)</f>
        <v>0</v>
      </c>
      <c r="K1189" s="23">
        <f>IFERROR(VLOOKUP($C1189,'World Cup Players'!B:X,18,FALSE),0)</f>
        <v>0</v>
      </c>
      <c r="L1189" s="44">
        <f>IFERROR(VLOOKUP($C1189,'World Cup GK'!B:AE,16,FALSE),0)</f>
        <v>0</v>
      </c>
      <c r="M1189" s="44">
        <f>IFERROR(VLOOKUP($C1189,'World Cup GK'!B:AE,19,FALSE),0)</f>
        <v>0</v>
      </c>
      <c r="N1189" s="44">
        <f>IFERROR(VLOOKUP($C1189,'World Cup GK'!B:AE,14,FALSE),0)</f>
        <v>0</v>
      </c>
      <c r="O1189" s="44">
        <f>IFERROR(VLOOKUP($C1189,'World Cup GK'!B:AE,11,FALSE),0)</f>
        <v>0</v>
      </c>
      <c r="P1189" s="43">
        <f t="shared" si="307"/>
        <v>5.1958000000000002</v>
      </c>
      <c r="S1189" s="42"/>
      <c r="T1189" s="265" t="s">
        <v>467</v>
      </c>
      <c r="U1189" s="23" t="s">
        <v>1275</v>
      </c>
      <c r="V1189" s="30"/>
      <c r="W1189" s="23">
        <v>446</v>
      </c>
      <c r="X1189" s="23">
        <v>0</v>
      </c>
      <c r="Y1189" s="23">
        <v>0</v>
      </c>
      <c r="Z1189" s="23">
        <v>0</v>
      </c>
      <c r="AA1189" s="23">
        <v>0</v>
      </c>
      <c r="AB1189" s="23">
        <v>0</v>
      </c>
      <c r="AC1189" s="44">
        <v>0</v>
      </c>
      <c r="AD1189" s="44">
        <v>0</v>
      </c>
      <c r="AE1189" s="44">
        <v>0</v>
      </c>
      <c r="AF1189" s="44">
        <v>0</v>
      </c>
      <c r="AG1189" s="43">
        <v>3.7018</v>
      </c>
      <c r="AI1189" s="42"/>
      <c r="AJ1189" s="265" t="s">
        <v>467</v>
      </c>
      <c r="AK1189" s="23" t="s">
        <v>1275</v>
      </c>
      <c r="AL1189" s="30"/>
      <c r="AM1189" s="397">
        <f t="shared" si="313"/>
        <v>180</v>
      </c>
      <c r="AN1189" s="397">
        <f t="shared" si="314"/>
        <v>0</v>
      </c>
      <c r="AO1189" s="397">
        <f t="shared" si="314"/>
        <v>0</v>
      </c>
      <c r="AP1189" s="397">
        <f t="shared" si="315"/>
        <v>0</v>
      </c>
      <c r="AQ1189" s="397">
        <f t="shared" si="315"/>
        <v>0</v>
      </c>
      <c r="AR1189" s="397">
        <f t="shared" si="315"/>
        <v>0</v>
      </c>
      <c r="AS1189" s="397">
        <f t="shared" si="312"/>
        <v>0</v>
      </c>
      <c r="AT1189" s="397">
        <f t="shared" si="312"/>
        <v>0</v>
      </c>
      <c r="AU1189" s="397">
        <f t="shared" si="312"/>
        <v>0</v>
      </c>
      <c r="AV1189" s="397">
        <f t="shared" si="312"/>
        <v>0</v>
      </c>
      <c r="AW1189" s="314">
        <f t="shared" ref="AW1189:AW1191" si="320">P1189-AG1189</f>
        <v>1.4940000000000002</v>
      </c>
    </row>
    <row r="1190" spans="2:49" x14ac:dyDescent="0.25">
      <c r="B1190" s="42"/>
      <c r="C1190" s="265" t="s">
        <v>1281</v>
      </c>
      <c r="D1190" s="23" t="str">
        <f>IFERROR(VLOOKUP($C1190,'World Cup Players'!B:X,3,FALSE),0)</f>
        <v>be Belgium</v>
      </c>
      <c r="E1190" s="30"/>
      <c r="F1190" s="23">
        <f>IFERROR(VLOOKUP($C1190,'World Cup Players'!B:X,9,FALSE),0)</f>
        <v>309</v>
      </c>
      <c r="G1190" s="23">
        <f>IFERROR(VLOOKUP($C1190,'World Cup Players'!B:X,11,FALSE),0)</f>
        <v>0</v>
      </c>
      <c r="H1190" s="23">
        <f>IFERROR(VLOOKUP($C1190,'World Cup Players'!B:X,12,FALSE),0)</f>
        <v>0</v>
      </c>
      <c r="I1190" s="23">
        <f>IFERROR(VLOOKUP($C1190,'GAME WINNING GOALS'!A:B,2,FALSE),0)</f>
        <v>0</v>
      </c>
      <c r="J1190" s="23">
        <f>IFERROR(VLOOKUP($C1190,'World Cup Players'!B:X,17,FALSE),0)</f>
        <v>0</v>
      </c>
      <c r="K1190" s="23">
        <f>IFERROR(VLOOKUP($C1190,'World Cup Players'!B:X,18,FALSE),0)</f>
        <v>0</v>
      </c>
      <c r="L1190" s="44">
        <f>IFERROR(VLOOKUP($C1190,'World Cup GK'!B:AE,16,FALSE),0)</f>
        <v>0</v>
      </c>
      <c r="M1190" s="44">
        <f>IFERROR(VLOOKUP($C1190,'World Cup GK'!B:AE,19,FALSE),0)</f>
        <v>0</v>
      </c>
      <c r="N1190" s="44">
        <f>IFERROR(VLOOKUP($C1190,'World Cup GK'!B:AE,14,FALSE),0)</f>
        <v>0</v>
      </c>
      <c r="O1190" s="44">
        <f>IFERROR(VLOOKUP($C1190,'World Cup GK'!B:AE,11,FALSE),0)</f>
        <v>0</v>
      </c>
      <c r="P1190" s="43">
        <f t="shared" si="307"/>
        <v>2.5647000000000002</v>
      </c>
      <c r="S1190" s="42"/>
      <c r="T1190" s="265" t="s">
        <v>1281</v>
      </c>
      <c r="U1190" s="23" t="s">
        <v>1270</v>
      </c>
      <c r="V1190" s="30"/>
      <c r="W1190" s="23">
        <v>219</v>
      </c>
      <c r="X1190" s="23">
        <v>0</v>
      </c>
      <c r="Y1190" s="23">
        <v>0</v>
      </c>
      <c r="Z1190" s="23">
        <v>0</v>
      </c>
      <c r="AA1190" s="23">
        <v>0</v>
      </c>
      <c r="AB1190" s="23">
        <v>0</v>
      </c>
      <c r="AC1190" s="44">
        <v>0</v>
      </c>
      <c r="AD1190" s="44">
        <v>0</v>
      </c>
      <c r="AE1190" s="44">
        <v>0</v>
      </c>
      <c r="AF1190" s="44">
        <v>0</v>
      </c>
      <c r="AG1190" s="43">
        <v>1.8177000000000001</v>
      </c>
      <c r="AI1190" s="42"/>
      <c r="AJ1190" s="265" t="s">
        <v>1281</v>
      </c>
      <c r="AK1190" s="23" t="s">
        <v>1270</v>
      </c>
      <c r="AL1190" s="30"/>
      <c r="AM1190" s="397">
        <f t="shared" si="313"/>
        <v>90</v>
      </c>
      <c r="AN1190" s="397">
        <f t="shared" si="314"/>
        <v>0</v>
      </c>
      <c r="AO1190" s="397">
        <f t="shared" si="314"/>
        <v>0</v>
      </c>
      <c r="AP1190" s="397">
        <f t="shared" si="315"/>
        <v>0</v>
      </c>
      <c r="AQ1190" s="397">
        <f t="shared" si="315"/>
        <v>0</v>
      </c>
      <c r="AR1190" s="397">
        <f t="shared" si="315"/>
        <v>0</v>
      </c>
      <c r="AS1190" s="397">
        <f t="shared" si="312"/>
        <v>0</v>
      </c>
      <c r="AT1190" s="397">
        <f t="shared" si="312"/>
        <v>0</v>
      </c>
      <c r="AU1190" s="397">
        <f t="shared" si="312"/>
        <v>0</v>
      </c>
      <c r="AV1190" s="397">
        <f t="shared" si="312"/>
        <v>0</v>
      </c>
      <c r="AW1190" s="314">
        <f t="shared" si="320"/>
        <v>0.74700000000000011</v>
      </c>
    </row>
    <row r="1191" spans="2:49" x14ac:dyDescent="0.25">
      <c r="B1191" s="42"/>
      <c r="C1191" s="265" t="s">
        <v>706</v>
      </c>
      <c r="D1191" s="23" t="str">
        <f>IFERROR(VLOOKUP($C1191,'World Cup Players'!B:X,3,FALSE),0)</f>
        <v>ar Argentina</v>
      </c>
      <c r="E1191" s="30"/>
      <c r="F1191" s="23">
        <f>IFERROR(VLOOKUP($C1191,'World Cup Players'!B:X,9,FALSE),0)</f>
        <v>630</v>
      </c>
      <c r="G1191" s="23">
        <f>IFERROR(VLOOKUP($C1191,'World Cup Players'!B:X,11,FALSE),0)</f>
        <v>1</v>
      </c>
      <c r="H1191" s="23">
        <f>IFERROR(VLOOKUP($C1191,'World Cup Players'!B:X,12,FALSE),0)</f>
        <v>1</v>
      </c>
      <c r="I1191" s="23">
        <f>IFERROR(VLOOKUP($C1191,'GAME WINNING GOALS'!A:B,2,FALSE),0)</f>
        <v>0</v>
      </c>
      <c r="J1191" s="23">
        <f>IFERROR(VLOOKUP($C1191,'World Cup Players'!B:X,17,FALSE),0)</f>
        <v>0</v>
      </c>
      <c r="K1191" s="23">
        <f>IFERROR(VLOOKUP($C1191,'World Cup Players'!B:X,18,FALSE),0)</f>
        <v>0</v>
      </c>
      <c r="L1191" s="44">
        <f>IFERROR(VLOOKUP($C1191,'World Cup GK'!B:AE,16,FALSE),0)</f>
        <v>0</v>
      </c>
      <c r="M1191" s="44">
        <f>IFERROR(VLOOKUP($C1191,'World Cup GK'!B:AE,19,FALSE),0)</f>
        <v>0</v>
      </c>
      <c r="N1191" s="44">
        <f>IFERROR(VLOOKUP($C1191,'World Cup GK'!B:AE,14,FALSE),0)</f>
        <v>0</v>
      </c>
      <c r="O1191" s="44">
        <f>IFERROR(VLOOKUP($C1191,'World Cup GK'!B:AE,11,FALSE),0)</f>
        <v>0</v>
      </c>
      <c r="P1191" s="43">
        <f t="shared" si="307"/>
        <v>7.2290000000000001</v>
      </c>
      <c r="S1191" s="42"/>
      <c r="T1191" s="265" t="s">
        <v>706</v>
      </c>
      <c r="U1191" s="23" t="s">
        <v>1404</v>
      </c>
      <c r="V1191" s="30"/>
      <c r="W1191" s="23">
        <v>420</v>
      </c>
      <c r="X1191" s="23">
        <v>0</v>
      </c>
      <c r="Y1191" s="23">
        <v>1</v>
      </c>
      <c r="Z1191" s="23">
        <v>0</v>
      </c>
      <c r="AA1191" s="23">
        <v>0</v>
      </c>
      <c r="AB1191" s="23">
        <v>0</v>
      </c>
      <c r="AC1191" s="44">
        <v>0</v>
      </c>
      <c r="AD1191" s="44">
        <v>0</v>
      </c>
      <c r="AE1191" s="44">
        <v>0</v>
      </c>
      <c r="AF1191" s="44">
        <v>0</v>
      </c>
      <c r="AG1191" s="43">
        <v>4.4860000000000007</v>
      </c>
      <c r="AI1191" s="42"/>
      <c r="AJ1191" s="265" t="s">
        <v>706</v>
      </c>
      <c r="AK1191" s="23" t="s">
        <v>1404</v>
      </c>
      <c r="AL1191" s="30"/>
      <c r="AM1191" s="397">
        <f t="shared" si="313"/>
        <v>210</v>
      </c>
      <c r="AN1191" s="397">
        <f t="shared" si="314"/>
        <v>1</v>
      </c>
      <c r="AO1191" s="397">
        <f t="shared" si="314"/>
        <v>0</v>
      </c>
      <c r="AP1191" s="397">
        <f t="shared" si="315"/>
        <v>0</v>
      </c>
      <c r="AQ1191" s="397">
        <f t="shared" si="315"/>
        <v>0</v>
      </c>
      <c r="AR1191" s="397">
        <f t="shared" si="315"/>
        <v>0</v>
      </c>
      <c r="AS1191" s="397">
        <f t="shared" si="312"/>
        <v>0</v>
      </c>
      <c r="AT1191" s="397">
        <f t="shared" si="312"/>
        <v>0</v>
      </c>
      <c r="AU1191" s="397">
        <f t="shared" si="312"/>
        <v>0</v>
      </c>
      <c r="AV1191" s="397">
        <f t="shared" si="312"/>
        <v>0</v>
      </c>
      <c r="AW1191" s="314">
        <f t="shared" si="320"/>
        <v>2.7429999999999994</v>
      </c>
    </row>
    <row r="1192" spans="2:49" x14ac:dyDescent="0.25">
      <c r="B1192" s="42"/>
      <c r="C1192" s="265" t="s">
        <v>237</v>
      </c>
      <c r="D1192" s="23" t="str">
        <f>IFERROR(VLOOKUP($C1192,'World Cup Players'!B:X,3,FALSE),0)</f>
        <v>br Brazil</v>
      </c>
      <c r="E1192" s="30"/>
      <c r="F1192" s="23">
        <f>IFERROR(VLOOKUP($C1192,'World Cup Players'!B:X,9,FALSE),0)</f>
        <v>379</v>
      </c>
      <c r="G1192" s="23">
        <f>IFERROR(VLOOKUP($C1192,'World Cup Players'!B:X,11,FALSE),0)</f>
        <v>1</v>
      </c>
      <c r="H1192" s="23">
        <f>IFERROR(VLOOKUP($C1192,'World Cup Players'!B:X,12,FALSE),0)</f>
        <v>0</v>
      </c>
      <c r="I1192" s="23">
        <f>IFERROR(VLOOKUP($C1192,'GAME WINNING GOALS'!A:B,2,FALSE),0)</f>
        <v>0</v>
      </c>
      <c r="J1192" s="23">
        <f>IFERROR(VLOOKUP($C1192,'World Cup Players'!B:X,17,FALSE),0)</f>
        <v>2</v>
      </c>
      <c r="K1192" s="23">
        <f>IFERROR(VLOOKUP($C1192,'World Cup Players'!B:X,18,FALSE),0)</f>
        <v>0</v>
      </c>
      <c r="L1192" s="44">
        <f>IFERROR(VLOOKUP($C1192,'World Cup GK'!B:AE,16,FALSE),0)</f>
        <v>0</v>
      </c>
      <c r="M1192" s="44">
        <f>IFERROR(VLOOKUP($C1192,'World Cup GK'!B:AE,19,FALSE),0)</f>
        <v>0</v>
      </c>
      <c r="N1192" s="44">
        <f>IFERROR(VLOOKUP($C1192,'World Cup GK'!B:AE,14,FALSE),0)</f>
        <v>0</v>
      </c>
      <c r="O1192" s="44">
        <f>IFERROR(VLOOKUP($C1192,'World Cup GK'!B:AE,11,FALSE),0)</f>
        <v>0</v>
      </c>
      <c r="P1192" s="43">
        <f t="shared" si="307"/>
        <v>3.6456999999999997</v>
      </c>
      <c r="S1192" s="42"/>
      <c r="T1192" s="265" t="s">
        <v>237</v>
      </c>
      <c r="U1192" s="23" t="s">
        <v>989</v>
      </c>
      <c r="V1192" s="30"/>
      <c r="W1192" s="23">
        <v>379</v>
      </c>
      <c r="X1192" s="23">
        <v>1</v>
      </c>
      <c r="Y1192" s="23">
        <v>0</v>
      </c>
      <c r="Z1192" s="23">
        <v>0</v>
      </c>
      <c r="AA1192" s="23">
        <v>2</v>
      </c>
      <c r="AB1192" s="23">
        <v>0</v>
      </c>
      <c r="AC1192" s="44">
        <v>0</v>
      </c>
      <c r="AD1192" s="44">
        <v>0</v>
      </c>
      <c r="AE1192" s="44">
        <v>0</v>
      </c>
      <c r="AF1192" s="44">
        <v>0</v>
      </c>
      <c r="AG1192" s="43">
        <v>3.6456999999999997</v>
      </c>
      <c r="AI1192" s="42"/>
      <c r="AJ1192" s="265" t="s">
        <v>237</v>
      </c>
      <c r="AK1192" s="23" t="s">
        <v>989</v>
      </c>
      <c r="AL1192" s="30"/>
      <c r="AM1192" s="397">
        <f t="shared" si="313"/>
        <v>0</v>
      </c>
      <c r="AN1192" s="397">
        <f t="shared" si="314"/>
        <v>0</v>
      </c>
      <c r="AO1192" s="397">
        <f t="shared" si="314"/>
        <v>0</v>
      </c>
      <c r="AP1192" s="397">
        <f t="shared" si="315"/>
        <v>0</v>
      </c>
      <c r="AQ1192" s="397">
        <f t="shared" si="315"/>
        <v>0</v>
      </c>
      <c r="AR1192" s="397">
        <f t="shared" si="315"/>
        <v>0</v>
      </c>
      <c r="AS1192" s="397">
        <f t="shared" si="312"/>
        <v>0</v>
      </c>
      <c r="AT1192" s="397">
        <f t="shared" si="312"/>
        <v>0</v>
      </c>
      <c r="AU1192" s="397">
        <f t="shared" si="312"/>
        <v>0</v>
      </c>
      <c r="AV1192" s="397">
        <f t="shared" si="312"/>
        <v>0</v>
      </c>
      <c r="AW1192" s="314">
        <f t="shared" si="316"/>
        <v>0</v>
      </c>
    </row>
    <row r="1193" spans="2:49" x14ac:dyDescent="0.25">
      <c r="B1193" s="42"/>
      <c r="C1193" s="265" t="s">
        <v>225</v>
      </c>
      <c r="D1193" s="23" t="str">
        <f>IFERROR(VLOOKUP($C1193,'World Cup Players'!B:X,3,FALSE),0)</f>
        <v>eng England</v>
      </c>
      <c r="E1193" s="30"/>
      <c r="F1193" s="23">
        <f>IFERROR(VLOOKUP($C1193,'World Cup Players'!B:X,9,FALSE),0)</f>
        <v>602</v>
      </c>
      <c r="G1193" s="23">
        <f>IFERROR(VLOOKUP($C1193,'World Cup Players'!B:X,11,FALSE),0)</f>
        <v>6</v>
      </c>
      <c r="H1193" s="23">
        <f>IFERROR(VLOOKUP($C1193,'World Cup Players'!B:X,12,FALSE),0)</f>
        <v>1</v>
      </c>
      <c r="I1193" s="23">
        <f>IFERROR(VLOOKUP($C1193,'GAME WINNING GOALS'!A:B,2,FALSE),0)</f>
        <v>3</v>
      </c>
      <c r="J1193" s="23">
        <f>IFERROR(VLOOKUP($C1193,'World Cup Players'!B:X,17,FALSE),0)</f>
        <v>1</v>
      </c>
      <c r="K1193" s="23">
        <f>IFERROR(VLOOKUP($C1193,'World Cup Players'!B:X,18,FALSE),0)</f>
        <v>0</v>
      </c>
      <c r="L1193" s="44">
        <f>IFERROR(VLOOKUP($C1193,'World Cup GK'!B:AE,16,FALSE),0)</f>
        <v>0</v>
      </c>
      <c r="M1193" s="44">
        <f>IFERROR(VLOOKUP($C1193,'World Cup GK'!B:AE,19,FALSE),0)</f>
        <v>0</v>
      </c>
      <c r="N1193" s="44">
        <f>IFERROR(VLOOKUP($C1193,'World Cup GK'!B:AE,14,FALSE),0)</f>
        <v>0</v>
      </c>
      <c r="O1193" s="44">
        <f>IFERROR(VLOOKUP($C1193,'World Cup GK'!B:AE,11,FALSE),0)</f>
        <v>0</v>
      </c>
      <c r="P1193" s="43">
        <f t="shared" si="307"/>
        <v>14.746600000000001</v>
      </c>
      <c r="S1193" s="42"/>
      <c r="T1193" s="265" t="s">
        <v>225</v>
      </c>
      <c r="U1193" s="23" t="s">
        <v>1542</v>
      </c>
      <c r="V1193" s="30"/>
      <c r="W1193" s="23">
        <v>402</v>
      </c>
      <c r="X1193" s="23">
        <v>4</v>
      </c>
      <c r="Y1193" s="23">
        <v>1</v>
      </c>
      <c r="Z1193" s="23">
        <v>2</v>
      </c>
      <c r="AA1193" s="23">
        <v>1</v>
      </c>
      <c r="AB1193" s="23">
        <v>0</v>
      </c>
      <c r="AC1193" s="44">
        <v>0</v>
      </c>
      <c r="AD1193" s="44">
        <v>0</v>
      </c>
      <c r="AE1193" s="44">
        <v>0</v>
      </c>
      <c r="AF1193" s="44">
        <v>0</v>
      </c>
      <c r="AG1193" s="43">
        <v>10.086600000000001</v>
      </c>
      <c r="AI1193" s="42"/>
      <c r="AJ1193" s="265" t="s">
        <v>225</v>
      </c>
      <c r="AK1193" s="23" t="s">
        <v>1542</v>
      </c>
      <c r="AL1193" s="30"/>
      <c r="AM1193" s="397">
        <f t="shared" si="313"/>
        <v>200</v>
      </c>
      <c r="AN1193" s="397">
        <f t="shared" si="314"/>
        <v>2</v>
      </c>
      <c r="AO1193" s="397">
        <f t="shared" si="314"/>
        <v>0</v>
      </c>
      <c r="AP1193" s="397">
        <f t="shared" si="315"/>
        <v>1</v>
      </c>
      <c r="AQ1193" s="397">
        <f t="shared" si="315"/>
        <v>0</v>
      </c>
      <c r="AR1193" s="397">
        <f t="shared" si="315"/>
        <v>0</v>
      </c>
      <c r="AS1193" s="397">
        <f t="shared" si="312"/>
        <v>0</v>
      </c>
      <c r="AT1193" s="397">
        <f t="shared" si="312"/>
        <v>0</v>
      </c>
      <c r="AU1193" s="397">
        <f t="shared" si="312"/>
        <v>0</v>
      </c>
      <c r="AV1193" s="397">
        <f t="shared" si="312"/>
        <v>0</v>
      </c>
      <c r="AW1193" s="314">
        <f t="shared" ref="AW1193:AW1194" si="321">P1193-AG1193</f>
        <v>4.66</v>
      </c>
    </row>
    <row r="1194" spans="2:49" x14ac:dyDescent="0.25">
      <c r="B1194" s="42"/>
      <c r="C1194" s="278" t="s">
        <v>720</v>
      </c>
      <c r="D1194" s="23" t="str">
        <f>IFERROR(VLOOKUP($C1194,'World Cup Players'!B:X,3,FALSE),0)</f>
        <v>fr France</v>
      </c>
      <c r="E1194" s="30"/>
      <c r="F1194" s="23">
        <f>IFERROR(VLOOKUP($C1194,'World Cup Players'!B:X,9,FALSE),0)</f>
        <v>556</v>
      </c>
      <c r="G1194" s="23">
        <f>IFERROR(VLOOKUP($C1194,'World Cup Players'!B:X,11,FALSE),0)</f>
        <v>0</v>
      </c>
      <c r="H1194" s="23">
        <f>IFERROR(VLOOKUP($C1194,'World Cup Players'!B:X,12,FALSE),0)</f>
        <v>5</v>
      </c>
      <c r="I1194" s="23">
        <f>IFERROR(VLOOKUP($C1194,'GAME WINNING GOALS'!A:B,2,FALSE),0)</f>
        <v>0</v>
      </c>
      <c r="J1194" s="23">
        <f>IFERROR(VLOOKUP($C1194,'World Cup Players'!B:X,17,FALSE),0)</f>
        <v>1</v>
      </c>
      <c r="K1194" s="23">
        <f>IFERROR(VLOOKUP($C1194,'World Cup Players'!B:X,18,FALSE),0)</f>
        <v>0</v>
      </c>
      <c r="L1194" s="44">
        <f>IFERROR(VLOOKUP($C1194,'World Cup GK'!B:AE,16,FALSE),0)</f>
        <v>0</v>
      </c>
      <c r="M1194" s="44">
        <f>IFERROR(VLOOKUP($C1194,'World Cup GK'!B:AE,19,FALSE),0)</f>
        <v>0</v>
      </c>
      <c r="N1194" s="44">
        <f>IFERROR(VLOOKUP($C1194,'World Cup GK'!B:AE,14,FALSE),0)</f>
        <v>0</v>
      </c>
      <c r="O1194" s="44">
        <f>IFERROR(VLOOKUP($C1194,'World Cup GK'!B:AE,11,FALSE),0)</f>
        <v>0</v>
      </c>
      <c r="P1194" s="43">
        <f t="shared" si="307"/>
        <v>9.3647999999999989</v>
      </c>
      <c r="S1194" s="42"/>
      <c r="T1194" s="278" t="s">
        <v>720</v>
      </c>
      <c r="U1194" s="23" t="s">
        <v>1420</v>
      </c>
      <c r="V1194" s="30"/>
      <c r="W1194" s="23">
        <v>395</v>
      </c>
      <c r="X1194" s="23">
        <v>0</v>
      </c>
      <c r="Y1194" s="23">
        <v>5</v>
      </c>
      <c r="Z1194" s="23">
        <v>0</v>
      </c>
      <c r="AA1194" s="23">
        <v>1</v>
      </c>
      <c r="AB1194" s="23">
        <v>0</v>
      </c>
      <c r="AC1194" s="44">
        <v>0</v>
      </c>
      <c r="AD1194" s="44">
        <v>0</v>
      </c>
      <c r="AE1194" s="44">
        <v>0</v>
      </c>
      <c r="AF1194" s="44">
        <v>0</v>
      </c>
      <c r="AG1194" s="43">
        <v>8.0285000000000011</v>
      </c>
      <c r="AI1194" s="42"/>
      <c r="AJ1194" s="278" t="s">
        <v>720</v>
      </c>
      <c r="AK1194" s="23" t="s">
        <v>1420</v>
      </c>
      <c r="AL1194" s="30"/>
      <c r="AM1194" s="397">
        <f t="shared" si="313"/>
        <v>161</v>
      </c>
      <c r="AN1194" s="397">
        <f t="shared" si="314"/>
        <v>0</v>
      </c>
      <c r="AO1194" s="397">
        <f t="shared" si="314"/>
        <v>0</v>
      </c>
      <c r="AP1194" s="397">
        <f t="shared" si="315"/>
        <v>0</v>
      </c>
      <c r="AQ1194" s="397">
        <f t="shared" si="315"/>
        <v>0</v>
      </c>
      <c r="AR1194" s="397">
        <f t="shared" si="315"/>
        <v>0</v>
      </c>
      <c r="AS1194" s="397">
        <f t="shared" si="312"/>
        <v>0</v>
      </c>
      <c r="AT1194" s="397">
        <f t="shared" si="312"/>
        <v>0</v>
      </c>
      <c r="AU1194" s="397">
        <f t="shared" si="312"/>
        <v>0</v>
      </c>
      <c r="AV1194" s="397">
        <f t="shared" si="312"/>
        <v>0</v>
      </c>
      <c r="AW1194" s="314">
        <f t="shared" si="321"/>
        <v>1.3362999999999978</v>
      </c>
    </row>
    <row r="1195" spans="2:49" x14ac:dyDescent="0.25">
      <c r="B1195" s="42"/>
      <c r="C1195" s="265" t="s">
        <v>721</v>
      </c>
      <c r="D1195" s="23" t="str">
        <f>IFERROR(VLOOKUP($C1195,'World Cup Players'!B:X,3,FALSE),0)</f>
        <v>us United States</v>
      </c>
      <c r="E1195" s="30"/>
      <c r="F1195" s="23">
        <f>IFERROR(VLOOKUP($C1195,'World Cup Players'!B:X,9,FALSE),0)</f>
        <v>312</v>
      </c>
      <c r="G1195" s="23">
        <f>IFERROR(VLOOKUP($C1195,'World Cup Players'!B:X,11,FALSE),0)</f>
        <v>3</v>
      </c>
      <c r="H1195" s="23">
        <f>IFERROR(VLOOKUP($C1195,'World Cup Players'!B:X,12,FALSE),0)</f>
        <v>0</v>
      </c>
      <c r="I1195" s="23">
        <f>IFERROR(VLOOKUP($C1195,'GAME WINNING GOALS'!A:B,2,FALSE),0)</f>
        <v>1</v>
      </c>
      <c r="J1195" s="23">
        <f>IFERROR(VLOOKUP($C1195,'World Cup Players'!B:X,17,FALSE),0)</f>
        <v>1</v>
      </c>
      <c r="K1195" s="23">
        <f>IFERROR(VLOOKUP($C1195,'World Cup Players'!B:X,18,FALSE),0)</f>
        <v>1</v>
      </c>
      <c r="L1195" s="44">
        <f>IFERROR(VLOOKUP($C1195,'World Cup GK'!B:AE,16,FALSE),0)</f>
        <v>0</v>
      </c>
      <c r="M1195" s="44">
        <f>IFERROR(VLOOKUP($C1195,'World Cup GK'!B:AE,19,FALSE),0)</f>
        <v>0</v>
      </c>
      <c r="N1195" s="44">
        <f>IFERROR(VLOOKUP($C1195,'World Cup GK'!B:AE,14,FALSE),0)</f>
        <v>0</v>
      </c>
      <c r="O1195" s="44">
        <f>IFERROR(VLOOKUP($C1195,'World Cup GK'!B:AE,11,FALSE),0)</f>
        <v>0</v>
      </c>
      <c r="P1195" s="43">
        <f t="shared" ref="P1195:P1258" si="322">SUM((F1195*0.0083)+G1195+H1195+I1195+L1195+M1195+(N1195*0.2))-((J1195*0.25)+(K1195*0.5))-(O1195*0.25)</f>
        <v>5.8395999999999999</v>
      </c>
      <c r="S1195" s="42"/>
      <c r="T1195" s="265" t="s">
        <v>721</v>
      </c>
      <c r="U1195" s="23" t="s">
        <v>885</v>
      </c>
      <c r="V1195" s="30"/>
      <c r="W1195" s="23">
        <v>312</v>
      </c>
      <c r="X1195" s="23">
        <v>3</v>
      </c>
      <c r="Y1195" s="23">
        <v>0</v>
      </c>
      <c r="Z1195" s="23">
        <v>1</v>
      </c>
      <c r="AA1195" s="23">
        <v>1</v>
      </c>
      <c r="AB1195" s="23">
        <v>1</v>
      </c>
      <c r="AC1195" s="44">
        <v>0</v>
      </c>
      <c r="AD1195" s="44">
        <v>0</v>
      </c>
      <c r="AE1195" s="44">
        <v>0</v>
      </c>
      <c r="AF1195" s="44">
        <v>0</v>
      </c>
      <c r="AG1195" s="43">
        <v>5.8395999999999999</v>
      </c>
      <c r="AI1195" s="42"/>
      <c r="AJ1195" s="265" t="s">
        <v>721</v>
      </c>
      <c r="AK1195" s="23" t="s">
        <v>885</v>
      </c>
      <c r="AL1195" s="30"/>
      <c r="AM1195" s="397">
        <f t="shared" si="313"/>
        <v>0</v>
      </c>
      <c r="AN1195" s="397">
        <f t="shared" si="314"/>
        <v>0</v>
      </c>
      <c r="AO1195" s="397">
        <f t="shared" si="314"/>
        <v>0</v>
      </c>
      <c r="AP1195" s="397">
        <f t="shared" si="315"/>
        <v>0</v>
      </c>
      <c r="AQ1195" s="397">
        <f t="shared" si="315"/>
        <v>0</v>
      </c>
      <c r="AR1195" s="397">
        <f t="shared" si="315"/>
        <v>0</v>
      </c>
      <c r="AS1195" s="397">
        <f t="shared" si="312"/>
        <v>0</v>
      </c>
      <c r="AT1195" s="397">
        <f t="shared" si="312"/>
        <v>0</v>
      </c>
      <c r="AU1195" s="397">
        <f t="shared" si="312"/>
        <v>0</v>
      </c>
      <c r="AV1195" s="397">
        <f t="shared" si="312"/>
        <v>0</v>
      </c>
      <c r="AW1195" s="314">
        <f t="shared" si="316"/>
        <v>0</v>
      </c>
    </row>
    <row r="1196" spans="2:49" x14ac:dyDescent="0.25">
      <c r="B1196" s="42"/>
      <c r="C1196" s="267" t="s">
        <v>734</v>
      </c>
      <c r="D1196" s="23" t="str">
        <f>IFERROR(VLOOKUP($C1196,'World Cup Players'!B:X,3,FALSE),0)</f>
        <v>no Norway</v>
      </c>
      <c r="E1196" s="30"/>
      <c r="F1196" s="23">
        <f>IFERROR(VLOOKUP($C1196,'World Cup Players'!B:X,9,FALSE),0)</f>
        <v>470</v>
      </c>
      <c r="G1196" s="23">
        <f>IFERROR(VLOOKUP($C1196,'World Cup Players'!B:X,11,FALSE),0)</f>
        <v>0</v>
      </c>
      <c r="H1196" s="23">
        <f>IFERROR(VLOOKUP($C1196,'World Cup Players'!B:X,12,FALSE),0)</f>
        <v>4</v>
      </c>
      <c r="I1196" s="23">
        <f>IFERROR(VLOOKUP($C1196,'GAME WINNING GOALS'!A:B,2,FALSE),0)</f>
        <v>0</v>
      </c>
      <c r="J1196" s="23">
        <f>IFERROR(VLOOKUP($C1196,'World Cup Players'!B:X,17,FALSE),0)</f>
        <v>0</v>
      </c>
      <c r="K1196" s="23">
        <f>IFERROR(VLOOKUP($C1196,'World Cup Players'!B:X,18,FALSE),0)</f>
        <v>0</v>
      </c>
      <c r="L1196" s="44">
        <f>IFERROR(VLOOKUP($C1196,'World Cup GK'!B:AE,16,FALSE),0)</f>
        <v>0</v>
      </c>
      <c r="M1196" s="44">
        <f>IFERROR(VLOOKUP($C1196,'World Cup GK'!B:AE,19,FALSE),0)</f>
        <v>0</v>
      </c>
      <c r="N1196" s="44">
        <f>IFERROR(VLOOKUP($C1196,'World Cup GK'!B:AE,14,FALSE),0)</f>
        <v>0</v>
      </c>
      <c r="O1196" s="44">
        <f>IFERROR(VLOOKUP($C1196,'World Cup GK'!B:AE,11,FALSE),0)</f>
        <v>0</v>
      </c>
      <c r="P1196" s="43">
        <f t="shared" si="322"/>
        <v>7.9009999999999998</v>
      </c>
      <c r="S1196" s="42"/>
      <c r="T1196" s="267" t="s">
        <v>734</v>
      </c>
      <c r="U1196" s="23" t="s">
        <v>1397</v>
      </c>
      <c r="V1196" s="30"/>
      <c r="W1196" s="23">
        <v>350</v>
      </c>
      <c r="X1196" s="23">
        <v>0</v>
      </c>
      <c r="Y1196" s="23">
        <v>3</v>
      </c>
      <c r="Z1196" s="23">
        <v>0</v>
      </c>
      <c r="AA1196" s="23">
        <v>0</v>
      </c>
      <c r="AB1196" s="23">
        <v>0</v>
      </c>
      <c r="AC1196" s="44">
        <v>0</v>
      </c>
      <c r="AD1196" s="44">
        <v>0</v>
      </c>
      <c r="AE1196" s="44">
        <v>0</v>
      </c>
      <c r="AF1196" s="44">
        <v>0</v>
      </c>
      <c r="AG1196" s="43">
        <v>5.9050000000000002</v>
      </c>
      <c r="AI1196" s="42"/>
      <c r="AJ1196" s="267" t="s">
        <v>734</v>
      </c>
      <c r="AK1196" s="23" t="s">
        <v>1397</v>
      </c>
      <c r="AL1196" s="30"/>
      <c r="AM1196" s="397">
        <f t="shared" si="313"/>
        <v>120</v>
      </c>
      <c r="AN1196" s="397">
        <f t="shared" si="314"/>
        <v>0</v>
      </c>
      <c r="AO1196" s="397">
        <f t="shared" si="314"/>
        <v>1</v>
      </c>
      <c r="AP1196" s="397">
        <f t="shared" si="315"/>
        <v>0</v>
      </c>
      <c r="AQ1196" s="397">
        <f t="shared" si="315"/>
        <v>0</v>
      </c>
      <c r="AR1196" s="397">
        <f t="shared" si="315"/>
        <v>0</v>
      </c>
      <c r="AS1196" s="397">
        <f t="shared" si="312"/>
        <v>0</v>
      </c>
      <c r="AT1196" s="397">
        <f t="shared" si="312"/>
        <v>0</v>
      </c>
      <c r="AU1196" s="397">
        <f t="shared" si="312"/>
        <v>0</v>
      </c>
      <c r="AV1196" s="397">
        <f t="shared" si="312"/>
        <v>0</v>
      </c>
      <c r="AW1196" s="314">
        <f>P1196-AG1196</f>
        <v>1.9959999999999996</v>
      </c>
    </row>
    <row r="1197" spans="2:49" x14ac:dyDescent="0.25">
      <c r="B1197" s="42"/>
      <c r="C1197" s="265" t="s">
        <v>543</v>
      </c>
      <c r="D1197" s="23" t="str">
        <f>IFERROR(VLOOKUP($C1197,'World Cup Players'!B:X,3,FALSE),0)</f>
        <v>pt Portugal</v>
      </c>
      <c r="E1197" s="30"/>
      <c r="F1197" s="23">
        <f>IFERROR(VLOOKUP($C1197,'World Cup Players'!B:X,9,FALSE),0)</f>
        <v>376</v>
      </c>
      <c r="G1197" s="23">
        <f>IFERROR(VLOOKUP($C1197,'World Cup Players'!B:X,11,FALSE),0)</f>
        <v>0</v>
      </c>
      <c r="H1197" s="23">
        <f>IFERROR(VLOOKUP($C1197,'World Cup Players'!B:X,12,FALSE),0)</f>
        <v>0</v>
      </c>
      <c r="I1197" s="23">
        <f>IFERROR(VLOOKUP($C1197,'GAME WINNING GOALS'!A:B,2,FALSE),0)</f>
        <v>0</v>
      </c>
      <c r="J1197" s="23">
        <f>IFERROR(VLOOKUP($C1197,'World Cup Players'!B:X,17,FALSE),0)</f>
        <v>0</v>
      </c>
      <c r="K1197" s="23">
        <f>IFERROR(VLOOKUP($C1197,'World Cup Players'!B:X,18,FALSE),0)</f>
        <v>0</v>
      </c>
      <c r="L1197" s="44">
        <f>IFERROR(VLOOKUP($C1197,'World Cup GK'!B:AE,16,FALSE),0)</f>
        <v>0</v>
      </c>
      <c r="M1197" s="44">
        <f>IFERROR(VLOOKUP($C1197,'World Cup GK'!B:AE,19,FALSE),0)</f>
        <v>0</v>
      </c>
      <c r="N1197" s="44">
        <f>IFERROR(VLOOKUP($C1197,'World Cup GK'!B:AE,14,FALSE),0)</f>
        <v>0</v>
      </c>
      <c r="O1197" s="44">
        <f>IFERROR(VLOOKUP($C1197,'World Cup GK'!B:AE,11,FALSE),0)</f>
        <v>0</v>
      </c>
      <c r="P1197" s="43">
        <f t="shared" si="322"/>
        <v>3.1208</v>
      </c>
      <c r="S1197" s="42"/>
      <c r="T1197" s="265" t="s">
        <v>543</v>
      </c>
      <c r="U1197" s="23" t="s">
        <v>1545</v>
      </c>
      <c r="V1197" s="30"/>
      <c r="W1197" s="23">
        <v>376</v>
      </c>
      <c r="X1197" s="23">
        <v>0</v>
      </c>
      <c r="Y1197" s="23">
        <v>0</v>
      </c>
      <c r="Z1197" s="23">
        <v>0</v>
      </c>
      <c r="AA1197" s="23">
        <v>0</v>
      </c>
      <c r="AB1197" s="23">
        <v>0</v>
      </c>
      <c r="AC1197" s="44">
        <v>0</v>
      </c>
      <c r="AD1197" s="44">
        <v>0</v>
      </c>
      <c r="AE1197" s="44">
        <v>0</v>
      </c>
      <c r="AF1197" s="44">
        <v>0</v>
      </c>
      <c r="AG1197" s="43">
        <v>3.1208</v>
      </c>
      <c r="AI1197" s="42"/>
      <c r="AJ1197" s="265" t="s">
        <v>543</v>
      </c>
      <c r="AK1197" s="23" t="s">
        <v>1545</v>
      </c>
      <c r="AL1197" s="30"/>
      <c r="AM1197" s="397">
        <f t="shared" si="313"/>
        <v>0</v>
      </c>
      <c r="AN1197" s="397">
        <f t="shared" si="314"/>
        <v>0</v>
      </c>
      <c r="AO1197" s="397">
        <f t="shared" si="314"/>
        <v>0</v>
      </c>
      <c r="AP1197" s="397">
        <f t="shared" si="315"/>
        <v>0</v>
      </c>
      <c r="AQ1197" s="397">
        <f t="shared" si="315"/>
        <v>0</v>
      </c>
      <c r="AR1197" s="397">
        <f t="shared" si="315"/>
        <v>0</v>
      </c>
      <c r="AS1197" s="397">
        <f t="shared" si="312"/>
        <v>0</v>
      </c>
      <c r="AT1197" s="397">
        <f t="shared" si="312"/>
        <v>0</v>
      </c>
      <c r="AU1197" s="397">
        <f t="shared" si="312"/>
        <v>0</v>
      </c>
      <c r="AV1197" s="397">
        <f t="shared" si="312"/>
        <v>0</v>
      </c>
      <c r="AW1197" s="314">
        <f t="shared" si="316"/>
        <v>0</v>
      </c>
    </row>
    <row r="1198" spans="2:49" x14ac:dyDescent="0.25">
      <c r="B1198" s="42"/>
      <c r="C1198" s="265" t="s">
        <v>805</v>
      </c>
      <c r="D1198" s="23" t="str">
        <f>IFERROR(VLOOKUP($C1198,'World Cup Players'!B:X,3,FALSE),0)</f>
        <v>fr France</v>
      </c>
      <c r="E1198" s="30"/>
      <c r="F1198" s="23">
        <f>IFERROR(VLOOKUP($C1198,'World Cup Players'!B:X,9,FALSE),0)</f>
        <v>85</v>
      </c>
      <c r="G1198" s="23">
        <f>IFERROR(VLOOKUP($C1198,'World Cup Players'!B:X,11,FALSE),0)</f>
        <v>0</v>
      </c>
      <c r="H1198" s="23">
        <f>IFERROR(VLOOKUP($C1198,'World Cup Players'!B:X,12,FALSE),0)</f>
        <v>0</v>
      </c>
      <c r="I1198" s="23">
        <f>IFERROR(VLOOKUP($C1198,'GAME WINNING GOALS'!A:B,2,FALSE),0)</f>
        <v>0</v>
      </c>
      <c r="J1198" s="23">
        <f>IFERROR(VLOOKUP($C1198,'World Cup Players'!B:X,17,FALSE),0)</f>
        <v>0</v>
      </c>
      <c r="K1198" s="23">
        <f>IFERROR(VLOOKUP($C1198,'World Cup Players'!B:X,18,FALSE),0)</f>
        <v>0</v>
      </c>
      <c r="L1198" s="44">
        <f>IFERROR(VLOOKUP($C1198,'World Cup GK'!B:AE,16,FALSE),0)</f>
        <v>0</v>
      </c>
      <c r="M1198" s="44">
        <f>IFERROR(VLOOKUP($C1198,'World Cup GK'!B:AE,19,FALSE),0)</f>
        <v>0</v>
      </c>
      <c r="N1198" s="44">
        <f>IFERROR(VLOOKUP($C1198,'World Cup GK'!B:AE,14,FALSE),0)</f>
        <v>0</v>
      </c>
      <c r="O1198" s="44">
        <f>IFERROR(VLOOKUP($C1198,'World Cup GK'!B:AE,11,FALSE),0)</f>
        <v>0</v>
      </c>
      <c r="P1198" s="43">
        <f t="shared" si="322"/>
        <v>0.70550000000000002</v>
      </c>
      <c r="S1198" s="42"/>
      <c r="T1198" s="265" t="s">
        <v>805</v>
      </c>
      <c r="U1198" s="23" t="s">
        <v>1420</v>
      </c>
      <c r="V1198" s="30"/>
      <c r="W1198" s="23">
        <v>66</v>
      </c>
      <c r="X1198" s="23">
        <v>0</v>
      </c>
      <c r="Y1198" s="23">
        <v>0</v>
      </c>
      <c r="Z1198" s="23">
        <v>0</v>
      </c>
      <c r="AA1198" s="23">
        <v>0</v>
      </c>
      <c r="AB1198" s="23">
        <v>0</v>
      </c>
      <c r="AC1198" s="44">
        <v>0</v>
      </c>
      <c r="AD1198" s="44">
        <v>0</v>
      </c>
      <c r="AE1198" s="44">
        <v>0</v>
      </c>
      <c r="AF1198" s="44">
        <v>0</v>
      </c>
      <c r="AG1198" s="43">
        <v>0.54779999999999995</v>
      </c>
      <c r="AI1198" s="42"/>
      <c r="AJ1198" s="265" t="s">
        <v>805</v>
      </c>
      <c r="AK1198" s="23" t="s">
        <v>1420</v>
      </c>
      <c r="AL1198" s="30"/>
      <c r="AM1198" s="397">
        <f t="shared" si="313"/>
        <v>19</v>
      </c>
      <c r="AN1198" s="397">
        <f t="shared" si="314"/>
        <v>0</v>
      </c>
      <c r="AO1198" s="397">
        <f t="shared" si="314"/>
        <v>0</v>
      </c>
      <c r="AP1198" s="397">
        <f t="shared" si="315"/>
        <v>0</v>
      </c>
      <c r="AQ1198" s="397">
        <f t="shared" si="315"/>
        <v>0</v>
      </c>
      <c r="AR1198" s="397">
        <f t="shared" si="315"/>
        <v>0</v>
      </c>
      <c r="AS1198" s="397">
        <f t="shared" si="312"/>
        <v>0</v>
      </c>
      <c r="AT1198" s="397">
        <f t="shared" si="312"/>
        <v>0</v>
      </c>
      <c r="AU1198" s="397">
        <f t="shared" si="312"/>
        <v>0</v>
      </c>
      <c r="AV1198" s="397">
        <f t="shared" si="312"/>
        <v>0</v>
      </c>
      <c r="AW1198" s="314">
        <f>P1198-AG1198</f>
        <v>0.15770000000000006</v>
      </c>
    </row>
    <row r="1199" spans="2:49" x14ac:dyDescent="0.25">
      <c r="B1199" s="42"/>
      <c r="C1199" s="265" t="s">
        <v>745</v>
      </c>
      <c r="D1199" s="23" t="str">
        <f>IFERROR(VLOOKUP($C1199,'World Cup Players'!B:X,3,FALSE),0)</f>
        <v>nz New Zealand</v>
      </c>
      <c r="E1199" s="30"/>
      <c r="F1199" s="23">
        <f>IFERROR(VLOOKUP($C1199,'World Cup Players'!B:X,9,FALSE),0)</f>
        <v>270</v>
      </c>
      <c r="G1199" s="23">
        <f>IFERROR(VLOOKUP($C1199,'World Cup Players'!B:X,11,FALSE),0)</f>
        <v>0</v>
      </c>
      <c r="H1199" s="23">
        <f>IFERROR(VLOOKUP($C1199,'World Cup Players'!B:X,12,FALSE),0)</f>
        <v>2</v>
      </c>
      <c r="I1199" s="23">
        <f>IFERROR(VLOOKUP($C1199,'GAME WINNING GOALS'!A:B,2,FALSE),0)</f>
        <v>0</v>
      </c>
      <c r="J1199" s="23">
        <f>IFERROR(VLOOKUP($C1199,'World Cup Players'!B:X,17,FALSE),0)</f>
        <v>0</v>
      </c>
      <c r="K1199" s="23">
        <f>IFERROR(VLOOKUP($C1199,'World Cup Players'!B:X,18,FALSE),0)</f>
        <v>0</v>
      </c>
      <c r="L1199" s="44">
        <f>IFERROR(VLOOKUP($C1199,'World Cup GK'!B:AE,16,FALSE),0)</f>
        <v>0</v>
      </c>
      <c r="M1199" s="44">
        <f>IFERROR(VLOOKUP($C1199,'World Cup GK'!B:AE,19,FALSE),0)</f>
        <v>0</v>
      </c>
      <c r="N1199" s="44">
        <f>IFERROR(VLOOKUP($C1199,'World Cup GK'!B:AE,14,FALSE),0)</f>
        <v>0</v>
      </c>
      <c r="O1199" s="44">
        <f>IFERROR(VLOOKUP($C1199,'World Cup GK'!B:AE,11,FALSE),0)</f>
        <v>0</v>
      </c>
      <c r="P1199" s="43">
        <f t="shared" si="322"/>
        <v>4.2409999999999997</v>
      </c>
      <c r="S1199" s="42"/>
      <c r="T1199" s="265" t="s">
        <v>745</v>
      </c>
      <c r="U1199" s="23" t="s">
        <v>1256</v>
      </c>
      <c r="V1199" s="30"/>
      <c r="W1199" s="23">
        <v>270</v>
      </c>
      <c r="X1199" s="23">
        <v>0</v>
      </c>
      <c r="Y1199" s="23">
        <v>2</v>
      </c>
      <c r="Z1199" s="23">
        <v>0</v>
      </c>
      <c r="AA1199" s="23">
        <v>0</v>
      </c>
      <c r="AB1199" s="23">
        <v>0</v>
      </c>
      <c r="AC1199" s="44">
        <v>0</v>
      </c>
      <c r="AD1199" s="44">
        <v>0</v>
      </c>
      <c r="AE1199" s="44">
        <v>0</v>
      </c>
      <c r="AF1199" s="44">
        <v>0</v>
      </c>
      <c r="AG1199" s="43">
        <v>4.2409999999999997</v>
      </c>
      <c r="AI1199" s="42"/>
      <c r="AJ1199" s="265" t="s">
        <v>745</v>
      </c>
      <c r="AK1199" s="23" t="s">
        <v>1256</v>
      </c>
      <c r="AL1199" s="30"/>
      <c r="AM1199" s="397">
        <f t="shared" si="313"/>
        <v>0</v>
      </c>
      <c r="AN1199" s="397">
        <f t="shared" si="314"/>
        <v>0</v>
      </c>
      <c r="AO1199" s="397">
        <f t="shared" si="314"/>
        <v>0</v>
      </c>
      <c r="AP1199" s="397">
        <f t="shared" si="315"/>
        <v>0</v>
      </c>
      <c r="AQ1199" s="397">
        <f t="shared" si="315"/>
        <v>0</v>
      </c>
      <c r="AR1199" s="397">
        <f t="shared" si="315"/>
        <v>0</v>
      </c>
      <c r="AS1199" s="397">
        <f t="shared" si="312"/>
        <v>0</v>
      </c>
      <c r="AT1199" s="397">
        <f t="shared" si="312"/>
        <v>0</v>
      </c>
      <c r="AU1199" s="397">
        <f t="shared" si="312"/>
        <v>0</v>
      </c>
      <c r="AV1199" s="397">
        <f t="shared" si="312"/>
        <v>0</v>
      </c>
      <c r="AW1199" s="314">
        <f t="shared" si="316"/>
        <v>0</v>
      </c>
    </row>
    <row r="1200" spans="2:49" x14ac:dyDescent="0.25">
      <c r="B1200" s="42"/>
      <c r="C1200" s="265" t="s">
        <v>411</v>
      </c>
      <c r="D1200" s="23" t="str">
        <f>IFERROR(VLOOKUP($C1200,'World Cup Players'!B:X,3,FALSE),0)</f>
        <v>au Australia</v>
      </c>
      <c r="E1200" s="30"/>
      <c r="F1200" s="23">
        <f>IFERROR(VLOOKUP($C1200,'World Cup Players'!B:X,9,FALSE),0)</f>
        <v>223</v>
      </c>
      <c r="G1200" s="23">
        <f>IFERROR(VLOOKUP($C1200,'World Cup Players'!B:X,11,FALSE),0)</f>
        <v>0</v>
      </c>
      <c r="H1200" s="23">
        <f>IFERROR(VLOOKUP($C1200,'World Cup Players'!B:X,12,FALSE),0)</f>
        <v>0</v>
      </c>
      <c r="I1200" s="23">
        <f>IFERROR(VLOOKUP($C1200,'GAME WINNING GOALS'!A:B,2,FALSE),0)</f>
        <v>0</v>
      </c>
      <c r="J1200" s="23">
        <f>IFERROR(VLOOKUP($C1200,'World Cup Players'!B:X,17,FALSE),0)</f>
        <v>1</v>
      </c>
      <c r="K1200" s="23">
        <f>IFERROR(VLOOKUP($C1200,'World Cup Players'!B:X,18,FALSE),0)</f>
        <v>0</v>
      </c>
      <c r="L1200" s="44">
        <f>IFERROR(VLOOKUP($C1200,'World Cup GK'!B:AE,16,FALSE),0)</f>
        <v>0</v>
      </c>
      <c r="M1200" s="44">
        <f>IFERROR(VLOOKUP($C1200,'World Cup GK'!B:AE,19,FALSE),0)</f>
        <v>0</v>
      </c>
      <c r="N1200" s="44">
        <f>IFERROR(VLOOKUP($C1200,'World Cup GK'!B:AE,14,FALSE),0)</f>
        <v>0</v>
      </c>
      <c r="O1200" s="44">
        <f>IFERROR(VLOOKUP($C1200,'World Cup GK'!B:AE,11,FALSE),0)</f>
        <v>0</v>
      </c>
      <c r="P1200" s="43">
        <f t="shared" si="322"/>
        <v>1.6009</v>
      </c>
      <c r="S1200" s="42"/>
      <c r="T1200" s="265" t="s">
        <v>411</v>
      </c>
      <c r="U1200" s="23" t="s">
        <v>998</v>
      </c>
      <c r="V1200" s="30"/>
      <c r="W1200" s="23">
        <v>223</v>
      </c>
      <c r="X1200" s="23">
        <v>0</v>
      </c>
      <c r="Y1200" s="23">
        <v>0</v>
      </c>
      <c r="Z1200" s="23">
        <v>0</v>
      </c>
      <c r="AA1200" s="23">
        <v>1</v>
      </c>
      <c r="AB1200" s="23">
        <v>0</v>
      </c>
      <c r="AC1200" s="44">
        <v>0</v>
      </c>
      <c r="AD1200" s="44">
        <v>0</v>
      </c>
      <c r="AE1200" s="44">
        <v>0</v>
      </c>
      <c r="AF1200" s="44">
        <v>0</v>
      </c>
      <c r="AG1200" s="43">
        <v>1.6009</v>
      </c>
      <c r="AI1200" s="42"/>
      <c r="AJ1200" s="265" t="s">
        <v>411</v>
      </c>
      <c r="AK1200" s="23" t="s">
        <v>998</v>
      </c>
      <c r="AL1200" s="30"/>
      <c r="AM1200" s="397">
        <f t="shared" si="313"/>
        <v>0</v>
      </c>
      <c r="AN1200" s="397">
        <f t="shared" si="314"/>
        <v>0</v>
      </c>
      <c r="AO1200" s="397">
        <f t="shared" si="314"/>
        <v>0</v>
      </c>
      <c r="AP1200" s="397">
        <f t="shared" si="315"/>
        <v>0</v>
      </c>
      <c r="AQ1200" s="397">
        <f t="shared" si="315"/>
        <v>0</v>
      </c>
      <c r="AR1200" s="397">
        <f t="shared" si="315"/>
        <v>0</v>
      </c>
      <c r="AS1200" s="397">
        <f t="shared" si="312"/>
        <v>0</v>
      </c>
      <c r="AT1200" s="397">
        <f t="shared" si="312"/>
        <v>0</v>
      </c>
      <c r="AU1200" s="397">
        <f t="shared" si="312"/>
        <v>0</v>
      </c>
      <c r="AV1200" s="397">
        <f t="shared" si="312"/>
        <v>0</v>
      </c>
      <c r="AW1200" s="314">
        <f t="shared" si="316"/>
        <v>0</v>
      </c>
    </row>
    <row r="1201" spans="2:49" x14ac:dyDescent="0.25">
      <c r="B1201" s="42"/>
      <c r="C1201" s="265" t="s">
        <v>216</v>
      </c>
      <c r="D1201" s="23" t="str">
        <f>IFERROR(VLOOKUP($C1201,'World Cup Players'!B:X,3,FALSE),0)</f>
        <v>es Spain</v>
      </c>
      <c r="E1201" s="30"/>
      <c r="F1201" s="23">
        <f>IFERROR(VLOOKUP($C1201,'World Cup Players'!B:X,9,FALSE),0)</f>
        <v>229</v>
      </c>
      <c r="G1201" s="23">
        <f>IFERROR(VLOOKUP($C1201,'World Cup Players'!B:X,11,FALSE),0)</f>
        <v>0</v>
      </c>
      <c r="H1201" s="23">
        <f>IFERROR(VLOOKUP($C1201,'World Cup Players'!B:X,12,FALSE),0)</f>
        <v>1</v>
      </c>
      <c r="I1201" s="23">
        <f>IFERROR(VLOOKUP($C1201,'GAME WINNING GOALS'!A:B,2,FALSE),0)</f>
        <v>0</v>
      </c>
      <c r="J1201" s="23">
        <f>IFERROR(VLOOKUP($C1201,'World Cup Players'!B:X,17,FALSE),0)</f>
        <v>1</v>
      </c>
      <c r="K1201" s="23">
        <f>IFERROR(VLOOKUP($C1201,'World Cup Players'!B:X,18,FALSE),0)</f>
        <v>0</v>
      </c>
      <c r="L1201" s="44">
        <f>IFERROR(VLOOKUP($C1201,'World Cup GK'!B:AE,16,FALSE),0)</f>
        <v>0</v>
      </c>
      <c r="M1201" s="44">
        <f>IFERROR(VLOOKUP($C1201,'World Cup GK'!B:AE,19,FALSE),0)</f>
        <v>0</v>
      </c>
      <c r="N1201" s="44">
        <f>IFERROR(VLOOKUP($C1201,'World Cup GK'!B:AE,14,FALSE),0)</f>
        <v>0</v>
      </c>
      <c r="O1201" s="44">
        <f>IFERROR(VLOOKUP($C1201,'World Cup GK'!B:AE,11,FALSE),0)</f>
        <v>0</v>
      </c>
      <c r="P1201" s="43">
        <f t="shared" si="322"/>
        <v>2.6507000000000001</v>
      </c>
      <c r="S1201" s="42"/>
      <c r="T1201" s="265" t="s">
        <v>216</v>
      </c>
      <c r="U1201" s="23" t="s">
        <v>1275</v>
      </c>
      <c r="V1201" s="30"/>
      <c r="W1201" s="23">
        <v>176</v>
      </c>
      <c r="X1201" s="23">
        <v>0</v>
      </c>
      <c r="Y1201" s="23">
        <v>1</v>
      </c>
      <c r="Z1201" s="23">
        <v>0</v>
      </c>
      <c r="AA1201" s="23">
        <v>1</v>
      </c>
      <c r="AB1201" s="23">
        <v>0</v>
      </c>
      <c r="AC1201" s="44">
        <v>0</v>
      </c>
      <c r="AD1201" s="44">
        <v>0</v>
      </c>
      <c r="AE1201" s="44">
        <v>0</v>
      </c>
      <c r="AF1201" s="44">
        <v>0</v>
      </c>
      <c r="AG1201" s="43">
        <v>2.2107999999999999</v>
      </c>
      <c r="AI1201" s="42"/>
      <c r="AJ1201" s="265" t="s">
        <v>216</v>
      </c>
      <c r="AK1201" s="23" t="s">
        <v>1275</v>
      </c>
      <c r="AL1201" s="30"/>
      <c r="AM1201" s="397">
        <f t="shared" si="313"/>
        <v>53</v>
      </c>
      <c r="AN1201" s="397">
        <f t="shared" si="314"/>
        <v>0</v>
      </c>
      <c r="AO1201" s="397">
        <f t="shared" si="314"/>
        <v>0</v>
      </c>
      <c r="AP1201" s="397">
        <f t="shared" si="315"/>
        <v>0</v>
      </c>
      <c r="AQ1201" s="397">
        <f t="shared" si="315"/>
        <v>0</v>
      </c>
      <c r="AR1201" s="397">
        <f t="shared" si="315"/>
        <v>0</v>
      </c>
      <c r="AS1201" s="397">
        <f t="shared" si="312"/>
        <v>0</v>
      </c>
      <c r="AT1201" s="397">
        <f t="shared" si="312"/>
        <v>0</v>
      </c>
      <c r="AU1201" s="397">
        <f t="shared" si="312"/>
        <v>0</v>
      </c>
      <c r="AV1201" s="397">
        <f t="shared" si="312"/>
        <v>0</v>
      </c>
      <c r="AW1201" s="314">
        <f>P1201-AG1201</f>
        <v>0.43990000000000018</v>
      </c>
    </row>
    <row r="1202" spans="2:49" x14ac:dyDescent="0.25">
      <c r="B1202" s="42"/>
      <c r="C1202" s="265" t="s">
        <v>102</v>
      </c>
      <c r="D1202" s="23" t="str">
        <f>IFERROR(VLOOKUP($C1202,'World Cup Players'!B:X,3,FALSE),0)</f>
        <v>de Germany</v>
      </c>
      <c r="E1202" s="30"/>
      <c r="F1202" s="23">
        <f>IFERROR(VLOOKUP($C1202,'World Cup Players'!B:X,9,FALSE),0)</f>
        <v>351</v>
      </c>
      <c r="G1202" s="23">
        <f>IFERROR(VLOOKUP($C1202,'World Cup Players'!B:X,11,FALSE),0)</f>
        <v>0</v>
      </c>
      <c r="H1202" s="23">
        <f>IFERROR(VLOOKUP($C1202,'World Cup Players'!B:X,12,FALSE),0)</f>
        <v>2</v>
      </c>
      <c r="I1202" s="23">
        <f>IFERROR(VLOOKUP($C1202,'GAME WINNING GOALS'!A:B,2,FALSE),0)</f>
        <v>0</v>
      </c>
      <c r="J1202" s="23">
        <f>IFERROR(VLOOKUP($C1202,'World Cup Players'!B:X,17,FALSE),0)</f>
        <v>0</v>
      </c>
      <c r="K1202" s="23">
        <f>IFERROR(VLOOKUP($C1202,'World Cup Players'!B:X,18,FALSE),0)</f>
        <v>0</v>
      </c>
      <c r="L1202" s="44">
        <f>IFERROR(VLOOKUP($C1202,'World Cup GK'!B:AE,16,FALSE),0)</f>
        <v>0</v>
      </c>
      <c r="M1202" s="44">
        <f>IFERROR(VLOOKUP($C1202,'World Cup GK'!B:AE,19,FALSE),0)</f>
        <v>0</v>
      </c>
      <c r="N1202" s="44">
        <f>IFERROR(VLOOKUP($C1202,'World Cup GK'!B:AE,14,FALSE),0)</f>
        <v>0</v>
      </c>
      <c r="O1202" s="44">
        <f>IFERROR(VLOOKUP($C1202,'World Cup GK'!B:AE,11,FALSE),0)</f>
        <v>0</v>
      </c>
      <c r="P1202" s="43">
        <f t="shared" si="322"/>
        <v>4.9132999999999996</v>
      </c>
      <c r="S1202" s="42"/>
      <c r="T1202" s="265" t="s">
        <v>102</v>
      </c>
      <c r="U1202" s="23" t="s">
        <v>634</v>
      </c>
      <c r="V1202" s="30"/>
      <c r="W1202" s="23">
        <v>351</v>
      </c>
      <c r="X1202" s="23">
        <v>0</v>
      </c>
      <c r="Y1202" s="23">
        <v>2</v>
      </c>
      <c r="Z1202" s="23">
        <v>0</v>
      </c>
      <c r="AA1202" s="23">
        <v>0</v>
      </c>
      <c r="AB1202" s="23">
        <v>0</v>
      </c>
      <c r="AC1202" s="44">
        <v>0</v>
      </c>
      <c r="AD1202" s="44">
        <v>0</v>
      </c>
      <c r="AE1202" s="44">
        <v>0</v>
      </c>
      <c r="AF1202" s="44">
        <v>0</v>
      </c>
      <c r="AG1202" s="43">
        <v>4.9132999999999996</v>
      </c>
      <c r="AI1202" s="42"/>
      <c r="AJ1202" s="265" t="s">
        <v>102</v>
      </c>
      <c r="AK1202" s="23" t="s">
        <v>634</v>
      </c>
      <c r="AL1202" s="30"/>
      <c r="AM1202" s="397">
        <f t="shared" si="313"/>
        <v>0</v>
      </c>
      <c r="AN1202" s="397">
        <f t="shared" si="314"/>
        <v>0</v>
      </c>
      <c r="AO1202" s="397">
        <f t="shared" si="314"/>
        <v>0</v>
      </c>
      <c r="AP1202" s="397">
        <f t="shared" si="315"/>
        <v>0</v>
      </c>
      <c r="AQ1202" s="397">
        <f t="shared" si="315"/>
        <v>0</v>
      </c>
      <c r="AR1202" s="397">
        <f t="shared" si="315"/>
        <v>0</v>
      </c>
      <c r="AS1202" s="397">
        <f t="shared" si="312"/>
        <v>0</v>
      </c>
      <c r="AT1202" s="397">
        <f t="shared" si="312"/>
        <v>0</v>
      </c>
      <c r="AU1202" s="397">
        <f t="shared" si="312"/>
        <v>0</v>
      </c>
      <c r="AV1202" s="397">
        <f t="shared" si="312"/>
        <v>0</v>
      </c>
      <c r="AW1202" s="314">
        <f t="shared" si="316"/>
        <v>0</v>
      </c>
    </row>
    <row r="1203" spans="2:49" x14ac:dyDescent="0.25">
      <c r="B1203" s="42"/>
      <c r="C1203" s="265" t="s">
        <v>233</v>
      </c>
      <c r="D1203" s="23" t="str">
        <f>IFERROR(VLOOKUP($C1203,'World Cup Players'!B:X,3,FALSE),0)</f>
        <v>ma Morocco</v>
      </c>
      <c r="E1203" s="30"/>
      <c r="F1203" s="23">
        <f>IFERROR(VLOOKUP($C1203,'World Cup Players'!B:X,9,FALSE),0)</f>
        <v>570</v>
      </c>
      <c r="G1203" s="23">
        <f>IFERROR(VLOOKUP($C1203,'World Cup Players'!B:X,11,FALSE),0)</f>
        <v>1</v>
      </c>
      <c r="H1203" s="23">
        <f>IFERROR(VLOOKUP($C1203,'World Cup Players'!B:X,12,FALSE),0)</f>
        <v>2</v>
      </c>
      <c r="I1203" s="23">
        <f>IFERROR(VLOOKUP($C1203,'GAME WINNING GOALS'!A:B,2,FALSE),0)</f>
        <v>0</v>
      </c>
      <c r="J1203" s="23">
        <f>IFERROR(VLOOKUP($C1203,'World Cup Players'!B:X,17,FALSE),0)</f>
        <v>1</v>
      </c>
      <c r="K1203" s="23">
        <f>IFERROR(VLOOKUP($C1203,'World Cup Players'!B:X,18,FALSE),0)</f>
        <v>0</v>
      </c>
      <c r="L1203" s="44">
        <f>IFERROR(VLOOKUP($C1203,'World Cup GK'!B:AE,16,FALSE),0)</f>
        <v>0</v>
      </c>
      <c r="M1203" s="44">
        <f>IFERROR(VLOOKUP($C1203,'World Cup GK'!B:AE,19,FALSE),0)</f>
        <v>0</v>
      </c>
      <c r="N1203" s="44">
        <f>IFERROR(VLOOKUP($C1203,'World Cup GK'!B:AE,14,FALSE),0)</f>
        <v>0</v>
      </c>
      <c r="O1203" s="44">
        <f>IFERROR(VLOOKUP($C1203,'World Cup GK'!B:AE,11,FALSE),0)</f>
        <v>0</v>
      </c>
      <c r="P1203" s="43">
        <f t="shared" si="322"/>
        <v>7.4809999999999999</v>
      </c>
      <c r="S1203" s="42"/>
      <c r="T1203" s="265" t="s">
        <v>233</v>
      </c>
      <c r="U1203" s="23" t="s">
        <v>992</v>
      </c>
      <c r="V1203" s="30"/>
      <c r="W1203" s="23">
        <v>480</v>
      </c>
      <c r="X1203" s="23">
        <v>1</v>
      </c>
      <c r="Y1203" s="23">
        <v>2</v>
      </c>
      <c r="Z1203" s="23">
        <v>0</v>
      </c>
      <c r="AA1203" s="23">
        <v>1</v>
      </c>
      <c r="AB1203" s="23">
        <v>0</v>
      </c>
      <c r="AC1203" s="44">
        <v>0</v>
      </c>
      <c r="AD1203" s="44">
        <v>0</v>
      </c>
      <c r="AE1203" s="44">
        <v>0</v>
      </c>
      <c r="AF1203" s="44">
        <v>0</v>
      </c>
      <c r="AG1203" s="43">
        <v>6.734</v>
      </c>
      <c r="AI1203" s="42"/>
      <c r="AJ1203" s="265" t="s">
        <v>233</v>
      </c>
      <c r="AK1203" s="23" t="s">
        <v>992</v>
      </c>
      <c r="AL1203" s="30"/>
      <c r="AM1203" s="397">
        <f t="shared" si="313"/>
        <v>90</v>
      </c>
      <c r="AN1203" s="397">
        <f t="shared" si="314"/>
        <v>0</v>
      </c>
      <c r="AO1203" s="397">
        <f t="shared" si="314"/>
        <v>0</v>
      </c>
      <c r="AP1203" s="397">
        <f t="shared" si="315"/>
        <v>0</v>
      </c>
      <c r="AQ1203" s="397">
        <f t="shared" si="315"/>
        <v>0</v>
      </c>
      <c r="AR1203" s="397">
        <f t="shared" si="315"/>
        <v>0</v>
      </c>
      <c r="AS1203" s="397">
        <f t="shared" si="312"/>
        <v>0</v>
      </c>
      <c r="AT1203" s="397">
        <f t="shared" si="312"/>
        <v>0</v>
      </c>
      <c r="AU1203" s="397">
        <f t="shared" si="312"/>
        <v>0</v>
      </c>
      <c r="AV1203" s="397">
        <f t="shared" si="312"/>
        <v>0</v>
      </c>
      <c r="AW1203" s="314">
        <f t="shared" ref="AW1203:AW1204" si="323">P1203-AG1203</f>
        <v>0.74699999999999989</v>
      </c>
    </row>
    <row r="1204" spans="2:49" x14ac:dyDescent="0.25">
      <c r="B1204" s="42"/>
      <c r="C1204" s="265" t="s">
        <v>112</v>
      </c>
      <c r="D1204" s="23" t="str">
        <f>IFERROR(VLOOKUP($C1204,'World Cup Players'!B:X,3,FALSE),0)</f>
        <v>eng England</v>
      </c>
      <c r="E1204" s="30"/>
      <c r="F1204" s="23">
        <f>IFERROR(VLOOKUP($C1204,'World Cup Players'!B:X,9,FALSE),0)</f>
        <v>330</v>
      </c>
      <c r="G1204" s="23">
        <f>IFERROR(VLOOKUP($C1204,'World Cup Players'!B:X,11,FALSE),0)</f>
        <v>0</v>
      </c>
      <c r="H1204" s="23">
        <f>IFERROR(VLOOKUP($C1204,'World Cup Players'!B:X,12,FALSE),0)</f>
        <v>0</v>
      </c>
      <c r="I1204" s="41">
        <f>IFERROR(VLOOKUP($C1204,'GAME WINNING GOALS'!A:B,2,FALSE),0)</f>
        <v>0</v>
      </c>
      <c r="J1204" s="23">
        <f>IFERROR(VLOOKUP($C1204,'World Cup Players'!B:X,17,FALSE),0)</f>
        <v>0</v>
      </c>
      <c r="K1204" s="23">
        <f>IFERROR(VLOOKUP($C1204,'World Cup Players'!B:X,18,FALSE),0)</f>
        <v>0</v>
      </c>
      <c r="L1204" s="44">
        <f>IFERROR(VLOOKUP($C1204,'World Cup GK'!B:AE,16,FALSE),0)</f>
        <v>0</v>
      </c>
      <c r="M1204" s="44">
        <f>IFERROR(VLOOKUP($C1204,'World Cup GK'!B:AE,19,FALSE),0)</f>
        <v>0</v>
      </c>
      <c r="N1204" s="44">
        <f>IFERROR(VLOOKUP($C1204,'World Cup GK'!B:AE,14,FALSE),0)</f>
        <v>0</v>
      </c>
      <c r="O1204" s="44">
        <f>IFERROR(VLOOKUP($C1204,'World Cup GK'!B:AE,11,FALSE),0)</f>
        <v>0</v>
      </c>
      <c r="P1204" s="43">
        <f t="shared" si="322"/>
        <v>2.7389999999999999</v>
      </c>
      <c r="S1204" s="42"/>
      <c r="T1204" s="265" t="s">
        <v>112</v>
      </c>
      <c r="U1204" s="23" t="s">
        <v>1542</v>
      </c>
      <c r="V1204" s="30"/>
      <c r="W1204" s="23">
        <v>121</v>
      </c>
      <c r="X1204" s="23">
        <v>0</v>
      </c>
      <c r="Y1204" s="23">
        <v>0</v>
      </c>
      <c r="Z1204" s="41">
        <v>0</v>
      </c>
      <c r="AA1204" s="23">
        <v>0</v>
      </c>
      <c r="AB1204" s="23">
        <v>0</v>
      </c>
      <c r="AC1204" s="44">
        <v>0</v>
      </c>
      <c r="AD1204" s="44">
        <v>0</v>
      </c>
      <c r="AE1204" s="44">
        <v>0</v>
      </c>
      <c r="AF1204" s="44">
        <v>0</v>
      </c>
      <c r="AG1204" s="43">
        <v>1.0043</v>
      </c>
      <c r="AI1204" s="42"/>
      <c r="AJ1204" s="265" t="s">
        <v>112</v>
      </c>
      <c r="AK1204" s="23" t="s">
        <v>1542</v>
      </c>
      <c r="AL1204" s="30"/>
      <c r="AM1204" s="397">
        <f t="shared" si="313"/>
        <v>209</v>
      </c>
      <c r="AN1204" s="397">
        <f t="shared" si="314"/>
        <v>0</v>
      </c>
      <c r="AO1204" s="397">
        <f t="shared" si="314"/>
        <v>0</v>
      </c>
      <c r="AP1204" s="397">
        <f t="shared" si="315"/>
        <v>0</v>
      </c>
      <c r="AQ1204" s="397">
        <f t="shared" si="315"/>
        <v>0</v>
      </c>
      <c r="AR1204" s="397">
        <f t="shared" si="315"/>
        <v>0</v>
      </c>
      <c r="AS1204" s="397">
        <f t="shared" si="312"/>
        <v>0</v>
      </c>
      <c r="AT1204" s="397">
        <f t="shared" si="312"/>
        <v>0</v>
      </c>
      <c r="AU1204" s="397">
        <f t="shared" si="312"/>
        <v>0</v>
      </c>
      <c r="AV1204" s="397">
        <f t="shared" si="312"/>
        <v>0</v>
      </c>
      <c r="AW1204" s="314">
        <f t="shared" si="323"/>
        <v>1.7346999999999999</v>
      </c>
    </row>
    <row r="1205" spans="2:49" ht="16.5" thickBot="1" x14ac:dyDescent="0.3">
      <c r="B1205" s="42"/>
      <c r="C1205" s="265" t="s">
        <v>537</v>
      </c>
      <c r="D1205" s="23" t="str">
        <f>IFERROR(VLOOKUP($C1205,'World Cup Players'!B:X,3,FALSE),0)</f>
        <v>pt Portugal</v>
      </c>
      <c r="E1205" s="30"/>
      <c r="F1205" s="23">
        <f>IFERROR(VLOOKUP($C1205,'World Cup Players'!B:X,9,FALSE),0)</f>
        <v>395</v>
      </c>
      <c r="G1205" s="23">
        <f>IFERROR(VLOOKUP($C1205,'World Cup Players'!B:X,11,FALSE),0)</f>
        <v>1</v>
      </c>
      <c r="H1205" s="23">
        <f>IFERROR(VLOOKUP($C1205,'World Cup Players'!B:X,12,FALSE),0)</f>
        <v>0</v>
      </c>
      <c r="I1205" s="41">
        <f>IFERROR(VLOOKUP($C1205,'GAME WINNING GOALS'!A:B,2,FALSE),0)</f>
        <v>0</v>
      </c>
      <c r="J1205" s="23">
        <f>IFERROR(VLOOKUP($C1205,'World Cup Players'!B:X,17,FALSE),0)</f>
        <v>0</v>
      </c>
      <c r="K1205" s="23">
        <f>IFERROR(VLOOKUP($C1205,'World Cup Players'!B:X,18,FALSE),0)</f>
        <v>0</v>
      </c>
      <c r="L1205" s="44">
        <f>IFERROR(VLOOKUP($C1205,'World Cup GK'!B:AE,16,FALSE),0)</f>
        <v>0</v>
      </c>
      <c r="M1205" s="44">
        <f>IFERROR(VLOOKUP($C1205,'World Cup GK'!B:AE,19,FALSE),0)</f>
        <v>0</v>
      </c>
      <c r="N1205" s="44">
        <f>IFERROR(VLOOKUP($C1205,'World Cup GK'!B:AE,14,FALSE),0)</f>
        <v>0</v>
      </c>
      <c r="O1205" s="44">
        <f>IFERROR(VLOOKUP($C1205,'World Cup GK'!B:AE,11,FALSE),0)</f>
        <v>0</v>
      </c>
      <c r="P1205" s="43">
        <f t="shared" si="322"/>
        <v>4.2785000000000002</v>
      </c>
      <c r="S1205" s="42"/>
      <c r="T1205" s="265" t="s">
        <v>537</v>
      </c>
      <c r="U1205" s="23" t="s">
        <v>1545</v>
      </c>
      <c r="V1205" s="30"/>
      <c r="W1205" s="23">
        <v>395</v>
      </c>
      <c r="X1205" s="23">
        <v>1</v>
      </c>
      <c r="Y1205" s="23">
        <v>0</v>
      </c>
      <c r="Z1205" s="41">
        <v>0</v>
      </c>
      <c r="AA1205" s="23">
        <v>0</v>
      </c>
      <c r="AB1205" s="23">
        <v>0</v>
      </c>
      <c r="AC1205" s="44">
        <v>0</v>
      </c>
      <c r="AD1205" s="44">
        <v>0</v>
      </c>
      <c r="AE1205" s="44">
        <v>0</v>
      </c>
      <c r="AF1205" s="44">
        <v>0</v>
      </c>
      <c r="AG1205" s="43">
        <v>4.2785000000000002</v>
      </c>
      <c r="AI1205" s="42"/>
      <c r="AJ1205" s="265" t="s">
        <v>537</v>
      </c>
      <c r="AK1205" s="23" t="s">
        <v>1545</v>
      </c>
      <c r="AL1205" s="30"/>
      <c r="AM1205" s="397">
        <f t="shared" si="313"/>
        <v>0</v>
      </c>
      <c r="AN1205" s="397">
        <f t="shared" si="314"/>
        <v>0</v>
      </c>
      <c r="AO1205" s="397">
        <f t="shared" si="314"/>
        <v>0</v>
      </c>
      <c r="AP1205" s="397">
        <f t="shared" si="315"/>
        <v>0</v>
      </c>
      <c r="AQ1205" s="397">
        <f t="shared" si="315"/>
        <v>0</v>
      </c>
      <c r="AR1205" s="397">
        <f t="shared" si="315"/>
        <v>0</v>
      </c>
      <c r="AS1205" s="397">
        <f t="shared" si="312"/>
        <v>0</v>
      </c>
      <c r="AT1205" s="397">
        <f t="shared" si="312"/>
        <v>0</v>
      </c>
      <c r="AU1205" s="397">
        <f t="shared" si="312"/>
        <v>0</v>
      </c>
      <c r="AV1205" s="397">
        <f t="shared" si="312"/>
        <v>0</v>
      </c>
      <c r="AW1205" s="314">
        <f t="shared" si="316"/>
        <v>0</v>
      </c>
    </row>
    <row r="1206" spans="2:49" x14ac:dyDescent="0.25">
      <c r="B1206" s="42"/>
      <c r="C1206" s="277" t="s">
        <v>421</v>
      </c>
      <c r="D1206" s="23" t="str">
        <f>IFERROR(VLOOKUP($C1206,'World Cup Players'!B:X,3,FALSE),0)</f>
        <v>ar Argentina</v>
      </c>
      <c r="E1206" s="30"/>
      <c r="F1206" s="23">
        <f>IFERROR(VLOOKUP($C1206,'World Cup Players'!B:X,9,FALSE),0)</f>
        <v>690</v>
      </c>
      <c r="G1206" s="23">
        <f>IFERROR(VLOOKUP($C1206,'World Cup Players'!B:X,11,FALSE),0)</f>
        <v>0</v>
      </c>
      <c r="H1206" s="23">
        <f>IFERROR(VLOOKUP($C1206,'World Cup Players'!B:X,12,FALSE),0)</f>
        <v>0</v>
      </c>
      <c r="I1206" s="41">
        <f>IFERROR(VLOOKUP($C1206,'GAME WINNING GOALS'!A:B,2,FALSE),0)</f>
        <v>0</v>
      </c>
      <c r="J1206" s="23">
        <f>IFERROR(VLOOKUP($C1206,'World Cup Players'!B:X,17,FALSE),0)</f>
        <v>0</v>
      </c>
      <c r="K1206" s="23">
        <f>IFERROR(VLOOKUP($C1206,'World Cup Players'!B:X,18,FALSE),0)</f>
        <v>0</v>
      </c>
      <c r="L1206" s="44">
        <f>IFERROR(VLOOKUP($C1206,'World Cup GK'!B:AE,16,FALSE),0)</f>
        <v>7</v>
      </c>
      <c r="M1206" s="44">
        <f>IFERROR(VLOOKUP($C1206,'World Cup GK'!B:AE,19,FALSE),0)</f>
        <v>2</v>
      </c>
      <c r="N1206" s="44">
        <f>IFERROR(VLOOKUP($C1206,'World Cup GK'!B:AE,14,FALSE),0)</f>
        <v>9</v>
      </c>
      <c r="O1206" s="44">
        <f>IFERROR(VLOOKUP($C1206,'World Cup GK'!B:AE,11,FALSE),0)</f>
        <v>7</v>
      </c>
      <c r="P1206" s="43">
        <f t="shared" si="322"/>
        <v>14.777000000000001</v>
      </c>
      <c r="S1206" s="42"/>
      <c r="T1206" s="277" t="s">
        <v>421</v>
      </c>
      <c r="U1206" s="23" t="s">
        <v>1404</v>
      </c>
      <c r="V1206" s="30"/>
      <c r="W1206" s="23">
        <v>480</v>
      </c>
      <c r="X1206" s="23">
        <v>0</v>
      </c>
      <c r="Y1206" s="23">
        <v>0</v>
      </c>
      <c r="Z1206" s="41">
        <v>0</v>
      </c>
      <c r="AA1206" s="23">
        <v>0</v>
      </c>
      <c r="AB1206" s="23">
        <v>0</v>
      </c>
      <c r="AC1206" s="44">
        <v>5</v>
      </c>
      <c r="AD1206" s="44">
        <v>2</v>
      </c>
      <c r="AE1206" s="44">
        <v>4</v>
      </c>
      <c r="AF1206" s="44">
        <v>5</v>
      </c>
      <c r="AG1206" s="43">
        <v>10.534000000000001</v>
      </c>
      <c r="AI1206" s="42"/>
      <c r="AJ1206" s="277" t="s">
        <v>421</v>
      </c>
      <c r="AK1206" s="23" t="s">
        <v>1404</v>
      </c>
      <c r="AL1206" s="30"/>
      <c r="AM1206" s="397">
        <f t="shared" si="313"/>
        <v>210</v>
      </c>
      <c r="AN1206" s="397">
        <f t="shared" si="314"/>
        <v>0</v>
      </c>
      <c r="AO1206" s="397">
        <f t="shared" si="314"/>
        <v>0</v>
      </c>
      <c r="AP1206" s="397">
        <f t="shared" si="315"/>
        <v>0</v>
      </c>
      <c r="AQ1206" s="397">
        <f t="shared" si="315"/>
        <v>0</v>
      </c>
      <c r="AR1206" s="397">
        <f t="shared" si="315"/>
        <v>0</v>
      </c>
      <c r="AS1206" s="397">
        <f t="shared" si="312"/>
        <v>2</v>
      </c>
      <c r="AT1206" s="397">
        <f t="shared" si="312"/>
        <v>0</v>
      </c>
      <c r="AU1206" s="397">
        <f t="shared" si="312"/>
        <v>5</v>
      </c>
      <c r="AV1206" s="397">
        <f t="shared" si="312"/>
        <v>2</v>
      </c>
      <c r="AW1206" s="314">
        <f t="shared" ref="AW1206:AW1208" si="324">P1206-AG1206</f>
        <v>4.2430000000000003</v>
      </c>
    </row>
    <row r="1207" spans="2:49" ht="16.5" thickBot="1" x14ac:dyDescent="0.3">
      <c r="B1207" s="42"/>
      <c r="C1207" s="266" t="s">
        <v>50</v>
      </c>
      <c r="D1207" s="23" t="str">
        <f>IFERROR(VLOOKUP($C1207,'World Cup Players'!B:X,3,FALSE),0)</f>
        <v>be Belgium</v>
      </c>
      <c r="E1207" s="30"/>
      <c r="F1207" s="23">
        <f>IFERROR(VLOOKUP($C1207,'World Cup Players'!B:X,9,FALSE),0)</f>
        <v>550</v>
      </c>
      <c r="G1207" s="23">
        <f>IFERROR(VLOOKUP($C1207,'World Cup Players'!B:X,11,FALSE),0)</f>
        <v>0</v>
      </c>
      <c r="H1207" s="23">
        <f>IFERROR(VLOOKUP($C1207,'World Cup Players'!B:X,12,FALSE),0)</f>
        <v>0</v>
      </c>
      <c r="I1207" s="41">
        <f>IFERROR(VLOOKUP($C1207,'GAME WINNING GOALS'!A:B,2,FALSE),0)</f>
        <v>0</v>
      </c>
      <c r="J1207" s="23">
        <f>IFERROR(VLOOKUP($C1207,'World Cup Players'!B:X,17,FALSE),0)</f>
        <v>0</v>
      </c>
      <c r="K1207" s="23">
        <f>IFERROR(VLOOKUP($C1207,'World Cup Players'!B:X,18,FALSE),0)</f>
        <v>0</v>
      </c>
      <c r="L1207" s="44">
        <f>IFERROR(VLOOKUP($C1207,'World Cup GK'!B:AE,16,FALSE),0)</f>
        <v>3</v>
      </c>
      <c r="M1207" s="44">
        <f>IFERROR(VLOOKUP($C1207,'World Cup GK'!B:AE,19,FALSE),0)</f>
        <v>1</v>
      </c>
      <c r="N1207" s="44">
        <f>IFERROR(VLOOKUP($C1207,'World Cup GK'!B:AE,14,FALSE),0)</f>
        <v>14</v>
      </c>
      <c r="O1207" s="44">
        <f>IFERROR(VLOOKUP($C1207,'World Cup GK'!B:AE,11,FALSE),0)</f>
        <v>6</v>
      </c>
      <c r="P1207" s="43">
        <f t="shared" si="322"/>
        <v>9.865000000000002</v>
      </c>
      <c r="S1207" s="42"/>
      <c r="T1207" s="266" t="s">
        <v>50</v>
      </c>
      <c r="U1207" s="23" t="s">
        <v>1270</v>
      </c>
      <c r="V1207" s="30"/>
      <c r="W1207" s="23">
        <v>480</v>
      </c>
      <c r="X1207" s="23">
        <v>0</v>
      </c>
      <c r="Y1207" s="23">
        <v>0</v>
      </c>
      <c r="Z1207" s="41">
        <v>0</v>
      </c>
      <c r="AA1207" s="23">
        <v>0</v>
      </c>
      <c r="AB1207" s="23">
        <v>0</v>
      </c>
      <c r="AC1207" s="44">
        <v>3</v>
      </c>
      <c r="AD1207" s="44">
        <v>1</v>
      </c>
      <c r="AE1207" s="44">
        <v>10</v>
      </c>
      <c r="AF1207" s="44">
        <v>5</v>
      </c>
      <c r="AG1207" s="43">
        <v>8.734</v>
      </c>
      <c r="AI1207" s="42"/>
      <c r="AJ1207" s="266" t="s">
        <v>50</v>
      </c>
      <c r="AK1207" s="23" t="s">
        <v>1270</v>
      </c>
      <c r="AL1207" s="30"/>
      <c r="AM1207" s="397">
        <f t="shared" si="313"/>
        <v>70</v>
      </c>
      <c r="AN1207" s="397">
        <f t="shared" si="314"/>
        <v>0</v>
      </c>
      <c r="AO1207" s="397">
        <f t="shared" si="314"/>
        <v>0</v>
      </c>
      <c r="AP1207" s="397">
        <f t="shared" si="315"/>
        <v>0</v>
      </c>
      <c r="AQ1207" s="397">
        <f t="shared" si="315"/>
        <v>0</v>
      </c>
      <c r="AR1207" s="397">
        <f t="shared" si="315"/>
        <v>0</v>
      </c>
      <c r="AS1207" s="397">
        <f t="shared" si="312"/>
        <v>0</v>
      </c>
      <c r="AT1207" s="397">
        <f t="shared" si="312"/>
        <v>0</v>
      </c>
      <c r="AU1207" s="397">
        <f t="shared" si="312"/>
        <v>4</v>
      </c>
      <c r="AV1207" s="397">
        <f t="shared" si="312"/>
        <v>1</v>
      </c>
      <c r="AW1207" s="314">
        <f t="shared" si="324"/>
        <v>1.131000000000002</v>
      </c>
    </row>
    <row r="1208" spans="2:49" ht="16.5" thickBot="1" x14ac:dyDescent="0.3">
      <c r="B1208" s="42"/>
      <c r="C1208" s="271" t="s">
        <v>789</v>
      </c>
      <c r="D1208" s="23" t="str">
        <f>IFERROR(VLOOKUP($C1208,'World Cup Players'!B:X,3,FALSE),0)</f>
        <v>ch Switzerland</v>
      </c>
      <c r="E1208" s="30"/>
      <c r="F1208" s="23">
        <f>IFERROR(VLOOKUP($C1208,'World Cup Players'!B:X,9,FALSE),0)</f>
        <v>600</v>
      </c>
      <c r="G1208" s="23">
        <f>IFERROR(VLOOKUP($C1208,'World Cup Players'!B:X,11,FALSE),0)</f>
        <v>0</v>
      </c>
      <c r="H1208" s="23">
        <f>IFERROR(VLOOKUP($C1208,'World Cup Players'!B:X,12,FALSE),0)</f>
        <v>0</v>
      </c>
      <c r="I1208" s="23">
        <f>IFERROR(VLOOKUP($C1208,'GAME WINNING GOALS'!A:B,2,FALSE),0)</f>
        <v>0</v>
      </c>
      <c r="J1208" s="23">
        <f>IFERROR(VLOOKUP($C1208,'World Cup Players'!B:X,17,FALSE),0)</f>
        <v>0</v>
      </c>
      <c r="K1208" s="23">
        <f>IFERROR(VLOOKUP($C1208,'World Cup Players'!B:X,18,FALSE),0)</f>
        <v>0</v>
      </c>
      <c r="L1208" s="44">
        <f>IFERROR(VLOOKUP($C1208,'World Cup GK'!B:AE,16,FALSE),0)</f>
        <v>3</v>
      </c>
      <c r="M1208" s="44">
        <f>IFERROR(VLOOKUP($C1208,'World Cup GK'!B:AE,19,FALSE),0)</f>
        <v>2</v>
      </c>
      <c r="N1208" s="44">
        <f>IFERROR(VLOOKUP($C1208,'World Cup GK'!B:AE,14,FALSE),0)</f>
        <v>20</v>
      </c>
      <c r="O1208" s="44">
        <f>IFERROR(VLOOKUP($C1208,'World Cup GK'!B:AE,11,FALSE),0)</f>
        <v>6</v>
      </c>
      <c r="P1208" s="43">
        <f t="shared" si="322"/>
        <v>12.48</v>
      </c>
      <c r="S1208" s="42"/>
      <c r="T1208" s="271" t="s">
        <v>789</v>
      </c>
      <c r="U1208" s="23" t="s">
        <v>635</v>
      </c>
      <c r="V1208" s="30"/>
      <c r="W1208" s="23">
        <v>480</v>
      </c>
      <c r="X1208" s="23">
        <v>0</v>
      </c>
      <c r="Y1208" s="23">
        <v>0</v>
      </c>
      <c r="Z1208" s="23">
        <v>0</v>
      </c>
      <c r="AA1208" s="23">
        <v>0</v>
      </c>
      <c r="AB1208" s="23">
        <v>0</v>
      </c>
      <c r="AC1208" s="44">
        <v>3</v>
      </c>
      <c r="AD1208" s="44">
        <v>2</v>
      </c>
      <c r="AE1208" s="44">
        <v>16</v>
      </c>
      <c r="AF1208" s="44">
        <v>3</v>
      </c>
      <c r="AG1208" s="43">
        <v>11.434000000000001</v>
      </c>
      <c r="AI1208" s="42"/>
      <c r="AJ1208" s="271" t="s">
        <v>789</v>
      </c>
      <c r="AK1208" s="23" t="s">
        <v>635</v>
      </c>
      <c r="AL1208" s="30"/>
      <c r="AM1208" s="397">
        <f t="shared" si="313"/>
        <v>120</v>
      </c>
      <c r="AN1208" s="397">
        <f t="shared" si="314"/>
        <v>0</v>
      </c>
      <c r="AO1208" s="397">
        <f t="shared" si="314"/>
        <v>0</v>
      </c>
      <c r="AP1208" s="397">
        <f t="shared" si="315"/>
        <v>0</v>
      </c>
      <c r="AQ1208" s="397">
        <f t="shared" si="315"/>
        <v>0</v>
      </c>
      <c r="AR1208" s="397">
        <f t="shared" si="315"/>
        <v>0</v>
      </c>
      <c r="AS1208" s="397">
        <f t="shared" si="312"/>
        <v>0</v>
      </c>
      <c r="AT1208" s="397">
        <f t="shared" si="312"/>
        <v>0</v>
      </c>
      <c r="AU1208" s="397">
        <f t="shared" si="312"/>
        <v>4</v>
      </c>
      <c r="AV1208" s="397">
        <f t="shared" si="312"/>
        <v>3</v>
      </c>
      <c r="AW1208" s="314">
        <f t="shared" si="324"/>
        <v>1.0459999999999994</v>
      </c>
    </row>
    <row r="1209" spans="2:49" x14ac:dyDescent="0.25">
      <c r="B1209" s="42"/>
      <c r="C1209" s="277" t="s">
        <v>760</v>
      </c>
      <c r="D1209" s="23" t="str">
        <f>IFERROR(VLOOKUP($C1209,'World Cup Players'!B:X,3,FALSE),0)</f>
        <v>us United States</v>
      </c>
      <c r="E1209" s="30"/>
      <c r="F1209" s="23">
        <f>IFERROR(VLOOKUP($C1209,'World Cup Players'!B:X,9,FALSE),0)</f>
        <v>360</v>
      </c>
      <c r="G1209" s="23">
        <f>IFERROR(VLOOKUP($C1209,'World Cup Players'!B:X,11,FALSE),0)</f>
        <v>0</v>
      </c>
      <c r="H1209" s="23">
        <f>IFERROR(VLOOKUP($C1209,'World Cup Players'!B:X,12,FALSE),0)</f>
        <v>0</v>
      </c>
      <c r="I1209" s="23">
        <f>IFERROR(VLOOKUP($C1209,'GAME WINNING GOALS'!A:B,2,FALSE),0)</f>
        <v>0</v>
      </c>
      <c r="J1209" s="23">
        <f>IFERROR(VLOOKUP($C1209,'World Cup Players'!B:X,17,FALSE),0)</f>
        <v>0</v>
      </c>
      <c r="K1209" s="23">
        <f>IFERROR(VLOOKUP($C1209,'World Cup Players'!B:X,18,FALSE),0)</f>
        <v>0</v>
      </c>
      <c r="L1209" s="44">
        <f>IFERROR(VLOOKUP($C1209,'World Cup GK'!B:AE,16,FALSE),0)</f>
        <v>3</v>
      </c>
      <c r="M1209" s="44">
        <f>IFERROR(VLOOKUP($C1209,'World Cup GK'!B:AE,19,FALSE),0)</f>
        <v>2</v>
      </c>
      <c r="N1209" s="44">
        <f>IFERROR(VLOOKUP($C1209,'World Cup GK'!B:AE,14,FALSE),0)</f>
        <v>8</v>
      </c>
      <c r="O1209" s="44">
        <f>IFERROR(VLOOKUP($C1209,'World Cup GK'!B:AE,11,FALSE),0)</f>
        <v>5</v>
      </c>
      <c r="P1209" s="43">
        <f t="shared" si="322"/>
        <v>8.3379999999999992</v>
      </c>
      <c r="S1209" s="42"/>
      <c r="T1209" s="277" t="s">
        <v>760</v>
      </c>
      <c r="U1209" s="23" t="s">
        <v>885</v>
      </c>
      <c r="V1209" s="30"/>
      <c r="W1209" s="23">
        <v>360</v>
      </c>
      <c r="X1209" s="23">
        <v>0</v>
      </c>
      <c r="Y1209" s="23">
        <v>0</v>
      </c>
      <c r="Z1209" s="23">
        <v>0</v>
      </c>
      <c r="AA1209" s="23">
        <v>0</v>
      </c>
      <c r="AB1209" s="23">
        <v>0</v>
      </c>
      <c r="AC1209" s="44">
        <v>3</v>
      </c>
      <c r="AD1209" s="44">
        <v>2</v>
      </c>
      <c r="AE1209" s="44">
        <v>8</v>
      </c>
      <c r="AF1209" s="44">
        <v>5</v>
      </c>
      <c r="AG1209" s="43">
        <v>8.3379999999999992</v>
      </c>
      <c r="AI1209" s="42"/>
      <c r="AJ1209" s="277" t="s">
        <v>760</v>
      </c>
      <c r="AK1209" s="23" t="s">
        <v>885</v>
      </c>
      <c r="AL1209" s="30"/>
      <c r="AM1209" s="397">
        <f t="shared" si="313"/>
        <v>0</v>
      </c>
      <c r="AN1209" s="397">
        <f t="shared" si="314"/>
        <v>0</v>
      </c>
      <c r="AO1209" s="397">
        <f t="shared" si="314"/>
        <v>0</v>
      </c>
      <c r="AP1209" s="397">
        <f t="shared" si="315"/>
        <v>0</v>
      </c>
      <c r="AQ1209" s="397">
        <f t="shared" si="315"/>
        <v>0</v>
      </c>
      <c r="AR1209" s="397">
        <f t="shared" si="315"/>
        <v>0</v>
      </c>
      <c r="AS1209" s="397">
        <f t="shared" si="312"/>
        <v>0</v>
      </c>
      <c r="AT1209" s="397">
        <f t="shared" si="312"/>
        <v>0</v>
      </c>
      <c r="AU1209" s="397">
        <f t="shared" si="312"/>
        <v>0</v>
      </c>
      <c r="AV1209" s="397">
        <f t="shared" si="312"/>
        <v>0</v>
      </c>
      <c r="AW1209" s="314">
        <f t="shared" si="316"/>
        <v>0</v>
      </c>
    </row>
    <row r="1210" spans="2:49" x14ac:dyDescent="0.25">
      <c r="B1210" s="42"/>
      <c r="C1210" s="294" t="s">
        <v>764</v>
      </c>
      <c r="D1210" s="23" t="str">
        <f>IFERROR(VLOOKUP($C1210,'World Cup Players'!B:X,3,FALSE),0)</f>
        <v>ca Canada</v>
      </c>
      <c r="E1210" s="30"/>
      <c r="F1210" s="23">
        <f>IFERROR(VLOOKUP($C1210,'World Cup Players'!B:X,9,FALSE),0)</f>
        <v>450</v>
      </c>
      <c r="G1210" s="23">
        <f>IFERROR(VLOOKUP($C1210,'World Cup Players'!B:X,11,FALSE),0)</f>
        <v>0</v>
      </c>
      <c r="H1210" s="23">
        <f>IFERROR(VLOOKUP($C1210,'World Cup Players'!B:X,12,FALSE),0)</f>
        <v>0</v>
      </c>
      <c r="I1210" s="23">
        <f>IFERROR(VLOOKUP($C1210,'GAME WINNING GOALS'!A:B,2,FALSE),0)</f>
        <v>0</v>
      </c>
      <c r="J1210" s="23">
        <f>IFERROR(VLOOKUP($C1210,'World Cup Players'!#REF!,16,FALSE),0)</f>
        <v>0</v>
      </c>
      <c r="K1210" s="23">
        <f>IFERROR(VLOOKUP($C1210,'World Cup Players'!#REF!,16,FALSE),0)</f>
        <v>0</v>
      </c>
      <c r="L1210" s="44">
        <f>IFERROR(VLOOKUP($C1210,'World Cup GK'!B:AE,16,FALSE),0)</f>
        <v>2</v>
      </c>
      <c r="M1210" s="44">
        <f>IFERROR(VLOOKUP($C1210,'World Cup GK'!B:AE,19,FALSE),0)</f>
        <v>2</v>
      </c>
      <c r="N1210" s="44">
        <f>IFERROR(VLOOKUP($C1210,'World Cup GK'!B:AE,14,FALSE),0)</f>
        <v>6</v>
      </c>
      <c r="O1210" s="44">
        <f>IFERROR(VLOOKUP($C1210,'World Cup GK'!B:AE,11,FALSE),0)</f>
        <v>6</v>
      </c>
      <c r="P1210" s="43">
        <f t="shared" si="322"/>
        <v>7.4349999999999987</v>
      </c>
      <c r="S1210" s="42"/>
      <c r="T1210" s="294" t="s">
        <v>764</v>
      </c>
      <c r="U1210" s="23" t="s">
        <v>887</v>
      </c>
      <c r="V1210" s="30"/>
      <c r="W1210" s="23">
        <v>450</v>
      </c>
      <c r="X1210" s="23">
        <v>0</v>
      </c>
      <c r="Y1210" s="23">
        <v>0</v>
      </c>
      <c r="Z1210" s="23">
        <v>0</v>
      </c>
      <c r="AA1210" s="23">
        <v>0</v>
      </c>
      <c r="AB1210" s="23">
        <v>0</v>
      </c>
      <c r="AC1210" s="44">
        <v>2</v>
      </c>
      <c r="AD1210" s="44">
        <v>2</v>
      </c>
      <c r="AE1210" s="44">
        <v>6</v>
      </c>
      <c r="AF1210" s="44">
        <v>6</v>
      </c>
      <c r="AG1210" s="43">
        <v>7.4349999999999987</v>
      </c>
      <c r="AI1210" s="42"/>
      <c r="AJ1210" s="294" t="s">
        <v>764</v>
      </c>
      <c r="AK1210" s="23" t="s">
        <v>887</v>
      </c>
      <c r="AL1210" s="30"/>
      <c r="AM1210" s="397">
        <f t="shared" si="313"/>
        <v>0</v>
      </c>
      <c r="AN1210" s="397">
        <f t="shared" si="314"/>
        <v>0</v>
      </c>
      <c r="AO1210" s="397">
        <f t="shared" si="314"/>
        <v>0</v>
      </c>
      <c r="AP1210" s="397">
        <f t="shared" si="315"/>
        <v>0</v>
      </c>
      <c r="AQ1210" s="397">
        <f t="shared" si="315"/>
        <v>0</v>
      </c>
      <c r="AR1210" s="397">
        <f t="shared" si="315"/>
        <v>0</v>
      </c>
      <c r="AS1210" s="397">
        <f t="shared" si="312"/>
        <v>0</v>
      </c>
      <c r="AT1210" s="397">
        <f t="shared" si="312"/>
        <v>0</v>
      </c>
      <c r="AU1210" s="397">
        <f t="shared" si="312"/>
        <v>0</v>
      </c>
      <c r="AV1210" s="397">
        <f t="shared" si="312"/>
        <v>0</v>
      </c>
      <c r="AW1210" s="314">
        <f t="shared" si="316"/>
        <v>0</v>
      </c>
    </row>
    <row r="1211" spans="2:49" x14ac:dyDescent="0.25">
      <c r="B1211" s="42"/>
      <c r="C1211" s="265" t="s">
        <v>307</v>
      </c>
      <c r="D1211" s="23">
        <f>IFERROR(VLOOKUP($C1211,'World Cup Players'!B:X,3,FALSE),0)</f>
        <v>0</v>
      </c>
      <c r="E1211" s="30"/>
      <c r="L1211" s="44"/>
      <c r="M1211" s="44"/>
      <c r="N1211" s="44"/>
      <c r="O1211" s="44"/>
      <c r="S1211" s="42"/>
      <c r="T1211" s="265" t="s">
        <v>307</v>
      </c>
      <c r="U1211" s="23">
        <v>0</v>
      </c>
      <c r="V1211" s="30"/>
      <c r="W1211" s="23">
        <v>0</v>
      </c>
      <c r="X1211" s="23">
        <v>0</v>
      </c>
      <c r="Y1211" s="23">
        <v>0</v>
      </c>
      <c r="Z1211" s="23">
        <v>0</v>
      </c>
      <c r="AA1211" s="23">
        <v>0</v>
      </c>
      <c r="AB1211" s="23">
        <v>0</v>
      </c>
      <c r="AC1211" s="44">
        <v>0</v>
      </c>
      <c r="AD1211" s="44">
        <v>0</v>
      </c>
      <c r="AE1211" s="44">
        <v>0</v>
      </c>
      <c r="AF1211" s="44">
        <v>0</v>
      </c>
      <c r="AG1211" s="43">
        <v>0</v>
      </c>
      <c r="AI1211" s="42"/>
      <c r="AJ1211" s="265" t="s">
        <v>307</v>
      </c>
      <c r="AK1211" s="23">
        <v>0</v>
      </c>
      <c r="AL1211" s="30"/>
      <c r="AM1211" s="397">
        <f t="shared" si="313"/>
        <v>0</v>
      </c>
      <c r="AN1211" s="397">
        <f t="shared" si="314"/>
        <v>0</v>
      </c>
      <c r="AO1211" s="397">
        <f t="shared" si="314"/>
        <v>0</v>
      </c>
      <c r="AP1211" s="397">
        <f t="shared" si="315"/>
        <v>0</v>
      </c>
      <c r="AQ1211" s="397">
        <f t="shared" si="315"/>
        <v>0</v>
      </c>
      <c r="AR1211" s="397">
        <f t="shared" si="315"/>
        <v>0</v>
      </c>
      <c r="AS1211" s="397">
        <f t="shared" si="312"/>
        <v>0</v>
      </c>
      <c r="AT1211" s="397">
        <f t="shared" si="312"/>
        <v>0</v>
      </c>
      <c r="AU1211" s="397">
        <f t="shared" si="312"/>
        <v>0</v>
      </c>
      <c r="AV1211" s="397">
        <f t="shared" si="312"/>
        <v>0</v>
      </c>
      <c r="AW1211" s="314">
        <f t="shared" ref="AW1211:AW1216" si="325">P1211-AG1211</f>
        <v>0</v>
      </c>
    </row>
    <row r="1212" spans="2:49" x14ac:dyDescent="0.25">
      <c r="B1212" s="42"/>
      <c r="C1212" s="265" t="s">
        <v>609</v>
      </c>
      <c r="D1212" s="23">
        <f>IFERROR(VLOOKUP($C1212,'World Cup Players'!B:X,3,FALSE),0)</f>
        <v>0</v>
      </c>
      <c r="E1212" s="30"/>
      <c r="L1212" s="44"/>
      <c r="M1212" s="44"/>
      <c r="N1212" s="44"/>
      <c r="O1212" s="44"/>
      <c r="S1212" s="42"/>
      <c r="T1212" s="265" t="s">
        <v>609</v>
      </c>
      <c r="U1212" s="23">
        <v>0</v>
      </c>
      <c r="V1212" s="30"/>
      <c r="W1212" s="23">
        <v>0</v>
      </c>
      <c r="X1212" s="23">
        <v>0</v>
      </c>
      <c r="Y1212" s="23">
        <v>0</v>
      </c>
      <c r="Z1212" s="23">
        <v>0</v>
      </c>
      <c r="AA1212" s="23">
        <v>0</v>
      </c>
      <c r="AB1212" s="23">
        <v>0</v>
      </c>
      <c r="AC1212" s="44">
        <v>0</v>
      </c>
      <c r="AD1212" s="44">
        <v>0</v>
      </c>
      <c r="AE1212" s="44">
        <v>0</v>
      </c>
      <c r="AF1212" s="44">
        <v>0</v>
      </c>
      <c r="AG1212" s="43">
        <v>0</v>
      </c>
      <c r="AI1212" s="42"/>
      <c r="AJ1212" s="265" t="s">
        <v>609</v>
      </c>
      <c r="AK1212" s="23">
        <v>0</v>
      </c>
      <c r="AL1212" s="30"/>
      <c r="AM1212" s="397">
        <f t="shared" si="313"/>
        <v>0</v>
      </c>
      <c r="AN1212" s="397">
        <f t="shared" si="314"/>
        <v>0</v>
      </c>
      <c r="AO1212" s="397">
        <f t="shared" si="314"/>
        <v>0</v>
      </c>
      <c r="AP1212" s="397">
        <f t="shared" si="315"/>
        <v>0</v>
      </c>
      <c r="AQ1212" s="397">
        <f t="shared" si="315"/>
        <v>0</v>
      </c>
      <c r="AR1212" s="397">
        <f t="shared" si="315"/>
        <v>0</v>
      </c>
      <c r="AS1212" s="397">
        <f t="shared" si="312"/>
        <v>0</v>
      </c>
      <c r="AT1212" s="397">
        <f t="shared" si="312"/>
        <v>0</v>
      </c>
      <c r="AU1212" s="397">
        <f t="shared" si="312"/>
        <v>0</v>
      </c>
      <c r="AV1212" s="397">
        <f t="shared" si="312"/>
        <v>0</v>
      </c>
      <c r="AW1212" s="314">
        <f t="shared" si="325"/>
        <v>0</v>
      </c>
    </row>
    <row r="1213" spans="2:49" x14ac:dyDescent="0.25">
      <c r="B1213" s="42"/>
      <c r="C1213" s="265" t="s">
        <v>298</v>
      </c>
      <c r="D1213" s="23">
        <f>IFERROR(VLOOKUP($C1213,'World Cup Players'!B:X,3,FALSE),0)</f>
        <v>0</v>
      </c>
      <c r="E1213" s="30"/>
      <c r="L1213" s="44"/>
      <c r="M1213" s="44"/>
      <c r="N1213" s="44"/>
      <c r="O1213" s="44"/>
      <c r="S1213" s="42"/>
      <c r="T1213" s="265" t="s">
        <v>298</v>
      </c>
      <c r="U1213" s="23">
        <v>0</v>
      </c>
      <c r="V1213" s="30"/>
      <c r="W1213" s="23">
        <v>0</v>
      </c>
      <c r="X1213" s="23">
        <v>0</v>
      </c>
      <c r="Y1213" s="23">
        <v>0</v>
      </c>
      <c r="Z1213" s="23">
        <v>0</v>
      </c>
      <c r="AA1213" s="23">
        <v>0</v>
      </c>
      <c r="AB1213" s="23">
        <v>0</v>
      </c>
      <c r="AC1213" s="44">
        <v>0</v>
      </c>
      <c r="AD1213" s="44">
        <v>0</v>
      </c>
      <c r="AE1213" s="44">
        <v>0</v>
      </c>
      <c r="AF1213" s="44">
        <v>0</v>
      </c>
      <c r="AG1213" s="43">
        <v>0</v>
      </c>
      <c r="AI1213" s="42"/>
      <c r="AJ1213" s="265" t="s">
        <v>298</v>
      </c>
      <c r="AK1213" s="23">
        <v>0</v>
      </c>
      <c r="AL1213" s="30"/>
      <c r="AM1213" s="397">
        <f t="shared" si="313"/>
        <v>0</v>
      </c>
      <c r="AN1213" s="397">
        <f t="shared" si="314"/>
        <v>0</v>
      </c>
      <c r="AO1213" s="397">
        <f t="shared" si="314"/>
        <v>0</v>
      </c>
      <c r="AP1213" s="397">
        <f t="shared" si="315"/>
        <v>0</v>
      </c>
      <c r="AQ1213" s="397">
        <f t="shared" si="315"/>
        <v>0</v>
      </c>
      <c r="AR1213" s="397">
        <f t="shared" si="315"/>
        <v>0</v>
      </c>
      <c r="AS1213" s="397">
        <f t="shared" si="312"/>
        <v>0</v>
      </c>
      <c r="AT1213" s="397">
        <f t="shared" si="312"/>
        <v>0</v>
      </c>
      <c r="AU1213" s="397">
        <f t="shared" si="312"/>
        <v>0</v>
      </c>
      <c r="AV1213" s="397">
        <f t="shared" si="312"/>
        <v>0</v>
      </c>
      <c r="AW1213" s="314">
        <f t="shared" si="325"/>
        <v>0</v>
      </c>
    </row>
    <row r="1214" spans="2:49" x14ac:dyDescent="0.25">
      <c r="B1214" s="24" t="s">
        <v>785</v>
      </c>
      <c r="C1214" s="293"/>
      <c r="D1214" s="35">
        <f t="shared" ref="D1214:I1214" si="326">SUM(D1215:D1244)</f>
        <v>0</v>
      </c>
      <c r="E1214" s="35">
        <f t="shared" si="326"/>
        <v>0</v>
      </c>
      <c r="F1214" s="35">
        <f>SUM(F1215:F1244)</f>
        <v>11445</v>
      </c>
      <c r="G1214" s="35">
        <f t="shared" si="326"/>
        <v>32</v>
      </c>
      <c r="H1214" s="35">
        <f t="shared" si="326"/>
        <v>25</v>
      </c>
      <c r="I1214" s="35">
        <f t="shared" si="326"/>
        <v>13</v>
      </c>
      <c r="J1214" s="35">
        <f>SUM(J1215:J1244)</f>
        <v>6</v>
      </c>
      <c r="K1214" s="35">
        <f>SUM(K1215:K1244)</f>
        <v>0</v>
      </c>
      <c r="L1214" s="35">
        <f>SUM(L1215:L1242)</f>
        <v>18</v>
      </c>
      <c r="M1214" s="35">
        <f>SUM(M1215:M1244)</f>
        <v>13</v>
      </c>
      <c r="N1214" s="35">
        <f>SUM(N1215:N1244)</f>
        <v>55</v>
      </c>
      <c r="O1214" s="35">
        <f>SUM(O1215:O1244)</f>
        <v>24</v>
      </c>
      <c r="P1214" s="43">
        <f t="shared" si="322"/>
        <v>199.49349999999998</v>
      </c>
      <c r="S1214" s="24" t="s">
        <v>785</v>
      </c>
      <c r="T1214" s="293"/>
      <c r="U1214" s="35">
        <v>0</v>
      </c>
      <c r="V1214" s="35">
        <v>0</v>
      </c>
      <c r="W1214" s="35">
        <v>9398</v>
      </c>
      <c r="X1214" s="35">
        <v>25</v>
      </c>
      <c r="Y1214" s="35">
        <v>24</v>
      </c>
      <c r="Z1214" s="35">
        <v>10</v>
      </c>
      <c r="AA1214" s="35">
        <v>4</v>
      </c>
      <c r="AB1214" s="35">
        <v>0</v>
      </c>
      <c r="AC1214" s="35">
        <v>15</v>
      </c>
      <c r="AD1214" s="35">
        <v>12</v>
      </c>
      <c r="AE1214" s="35">
        <v>40</v>
      </c>
      <c r="AF1214" s="35">
        <v>18</v>
      </c>
      <c r="AG1214" s="43">
        <v>166.5034</v>
      </c>
      <c r="AI1214" s="24" t="s">
        <v>785</v>
      </c>
      <c r="AJ1214" s="293"/>
      <c r="AK1214" s="35">
        <v>0</v>
      </c>
      <c r="AL1214" s="35">
        <v>0</v>
      </c>
      <c r="AM1214" s="397">
        <f t="shared" si="313"/>
        <v>2047</v>
      </c>
      <c r="AN1214" s="397">
        <f t="shared" si="314"/>
        <v>7</v>
      </c>
      <c r="AO1214" s="397">
        <f t="shared" si="314"/>
        <v>1</v>
      </c>
      <c r="AP1214" s="397">
        <f t="shared" si="315"/>
        <v>3</v>
      </c>
      <c r="AQ1214" s="397">
        <f t="shared" si="315"/>
        <v>2</v>
      </c>
      <c r="AR1214" s="397">
        <f t="shared" si="315"/>
        <v>0</v>
      </c>
      <c r="AS1214" s="397">
        <f t="shared" si="312"/>
        <v>3</v>
      </c>
      <c r="AT1214" s="397">
        <f t="shared" si="312"/>
        <v>1</v>
      </c>
      <c r="AU1214" s="397">
        <f t="shared" si="312"/>
        <v>15</v>
      </c>
      <c r="AV1214" s="397">
        <f t="shared" si="312"/>
        <v>6</v>
      </c>
      <c r="AW1214" s="314">
        <f t="shared" si="325"/>
        <v>32.990099999999984</v>
      </c>
    </row>
    <row r="1215" spans="2:49" x14ac:dyDescent="0.25">
      <c r="B1215" s="42"/>
      <c r="C1215" s="265" t="s">
        <v>425</v>
      </c>
      <c r="D1215" s="23" t="str">
        <f>IFERROR(VLOOKUP($C1215,'World Cup Players'!B:X,3,FALSE),0)</f>
        <v>fr France</v>
      </c>
      <c r="E1215" s="30"/>
      <c r="F1215" s="23">
        <f>IFERROR(VLOOKUP($C1215,'World Cup Players'!B:X,9,FALSE),0)</f>
        <v>605</v>
      </c>
      <c r="G1215" s="23">
        <f>IFERROR(VLOOKUP($C1215,'World Cup Players'!B:X,11,FALSE),0)</f>
        <v>8</v>
      </c>
      <c r="H1215" s="23">
        <f>IFERROR(VLOOKUP($C1215,'World Cup Players'!B:X,12,FALSE),0)</f>
        <v>3</v>
      </c>
      <c r="I1215" s="23">
        <f>IFERROR(VLOOKUP($C1215,'GAME WINNING GOALS'!A:B,2,FALSE),0)</f>
        <v>4</v>
      </c>
      <c r="J1215" s="23">
        <f>IFERROR(VLOOKUP($C1215,'World Cup Players'!B:X,17,FALSE),0)</f>
        <v>1</v>
      </c>
      <c r="K1215" s="23">
        <f>IFERROR(VLOOKUP($C1215,'World Cup Players'!B:X,18,FALSE),0)</f>
        <v>0</v>
      </c>
      <c r="L1215" s="44">
        <f>IFERROR(VLOOKUP($C1215,'World Cup GK'!B:AE,16,FALSE),0)</f>
        <v>0</v>
      </c>
      <c r="M1215" s="44">
        <f>IFERROR(VLOOKUP($C1215,'World Cup GK'!B:AE,19,FALSE),0)</f>
        <v>0</v>
      </c>
      <c r="N1215" s="44">
        <f>IFERROR(VLOOKUP($C1215,'World Cup GK'!B:AE,14,FALSE),0)</f>
        <v>0</v>
      </c>
      <c r="O1215" s="44">
        <f>IFERROR(VLOOKUP($C1215,'World Cup GK'!B:AE,11,FALSE),0)</f>
        <v>0</v>
      </c>
      <c r="P1215" s="43">
        <f t="shared" si="322"/>
        <v>19.7715</v>
      </c>
      <c r="S1215" s="42"/>
      <c r="T1215" s="265" t="s">
        <v>425</v>
      </c>
      <c r="U1215" s="23" t="s">
        <v>1420</v>
      </c>
      <c r="V1215" s="30"/>
      <c r="W1215" s="23">
        <v>439</v>
      </c>
      <c r="X1215" s="23">
        <v>7</v>
      </c>
      <c r="Y1215" s="23">
        <v>2</v>
      </c>
      <c r="Z1215" s="23">
        <v>3</v>
      </c>
      <c r="AA1215" s="23">
        <v>0</v>
      </c>
      <c r="AB1215" s="23">
        <v>0</v>
      </c>
      <c r="AC1215" s="44">
        <v>0</v>
      </c>
      <c r="AD1215" s="44">
        <v>0</v>
      </c>
      <c r="AE1215" s="44">
        <v>0</v>
      </c>
      <c r="AF1215" s="44">
        <v>0</v>
      </c>
      <c r="AG1215" s="43">
        <v>15.643699999999999</v>
      </c>
      <c r="AI1215" s="42"/>
      <c r="AJ1215" s="265" t="s">
        <v>425</v>
      </c>
      <c r="AK1215" s="23" t="s">
        <v>1420</v>
      </c>
      <c r="AL1215" s="30"/>
      <c r="AM1215" s="397">
        <f t="shared" si="313"/>
        <v>166</v>
      </c>
      <c r="AN1215" s="397">
        <f t="shared" si="314"/>
        <v>1</v>
      </c>
      <c r="AO1215" s="397">
        <f t="shared" si="314"/>
        <v>1</v>
      </c>
      <c r="AP1215" s="397">
        <f t="shared" si="315"/>
        <v>1</v>
      </c>
      <c r="AQ1215" s="397">
        <f t="shared" si="315"/>
        <v>1</v>
      </c>
      <c r="AR1215" s="397">
        <f t="shared" si="315"/>
        <v>0</v>
      </c>
      <c r="AS1215" s="397">
        <f t="shared" si="312"/>
        <v>0</v>
      </c>
      <c r="AT1215" s="397">
        <f t="shared" si="312"/>
        <v>0</v>
      </c>
      <c r="AU1215" s="397">
        <f t="shared" si="312"/>
        <v>0</v>
      </c>
      <c r="AV1215" s="397">
        <f t="shared" si="312"/>
        <v>0</v>
      </c>
      <c r="AW1215" s="314">
        <f t="shared" si="325"/>
        <v>4.1278000000000006</v>
      </c>
    </row>
    <row r="1216" spans="2:49" x14ac:dyDescent="0.25">
      <c r="B1216" s="42"/>
      <c r="C1216" s="265" t="s">
        <v>5</v>
      </c>
      <c r="D1216" s="23" t="str">
        <f>IFERROR(VLOOKUP($C1216,'World Cup Players'!B:X,3,FALSE),0)</f>
        <v>eng England</v>
      </c>
      <c r="E1216" s="30"/>
      <c r="F1216" s="23">
        <f>IFERROR(VLOOKUP($C1216,'World Cup Players'!B:X,9,FALSE),0)</f>
        <v>652</v>
      </c>
      <c r="G1216" s="23">
        <f>IFERROR(VLOOKUP($C1216,'World Cup Players'!B:X,11,FALSE),0)</f>
        <v>6</v>
      </c>
      <c r="H1216" s="23">
        <f>IFERROR(VLOOKUP($C1216,'World Cup Players'!B:X,12,FALSE),0)</f>
        <v>1</v>
      </c>
      <c r="I1216" s="23">
        <f>IFERROR(VLOOKUP($C1216,'GAME WINNING GOALS'!A:B,2,FALSE),0)</f>
        <v>2</v>
      </c>
      <c r="J1216" s="23">
        <f>IFERROR(VLOOKUP($C1216,'World Cup Players'!B:X,17,FALSE),0)</f>
        <v>0</v>
      </c>
      <c r="K1216" s="23">
        <f>IFERROR(VLOOKUP($C1216,'World Cup Players'!B:X,18,FALSE),0)</f>
        <v>0</v>
      </c>
      <c r="L1216" s="44">
        <f>IFERROR(VLOOKUP($C1216,'World Cup GK'!B:AE,16,FALSE),0)</f>
        <v>0</v>
      </c>
      <c r="M1216" s="44">
        <f>IFERROR(VLOOKUP($C1216,'World Cup GK'!B:AE,19,FALSE),0)</f>
        <v>0</v>
      </c>
      <c r="N1216" s="44">
        <f>IFERROR(VLOOKUP($C1216,'World Cup GK'!B:AE,14,FALSE),0)</f>
        <v>0</v>
      </c>
      <c r="O1216" s="44">
        <f>IFERROR(VLOOKUP($C1216,'World Cup GK'!B:AE,11,FALSE),0)</f>
        <v>0</v>
      </c>
      <c r="P1216" s="43">
        <f t="shared" si="322"/>
        <v>14.4116</v>
      </c>
      <c r="S1216" s="42"/>
      <c r="T1216" s="265" t="s">
        <v>5</v>
      </c>
      <c r="U1216" s="23" t="s">
        <v>1542</v>
      </c>
      <c r="V1216" s="30"/>
      <c r="W1216" s="23">
        <v>442</v>
      </c>
      <c r="X1216" s="23">
        <v>6</v>
      </c>
      <c r="Y1216" s="23">
        <v>1</v>
      </c>
      <c r="Z1216" s="23">
        <v>2</v>
      </c>
      <c r="AA1216" s="23">
        <v>0</v>
      </c>
      <c r="AB1216" s="23">
        <v>0</v>
      </c>
      <c r="AC1216" s="44">
        <v>0</v>
      </c>
      <c r="AD1216" s="44">
        <v>0</v>
      </c>
      <c r="AE1216" s="44">
        <v>0</v>
      </c>
      <c r="AF1216" s="44">
        <v>0</v>
      </c>
      <c r="AG1216" s="43">
        <v>12.6686</v>
      </c>
      <c r="AI1216" s="42"/>
      <c r="AJ1216" s="265" t="s">
        <v>5</v>
      </c>
      <c r="AK1216" s="23" t="s">
        <v>1542</v>
      </c>
      <c r="AL1216" s="30"/>
      <c r="AM1216" s="397">
        <f t="shared" si="313"/>
        <v>210</v>
      </c>
      <c r="AN1216" s="397">
        <f t="shared" si="314"/>
        <v>0</v>
      </c>
      <c r="AO1216" s="397">
        <f t="shared" si="314"/>
        <v>0</v>
      </c>
      <c r="AP1216" s="397">
        <f t="shared" si="315"/>
        <v>0</v>
      </c>
      <c r="AQ1216" s="397">
        <f t="shared" si="315"/>
        <v>0</v>
      </c>
      <c r="AR1216" s="397">
        <f t="shared" si="315"/>
        <v>0</v>
      </c>
      <c r="AS1216" s="397">
        <f t="shared" si="312"/>
        <v>0</v>
      </c>
      <c r="AT1216" s="397">
        <f t="shared" si="312"/>
        <v>0</v>
      </c>
      <c r="AU1216" s="397">
        <f t="shared" si="312"/>
        <v>0</v>
      </c>
      <c r="AV1216" s="397">
        <f t="shared" si="312"/>
        <v>0</v>
      </c>
      <c r="AW1216" s="314">
        <f t="shared" si="325"/>
        <v>1.7430000000000003</v>
      </c>
    </row>
    <row r="1217" spans="2:49" x14ac:dyDescent="0.25">
      <c r="B1217" s="42"/>
      <c r="C1217" s="265" t="s">
        <v>613</v>
      </c>
      <c r="D1217" s="23" t="str">
        <f>IFERROR(VLOOKUP($C1217,'World Cup Players'!B:X,3,FALSE),0)</f>
        <v>de Germany</v>
      </c>
      <c r="E1217" s="30"/>
      <c r="F1217" s="23">
        <f>IFERROR(VLOOKUP($C1217,'World Cup Players'!B:X,9,FALSE),0)</f>
        <v>361</v>
      </c>
      <c r="G1217" s="23">
        <f>IFERROR(VLOOKUP($C1217,'World Cup Players'!B:X,11,FALSE),0)</f>
        <v>0</v>
      </c>
      <c r="H1217" s="23">
        <f>IFERROR(VLOOKUP($C1217,'World Cup Players'!B:X,12,FALSE),0)</f>
        <v>3</v>
      </c>
      <c r="I1217" s="23">
        <f>IFERROR(VLOOKUP($C1217,'GAME WINNING GOALS'!A:B,2,FALSE),0)</f>
        <v>0</v>
      </c>
      <c r="J1217" s="23">
        <f>IFERROR(VLOOKUP($C1217,'World Cup Players'!B:X,17,FALSE),0)</f>
        <v>0</v>
      </c>
      <c r="K1217" s="23">
        <f>IFERROR(VLOOKUP($C1217,'World Cup Players'!B:X,18,FALSE),0)</f>
        <v>0</v>
      </c>
      <c r="L1217" s="44">
        <f>IFERROR(VLOOKUP($C1217,'World Cup GK'!B:AE,16,FALSE),0)</f>
        <v>0</v>
      </c>
      <c r="M1217" s="44">
        <f>IFERROR(VLOOKUP($C1217,'World Cup GK'!B:AE,19,FALSE),0)</f>
        <v>0</v>
      </c>
      <c r="N1217" s="44">
        <f>IFERROR(VLOOKUP($C1217,'World Cup GK'!B:AE,14,FALSE),0)</f>
        <v>0</v>
      </c>
      <c r="O1217" s="44">
        <f>IFERROR(VLOOKUP($C1217,'World Cup GK'!B:AE,11,FALSE),0)</f>
        <v>0</v>
      </c>
      <c r="P1217" s="43">
        <f t="shared" si="322"/>
        <v>5.9962999999999997</v>
      </c>
      <c r="S1217" s="42"/>
      <c r="T1217" s="265" t="s">
        <v>613</v>
      </c>
      <c r="U1217" s="23" t="s">
        <v>634</v>
      </c>
      <c r="V1217" s="30"/>
      <c r="W1217" s="23">
        <v>361</v>
      </c>
      <c r="X1217" s="23">
        <v>0</v>
      </c>
      <c r="Y1217" s="23">
        <v>3</v>
      </c>
      <c r="Z1217" s="23">
        <v>0</v>
      </c>
      <c r="AA1217" s="23">
        <v>0</v>
      </c>
      <c r="AB1217" s="23">
        <v>0</v>
      </c>
      <c r="AC1217" s="44">
        <v>0</v>
      </c>
      <c r="AD1217" s="44">
        <v>0</v>
      </c>
      <c r="AE1217" s="44">
        <v>0</v>
      </c>
      <c r="AF1217" s="44">
        <v>0</v>
      </c>
      <c r="AG1217" s="43">
        <v>5.9962999999999997</v>
      </c>
      <c r="AI1217" s="42"/>
      <c r="AJ1217" s="265" t="s">
        <v>613</v>
      </c>
      <c r="AK1217" s="23" t="s">
        <v>634</v>
      </c>
      <c r="AL1217" s="30"/>
      <c r="AM1217" s="397">
        <f t="shared" si="313"/>
        <v>0</v>
      </c>
      <c r="AN1217" s="397">
        <f t="shared" si="314"/>
        <v>0</v>
      </c>
      <c r="AO1217" s="397">
        <f t="shared" si="314"/>
        <v>0</v>
      </c>
      <c r="AP1217" s="397">
        <f t="shared" si="315"/>
        <v>0</v>
      </c>
      <c r="AQ1217" s="397">
        <f t="shared" si="315"/>
        <v>0</v>
      </c>
      <c r="AR1217" s="397">
        <f t="shared" si="315"/>
        <v>0</v>
      </c>
      <c r="AS1217" s="397">
        <f t="shared" si="312"/>
        <v>0</v>
      </c>
      <c r="AT1217" s="397">
        <f t="shared" si="312"/>
        <v>0</v>
      </c>
      <c r="AU1217" s="397">
        <f t="shared" si="312"/>
        <v>0</v>
      </c>
      <c r="AV1217" s="397">
        <f t="shared" si="312"/>
        <v>0</v>
      </c>
      <c r="AW1217" s="314">
        <f t="shared" si="316"/>
        <v>0</v>
      </c>
    </row>
    <row r="1218" spans="2:49" x14ac:dyDescent="0.25">
      <c r="B1218" s="42"/>
      <c r="C1218" s="265" t="s">
        <v>405</v>
      </c>
      <c r="D1218" s="23" t="str">
        <f>IFERROR(VLOOKUP($C1218,'World Cup Players'!B:X,3,FALSE),0)</f>
        <v>fr France</v>
      </c>
      <c r="E1218" s="30"/>
      <c r="F1218" s="23">
        <f>IFERROR(VLOOKUP($C1218,'World Cup Players'!B:X,9,FALSE),0)</f>
        <v>547</v>
      </c>
      <c r="G1218" s="23">
        <f>IFERROR(VLOOKUP($C1218,'World Cup Players'!B:X,11,FALSE),0)</f>
        <v>5</v>
      </c>
      <c r="H1218" s="23">
        <f>IFERROR(VLOOKUP($C1218,'World Cup Players'!B:X,12,FALSE),0)</f>
        <v>2</v>
      </c>
      <c r="I1218" s="23">
        <f>IFERROR(VLOOKUP($C1218,'GAME WINNING GOALS'!A:B,2,FALSE),0)</f>
        <v>1</v>
      </c>
      <c r="J1218" s="23">
        <f>IFERROR(VLOOKUP($C1218,'World Cup Players'!B:X,17,FALSE),0)</f>
        <v>0</v>
      </c>
      <c r="K1218" s="23">
        <f>IFERROR(VLOOKUP($C1218,'World Cup Players'!B:X,18,FALSE),0)</f>
        <v>0</v>
      </c>
      <c r="L1218" s="44">
        <f>IFERROR(VLOOKUP($C1218,'World Cup GK'!B:AE,16,FALSE),0)</f>
        <v>0</v>
      </c>
      <c r="M1218" s="44">
        <f>IFERROR(VLOOKUP($C1218,'World Cup GK'!B:AE,19,FALSE),0)</f>
        <v>0</v>
      </c>
      <c r="N1218" s="44">
        <f>IFERROR(VLOOKUP($C1218,'World Cup GK'!B:AE,14,FALSE),0)</f>
        <v>0</v>
      </c>
      <c r="O1218" s="44">
        <f>IFERROR(VLOOKUP($C1218,'World Cup GK'!B:AE,11,FALSE),0)</f>
        <v>0</v>
      </c>
      <c r="P1218" s="43">
        <f t="shared" si="322"/>
        <v>12.540099999999999</v>
      </c>
      <c r="S1218" s="42"/>
      <c r="T1218" s="265" t="s">
        <v>405</v>
      </c>
      <c r="U1218" s="23" t="s">
        <v>1420</v>
      </c>
      <c r="V1218" s="30"/>
      <c r="W1218" s="23">
        <v>367</v>
      </c>
      <c r="X1218" s="23">
        <v>4</v>
      </c>
      <c r="Y1218" s="23">
        <v>2</v>
      </c>
      <c r="Z1218" s="23">
        <v>1</v>
      </c>
      <c r="AA1218" s="23">
        <v>0</v>
      </c>
      <c r="AB1218" s="23">
        <v>0</v>
      </c>
      <c r="AC1218" s="44">
        <v>0</v>
      </c>
      <c r="AD1218" s="44">
        <v>0</v>
      </c>
      <c r="AE1218" s="44">
        <v>0</v>
      </c>
      <c r="AF1218" s="44">
        <v>0</v>
      </c>
      <c r="AG1218" s="43">
        <v>10.046099999999999</v>
      </c>
      <c r="AI1218" s="42"/>
      <c r="AJ1218" s="265" t="s">
        <v>405</v>
      </c>
      <c r="AK1218" s="23" t="s">
        <v>1420</v>
      </c>
      <c r="AL1218" s="30"/>
      <c r="AM1218" s="397">
        <f t="shared" si="313"/>
        <v>180</v>
      </c>
      <c r="AN1218" s="397">
        <f t="shared" si="314"/>
        <v>1</v>
      </c>
      <c r="AO1218" s="397">
        <f t="shared" si="314"/>
        <v>0</v>
      </c>
      <c r="AP1218" s="397">
        <f t="shared" si="315"/>
        <v>0</v>
      </c>
      <c r="AQ1218" s="397">
        <f t="shared" si="315"/>
        <v>0</v>
      </c>
      <c r="AR1218" s="397">
        <f t="shared" si="315"/>
        <v>0</v>
      </c>
      <c r="AS1218" s="397">
        <f t="shared" si="312"/>
        <v>0</v>
      </c>
      <c r="AT1218" s="397">
        <f t="shared" si="312"/>
        <v>0</v>
      </c>
      <c r="AU1218" s="397">
        <f t="shared" si="312"/>
        <v>0</v>
      </c>
      <c r="AV1218" s="397">
        <f t="shared" si="312"/>
        <v>0</v>
      </c>
      <c r="AW1218" s="314">
        <f t="shared" ref="AW1218:AW1220" si="327">P1218-AG1218</f>
        <v>2.4939999999999998</v>
      </c>
    </row>
    <row r="1219" spans="2:49" x14ac:dyDescent="0.25">
      <c r="B1219" s="42"/>
      <c r="C1219" s="265" t="s">
        <v>359</v>
      </c>
      <c r="D1219" s="23" t="str">
        <f>IFERROR(VLOOKUP($C1219,'World Cup Players'!B:X,3,FALSE),0)</f>
        <v>eng England</v>
      </c>
      <c r="E1219" s="30"/>
      <c r="F1219" s="23">
        <f>IFERROR(VLOOKUP($C1219,'World Cup Players'!B:X,9,FALSE),0)</f>
        <v>268</v>
      </c>
      <c r="G1219" s="23">
        <f>IFERROR(VLOOKUP($C1219,'World Cup Players'!B:X,11,FALSE),0)</f>
        <v>0</v>
      </c>
      <c r="H1219" s="23">
        <f>IFERROR(VLOOKUP($C1219,'World Cup Players'!B:X,12,FALSE),0)</f>
        <v>3</v>
      </c>
      <c r="I1219" s="23">
        <f>IFERROR(VLOOKUP($C1219,'GAME WINNING GOALS'!A:B,2,FALSE),0)</f>
        <v>0</v>
      </c>
      <c r="J1219" s="23">
        <f>IFERROR(VLOOKUP($C1219,'World Cup Players'!B:X,17,FALSE),0)</f>
        <v>0</v>
      </c>
      <c r="K1219" s="23">
        <f>IFERROR(VLOOKUP($C1219,'World Cup Players'!B:X,18,FALSE),0)</f>
        <v>0</v>
      </c>
      <c r="L1219" s="44">
        <f>IFERROR(VLOOKUP($C1219,'World Cup GK'!B:AE,16,FALSE),0)</f>
        <v>0</v>
      </c>
      <c r="M1219" s="44">
        <f>IFERROR(VLOOKUP($C1219,'World Cup GK'!B:AE,19,FALSE),0)</f>
        <v>0</v>
      </c>
      <c r="N1219" s="44">
        <f>IFERROR(VLOOKUP($C1219,'World Cup GK'!B:AE,14,FALSE),0)</f>
        <v>0</v>
      </c>
      <c r="O1219" s="44">
        <f>IFERROR(VLOOKUP($C1219,'World Cup GK'!B:AE,11,FALSE),0)</f>
        <v>0</v>
      </c>
      <c r="P1219" s="43">
        <f t="shared" si="322"/>
        <v>5.2244000000000002</v>
      </c>
      <c r="S1219" s="42"/>
      <c r="T1219" s="265" t="s">
        <v>359</v>
      </c>
      <c r="U1219" s="23" t="s">
        <v>1542</v>
      </c>
      <c r="V1219" s="30"/>
      <c r="W1219" s="23">
        <v>193</v>
      </c>
      <c r="X1219" s="23">
        <v>0</v>
      </c>
      <c r="Y1219" s="23">
        <v>3</v>
      </c>
      <c r="Z1219" s="23">
        <v>0</v>
      </c>
      <c r="AA1219" s="23">
        <v>0</v>
      </c>
      <c r="AB1219" s="23">
        <v>0</v>
      </c>
      <c r="AC1219" s="44">
        <v>0</v>
      </c>
      <c r="AD1219" s="44">
        <v>0</v>
      </c>
      <c r="AE1219" s="44">
        <v>0</v>
      </c>
      <c r="AF1219" s="44">
        <v>0</v>
      </c>
      <c r="AG1219" s="43">
        <v>4.6019000000000005</v>
      </c>
      <c r="AI1219" s="42"/>
      <c r="AJ1219" s="265" t="s">
        <v>359</v>
      </c>
      <c r="AK1219" s="23" t="s">
        <v>1542</v>
      </c>
      <c r="AL1219" s="30"/>
      <c r="AM1219" s="397">
        <f t="shared" si="313"/>
        <v>75</v>
      </c>
      <c r="AN1219" s="397">
        <f t="shared" si="314"/>
        <v>0</v>
      </c>
      <c r="AO1219" s="397">
        <f t="shared" si="314"/>
        <v>0</v>
      </c>
      <c r="AP1219" s="397">
        <f t="shared" si="315"/>
        <v>0</v>
      </c>
      <c r="AQ1219" s="397">
        <f t="shared" si="315"/>
        <v>0</v>
      </c>
      <c r="AR1219" s="397">
        <f t="shared" si="315"/>
        <v>0</v>
      </c>
      <c r="AS1219" s="397">
        <f t="shared" si="312"/>
        <v>0</v>
      </c>
      <c r="AT1219" s="397">
        <f t="shared" si="312"/>
        <v>0</v>
      </c>
      <c r="AU1219" s="397">
        <f t="shared" si="312"/>
        <v>0</v>
      </c>
      <c r="AV1219" s="397">
        <f t="shared" si="312"/>
        <v>0</v>
      </c>
      <c r="AW1219" s="314">
        <f t="shared" si="327"/>
        <v>0.62249999999999961</v>
      </c>
    </row>
    <row r="1220" spans="2:49" x14ac:dyDescent="0.25">
      <c r="B1220" s="42"/>
      <c r="C1220" s="265" t="s">
        <v>467</v>
      </c>
      <c r="D1220" s="23" t="str">
        <f>IFERROR(VLOOKUP($C1220,'World Cup Players'!B:X,3,FALSE),0)</f>
        <v>es Spain</v>
      </c>
      <c r="E1220" s="30"/>
      <c r="F1220" s="23">
        <f>IFERROR(VLOOKUP($C1220,'World Cup Players'!B:X,9,FALSE),0)</f>
        <v>626</v>
      </c>
      <c r="G1220" s="23">
        <f>IFERROR(VLOOKUP($C1220,'World Cup Players'!B:X,11,FALSE),0)</f>
        <v>0</v>
      </c>
      <c r="H1220" s="23">
        <f>IFERROR(VLOOKUP($C1220,'World Cup Players'!B:X,12,FALSE),0)</f>
        <v>0</v>
      </c>
      <c r="I1220" s="23">
        <f>IFERROR(VLOOKUP($C1220,'GAME WINNING GOALS'!A:B,2,FALSE),0)</f>
        <v>0</v>
      </c>
      <c r="J1220" s="23">
        <f>IFERROR(VLOOKUP($C1220,'World Cup Players'!B:X,17,FALSE),0)</f>
        <v>0</v>
      </c>
      <c r="K1220" s="23">
        <f>IFERROR(VLOOKUP($C1220,'World Cup Players'!B:X,18,FALSE),0)</f>
        <v>0</v>
      </c>
      <c r="L1220" s="44">
        <f>IFERROR(VLOOKUP($C1220,'World Cup GK'!B:AE,16,FALSE),0)</f>
        <v>0</v>
      </c>
      <c r="M1220" s="44">
        <f>IFERROR(VLOOKUP($C1220,'World Cup GK'!B:AE,19,FALSE),0)</f>
        <v>0</v>
      </c>
      <c r="N1220" s="44">
        <f>IFERROR(VLOOKUP($C1220,'World Cup GK'!B:AE,14,FALSE),0)</f>
        <v>0</v>
      </c>
      <c r="O1220" s="44">
        <f>IFERROR(VLOOKUP($C1220,'World Cup GK'!B:AE,11,FALSE),0)</f>
        <v>0</v>
      </c>
      <c r="P1220" s="43">
        <f t="shared" si="322"/>
        <v>5.1958000000000002</v>
      </c>
      <c r="S1220" s="42"/>
      <c r="T1220" s="265" t="s">
        <v>467</v>
      </c>
      <c r="U1220" s="23" t="s">
        <v>1275</v>
      </c>
      <c r="V1220" s="30"/>
      <c r="W1220" s="23">
        <v>446</v>
      </c>
      <c r="X1220" s="23">
        <v>0</v>
      </c>
      <c r="Y1220" s="23">
        <v>0</v>
      </c>
      <c r="Z1220" s="23">
        <v>0</v>
      </c>
      <c r="AA1220" s="23">
        <v>0</v>
      </c>
      <c r="AB1220" s="23">
        <v>0</v>
      </c>
      <c r="AC1220" s="44">
        <v>0</v>
      </c>
      <c r="AD1220" s="44">
        <v>0</v>
      </c>
      <c r="AE1220" s="44">
        <v>0</v>
      </c>
      <c r="AF1220" s="44">
        <v>0</v>
      </c>
      <c r="AG1220" s="43">
        <v>3.7018</v>
      </c>
      <c r="AI1220" s="42"/>
      <c r="AJ1220" s="265" t="s">
        <v>467</v>
      </c>
      <c r="AK1220" s="23" t="s">
        <v>1275</v>
      </c>
      <c r="AL1220" s="30"/>
      <c r="AM1220" s="397">
        <f t="shared" si="313"/>
        <v>180</v>
      </c>
      <c r="AN1220" s="397">
        <f t="shared" si="314"/>
        <v>0</v>
      </c>
      <c r="AO1220" s="397">
        <f t="shared" si="314"/>
        <v>0</v>
      </c>
      <c r="AP1220" s="397">
        <f t="shared" si="315"/>
        <v>0</v>
      </c>
      <c r="AQ1220" s="397">
        <f t="shared" si="315"/>
        <v>0</v>
      </c>
      <c r="AR1220" s="397">
        <f t="shared" si="315"/>
        <v>0</v>
      </c>
      <c r="AS1220" s="397">
        <f t="shared" si="312"/>
        <v>0</v>
      </c>
      <c r="AT1220" s="397">
        <f t="shared" si="312"/>
        <v>0</v>
      </c>
      <c r="AU1220" s="397">
        <f t="shared" si="312"/>
        <v>0</v>
      </c>
      <c r="AV1220" s="397">
        <f t="shared" si="312"/>
        <v>0</v>
      </c>
      <c r="AW1220" s="314">
        <f t="shared" si="327"/>
        <v>1.4940000000000002</v>
      </c>
    </row>
    <row r="1221" spans="2:49" x14ac:dyDescent="0.25">
      <c r="B1221" s="42"/>
      <c r="C1221" s="265" t="s">
        <v>491</v>
      </c>
      <c r="D1221" s="23" t="str">
        <f>IFERROR(VLOOKUP($C1221,'World Cup Players'!B:X,3,FALSE),0)</f>
        <v>pt Portugal</v>
      </c>
      <c r="E1221" s="30"/>
      <c r="F1221" s="23">
        <f>IFERROR(VLOOKUP($C1221,'World Cup Players'!B:X,9,FALSE),0)</f>
        <v>422</v>
      </c>
      <c r="G1221" s="23">
        <f>IFERROR(VLOOKUP($C1221,'World Cup Players'!B:X,11,FALSE),0)</f>
        <v>0</v>
      </c>
      <c r="H1221" s="23">
        <f>IFERROR(VLOOKUP($C1221,'World Cup Players'!B:X,12,FALSE),0)</f>
        <v>1</v>
      </c>
      <c r="I1221" s="23">
        <f>IFERROR(VLOOKUP($C1221,'GAME WINNING GOALS'!A:B,2,FALSE),0)</f>
        <v>0</v>
      </c>
      <c r="J1221" s="23">
        <f>IFERROR(VLOOKUP($C1221,'World Cup Players'!B:X,17,FALSE),0)</f>
        <v>0</v>
      </c>
      <c r="K1221" s="23">
        <f>IFERROR(VLOOKUP($C1221,'World Cup Players'!B:X,18,FALSE),0)</f>
        <v>0</v>
      </c>
      <c r="L1221" s="44">
        <f>IFERROR(VLOOKUP($C1221,'World Cup GK'!B:AE,16,FALSE),0)</f>
        <v>0</v>
      </c>
      <c r="M1221" s="44">
        <f>IFERROR(VLOOKUP($C1221,'World Cup GK'!B:AE,19,FALSE),0)</f>
        <v>0</v>
      </c>
      <c r="N1221" s="44">
        <f>IFERROR(VLOOKUP($C1221,'World Cup GK'!B:AE,14,FALSE),0)</f>
        <v>0</v>
      </c>
      <c r="O1221" s="44">
        <f>IFERROR(VLOOKUP($C1221,'World Cup GK'!B:AE,11,FALSE),0)</f>
        <v>0</v>
      </c>
      <c r="P1221" s="43">
        <f t="shared" si="322"/>
        <v>4.5026000000000002</v>
      </c>
      <c r="S1221" s="42"/>
      <c r="T1221" s="265" t="s">
        <v>491</v>
      </c>
      <c r="U1221" s="23" t="s">
        <v>1545</v>
      </c>
      <c r="V1221" s="30"/>
      <c r="W1221" s="23">
        <v>422</v>
      </c>
      <c r="X1221" s="23">
        <v>0</v>
      </c>
      <c r="Y1221" s="23">
        <v>1</v>
      </c>
      <c r="Z1221" s="23">
        <v>0</v>
      </c>
      <c r="AA1221" s="23">
        <v>0</v>
      </c>
      <c r="AB1221" s="23">
        <v>0</v>
      </c>
      <c r="AC1221" s="44">
        <v>0</v>
      </c>
      <c r="AD1221" s="44">
        <v>0</v>
      </c>
      <c r="AE1221" s="44">
        <v>0</v>
      </c>
      <c r="AF1221" s="44">
        <v>0</v>
      </c>
      <c r="AG1221" s="43">
        <v>4.5026000000000002</v>
      </c>
      <c r="AI1221" s="42"/>
      <c r="AJ1221" s="265" t="s">
        <v>491</v>
      </c>
      <c r="AK1221" s="23" t="s">
        <v>1545</v>
      </c>
      <c r="AL1221" s="30"/>
      <c r="AM1221" s="397">
        <f t="shared" si="313"/>
        <v>0</v>
      </c>
      <c r="AN1221" s="397">
        <f t="shared" si="314"/>
        <v>0</v>
      </c>
      <c r="AO1221" s="397">
        <f t="shared" si="314"/>
        <v>0</v>
      </c>
      <c r="AP1221" s="397">
        <f t="shared" si="315"/>
        <v>0</v>
      </c>
      <c r="AQ1221" s="397">
        <f t="shared" si="315"/>
        <v>0</v>
      </c>
      <c r="AR1221" s="397">
        <f t="shared" si="315"/>
        <v>0</v>
      </c>
      <c r="AS1221" s="397">
        <f t="shared" si="315"/>
        <v>0</v>
      </c>
      <c r="AT1221" s="397">
        <f t="shared" si="315"/>
        <v>0</v>
      </c>
      <c r="AU1221" s="397">
        <f t="shared" si="315"/>
        <v>0</v>
      </c>
      <c r="AV1221" s="397">
        <f t="shared" si="315"/>
        <v>0</v>
      </c>
      <c r="AW1221" s="314">
        <f t="shared" si="316"/>
        <v>0</v>
      </c>
    </row>
    <row r="1222" spans="2:49" x14ac:dyDescent="0.25">
      <c r="B1222" s="42"/>
      <c r="C1222" s="265" t="s">
        <v>706</v>
      </c>
      <c r="D1222" s="23" t="str">
        <f>IFERROR(VLOOKUP($C1222,'World Cup Players'!B:X,3,FALSE),0)</f>
        <v>ar Argentina</v>
      </c>
      <c r="E1222" s="30"/>
      <c r="F1222" s="23">
        <f>IFERROR(VLOOKUP($C1222,'World Cup Players'!B:X,9,FALSE),0)</f>
        <v>630</v>
      </c>
      <c r="G1222" s="23">
        <f>IFERROR(VLOOKUP($C1222,'World Cup Players'!B:X,11,FALSE),0)</f>
        <v>1</v>
      </c>
      <c r="H1222" s="23">
        <f>IFERROR(VLOOKUP($C1222,'World Cup Players'!B:X,12,FALSE),0)</f>
        <v>1</v>
      </c>
      <c r="I1222" s="23">
        <f>IFERROR(VLOOKUP($C1222,'GAME WINNING GOALS'!A:B,2,FALSE),0)</f>
        <v>0</v>
      </c>
      <c r="J1222" s="23">
        <f>IFERROR(VLOOKUP($C1222,'World Cup Players'!B:X,17,FALSE),0)</f>
        <v>0</v>
      </c>
      <c r="K1222" s="23">
        <f>IFERROR(VLOOKUP($C1222,'World Cup Players'!B:X,18,FALSE),0)</f>
        <v>0</v>
      </c>
      <c r="L1222" s="44">
        <f>IFERROR(VLOOKUP($C1222,'World Cup GK'!B:AE,16,FALSE),0)</f>
        <v>0</v>
      </c>
      <c r="M1222" s="44">
        <f>IFERROR(VLOOKUP($C1222,'World Cup GK'!B:AE,19,FALSE),0)</f>
        <v>0</v>
      </c>
      <c r="N1222" s="44">
        <f>IFERROR(VLOOKUP($C1222,'World Cup GK'!B:AE,14,FALSE),0)</f>
        <v>0</v>
      </c>
      <c r="O1222" s="44">
        <f>IFERROR(VLOOKUP($C1222,'World Cup GK'!B:AE,11,FALSE),0)</f>
        <v>0</v>
      </c>
      <c r="P1222" s="43">
        <f t="shared" si="322"/>
        <v>7.2290000000000001</v>
      </c>
      <c r="S1222" s="42"/>
      <c r="T1222" s="265" t="s">
        <v>706</v>
      </c>
      <c r="U1222" s="23" t="s">
        <v>1404</v>
      </c>
      <c r="V1222" s="30"/>
      <c r="W1222" s="23">
        <v>420</v>
      </c>
      <c r="X1222" s="23">
        <v>0</v>
      </c>
      <c r="Y1222" s="23">
        <v>1</v>
      </c>
      <c r="Z1222" s="23">
        <v>0</v>
      </c>
      <c r="AA1222" s="23">
        <v>0</v>
      </c>
      <c r="AB1222" s="23">
        <v>0</v>
      </c>
      <c r="AC1222" s="44">
        <v>0</v>
      </c>
      <c r="AD1222" s="44">
        <v>0</v>
      </c>
      <c r="AE1222" s="44">
        <v>0</v>
      </c>
      <c r="AF1222" s="44">
        <v>0</v>
      </c>
      <c r="AG1222" s="43">
        <v>4.4860000000000007</v>
      </c>
      <c r="AI1222" s="42"/>
      <c r="AJ1222" s="265" t="s">
        <v>706</v>
      </c>
      <c r="AK1222" s="23" t="s">
        <v>1404</v>
      </c>
      <c r="AL1222" s="30"/>
      <c r="AM1222" s="397">
        <f t="shared" ref="AM1222:AM1272" si="328">F1222-W1222</f>
        <v>210</v>
      </c>
      <c r="AN1222" s="397">
        <f t="shared" ref="AN1222:AO1272" si="329">G1222-X1222</f>
        <v>1</v>
      </c>
      <c r="AO1222" s="397">
        <f t="shared" si="329"/>
        <v>0</v>
      </c>
      <c r="AP1222" s="397">
        <f t="shared" ref="AP1222:AT1272" si="330">I1222-Z1222</f>
        <v>0</v>
      </c>
      <c r="AQ1222" s="397">
        <f t="shared" si="330"/>
        <v>0</v>
      </c>
      <c r="AR1222" s="397">
        <f t="shared" si="330"/>
        <v>0</v>
      </c>
      <c r="AS1222" s="397">
        <f t="shared" si="330"/>
        <v>0</v>
      </c>
      <c r="AT1222" s="397">
        <f t="shared" si="330"/>
        <v>0</v>
      </c>
      <c r="AU1222" s="397">
        <f t="shared" ref="AU1222:AV1272" si="331">N1222-AE1222</f>
        <v>0</v>
      </c>
      <c r="AV1222" s="397">
        <f t="shared" si="331"/>
        <v>0</v>
      </c>
      <c r="AW1222" s="314">
        <f>P1222-AG1222</f>
        <v>2.7429999999999994</v>
      </c>
    </row>
    <row r="1223" spans="2:49" x14ac:dyDescent="0.25">
      <c r="B1223" s="42"/>
      <c r="C1223" s="265" t="s">
        <v>707</v>
      </c>
      <c r="D1223" s="23" t="str">
        <f>IFERROR(VLOOKUP($C1223,'World Cup Players'!B:X,3,FALSE),0)</f>
        <v>eg Egypt</v>
      </c>
      <c r="E1223" s="30"/>
      <c r="F1223" s="23">
        <f>IFERROR(VLOOKUP($C1223,'World Cup Players'!B:X,9,FALSE),0)</f>
        <v>425</v>
      </c>
      <c r="G1223" s="23">
        <f>IFERROR(VLOOKUP($C1223,'World Cup Players'!B:X,11,FALSE),0)</f>
        <v>1</v>
      </c>
      <c r="H1223" s="23">
        <f>IFERROR(VLOOKUP($C1223,'World Cup Players'!B:X,12,FALSE),0)</f>
        <v>2</v>
      </c>
      <c r="I1223" s="23">
        <f>IFERROR(VLOOKUP($C1223,'GAME WINNING GOALS'!A:B,2,FALSE),0)</f>
        <v>1</v>
      </c>
      <c r="J1223" s="23">
        <f>IFERROR(VLOOKUP($C1223,'World Cup Players'!B:X,17,FALSE),0)</f>
        <v>0</v>
      </c>
      <c r="K1223" s="23">
        <f>IFERROR(VLOOKUP($C1223,'World Cup Players'!B:X,18,FALSE),0)</f>
        <v>0</v>
      </c>
      <c r="L1223" s="44">
        <f>IFERROR(VLOOKUP($C1223,'World Cup GK'!B:AE,16,FALSE),0)</f>
        <v>0</v>
      </c>
      <c r="M1223" s="44">
        <f>IFERROR(VLOOKUP($C1223,'World Cup GK'!B:AE,19,FALSE),0)</f>
        <v>0</v>
      </c>
      <c r="N1223" s="44">
        <f>IFERROR(VLOOKUP($C1223,'World Cup GK'!B:AE,14,FALSE),0)</f>
        <v>0</v>
      </c>
      <c r="O1223" s="44">
        <f>IFERROR(VLOOKUP($C1223,'World Cup GK'!B:AE,11,FALSE),0)</f>
        <v>0</v>
      </c>
      <c r="P1223" s="43">
        <f t="shared" si="322"/>
        <v>7.5274999999999999</v>
      </c>
      <c r="S1223" s="42"/>
      <c r="T1223" s="265" t="s">
        <v>707</v>
      </c>
      <c r="U1223" s="23" t="s">
        <v>1236</v>
      </c>
      <c r="V1223" s="30"/>
      <c r="W1223" s="23">
        <v>425</v>
      </c>
      <c r="X1223" s="23">
        <v>1</v>
      </c>
      <c r="Y1223" s="23">
        <v>2</v>
      </c>
      <c r="Z1223" s="23">
        <v>1</v>
      </c>
      <c r="AA1223" s="23">
        <v>0</v>
      </c>
      <c r="AB1223" s="23">
        <v>0</v>
      </c>
      <c r="AC1223" s="44">
        <v>0</v>
      </c>
      <c r="AD1223" s="44">
        <v>0</v>
      </c>
      <c r="AE1223" s="44">
        <v>0</v>
      </c>
      <c r="AF1223" s="44">
        <v>0</v>
      </c>
      <c r="AG1223" s="43">
        <v>7.5274999999999999</v>
      </c>
      <c r="AI1223" s="42"/>
      <c r="AJ1223" s="265" t="s">
        <v>707</v>
      </c>
      <c r="AK1223" s="23" t="s">
        <v>1236</v>
      </c>
      <c r="AL1223" s="30"/>
      <c r="AM1223" s="397">
        <f t="shared" si="328"/>
        <v>0</v>
      </c>
      <c r="AN1223" s="397">
        <f t="shared" si="329"/>
        <v>0</v>
      </c>
      <c r="AO1223" s="397">
        <f t="shared" si="329"/>
        <v>0</v>
      </c>
      <c r="AP1223" s="397">
        <f t="shared" si="330"/>
        <v>0</v>
      </c>
      <c r="AQ1223" s="397">
        <f t="shared" si="330"/>
        <v>0</v>
      </c>
      <c r="AR1223" s="397">
        <f t="shared" si="330"/>
        <v>0</v>
      </c>
      <c r="AS1223" s="397">
        <f t="shared" si="330"/>
        <v>0</v>
      </c>
      <c r="AT1223" s="397">
        <f t="shared" si="330"/>
        <v>0</v>
      </c>
      <c r="AU1223" s="397">
        <f t="shared" si="331"/>
        <v>0</v>
      </c>
      <c r="AV1223" s="397">
        <f t="shared" si="331"/>
        <v>0</v>
      </c>
      <c r="AW1223" s="314">
        <f t="shared" ref="AW1223:AW1272" si="332">AG1223-P1223</f>
        <v>0</v>
      </c>
    </row>
    <row r="1224" spans="2:49" x14ac:dyDescent="0.25">
      <c r="B1224" s="42"/>
      <c r="C1224" s="265" t="s">
        <v>225</v>
      </c>
      <c r="D1224" s="23" t="str">
        <f>IFERROR(VLOOKUP($C1224,'World Cup Players'!B:X,3,FALSE),0)</f>
        <v>eng England</v>
      </c>
      <c r="E1224" s="30"/>
      <c r="F1224" s="23">
        <f>IFERROR(VLOOKUP($C1224,'World Cup Players'!B:X,9,FALSE),0)</f>
        <v>602</v>
      </c>
      <c r="G1224" s="23">
        <f>IFERROR(VLOOKUP($C1224,'World Cup Players'!B:X,11,FALSE),0)</f>
        <v>6</v>
      </c>
      <c r="H1224" s="23">
        <f>IFERROR(VLOOKUP($C1224,'World Cup Players'!B:X,12,FALSE),0)</f>
        <v>1</v>
      </c>
      <c r="I1224" s="23">
        <f>IFERROR(VLOOKUP($C1224,'GAME WINNING GOALS'!A:B,2,FALSE),0)</f>
        <v>3</v>
      </c>
      <c r="J1224" s="23">
        <f>IFERROR(VLOOKUP($C1224,'World Cup Players'!B:X,17,FALSE),0)</f>
        <v>1</v>
      </c>
      <c r="K1224" s="23">
        <f>IFERROR(VLOOKUP($C1224,'World Cup Players'!B:X,18,FALSE),0)</f>
        <v>0</v>
      </c>
      <c r="L1224" s="44">
        <f>IFERROR(VLOOKUP($C1224,'World Cup GK'!B:AE,16,FALSE),0)</f>
        <v>0</v>
      </c>
      <c r="M1224" s="44">
        <f>IFERROR(VLOOKUP($C1224,'World Cup GK'!B:AE,19,FALSE),0)</f>
        <v>0</v>
      </c>
      <c r="N1224" s="44">
        <f>IFERROR(VLOOKUP($C1224,'World Cup GK'!B:AE,14,FALSE),0)</f>
        <v>0</v>
      </c>
      <c r="O1224" s="44">
        <f>IFERROR(VLOOKUP($C1224,'World Cup GK'!B:AE,11,FALSE),0)</f>
        <v>0</v>
      </c>
      <c r="P1224" s="43">
        <f t="shared" si="322"/>
        <v>14.746600000000001</v>
      </c>
      <c r="S1224" s="42"/>
      <c r="T1224" s="265" t="s">
        <v>225</v>
      </c>
      <c r="U1224" s="23" t="s">
        <v>1542</v>
      </c>
      <c r="V1224" s="30"/>
      <c r="W1224" s="23">
        <v>402</v>
      </c>
      <c r="X1224" s="23">
        <v>4</v>
      </c>
      <c r="Y1224" s="23">
        <v>1</v>
      </c>
      <c r="Z1224" s="23">
        <v>2</v>
      </c>
      <c r="AA1224" s="23">
        <v>1</v>
      </c>
      <c r="AB1224" s="23">
        <v>0</v>
      </c>
      <c r="AC1224" s="44">
        <v>0</v>
      </c>
      <c r="AD1224" s="44">
        <v>0</v>
      </c>
      <c r="AE1224" s="44">
        <v>0</v>
      </c>
      <c r="AF1224" s="44">
        <v>0</v>
      </c>
      <c r="AG1224" s="43">
        <v>10.086600000000001</v>
      </c>
      <c r="AI1224" s="42"/>
      <c r="AJ1224" s="265" t="s">
        <v>225</v>
      </c>
      <c r="AK1224" s="23" t="s">
        <v>1542</v>
      </c>
      <c r="AL1224" s="30"/>
      <c r="AM1224" s="397">
        <f t="shared" si="328"/>
        <v>200</v>
      </c>
      <c r="AN1224" s="397">
        <f t="shared" si="329"/>
        <v>2</v>
      </c>
      <c r="AO1224" s="397">
        <f t="shared" si="329"/>
        <v>0</v>
      </c>
      <c r="AP1224" s="397">
        <f t="shared" si="330"/>
        <v>1</v>
      </c>
      <c r="AQ1224" s="397">
        <f t="shared" si="330"/>
        <v>0</v>
      </c>
      <c r="AR1224" s="397">
        <f t="shared" si="330"/>
        <v>0</v>
      </c>
      <c r="AS1224" s="397">
        <f t="shared" si="330"/>
        <v>0</v>
      </c>
      <c r="AT1224" s="397">
        <f t="shared" si="330"/>
        <v>0</v>
      </c>
      <c r="AU1224" s="397">
        <f t="shared" si="331"/>
        <v>0</v>
      </c>
      <c r="AV1224" s="397">
        <f t="shared" si="331"/>
        <v>0</v>
      </c>
      <c r="AW1224" s="314">
        <f t="shared" ref="AW1224:AW1226" si="333">P1224-AG1224</f>
        <v>4.66</v>
      </c>
    </row>
    <row r="1225" spans="2:49" x14ac:dyDescent="0.25">
      <c r="B1225" s="42"/>
      <c r="C1225" s="265" t="s">
        <v>422</v>
      </c>
      <c r="D1225" s="23" t="str">
        <f>IFERROR(VLOOKUP($C1225,'World Cup Players'!B:X,3,FALSE),0)</f>
        <v>ar Argentina</v>
      </c>
      <c r="E1225" s="30"/>
      <c r="F1225" s="23">
        <f>IFERROR(VLOOKUP($C1225,'World Cup Players'!B:X,9,FALSE),0)</f>
        <v>310</v>
      </c>
      <c r="G1225" s="23">
        <f>IFERROR(VLOOKUP($C1225,'World Cup Players'!B:X,11,FALSE),0)</f>
        <v>3</v>
      </c>
      <c r="H1225" s="23">
        <f>IFERROR(VLOOKUP($C1225,'World Cup Players'!B:X,12,FALSE),0)</f>
        <v>1</v>
      </c>
      <c r="I1225" s="23">
        <f>IFERROR(VLOOKUP($C1225,'GAME WINNING GOALS'!A:B,2,FALSE),0)</f>
        <v>2</v>
      </c>
      <c r="J1225" s="23">
        <f>IFERROR(VLOOKUP($C1225,'World Cup Players'!B:X,17,FALSE),0)</f>
        <v>1</v>
      </c>
      <c r="K1225" s="23">
        <f>IFERROR(VLOOKUP($C1225,'World Cup Players'!B:X,18,FALSE),0)</f>
        <v>0</v>
      </c>
      <c r="L1225" s="44">
        <f>IFERROR(VLOOKUP($C1225,'World Cup GK'!B:AE,16,FALSE),0)</f>
        <v>0</v>
      </c>
      <c r="M1225" s="44">
        <f>IFERROR(VLOOKUP($C1225,'World Cup GK'!B:AE,19,FALSE),0)</f>
        <v>0</v>
      </c>
      <c r="N1225" s="44">
        <f>IFERROR(VLOOKUP($C1225,'World Cup GK'!B:AE,14,FALSE),0)</f>
        <v>0</v>
      </c>
      <c r="O1225" s="44">
        <f>IFERROR(VLOOKUP($C1225,'World Cup GK'!B:AE,11,FALSE),0)</f>
        <v>0</v>
      </c>
      <c r="P1225" s="43">
        <f t="shared" si="322"/>
        <v>8.3230000000000004</v>
      </c>
      <c r="S1225" s="42"/>
      <c r="T1225" s="265" t="s">
        <v>422</v>
      </c>
      <c r="U1225" s="23" t="s">
        <v>1404</v>
      </c>
      <c r="V1225" s="30"/>
      <c r="W1225" s="23">
        <v>264</v>
      </c>
      <c r="X1225" s="23">
        <v>1</v>
      </c>
      <c r="Y1225" s="23">
        <v>1</v>
      </c>
      <c r="Z1225" s="23">
        <v>1</v>
      </c>
      <c r="AA1225" s="23">
        <v>0</v>
      </c>
      <c r="AB1225" s="23">
        <v>0</v>
      </c>
      <c r="AC1225" s="44">
        <v>0</v>
      </c>
      <c r="AD1225" s="44">
        <v>0</v>
      </c>
      <c r="AE1225" s="44">
        <v>0</v>
      </c>
      <c r="AF1225" s="44">
        <v>0</v>
      </c>
      <c r="AG1225" s="43">
        <v>5.1912000000000003</v>
      </c>
      <c r="AI1225" s="42"/>
      <c r="AJ1225" s="265" t="s">
        <v>422</v>
      </c>
      <c r="AK1225" s="23" t="s">
        <v>1404</v>
      </c>
      <c r="AL1225" s="30"/>
      <c r="AM1225" s="397">
        <f t="shared" si="328"/>
        <v>46</v>
      </c>
      <c r="AN1225" s="397">
        <f t="shared" si="329"/>
        <v>2</v>
      </c>
      <c r="AO1225" s="397">
        <f t="shared" si="329"/>
        <v>0</v>
      </c>
      <c r="AP1225" s="397">
        <f t="shared" si="330"/>
        <v>1</v>
      </c>
      <c r="AQ1225" s="397">
        <f t="shared" si="330"/>
        <v>1</v>
      </c>
      <c r="AR1225" s="397">
        <f t="shared" si="330"/>
        <v>0</v>
      </c>
      <c r="AS1225" s="397">
        <f t="shared" si="330"/>
        <v>0</v>
      </c>
      <c r="AT1225" s="397">
        <f t="shared" si="330"/>
        <v>0</v>
      </c>
      <c r="AU1225" s="397">
        <f t="shared" si="331"/>
        <v>0</v>
      </c>
      <c r="AV1225" s="397">
        <f t="shared" si="331"/>
        <v>0</v>
      </c>
      <c r="AW1225" s="314">
        <f t="shared" si="333"/>
        <v>3.1318000000000001</v>
      </c>
    </row>
    <row r="1226" spans="2:49" x14ac:dyDescent="0.25">
      <c r="B1226" s="42"/>
      <c r="C1226" s="265" t="s">
        <v>475</v>
      </c>
      <c r="D1226" s="23" t="str">
        <f>IFERROR(VLOOKUP($C1226,'World Cup Players'!B:X,3,FALSE),0)</f>
        <v>es Spain</v>
      </c>
      <c r="E1226" s="30"/>
      <c r="F1226" s="23">
        <f>IFERROR(VLOOKUP($C1226,'World Cup Players'!B:X,9,FALSE),0)</f>
        <v>67</v>
      </c>
      <c r="G1226" s="23">
        <f>IFERROR(VLOOKUP($C1226,'World Cup Players'!B:X,11,FALSE),0)</f>
        <v>0</v>
      </c>
      <c r="H1226" s="23">
        <f>IFERROR(VLOOKUP($C1226,'World Cup Players'!B:X,12,FALSE),0)</f>
        <v>0</v>
      </c>
      <c r="I1226" s="23">
        <f>IFERROR(VLOOKUP($C1226,'GAME WINNING GOALS'!A:B,2,FALSE),0)</f>
        <v>0</v>
      </c>
      <c r="J1226" s="23">
        <f>IFERROR(VLOOKUP($C1226,'World Cup Players'!B:X,17,FALSE),0)</f>
        <v>0</v>
      </c>
      <c r="K1226" s="23">
        <f>IFERROR(VLOOKUP($C1226,'World Cup Players'!B:X,18,FALSE),0)</f>
        <v>0</v>
      </c>
      <c r="L1226" s="44">
        <f>IFERROR(VLOOKUP($C1226,'World Cup GK'!B:AE,16,FALSE),0)</f>
        <v>0</v>
      </c>
      <c r="M1226" s="44">
        <f>IFERROR(VLOOKUP($C1226,'World Cup GK'!B:AE,19,FALSE),0)</f>
        <v>0</v>
      </c>
      <c r="N1226" s="44">
        <f>IFERROR(VLOOKUP($C1226,'World Cup GK'!B:AE,14,FALSE),0)</f>
        <v>0</v>
      </c>
      <c r="O1226" s="44">
        <f>IFERROR(VLOOKUP($C1226,'World Cup GK'!B:AE,11,FALSE),0)</f>
        <v>0</v>
      </c>
      <c r="P1226" s="43">
        <f t="shared" si="322"/>
        <v>0.55610000000000004</v>
      </c>
      <c r="S1226" s="42"/>
      <c r="T1226" s="265" t="s">
        <v>475</v>
      </c>
      <c r="U1226" s="23" t="s">
        <v>1275</v>
      </c>
      <c r="V1226" s="30"/>
      <c r="W1226" s="23">
        <v>48</v>
      </c>
      <c r="X1226" s="23">
        <v>0</v>
      </c>
      <c r="Y1226" s="23">
        <v>0</v>
      </c>
      <c r="Z1226" s="23">
        <v>0</v>
      </c>
      <c r="AA1226" s="23">
        <v>0</v>
      </c>
      <c r="AB1226" s="23">
        <v>0</v>
      </c>
      <c r="AC1226" s="44">
        <v>0</v>
      </c>
      <c r="AD1226" s="44">
        <v>0</v>
      </c>
      <c r="AE1226" s="44">
        <v>0</v>
      </c>
      <c r="AF1226" s="44">
        <v>0</v>
      </c>
      <c r="AG1226" s="43">
        <v>0.39839999999999998</v>
      </c>
      <c r="AI1226" s="42"/>
      <c r="AJ1226" s="265" t="s">
        <v>475</v>
      </c>
      <c r="AK1226" s="23" t="s">
        <v>1275</v>
      </c>
      <c r="AL1226" s="30"/>
      <c r="AM1226" s="397">
        <f t="shared" si="328"/>
        <v>19</v>
      </c>
      <c r="AN1226" s="397">
        <f t="shared" si="329"/>
        <v>0</v>
      </c>
      <c r="AO1226" s="397">
        <f t="shared" si="329"/>
        <v>0</v>
      </c>
      <c r="AP1226" s="397">
        <f t="shared" si="330"/>
        <v>0</v>
      </c>
      <c r="AQ1226" s="397">
        <f t="shared" si="330"/>
        <v>0</v>
      </c>
      <c r="AR1226" s="397">
        <f t="shared" si="330"/>
        <v>0</v>
      </c>
      <c r="AS1226" s="397">
        <f t="shared" si="330"/>
        <v>0</v>
      </c>
      <c r="AT1226" s="397">
        <f t="shared" si="330"/>
        <v>0</v>
      </c>
      <c r="AU1226" s="397">
        <f t="shared" si="331"/>
        <v>0</v>
      </c>
      <c r="AV1226" s="397">
        <f t="shared" si="331"/>
        <v>0</v>
      </c>
      <c r="AW1226" s="314">
        <f t="shared" si="333"/>
        <v>0.15770000000000006</v>
      </c>
    </row>
    <row r="1227" spans="2:49" x14ac:dyDescent="0.25">
      <c r="B1227" s="42"/>
      <c r="C1227" s="265" t="s">
        <v>780</v>
      </c>
      <c r="D1227" s="23" t="str">
        <f>IFERROR(VLOOKUP($C1227,'World Cup Players'!B:X,3,FALSE),0)</f>
        <v>sn Senegal</v>
      </c>
      <c r="E1227" s="30"/>
      <c r="F1227" s="23">
        <f>IFERROR(VLOOKUP($C1227,'World Cup Players'!B:X,9,FALSE),0)</f>
        <v>362</v>
      </c>
      <c r="G1227" s="23">
        <f>IFERROR(VLOOKUP($C1227,'World Cup Players'!B:X,11,FALSE),0)</f>
        <v>0</v>
      </c>
      <c r="H1227" s="23">
        <f>IFERROR(VLOOKUP($C1227,'World Cup Players'!B:X,12,FALSE),0)</f>
        <v>1</v>
      </c>
      <c r="I1227" s="23">
        <f>IFERROR(VLOOKUP($C1227,'GAME WINNING GOALS'!A:B,2,FALSE),0)</f>
        <v>0</v>
      </c>
      <c r="J1227" s="23">
        <f>IFERROR(VLOOKUP($C1227,'World Cup Players'!B:X,17,FALSE),0)</f>
        <v>0</v>
      </c>
      <c r="K1227" s="23">
        <f>IFERROR(VLOOKUP($C1227,'World Cup Players'!B:X,18,FALSE),0)</f>
        <v>0</v>
      </c>
      <c r="L1227" s="44">
        <f>IFERROR(VLOOKUP($C1227,'World Cup GK'!B:AE,16,FALSE),0)</f>
        <v>0</v>
      </c>
      <c r="M1227" s="44">
        <f>IFERROR(VLOOKUP($C1227,'World Cup GK'!B:AE,19,FALSE),0)</f>
        <v>0</v>
      </c>
      <c r="N1227" s="44">
        <f>IFERROR(VLOOKUP($C1227,'World Cup GK'!B:AE,14,FALSE),0)</f>
        <v>0</v>
      </c>
      <c r="O1227" s="44">
        <f>IFERROR(VLOOKUP($C1227,'World Cup GK'!B:AE,11,FALSE),0)</f>
        <v>0</v>
      </c>
      <c r="P1227" s="43">
        <f t="shared" si="322"/>
        <v>4.0045999999999999</v>
      </c>
      <c r="S1227" s="42"/>
      <c r="T1227" s="265" t="s">
        <v>780</v>
      </c>
      <c r="U1227" s="23" t="s">
        <v>1438</v>
      </c>
      <c r="V1227" s="30"/>
      <c r="W1227" s="23">
        <v>362</v>
      </c>
      <c r="X1227" s="23">
        <v>0</v>
      </c>
      <c r="Y1227" s="23">
        <v>1</v>
      </c>
      <c r="Z1227" s="23">
        <v>0</v>
      </c>
      <c r="AA1227" s="23">
        <v>0</v>
      </c>
      <c r="AB1227" s="23">
        <v>0</v>
      </c>
      <c r="AC1227" s="44">
        <v>0</v>
      </c>
      <c r="AD1227" s="44">
        <v>0</v>
      </c>
      <c r="AE1227" s="44">
        <v>0</v>
      </c>
      <c r="AF1227" s="44">
        <v>0</v>
      </c>
      <c r="AG1227" s="43">
        <v>4.0045999999999999</v>
      </c>
      <c r="AI1227" s="42"/>
      <c r="AJ1227" s="265" t="s">
        <v>780</v>
      </c>
      <c r="AK1227" s="23" t="s">
        <v>1438</v>
      </c>
      <c r="AL1227" s="30"/>
      <c r="AM1227" s="397">
        <f t="shared" si="328"/>
        <v>0</v>
      </c>
      <c r="AN1227" s="397">
        <f t="shared" si="329"/>
        <v>0</v>
      </c>
      <c r="AO1227" s="397">
        <f t="shared" si="329"/>
        <v>0</v>
      </c>
      <c r="AP1227" s="397">
        <f t="shared" si="330"/>
        <v>0</v>
      </c>
      <c r="AQ1227" s="397">
        <f t="shared" si="330"/>
        <v>0</v>
      </c>
      <c r="AR1227" s="397">
        <f t="shared" si="330"/>
        <v>0</v>
      </c>
      <c r="AS1227" s="397">
        <f t="shared" si="330"/>
        <v>0</v>
      </c>
      <c r="AT1227" s="397">
        <f t="shared" si="330"/>
        <v>0</v>
      </c>
      <c r="AU1227" s="397">
        <f t="shared" si="331"/>
        <v>0</v>
      </c>
      <c r="AV1227" s="397">
        <f t="shared" si="331"/>
        <v>0</v>
      </c>
      <c r="AW1227" s="314">
        <f t="shared" si="332"/>
        <v>0</v>
      </c>
    </row>
    <row r="1228" spans="2:49" x14ac:dyDescent="0.25">
      <c r="B1228" s="42"/>
      <c r="C1228" s="265" t="s">
        <v>543</v>
      </c>
      <c r="D1228" s="23" t="str">
        <f>IFERROR(VLOOKUP($C1228,'World Cup Players'!B:X,3,FALSE),0)</f>
        <v>pt Portugal</v>
      </c>
      <c r="E1228" s="30"/>
      <c r="F1228" s="23">
        <f>IFERROR(VLOOKUP($C1228,'World Cup Players'!B:X,9,FALSE),0)</f>
        <v>376</v>
      </c>
      <c r="G1228" s="23">
        <f>IFERROR(VLOOKUP($C1228,'World Cup Players'!B:X,11,FALSE),0)</f>
        <v>0</v>
      </c>
      <c r="H1228" s="23">
        <f>IFERROR(VLOOKUP($C1228,'World Cup Players'!B:X,12,FALSE),0)</f>
        <v>0</v>
      </c>
      <c r="I1228" s="23">
        <f>IFERROR(VLOOKUP($C1228,'GAME WINNING GOALS'!A:B,2,FALSE),0)</f>
        <v>0</v>
      </c>
      <c r="J1228" s="23">
        <f>IFERROR(VLOOKUP($C1228,'World Cup Players'!B:X,17,FALSE),0)</f>
        <v>0</v>
      </c>
      <c r="K1228" s="23">
        <f>IFERROR(VLOOKUP($C1228,'World Cup Players'!B:X,18,FALSE),0)</f>
        <v>0</v>
      </c>
      <c r="L1228" s="44">
        <f>IFERROR(VLOOKUP($C1228,'World Cup GK'!B:AE,16,FALSE),0)</f>
        <v>0</v>
      </c>
      <c r="M1228" s="44">
        <f>IFERROR(VLOOKUP($C1228,'World Cup GK'!B:AE,19,FALSE),0)</f>
        <v>0</v>
      </c>
      <c r="N1228" s="44">
        <f>IFERROR(VLOOKUP($C1228,'World Cup GK'!B:AE,14,FALSE),0)</f>
        <v>0</v>
      </c>
      <c r="O1228" s="44">
        <f>IFERROR(VLOOKUP($C1228,'World Cup GK'!B:AE,11,FALSE),0)</f>
        <v>0</v>
      </c>
      <c r="P1228" s="43">
        <f t="shared" si="322"/>
        <v>3.1208</v>
      </c>
      <c r="S1228" s="42"/>
      <c r="T1228" s="265" t="s">
        <v>543</v>
      </c>
      <c r="U1228" s="23" t="s">
        <v>1545</v>
      </c>
      <c r="V1228" s="30"/>
      <c r="W1228" s="23">
        <v>376</v>
      </c>
      <c r="X1228" s="23">
        <v>0</v>
      </c>
      <c r="Y1228" s="23">
        <v>0</v>
      </c>
      <c r="Z1228" s="23">
        <v>0</v>
      </c>
      <c r="AA1228" s="23">
        <v>0</v>
      </c>
      <c r="AB1228" s="23">
        <v>0</v>
      </c>
      <c r="AC1228" s="44">
        <v>0</v>
      </c>
      <c r="AD1228" s="44">
        <v>0</v>
      </c>
      <c r="AE1228" s="44">
        <v>0</v>
      </c>
      <c r="AF1228" s="44">
        <v>0</v>
      </c>
      <c r="AG1228" s="43">
        <v>3.1208</v>
      </c>
      <c r="AI1228" s="42"/>
      <c r="AJ1228" s="265" t="s">
        <v>543</v>
      </c>
      <c r="AK1228" s="23" t="s">
        <v>1545</v>
      </c>
      <c r="AL1228" s="30"/>
      <c r="AM1228" s="397">
        <f t="shared" si="328"/>
        <v>0</v>
      </c>
      <c r="AN1228" s="397">
        <f t="shared" si="329"/>
        <v>0</v>
      </c>
      <c r="AO1228" s="397">
        <f t="shared" si="329"/>
        <v>0</v>
      </c>
      <c r="AP1228" s="397">
        <f t="shared" si="330"/>
        <v>0</v>
      </c>
      <c r="AQ1228" s="397">
        <f t="shared" si="330"/>
        <v>0</v>
      </c>
      <c r="AR1228" s="397">
        <f t="shared" si="330"/>
        <v>0</v>
      </c>
      <c r="AS1228" s="397">
        <f t="shared" si="330"/>
        <v>0</v>
      </c>
      <c r="AT1228" s="397">
        <f t="shared" si="330"/>
        <v>0</v>
      </c>
      <c r="AU1228" s="397">
        <f t="shared" si="331"/>
        <v>0</v>
      </c>
      <c r="AV1228" s="397">
        <f t="shared" si="331"/>
        <v>0</v>
      </c>
      <c r="AW1228" s="314">
        <f t="shared" si="332"/>
        <v>0</v>
      </c>
    </row>
    <row r="1229" spans="2:49" x14ac:dyDescent="0.25">
      <c r="B1229" s="42"/>
      <c r="C1229" s="265" t="s">
        <v>381</v>
      </c>
      <c r="D1229" s="23" t="str">
        <f>IFERROR(VLOOKUP($C1229,'World Cup Players'!B:X,3,FALSE),0)</f>
        <v>sn Senegal</v>
      </c>
      <c r="E1229" s="30"/>
      <c r="F1229" s="23">
        <f>IFERROR(VLOOKUP($C1229,'World Cup Players'!B:X,9,FALSE),0)</f>
        <v>234</v>
      </c>
      <c r="G1229" s="23">
        <f>IFERROR(VLOOKUP($C1229,'World Cup Players'!B:X,11,FALSE),0)</f>
        <v>0</v>
      </c>
      <c r="H1229" s="23">
        <f>IFERROR(VLOOKUP($C1229,'World Cup Players'!B:X,12,FALSE),0)</f>
        <v>1</v>
      </c>
      <c r="I1229" s="23">
        <f>IFERROR(VLOOKUP($C1229,'GAME WINNING GOALS'!A:B,2,FALSE),0)</f>
        <v>0</v>
      </c>
      <c r="J1229" s="23">
        <f>IFERROR(VLOOKUP($C1229,'World Cup Players'!B:X,17,FALSE),0)</f>
        <v>0</v>
      </c>
      <c r="K1229" s="23">
        <f>IFERROR(VLOOKUP($C1229,'World Cup Players'!B:X,18,FALSE),0)</f>
        <v>0</v>
      </c>
      <c r="L1229" s="44">
        <f>IFERROR(VLOOKUP($C1229,'World Cup GK'!B:AE,16,FALSE),0)</f>
        <v>0</v>
      </c>
      <c r="M1229" s="44">
        <f>IFERROR(VLOOKUP($C1229,'World Cup GK'!B:AE,19,FALSE),0)</f>
        <v>0</v>
      </c>
      <c r="N1229" s="44">
        <f>IFERROR(VLOOKUP($C1229,'World Cup GK'!B:AE,14,FALSE),0)</f>
        <v>0</v>
      </c>
      <c r="O1229" s="44">
        <f>IFERROR(VLOOKUP($C1229,'World Cup GK'!B:AE,11,FALSE),0)</f>
        <v>0</v>
      </c>
      <c r="P1229" s="43">
        <f t="shared" si="322"/>
        <v>2.9421999999999997</v>
      </c>
      <c r="S1229" s="42"/>
      <c r="T1229" s="265" t="s">
        <v>381</v>
      </c>
      <c r="U1229" s="23" t="s">
        <v>1438</v>
      </c>
      <c r="V1229" s="30"/>
      <c r="W1229" s="23">
        <v>234</v>
      </c>
      <c r="X1229" s="23">
        <v>0</v>
      </c>
      <c r="Y1229" s="23">
        <v>1</v>
      </c>
      <c r="Z1229" s="23">
        <v>0</v>
      </c>
      <c r="AA1229" s="23">
        <v>0</v>
      </c>
      <c r="AB1229" s="23">
        <v>0</v>
      </c>
      <c r="AC1229" s="44">
        <v>0</v>
      </c>
      <c r="AD1229" s="44">
        <v>0</v>
      </c>
      <c r="AE1229" s="44">
        <v>0</v>
      </c>
      <c r="AF1229" s="44">
        <v>0</v>
      </c>
      <c r="AG1229" s="43">
        <v>2.9421999999999997</v>
      </c>
      <c r="AI1229" s="42"/>
      <c r="AJ1229" s="265" t="s">
        <v>381</v>
      </c>
      <c r="AK1229" s="23" t="s">
        <v>1438</v>
      </c>
      <c r="AL1229" s="30"/>
      <c r="AM1229" s="397">
        <f t="shared" si="328"/>
        <v>0</v>
      </c>
      <c r="AN1229" s="397">
        <f t="shared" si="329"/>
        <v>0</v>
      </c>
      <c r="AO1229" s="397">
        <f t="shared" si="329"/>
        <v>0</v>
      </c>
      <c r="AP1229" s="397">
        <f t="shared" si="330"/>
        <v>0</v>
      </c>
      <c r="AQ1229" s="397">
        <f t="shared" si="330"/>
        <v>0</v>
      </c>
      <c r="AR1229" s="397">
        <f t="shared" si="330"/>
        <v>0</v>
      </c>
      <c r="AS1229" s="397">
        <f t="shared" si="330"/>
        <v>0</v>
      </c>
      <c r="AT1229" s="397">
        <f t="shared" si="330"/>
        <v>0</v>
      </c>
      <c r="AU1229" s="397">
        <f t="shared" si="331"/>
        <v>0</v>
      </c>
      <c r="AV1229" s="397">
        <f t="shared" si="331"/>
        <v>0</v>
      </c>
      <c r="AW1229" s="314">
        <f t="shared" si="332"/>
        <v>0</v>
      </c>
    </row>
    <row r="1230" spans="2:49" x14ac:dyDescent="0.25">
      <c r="B1230" s="42"/>
      <c r="C1230" s="265" t="s">
        <v>745</v>
      </c>
      <c r="D1230" s="23" t="str">
        <f>IFERROR(VLOOKUP($C1230,'World Cup Players'!B:X,3,FALSE),0)</f>
        <v>nz New Zealand</v>
      </c>
      <c r="E1230" s="30"/>
      <c r="F1230" s="23">
        <f>IFERROR(VLOOKUP($C1230,'World Cup Players'!B:X,9,FALSE),0)</f>
        <v>270</v>
      </c>
      <c r="G1230" s="23">
        <f>IFERROR(VLOOKUP($C1230,'World Cup Players'!B:X,11,FALSE),0)</f>
        <v>0</v>
      </c>
      <c r="H1230" s="23">
        <f>IFERROR(VLOOKUP($C1230,'World Cup Players'!B:X,12,FALSE),0)</f>
        <v>2</v>
      </c>
      <c r="I1230" s="23">
        <f>IFERROR(VLOOKUP($C1230,'GAME WINNING GOALS'!A:B,2,FALSE),0)</f>
        <v>0</v>
      </c>
      <c r="J1230" s="23">
        <f>IFERROR(VLOOKUP($C1230,'World Cup Players'!B:X,17,FALSE),0)</f>
        <v>0</v>
      </c>
      <c r="K1230" s="23">
        <f>IFERROR(VLOOKUP($C1230,'World Cup Players'!B:X,18,FALSE),0)</f>
        <v>0</v>
      </c>
      <c r="L1230" s="44">
        <f>IFERROR(VLOOKUP($C1230,'World Cup GK'!B:AE,16,FALSE),0)</f>
        <v>0</v>
      </c>
      <c r="M1230" s="44">
        <f>IFERROR(VLOOKUP($C1230,'World Cup GK'!B:AE,19,FALSE),0)</f>
        <v>0</v>
      </c>
      <c r="N1230" s="44">
        <f>IFERROR(VLOOKUP($C1230,'World Cup GK'!B:AE,14,FALSE),0)</f>
        <v>0</v>
      </c>
      <c r="O1230" s="44">
        <f>IFERROR(VLOOKUP($C1230,'World Cup GK'!B:AE,11,FALSE),0)</f>
        <v>0</v>
      </c>
      <c r="P1230" s="43">
        <f t="shared" si="322"/>
        <v>4.2409999999999997</v>
      </c>
      <c r="S1230" s="42"/>
      <c r="T1230" s="265" t="s">
        <v>745</v>
      </c>
      <c r="U1230" s="23" t="s">
        <v>1256</v>
      </c>
      <c r="V1230" s="30"/>
      <c r="W1230" s="23">
        <v>270</v>
      </c>
      <c r="X1230" s="23">
        <v>0</v>
      </c>
      <c r="Y1230" s="23">
        <v>2</v>
      </c>
      <c r="Z1230" s="23">
        <v>0</v>
      </c>
      <c r="AA1230" s="23">
        <v>0</v>
      </c>
      <c r="AB1230" s="23">
        <v>0</v>
      </c>
      <c r="AC1230" s="44">
        <v>0</v>
      </c>
      <c r="AD1230" s="44">
        <v>0</v>
      </c>
      <c r="AE1230" s="44">
        <v>0</v>
      </c>
      <c r="AF1230" s="44">
        <v>0</v>
      </c>
      <c r="AG1230" s="43">
        <v>4.2409999999999997</v>
      </c>
      <c r="AI1230" s="42"/>
      <c r="AJ1230" s="265" t="s">
        <v>745</v>
      </c>
      <c r="AK1230" s="23" t="s">
        <v>1256</v>
      </c>
      <c r="AL1230" s="30"/>
      <c r="AM1230" s="397">
        <f t="shared" si="328"/>
        <v>0</v>
      </c>
      <c r="AN1230" s="397">
        <f t="shared" si="329"/>
        <v>0</v>
      </c>
      <c r="AO1230" s="397">
        <f t="shared" si="329"/>
        <v>0</v>
      </c>
      <c r="AP1230" s="397">
        <f t="shared" si="330"/>
        <v>0</v>
      </c>
      <c r="AQ1230" s="397">
        <f t="shared" si="330"/>
        <v>0</v>
      </c>
      <c r="AR1230" s="397">
        <f t="shared" si="330"/>
        <v>0</v>
      </c>
      <c r="AS1230" s="397">
        <f t="shared" si="330"/>
        <v>0</v>
      </c>
      <c r="AT1230" s="397">
        <f t="shared" si="330"/>
        <v>0</v>
      </c>
      <c r="AU1230" s="397">
        <f t="shared" si="331"/>
        <v>0</v>
      </c>
      <c r="AV1230" s="397">
        <f t="shared" si="331"/>
        <v>0</v>
      </c>
      <c r="AW1230" s="314">
        <f t="shared" si="332"/>
        <v>0</v>
      </c>
    </row>
    <row r="1231" spans="2:49" x14ac:dyDescent="0.25">
      <c r="B1231" s="42"/>
      <c r="C1231" s="265" t="s">
        <v>411</v>
      </c>
      <c r="D1231" s="23" t="str">
        <f>IFERROR(VLOOKUP($C1231,'World Cup Players'!B:X,3,FALSE),0)</f>
        <v>au Australia</v>
      </c>
      <c r="E1231" s="30"/>
      <c r="F1231" s="23">
        <f>IFERROR(VLOOKUP($C1231,'World Cup Players'!B:X,9,FALSE),0)</f>
        <v>223</v>
      </c>
      <c r="G1231" s="23">
        <f>IFERROR(VLOOKUP($C1231,'World Cup Players'!B:X,11,FALSE),0)</f>
        <v>0</v>
      </c>
      <c r="H1231" s="23">
        <f>IFERROR(VLOOKUP($C1231,'World Cup Players'!B:X,12,FALSE),0)</f>
        <v>0</v>
      </c>
      <c r="I1231" s="23">
        <f>IFERROR(VLOOKUP($C1231,'GAME WINNING GOALS'!A:B,2,FALSE),0)</f>
        <v>0</v>
      </c>
      <c r="J1231" s="23">
        <f>IFERROR(VLOOKUP($C1231,'World Cup Players'!B:X,17,FALSE),0)</f>
        <v>1</v>
      </c>
      <c r="K1231" s="23">
        <f>IFERROR(VLOOKUP($C1231,'World Cup Players'!B:X,18,FALSE),0)</f>
        <v>0</v>
      </c>
      <c r="L1231" s="44">
        <f>IFERROR(VLOOKUP($C1231,'World Cup GK'!B:AE,16,FALSE),0)</f>
        <v>0</v>
      </c>
      <c r="M1231" s="44">
        <f>IFERROR(VLOOKUP($C1231,'World Cup GK'!B:AE,19,FALSE),0)</f>
        <v>0</v>
      </c>
      <c r="N1231" s="44">
        <f>IFERROR(VLOOKUP($C1231,'World Cup GK'!B:AE,14,FALSE),0)</f>
        <v>0</v>
      </c>
      <c r="O1231" s="44">
        <f>IFERROR(VLOOKUP($C1231,'World Cup GK'!B:AE,11,FALSE),0)</f>
        <v>0</v>
      </c>
      <c r="P1231" s="43">
        <f t="shared" si="322"/>
        <v>1.6009</v>
      </c>
      <c r="S1231" s="42"/>
      <c r="T1231" s="265" t="s">
        <v>411</v>
      </c>
      <c r="U1231" s="23" t="s">
        <v>998</v>
      </c>
      <c r="V1231" s="30"/>
      <c r="W1231" s="23">
        <v>223</v>
      </c>
      <c r="X1231" s="23">
        <v>0</v>
      </c>
      <c r="Y1231" s="23">
        <v>0</v>
      </c>
      <c r="Z1231" s="23">
        <v>0</v>
      </c>
      <c r="AA1231" s="23">
        <v>1</v>
      </c>
      <c r="AB1231" s="23">
        <v>0</v>
      </c>
      <c r="AC1231" s="44">
        <v>0</v>
      </c>
      <c r="AD1231" s="44">
        <v>0</v>
      </c>
      <c r="AE1231" s="44">
        <v>0</v>
      </c>
      <c r="AF1231" s="44">
        <v>0</v>
      </c>
      <c r="AG1231" s="43">
        <v>1.6009</v>
      </c>
      <c r="AI1231" s="42"/>
      <c r="AJ1231" s="265" t="s">
        <v>411</v>
      </c>
      <c r="AK1231" s="23" t="s">
        <v>998</v>
      </c>
      <c r="AL1231" s="30"/>
      <c r="AM1231" s="397">
        <f t="shared" si="328"/>
        <v>0</v>
      </c>
      <c r="AN1231" s="397">
        <f t="shared" si="329"/>
        <v>0</v>
      </c>
      <c r="AO1231" s="397">
        <f t="shared" si="329"/>
        <v>0</v>
      </c>
      <c r="AP1231" s="397">
        <f t="shared" si="330"/>
        <v>0</v>
      </c>
      <c r="AQ1231" s="397">
        <f t="shared" si="330"/>
        <v>0</v>
      </c>
      <c r="AR1231" s="397">
        <f t="shared" si="330"/>
        <v>0</v>
      </c>
      <c r="AS1231" s="397">
        <f t="shared" si="330"/>
        <v>0</v>
      </c>
      <c r="AT1231" s="397">
        <f t="shared" si="330"/>
        <v>0</v>
      </c>
      <c r="AU1231" s="397">
        <f t="shared" si="331"/>
        <v>0</v>
      </c>
      <c r="AV1231" s="397">
        <f t="shared" si="331"/>
        <v>0</v>
      </c>
      <c r="AW1231" s="314">
        <f t="shared" si="332"/>
        <v>0</v>
      </c>
    </row>
    <row r="1232" spans="2:49" x14ac:dyDescent="0.25">
      <c r="B1232" s="42"/>
      <c r="C1232" s="265" t="s">
        <v>216</v>
      </c>
      <c r="D1232" s="23" t="str">
        <f>IFERROR(VLOOKUP($C1232,'World Cup Players'!B:X,3,FALSE),0)</f>
        <v>es Spain</v>
      </c>
      <c r="E1232" s="30"/>
      <c r="F1232" s="23">
        <f>IFERROR(VLOOKUP($C1232,'World Cup Players'!B:X,9,FALSE),0)</f>
        <v>229</v>
      </c>
      <c r="G1232" s="23">
        <f>IFERROR(VLOOKUP($C1232,'World Cup Players'!B:X,11,FALSE),0)</f>
        <v>0</v>
      </c>
      <c r="H1232" s="23">
        <f>IFERROR(VLOOKUP($C1232,'World Cup Players'!B:X,12,FALSE),0)</f>
        <v>1</v>
      </c>
      <c r="I1232" s="23">
        <f>IFERROR(VLOOKUP($C1232,'GAME WINNING GOALS'!A:B,2,FALSE),0)</f>
        <v>0</v>
      </c>
      <c r="J1232" s="23">
        <f>IFERROR(VLOOKUP($C1232,'World Cup Players'!B:X,17,FALSE),0)</f>
        <v>1</v>
      </c>
      <c r="K1232" s="23">
        <f>IFERROR(VLOOKUP($C1232,'World Cup Players'!B:X,18,FALSE),0)</f>
        <v>0</v>
      </c>
      <c r="L1232" s="44">
        <f>IFERROR(VLOOKUP($C1232,'World Cup GK'!B:AE,16,FALSE),0)</f>
        <v>0</v>
      </c>
      <c r="M1232" s="44">
        <f>IFERROR(VLOOKUP($C1232,'World Cup GK'!B:AE,19,FALSE),0)</f>
        <v>0</v>
      </c>
      <c r="N1232" s="44">
        <f>IFERROR(VLOOKUP($C1232,'World Cup GK'!B:AE,14,FALSE),0)</f>
        <v>0</v>
      </c>
      <c r="O1232" s="44">
        <f>IFERROR(VLOOKUP($C1232,'World Cup GK'!B:AE,11,FALSE),0)</f>
        <v>0</v>
      </c>
      <c r="P1232" s="43">
        <f t="shared" si="322"/>
        <v>2.6507000000000001</v>
      </c>
      <c r="S1232" s="42"/>
      <c r="T1232" s="265" t="s">
        <v>216</v>
      </c>
      <c r="U1232" s="23" t="s">
        <v>1275</v>
      </c>
      <c r="V1232" s="30"/>
      <c r="W1232" s="23">
        <v>176</v>
      </c>
      <c r="X1232" s="23">
        <v>0</v>
      </c>
      <c r="Y1232" s="23">
        <v>1</v>
      </c>
      <c r="Z1232" s="23">
        <v>0</v>
      </c>
      <c r="AA1232" s="23">
        <v>1</v>
      </c>
      <c r="AB1232" s="23">
        <v>0</v>
      </c>
      <c r="AC1232" s="44">
        <v>0</v>
      </c>
      <c r="AD1232" s="44">
        <v>0</v>
      </c>
      <c r="AE1232" s="44">
        <v>0</v>
      </c>
      <c r="AF1232" s="44">
        <v>0</v>
      </c>
      <c r="AG1232" s="43">
        <v>2.2107999999999999</v>
      </c>
      <c r="AI1232" s="42"/>
      <c r="AJ1232" s="265" t="s">
        <v>216</v>
      </c>
      <c r="AK1232" s="23" t="s">
        <v>1275</v>
      </c>
      <c r="AL1232" s="30"/>
      <c r="AM1232" s="397">
        <f t="shared" si="328"/>
        <v>53</v>
      </c>
      <c r="AN1232" s="397">
        <f t="shared" si="329"/>
        <v>0</v>
      </c>
      <c r="AO1232" s="397">
        <f t="shared" si="329"/>
        <v>0</v>
      </c>
      <c r="AP1232" s="397">
        <f t="shared" si="330"/>
        <v>0</v>
      </c>
      <c r="AQ1232" s="397">
        <f t="shared" si="330"/>
        <v>0</v>
      </c>
      <c r="AR1232" s="397">
        <f t="shared" si="330"/>
        <v>0</v>
      </c>
      <c r="AS1232" s="397">
        <f t="shared" si="330"/>
        <v>0</v>
      </c>
      <c r="AT1232" s="397">
        <f t="shared" si="330"/>
        <v>0</v>
      </c>
      <c r="AU1232" s="397">
        <f t="shared" si="331"/>
        <v>0</v>
      </c>
      <c r="AV1232" s="397">
        <f t="shared" si="331"/>
        <v>0</v>
      </c>
      <c r="AW1232" s="314">
        <f t="shared" ref="AW1232:AW1235" si="334">P1232-AG1232</f>
        <v>0.43990000000000018</v>
      </c>
    </row>
    <row r="1233" spans="2:49" x14ac:dyDescent="0.25">
      <c r="B1233" s="42"/>
      <c r="C1233" s="265" t="s">
        <v>410</v>
      </c>
      <c r="D1233" s="23" t="str">
        <f>IFERROR(VLOOKUP($C1233,'World Cup Players'!B:X,3,FALSE),0)</f>
        <v>fr France</v>
      </c>
      <c r="E1233" s="30"/>
      <c r="F1233" s="23">
        <f>IFERROR(VLOOKUP($C1233,'World Cup Players'!B:X,9,FALSE),0)</f>
        <v>212</v>
      </c>
      <c r="G1233" s="23">
        <f>IFERROR(VLOOKUP($C1233,'World Cup Players'!B:X,11,FALSE),0)</f>
        <v>0</v>
      </c>
      <c r="H1233" s="23">
        <f>IFERROR(VLOOKUP($C1233,'World Cup Players'!B:X,12,FALSE),0)</f>
        <v>0</v>
      </c>
      <c r="I1233" s="23">
        <f>IFERROR(VLOOKUP($C1233,'GAME WINNING GOALS'!A:B,2,FALSE),0)</f>
        <v>0</v>
      </c>
      <c r="J1233" s="23">
        <f>IFERROR(VLOOKUP($C1233,'World Cup Players'!B:X,17,FALSE),0)</f>
        <v>0</v>
      </c>
      <c r="K1233" s="23">
        <f>IFERROR(VLOOKUP($C1233,'World Cup Players'!B:X,18,FALSE),0)</f>
        <v>0</v>
      </c>
      <c r="L1233" s="44">
        <f>IFERROR(VLOOKUP($C1233,'World Cup GK'!B:AE,16,FALSE),0)</f>
        <v>0</v>
      </c>
      <c r="M1233" s="44">
        <f>IFERROR(VLOOKUP($C1233,'World Cup GK'!B:AE,19,FALSE),0)</f>
        <v>0</v>
      </c>
      <c r="N1233" s="44">
        <f>IFERROR(VLOOKUP($C1233,'World Cup GK'!B:AE,14,FALSE),0)</f>
        <v>0</v>
      </c>
      <c r="O1233" s="44">
        <f>IFERROR(VLOOKUP($C1233,'World Cup GK'!B:AE,11,FALSE),0)</f>
        <v>0</v>
      </c>
      <c r="P1233" s="43">
        <f t="shared" si="322"/>
        <v>1.7596000000000001</v>
      </c>
      <c r="S1233" s="42"/>
      <c r="T1233" s="265" t="s">
        <v>410</v>
      </c>
      <c r="U1233" s="23" t="s">
        <v>1420</v>
      </c>
      <c r="V1233" s="30"/>
      <c r="W1233" s="23">
        <v>193</v>
      </c>
      <c r="X1233" s="23">
        <v>0</v>
      </c>
      <c r="Y1233" s="23">
        <v>0</v>
      </c>
      <c r="Z1233" s="23">
        <v>0</v>
      </c>
      <c r="AA1233" s="23">
        <v>0</v>
      </c>
      <c r="AB1233" s="23">
        <v>0</v>
      </c>
      <c r="AC1233" s="44">
        <v>0</v>
      </c>
      <c r="AD1233" s="44">
        <v>0</v>
      </c>
      <c r="AE1233" s="44">
        <v>0</v>
      </c>
      <c r="AF1233" s="44">
        <v>0</v>
      </c>
      <c r="AG1233" s="43">
        <v>1.6019000000000001</v>
      </c>
      <c r="AI1233" s="42"/>
      <c r="AJ1233" s="265" t="s">
        <v>410</v>
      </c>
      <c r="AK1233" s="23" t="s">
        <v>1420</v>
      </c>
      <c r="AL1233" s="30"/>
      <c r="AM1233" s="397">
        <f t="shared" si="328"/>
        <v>19</v>
      </c>
      <c r="AN1233" s="397">
        <f t="shared" si="329"/>
        <v>0</v>
      </c>
      <c r="AO1233" s="397">
        <f t="shared" si="329"/>
        <v>0</v>
      </c>
      <c r="AP1233" s="397">
        <f t="shared" si="330"/>
        <v>0</v>
      </c>
      <c r="AQ1233" s="397">
        <f t="shared" si="330"/>
        <v>0</v>
      </c>
      <c r="AR1233" s="397">
        <f t="shared" si="330"/>
        <v>0</v>
      </c>
      <c r="AS1233" s="397">
        <f t="shared" si="330"/>
        <v>0</v>
      </c>
      <c r="AT1233" s="397">
        <f t="shared" si="330"/>
        <v>0</v>
      </c>
      <c r="AU1233" s="397">
        <f t="shared" si="331"/>
        <v>0</v>
      </c>
      <c r="AV1233" s="397">
        <f t="shared" si="331"/>
        <v>0</v>
      </c>
      <c r="AW1233" s="314">
        <f t="shared" si="334"/>
        <v>0.15769999999999995</v>
      </c>
    </row>
    <row r="1234" spans="2:49" x14ac:dyDescent="0.25">
      <c r="B1234" s="42"/>
      <c r="C1234" s="265" t="s">
        <v>233</v>
      </c>
      <c r="D1234" s="23" t="str">
        <f>IFERROR(VLOOKUP($C1234,'World Cup Players'!B:X,3,FALSE),0)</f>
        <v>ma Morocco</v>
      </c>
      <c r="E1234" s="30"/>
      <c r="F1234" s="23">
        <f>IFERROR(VLOOKUP($C1234,'World Cup Players'!B:X,9,FALSE),0)</f>
        <v>570</v>
      </c>
      <c r="G1234" s="23">
        <f>IFERROR(VLOOKUP($C1234,'World Cup Players'!B:X,11,FALSE),0)</f>
        <v>1</v>
      </c>
      <c r="H1234" s="23">
        <f>IFERROR(VLOOKUP($C1234,'World Cup Players'!B:X,12,FALSE),0)</f>
        <v>2</v>
      </c>
      <c r="I1234" s="23">
        <f>IFERROR(VLOOKUP($C1234,'GAME WINNING GOALS'!A:B,2,FALSE),0)</f>
        <v>0</v>
      </c>
      <c r="J1234" s="23">
        <f>IFERROR(VLOOKUP($C1234,'World Cup Players'!B:X,17,FALSE),0)</f>
        <v>1</v>
      </c>
      <c r="K1234" s="23">
        <f>IFERROR(VLOOKUP($C1234,'World Cup Players'!B:X,18,FALSE),0)</f>
        <v>0</v>
      </c>
      <c r="L1234" s="44">
        <f>IFERROR(VLOOKUP($C1234,'World Cup GK'!B:AE,16,FALSE),0)</f>
        <v>0</v>
      </c>
      <c r="M1234" s="44">
        <f>IFERROR(VLOOKUP($C1234,'World Cup GK'!B:AE,19,FALSE),0)</f>
        <v>0</v>
      </c>
      <c r="N1234" s="44">
        <f>IFERROR(VLOOKUP($C1234,'World Cup GK'!B:AE,14,FALSE),0)</f>
        <v>0</v>
      </c>
      <c r="O1234" s="44">
        <f>IFERROR(VLOOKUP($C1234,'World Cup GK'!B:AE,11,FALSE),0)</f>
        <v>0</v>
      </c>
      <c r="P1234" s="43">
        <f t="shared" si="322"/>
        <v>7.4809999999999999</v>
      </c>
      <c r="S1234" s="42"/>
      <c r="T1234" s="265" t="s">
        <v>233</v>
      </c>
      <c r="U1234" s="23" t="s">
        <v>992</v>
      </c>
      <c r="V1234" s="30"/>
      <c r="W1234" s="23">
        <v>480</v>
      </c>
      <c r="X1234" s="23">
        <v>1</v>
      </c>
      <c r="Y1234" s="23">
        <v>2</v>
      </c>
      <c r="Z1234" s="23">
        <v>0</v>
      </c>
      <c r="AA1234" s="23">
        <v>1</v>
      </c>
      <c r="AB1234" s="23">
        <v>0</v>
      </c>
      <c r="AC1234" s="44">
        <v>0</v>
      </c>
      <c r="AD1234" s="44">
        <v>0</v>
      </c>
      <c r="AE1234" s="44">
        <v>0</v>
      </c>
      <c r="AF1234" s="44">
        <v>0</v>
      </c>
      <c r="AG1234" s="43">
        <v>6.734</v>
      </c>
      <c r="AI1234" s="42"/>
      <c r="AJ1234" s="265" t="s">
        <v>233</v>
      </c>
      <c r="AK1234" s="23" t="s">
        <v>992</v>
      </c>
      <c r="AL1234" s="30"/>
      <c r="AM1234" s="397">
        <f t="shared" si="328"/>
        <v>90</v>
      </c>
      <c r="AN1234" s="397">
        <f t="shared" si="329"/>
        <v>0</v>
      </c>
      <c r="AO1234" s="397">
        <f t="shared" si="329"/>
        <v>0</v>
      </c>
      <c r="AP1234" s="397">
        <f t="shared" si="330"/>
        <v>0</v>
      </c>
      <c r="AQ1234" s="397">
        <f t="shared" si="330"/>
        <v>0</v>
      </c>
      <c r="AR1234" s="397">
        <f t="shared" si="330"/>
        <v>0</v>
      </c>
      <c r="AS1234" s="397">
        <f t="shared" si="330"/>
        <v>0</v>
      </c>
      <c r="AT1234" s="397">
        <f t="shared" si="330"/>
        <v>0</v>
      </c>
      <c r="AU1234" s="397">
        <f t="shared" si="331"/>
        <v>0</v>
      </c>
      <c r="AV1234" s="397">
        <f t="shared" si="331"/>
        <v>0</v>
      </c>
      <c r="AW1234" s="314">
        <f t="shared" si="334"/>
        <v>0.74699999999999989</v>
      </c>
    </row>
    <row r="1235" spans="2:49" x14ac:dyDescent="0.25">
      <c r="B1235" s="42"/>
      <c r="C1235" s="265" t="s">
        <v>539</v>
      </c>
      <c r="D1235" s="23" t="str">
        <f>IFERROR(VLOOKUP($C1235,'World Cup Players'!B:X,3,FALSE),0)</f>
        <v>fr France</v>
      </c>
      <c r="E1235" s="30"/>
      <c r="F1235" s="23">
        <f>IFERROR(VLOOKUP($C1235,'World Cup Players'!B:X,9,FALSE),0)</f>
        <v>479</v>
      </c>
      <c r="G1235" s="23">
        <f>IFERROR(VLOOKUP($C1235,'World Cup Players'!B:X,11,FALSE),0)</f>
        <v>0</v>
      </c>
      <c r="H1235" s="23">
        <f>IFERROR(VLOOKUP($C1235,'World Cup Players'!B:X,12,FALSE),0)</f>
        <v>0</v>
      </c>
      <c r="I1235" s="41">
        <f>IFERROR(VLOOKUP($C1235,'GAME WINNING GOALS'!A:B,2,FALSE),0)</f>
        <v>0</v>
      </c>
      <c r="J1235" s="23">
        <f>IFERROR(VLOOKUP($C1235,'World Cup Players'!B:X,17,FALSE),0)</f>
        <v>0</v>
      </c>
      <c r="K1235" s="23">
        <f>IFERROR(VLOOKUP($C1235,'World Cup Players'!B:X,18,FALSE),0)</f>
        <v>0</v>
      </c>
      <c r="L1235" s="44">
        <f>IFERROR(VLOOKUP($C1235,'World Cup GK'!B:AE,16,FALSE),0)</f>
        <v>0</v>
      </c>
      <c r="M1235" s="44">
        <f>IFERROR(VLOOKUP($C1235,'World Cup GK'!B:AE,19,FALSE),0)</f>
        <v>0</v>
      </c>
      <c r="N1235" s="44">
        <f>IFERROR(VLOOKUP($C1235,'World Cup GK'!B:AE,14,FALSE),0)</f>
        <v>0</v>
      </c>
      <c r="O1235" s="44">
        <f>IFERROR(VLOOKUP($C1235,'World Cup GK'!B:AE,11,FALSE),0)</f>
        <v>0</v>
      </c>
      <c r="P1235" s="43">
        <f t="shared" si="322"/>
        <v>3.9757000000000002</v>
      </c>
      <c r="S1235" s="42"/>
      <c r="T1235" s="265" t="s">
        <v>539</v>
      </c>
      <c r="U1235" s="23" t="s">
        <v>1420</v>
      </c>
      <c r="V1235" s="30"/>
      <c r="W1235" s="23">
        <v>360</v>
      </c>
      <c r="X1235" s="23">
        <v>0</v>
      </c>
      <c r="Y1235" s="23">
        <v>0</v>
      </c>
      <c r="Z1235" s="41">
        <v>0</v>
      </c>
      <c r="AA1235" s="23">
        <v>0</v>
      </c>
      <c r="AB1235" s="23">
        <v>0</v>
      </c>
      <c r="AC1235" s="44">
        <v>0</v>
      </c>
      <c r="AD1235" s="44">
        <v>0</v>
      </c>
      <c r="AE1235" s="44">
        <v>0</v>
      </c>
      <c r="AF1235" s="44">
        <v>0</v>
      </c>
      <c r="AG1235" s="43">
        <v>2.988</v>
      </c>
      <c r="AI1235" s="42"/>
      <c r="AJ1235" s="265" t="s">
        <v>539</v>
      </c>
      <c r="AK1235" s="23" t="s">
        <v>1420</v>
      </c>
      <c r="AL1235" s="30"/>
      <c r="AM1235" s="397">
        <f t="shared" si="328"/>
        <v>119</v>
      </c>
      <c r="AN1235" s="397">
        <f t="shared" si="329"/>
        <v>0</v>
      </c>
      <c r="AO1235" s="397">
        <f t="shared" si="329"/>
        <v>0</v>
      </c>
      <c r="AP1235" s="397">
        <f t="shared" si="330"/>
        <v>0</v>
      </c>
      <c r="AQ1235" s="397">
        <f t="shared" si="330"/>
        <v>0</v>
      </c>
      <c r="AR1235" s="397">
        <f t="shared" si="330"/>
        <v>0</v>
      </c>
      <c r="AS1235" s="397">
        <f t="shared" si="330"/>
        <v>0</v>
      </c>
      <c r="AT1235" s="397">
        <f t="shared" si="330"/>
        <v>0</v>
      </c>
      <c r="AU1235" s="397">
        <f t="shared" si="331"/>
        <v>0</v>
      </c>
      <c r="AV1235" s="397">
        <f t="shared" si="331"/>
        <v>0</v>
      </c>
      <c r="AW1235" s="314">
        <f t="shared" si="334"/>
        <v>0.98770000000000024</v>
      </c>
    </row>
    <row r="1236" spans="2:49" x14ac:dyDescent="0.25">
      <c r="B1236" s="42"/>
      <c r="C1236" s="265" t="s">
        <v>537</v>
      </c>
      <c r="D1236" s="23" t="str">
        <f>IFERROR(VLOOKUP($C1236,'World Cup Players'!B:X,3,FALSE),0)</f>
        <v>pt Portugal</v>
      </c>
      <c r="E1236" s="30"/>
      <c r="F1236" s="23">
        <f>IFERROR(VLOOKUP($C1236,'World Cup Players'!B:X,9,FALSE),0)</f>
        <v>395</v>
      </c>
      <c r="G1236" s="23">
        <f>IFERROR(VLOOKUP($C1236,'World Cup Players'!B:X,11,FALSE),0)</f>
        <v>1</v>
      </c>
      <c r="H1236" s="23">
        <f>IFERROR(VLOOKUP($C1236,'World Cup Players'!B:X,12,FALSE),0)</f>
        <v>0</v>
      </c>
      <c r="I1236" s="41">
        <f>IFERROR(VLOOKUP($C1236,'GAME WINNING GOALS'!A:B,2,FALSE),0)</f>
        <v>0</v>
      </c>
      <c r="J1236" s="23">
        <f>IFERROR(VLOOKUP($C1236,'World Cup Players'!B:X,17,FALSE),0)</f>
        <v>0</v>
      </c>
      <c r="K1236" s="23">
        <f>IFERROR(VLOOKUP($C1236,'World Cup Players'!B:X,18,FALSE),0)</f>
        <v>0</v>
      </c>
      <c r="L1236" s="44">
        <f>IFERROR(VLOOKUP($C1236,'World Cup GK'!B:AE,16,FALSE),0)</f>
        <v>0</v>
      </c>
      <c r="M1236" s="44">
        <f>IFERROR(VLOOKUP($C1236,'World Cup GK'!B:AE,19,FALSE),0)</f>
        <v>0</v>
      </c>
      <c r="N1236" s="44">
        <f>IFERROR(VLOOKUP($C1236,'World Cup GK'!B:AE,14,FALSE),0)</f>
        <v>0</v>
      </c>
      <c r="O1236" s="44">
        <f>IFERROR(VLOOKUP($C1236,'World Cup GK'!B:AE,11,FALSE),0)</f>
        <v>0</v>
      </c>
      <c r="P1236" s="43">
        <f t="shared" si="322"/>
        <v>4.2785000000000002</v>
      </c>
      <c r="S1236" s="42"/>
      <c r="T1236" s="265" t="s">
        <v>537</v>
      </c>
      <c r="U1236" s="23" t="s">
        <v>1545</v>
      </c>
      <c r="V1236" s="30"/>
      <c r="W1236" s="23">
        <v>395</v>
      </c>
      <c r="X1236" s="23">
        <v>1</v>
      </c>
      <c r="Y1236" s="23">
        <v>0</v>
      </c>
      <c r="Z1236" s="41">
        <v>0</v>
      </c>
      <c r="AA1236" s="23">
        <v>0</v>
      </c>
      <c r="AB1236" s="23">
        <v>0</v>
      </c>
      <c r="AC1236" s="44">
        <v>0</v>
      </c>
      <c r="AD1236" s="44">
        <v>0</v>
      </c>
      <c r="AE1236" s="44">
        <v>0</v>
      </c>
      <c r="AF1236" s="44">
        <v>0</v>
      </c>
      <c r="AG1236" s="43">
        <v>4.2785000000000002</v>
      </c>
      <c r="AI1236" s="42"/>
      <c r="AJ1236" s="265" t="s">
        <v>537</v>
      </c>
      <c r="AK1236" s="23" t="s">
        <v>1545</v>
      </c>
      <c r="AL1236" s="30"/>
      <c r="AM1236" s="397">
        <f t="shared" si="328"/>
        <v>0</v>
      </c>
      <c r="AN1236" s="397">
        <f t="shared" si="329"/>
        <v>0</v>
      </c>
      <c r="AO1236" s="397">
        <f t="shared" si="329"/>
        <v>0</v>
      </c>
      <c r="AP1236" s="397">
        <f t="shared" si="330"/>
        <v>0</v>
      </c>
      <c r="AQ1236" s="397">
        <f t="shared" si="330"/>
        <v>0</v>
      </c>
      <c r="AR1236" s="397">
        <f t="shared" si="330"/>
        <v>0</v>
      </c>
      <c r="AS1236" s="397">
        <f t="shared" si="330"/>
        <v>0</v>
      </c>
      <c r="AT1236" s="397">
        <f t="shared" si="330"/>
        <v>0</v>
      </c>
      <c r="AU1236" s="397">
        <f t="shared" si="331"/>
        <v>0</v>
      </c>
      <c r="AV1236" s="397">
        <f t="shared" si="331"/>
        <v>0</v>
      </c>
      <c r="AW1236" s="314">
        <f t="shared" si="332"/>
        <v>0</v>
      </c>
    </row>
    <row r="1237" spans="2:49" x14ac:dyDescent="0.25">
      <c r="B1237" s="42"/>
      <c r="C1237" s="265" t="s">
        <v>469</v>
      </c>
      <c r="D1237" s="23" t="str">
        <f>IFERROR(VLOOKUP($C1237,'World Cup Players'!B:X,3,FALSE),0)</f>
        <v>es Spain</v>
      </c>
      <c r="E1237" s="30"/>
      <c r="F1237" s="23">
        <f>IFERROR(VLOOKUP($C1237,'World Cup Players'!B:X,9,FALSE),0)</f>
        <v>630</v>
      </c>
      <c r="G1237" s="23">
        <f>IFERROR(VLOOKUP($C1237,'World Cup Players'!B:X,11,FALSE),0)</f>
        <v>0</v>
      </c>
      <c r="H1237" s="23">
        <f>IFERROR(VLOOKUP($C1237,'World Cup Players'!B:X,12,FALSE),0)</f>
        <v>0</v>
      </c>
      <c r="I1237" s="41">
        <f>IFERROR(VLOOKUP($C1237,'GAME WINNING GOALS'!A:B,2,FALSE),0)</f>
        <v>0</v>
      </c>
      <c r="J1237" s="23">
        <f>IFERROR(VLOOKUP($C1237,'World Cup Players'!B:X,17,FALSE),0)</f>
        <v>0</v>
      </c>
      <c r="K1237" s="23">
        <f>IFERROR(VLOOKUP($C1237,'World Cup Players'!B:X,18,FALSE),0)</f>
        <v>0</v>
      </c>
      <c r="L1237" s="44">
        <f>IFERROR(VLOOKUP($C1237,'World Cup GK'!B:AE,16,FALSE),0)</f>
        <v>6</v>
      </c>
      <c r="M1237" s="44">
        <f>IFERROR(VLOOKUP($C1237,'World Cup GK'!B:AE,19,FALSE),0)</f>
        <v>6</v>
      </c>
      <c r="N1237" s="44">
        <f>IFERROR(VLOOKUP($C1237,'World Cup GK'!B:AE,14,FALSE),0)</f>
        <v>9</v>
      </c>
      <c r="O1237" s="44">
        <f>IFERROR(VLOOKUP($C1237,'World Cup GK'!B:AE,11,FALSE),0)</f>
        <v>1</v>
      </c>
      <c r="P1237" s="43">
        <f t="shared" si="322"/>
        <v>18.779</v>
      </c>
      <c r="S1237" s="42"/>
      <c r="T1237" s="265" t="s">
        <v>469</v>
      </c>
      <c r="U1237" s="23" t="s">
        <v>1275</v>
      </c>
      <c r="V1237" s="30"/>
      <c r="W1237" s="23">
        <v>450</v>
      </c>
      <c r="X1237" s="23">
        <v>0</v>
      </c>
      <c r="Y1237" s="23">
        <v>0</v>
      </c>
      <c r="Z1237" s="41">
        <v>0</v>
      </c>
      <c r="AA1237" s="23">
        <v>0</v>
      </c>
      <c r="AB1237" s="23">
        <v>0</v>
      </c>
      <c r="AC1237" s="44">
        <v>4</v>
      </c>
      <c r="AD1237" s="44">
        <v>5</v>
      </c>
      <c r="AE1237" s="44">
        <v>5</v>
      </c>
      <c r="AF1237" s="44">
        <v>0</v>
      </c>
      <c r="AG1237" s="43">
        <v>13.734999999999999</v>
      </c>
      <c r="AI1237" s="42"/>
      <c r="AJ1237" s="265" t="s">
        <v>469</v>
      </c>
      <c r="AK1237" s="23" t="s">
        <v>1275</v>
      </c>
      <c r="AL1237" s="30"/>
      <c r="AM1237" s="397">
        <f t="shared" si="328"/>
        <v>180</v>
      </c>
      <c r="AN1237" s="397">
        <f t="shared" si="329"/>
        <v>0</v>
      </c>
      <c r="AO1237" s="397">
        <f t="shared" si="329"/>
        <v>0</v>
      </c>
      <c r="AP1237" s="397">
        <f t="shared" si="330"/>
        <v>0</v>
      </c>
      <c r="AQ1237" s="397">
        <f t="shared" si="330"/>
        <v>0</v>
      </c>
      <c r="AR1237" s="397">
        <f t="shared" si="330"/>
        <v>0</v>
      </c>
      <c r="AS1237" s="397">
        <f t="shared" si="330"/>
        <v>2</v>
      </c>
      <c r="AT1237" s="397">
        <f t="shared" si="330"/>
        <v>1</v>
      </c>
      <c r="AU1237" s="397">
        <f t="shared" si="331"/>
        <v>4</v>
      </c>
      <c r="AV1237" s="397">
        <f t="shared" si="331"/>
        <v>1</v>
      </c>
      <c r="AW1237" s="314">
        <f t="shared" ref="AW1237:AW1239" si="335">P1237-AG1237</f>
        <v>5.0440000000000005</v>
      </c>
    </row>
    <row r="1238" spans="2:49" x14ac:dyDescent="0.25">
      <c r="B1238" s="42"/>
      <c r="C1238" s="265" t="s">
        <v>45</v>
      </c>
      <c r="D1238" s="23" t="str">
        <f>IFERROR(VLOOKUP($C1238,'World Cup Players'!B:X,3,FALSE),0)</f>
        <v>eng England</v>
      </c>
      <c r="E1238" s="30"/>
      <c r="F1238" s="23">
        <f>IFERROR(VLOOKUP($C1238,'World Cup Players'!B:X,9,FALSE),0)</f>
        <v>660</v>
      </c>
      <c r="G1238" s="23">
        <f>IFERROR(VLOOKUP($C1238,'World Cup Players'!B:X,11,FALSE),0)</f>
        <v>0</v>
      </c>
      <c r="H1238" s="23">
        <f>IFERROR(VLOOKUP($C1238,'World Cup Players'!B:X,12,FALSE),0)</f>
        <v>0</v>
      </c>
      <c r="I1238" s="41">
        <f>IFERROR(VLOOKUP($C1238,'GAME WINNING GOALS'!A:B,2,FALSE),0)</f>
        <v>0</v>
      </c>
      <c r="J1238" s="23">
        <f>IFERROR(VLOOKUP($C1238,'World Cup Players'!B:X,17,FALSE),0)</f>
        <v>0</v>
      </c>
      <c r="K1238" s="23">
        <f>IFERROR(VLOOKUP($C1238,'World Cup Players'!B:X,18,FALSE),0)</f>
        <v>0</v>
      </c>
      <c r="L1238" s="44">
        <f>IFERROR(VLOOKUP($C1238,'World Cup GK'!B:AE,16,FALSE),0)</f>
        <v>5</v>
      </c>
      <c r="M1238" s="44">
        <f>IFERROR(VLOOKUP($C1238,'World Cup GK'!B:AE,19,FALSE),0)</f>
        <v>2</v>
      </c>
      <c r="N1238" s="44">
        <f>IFERROR(VLOOKUP($C1238,'World Cup GK'!B:AE,14,FALSE),0)</f>
        <v>15</v>
      </c>
      <c r="O1238" s="44">
        <f>IFERROR(VLOOKUP($C1238,'World Cup GK'!B:AE,11,FALSE),0)</f>
        <v>8</v>
      </c>
      <c r="P1238" s="43">
        <f t="shared" si="322"/>
        <v>13.478</v>
      </c>
      <c r="S1238" s="42"/>
      <c r="T1238" s="265" t="s">
        <v>45</v>
      </c>
      <c r="U1238" s="23" t="s">
        <v>1542</v>
      </c>
      <c r="V1238" s="30"/>
      <c r="W1238" s="23">
        <v>450</v>
      </c>
      <c r="X1238" s="23">
        <v>0</v>
      </c>
      <c r="Y1238" s="23">
        <v>0</v>
      </c>
      <c r="Z1238" s="41">
        <v>0</v>
      </c>
      <c r="AA1238" s="23">
        <v>0</v>
      </c>
      <c r="AB1238" s="23">
        <v>0</v>
      </c>
      <c r="AC1238" s="44">
        <v>4</v>
      </c>
      <c r="AD1238" s="44">
        <v>2</v>
      </c>
      <c r="AE1238" s="44">
        <v>9</v>
      </c>
      <c r="AF1238" s="44">
        <v>5</v>
      </c>
      <c r="AG1238" s="43">
        <v>10.285</v>
      </c>
      <c r="AI1238" s="42"/>
      <c r="AJ1238" s="265" t="s">
        <v>45</v>
      </c>
      <c r="AK1238" s="23" t="s">
        <v>1542</v>
      </c>
      <c r="AL1238" s="30"/>
      <c r="AM1238" s="397">
        <f t="shared" si="328"/>
        <v>210</v>
      </c>
      <c r="AN1238" s="397">
        <f t="shared" si="329"/>
        <v>0</v>
      </c>
      <c r="AO1238" s="397">
        <f t="shared" si="329"/>
        <v>0</v>
      </c>
      <c r="AP1238" s="397">
        <f t="shared" si="330"/>
        <v>0</v>
      </c>
      <c r="AQ1238" s="397">
        <f t="shared" si="330"/>
        <v>0</v>
      </c>
      <c r="AR1238" s="397">
        <f t="shared" si="330"/>
        <v>0</v>
      </c>
      <c r="AS1238" s="397">
        <f t="shared" si="330"/>
        <v>1</v>
      </c>
      <c r="AT1238" s="397">
        <f t="shared" si="330"/>
        <v>0</v>
      </c>
      <c r="AU1238" s="397">
        <f t="shared" si="331"/>
        <v>6</v>
      </c>
      <c r="AV1238" s="397">
        <f t="shared" si="331"/>
        <v>3</v>
      </c>
      <c r="AW1238" s="314">
        <f t="shared" si="335"/>
        <v>3.1929999999999996</v>
      </c>
    </row>
    <row r="1239" spans="2:49" x14ac:dyDescent="0.25">
      <c r="B1239" s="42"/>
      <c r="C1239" s="265" t="s">
        <v>400</v>
      </c>
      <c r="D1239" s="23" t="str">
        <f>IFERROR(VLOOKUP($C1239,'World Cup Players'!B:X,3,FALSE),0)</f>
        <v>ma Morocco</v>
      </c>
      <c r="E1239" s="30"/>
      <c r="F1239" s="23">
        <f>IFERROR(VLOOKUP($C1239,'World Cup Players'!B:X,9,FALSE),0)</f>
        <v>570</v>
      </c>
      <c r="G1239" s="23">
        <f>IFERROR(VLOOKUP($C1239,'World Cup Players'!B:X,11,FALSE),0)</f>
        <v>0</v>
      </c>
      <c r="H1239" s="23">
        <f>IFERROR(VLOOKUP($C1239,'World Cup Players'!B:X,12,FALSE),0)</f>
        <v>0</v>
      </c>
      <c r="I1239" s="23">
        <f>IFERROR(VLOOKUP($C1239,'GAME WINNING GOALS'!A:B,2,FALSE),0)</f>
        <v>0</v>
      </c>
      <c r="J1239" s="23">
        <f>IFERROR(VLOOKUP($C1239,'World Cup Players'!B:X,17,FALSE),0)</f>
        <v>0</v>
      </c>
      <c r="K1239" s="23">
        <f>IFERROR(VLOOKUP($C1239,'World Cup Players'!B:X,18,FALSE),0)</f>
        <v>0</v>
      </c>
      <c r="L1239" s="44">
        <f>IFERROR(VLOOKUP($C1239,'World Cup GK'!B:AE,16,FALSE),0)</f>
        <v>3</v>
      </c>
      <c r="M1239" s="44">
        <f>IFERROR(VLOOKUP($C1239,'World Cup GK'!B:AE,19,FALSE),0)</f>
        <v>2</v>
      </c>
      <c r="N1239" s="44">
        <f>IFERROR(VLOOKUP($C1239,'World Cup GK'!B:AE,14,FALSE),0)</f>
        <v>14</v>
      </c>
      <c r="O1239" s="44">
        <f>IFERROR(VLOOKUP($C1239,'World Cup GK'!B:AE,11,FALSE),0)</f>
        <v>6</v>
      </c>
      <c r="P1239" s="43">
        <f t="shared" si="322"/>
        <v>11.031000000000001</v>
      </c>
      <c r="S1239" s="42"/>
      <c r="T1239" s="265" t="s">
        <v>400</v>
      </c>
      <c r="U1239" s="23" t="s">
        <v>992</v>
      </c>
      <c r="V1239" s="30"/>
      <c r="W1239" s="23">
        <v>480</v>
      </c>
      <c r="X1239" s="23">
        <v>0</v>
      </c>
      <c r="Y1239" s="23">
        <v>0</v>
      </c>
      <c r="Z1239" s="23">
        <v>0</v>
      </c>
      <c r="AA1239" s="23">
        <v>0</v>
      </c>
      <c r="AB1239" s="23">
        <v>0</v>
      </c>
      <c r="AC1239" s="44">
        <v>3</v>
      </c>
      <c r="AD1239" s="44">
        <v>2</v>
      </c>
      <c r="AE1239" s="44">
        <v>9</v>
      </c>
      <c r="AF1239" s="44">
        <v>4</v>
      </c>
      <c r="AG1239" s="43">
        <v>9.7840000000000007</v>
      </c>
      <c r="AI1239" s="42"/>
      <c r="AJ1239" s="265" t="s">
        <v>400</v>
      </c>
      <c r="AK1239" s="23" t="s">
        <v>992</v>
      </c>
      <c r="AL1239" s="30"/>
      <c r="AM1239" s="397">
        <f t="shared" si="328"/>
        <v>90</v>
      </c>
      <c r="AN1239" s="397">
        <f t="shared" si="329"/>
        <v>0</v>
      </c>
      <c r="AO1239" s="397">
        <f t="shared" si="329"/>
        <v>0</v>
      </c>
      <c r="AP1239" s="397">
        <f t="shared" si="330"/>
        <v>0</v>
      </c>
      <c r="AQ1239" s="397">
        <f t="shared" si="330"/>
        <v>0</v>
      </c>
      <c r="AR1239" s="397">
        <f t="shared" si="330"/>
        <v>0</v>
      </c>
      <c r="AS1239" s="397">
        <f t="shared" si="330"/>
        <v>0</v>
      </c>
      <c r="AT1239" s="397">
        <f t="shared" si="330"/>
        <v>0</v>
      </c>
      <c r="AU1239" s="397">
        <f t="shared" si="331"/>
        <v>5</v>
      </c>
      <c r="AV1239" s="397">
        <f t="shared" si="331"/>
        <v>2</v>
      </c>
      <c r="AW1239" s="314">
        <f t="shared" si="335"/>
        <v>1.2469999999999999</v>
      </c>
    </row>
    <row r="1240" spans="2:49" x14ac:dyDescent="0.25">
      <c r="B1240" s="42"/>
      <c r="C1240" s="265" t="s">
        <v>760</v>
      </c>
      <c r="D1240" s="23" t="str">
        <f>IFERROR(VLOOKUP($C1240,'World Cup Players'!B:X,3,FALSE),0)</f>
        <v>us United States</v>
      </c>
      <c r="E1240" s="30"/>
      <c r="F1240" s="23">
        <f>IFERROR(VLOOKUP($C1240,'World Cup Players'!B:X,9,FALSE),0)</f>
        <v>360</v>
      </c>
      <c r="G1240" s="23">
        <f>IFERROR(VLOOKUP($C1240,'World Cup Players'!B:X,11,FALSE),0)</f>
        <v>0</v>
      </c>
      <c r="H1240" s="23">
        <f>IFERROR(VLOOKUP($C1240,'World Cup Players'!B:X,12,FALSE),0)</f>
        <v>0</v>
      </c>
      <c r="I1240" s="23">
        <f>IFERROR(VLOOKUP($C1240,'GAME WINNING GOALS'!A:B,2,FALSE),0)</f>
        <v>0</v>
      </c>
      <c r="J1240" s="23">
        <f>IFERROR(VLOOKUP($C1240,'World Cup Players'!B:X,17,FALSE),0)</f>
        <v>0</v>
      </c>
      <c r="K1240" s="23">
        <f>IFERROR(VLOOKUP($C1240,'World Cup Players'!B:X,18,FALSE),0)</f>
        <v>0</v>
      </c>
      <c r="L1240" s="44">
        <f>IFERROR(VLOOKUP($C1240,'World Cup GK'!B:AE,16,FALSE),0)</f>
        <v>3</v>
      </c>
      <c r="M1240" s="44">
        <f>IFERROR(VLOOKUP($C1240,'World Cup GK'!B:AE,19,FALSE),0)</f>
        <v>2</v>
      </c>
      <c r="N1240" s="44">
        <f>IFERROR(VLOOKUP($C1240,'World Cup GK'!B:AE,14,FALSE),0)</f>
        <v>8</v>
      </c>
      <c r="O1240" s="44">
        <f>IFERROR(VLOOKUP($C1240,'World Cup GK'!B:AE,11,FALSE),0)</f>
        <v>5</v>
      </c>
      <c r="P1240" s="43">
        <f t="shared" si="322"/>
        <v>8.3379999999999992</v>
      </c>
      <c r="S1240" s="42"/>
      <c r="T1240" s="265" t="s">
        <v>760</v>
      </c>
      <c r="U1240" s="23" t="s">
        <v>885</v>
      </c>
      <c r="V1240" s="30"/>
      <c r="W1240" s="23">
        <v>360</v>
      </c>
      <c r="X1240" s="23">
        <v>0</v>
      </c>
      <c r="Y1240" s="23">
        <v>0</v>
      </c>
      <c r="Z1240" s="23">
        <v>0</v>
      </c>
      <c r="AA1240" s="23">
        <v>0</v>
      </c>
      <c r="AB1240" s="23">
        <v>0</v>
      </c>
      <c r="AC1240" s="44">
        <v>3</v>
      </c>
      <c r="AD1240" s="44">
        <v>2</v>
      </c>
      <c r="AE1240" s="44">
        <v>8</v>
      </c>
      <c r="AF1240" s="44">
        <v>5</v>
      </c>
      <c r="AG1240" s="43">
        <v>8.3379999999999992</v>
      </c>
      <c r="AI1240" s="42"/>
      <c r="AJ1240" s="265" t="s">
        <v>760</v>
      </c>
      <c r="AK1240" s="23" t="s">
        <v>885</v>
      </c>
      <c r="AL1240" s="30"/>
      <c r="AM1240" s="397">
        <f t="shared" si="328"/>
        <v>0</v>
      </c>
      <c r="AN1240" s="397">
        <f t="shared" si="329"/>
        <v>0</v>
      </c>
      <c r="AO1240" s="397">
        <f t="shared" si="329"/>
        <v>0</v>
      </c>
      <c r="AP1240" s="397">
        <f t="shared" si="330"/>
        <v>0</v>
      </c>
      <c r="AQ1240" s="397">
        <f t="shared" si="330"/>
        <v>0</v>
      </c>
      <c r="AR1240" s="397">
        <f t="shared" si="330"/>
        <v>0</v>
      </c>
      <c r="AS1240" s="397">
        <f t="shared" si="330"/>
        <v>0</v>
      </c>
      <c r="AT1240" s="397">
        <f t="shared" si="330"/>
        <v>0</v>
      </c>
      <c r="AU1240" s="397">
        <f t="shared" si="331"/>
        <v>0</v>
      </c>
      <c r="AV1240" s="397">
        <f t="shared" si="331"/>
        <v>0</v>
      </c>
      <c r="AW1240" s="314">
        <f t="shared" si="332"/>
        <v>0</v>
      </c>
    </row>
    <row r="1241" spans="2:49" x14ac:dyDescent="0.25">
      <c r="B1241" s="42"/>
      <c r="C1241" s="265" t="s">
        <v>343</v>
      </c>
      <c r="D1241" s="23" t="str">
        <f>IFERROR(VLOOKUP($C1241,'World Cup Players'!B:X,3,FALSE),0)</f>
        <v>ec Ecuador</v>
      </c>
      <c r="E1241" s="30"/>
      <c r="F1241" s="23">
        <f>IFERROR(VLOOKUP($C1241,'World Cup Players'!B:X,9,FALSE),0)</f>
        <v>360</v>
      </c>
      <c r="G1241" s="23">
        <f>IFERROR(VLOOKUP($C1241,'World Cup Players'!B:X,11,FALSE),0)</f>
        <v>0</v>
      </c>
      <c r="H1241" s="23">
        <f>IFERROR(VLOOKUP($C1241,'World Cup Players'!B:X,12,FALSE),0)</f>
        <v>0</v>
      </c>
      <c r="I1241" s="23">
        <f>IFERROR(VLOOKUP($C1241,'GAME WINNING GOALS'!A:B,2,FALSE),0)</f>
        <v>0</v>
      </c>
      <c r="J1241" s="23">
        <f>IFERROR(VLOOKUP($C1241,'World Cup Players'!#REF!,16,FALSE),0)</f>
        <v>0</v>
      </c>
      <c r="K1241" s="23">
        <f>IFERROR(VLOOKUP($C1241,'World Cup Players'!#REF!,16,FALSE),0)</f>
        <v>0</v>
      </c>
      <c r="L1241" s="44">
        <f>IFERROR(VLOOKUP($C1241,'World Cup GK'!B:AE,16,FALSE),0)</f>
        <v>1</v>
      </c>
      <c r="M1241" s="44">
        <f>IFERROR(VLOOKUP($C1241,'World Cup GK'!B:AE,19,FALSE),0)</f>
        <v>1</v>
      </c>
      <c r="N1241" s="44">
        <f>IFERROR(VLOOKUP($C1241,'World Cup GK'!B:AE,14,FALSE),0)</f>
        <v>9</v>
      </c>
      <c r="O1241" s="44">
        <f>IFERROR(VLOOKUP($C1241,'World Cup GK'!B:AE,11,FALSE),0)</f>
        <v>4</v>
      </c>
      <c r="P1241" s="43">
        <f t="shared" si="322"/>
        <v>5.7879999999999994</v>
      </c>
      <c r="S1241" s="42"/>
      <c r="T1241" s="265" t="s">
        <v>343</v>
      </c>
      <c r="U1241" s="23" t="s">
        <v>1104</v>
      </c>
      <c r="V1241" s="30"/>
      <c r="W1241" s="23">
        <v>360</v>
      </c>
      <c r="X1241" s="23">
        <v>0</v>
      </c>
      <c r="Y1241" s="23">
        <v>0</v>
      </c>
      <c r="Z1241" s="23">
        <v>0</v>
      </c>
      <c r="AA1241" s="23">
        <v>0</v>
      </c>
      <c r="AB1241" s="23">
        <v>0</v>
      </c>
      <c r="AC1241" s="44">
        <v>1</v>
      </c>
      <c r="AD1241" s="44">
        <v>1</v>
      </c>
      <c r="AE1241" s="44">
        <v>9</v>
      </c>
      <c r="AF1241" s="44">
        <v>4</v>
      </c>
      <c r="AG1241" s="43">
        <v>5.7879999999999994</v>
      </c>
      <c r="AI1241" s="42"/>
      <c r="AJ1241" s="265" t="s">
        <v>343</v>
      </c>
      <c r="AK1241" s="23" t="s">
        <v>1104</v>
      </c>
      <c r="AL1241" s="30"/>
      <c r="AM1241" s="397">
        <f t="shared" si="328"/>
        <v>0</v>
      </c>
      <c r="AN1241" s="397">
        <f t="shared" si="329"/>
        <v>0</v>
      </c>
      <c r="AO1241" s="397">
        <f t="shared" si="329"/>
        <v>0</v>
      </c>
      <c r="AP1241" s="397">
        <f t="shared" si="330"/>
        <v>0</v>
      </c>
      <c r="AQ1241" s="397">
        <f t="shared" si="330"/>
        <v>0</v>
      </c>
      <c r="AR1241" s="397">
        <f t="shared" si="330"/>
        <v>0</v>
      </c>
      <c r="AS1241" s="397">
        <f t="shared" si="330"/>
        <v>0</v>
      </c>
      <c r="AT1241" s="397">
        <f t="shared" si="330"/>
        <v>0</v>
      </c>
      <c r="AU1241" s="397">
        <f t="shared" si="331"/>
        <v>0</v>
      </c>
      <c r="AV1241" s="397">
        <f t="shared" si="331"/>
        <v>0</v>
      </c>
      <c r="AW1241" s="314">
        <f t="shared" si="332"/>
        <v>0</v>
      </c>
    </row>
    <row r="1242" spans="2:49" x14ac:dyDescent="0.25">
      <c r="B1242" s="42"/>
      <c r="C1242" s="265" t="s">
        <v>307</v>
      </c>
      <c r="D1242" s="23">
        <f>IFERROR(VLOOKUP($C1242,'World Cup Players'!B:X,3,FALSE),0)</f>
        <v>0</v>
      </c>
      <c r="E1242" s="30"/>
      <c r="L1242" s="44"/>
      <c r="M1242" s="44"/>
      <c r="N1242" s="44"/>
      <c r="O1242" s="44"/>
      <c r="S1242" s="42"/>
      <c r="T1242" s="265" t="s">
        <v>307</v>
      </c>
      <c r="U1242" s="23">
        <v>0</v>
      </c>
      <c r="V1242" s="30"/>
      <c r="W1242" s="23">
        <v>0</v>
      </c>
      <c r="X1242" s="23">
        <v>0</v>
      </c>
      <c r="Y1242" s="23">
        <v>0</v>
      </c>
      <c r="Z1242" s="23">
        <v>0</v>
      </c>
      <c r="AA1242" s="23">
        <v>0</v>
      </c>
      <c r="AB1242" s="23">
        <v>0</v>
      </c>
      <c r="AC1242" s="44">
        <v>0</v>
      </c>
      <c r="AD1242" s="44">
        <v>0</v>
      </c>
      <c r="AE1242" s="44">
        <v>0</v>
      </c>
      <c r="AF1242" s="44">
        <v>0</v>
      </c>
      <c r="AG1242" s="43">
        <v>0</v>
      </c>
      <c r="AI1242" s="42"/>
      <c r="AJ1242" s="265" t="s">
        <v>307</v>
      </c>
      <c r="AK1242" s="23">
        <v>0</v>
      </c>
      <c r="AL1242" s="30"/>
      <c r="AW1242" s="314"/>
    </row>
    <row r="1243" spans="2:49" x14ac:dyDescent="0.25">
      <c r="B1243" s="42"/>
      <c r="C1243" s="265" t="s">
        <v>303</v>
      </c>
      <c r="D1243" s="23">
        <f>IFERROR(VLOOKUP($C1243,'World Cup Players'!B:X,3,FALSE),0)</f>
        <v>0</v>
      </c>
      <c r="E1243" s="30"/>
      <c r="L1243" s="44"/>
      <c r="M1243" s="44"/>
      <c r="N1243" s="44"/>
      <c r="O1243" s="44"/>
      <c r="S1243" s="42"/>
      <c r="T1243" s="265" t="s">
        <v>303</v>
      </c>
      <c r="U1243" s="23">
        <v>0</v>
      </c>
      <c r="V1243" s="30"/>
      <c r="W1243" s="23">
        <v>0</v>
      </c>
      <c r="X1243" s="23">
        <v>0</v>
      </c>
      <c r="Y1243" s="23">
        <v>0</v>
      </c>
      <c r="Z1243" s="23">
        <v>0</v>
      </c>
      <c r="AA1243" s="23">
        <v>0</v>
      </c>
      <c r="AB1243" s="23">
        <v>0</v>
      </c>
      <c r="AC1243" s="44">
        <v>0</v>
      </c>
      <c r="AD1243" s="44">
        <v>0</v>
      </c>
      <c r="AE1243" s="44">
        <v>0</v>
      </c>
      <c r="AF1243" s="44">
        <v>0</v>
      </c>
      <c r="AG1243" s="43">
        <v>0</v>
      </c>
      <c r="AI1243" s="42"/>
      <c r="AJ1243" s="265" t="s">
        <v>303</v>
      </c>
      <c r="AK1243" s="23">
        <v>0</v>
      </c>
      <c r="AL1243" s="30"/>
      <c r="AW1243" s="314"/>
    </row>
    <row r="1244" spans="2:49" x14ac:dyDescent="0.25">
      <c r="B1244" s="42"/>
      <c r="C1244" s="265" t="s">
        <v>609</v>
      </c>
      <c r="D1244" s="23">
        <f>IFERROR(VLOOKUP($C1244,'World Cup Players'!B:X,3,FALSE),0)</f>
        <v>0</v>
      </c>
      <c r="E1244" s="30"/>
      <c r="L1244" s="44"/>
      <c r="M1244" s="44"/>
      <c r="N1244" s="44"/>
      <c r="O1244" s="44"/>
      <c r="S1244" s="42"/>
      <c r="T1244" s="265" t="s">
        <v>609</v>
      </c>
      <c r="U1244" s="23">
        <v>0</v>
      </c>
      <c r="V1244" s="30"/>
      <c r="W1244" s="23">
        <v>0</v>
      </c>
      <c r="X1244" s="23">
        <v>0</v>
      </c>
      <c r="Y1244" s="23">
        <v>0</v>
      </c>
      <c r="Z1244" s="23">
        <v>0</v>
      </c>
      <c r="AA1244" s="23">
        <v>0</v>
      </c>
      <c r="AB1244" s="23">
        <v>0</v>
      </c>
      <c r="AC1244" s="44">
        <v>0</v>
      </c>
      <c r="AD1244" s="44">
        <v>0</v>
      </c>
      <c r="AE1244" s="44">
        <v>0</v>
      </c>
      <c r="AF1244" s="44">
        <v>0</v>
      </c>
      <c r="AG1244" s="43">
        <v>0</v>
      </c>
      <c r="AI1244" s="42"/>
      <c r="AJ1244" s="265" t="s">
        <v>609</v>
      </c>
      <c r="AK1244" s="23">
        <v>0</v>
      </c>
      <c r="AL1244" s="30"/>
      <c r="AW1244" s="314"/>
    </row>
    <row r="1245" spans="2:49" x14ac:dyDescent="0.25">
      <c r="B1245" s="24" t="s">
        <v>162</v>
      </c>
      <c r="C1245" s="293"/>
      <c r="D1245" s="23">
        <f>IFERROR(VLOOKUP($C1245,'World Cup Players'!B:X,3,FALSE),0)</f>
        <v>0</v>
      </c>
      <c r="E1245" s="30"/>
      <c r="F1245" s="35">
        <f>SUM(F1246:F1275)</f>
        <v>11437</v>
      </c>
      <c r="G1245" s="35">
        <f t="shared" ref="G1245:O1245" si="336">SUM(G1246:G1275)</f>
        <v>30</v>
      </c>
      <c r="H1245" s="35">
        <f t="shared" si="336"/>
        <v>18</v>
      </c>
      <c r="I1245" s="35">
        <f t="shared" si="336"/>
        <v>11</v>
      </c>
      <c r="J1245" s="35">
        <f>SUM(J1246:J1275)</f>
        <v>10</v>
      </c>
      <c r="K1245" s="35">
        <f t="shared" si="336"/>
        <v>0</v>
      </c>
      <c r="L1245" s="35">
        <f>SUM(L1246:L1275)</f>
        <v>19</v>
      </c>
      <c r="M1245" s="35">
        <f t="shared" si="336"/>
        <v>12</v>
      </c>
      <c r="N1245" s="35">
        <f t="shared" si="336"/>
        <v>57</v>
      </c>
      <c r="O1245" s="35">
        <f t="shared" si="336"/>
        <v>29</v>
      </c>
      <c r="P1245" s="43">
        <f t="shared" si="322"/>
        <v>186.5771</v>
      </c>
      <c r="S1245" s="24" t="s">
        <v>162</v>
      </c>
      <c r="T1245" s="293"/>
      <c r="U1245" s="23">
        <v>0</v>
      </c>
      <c r="V1245" s="30"/>
      <c r="W1245" s="35">
        <v>8893</v>
      </c>
      <c r="X1245" s="35">
        <v>25</v>
      </c>
      <c r="Y1245" s="35">
        <v>17</v>
      </c>
      <c r="Z1245" s="35">
        <v>9</v>
      </c>
      <c r="AA1245" s="35">
        <v>8</v>
      </c>
      <c r="AB1245" s="35">
        <v>0</v>
      </c>
      <c r="AC1245" s="35">
        <v>17</v>
      </c>
      <c r="AD1245" s="35">
        <v>11</v>
      </c>
      <c r="AE1245" s="35">
        <v>46</v>
      </c>
      <c r="AF1245" s="35">
        <v>21</v>
      </c>
      <c r="AG1245" s="43">
        <v>154.76189999999997</v>
      </c>
      <c r="AI1245" s="24" t="s">
        <v>162</v>
      </c>
      <c r="AJ1245" s="293"/>
      <c r="AK1245" s="30">
        <v>0</v>
      </c>
      <c r="AL1245" s="30"/>
      <c r="AM1245" s="35">
        <f t="shared" si="328"/>
        <v>2544</v>
      </c>
      <c r="AN1245" s="35">
        <f t="shared" si="329"/>
        <v>5</v>
      </c>
      <c r="AO1245" s="35">
        <f t="shared" si="329"/>
        <v>1</v>
      </c>
      <c r="AP1245" s="35">
        <f t="shared" si="330"/>
        <v>2</v>
      </c>
      <c r="AQ1245" s="35">
        <f t="shared" si="330"/>
        <v>2</v>
      </c>
      <c r="AR1245" s="35">
        <f t="shared" si="330"/>
        <v>0</v>
      </c>
      <c r="AS1245" s="35">
        <f t="shared" si="330"/>
        <v>2</v>
      </c>
      <c r="AT1245" s="35">
        <f t="shared" si="330"/>
        <v>1</v>
      </c>
      <c r="AU1245" s="35">
        <f t="shared" si="331"/>
        <v>11</v>
      </c>
      <c r="AV1245" s="35">
        <f t="shared" si="331"/>
        <v>8</v>
      </c>
      <c r="AW1245" s="398">
        <f t="shared" ref="AW1245:AW1253" si="337">P1245-AG1245</f>
        <v>31.815200000000033</v>
      </c>
    </row>
    <row r="1246" spans="2:49" x14ac:dyDescent="0.25">
      <c r="B1246" s="292" t="s">
        <v>970</v>
      </c>
      <c r="C1246" s="195" t="s">
        <v>425</v>
      </c>
      <c r="D1246" s="23" t="str">
        <f>IFERROR(VLOOKUP($C1246,'World Cup Players'!B:X,3,FALSE),0)</f>
        <v>fr France</v>
      </c>
      <c r="E1246" s="30"/>
      <c r="F1246" s="23">
        <f>IFERROR(VLOOKUP($C1246,'World Cup Players'!B:X,9,FALSE),0)</f>
        <v>605</v>
      </c>
      <c r="G1246" s="23">
        <f>IFERROR(VLOOKUP($C1246,'World Cup Players'!B:X,11,FALSE),0)</f>
        <v>8</v>
      </c>
      <c r="H1246" s="23">
        <f>IFERROR(VLOOKUP($C1246,'World Cup Players'!B:X,12,FALSE),0)</f>
        <v>3</v>
      </c>
      <c r="I1246" s="23">
        <f>IFERROR(VLOOKUP($C1246,'GAME WINNING GOALS'!A:B,2,FALSE),0)</f>
        <v>4</v>
      </c>
      <c r="J1246" s="23">
        <f>IFERROR(VLOOKUP($C1246,'World Cup Players'!B:X,17,FALSE),0)</f>
        <v>1</v>
      </c>
      <c r="K1246" s="23">
        <f>IFERROR(VLOOKUP($C1246,'World Cup Players'!B:X,18,FALSE),0)</f>
        <v>0</v>
      </c>
      <c r="L1246" s="44">
        <f>IFERROR(VLOOKUP($C1246,'World Cup GK'!B:AE,16,FALSE),0)</f>
        <v>0</v>
      </c>
      <c r="M1246" s="44">
        <f>IFERROR(VLOOKUP($C1246,'World Cup GK'!B:AE,19,FALSE),0)</f>
        <v>0</v>
      </c>
      <c r="N1246" s="44">
        <f>IFERROR(VLOOKUP($C1246,'World Cup GK'!B:AE,14,FALSE),0)</f>
        <v>0</v>
      </c>
      <c r="O1246" s="44">
        <f>IFERROR(VLOOKUP($C1246,'World Cup GK'!B:AE,11,FALSE),0)</f>
        <v>0</v>
      </c>
      <c r="P1246" s="43">
        <f t="shared" si="322"/>
        <v>19.7715</v>
      </c>
      <c r="S1246" s="292" t="s">
        <v>970</v>
      </c>
      <c r="T1246" s="195" t="s">
        <v>425</v>
      </c>
      <c r="U1246" s="23" t="s">
        <v>1420</v>
      </c>
      <c r="V1246" s="30"/>
      <c r="W1246" s="23">
        <v>439</v>
      </c>
      <c r="X1246" s="23">
        <v>7</v>
      </c>
      <c r="Y1246" s="23">
        <v>2</v>
      </c>
      <c r="Z1246" s="23">
        <v>3</v>
      </c>
      <c r="AA1246" s="23">
        <v>0</v>
      </c>
      <c r="AB1246" s="23">
        <v>0</v>
      </c>
      <c r="AC1246" s="44">
        <v>0</v>
      </c>
      <c r="AD1246" s="44">
        <v>0</v>
      </c>
      <c r="AE1246" s="44">
        <v>0</v>
      </c>
      <c r="AF1246" s="44">
        <v>0</v>
      </c>
      <c r="AG1246" s="43">
        <v>15.643699999999999</v>
      </c>
      <c r="AI1246" s="292" t="s">
        <v>970</v>
      </c>
      <c r="AJ1246" s="195" t="s">
        <v>425</v>
      </c>
      <c r="AK1246" s="23" t="s">
        <v>1420</v>
      </c>
      <c r="AL1246" s="30"/>
      <c r="AM1246" s="397">
        <f t="shared" si="328"/>
        <v>166</v>
      </c>
      <c r="AN1246" s="397">
        <f t="shared" si="329"/>
        <v>1</v>
      </c>
      <c r="AO1246" s="397">
        <f t="shared" si="329"/>
        <v>1</v>
      </c>
      <c r="AP1246" s="397">
        <f t="shared" si="330"/>
        <v>1</v>
      </c>
      <c r="AQ1246" s="397">
        <f t="shared" si="330"/>
        <v>1</v>
      </c>
      <c r="AR1246" s="397">
        <f t="shared" si="330"/>
        <v>0</v>
      </c>
      <c r="AS1246" s="397">
        <f t="shared" si="330"/>
        <v>0</v>
      </c>
      <c r="AT1246" s="397">
        <f t="shared" si="330"/>
        <v>0</v>
      </c>
      <c r="AU1246" s="397">
        <f t="shared" si="331"/>
        <v>0</v>
      </c>
      <c r="AV1246" s="397">
        <f t="shared" si="331"/>
        <v>0</v>
      </c>
      <c r="AW1246" s="314">
        <f t="shared" si="337"/>
        <v>4.1278000000000006</v>
      </c>
    </row>
    <row r="1247" spans="2:49" x14ac:dyDescent="0.25">
      <c r="B1247" s="42"/>
      <c r="C1247" s="195" t="s">
        <v>5</v>
      </c>
      <c r="D1247" s="23" t="str">
        <f>IFERROR(VLOOKUP($C1247,'World Cup Players'!B:X,3,FALSE),0)</f>
        <v>eng England</v>
      </c>
      <c r="E1247" s="30"/>
      <c r="F1247" s="23">
        <f>IFERROR(VLOOKUP($C1247,'World Cup Players'!B:X,9,FALSE),0)</f>
        <v>652</v>
      </c>
      <c r="G1247" s="23">
        <f>IFERROR(VLOOKUP($C1247,'World Cup Players'!B:X,11,FALSE),0)</f>
        <v>6</v>
      </c>
      <c r="H1247" s="23">
        <f>IFERROR(VLOOKUP($C1247,'World Cup Players'!B:X,12,FALSE),0)</f>
        <v>1</v>
      </c>
      <c r="I1247" s="23">
        <f>IFERROR(VLOOKUP($C1247,'GAME WINNING GOALS'!A:B,2,FALSE),0)</f>
        <v>2</v>
      </c>
      <c r="J1247" s="23">
        <f>IFERROR(VLOOKUP($C1247,'World Cup Players'!B:X,17,FALSE),0)</f>
        <v>0</v>
      </c>
      <c r="K1247" s="23">
        <f>IFERROR(VLOOKUP($C1247,'World Cup Players'!B:X,18,FALSE),0)</f>
        <v>0</v>
      </c>
      <c r="L1247" s="44">
        <f>IFERROR(VLOOKUP($C1247,'World Cup GK'!B:AE,16,FALSE),0)</f>
        <v>0</v>
      </c>
      <c r="M1247" s="44">
        <f>IFERROR(VLOOKUP($C1247,'World Cup GK'!B:AE,19,FALSE),0)</f>
        <v>0</v>
      </c>
      <c r="N1247" s="44">
        <f>IFERROR(VLOOKUP($C1247,'World Cup GK'!B:AE,14,FALSE),0)</f>
        <v>0</v>
      </c>
      <c r="O1247" s="44">
        <f>IFERROR(VLOOKUP($C1247,'World Cup GK'!B:AE,11,FALSE),0)</f>
        <v>0</v>
      </c>
      <c r="P1247" s="43">
        <f t="shared" si="322"/>
        <v>14.4116</v>
      </c>
      <c r="S1247" s="42"/>
      <c r="T1247" s="195" t="s">
        <v>5</v>
      </c>
      <c r="U1247" s="23" t="s">
        <v>1542</v>
      </c>
      <c r="V1247" s="30"/>
      <c r="W1247" s="23">
        <v>442</v>
      </c>
      <c r="X1247" s="23">
        <v>6</v>
      </c>
      <c r="Y1247" s="23">
        <v>1</v>
      </c>
      <c r="Z1247" s="23">
        <v>2</v>
      </c>
      <c r="AA1247" s="23">
        <v>0</v>
      </c>
      <c r="AB1247" s="23">
        <v>0</v>
      </c>
      <c r="AC1247" s="44">
        <v>0</v>
      </c>
      <c r="AD1247" s="44">
        <v>0</v>
      </c>
      <c r="AE1247" s="44">
        <v>0</v>
      </c>
      <c r="AF1247" s="44">
        <v>0</v>
      </c>
      <c r="AG1247" s="43">
        <v>12.6686</v>
      </c>
      <c r="AI1247" s="42"/>
      <c r="AJ1247" s="195" t="s">
        <v>5</v>
      </c>
      <c r="AK1247" s="23" t="s">
        <v>1542</v>
      </c>
      <c r="AL1247" s="30"/>
      <c r="AM1247" s="397">
        <f t="shared" si="328"/>
        <v>210</v>
      </c>
      <c r="AN1247" s="397">
        <f t="shared" si="329"/>
        <v>0</v>
      </c>
      <c r="AO1247" s="397">
        <f t="shared" si="329"/>
        <v>0</v>
      </c>
      <c r="AP1247" s="397">
        <f t="shared" si="330"/>
        <v>0</v>
      </c>
      <c r="AQ1247" s="397">
        <f t="shared" si="330"/>
        <v>0</v>
      </c>
      <c r="AR1247" s="397">
        <f t="shared" si="330"/>
        <v>0</v>
      </c>
      <c r="AS1247" s="397">
        <f t="shared" si="330"/>
        <v>0</v>
      </c>
      <c r="AT1247" s="397">
        <f t="shared" si="330"/>
        <v>0</v>
      </c>
      <c r="AU1247" s="397">
        <f t="shared" si="331"/>
        <v>0</v>
      </c>
      <c r="AV1247" s="397">
        <f t="shared" si="331"/>
        <v>0</v>
      </c>
      <c r="AW1247" s="314">
        <f t="shared" si="337"/>
        <v>1.7430000000000003</v>
      </c>
    </row>
    <row r="1248" spans="2:49" x14ac:dyDescent="0.25">
      <c r="B1248" s="42"/>
      <c r="C1248" s="195" t="s">
        <v>455</v>
      </c>
      <c r="D1248" s="23" t="str">
        <f>IFERROR(VLOOKUP($C1248,'World Cup Players'!B:X,3,FALSE),0)</f>
        <v>be Belgium</v>
      </c>
      <c r="E1248" s="30"/>
      <c r="F1248" s="23">
        <f>IFERROR(VLOOKUP($C1248,'World Cup Players'!B:X,9,FALSE),0)</f>
        <v>382</v>
      </c>
      <c r="G1248" s="23">
        <f>IFERROR(VLOOKUP($C1248,'World Cup Players'!B:X,11,FALSE),0)</f>
        <v>1</v>
      </c>
      <c r="H1248" s="23">
        <f>IFERROR(VLOOKUP($C1248,'World Cup Players'!B:X,12,FALSE),0)</f>
        <v>0</v>
      </c>
      <c r="I1248" s="23">
        <f>IFERROR(VLOOKUP($C1248,'GAME WINNING GOALS'!A:B,2,FALSE),0)</f>
        <v>0</v>
      </c>
      <c r="J1248" s="23">
        <f>IFERROR(VLOOKUP($C1248,'World Cup Players'!B:X,17,FALSE),0)</f>
        <v>1</v>
      </c>
      <c r="K1248" s="23">
        <f>IFERROR(VLOOKUP($C1248,'World Cup Players'!B:X,18,FALSE),0)</f>
        <v>0</v>
      </c>
      <c r="L1248" s="44">
        <f>IFERROR(VLOOKUP($C1248,'World Cup GK'!B:AE,16,FALSE),0)</f>
        <v>0</v>
      </c>
      <c r="M1248" s="44">
        <f>IFERROR(VLOOKUP($C1248,'World Cup GK'!B:AE,19,FALSE),0)</f>
        <v>0</v>
      </c>
      <c r="N1248" s="44">
        <f>IFERROR(VLOOKUP($C1248,'World Cup GK'!B:AE,14,FALSE),0)</f>
        <v>0</v>
      </c>
      <c r="O1248" s="44">
        <f>IFERROR(VLOOKUP($C1248,'World Cup GK'!B:AE,11,FALSE),0)</f>
        <v>0</v>
      </c>
      <c r="P1248" s="43">
        <f t="shared" si="322"/>
        <v>3.9206000000000003</v>
      </c>
      <c r="S1248" s="42"/>
      <c r="T1248" s="195" t="s">
        <v>455</v>
      </c>
      <c r="U1248" s="23" t="s">
        <v>1270</v>
      </c>
      <c r="V1248" s="30"/>
      <c r="W1248" s="23">
        <v>297</v>
      </c>
      <c r="X1248" s="23">
        <v>1</v>
      </c>
      <c r="Y1248" s="23">
        <v>0</v>
      </c>
      <c r="Z1248" s="23">
        <v>0</v>
      </c>
      <c r="AA1248" s="23">
        <v>0</v>
      </c>
      <c r="AB1248" s="23">
        <v>0</v>
      </c>
      <c r="AC1248" s="44">
        <v>0</v>
      </c>
      <c r="AD1248" s="44">
        <v>0</v>
      </c>
      <c r="AE1248" s="44">
        <v>0</v>
      </c>
      <c r="AF1248" s="44">
        <v>0</v>
      </c>
      <c r="AG1248" s="43">
        <v>3.4651000000000001</v>
      </c>
      <c r="AI1248" s="42"/>
      <c r="AJ1248" s="195" t="s">
        <v>455</v>
      </c>
      <c r="AK1248" s="23" t="s">
        <v>1270</v>
      </c>
      <c r="AL1248" s="30"/>
      <c r="AM1248" s="397">
        <f t="shared" si="328"/>
        <v>85</v>
      </c>
      <c r="AN1248" s="397">
        <f t="shared" si="329"/>
        <v>0</v>
      </c>
      <c r="AO1248" s="397">
        <f t="shared" si="329"/>
        <v>0</v>
      </c>
      <c r="AP1248" s="397">
        <f t="shared" si="330"/>
        <v>0</v>
      </c>
      <c r="AQ1248" s="397">
        <f t="shared" si="330"/>
        <v>1</v>
      </c>
      <c r="AR1248" s="397">
        <f t="shared" si="330"/>
        <v>0</v>
      </c>
      <c r="AS1248" s="397">
        <f t="shared" si="330"/>
        <v>0</v>
      </c>
      <c r="AT1248" s="397">
        <f t="shared" si="330"/>
        <v>0</v>
      </c>
      <c r="AU1248" s="397">
        <f t="shared" si="331"/>
        <v>0</v>
      </c>
      <c r="AV1248" s="397">
        <f t="shared" si="331"/>
        <v>0</v>
      </c>
      <c r="AW1248" s="314">
        <f t="shared" si="337"/>
        <v>0.45550000000000024</v>
      </c>
    </row>
    <row r="1249" spans="2:49" x14ac:dyDescent="0.25">
      <c r="B1249" s="42"/>
      <c r="C1249" s="203" t="s">
        <v>405</v>
      </c>
      <c r="D1249" s="23" t="str">
        <f>IFERROR(VLOOKUP($C1249,'World Cup Players'!B:X,3,FALSE),0)</f>
        <v>fr France</v>
      </c>
      <c r="E1249" s="30"/>
      <c r="F1249" s="23">
        <f>IFERROR(VLOOKUP($C1249,'World Cup Players'!B:X,9,FALSE),0)</f>
        <v>547</v>
      </c>
      <c r="G1249" s="23">
        <f>IFERROR(VLOOKUP($C1249,'World Cup Players'!B:X,11,FALSE),0)</f>
        <v>5</v>
      </c>
      <c r="H1249" s="23">
        <f>IFERROR(VLOOKUP($C1249,'World Cup Players'!B:X,12,FALSE),0)</f>
        <v>2</v>
      </c>
      <c r="I1249" s="23">
        <f>IFERROR(VLOOKUP($C1249,'GAME WINNING GOALS'!A:B,2,FALSE),0)</f>
        <v>1</v>
      </c>
      <c r="J1249" s="23">
        <f>IFERROR(VLOOKUP($C1249,'World Cup Players'!B:X,17,FALSE),0)</f>
        <v>0</v>
      </c>
      <c r="K1249" s="23">
        <f>IFERROR(VLOOKUP($C1249,'World Cup Players'!B:X,18,FALSE),0)</f>
        <v>0</v>
      </c>
      <c r="L1249" s="44">
        <f>IFERROR(VLOOKUP($C1249,'World Cup GK'!B:AE,16,FALSE),0)</f>
        <v>0</v>
      </c>
      <c r="M1249" s="44">
        <f>IFERROR(VLOOKUP($C1249,'World Cup GK'!B:AE,19,FALSE),0)</f>
        <v>0</v>
      </c>
      <c r="N1249" s="44">
        <f>IFERROR(VLOOKUP($C1249,'World Cup GK'!B:AE,14,FALSE),0)</f>
        <v>0</v>
      </c>
      <c r="O1249" s="44">
        <f>IFERROR(VLOOKUP($C1249,'World Cup GK'!B:AE,11,FALSE),0)</f>
        <v>0</v>
      </c>
      <c r="P1249" s="43">
        <f t="shared" si="322"/>
        <v>12.540099999999999</v>
      </c>
      <c r="S1249" s="42"/>
      <c r="T1249" s="203" t="s">
        <v>405</v>
      </c>
      <c r="U1249" s="23" t="s">
        <v>1420</v>
      </c>
      <c r="V1249" s="30"/>
      <c r="W1249" s="23">
        <v>367</v>
      </c>
      <c r="X1249" s="23">
        <v>4</v>
      </c>
      <c r="Y1249" s="23">
        <v>2</v>
      </c>
      <c r="Z1249" s="23">
        <v>1</v>
      </c>
      <c r="AA1249" s="23">
        <v>0</v>
      </c>
      <c r="AB1249" s="23">
        <v>0</v>
      </c>
      <c r="AC1249" s="44">
        <v>0</v>
      </c>
      <c r="AD1249" s="44">
        <v>0</v>
      </c>
      <c r="AE1249" s="44">
        <v>0</v>
      </c>
      <c r="AF1249" s="44">
        <v>0</v>
      </c>
      <c r="AG1249" s="43">
        <v>10.046099999999999</v>
      </c>
      <c r="AI1249" s="42"/>
      <c r="AJ1249" s="203" t="s">
        <v>405</v>
      </c>
      <c r="AK1249" s="23" t="s">
        <v>1420</v>
      </c>
      <c r="AL1249" s="30"/>
      <c r="AM1249" s="397">
        <f t="shared" si="328"/>
        <v>180</v>
      </c>
      <c r="AN1249" s="397">
        <f t="shared" si="329"/>
        <v>1</v>
      </c>
      <c r="AO1249" s="397">
        <f t="shared" si="329"/>
        <v>0</v>
      </c>
      <c r="AP1249" s="397">
        <f t="shared" si="330"/>
        <v>0</v>
      </c>
      <c r="AQ1249" s="397">
        <f t="shared" si="330"/>
        <v>0</v>
      </c>
      <c r="AR1249" s="397">
        <f t="shared" si="330"/>
        <v>0</v>
      </c>
      <c r="AS1249" s="397">
        <f t="shared" si="330"/>
        <v>0</v>
      </c>
      <c r="AT1249" s="397">
        <f t="shared" si="330"/>
        <v>0</v>
      </c>
      <c r="AU1249" s="397">
        <f t="shared" si="331"/>
        <v>0</v>
      </c>
      <c r="AV1249" s="397">
        <f t="shared" si="331"/>
        <v>0</v>
      </c>
      <c r="AW1249" s="314">
        <f t="shared" si="337"/>
        <v>2.4939999999999998</v>
      </c>
    </row>
    <row r="1250" spans="2:49" x14ac:dyDescent="0.25">
      <c r="B1250" s="42"/>
      <c r="C1250" s="203" t="s">
        <v>359</v>
      </c>
      <c r="D1250" s="23" t="str">
        <f>IFERROR(VLOOKUP($C1250,'World Cup Players'!B:X,3,FALSE),0)</f>
        <v>eng England</v>
      </c>
      <c r="E1250" s="30"/>
      <c r="F1250" s="23">
        <f>IFERROR(VLOOKUP($C1250,'World Cup Players'!B:X,9,FALSE),0)</f>
        <v>268</v>
      </c>
      <c r="G1250" s="23">
        <f>IFERROR(VLOOKUP($C1250,'World Cup Players'!B:X,11,FALSE),0)</f>
        <v>0</v>
      </c>
      <c r="H1250" s="23">
        <f>IFERROR(VLOOKUP($C1250,'World Cup Players'!B:X,12,FALSE),0)</f>
        <v>3</v>
      </c>
      <c r="I1250" s="23">
        <f>IFERROR(VLOOKUP($C1250,'GAME WINNING GOALS'!A:B,2,FALSE),0)</f>
        <v>0</v>
      </c>
      <c r="J1250" s="23">
        <f>IFERROR(VLOOKUP($C1250,'World Cup Players'!B:X,17,FALSE),0)</f>
        <v>0</v>
      </c>
      <c r="K1250" s="23">
        <f>IFERROR(VLOOKUP($C1250,'World Cup Players'!B:X,18,FALSE),0)</f>
        <v>0</v>
      </c>
      <c r="L1250" s="44">
        <f>IFERROR(VLOOKUP($C1250,'World Cup GK'!B:AE,16,FALSE),0)</f>
        <v>0</v>
      </c>
      <c r="M1250" s="44">
        <f>IFERROR(VLOOKUP($C1250,'World Cup GK'!B:AE,19,FALSE),0)</f>
        <v>0</v>
      </c>
      <c r="N1250" s="44">
        <f>IFERROR(VLOOKUP($C1250,'World Cup GK'!B:AE,14,FALSE),0)</f>
        <v>0</v>
      </c>
      <c r="O1250" s="44">
        <f>IFERROR(VLOOKUP($C1250,'World Cup GK'!B:AE,11,FALSE),0)</f>
        <v>0</v>
      </c>
      <c r="P1250" s="43">
        <f t="shared" si="322"/>
        <v>5.2244000000000002</v>
      </c>
      <c r="S1250" s="42"/>
      <c r="T1250" s="203" t="s">
        <v>359</v>
      </c>
      <c r="U1250" s="23" t="s">
        <v>1542</v>
      </c>
      <c r="V1250" s="30"/>
      <c r="W1250" s="23">
        <v>193</v>
      </c>
      <c r="X1250" s="23">
        <v>0</v>
      </c>
      <c r="Y1250" s="23">
        <v>3</v>
      </c>
      <c r="Z1250" s="23">
        <v>0</v>
      </c>
      <c r="AA1250" s="23">
        <v>0</v>
      </c>
      <c r="AB1250" s="23">
        <v>0</v>
      </c>
      <c r="AC1250" s="44">
        <v>0</v>
      </c>
      <c r="AD1250" s="44">
        <v>0</v>
      </c>
      <c r="AE1250" s="44">
        <v>0</v>
      </c>
      <c r="AF1250" s="44">
        <v>0</v>
      </c>
      <c r="AG1250" s="43">
        <v>4.6019000000000005</v>
      </c>
      <c r="AI1250" s="42"/>
      <c r="AJ1250" s="203" t="s">
        <v>359</v>
      </c>
      <c r="AK1250" s="23" t="s">
        <v>1542</v>
      </c>
      <c r="AL1250" s="30"/>
      <c r="AM1250" s="397">
        <f t="shared" si="328"/>
        <v>75</v>
      </c>
      <c r="AN1250" s="397">
        <f t="shared" si="329"/>
        <v>0</v>
      </c>
      <c r="AO1250" s="397">
        <f t="shared" si="329"/>
        <v>0</v>
      </c>
      <c r="AP1250" s="397">
        <f t="shared" si="330"/>
        <v>0</v>
      </c>
      <c r="AQ1250" s="397">
        <f t="shared" si="330"/>
        <v>0</v>
      </c>
      <c r="AR1250" s="397">
        <f t="shared" si="330"/>
        <v>0</v>
      </c>
      <c r="AS1250" s="397">
        <f t="shared" si="330"/>
        <v>0</v>
      </c>
      <c r="AT1250" s="397">
        <f t="shared" si="330"/>
        <v>0</v>
      </c>
      <c r="AU1250" s="397">
        <f t="shared" si="331"/>
        <v>0</v>
      </c>
      <c r="AV1250" s="397">
        <f t="shared" si="331"/>
        <v>0</v>
      </c>
      <c r="AW1250" s="314">
        <f t="shared" si="337"/>
        <v>0.62249999999999961</v>
      </c>
    </row>
    <row r="1251" spans="2:49" x14ac:dyDescent="0.25">
      <c r="B1251" s="42"/>
      <c r="C1251" s="195" t="s">
        <v>467</v>
      </c>
      <c r="D1251" s="23" t="str">
        <f>IFERROR(VLOOKUP($C1251,'World Cup Players'!B:X,3,FALSE),0)</f>
        <v>es Spain</v>
      </c>
      <c r="E1251" s="30"/>
      <c r="F1251" s="23">
        <f>IFERROR(VLOOKUP($C1251,'World Cup Players'!B:X,9,FALSE),0)</f>
        <v>626</v>
      </c>
      <c r="G1251" s="23">
        <f>IFERROR(VLOOKUP($C1251,'World Cup Players'!B:X,11,FALSE),0)</f>
        <v>0</v>
      </c>
      <c r="H1251" s="23">
        <f>IFERROR(VLOOKUP($C1251,'World Cup Players'!B:X,12,FALSE),0)</f>
        <v>0</v>
      </c>
      <c r="I1251" s="23">
        <f>IFERROR(VLOOKUP($C1251,'GAME WINNING GOALS'!A:B,2,FALSE),0)</f>
        <v>0</v>
      </c>
      <c r="J1251" s="23">
        <f>IFERROR(VLOOKUP($C1251,'World Cup Players'!B:X,17,FALSE),0)</f>
        <v>0</v>
      </c>
      <c r="K1251" s="23">
        <f>IFERROR(VLOOKUP($C1251,'World Cup Players'!B:X,18,FALSE),0)</f>
        <v>0</v>
      </c>
      <c r="L1251" s="44">
        <f>IFERROR(VLOOKUP($C1251,'World Cup GK'!B:AE,16,FALSE),0)</f>
        <v>0</v>
      </c>
      <c r="M1251" s="44">
        <f>IFERROR(VLOOKUP($C1251,'World Cup GK'!B:AE,19,FALSE),0)</f>
        <v>0</v>
      </c>
      <c r="N1251" s="44">
        <f>IFERROR(VLOOKUP($C1251,'World Cup GK'!B:AE,14,FALSE),0)</f>
        <v>0</v>
      </c>
      <c r="O1251" s="44">
        <f>IFERROR(VLOOKUP($C1251,'World Cup GK'!B:AE,11,FALSE),0)</f>
        <v>0</v>
      </c>
      <c r="P1251" s="43">
        <f t="shared" si="322"/>
        <v>5.1958000000000002</v>
      </c>
      <c r="S1251" s="42"/>
      <c r="T1251" s="195" t="s">
        <v>467</v>
      </c>
      <c r="U1251" s="23" t="s">
        <v>1275</v>
      </c>
      <c r="V1251" s="30"/>
      <c r="W1251" s="23">
        <v>446</v>
      </c>
      <c r="X1251" s="23">
        <v>0</v>
      </c>
      <c r="Y1251" s="23">
        <v>0</v>
      </c>
      <c r="Z1251" s="23">
        <v>0</v>
      </c>
      <c r="AA1251" s="23">
        <v>0</v>
      </c>
      <c r="AB1251" s="23">
        <v>0</v>
      </c>
      <c r="AC1251" s="44">
        <v>0</v>
      </c>
      <c r="AD1251" s="44">
        <v>0</v>
      </c>
      <c r="AE1251" s="44">
        <v>0</v>
      </c>
      <c r="AF1251" s="44">
        <v>0</v>
      </c>
      <c r="AG1251" s="43">
        <v>3.7018</v>
      </c>
      <c r="AI1251" s="42"/>
      <c r="AJ1251" s="195" t="s">
        <v>467</v>
      </c>
      <c r="AK1251" s="23" t="s">
        <v>1275</v>
      </c>
      <c r="AL1251" s="30"/>
      <c r="AM1251" s="397">
        <f t="shared" si="328"/>
        <v>180</v>
      </c>
      <c r="AN1251" s="397">
        <f t="shared" si="329"/>
        <v>0</v>
      </c>
      <c r="AO1251" s="397">
        <f t="shared" si="329"/>
        <v>0</v>
      </c>
      <c r="AP1251" s="397">
        <f t="shared" si="330"/>
        <v>0</v>
      </c>
      <c r="AQ1251" s="397">
        <f t="shared" si="330"/>
        <v>0</v>
      </c>
      <c r="AR1251" s="397">
        <f t="shared" si="330"/>
        <v>0</v>
      </c>
      <c r="AS1251" s="397">
        <f t="shared" si="330"/>
        <v>0</v>
      </c>
      <c r="AT1251" s="397">
        <f t="shared" si="330"/>
        <v>0</v>
      </c>
      <c r="AU1251" s="397">
        <f t="shared" si="331"/>
        <v>0</v>
      </c>
      <c r="AV1251" s="397">
        <f t="shared" si="331"/>
        <v>0</v>
      </c>
      <c r="AW1251" s="314">
        <f t="shared" si="337"/>
        <v>1.4940000000000002</v>
      </c>
    </row>
    <row r="1252" spans="2:49" x14ac:dyDescent="0.25">
      <c r="B1252" s="42"/>
      <c r="C1252" s="203" t="s">
        <v>442</v>
      </c>
      <c r="D1252" s="23" t="str">
        <f>IFERROR(VLOOKUP($C1252,'World Cup Players'!B:X,3,FALSE),0)</f>
        <v>fr France</v>
      </c>
      <c r="E1252" s="30"/>
      <c r="F1252" s="23">
        <f>IFERROR(VLOOKUP($C1252,'World Cup Players'!B:X,9,FALSE),0)</f>
        <v>360</v>
      </c>
      <c r="G1252" s="23">
        <f>IFERROR(VLOOKUP($C1252,'World Cup Players'!B:X,11,FALSE),0)</f>
        <v>0</v>
      </c>
      <c r="H1252" s="23">
        <f>IFERROR(VLOOKUP($C1252,'World Cup Players'!B:X,12,FALSE),0)</f>
        <v>1</v>
      </c>
      <c r="I1252" s="23">
        <f>IFERROR(VLOOKUP($C1252,'GAME WINNING GOALS'!A:B,2,FALSE),0)</f>
        <v>0</v>
      </c>
      <c r="J1252" s="23">
        <f>IFERROR(VLOOKUP($C1252,'World Cup Players'!B:X,17,FALSE),0)</f>
        <v>1</v>
      </c>
      <c r="K1252" s="23">
        <f>IFERROR(VLOOKUP($C1252,'World Cup Players'!B:X,18,FALSE),0)</f>
        <v>0</v>
      </c>
      <c r="L1252" s="44">
        <f>IFERROR(VLOOKUP($C1252,'World Cup GK'!B:AE,16,FALSE),0)</f>
        <v>0</v>
      </c>
      <c r="M1252" s="44">
        <f>IFERROR(VLOOKUP($C1252,'World Cup GK'!B:AE,19,FALSE),0)</f>
        <v>0</v>
      </c>
      <c r="N1252" s="44">
        <f>IFERROR(VLOOKUP($C1252,'World Cup GK'!B:AE,14,FALSE),0)</f>
        <v>0</v>
      </c>
      <c r="O1252" s="44">
        <f>IFERROR(VLOOKUP($C1252,'World Cup GK'!B:AE,11,FALSE),0)</f>
        <v>0</v>
      </c>
      <c r="P1252" s="43">
        <f t="shared" si="322"/>
        <v>3.738</v>
      </c>
      <c r="S1252" s="42"/>
      <c r="T1252" s="203" t="s">
        <v>442</v>
      </c>
      <c r="U1252" s="23" t="s">
        <v>1420</v>
      </c>
      <c r="V1252" s="30"/>
      <c r="W1252" s="23">
        <v>270</v>
      </c>
      <c r="X1252" s="23">
        <v>0</v>
      </c>
      <c r="Y1252" s="23">
        <v>1</v>
      </c>
      <c r="Z1252" s="23">
        <v>0</v>
      </c>
      <c r="AA1252" s="23">
        <v>1</v>
      </c>
      <c r="AB1252" s="23">
        <v>0</v>
      </c>
      <c r="AC1252" s="44">
        <v>0</v>
      </c>
      <c r="AD1252" s="44">
        <v>0</v>
      </c>
      <c r="AE1252" s="44">
        <v>0</v>
      </c>
      <c r="AF1252" s="44">
        <v>0</v>
      </c>
      <c r="AG1252" s="43">
        <v>2.9910000000000001</v>
      </c>
      <c r="AI1252" s="42"/>
      <c r="AJ1252" s="203" t="s">
        <v>442</v>
      </c>
      <c r="AK1252" s="23" t="s">
        <v>1420</v>
      </c>
      <c r="AL1252" s="30"/>
      <c r="AM1252" s="397">
        <f t="shared" si="328"/>
        <v>90</v>
      </c>
      <c r="AN1252" s="397">
        <f t="shared" si="329"/>
        <v>0</v>
      </c>
      <c r="AO1252" s="397">
        <f t="shared" si="329"/>
        <v>0</v>
      </c>
      <c r="AP1252" s="397">
        <f t="shared" si="330"/>
        <v>0</v>
      </c>
      <c r="AQ1252" s="397">
        <f t="shared" si="330"/>
        <v>0</v>
      </c>
      <c r="AR1252" s="397">
        <f t="shared" si="330"/>
        <v>0</v>
      </c>
      <c r="AS1252" s="397">
        <f t="shared" si="330"/>
        <v>0</v>
      </c>
      <c r="AT1252" s="397">
        <f t="shared" si="330"/>
        <v>0</v>
      </c>
      <c r="AU1252" s="397">
        <f t="shared" si="331"/>
        <v>0</v>
      </c>
      <c r="AV1252" s="397">
        <f t="shared" si="331"/>
        <v>0</v>
      </c>
      <c r="AW1252" s="314">
        <f t="shared" si="337"/>
        <v>0.74699999999999989</v>
      </c>
    </row>
    <row r="1253" spans="2:49" x14ac:dyDescent="0.25">
      <c r="B1253" s="42"/>
      <c r="C1253" s="195" t="s">
        <v>706</v>
      </c>
      <c r="D1253" s="23" t="str">
        <f>IFERROR(VLOOKUP($C1253,'World Cup Players'!B:X,3,FALSE),0)</f>
        <v>ar Argentina</v>
      </c>
      <c r="E1253" s="30"/>
      <c r="F1253" s="23">
        <f>IFERROR(VLOOKUP($C1253,'World Cup Players'!B:X,9,FALSE),0)</f>
        <v>630</v>
      </c>
      <c r="G1253" s="23">
        <f>IFERROR(VLOOKUP($C1253,'World Cup Players'!B:X,11,FALSE),0)</f>
        <v>1</v>
      </c>
      <c r="H1253" s="23">
        <f>IFERROR(VLOOKUP($C1253,'World Cup Players'!B:X,12,FALSE),0)</f>
        <v>1</v>
      </c>
      <c r="I1253" s="23">
        <f>IFERROR(VLOOKUP($C1253,'GAME WINNING GOALS'!A:B,2,FALSE),0)</f>
        <v>0</v>
      </c>
      <c r="J1253" s="23">
        <f>IFERROR(VLOOKUP($C1253,'World Cup Players'!B:X,17,FALSE),0)</f>
        <v>0</v>
      </c>
      <c r="K1253" s="23">
        <f>IFERROR(VLOOKUP($C1253,'World Cup Players'!B:X,18,FALSE),0)</f>
        <v>0</v>
      </c>
      <c r="L1253" s="44">
        <f>IFERROR(VLOOKUP($C1253,'World Cup GK'!B:AE,16,FALSE),0)</f>
        <v>0</v>
      </c>
      <c r="M1253" s="44">
        <f>IFERROR(VLOOKUP($C1253,'World Cup GK'!B:AE,19,FALSE),0)</f>
        <v>0</v>
      </c>
      <c r="N1253" s="44">
        <f>IFERROR(VLOOKUP($C1253,'World Cup GK'!B:AE,14,FALSE),0)</f>
        <v>0</v>
      </c>
      <c r="O1253" s="44">
        <f>IFERROR(VLOOKUP($C1253,'World Cup GK'!B:AE,11,FALSE),0)</f>
        <v>0</v>
      </c>
      <c r="P1253" s="43">
        <f t="shared" si="322"/>
        <v>7.2290000000000001</v>
      </c>
      <c r="S1253" s="42"/>
      <c r="T1253" s="195" t="s">
        <v>706</v>
      </c>
      <c r="U1253" s="23" t="s">
        <v>1404</v>
      </c>
      <c r="V1253" s="30"/>
      <c r="W1253" s="23">
        <v>420</v>
      </c>
      <c r="X1253" s="23">
        <v>0</v>
      </c>
      <c r="Y1253" s="23">
        <v>1</v>
      </c>
      <c r="Z1253" s="23">
        <v>0</v>
      </c>
      <c r="AA1253" s="23">
        <v>0</v>
      </c>
      <c r="AB1253" s="23">
        <v>0</v>
      </c>
      <c r="AC1253" s="44">
        <v>0</v>
      </c>
      <c r="AD1253" s="44">
        <v>0</v>
      </c>
      <c r="AE1253" s="44">
        <v>0</v>
      </c>
      <c r="AF1253" s="44">
        <v>0</v>
      </c>
      <c r="AG1253" s="43">
        <v>4.4860000000000007</v>
      </c>
      <c r="AI1253" s="42"/>
      <c r="AJ1253" s="195" t="s">
        <v>706</v>
      </c>
      <c r="AK1253" s="23" t="s">
        <v>1404</v>
      </c>
      <c r="AL1253" s="30"/>
      <c r="AM1253" s="397">
        <f t="shared" si="328"/>
        <v>210</v>
      </c>
      <c r="AN1253" s="397">
        <f t="shared" si="329"/>
        <v>1</v>
      </c>
      <c r="AO1253" s="397">
        <f t="shared" si="329"/>
        <v>0</v>
      </c>
      <c r="AP1253" s="397">
        <f t="shared" si="330"/>
        <v>0</v>
      </c>
      <c r="AQ1253" s="397">
        <f t="shared" si="330"/>
        <v>0</v>
      </c>
      <c r="AR1253" s="397">
        <f t="shared" si="330"/>
        <v>0</v>
      </c>
      <c r="AS1253" s="397">
        <f t="shared" si="330"/>
        <v>0</v>
      </c>
      <c r="AT1253" s="397">
        <f t="shared" si="330"/>
        <v>0</v>
      </c>
      <c r="AU1253" s="397">
        <f t="shared" si="331"/>
        <v>0</v>
      </c>
      <c r="AV1253" s="397">
        <f t="shared" si="331"/>
        <v>0</v>
      </c>
      <c r="AW1253" s="314">
        <f t="shared" si="337"/>
        <v>2.7429999999999994</v>
      </c>
    </row>
    <row r="1254" spans="2:49" x14ac:dyDescent="0.25">
      <c r="B1254" s="42"/>
      <c r="C1254" s="195" t="s">
        <v>707</v>
      </c>
      <c r="D1254" s="23" t="str">
        <f>IFERROR(VLOOKUP($C1254,'World Cup Players'!B:X,3,FALSE),0)</f>
        <v>eg Egypt</v>
      </c>
      <c r="E1254" s="30"/>
      <c r="F1254" s="23">
        <f>IFERROR(VLOOKUP($C1254,'World Cup Players'!B:X,9,FALSE),0)</f>
        <v>425</v>
      </c>
      <c r="G1254" s="23">
        <f>IFERROR(VLOOKUP($C1254,'World Cup Players'!B:X,11,FALSE),0)</f>
        <v>1</v>
      </c>
      <c r="H1254" s="23">
        <f>IFERROR(VLOOKUP($C1254,'World Cup Players'!B:X,12,FALSE),0)</f>
        <v>2</v>
      </c>
      <c r="I1254" s="23">
        <f>IFERROR(VLOOKUP($C1254,'GAME WINNING GOALS'!A:B,2,FALSE),0)</f>
        <v>1</v>
      </c>
      <c r="J1254" s="23">
        <f>IFERROR(VLOOKUP($C1254,'World Cup Players'!B:X,17,FALSE),0)</f>
        <v>0</v>
      </c>
      <c r="K1254" s="23">
        <f>IFERROR(VLOOKUP($C1254,'World Cup Players'!B:X,18,FALSE),0)</f>
        <v>0</v>
      </c>
      <c r="L1254" s="44">
        <f>IFERROR(VLOOKUP($C1254,'World Cup GK'!B:AE,16,FALSE),0)</f>
        <v>0</v>
      </c>
      <c r="M1254" s="44">
        <f>IFERROR(VLOOKUP($C1254,'World Cup GK'!B:AE,19,FALSE),0)</f>
        <v>0</v>
      </c>
      <c r="N1254" s="44">
        <f>IFERROR(VLOOKUP($C1254,'World Cup GK'!B:AE,14,FALSE),0)</f>
        <v>0</v>
      </c>
      <c r="O1254" s="44">
        <f>IFERROR(VLOOKUP($C1254,'World Cup GK'!B:AE,11,FALSE),0)</f>
        <v>0</v>
      </c>
      <c r="P1254" s="43">
        <f t="shared" si="322"/>
        <v>7.5274999999999999</v>
      </c>
      <c r="S1254" s="42"/>
      <c r="T1254" s="195" t="s">
        <v>707</v>
      </c>
      <c r="U1254" s="23" t="s">
        <v>1236</v>
      </c>
      <c r="V1254" s="30"/>
      <c r="W1254" s="23">
        <v>425</v>
      </c>
      <c r="X1254" s="23">
        <v>1</v>
      </c>
      <c r="Y1254" s="23">
        <v>2</v>
      </c>
      <c r="Z1254" s="23">
        <v>1</v>
      </c>
      <c r="AA1254" s="23">
        <v>0</v>
      </c>
      <c r="AB1254" s="23">
        <v>0</v>
      </c>
      <c r="AC1254" s="44">
        <v>0</v>
      </c>
      <c r="AD1254" s="44">
        <v>0</v>
      </c>
      <c r="AE1254" s="44">
        <v>0</v>
      </c>
      <c r="AF1254" s="44">
        <v>0</v>
      </c>
      <c r="AG1254" s="43">
        <v>7.5274999999999999</v>
      </c>
      <c r="AI1254" s="42"/>
      <c r="AJ1254" s="195" t="s">
        <v>707</v>
      </c>
      <c r="AK1254" s="23" t="s">
        <v>1236</v>
      </c>
      <c r="AL1254" s="30"/>
      <c r="AM1254" s="397">
        <f t="shared" si="328"/>
        <v>0</v>
      </c>
      <c r="AN1254" s="397">
        <f t="shared" si="329"/>
        <v>0</v>
      </c>
      <c r="AO1254" s="397">
        <f t="shared" si="329"/>
        <v>0</v>
      </c>
      <c r="AP1254" s="397">
        <f t="shared" si="330"/>
        <v>0</v>
      </c>
      <c r="AQ1254" s="397">
        <f t="shared" si="330"/>
        <v>0</v>
      </c>
      <c r="AR1254" s="397">
        <f t="shared" si="330"/>
        <v>0</v>
      </c>
      <c r="AS1254" s="397">
        <f t="shared" si="330"/>
        <v>0</v>
      </c>
      <c r="AT1254" s="397">
        <f t="shared" si="330"/>
        <v>0</v>
      </c>
      <c r="AU1254" s="397">
        <f t="shared" si="331"/>
        <v>0</v>
      </c>
      <c r="AV1254" s="397">
        <f t="shared" si="331"/>
        <v>0</v>
      </c>
      <c r="AW1254" s="314">
        <f t="shared" si="332"/>
        <v>0</v>
      </c>
    </row>
    <row r="1255" spans="2:49" x14ac:dyDescent="0.25">
      <c r="B1255" s="42"/>
      <c r="C1255" s="195" t="s">
        <v>225</v>
      </c>
      <c r="D1255" s="23" t="str">
        <f>IFERROR(VLOOKUP($C1255,'World Cup Players'!B:X,3,FALSE),0)</f>
        <v>eng England</v>
      </c>
      <c r="E1255" s="30"/>
      <c r="F1255" s="23">
        <f>IFERROR(VLOOKUP($C1255,'World Cup Players'!B:X,9,FALSE),0)</f>
        <v>602</v>
      </c>
      <c r="G1255" s="23">
        <f>IFERROR(VLOOKUP($C1255,'World Cup Players'!B:X,11,FALSE),0)</f>
        <v>6</v>
      </c>
      <c r="H1255" s="23">
        <f>IFERROR(VLOOKUP($C1255,'World Cup Players'!B:X,12,FALSE),0)</f>
        <v>1</v>
      </c>
      <c r="I1255" s="23">
        <f>IFERROR(VLOOKUP($C1255,'GAME WINNING GOALS'!A:B,2,FALSE),0)</f>
        <v>3</v>
      </c>
      <c r="J1255" s="23">
        <f>IFERROR(VLOOKUP($C1255,'World Cup Players'!B:X,17,FALSE),0)</f>
        <v>1</v>
      </c>
      <c r="K1255" s="23">
        <f>IFERROR(VLOOKUP($C1255,'World Cup Players'!B:X,18,FALSE),0)</f>
        <v>0</v>
      </c>
      <c r="L1255" s="44">
        <f>IFERROR(VLOOKUP($C1255,'World Cup GK'!B:AE,16,FALSE),0)</f>
        <v>0</v>
      </c>
      <c r="M1255" s="44">
        <f>IFERROR(VLOOKUP($C1255,'World Cup GK'!B:AE,19,FALSE),0)</f>
        <v>0</v>
      </c>
      <c r="N1255" s="44">
        <f>IFERROR(VLOOKUP($C1255,'World Cup GK'!B:AE,14,FALSE),0)</f>
        <v>0</v>
      </c>
      <c r="O1255" s="44">
        <f>IFERROR(VLOOKUP($C1255,'World Cup GK'!B:AE,11,FALSE),0)</f>
        <v>0</v>
      </c>
      <c r="P1255" s="43">
        <f t="shared" si="322"/>
        <v>14.746600000000001</v>
      </c>
      <c r="S1255" s="42"/>
      <c r="T1255" s="195" t="s">
        <v>225</v>
      </c>
      <c r="U1255" s="23" t="s">
        <v>1542</v>
      </c>
      <c r="V1255" s="30"/>
      <c r="W1255" s="23">
        <v>402</v>
      </c>
      <c r="X1255" s="23">
        <v>4</v>
      </c>
      <c r="Y1255" s="23">
        <v>1</v>
      </c>
      <c r="Z1255" s="23">
        <v>2</v>
      </c>
      <c r="AA1255" s="23">
        <v>1</v>
      </c>
      <c r="AB1255" s="23">
        <v>0</v>
      </c>
      <c r="AC1255" s="44">
        <v>0</v>
      </c>
      <c r="AD1255" s="44">
        <v>0</v>
      </c>
      <c r="AE1255" s="44">
        <v>0</v>
      </c>
      <c r="AF1255" s="44">
        <v>0</v>
      </c>
      <c r="AG1255" s="43">
        <v>10.086600000000001</v>
      </c>
      <c r="AI1255" s="42"/>
      <c r="AJ1255" s="195" t="s">
        <v>225</v>
      </c>
      <c r="AK1255" s="23" t="s">
        <v>1542</v>
      </c>
      <c r="AL1255" s="30"/>
      <c r="AM1255" s="397">
        <f t="shared" si="328"/>
        <v>200</v>
      </c>
      <c r="AN1255" s="397">
        <f t="shared" si="329"/>
        <v>2</v>
      </c>
      <c r="AO1255" s="397">
        <f t="shared" si="329"/>
        <v>0</v>
      </c>
      <c r="AP1255" s="397">
        <f t="shared" si="330"/>
        <v>1</v>
      </c>
      <c r="AQ1255" s="397">
        <f t="shared" si="330"/>
        <v>0</v>
      </c>
      <c r="AR1255" s="397">
        <f t="shared" si="330"/>
        <v>0</v>
      </c>
      <c r="AS1255" s="397">
        <f t="shared" si="330"/>
        <v>0</v>
      </c>
      <c r="AT1255" s="397">
        <f t="shared" si="330"/>
        <v>0</v>
      </c>
      <c r="AU1255" s="397">
        <f t="shared" si="331"/>
        <v>0</v>
      </c>
      <c r="AV1255" s="397">
        <f t="shared" si="331"/>
        <v>0</v>
      </c>
      <c r="AW1255" s="314">
        <f t="shared" ref="AW1255:AW1257" si="338">P1255-AG1255</f>
        <v>4.66</v>
      </c>
    </row>
    <row r="1256" spans="2:49" x14ac:dyDescent="0.25">
      <c r="B1256" s="42"/>
      <c r="C1256" s="195" t="s">
        <v>358</v>
      </c>
      <c r="D1256" s="23" t="str">
        <f>IFERROR(VLOOKUP($C1256,'World Cup Players'!B:X,3,FALSE),0)</f>
        <v>eng England</v>
      </c>
      <c r="E1256" s="30"/>
      <c r="F1256" s="23">
        <f>IFERROR(VLOOKUP($C1256,'World Cup Players'!B:X,9,FALSE),0)</f>
        <v>467</v>
      </c>
      <c r="G1256" s="23">
        <f>IFERROR(VLOOKUP($C1256,'World Cup Players'!B:X,11,FALSE),0)</f>
        <v>0</v>
      </c>
      <c r="H1256" s="23">
        <f>IFERROR(VLOOKUP($C1256,'World Cup Players'!B:X,12,FALSE),0)</f>
        <v>1</v>
      </c>
      <c r="I1256" s="23">
        <f>IFERROR(VLOOKUP($C1256,'GAME WINNING GOALS'!A:B,2,FALSE),0)</f>
        <v>0</v>
      </c>
      <c r="J1256" s="23">
        <f>IFERROR(VLOOKUP($C1256,'World Cup Players'!B:X,17,FALSE),0)</f>
        <v>2</v>
      </c>
      <c r="K1256" s="23">
        <f>IFERROR(VLOOKUP($C1256,'World Cup Players'!B:X,18,FALSE),0)</f>
        <v>0</v>
      </c>
      <c r="L1256" s="44">
        <f>IFERROR(VLOOKUP($C1256,'World Cup GK'!B:AE,16,FALSE),0)</f>
        <v>0</v>
      </c>
      <c r="M1256" s="44">
        <f>IFERROR(VLOOKUP($C1256,'World Cup GK'!B:AE,19,FALSE),0)</f>
        <v>0</v>
      </c>
      <c r="N1256" s="44">
        <f>IFERROR(VLOOKUP($C1256,'World Cup GK'!B:AE,14,FALSE),0)</f>
        <v>0</v>
      </c>
      <c r="O1256" s="44">
        <f>IFERROR(VLOOKUP($C1256,'World Cup GK'!B:AE,11,FALSE),0)</f>
        <v>0</v>
      </c>
      <c r="P1256" s="43">
        <f t="shared" si="322"/>
        <v>4.3761000000000001</v>
      </c>
      <c r="S1256" s="42"/>
      <c r="T1256" s="195" t="s">
        <v>358</v>
      </c>
      <c r="U1256" s="23" t="s">
        <v>1542</v>
      </c>
      <c r="V1256" s="30"/>
      <c r="W1256" s="23">
        <v>340</v>
      </c>
      <c r="X1256" s="23">
        <v>0</v>
      </c>
      <c r="Y1256" s="23">
        <v>1</v>
      </c>
      <c r="Z1256" s="23">
        <v>0</v>
      </c>
      <c r="AA1256" s="23">
        <v>2</v>
      </c>
      <c r="AB1256" s="23">
        <v>0</v>
      </c>
      <c r="AC1256" s="44">
        <v>0</v>
      </c>
      <c r="AD1256" s="44">
        <v>0</v>
      </c>
      <c r="AE1256" s="44">
        <v>0</v>
      </c>
      <c r="AF1256" s="44">
        <v>0</v>
      </c>
      <c r="AG1256" s="43">
        <v>3.3220000000000001</v>
      </c>
      <c r="AI1256" s="42"/>
      <c r="AJ1256" s="195" t="s">
        <v>358</v>
      </c>
      <c r="AK1256" s="23" t="s">
        <v>1542</v>
      </c>
      <c r="AL1256" s="30"/>
      <c r="AM1256" s="397">
        <f t="shared" si="328"/>
        <v>127</v>
      </c>
      <c r="AN1256" s="397">
        <f t="shared" si="329"/>
        <v>0</v>
      </c>
      <c r="AO1256" s="397">
        <f t="shared" si="329"/>
        <v>0</v>
      </c>
      <c r="AP1256" s="397">
        <f t="shared" si="330"/>
        <v>0</v>
      </c>
      <c r="AQ1256" s="397">
        <f t="shared" si="330"/>
        <v>0</v>
      </c>
      <c r="AR1256" s="397">
        <f t="shared" si="330"/>
        <v>0</v>
      </c>
      <c r="AS1256" s="397">
        <f t="shared" si="330"/>
        <v>0</v>
      </c>
      <c r="AT1256" s="397">
        <f t="shared" si="330"/>
        <v>0</v>
      </c>
      <c r="AU1256" s="397">
        <f t="shared" si="331"/>
        <v>0</v>
      </c>
      <c r="AV1256" s="397">
        <f t="shared" si="331"/>
        <v>0</v>
      </c>
      <c r="AW1256" s="314">
        <f t="shared" si="338"/>
        <v>1.0541</v>
      </c>
    </row>
    <row r="1257" spans="2:49" x14ac:dyDescent="0.25">
      <c r="B1257" s="42"/>
      <c r="C1257" s="195" t="s">
        <v>38</v>
      </c>
      <c r="D1257" s="23" t="str">
        <f>IFERROR(VLOOKUP($C1257,'World Cup Players'!B:X,3,FALSE),0)</f>
        <v>eng England</v>
      </c>
      <c r="E1257" s="30"/>
      <c r="F1257" s="23">
        <f>IFERROR(VLOOKUP($C1257,'World Cup Players'!B:X,9,FALSE),0)</f>
        <v>178</v>
      </c>
      <c r="G1257" s="23">
        <f>IFERROR(VLOOKUP($C1257,'World Cup Players'!B:X,11,FALSE),0)</f>
        <v>1</v>
      </c>
      <c r="H1257" s="23">
        <f>IFERROR(VLOOKUP($C1257,'World Cup Players'!B:X,12,FALSE),0)</f>
        <v>0</v>
      </c>
      <c r="I1257" s="23">
        <f>IFERROR(VLOOKUP($C1257,'GAME WINNING GOALS'!A:B,2,FALSE),0)</f>
        <v>0</v>
      </c>
      <c r="J1257" s="23">
        <f>IFERROR(VLOOKUP($C1257,'World Cup Players'!B:X,17,FALSE),0)</f>
        <v>0</v>
      </c>
      <c r="K1257" s="23">
        <f>IFERROR(VLOOKUP($C1257,'World Cup Players'!B:X,18,FALSE),0)</f>
        <v>0</v>
      </c>
      <c r="L1257" s="44">
        <f>IFERROR(VLOOKUP($C1257,'World Cup GK'!B:AE,16,FALSE),0)</f>
        <v>0</v>
      </c>
      <c r="M1257" s="44">
        <f>IFERROR(VLOOKUP($C1257,'World Cup GK'!B:AE,19,FALSE),0)</f>
        <v>0</v>
      </c>
      <c r="N1257" s="44">
        <f>IFERROR(VLOOKUP($C1257,'World Cup GK'!B:AE,14,FALSE),0)</f>
        <v>0</v>
      </c>
      <c r="O1257" s="44">
        <f>IFERROR(VLOOKUP($C1257,'World Cup GK'!B:AE,11,FALSE),0)</f>
        <v>0</v>
      </c>
      <c r="P1257" s="43">
        <f t="shared" si="322"/>
        <v>2.4774000000000003</v>
      </c>
      <c r="S1257" s="42"/>
      <c r="T1257" s="195" t="s">
        <v>38</v>
      </c>
      <c r="U1257" s="23" t="s">
        <v>1542</v>
      </c>
      <c r="V1257" s="30"/>
      <c r="W1257" s="23">
        <v>177</v>
      </c>
      <c r="X1257" s="23">
        <v>1</v>
      </c>
      <c r="Y1257" s="23">
        <v>0</v>
      </c>
      <c r="Z1257" s="23">
        <v>0</v>
      </c>
      <c r="AA1257" s="23">
        <v>0</v>
      </c>
      <c r="AB1257" s="23">
        <v>0</v>
      </c>
      <c r="AC1257" s="44">
        <v>0</v>
      </c>
      <c r="AD1257" s="44">
        <v>0</v>
      </c>
      <c r="AE1257" s="44">
        <v>0</v>
      </c>
      <c r="AF1257" s="44">
        <v>0</v>
      </c>
      <c r="AG1257" s="43">
        <v>2.4691000000000001</v>
      </c>
      <c r="AI1257" s="42"/>
      <c r="AJ1257" s="195" t="s">
        <v>38</v>
      </c>
      <c r="AK1257" s="23" t="s">
        <v>1542</v>
      </c>
      <c r="AL1257" s="30"/>
      <c r="AM1257" s="397">
        <f t="shared" si="328"/>
        <v>1</v>
      </c>
      <c r="AN1257" s="397">
        <f t="shared" si="329"/>
        <v>0</v>
      </c>
      <c r="AO1257" s="397">
        <f t="shared" si="329"/>
        <v>0</v>
      </c>
      <c r="AP1257" s="397">
        <f t="shared" si="330"/>
        <v>0</v>
      </c>
      <c r="AQ1257" s="397">
        <f t="shared" si="330"/>
        <v>0</v>
      </c>
      <c r="AR1257" s="397">
        <f t="shared" si="330"/>
        <v>0</v>
      </c>
      <c r="AS1257" s="397">
        <f t="shared" si="330"/>
        <v>0</v>
      </c>
      <c r="AT1257" s="397">
        <f t="shared" si="330"/>
        <v>0</v>
      </c>
      <c r="AU1257" s="397">
        <f t="shared" si="331"/>
        <v>0</v>
      </c>
      <c r="AV1257" s="397">
        <f t="shared" si="331"/>
        <v>0</v>
      </c>
      <c r="AW1257" s="314">
        <f t="shared" si="338"/>
        <v>8.3000000000001961E-3</v>
      </c>
    </row>
    <row r="1258" spans="2:49" x14ac:dyDescent="0.25">
      <c r="B1258" s="42"/>
      <c r="C1258" s="195" t="s">
        <v>427</v>
      </c>
      <c r="D1258" s="23" t="str">
        <f>IFERROR(VLOOKUP($C1258,'World Cup Players'!B:X,3,FALSE),0)</f>
        <v>hr Croatia</v>
      </c>
      <c r="E1258" s="30"/>
      <c r="F1258" s="23">
        <f>IFERROR(VLOOKUP($C1258,'World Cup Players'!B:X,9,FALSE),0)</f>
        <v>317</v>
      </c>
      <c r="G1258" s="23">
        <f>IFERROR(VLOOKUP($C1258,'World Cup Players'!B:X,11,FALSE),0)</f>
        <v>0</v>
      </c>
      <c r="H1258" s="23">
        <f>IFERROR(VLOOKUP($C1258,'World Cup Players'!B:X,12,FALSE),0)</f>
        <v>1</v>
      </c>
      <c r="I1258" s="23">
        <f>IFERROR(VLOOKUP($C1258,'GAME WINNING GOALS'!A:B,2,FALSE),0)</f>
        <v>0</v>
      </c>
      <c r="J1258" s="23">
        <f>IFERROR(VLOOKUP($C1258,'World Cup Players'!B:X,17,FALSE),0)</f>
        <v>1</v>
      </c>
      <c r="K1258" s="23">
        <f>IFERROR(VLOOKUP($C1258,'World Cup Players'!B:X,18,FALSE),0)</f>
        <v>0</v>
      </c>
      <c r="L1258" s="44">
        <f>IFERROR(VLOOKUP($C1258,'World Cup GK'!B:AE,16,FALSE),0)</f>
        <v>0</v>
      </c>
      <c r="M1258" s="44">
        <f>IFERROR(VLOOKUP($C1258,'World Cup GK'!B:AE,19,FALSE),0)</f>
        <v>0</v>
      </c>
      <c r="N1258" s="44">
        <f>IFERROR(VLOOKUP($C1258,'World Cup GK'!B:AE,14,FALSE),0)</f>
        <v>0</v>
      </c>
      <c r="O1258" s="44">
        <f>IFERROR(VLOOKUP($C1258,'World Cup GK'!B:AE,11,FALSE),0)</f>
        <v>0</v>
      </c>
      <c r="P1258" s="43">
        <f t="shared" si="322"/>
        <v>3.3811</v>
      </c>
      <c r="S1258" s="42"/>
      <c r="T1258" s="195" t="s">
        <v>427</v>
      </c>
      <c r="U1258" s="23" t="s">
        <v>1559</v>
      </c>
      <c r="V1258" s="30"/>
      <c r="W1258" s="23">
        <v>317</v>
      </c>
      <c r="X1258" s="23">
        <v>0</v>
      </c>
      <c r="Y1258" s="23">
        <v>1</v>
      </c>
      <c r="Z1258" s="23">
        <v>0</v>
      </c>
      <c r="AA1258" s="23">
        <v>1</v>
      </c>
      <c r="AB1258" s="23">
        <v>0</v>
      </c>
      <c r="AC1258" s="44">
        <v>0</v>
      </c>
      <c r="AD1258" s="44">
        <v>0</v>
      </c>
      <c r="AE1258" s="44">
        <v>0</v>
      </c>
      <c r="AF1258" s="44">
        <v>0</v>
      </c>
      <c r="AG1258" s="43">
        <v>3.3811</v>
      </c>
      <c r="AI1258" s="42"/>
      <c r="AJ1258" s="195" t="s">
        <v>427</v>
      </c>
      <c r="AK1258" s="23" t="s">
        <v>1559</v>
      </c>
      <c r="AL1258" s="30"/>
      <c r="AM1258" s="397">
        <f t="shared" si="328"/>
        <v>0</v>
      </c>
      <c r="AN1258" s="397">
        <f t="shared" si="329"/>
        <v>0</v>
      </c>
      <c r="AO1258" s="397">
        <f t="shared" si="329"/>
        <v>0</v>
      </c>
      <c r="AP1258" s="397">
        <f t="shared" si="330"/>
        <v>0</v>
      </c>
      <c r="AQ1258" s="397">
        <f t="shared" si="330"/>
        <v>0</v>
      </c>
      <c r="AR1258" s="397">
        <f t="shared" si="330"/>
        <v>0</v>
      </c>
      <c r="AS1258" s="397">
        <f t="shared" si="330"/>
        <v>0</v>
      </c>
      <c r="AT1258" s="397">
        <f t="shared" si="330"/>
        <v>0</v>
      </c>
      <c r="AU1258" s="397">
        <f t="shared" si="331"/>
        <v>0</v>
      </c>
      <c r="AV1258" s="397">
        <f t="shared" si="331"/>
        <v>0</v>
      </c>
      <c r="AW1258" s="314">
        <f t="shared" si="332"/>
        <v>0</v>
      </c>
    </row>
    <row r="1259" spans="2:49" x14ac:dyDescent="0.25">
      <c r="B1259" s="42"/>
      <c r="C1259" s="195" t="s">
        <v>543</v>
      </c>
      <c r="D1259" s="23" t="str">
        <f>IFERROR(VLOOKUP($C1259,'World Cup Players'!B:X,3,FALSE),0)</f>
        <v>pt Portugal</v>
      </c>
      <c r="E1259" s="30"/>
      <c r="F1259" s="23">
        <f>IFERROR(VLOOKUP($C1259,'World Cup Players'!B:X,9,FALSE),0)</f>
        <v>376</v>
      </c>
      <c r="G1259" s="23">
        <f>IFERROR(VLOOKUP($C1259,'World Cup Players'!B:X,11,FALSE),0)</f>
        <v>0</v>
      </c>
      <c r="H1259" s="23">
        <f>IFERROR(VLOOKUP($C1259,'World Cup Players'!B:X,12,FALSE),0)</f>
        <v>0</v>
      </c>
      <c r="I1259" s="23">
        <f>IFERROR(VLOOKUP($C1259,'GAME WINNING GOALS'!A:B,2,FALSE),0)</f>
        <v>0</v>
      </c>
      <c r="J1259" s="23">
        <f>IFERROR(VLOOKUP($C1259,'World Cup Players'!B:X,17,FALSE),0)</f>
        <v>0</v>
      </c>
      <c r="K1259" s="23">
        <f>IFERROR(VLOOKUP($C1259,'World Cup Players'!B:X,18,FALSE),0)</f>
        <v>0</v>
      </c>
      <c r="L1259" s="44">
        <f>IFERROR(VLOOKUP($C1259,'World Cup GK'!B:AE,16,FALSE),0)</f>
        <v>0</v>
      </c>
      <c r="M1259" s="44">
        <f>IFERROR(VLOOKUP($C1259,'World Cup GK'!B:AE,19,FALSE),0)</f>
        <v>0</v>
      </c>
      <c r="N1259" s="44">
        <f>IFERROR(VLOOKUP($C1259,'World Cup GK'!B:AE,14,FALSE),0)</f>
        <v>0</v>
      </c>
      <c r="O1259" s="44">
        <f>IFERROR(VLOOKUP($C1259,'World Cup GK'!B:AE,11,FALSE),0)</f>
        <v>0</v>
      </c>
      <c r="P1259" s="43">
        <f t="shared" ref="P1259:P1322" si="339">SUM((F1259*0.0083)+G1259+H1259+I1259+L1259+M1259+(N1259*0.2))-((J1259*0.25)+(K1259*0.5))-(O1259*0.25)</f>
        <v>3.1208</v>
      </c>
      <c r="S1259" s="42"/>
      <c r="T1259" s="195" t="s">
        <v>543</v>
      </c>
      <c r="U1259" s="23" t="s">
        <v>1545</v>
      </c>
      <c r="V1259" s="30"/>
      <c r="W1259" s="23">
        <v>376</v>
      </c>
      <c r="X1259" s="23">
        <v>0</v>
      </c>
      <c r="Y1259" s="23">
        <v>0</v>
      </c>
      <c r="Z1259" s="23">
        <v>0</v>
      </c>
      <c r="AA1259" s="23">
        <v>0</v>
      </c>
      <c r="AB1259" s="23">
        <v>0</v>
      </c>
      <c r="AC1259" s="44">
        <v>0</v>
      </c>
      <c r="AD1259" s="44">
        <v>0</v>
      </c>
      <c r="AE1259" s="44">
        <v>0</v>
      </c>
      <c r="AF1259" s="44">
        <v>0</v>
      </c>
      <c r="AG1259" s="43">
        <v>3.1208</v>
      </c>
      <c r="AI1259" s="42"/>
      <c r="AJ1259" s="195" t="s">
        <v>543</v>
      </c>
      <c r="AK1259" s="23" t="s">
        <v>1545</v>
      </c>
      <c r="AL1259" s="30"/>
      <c r="AM1259" s="397">
        <f t="shared" si="328"/>
        <v>0</v>
      </c>
      <c r="AN1259" s="397">
        <f t="shared" si="329"/>
        <v>0</v>
      </c>
      <c r="AO1259" s="397">
        <f t="shared" si="329"/>
        <v>0</v>
      </c>
      <c r="AP1259" s="397">
        <f t="shared" si="330"/>
        <v>0</v>
      </c>
      <c r="AQ1259" s="397">
        <f t="shared" si="330"/>
        <v>0</v>
      </c>
      <c r="AR1259" s="397">
        <f t="shared" si="330"/>
        <v>0</v>
      </c>
      <c r="AS1259" s="397">
        <f t="shared" si="330"/>
        <v>0</v>
      </c>
      <c r="AT1259" s="397">
        <f t="shared" si="330"/>
        <v>0</v>
      </c>
      <c r="AU1259" s="397">
        <f t="shared" si="331"/>
        <v>0</v>
      </c>
      <c r="AV1259" s="397">
        <f t="shared" si="331"/>
        <v>0</v>
      </c>
      <c r="AW1259" s="314">
        <f t="shared" si="332"/>
        <v>0</v>
      </c>
    </row>
    <row r="1260" spans="2:49" x14ac:dyDescent="0.25">
      <c r="B1260" s="42"/>
      <c r="C1260" s="209" t="s">
        <v>805</v>
      </c>
      <c r="D1260" s="23" t="str">
        <f>IFERROR(VLOOKUP($C1260,'World Cup Players'!B:X,3,FALSE),0)</f>
        <v>fr France</v>
      </c>
      <c r="E1260" s="30"/>
      <c r="F1260" s="23">
        <f>IFERROR(VLOOKUP($C1260,'World Cup Players'!B:X,9,FALSE),0)</f>
        <v>85</v>
      </c>
      <c r="G1260" s="23">
        <f>IFERROR(VLOOKUP($C1260,'World Cup Players'!B:X,11,FALSE),0)</f>
        <v>0</v>
      </c>
      <c r="H1260" s="23">
        <f>IFERROR(VLOOKUP($C1260,'World Cup Players'!B:X,12,FALSE),0)</f>
        <v>0</v>
      </c>
      <c r="I1260" s="23">
        <f>IFERROR(VLOOKUP($C1260,'GAME WINNING GOALS'!A:B,2,FALSE),0)</f>
        <v>0</v>
      </c>
      <c r="J1260" s="23">
        <f>IFERROR(VLOOKUP($C1260,'World Cup Players'!B:X,17,FALSE),0)</f>
        <v>0</v>
      </c>
      <c r="K1260" s="23">
        <f>IFERROR(VLOOKUP($C1260,'World Cup Players'!B:X,18,FALSE),0)</f>
        <v>0</v>
      </c>
      <c r="L1260" s="44">
        <f>IFERROR(VLOOKUP($C1260,'World Cup GK'!B:AE,16,FALSE),0)</f>
        <v>0</v>
      </c>
      <c r="M1260" s="44">
        <f>IFERROR(VLOOKUP($C1260,'World Cup GK'!B:AE,19,FALSE),0)</f>
        <v>0</v>
      </c>
      <c r="N1260" s="44">
        <f>IFERROR(VLOOKUP($C1260,'World Cup GK'!B:AE,14,FALSE),0)</f>
        <v>0</v>
      </c>
      <c r="O1260" s="44">
        <f>IFERROR(VLOOKUP($C1260,'World Cup GK'!B:AE,11,FALSE),0)</f>
        <v>0</v>
      </c>
      <c r="P1260" s="43">
        <f t="shared" si="339"/>
        <v>0.70550000000000002</v>
      </c>
      <c r="S1260" s="42"/>
      <c r="T1260" s="209" t="s">
        <v>805</v>
      </c>
      <c r="U1260" s="23" t="s">
        <v>1420</v>
      </c>
      <c r="V1260" s="30"/>
      <c r="W1260" s="23">
        <v>66</v>
      </c>
      <c r="X1260" s="23">
        <v>0</v>
      </c>
      <c r="Y1260" s="23">
        <v>0</v>
      </c>
      <c r="Z1260" s="23">
        <v>0</v>
      </c>
      <c r="AA1260" s="23">
        <v>0</v>
      </c>
      <c r="AB1260" s="23">
        <v>0</v>
      </c>
      <c r="AC1260" s="44">
        <v>0</v>
      </c>
      <c r="AD1260" s="44">
        <v>0</v>
      </c>
      <c r="AE1260" s="44">
        <v>0</v>
      </c>
      <c r="AF1260" s="44">
        <v>0</v>
      </c>
      <c r="AG1260" s="43">
        <v>0.54779999999999995</v>
      </c>
      <c r="AI1260" s="42"/>
      <c r="AJ1260" s="209" t="s">
        <v>805</v>
      </c>
      <c r="AK1260" s="23" t="s">
        <v>1420</v>
      </c>
      <c r="AL1260" s="30"/>
      <c r="AM1260" s="397">
        <f t="shared" si="328"/>
        <v>19</v>
      </c>
      <c r="AN1260" s="397">
        <f t="shared" si="329"/>
        <v>0</v>
      </c>
      <c r="AO1260" s="397">
        <f t="shared" si="329"/>
        <v>0</v>
      </c>
      <c r="AP1260" s="397">
        <f t="shared" si="330"/>
        <v>0</v>
      </c>
      <c r="AQ1260" s="397">
        <f t="shared" si="330"/>
        <v>0</v>
      </c>
      <c r="AR1260" s="397">
        <f t="shared" si="330"/>
        <v>0</v>
      </c>
      <c r="AS1260" s="397">
        <f t="shared" si="330"/>
        <v>0</v>
      </c>
      <c r="AT1260" s="397">
        <f t="shared" si="330"/>
        <v>0</v>
      </c>
      <c r="AU1260" s="397">
        <f t="shared" si="331"/>
        <v>0</v>
      </c>
      <c r="AV1260" s="397">
        <f t="shared" si="331"/>
        <v>0</v>
      </c>
      <c r="AW1260" s="314">
        <f>P1260-AG1260</f>
        <v>0.15770000000000006</v>
      </c>
    </row>
    <row r="1261" spans="2:49" x14ac:dyDescent="0.25">
      <c r="B1261" s="42"/>
      <c r="C1261" s="195" t="s">
        <v>360</v>
      </c>
      <c r="D1261" s="23" t="str">
        <f>IFERROR(VLOOKUP($C1261,'World Cup Players'!B:X,3,FALSE),0)</f>
        <v>ir IR Iran</v>
      </c>
      <c r="E1261" s="30"/>
      <c r="F1261" s="23">
        <f>IFERROR(VLOOKUP($C1261,'World Cup Players'!B:X,9,FALSE),0)</f>
        <v>259</v>
      </c>
      <c r="G1261" s="23">
        <f>IFERROR(VLOOKUP($C1261,'World Cup Players'!B:X,11,FALSE),0)</f>
        <v>0</v>
      </c>
      <c r="H1261" s="23">
        <f>IFERROR(VLOOKUP($C1261,'World Cup Players'!B:X,12,FALSE),0)</f>
        <v>0</v>
      </c>
      <c r="I1261" s="23">
        <f>IFERROR(VLOOKUP($C1261,'GAME WINNING GOALS'!A:B,2,FALSE),0)</f>
        <v>0</v>
      </c>
      <c r="J1261" s="23">
        <f>IFERROR(VLOOKUP($C1261,'World Cup Players'!B:X,17,FALSE),0)</f>
        <v>0</v>
      </c>
      <c r="K1261" s="23">
        <f>IFERROR(VLOOKUP($C1261,'World Cup Players'!B:X,18,FALSE),0)</f>
        <v>0</v>
      </c>
      <c r="L1261" s="44">
        <f>IFERROR(VLOOKUP($C1261,'World Cup GK'!B:AE,16,FALSE),0)</f>
        <v>0</v>
      </c>
      <c r="M1261" s="44">
        <f>IFERROR(VLOOKUP($C1261,'World Cup GK'!B:AE,19,FALSE),0)</f>
        <v>0</v>
      </c>
      <c r="N1261" s="44">
        <f>IFERROR(VLOOKUP($C1261,'World Cup GK'!B:AE,14,FALSE),0)</f>
        <v>0</v>
      </c>
      <c r="O1261" s="44">
        <f>IFERROR(VLOOKUP($C1261,'World Cup GK'!B:AE,11,FALSE),0)</f>
        <v>0</v>
      </c>
      <c r="P1261" s="43">
        <f t="shared" si="339"/>
        <v>2.1497000000000002</v>
      </c>
      <c r="S1261" s="42"/>
      <c r="T1261" s="195" t="s">
        <v>360</v>
      </c>
      <c r="U1261" s="23" t="s">
        <v>1246</v>
      </c>
      <c r="V1261" s="30"/>
      <c r="W1261" s="23">
        <v>259</v>
      </c>
      <c r="X1261" s="23">
        <v>0</v>
      </c>
      <c r="Y1261" s="23">
        <v>0</v>
      </c>
      <c r="Z1261" s="23">
        <v>0</v>
      </c>
      <c r="AA1261" s="23">
        <v>0</v>
      </c>
      <c r="AB1261" s="23">
        <v>0</v>
      </c>
      <c r="AC1261" s="44">
        <v>0</v>
      </c>
      <c r="AD1261" s="44">
        <v>0</v>
      </c>
      <c r="AE1261" s="44">
        <v>0</v>
      </c>
      <c r="AF1261" s="44">
        <v>0</v>
      </c>
      <c r="AG1261" s="43">
        <v>2.1497000000000002</v>
      </c>
      <c r="AI1261" s="42"/>
      <c r="AJ1261" s="195" t="s">
        <v>360</v>
      </c>
      <c r="AK1261" s="23" t="s">
        <v>1246</v>
      </c>
      <c r="AL1261" s="30"/>
      <c r="AM1261" s="397">
        <f t="shared" si="328"/>
        <v>0</v>
      </c>
      <c r="AN1261" s="397">
        <f t="shared" si="329"/>
        <v>0</v>
      </c>
      <c r="AO1261" s="397">
        <f t="shared" si="329"/>
        <v>0</v>
      </c>
      <c r="AP1261" s="397">
        <f t="shared" si="330"/>
        <v>0</v>
      </c>
      <c r="AQ1261" s="397">
        <f t="shared" si="330"/>
        <v>0</v>
      </c>
      <c r="AR1261" s="397">
        <f t="shared" si="330"/>
        <v>0</v>
      </c>
      <c r="AS1261" s="397">
        <f t="shared" si="330"/>
        <v>0</v>
      </c>
      <c r="AT1261" s="397">
        <f t="shared" ref="AT1261:AT1272" si="340">M1261-AD1261</f>
        <v>0</v>
      </c>
      <c r="AU1261" s="397">
        <f t="shared" si="331"/>
        <v>0</v>
      </c>
      <c r="AV1261" s="397">
        <f t="shared" si="331"/>
        <v>0</v>
      </c>
      <c r="AW1261" s="314">
        <f t="shared" si="332"/>
        <v>0</v>
      </c>
    </row>
    <row r="1262" spans="2:49" x14ac:dyDescent="0.25">
      <c r="B1262" s="42"/>
      <c r="C1262" s="195" t="s">
        <v>411</v>
      </c>
      <c r="D1262" s="23" t="str">
        <f>IFERROR(VLOOKUP($C1262,'World Cup Players'!B:X,3,FALSE),0)</f>
        <v>au Australia</v>
      </c>
      <c r="E1262" s="30"/>
      <c r="F1262" s="23">
        <f>IFERROR(VLOOKUP($C1262,'World Cup Players'!B:X,9,FALSE),0)</f>
        <v>223</v>
      </c>
      <c r="G1262" s="23">
        <f>IFERROR(VLOOKUP($C1262,'World Cup Players'!B:X,11,FALSE),0)</f>
        <v>0</v>
      </c>
      <c r="H1262" s="23">
        <f>IFERROR(VLOOKUP($C1262,'World Cup Players'!B:X,12,FALSE),0)</f>
        <v>0</v>
      </c>
      <c r="I1262" s="23">
        <f>IFERROR(VLOOKUP($C1262,'GAME WINNING GOALS'!A:B,2,FALSE),0)</f>
        <v>0</v>
      </c>
      <c r="J1262" s="23">
        <f>IFERROR(VLOOKUP($C1262,'World Cup Players'!B:X,17,FALSE),0)</f>
        <v>1</v>
      </c>
      <c r="K1262" s="23">
        <f>IFERROR(VLOOKUP($C1262,'World Cup Players'!B:X,18,FALSE),0)</f>
        <v>0</v>
      </c>
      <c r="L1262" s="44">
        <f>IFERROR(VLOOKUP($C1262,'World Cup GK'!B:AE,16,FALSE),0)</f>
        <v>0</v>
      </c>
      <c r="M1262" s="44">
        <f>IFERROR(VLOOKUP($C1262,'World Cup GK'!B:AE,19,FALSE),0)</f>
        <v>0</v>
      </c>
      <c r="N1262" s="44">
        <f>IFERROR(VLOOKUP($C1262,'World Cup GK'!B:AE,14,FALSE),0)</f>
        <v>0</v>
      </c>
      <c r="O1262" s="44">
        <f>IFERROR(VLOOKUP($C1262,'World Cup GK'!B:AE,11,FALSE),0)</f>
        <v>0</v>
      </c>
      <c r="P1262" s="43">
        <f t="shared" si="339"/>
        <v>1.6009</v>
      </c>
      <c r="S1262" s="42"/>
      <c r="T1262" s="195" t="s">
        <v>411</v>
      </c>
      <c r="U1262" s="23" t="s">
        <v>998</v>
      </c>
      <c r="V1262" s="30"/>
      <c r="W1262" s="23">
        <v>223</v>
      </c>
      <c r="X1262" s="23">
        <v>0</v>
      </c>
      <c r="Y1262" s="23">
        <v>0</v>
      </c>
      <c r="Z1262" s="23">
        <v>0</v>
      </c>
      <c r="AA1262" s="23">
        <v>1</v>
      </c>
      <c r="AB1262" s="23">
        <v>0</v>
      </c>
      <c r="AC1262" s="44">
        <v>0</v>
      </c>
      <c r="AD1262" s="44">
        <v>0</v>
      </c>
      <c r="AE1262" s="44">
        <v>0</v>
      </c>
      <c r="AF1262" s="44">
        <v>0</v>
      </c>
      <c r="AG1262" s="43">
        <v>1.6009</v>
      </c>
      <c r="AI1262" s="42"/>
      <c r="AJ1262" s="195" t="s">
        <v>411</v>
      </c>
      <c r="AK1262" s="23" t="s">
        <v>998</v>
      </c>
      <c r="AL1262" s="30"/>
      <c r="AM1262" s="397">
        <f t="shared" si="328"/>
        <v>0</v>
      </c>
      <c r="AN1262" s="397">
        <f t="shared" si="329"/>
        <v>0</v>
      </c>
      <c r="AO1262" s="397">
        <f t="shared" si="329"/>
        <v>0</v>
      </c>
      <c r="AP1262" s="397">
        <f t="shared" si="330"/>
        <v>0</v>
      </c>
      <c r="AQ1262" s="397">
        <f t="shared" si="330"/>
        <v>0</v>
      </c>
      <c r="AR1262" s="397">
        <f t="shared" si="330"/>
        <v>0</v>
      </c>
      <c r="AS1262" s="397">
        <f t="shared" si="330"/>
        <v>0</v>
      </c>
      <c r="AT1262" s="397">
        <f t="shared" si="340"/>
        <v>0</v>
      </c>
      <c r="AU1262" s="397">
        <f t="shared" si="331"/>
        <v>0</v>
      </c>
      <c r="AV1262" s="397">
        <f t="shared" si="331"/>
        <v>0</v>
      </c>
      <c r="AW1262" s="314">
        <f t="shared" si="332"/>
        <v>0</v>
      </c>
    </row>
    <row r="1263" spans="2:49" x14ac:dyDescent="0.25">
      <c r="B1263" s="42"/>
      <c r="C1263" s="209" t="s">
        <v>216</v>
      </c>
      <c r="D1263" s="23" t="str">
        <f>IFERROR(VLOOKUP($C1263,'World Cup Players'!B:X,3,FALSE),0)</f>
        <v>es Spain</v>
      </c>
      <c r="E1263" s="30"/>
      <c r="F1263" s="23">
        <f>IFERROR(VLOOKUP($C1263,'World Cup Players'!B:X,9,FALSE),0)</f>
        <v>229</v>
      </c>
      <c r="G1263" s="23">
        <f>IFERROR(VLOOKUP($C1263,'World Cup Players'!B:X,11,FALSE),0)</f>
        <v>0</v>
      </c>
      <c r="H1263" s="23">
        <f>IFERROR(VLOOKUP($C1263,'World Cup Players'!B:X,12,FALSE),0)</f>
        <v>1</v>
      </c>
      <c r="I1263" s="23">
        <f>IFERROR(VLOOKUP($C1263,'GAME WINNING GOALS'!A:B,2,FALSE),0)</f>
        <v>0</v>
      </c>
      <c r="J1263" s="23">
        <f>IFERROR(VLOOKUP($C1263,'World Cup Players'!B:X,17,FALSE),0)</f>
        <v>1</v>
      </c>
      <c r="K1263" s="23">
        <f>IFERROR(VLOOKUP($C1263,'World Cup Players'!B:X,18,FALSE),0)</f>
        <v>0</v>
      </c>
      <c r="L1263" s="44">
        <f>IFERROR(VLOOKUP($C1263,'World Cup GK'!B:AE,16,FALSE),0)</f>
        <v>0</v>
      </c>
      <c r="M1263" s="44">
        <f>IFERROR(VLOOKUP($C1263,'World Cup GK'!B:AE,19,FALSE),0)</f>
        <v>0</v>
      </c>
      <c r="N1263" s="44">
        <f>IFERROR(VLOOKUP($C1263,'World Cup GK'!B:AE,14,FALSE),0)</f>
        <v>0</v>
      </c>
      <c r="O1263" s="44">
        <f>IFERROR(VLOOKUP($C1263,'World Cup GK'!B:AE,11,FALSE),0)</f>
        <v>0</v>
      </c>
      <c r="P1263" s="43">
        <f t="shared" si="339"/>
        <v>2.6507000000000001</v>
      </c>
      <c r="S1263" s="42"/>
      <c r="T1263" s="209" t="s">
        <v>216</v>
      </c>
      <c r="U1263" s="23" t="s">
        <v>1275</v>
      </c>
      <c r="V1263" s="30"/>
      <c r="W1263" s="23">
        <v>176</v>
      </c>
      <c r="X1263" s="23">
        <v>0</v>
      </c>
      <c r="Y1263" s="23">
        <v>1</v>
      </c>
      <c r="Z1263" s="23">
        <v>0</v>
      </c>
      <c r="AA1263" s="23">
        <v>1</v>
      </c>
      <c r="AB1263" s="23">
        <v>0</v>
      </c>
      <c r="AC1263" s="44">
        <v>0</v>
      </c>
      <c r="AD1263" s="44">
        <v>0</v>
      </c>
      <c r="AE1263" s="44">
        <v>0</v>
      </c>
      <c r="AF1263" s="44">
        <v>0</v>
      </c>
      <c r="AG1263" s="43">
        <v>2.2107999999999999</v>
      </c>
      <c r="AI1263" s="42"/>
      <c r="AJ1263" s="209" t="s">
        <v>216</v>
      </c>
      <c r="AK1263" s="23" t="s">
        <v>1275</v>
      </c>
      <c r="AL1263" s="30"/>
      <c r="AM1263" s="397">
        <f t="shared" si="328"/>
        <v>53</v>
      </c>
      <c r="AN1263" s="397">
        <f t="shared" si="329"/>
        <v>0</v>
      </c>
      <c r="AO1263" s="397">
        <f t="shared" si="329"/>
        <v>0</v>
      </c>
      <c r="AP1263" s="397">
        <f t="shared" si="330"/>
        <v>0</v>
      </c>
      <c r="AQ1263" s="397">
        <f t="shared" si="330"/>
        <v>0</v>
      </c>
      <c r="AR1263" s="397">
        <f t="shared" si="330"/>
        <v>0</v>
      </c>
      <c r="AS1263" s="397">
        <f t="shared" si="330"/>
        <v>0</v>
      </c>
      <c r="AT1263" s="397">
        <f t="shared" si="340"/>
        <v>0</v>
      </c>
      <c r="AU1263" s="397">
        <f t="shared" si="331"/>
        <v>0</v>
      </c>
      <c r="AV1263" s="397">
        <f t="shared" si="331"/>
        <v>0</v>
      </c>
      <c r="AW1263" s="314">
        <f t="shared" ref="AW1263:AW1264" si="341">P1263-AG1263</f>
        <v>0.43990000000000018</v>
      </c>
    </row>
    <row r="1264" spans="2:49" x14ac:dyDescent="0.25">
      <c r="B1264" s="42"/>
      <c r="C1264" s="203" t="s">
        <v>410</v>
      </c>
      <c r="D1264" s="23" t="str">
        <f>IFERROR(VLOOKUP($C1264,'World Cup Players'!B:X,3,FALSE),0)</f>
        <v>fr France</v>
      </c>
      <c r="E1264" s="30"/>
      <c r="F1264" s="23">
        <f>IFERROR(VLOOKUP($C1264,'World Cup Players'!B:X,9,FALSE),0)</f>
        <v>212</v>
      </c>
      <c r="G1264" s="23">
        <f>IFERROR(VLOOKUP($C1264,'World Cup Players'!B:X,11,FALSE),0)</f>
        <v>0</v>
      </c>
      <c r="H1264" s="23">
        <f>IFERROR(VLOOKUP($C1264,'World Cup Players'!B:X,12,FALSE),0)</f>
        <v>0</v>
      </c>
      <c r="I1264" s="23">
        <f>IFERROR(VLOOKUP($C1264,'GAME WINNING GOALS'!A:B,2,FALSE),0)</f>
        <v>0</v>
      </c>
      <c r="J1264" s="23">
        <f>IFERROR(VLOOKUP($C1264,'World Cup Players'!B:X,17,FALSE),0)</f>
        <v>0</v>
      </c>
      <c r="K1264" s="23">
        <f>IFERROR(VLOOKUP($C1264,'World Cup Players'!B:X,18,FALSE),0)</f>
        <v>0</v>
      </c>
      <c r="L1264" s="44">
        <f>IFERROR(VLOOKUP($C1264,'World Cup GK'!B:AE,16,FALSE),0)</f>
        <v>0</v>
      </c>
      <c r="M1264" s="44">
        <f>IFERROR(VLOOKUP($C1264,'World Cup GK'!B:AE,19,FALSE),0)</f>
        <v>0</v>
      </c>
      <c r="N1264" s="44">
        <f>IFERROR(VLOOKUP($C1264,'World Cup GK'!B:AE,14,FALSE),0)</f>
        <v>0</v>
      </c>
      <c r="O1264" s="44">
        <f>IFERROR(VLOOKUP($C1264,'World Cup GK'!B:AE,11,FALSE),0)</f>
        <v>0</v>
      </c>
      <c r="P1264" s="43">
        <f t="shared" si="339"/>
        <v>1.7596000000000001</v>
      </c>
      <c r="S1264" s="42"/>
      <c r="T1264" s="203" t="s">
        <v>410</v>
      </c>
      <c r="U1264" s="23" t="s">
        <v>1420</v>
      </c>
      <c r="V1264" s="30"/>
      <c r="W1264" s="23">
        <v>193</v>
      </c>
      <c r="X1264" s="23">
        <v>0</v>
      </c>
      <c r="Y1264" s="23">
        <v>0</v>
      </c>
      <c r="Z1264" s="23">
        <v>0</v>
      </c>
      <c r="AA1264" s="23">
        <v>0</v>
      </c>
      <c r="AB1264" s="23">
        <v>0</v>
      </c>
      <c r="AC1264" s="44">
        <v>0</v>
      </c>
      <c r="AD1264" s="44">
        <v>0</v>
      </c>
      <c r="AE1264" s="44">
        <v>0</v>
      </c>
      <c r="AF1264" s="44">
        <v>0</v>
      </c>
      <c r="AG1264" s="43">
        <v>1.6019000000000001</v>
      </c>
      <c r="AI1264" s="42"/>
      <c r="AJ1264" s="203" t="s">
        <v>410</v>
      </c>
      <c r="AK1264" s="23" t="s">
        <v>1420</v>
      </c>
      <c r="AL1264" s="30"/>
      <c r="AM1264" s="397">
        <f t="shared" si="328"/>
        <v>19</v>
      </c>
      <c r="AN1264" s="397">
        <f t="shared" si="329"/>
        <v>0</v>
      </c>
      <c r="AO1264" s="397">
        <f t="shared" si="329"/>
        <v>0</v>
      </c>
      <c r="AP1264" s="397">
        <f t="shared" si="330"/>
        <v>0</v>
      </c>
      <c r="AQ1264" s="397">
        <f t="shared" si="330"/>
        <v>0</v>
      </c>
      <c r="AR1264" s="397">
        <f t="shared" si="330"/>
        <v>0</v>
      </c>
      <c r="AS1264" s="397">
        <f t="shared" si="330"/>
        <v>0</v>
      </c>
      <c r="AT1264" s="397">
        <f t="shared" si="340"/>
        <v>0</v>
      </c>
      <c r="AU1264" s="397">
        <f t="shared" si="331"/>
        <v>0</v>
      </c>
      <c r="AV1264" s="397">
        <f t="shared" si="331"/>
        <v>0</v>
      </c>
      <c r="AW1264" s="314">
        <f t="shared" si="341"/>
        <v>0.15769999999999995</v>
      </c>
    </row>
    <row r="1265" spans="2:49" x14ac:dyDescent="0.25">
      <c r="B1265" s="42"/>
      <c r="C1265" s="195" t="s">
        <v>217</v>
      </c>
      <c r="D1265" s="23" t="str">
        <f>IFERROR(VLOOKUP($C1265,'World Cup Players'!B:X,3,FALSE),0)</f>
        <v>nl Netherlands</v>
      </c>
      <c r="E1265" s="30"/>
      <c r="F1265" s="23">
        <f>IFERROR(VLOOKUP($C1265,'World Cup Players'!B:X,9,FALSE),0)</f>
        <v>390</v>
      </c>
      <c r="G1265" s="23">
        <f>IFERROR(VLOOKUP($C1265,'World Cup Players'!B:X,11,FALSE),0)</f>
        <v>1</v>
      </c>
      <c r="H1265" s="23">
        <f>IFERROR(VLOOKUP($C1265,'World Cup Players'!B:X,12,FALSE),0)</f>
        <v>1</v>
      </c>
      <c r="I1265" s="23">
        <f>IFERROR(VLOOKUP($C1265,'GAME WINNING GOALS'!A:B,2,FALSE),0)</f>
        <v>0</v>
      </c>
      <c r="J1265" s="23">
        <f>IFERROR(VLOOKUP($C1265,'World Cup Players'!B:X,17,FALSE),0)</f>
        <v>0</v>
      </c>
      <c r="K1265" s="23">
        <f>IFERROR(VLOOKUP($C1265,'World Cup Players'!B:X,18,FALSE),0)</f>
        <v>0</v>
      </c>
      <c r="L1265" s="44">
        <f>IFERROR(VLOOKUP($C1265,'World Cup GK'!B:AE,16,FALSE),0)</f>
        <v>0</v>
      </c>
      <c r="M1265" s="44">
        <f>IFERROR(VLOOKUP($C1265,'World Cup GK'!B:AE,19,FALSE),0)</f>
        <v>0</v>
      </c>
      <c r="N1265" s="44">
        <f>IFERROR(VLOOKUP($C1265,'World Cup GK'!B:AE,14,FALSE),0)</f>
        <v>0</v>
      </c>
      <c r="O1265" s="44">
        <f>IFERROR(VLOOKUP($C1265,'World Cup GK'!B:AE,11,FALSE),0)</f>
        <v>0</v>
      </c>
      <c r="P1265" s="43">
        <f t="shared" si="339"/>
        <v>5.2370000000000001</v>
      </c>
      <c r="S1265" s="42"/>
      <c r="T1265" s="195" t="s">
        <v>217</v>
      </c>
      <c r="U1265" s="23" t="s">
        <v>647</v>
      </c>
      <c r="V1265" s="30"/>
      <c r="W1265" s="23">
        <v>390</v>
      </c>
      <c r="X1265" s="23">
        <v>1</v>
      </c>
      <c r="Y1265" s="23">
        <v>1</v>
      </c>
      <c r="Z1265" s="23">
        <v>0</v>
      </c>
      <c r="AA1265" s="23">
        <v>0</v>
      </c>
      <c r="AB1265" s="23">
        <v>0</v>
      </c>
      <c r="AC1265" s="44">
        <v>0</v>
      </c>
      <c r="AD1265" s="44">
        <v>0</v>
      </c>
      <c r="AE1265" s="44">
        <v>0</v>
      </c>
      <c r="AF1265" s="44">
        <v>0</v>
      </c>
      <c r="AG1265" s="43">
        <v>5.2370000000000001</v>
      </c>
      <c r="AI1265" s="42"/>
      <c r="AJ1265" s="195" t="s">
        <v>217</v>
      </c>
      <c r="AK1265" s="23" t="s">
        <v>647</v>
      </c>
      <c r="AL1265" s="30"/>
      <c r="AM1265" s="397">
        <f t="shared" si="328"/>
        <v>0</v>
      </c>
      <c r="AN1265" s="397">
        <f t="shared" si="329"/>
        <v>0</v>
      </c>
      <c r="AO1265" s="397">
        <f t="shared" si="329"/>
        <v>0</v>
      </c>
      <c r="AP1265" s="397">
        <f t="shared" si="330"/>
        <v>0</v>
      </c>
      <c r="AQ1265" s="397">
        <f t="shared" si="330"/>
        <v>0</v>
      </c>
      <c r="AR1265" s="397">
        <f t="shared" si="330"/>
        <v>0</v>
      </c>
      <c r="AS1265" s="397">
        <f t="shared" si="330"/>
        <v>0</v>
      </c>
      <c r="AT1265" s="397">
        <f t="shared" si="340"/>
        <v>0</v>
      </c>
      <c r="AU1265" s="397">
        <f t="shared" si="331"/>
        <v>0</v>
      </c>
      <c r="AV1265" s="397">
        <f t="shared" si="331"/>
        <v>0</v>
      </c>
      <c r="AW1265" s="314">
        <f t="shared" si="332"/>
        <v>0</v>
      </c>
    </row>
    <row r="1266" spans="2:49" x14ac:dyDescent="0.25">
      <c r="B1266" s="42"/>
      <c r="C1266" s="195" t="s">
        <v>112</v>
      </c>
      <c r="D1266" s="23" t="str">
        <f>IFERROR(VLOOKUP($C1266,'World Cup Players'!B:X,3,FALSE),0)</f>
        <v>eng England</v>
      </c>
      <c r="E1266" s="30"/>
      <c r="F1266" s="23">
        <f>IFERROR(VLOOKUP($C1266,'World Cup Players'!B:X,9,FALSE),0)</f>
        <v>330</v>
      </c>
      <c r="G1266" s="23">
        <f>IFERROR(VLOOKUP($C1266,'World Cup Players'!B:X,11,FALSE),0)</f>
        <v>0</v>
      </c>
      <c r="H1266" s="23">
        <f>IFERROR(VLOOKUP($C1266,'World Cup Players'!B:X,12,FALSE),0)</f>
        <v>0</v>
      </c>
      <c r="I1266" s="41">
        <f>IFERROR(VLOOKUP($C1266,'GAME WINNING GOALS'!A:B,2,FALSE),0)</f>
        <v>0</v>
      </c>
      <c r="J1266" s="23">
        <f>IFERROR(VLOOKUP($C1266,'World Cup Players'!B:X,17,FALSE),0)</f>
        <v>0</v>
      </c>
      <c r="K1266" s="23">
        <f>IFERROR(VLOOKUP($C1266,'World Cup Players'!B:X,18,FALSE),0)</f>
        <v>0</v>
      </c>
      <c r="L1266" s="44">
        <f>IFERROR(VLOOKUP($C1266,'World Cup GK'!B:AE,16,FALSE),0)</f>
        <v>0</v>
      </c>
      <c r="M1266" s="44">
        <f>IFERROR(VLOOKUP($C1266,'World Cup GK'!B:AE,19,FALSE),0)</f>
        <v>0</v>
      </c>
      <c r="N1266" s="44">
        <f>IFERROR(VLOOKUP($C1266,'World Cup GK'!B:AE,14,FALSE),0)</f>
        <v>0</v>
      </c>
      <c r="O1266" s="44">
        <f>IFERROR(VLOOKUP($C1266,'World Cup GK'!B:AE,11,FALSE),0)</f>
        <v>0</v>
      </c>
      <c r="P1266" s="43">
        <f t="shared" si="339"/>
        <v>2.7389999999999999</v>
      </c>
      <c r="S1266" s="42"/>
      <c r="T1266" s="195" t="s">
        <v>112</v>
      </c>
      <c r="U1266" s="23" t="s">
        <v>1542</v>
      </c>
      <c r="V1266" s="30"/>
      <c r="W1266" s="23">
        <v>121</v>
      </c>
      <c r="X1266" s="23">
        <v>0</v>
      </c>
      <c r="Y1266" s="23">
        <v>0</v>
      </c>
      <c r="Z1266" s="41">
        <v>0</v>
      </c>
      <c r="AA1266" s="23">
        <v>0</v>
      </c>
      <c r="AB1266" s="23">
        <v>0</v>
      </c>
      <c r="AC1266" s="44">
        <v>0</v>
      </c>
      <c r="AD1266" s="44">
        <v>0</v>
      </c>
      <c r="AE1266" s="44">
        <v>0</v>
      </c>
      <c r="AF1266" s="44">
        <v>0</v>
      </c>
      <c r="AG1266" s="43">
        <v>1.0043</v>
      </c>
      <c r="AI1266" s="42"/>
      <c r="AJ1266" s="195" t="s">
        <v>112</v>
      </c>
      <c r="AK1266" s="23" t="s">
        <v>1542</v>
      </c>
      <c r="AL1266" s="30"/>
      <c r="AM1266" s="397">
        <f t="shared" si="328"/>
        <v>209</v>
      </c>
      <c r="AN1266" s="397">
        <f t="shared" si="329"/>
        <v>0</v>
      </c>
      <c r="AO1266" s="397">
        <f t="shared" si="329"/>
        <v>0</v>
      </c>
      <c r="AP1266" s="397">
        <f t="shared" si="330"/>
        <v>0</v>
      </c>
      <c r="AQ1266" s="397">
        <f t="shared" si="330"/>
        <v>0</v>
      </c>
      <c r="AR1266" s="397">
        <f t="shared" si="330"/>
        <v>0</v>
      </c>
      <c r="AS1266" s="397">
        <f t="shared" si="330"/>
        <v>0</v>
      </c>
      <c r="AT1266" s="397">
        <f t="shared" si="340"/>
        <v>0</v>
      </c>
      <c r="AU1266" s="397">
        <f t="shared" si="331"/>
        <v>0</v>
      </c>
      <c r="AV1266" s="397">
        <f t="shared" si="331"/>
        <v>0</v>
      </c>
      <c r="AW1266" s="314">
        <f t="shared" ref="AW1266:AW1270" si="342">P1266-AG1266</f>
        <v>1.7346999999999999</v>
      </c>
    </row>
    <row r="1267" spans="2:49" x14ac:dyDescent="0.25">
      <c r="B1267" s="42"/>
      <c r="C1267" s="258" t="s">
        <v>648</v>
      </c>
      <c r="D1267" s="23" t="str">
        <f>IFERROR(VLOOKUP($C1267,'World Cup Players'!B:X,3,FALSE),0)</f>
        <v>eng England</v>
      </c>
      <c r="E1267" s="30"/>
      <c r="F1267" s="23">
        <f>IFERROR(VLOOKUP($C1267,'World Cup Players'!B:X,9,FALSE),0)</f>
        <v>574</v>
      </c>
      <c r="G1267" s="23">
        <f>IFERROR(VLOOKUP($C1267,'World Cup Players'!B:X,11,FALSE),0)</f>
        <v>0</v>
      </c>
      <c r="H1267" s="23">
        <f>IFERROR(VLOOKUP($C1267,'World Cup Players'!B:X,12,FALSE),0)</f>
        <v>0</v>
      </c>
      <c r="I1267" s="41">
        <f>IFERROR(VLOOKUP($C1267,'GAME WINNING GOALS'!A:B,2,FALSE),0)</f>
        <v>0</v>
      </c>
      <c r="J1267" s="23">
        <f>IFERROR(VLOOKUP($C1267,'World Cup Players'!B:X,17,FALSE),0)</f>
        <v>1</v>
      </c>
      <c r="K1267" s="23">
        <f>IFERROR(VLOOKUP($C1267,'World Cup Players'!B:X,18,FALSE),0)</f>
        <v>0</v>
      </c>
      <c r="L1267" s="44">
        <f>IFERROR(VLOOKUP($C1267,'World Cup GK'!B:AE,16,FALSE),0)</f>
        <v>0</v>
      </c>
      <c r="M1267" s="44">
        <f>IFERROR(VLOOKUP($C1267,'World Cup GK'!B:AE,19,FALSE),0)</f>
        <v>0</v>
      </c>
      <c r="N1267" s="44">
        <f>IFERROR(VLOOKUP($C1267,'World Cup GK'!B:AE,14,FALSE),0)</f>
        <v>0</v>
      </c>
      <c r="O1267" s="44">
        <f>IFERROR(VLOOKUP($C1267,'World Cup GK'!B:AE,11,FALSE),0)</f>
        <v>0</v>
      </c>
      <c r="P1267" s="43">
        <f t="shared" si="339"/>
        <v>4.5141999999999998</v>
      </c>
      <c r="S1267" s="42"/>
      <c r="T1267" s="258" t="s">
        <v>648</v>
      </c>
      <c r="U1267" s="23" t="s">
        <v>1542</v>
      </c>
      <c r="V1267" s="30"/>
      <c r="W1267" s="23">
        <v>364</v>
      </c>
      <c r="X1267" s="23">
        <v>0</v>
      </c>
      <c r="Y1267" s="23">
        <v>0</v>
      </c>
      <c r="Z1267" s="41">
        <v>0</v>
      </c>
      <c r="AA1267" s="23">
        <v>1</v>
      </c>
      <c r="AB1267" s="23">
        <v>0</v>
      </c>
      <c r="AC1267" s="44">
        <v>0</v>
      </c>
      <c r="AD1267" s="44">
        <v>0</v>
      </c>
      <c r="AE1267" s="44">
        <v>0</v>
      </c>
      <c r="AF1267" s="44">
        <v>0</v>
      </c>
      <c r="AG1267" s="43">
        <v>2.7711999999999999</v>
      </c>
      <c r="AI1267" s="42"/>
      <c r="AJ1267" s="258" t="s">
        <v>648</v>
      </c>
      <c r="AK1267" s="23" t="s">
        <v>1542</v>
      </c>
      <c r="AL1267" s="30"/>
      <c r="AM1267" s="397">
        <f t="shared" si="328"/>
        <v>210</v>
      </c>
      <c r="AN1267" s="397">
        <f t="shared" si="329"/>
        <v>0</v>
      </c>
      <c r="AO1267" s="397">
        <f t="shared" si="329"/>
        <v>0</v>
      </c>
      <c r="AP1267" s="397">
        <f t="shared" si="330"/>
        <v>0</v>
      </c>
      <c r="AQ1267" s="397">
        <f t="shared" si="330"/>
        <v>0</v>
      </c>
      <c r="AR1267" s="397">
        <f t="shared" si="330"/>
        <v>0</v>
      </c>
      <c r="AS1267" s="397">
        <f t="shared" si="330"/>
        <v>0</v>
      </c>
      <c r="AT1267" s="397">
        <f t="shared" si="340"/>
        <v>0</v>
      </c>
      <c r="AU1267" s="397">
        <f t="shared" si="331"/>
        <v>0</v>
      </c>
      <c r="AV1267" s="397">
        <f t="shared" si="331"/>
        <v>0</v>
      </c>
      <c r="AW1267" s="314">
        <f t="shared" si="342"/>
        <v>1.7429999999999999</v>
      </c>
    </row>
    <row r="1268" spans="2:49" x14ac:dyDescent="0.25">
      <c r="B1268" s="42"/>
      <c r="C1268" s="259" t="s">
        <v>558</v>
      </c>
      <c r="D1268" s="23" t="str">
        <f>IFERROR(VLOOKUP($C1268,'World Cup Players'!B:X,3,FALSE),0)</f>
        <v>fr France</v>
      </c>
      <c r="E1268" s="30"/>
      <c r="F1268" s="23">
        <f>IFERROR(VLOOKUP($C1268,'World Cup Players'!B:X,9,FALSE),0)</f>
        <v>630</v>
      </c>
      <c r="G1268" s="23">
        <f>IFERROR(VLOOKUP($C1268,'World Cup Players'!B:X,11,FALSE),0)</f>
        <v>0</v>
      </c>
      <c r="H1268" s="23">
        <f>IFERROR(VLOOKUP($C1268,'World Cup Players'!B:X,12,FALSE),0)</f>
        <v>0</v>
      </c>
      <c r="I1268" s="41">
        <f>IFERROR(VLOOKUP($C1268,'GAME WINNING GOALS'!A:B,2,FALSE),0)</f>
        <v>0</v>
      </c>
      <c r="J1268" s="23">
        <f>IFERROR(VLOOKUP($C1268,'World Cup Players'!B:X,17,FALSE),0)</f>
        <v>0</v>
      </c>
      <c r="K1268" s="23">
        <f>IFERROR(VLOOKUP($C1268,'World Cup Players'!B:X,18,FALSE),0)</f>
        <v>0</v>
      </c>
      <c r="L1268" s="44">
        <f>IFERROR(VLOOKUP($C1268,'World Cup GK'!B:AE,16,FALSE),0)</f>
        <v>6</v>
      </c>
      <c r="M1268" s="44">
        <f>IFERROR(VLOOKUP($C1268,'World Cup GK'!B:AE,19,FALSE),0)</f>
        <v>4</v>
      </c>
      <c r="N1268" s="44">
        <f>IFERROR(VLOOKUP($C1268,'World Cup GK'!B:AE,14,FALSE),0)</f>
        <v>8</v>
      </c>
      <c r="O1268" s="44">
        <f>IFERROR(VLOOKUP($C1268,'World Cup GK'!B:AE,11,FALSE),0)</f>
        <v>4</v>
      </c>
      <c r="P1268" s="43">
        <f t="shared" si="339"/>
        <v>15.829000000000001</v>
      </c>
      <c r="S1268" s="42"/>
      <c r="T1268" s="259" t="s">
        <v>558</v>
      </c>
      <c r="U1268" s="23" t="s">
        <v>1420</v>
      </c>
      <c r="V1268" s="30"/>
      <c r="W1268" s="23">
        <v>450</v>
      </c>
      <c r="X1268" s="23">
        <v>0</v>
      </c>
      <c r="Y1268" s="23">
        <v>0</v>
      </c>
      <c r="Z1268" s="41">
        <v>0</v>
      </c>
      <c r="AA1268" s="23">
        <v>0</v>
      </c>
      <c r="AB1268" s="23">
        <v>0</v>
      </c>
      <c r="AC1268" s="44">
        <v>5</v>
      </c>
      <c r="AD1268" s="44">
        <v>3</v>
      </c>
      <c r="AE1268" s="44">
        <v>7</v>
      </c>
      <c r="AF1268" s="44">
        <v>2</v>
      </c>
      <c r="AG1268" s="43">
        <v>12.635</v>
      </c>
      <c r="AI1268" s="42"/>
      <c r="AJ1268" s="259" t="s">
        <v>558</v>
      </c>
      <c r="AK1268" s="23" t="s">
        <v>1420</v>
      </c>
      <c r="AL1268" s="30"/>
      <c r="AM1268" s="397">
        <f t="shared" si="328"/>
        <v>180</v>
      </c>
      <c r="AN1268" s="397">
        <f t="shared" si="329"/>
        <v>0</v>
      </c>
      <c r="AO1268" s="397">
        <f t="shared" si="329"/>
        <v>0</v>
      </c>
      <c r="AP1268" s="397">
        <f t="shared" si="330"/>
        <v>0</v>
      </c>
      <c r="AQ1268" s="397">
        <f t="shared" si="330"/>
        <v>0</v>
      </c>
      <c r="AR1268" s="397">
        <f t="shared" si="330"/>
        <v>0</v>
      </c>
      <c r="AS1268" s="397">
        <f t="shared" si="330"/>
        <v>1</v>
      </c>
      <c r="AT1268" s="397">
        <f t="shared" si="340"/>
        <v>1</v>
      </c>
      <c r="AU1268" s="397">
        <f t="shared" si="331"/>
        <v>1</v>
      </c>
      <c r="AV1268" s="397">
        <f t="shared" si="331"/>
        <v>2</v>
      </c>
      <c r="AW1268" s="314">
        <f t="shared" si="342"/>
        <v>3.1940000000000008</v>
      </c>
    </row>
    <row r="1269" spans="2:49" ht="16.5" thickBot="1" x14ac:dyDescent="0.3">
      <c r="B1269" s="42"/>
      <c r="C1269" s="222" t="s">
        <v>45</v>
      </c>
      <c r="D1269" s="23" t="str">
        <f>IFERROR(VLOOKUP($C1269,'World Cup Players'!B:X,3,FALSE),0)</f>
        <v>eng England</v>
      </c>
      <c r="E1269" s="30"/>
      <c r="F1269" s="23">
        <f>IFERROR(VLOOKUP($C1269,'World Cup Players'!B:X,9,FALSE),0)</f>
        <v>660</v>
      </c>
      <c r="G1269" s="23">
        <f>IFERROR(VLOOKUP($C1269,'World Cup Players'!B:X,11,FALSE),0)</f>
        <v>0</v>
      </c>
      <c r="H1269" s="23">
        <f>IFERROR(VLOOKUP($C1269,'World Cup Players'!B:X,12,FALSE),0)</f>
        <v>0</v>
      </c>
      <c r="I1269" s="41">
        <f>IFERROR(VLOOKUP($C1269,'GAME WINNING GOALS'!A:B,2,FALSE),0)</f>
        <v>0</v>
      </c>
      <c r="J1269" s="23">
        <f>IFERROR(VLOOKUP($C1269,'World Cup Players'!B:X,17,FALSE),0)</f>
        <v>0</v>
      </c>
      <c r="K1269" s="23">
        <f>IFERROR(VLOOKUP($C1269,'World Cup Players'!B:X,18,FALSE),0)</f>
        <v>0</v>
      </c>
      <c r="L1269" s="44">
        <f>IFERROR(VLOOKUP($C1269,'World Cup GK'!B:AE,16,FALSE),0)</f>
        <v>5</v>
      </c>
      <c r="M1269" s="44">
        <f>IFERROR(VLOOKUP($C1269,'World Cup GK'!B:AE,19,FALSE),0)</f>
        <v>2</v>
      </c>
      <c r="N1269" s="44">
        <f>IFERROR(VLOOKUP($C1269,'World Cup GK'!B:AE,14,FALSE),0)</f>
        <v>15</v>
      </c>
      <c r="O1269" s="44">
        <f>IFERROR(VLOOKUP($C1269,'World Cup GK'!B:AE,11,FALSE),0)</f>
        <v>8</v>
      </c>
      <c r="P1269" s="43">
        <f t="shared" si="339"/>
        <v>13.478</v>
      </c>
      <c r="S1269" s="42"/>
      <c r="T1269" s="222" t="s">
        <v>45</v>
      </c>
      <c r="U1269" s="23" t="s">
        <v>1542</v>
      </c>
      <c r="V1269" s="30"/>
      <c r="W1269" s="23">
        <v>450</v>
      </c>
      <c r="X1269" s="23">
        <v>0</v>
      </c>
      <c r="Y1269" s="23">
        <v>0</v>
      </c>
      <c r="Z1269" s="41">
        <v>0</v>
      </c>
      <c r="AA1269" s="23">
        <v>0</v>
      </c>
      <c r="AB1269" s="23">
        <v>0</v>
      </c>
      <c r="AC1269" s="44">
        <v>4</v>
      </c>
      <c r="AD1269" s="44">
        <v>2</v>
      </c>
      <c r="AE1269" s="44">
        <v>9</v>
      </c>
      <c r="AF1269" s="44">
        <v>5</v>
      </c>
      <c r="AG1269" s="43">
        <v>10.285</v>
      </c>
      <c r="AI1269" s="42"/>
      <c r="AJ1269" s="222" t="s">
        <v>45</v>
      </c>
      <c r="AK1269" s="23" t="s">
        <v>1542</v>
      </c>
      <c r="AL1269" s="30"/>
      <c r="AM1269" s="397">
        <f t="shared" si="328"/>
        <v>210</v>
      </c>
      <c r="AN1269" s="397">
        <f t="shared" si="329"/>
        <v>0</v>
      </c>
      <c r="AO1269" s="397">
        <f t="shared" si="329"/>
        <v>0</v>
      </c>
      <c r="AP1269" s="397">
        <f t="shared" si="330"/>
        <v>0</v>
      </c>
      <c r="AQ1269" s="397">
        <f t="shared" si="330"/>
        <v>0</v>
      </c>
      <c r="AR1269" s="397">
        <f t="shared" si="330"/>
        <v>0</v>
      </c>
      <c r="AS1269" s="397">
        <f t="shared" si="330"/>
        <v>1</v>
      </c>
      <c r="AT1269" s="397">
        <f t="shared" si="340"/>
        <v>0</v>
      </c>
      <c r="AU1269" s="397">
        <f t="shared" si="331"/>
        <v>6</v>
      </c>
      <c r="AV1269" s="397">
        <f t="shared" si="331"/>
        <v>3</v>
      </c>
      <c r="AW1269" s="314">
        <f t="shared" si="342"/>
        <v>3.1929999999999996</v>
      </c>
    </row>
    <row r="1270" spans="2:49" ht="16.5" thickBot="1" x14ac:dyDescent="0.3">
      <c r="B1270" s="42"/>
      <c r="C1270" s="260" t="s">
        <v>789</v>
      </c>
      <c r="D1270" s="23" t="str">
        <f>IFERROR(VLOOKUP($C1270,'World Cup Players'!B:X,3,FALSE),0)</f>
        <v>ch Switzerland</v>
      </c>
      <c r="E1270" s="30"/>
      <c r="F1270" s="23">
        <f>IFERROR(VLOOKUP($C1270,'World Cup Players'!B:X,9,FALSE),0)</f>
        <v>600</v>
      </c>
      <c r="G1270" s="23">
        <f>IFERROR(VLOOKUP($C1270,'World Cup Players'!B:X,11,FALSE),0)</f>
        <v>0</v>
      </c>
      <c r="H1270" s="23">
        <f>IFERROR(VLOOKUP($C1270,'World Cup Players'!B:X,12,FALSE),0)</f>
        <v>0</v>
      </c>
      <c r="I1270" s="23">
        <f>IFERROR(VLOOKUP($C1270,'GAME WINNING GOALS'!A:B,2,FALSE),0)</f>
        <v>0</v>
      </c>
      <c r="J1270" s="23">
        <f>IFERROR(VLOOKUP($C1270,'World Cup Players'!B:X,17,FALSE),0)</f>
        <v>0</v>
      </c>
      <c r="K1270" s="23">
        <f>IFERROR(VLOOKUP($C1270,'World Cup Players'!B:X,18,FALSE),0)</f>
        <v>0</v>
      </c>
      <c r="L1270" s="44">
        <f>IFERROR(VLOOKUP($C1270,'World Cup GK'!B:AE,16,FALSE),0)</f>
        <v>3</v>
      </c>
      <c r="M1270" s="44">
        <f>IFERROR(VLOOKUP($C1270,'World Cup GK'!B:AE,19,FALSE),0)</f>
        <v>2</v>
      </c>
      <c r="N1270" s="44">
        <f>IFERROR(VLOOKUP($C1270,'World Cup GK'!B:AE,14,FALSE),0)</f>
        <v>20</v>
      </c>
      <c r="O1270" s="44">
        <f>IFERROR(VLOOKUP($C1270,'World Cup GK'!B:AE,11,FALSE),0)</f>
        <v>6</v>
      </c>
      <c r="P1270" s="43">
        <f t="shared" si="339"/>
        <v>12.48</v>
      </c>
      <c r="S1270" s="42"/>
      <c r="T1270" s="260" t="s">
        <v>789</v>
      </c>
      <c r="U1270" s="23" t="s">
        <v>635</v>
      </c>
      <c r="V1270" s="30"/>
      <c r="W1270" s="23">
        <v>480</v>
      </c>
      <c r="X1270" s="23">
        <v>0</v>
      </c>
      <c r="Y1270" s="23">
        <v>0</v>
      </c>
      <c r="Z1270" s="23">
        <v>0</v>
      </c>
      <c r="AA1270" s="23">
        <v>0</v>
      </c>
      <c r="AB1270" s="23">
        <v>0</v>
      </c>
      <c r="AC1270" s="44">
        <v>3</v>
      </c>
      <c r="AD1270" s="44">
        <v>2</v>
      </c>
      <c r="AE1270" s="44">
        <v>16</v>
      </c>
      <c r="AF1270" s="44">
        <v>3</v>
      </c>
      <c r="AG1270" s="43">
        <v>11.434000000000001</v>
      </c>
      <c r="AI1270" s="42"/>
      <c r="AJ1270" s="260" t="s">
        <v>789</v>
      </c>
      <c r="AK1270" s="23" t="s">
        <v>635</v>
      </c>
      <c r="AL1270" s="30"/>
      <c r="AM1270" s="397">
        <f t="shared" si="328"/>
        <v>120</v>
      </c>
      <c r="AN1270" s="397">
        <f t="shared" si="329"/>
        <v>0</v>
      </c>
      <c r="AO1270" s="397">
        <f t="shared" si="329"/>
        <v>0</v>
      </c>
      <c r="AP1270" s="397">
        <f t="shared" si="330"/>
        <v>0</v>
      </c>
      <c r="AQ1270" s="397">
        <f t="shared" si="330"/>
        <v>0</v>
      </c>
      <c r="AR1270" s="397">
        <f t="shared" si="330"/>
        <v>0</v>
      </c>
      <c r="AS1270" s="397">
        <f t="shared" si="330"/>
        <v>0</v>
      </c>
      <c r="AT1270" s="397">
        <f t="shared" si="340"/>
        <v>0</v>
      </c>
      <c r="AU1270" s="397">
        <f t="shared" si="331"/>
        <v>4</v>
      </c>
      <c r="AV1270" s="397">
        <f t="shared" si="331"/>
        <v>3</v>
      </c>
      <c r="AW1270" s="314">
        <f t="shared" si="342"/>
        <v>1.0459999999999994</v>
      </c>
    </row>
    <row r="1271" spans="2:49" x14ac:dyDescent="0.25">
      <c r="B1271" s="42"/>
      <c r="C1271" s="226" t="s">
        <v>760</v>
      </c>
      <c r="D1271" s="23" t="str">
        <f>IFERROR(VLOOKUP($C1271,'World Cup Players'!B:X,3,FALSE),0)</f>
        <v>us United States</v>
      </c>
      <c r="E1271" s="30"/>
      <c r="F1271" s="23">
        <f>IFERROR(VLOOKUP($C1271,'World Cup Players'!B:X,9,FALSE),0)</f>
        <v>360</v>
      </c>
      <c r="G1271" s="23">
        <f>IFERROR(VLOOKUP($C1271,'World Cup Players'!B:X,11,FALSE),0)</f>
        <v>0</v>
      </c>
      <c r="H1271" s="23">
        <f>IFERROR(VLOOKUP($C1271,'World Cup Players'!B:X,12,FALSE),0)</f>
        <v>0</v>
      </c>
      <c r="I1271" s="23">
        <f>IFERROR(VLOOKUP($C1271,'GAME WINNING GOALS'!A:B,2,FALSE),0)</f>
        <v>0</v>
      </c>
      <c r="J1271" s="23">
        <f>IFERROR(VLOOKUP($C1271,'World Cup Players'!B:X,17,FALSE),0)</f>
        <v>0</v>
      </c>
      <c r="K1271" s="23">
        <f>IFERROR(VLOOKUP($C1271,'World Cup Players'!B:X,18,FALSE),0)</f>
        <v>0</v>
      </c>
      <c r="L1271" s="44">
        <f>IFERROR(VLOOKUP($C1271,'World Cup GK'!B:AE,16,FALSE),0)</f>
        <v>3</v>
      </c>
      <c r="M1271" s="44">
        <f>IFERROR(VLOOKUP($C1271,'World Cup GK'!B:AE,19,FALSE),0)</f>
        <v>2</v>
      </c>
      <c r="N1271" s="44">
        <f>IFERROR(VLOOKUP($C1271,'World Cup GK'!B:AE,14,FALSE),0)</f>
        <v>8</v>
      </c>
      <c r="O1271" s="44">
        <f>IFERROR(VLOOKUP($C1271,'World Cup GK'!B:AE,11,FALSE),0)</f>
        <v>5</v>
      </c>
      <c r="P1271" s="43">
        <f t="shared" si="339"/>
        <v>8.3379999999999992</v>
      </c>
      <c r="S1271" s="42"/>
      <c r="T1271" s="226" t="s">
        <v>760</v>
      </c>
      <c r="U1271" s="23" t="s">
        <v>885</v>
      </c>
      <c r="V1271" s="30"/>
      <c r="W1271" s="23">
        <v>360</v>
      </c>
      <c r="X1271" s="23">
        <v>0</v>
      </c>
      <c r="Y1271" s="23">
        <v>0</v>
      </c>
      <c r="Z1271" s="23">
        <v>0</v>
      </c>
      <c r="AA1271" s="23">
        <v>0</v>
      </c>
      <c r="AB1271" s="23">
        <v>0</v>
      </c>
      <c r="AC1271" s="44">
        <v>3</v>
      </c>
      <c r="AD1271" s="44">
        <v>2</v>
      </c>
      <c r="AE1271" s="44">
        <v>8</v>
      </c>
      <c r="AF1271" s="44">
        <v>5</v>
      </c>
      <c r="AG1271" s="43">
        <v>8.3379999999999992</v>
      </c>
      <c r="AI1271" s="42"/>
      <c r="AJ1271" s="226" t="s">
        <v>760</v>
      </c>
      <c r="AK1271" s="23" t="s">
        <v>885</v>
      </c>
      <c r="AL1271" s="30"/>
      <c r="AM1271" s="397">
        <f t="shared" si="328"/>
        <v>0</v>
      </c>
      <c r="AN1271" s="397">
        <f t="shared" si="329"/>
        <v>0</v>
      </c>
      <c r="AO1271" s="397">
        <f t="shared" si="329"/>
        <v>0</v>
      </c>
      <c r="AP1271" s="397">
        <f t="shared" si="330"/>
        <v>0</v>
      </c>
      <c r="AQ1271" s="397">
        <f t="shared" si="330"/>
        <v>0</v>
      </c>
      <c r="AR1271" s="397">
        <f t="shared" si="330"/>
        <v>0</v>
      </c>
      <c r="AS1271" s="397">
        <f t="shared" si="330"/>
        <v>0</v>
      </c>
      <c r="AT1271" s="397">
        <f t="shared" si="340"/>
        <v>0</v>
      </c>
      <c r="AU1271" s="397">
        <f t="shared" si="331"/>
        <v>0</v>
      </c>
      <c r="AV1271" s="397">
        <f t="shared" si="331"/>
        <v>0</v>
      </c>
      <c r="AW1271" s="314">
        <f t="shared" si="332"/>
        <v>0</v>
      </c>
    </row>
    <row r="1272" spans="2:49" x14ac:dyDescent="0.25">
      <c r="B1272" s="42"/>
      <c r="C1272" s="272" t="s">
        <v>764</v>
      </c>
      <c r="D1272" s="23" t="str">
        <f>IFERROR(VLOOKUP($C1272,'World Cup Players'!B:X,3,FALSE),0)</f>
        <v>ca Canada</v>
      </c>
      <c r="E1272" s="30"/>
      <c r="F1272" s="23">
        <f>IFERROR(VLOOKUP($C1272,'World Cup Players'!B:X,9,FALSE),0)</f>
        <v>450</v>
      </c>
      <c r="G1272" s="23">
        <f>IFERROR(VLOOKUP($C1272,'World Cup Players'!B:X,11,FALSE),0)</f>
        <v>0</v>
      </c>
      <c r="H1272" s="23">
        <f>IFERROR(VLOOKUP($C1272,'World Cup Players'!B:X,12,FALSE),0)</f>
        <v>0</v>
      </c>
      <c r="I1272" s="23">
        <f>IFERROR(VLOOKUP($C1272,'GAME WINNING GOALS'!A:B,2,FALSE),0)</f>
        <v>0</v>
      </c>
      <c r="J1272" s="23">
        <f>IFERROR(VLOOKUP($C1272,'World Cup Players'!#REF!,16,FALSE),0)</f>
        <v>0</v>
      </c>
      <c r="K1272" s="23">
        <f>IFERROR(VLOOKUP($C1272,'World Cup Players'!#REF!,16,FALSE),0)</f>
        <v>0</v>
      </c>
      <c r="L1272" s="44">
        <f>IFERROR(VLOOKUP($C1272,'World Cup GK'!B:AE,16,FALSE),0)</f>
        <v>2</v>
      </c>
      <c r="M1272" s="44">
        <f>IFERROR(VLOOKUP($C1272,'World Cup GK'!B:AE,19,FALSE),0)</f>
        <v>2</v>
      </c>
      <c r="N1272" s="44">
        <f>IFERROR(VLOOKUP($C1272,'World Cup GK'!B:AE,14,FALSE),0)</f>
        <v>6</v>
      </c>
      <c r="O1272" s="44">
        <f>IFERROR(VLOOKUP($C1272,'World Cup GK'!B:AE,11,FALSE),0)</f>
        <v>6</v>
      </c>
      <c r="P1272" s="43">
        <f t="shared" si="339"/>
        <v>7.4349999999999987</v>
      </c>
      <c r="S1272" s="42"/>
      <c r="T1272" s="272" t="s">
        <v>764</v>
      </c>
      <c r="U1272" s="23" t="s">
        <v>887</v>
      </c>
      <c r="V1272" s="30"/>
      <c r="W1272" s="23">
        <v>450</v>
      </c>
      <c r="X1272" s="23">
        <v>0</v>
      </c>
      <c r="Y1272" s="23">
        <v>0</v>
      </c>
      <c r="Z1272" s="23">
        <v>0</v>
      </c>
      <c r="AA1272" s="23">
        <v>0</v>
      </c>
      <c r="AB1272" s="23">
        <v>0</v>
      </c>
      <c r="AC1272" s="44">
        <v>2</v>
      </c>
      <c r="AD1272" s="44">
        <v>2</v>
      </c>
      <c r="AE1272" s="44">
        <v>6</v>
      </c>
      <c r="AF1272" s="44">
        <v>6</v>
      </c>
      <c r="AG1272" s="43">
        <v>7.4349999999999987</v>
      </c>
      <c r="AI1272" s="42"/>
      <c r="AJ1272" s="272" t="s">
        <v>764</v>
      </c>
      <c r="AK1272" s="23" t="s">
        <v>887</v>
      </c>
      <c r="AL1272" s="30"/>
      <c r="AM1272" s="397">
        <f t="shared" si="328"/>
        <v>0</v>
      </c>
      <c r="AN1272" s="397">
        <f t="shared" si="329"/>
        <v>0</v>
      </c>
      <c r="AO1272" s="397">
        <f t="shared" si="329"/>
        <v>0</v>
      </c>
      <c r="AP1272" s="397">
        <f t="shared" si="330"/>
        <v>0</v>
      </c>
      <c r="AQ1272" s="397">
        <f t="shared" si="330"/>
        <v>0</v>
      </c>
      <c r="AR1272" s="397">
        <f t="shared" si="330"/>
        <v>0</v>
      </c>
      <c r="AS1272" s="397">
        <f t="shared" si="330"/>
        <v>0</v>
      </c>
      <c r="AT1272" s="397">
        <f t="shared" si="340"/>
        <v>0</v>
      </c>
      <c r="AU1272" s="397">
        <f t="shared" si="331"/>
        <v>0</v>
      </c>
      <c r="AV1272" s="397">
        <f t="shared" si="331"/>
        <v>0</v>
      </c>
      <c r="AW1272" s="314">
        <f t="shared" si="332"/>
        <v>0</v>
      </c>
    </row>
    <row r="1273" spans="2:49" x14ac:dyDescent="0.25">
      <c r="B1273" s="42"/>
      <c r="C1273" s="310" t="s">
        <v>158</v>
      </c>
      <c r="D1273" s="23">
        <f>IFERROR(VLOOKUP($C1273,'World Cup Players'!B:X,3,FALSE),0)</f>
        <v>0</v>
      </c>
      <c r="E1273" s="30"/>
      <c r="L1273" s="44"/>
      <c r="M1273" s="44"/>
      <c r="N1273" s="44"/>
      <c r="O1273" s="44"/>
      <c r="S1273" s="42"/>
      <c r="T1273" s="310" t="s">
        <v>158</v>
      </c>
      <c r="U1273" s="23">
        <v>0</v>
      </c>
      <c r="V1273" s="30"/>
      <c r="W1273" s="23">
        <v>0</v>
      </c>
      <c r="X1273" s="23">
        <v>0</v>
      </c>
      <c r="Y1273" s="23">
        <v>0</v>
      </c>
      <c r="Z1273" s="23">
        <v>0</v>
      </c>
      <c r="AA1273" s="23">
        <v>0</v>
      </c>
      <c r="AB1273" s="23">
        <v>0</v>
      </c>
      <c r="AC1273" s="44">
        <v>0</v>
      </c>
      <c r="AD1273" s="44">
        <v>0</v>
      </c>
      <c r="AE1273" s="44">
        <v>0</v>
      </c>
      <c r="AF1273" s="44">
        <v>0</v>
      </c>
      <c r="AG1273" s="43">
        <v>0</v>
      </c>
      <c r="AI1273" s="42"/>
      <c r="AJ1273" s="310" t="s">
        <v>158</v>
      </c>
      <c r="AK1273" s="23">
        <v>0</v>
      </c>
      <c r="AL1273" s="30"/>
      <c r="AW1273" s="314"/>
    </row>
    <row r="1274" spans="2:49" x14ac:dyDescent="0.25">
      <c r="B1274" s="42"/>
      <c r="C1274" s="310" t="s">
        <v>155</v>
      </c>
      <c r="D1274" s="23">
        <f>IFERROR(VLOOKUP($C1274,'World Cup Players'!B:X,3,FALSE),0)</f>
        <v>0</v>
      </c>
      <c r="E1274" s="30"/>
      <c r="L1274" s="44"/>
      <c r="M1274" s="44"/>
      <c r="N1274" s="44"/>
      <c r="O1274" s="44"/>
      <c r="S1274" s="42"/>
      <c r="T1274" s="310" t="s">
        <v>155</v>
      </c>
      <c r="U1274" s="23">
        <v>0</v>
      </c>
      <c r="V1274" s="30"/>
      <c r="W1274" s="23">
        <v>0</v>
      </c>
      <c r="X1274" s="23">
        <v>0</v>
      </c>
      <c r="Y1274" s="23">
        <v>0</v>
      </c>
      <c r="Z1274" s="23">
        <v>0</v>
      </c>
      <c r="AA1274" s="23">
        <v>0</v>
      </c>
      <c r="AB1274" s="23">
        <v>0</v>
      </c>
      <c r="AC1274" s="44">
        <v>0</v>
      </c>
      <c r="AD1274" s="44">
        <v>0</v>
      </c>
      <c r="AE1274" s="44">
        <v>0</v>
      </c>
      <c r="AF1274" s="44">
        <v>0</v>
      </c>
      <c r="AG1274" s="43">
        <v>0</v>
      </c>
      <c r="AI1274" s="42"/>
      <c r="AJ1274" s="310" t="s">
        <v>155</v>
      </c>
      <c r="AK1274" s="23">
        <v>0</v>
      </c>
      <c r="AL1274" s="30"/>
      <c r="AW1274" s="314"/>
    </row>
    <row r="1275" spans="2:49" x14ac:dyDescent="0.25">
      <c r="B1275" s="42"/>
      <c r="C1275" s="310" t="s">
        <v>133</v>
      </c>
      <c r="D1275" s="23">
        <f>IFERROR(VLOOKUP($C1275,'World Cup Players'!B:X,3,FALSE),0)</f>
        <v>0</v>
      </c>
      <c r="E1275" s="30"/>
      <c r="L1275" s="44"/>
      <c r="M1275" s="44"/>
      <c r="N1275" s="44"/>
      <c r="O1275" s="44"/>
      <c r="S1275" s="42"/>
      <c r="T1275" s="310" t="s">
        <v>133</v>
      </c>
      <c r="U1275" s="23">
        <v>0</v>
      </c>
      <c r="V1275" s="30"/>
      <c r="W1275" s="23">
        <v>0</v>
      </c>
      <c r="X1275" s="23">
        <v>0</v>
      </c>
      <c r="Y1275" s="23">
        <v>0</v>
      </c>
      <c r="Z1275" s="23">
        <v>0</v>
      </c>
      <c r="AA1275" s="23">
        <v>0</v>
      </c>
      <c r="AB1275" s="23">
        <v>0</v>
      </c>
      <c r="AC1275" s="44">
        <v>0</v>
      </c>
      <c r="AD1275" s="44">
        <v>0</v>
      </c>
      <c r="AE1275" s="44">
        <v>0</v>
      </c>
      <c r="AF1275" s="44">
        <v>0</v>
      </c>
      <c r="AG1275" s="43">
        <v>0</v>
      </c>
      <c r="AI1275" s="42"/>
      <c r="AJ1275" s="310" t="s">
        <v>133</v>
      </c>
      <c r="AK1275" s="23">
        <v>0</v>
      </c>
      <c r="AL1275" s="30"/>
      <c r="AW1275" s="314"/>
    </row>
    <row r="1276" spans="2:49" x14ac:dyDescent="0.25">
      <c r="B1276" s="24"/>
      <c r="C1276" s="283"/>
      <c r="D1276" s="167">
        <f>IFERROR(VLOOKUP($C1276,'World Cup Players'!#REF!,3,FALSE),0)</f>
        <v>0</v>
      </c>
      <c r="E1276" s="167"/>
      <c r="F1276" s="167"/>
      <c r="G1276" s="167"/>
      <c r="H1276" s="167"/>
      <c r="I1276" s="167"/>
      <c r="J1276" s="167"/>
      <c r="K1276" s="167"/>
      <c r="L1276" s="167"/>
      <c r="M1276" s="167"/>
      <c r="N1276" s="167"/>
      <c r="O1276" s="167"/>
      <c r="P1276" s="257">
        <f t="shared" si="339"/>
        <v>0</v>
      </c>
      <c r="S1276" s="24"/>
      <c r="T1276" s="283"/>
      <c r="U1276" s="167">
        <v>0</v>
      </c>
      <c r="V1276" s="167"/>
      <c r="W1276" s="167"/>
      <c r="X1276" s="167"/>
      <c r="Y1276" s="167"/>
      <c r="Z1276" s="167"/>
      <c r="AA1276" s="167"/>
      <c r="AB1276" s="167"/>
      <c r="AC1276" s="167"/>
      <c r="AD1276" s="167"/>
      <c r="AE1276" s="167"/>
      <c r="AF1276" s="167"/>
      <c r="AG1276" s="257">
        <v>0</v>
      </c>
      <c r="AI1276" s="24"/>
      <c r="AJ1276" s="283"/>
      <c r="AK1276" s="167">
        <v>0</v>
      </c>
      <c r="AL1276" s="167"/>
      <c r="AW1276" s="314">
        <f t="shared" ref="AW1276:AW1336" si="343">P1276-AG1276</f>
        <v>0</v>
      </c>
    </row>
    <row r="1277" spans="2:49" x14ac:dyDescent="0.25">
      <c r="B1277" s="42"/>
      <c r="D1277" s="23">
        <f>IFERROR(VLOOKUP($C1277,'World Cup Players'!#REF!,3,FALSE),0)</f>
        <v>0</v>
      </c>
      <c r="E1277" s="30"/>
      <c r="P1277" s="43">
        <f t="shared" si="339"/>
        <v>0</v>
      </c>
      <c r="S1277" s="42"/>
      <c r="U1277" s="23">
        <v>0</v>
      </c>
      <c r="V1277" s="30"/>
      <c r="AG1277" s="43">
        <v>0</v>
      </c>
      <c r="AI1277" s="42"/>
      <c r="AK1277" s="23">
        <v>0</v>
      </c>
      <c r="AL1277" s="30"/>
      <c r="AW1277" s="314">
        <f t="shared" si="343"/>
        <v>0</v>
      </c>
    </row>
    <row r="1278" spans="2:49" x14ac:dyDescent="0.25">
      <c r="B1278" s="42"/>
      <c r="D1278" s="23">
        <f>IFERROR(VLOOKUP($C1278,'World Cup Players'!#REF!,3,FALSE),0)</f>
        <v>0</v>
      </c>
      <c r="E1278" s="30"/>
      <c r="P1278" s="43">
        <f t="shared" si="339"/>
        <v>0</v>
      </c>
      <c r="S1278" s="42"/>
      <c r="U1278" s="23">
        <v>0</v>
      </c>
      <c r="V1278" s="30"/>
      <c r="AG1278" s="43">
        <v>0</v>
      </c>
      <c r="AI1278" s="42"/>
      <c r="AK1278" s="23">
        <v>0</v>
      </c>
      <c r="AL1278" s="30"/>
      <c r="AW1278" s="314">
        <f t="shared" si="343"/>
        <v>0</v>
      </c>
    </row>
    <row r="1279" spans="2:49" x14ac:dyDescent="0.25">
      <c r="B1279" s="42"/>
      <c r="D1279" s="23">
        <f>IFERROR(VLOOKUP($C1279,'World Cup Players'!#REF!,3,FALSE),0)</f>
        <v>0</v>
      </c>
      <c r="E1279" s="30"/>
      <c r="P1279" s="43">
        <f t="shared" si="339"/>
        <v>0</v>
      </c>
      <c r="S1279" s="42"/>
      <c r="U1279" s="23">
        <v>0</v>
      </c>
      <c r="V1279" s="30"/>
      <c r="AG1279" s="43">
        <v>0</v>
      </c>
      <c r="AI1279" s="42"/>
      <c r="AK1279" s="23">
        <v>0</v>
      </c>
      <c r="AL1279" s="30"/>
      <c r="AW1279" s="314">
        <f t="shared" si="343"/>
        <v>0</v>
      </c>
    </row>
    <row r="1280" spans="2:49" x14ac:dyDescent="0.25">
      <c r="B1280" s="42"/>
      <c r="D1280" s="23">
        <f>IFERROR(VLOOKUP($C1280,'World Cup Players'!#REF!,3,FALSE),0)</f>
        <v>0</v>
      </c>
      <c r="E1280" s="30"/>
      <c r="P1280" s="43">
        <f t="shared" si="339"/>
        <v>0</v>
      </c>
      <c r="S1280" s="42"/>
      <c r="U1280" s="23">
        <v>0</v>
      </c>
      <c r="V1280" s="30"/>
      <c r="AG1280" s="43">
        <v>0</v>
      </c>
      <c r="AI1280" s="42"/>
      <c r="AK1280" s="23">
        <v>0</v>
      </c>
      <c r="AL1280" s="30"/>
      <c r="AW1280" s="314">
        <f t="shared" si="343"/>
        <v>0</v>
      </c>
    </row>
    <row r="1281" spans="2:49" x14ac:dyDescent="0.25">
      <c r="B1281" s="42"/>
      <c r="D1281" s="23">
        <f>IFERROR(VLOOKUP($C1281,'World Cup Players'!#REF!,3,FALSE),0)</f>
        <v>0</v>
      </c>
      <c r="E1281" s="30"/>
      <c r="P1281" s="43">
        <f t="shared" si="339"/>
        <v>0</v>
      </c>
      <c r="S1281" s="42"/>
      <c r="U1281" s="23">
        <v>0</v>
      </c>
      <c r="V1281" s="30"/>
      <c r="AG1281" s="43">
        <v>0</v>
      </c>
      <c r="AI1281" s="42"/>
      <c r="AK1281" s="23">
        <v>0</v>
      </c>
      <c r="AL1281" s="30"/>
      <c r="AW1281" s="314">
        <f t="shared" si="343"/>
        <v>0</v>
      </c>
    </row>
    <row r="1282" spans="2:49" x14ac:dyDescent="0.25">
      <c r="B1282" s="42"/>
      <c r="D1282" s="23">
        <f>IFERROR(VLOOKUP($C1282,'World Cup Players'!#REF!,3,FALSE),0)</f>
        <v>0</v>
      </c>
      <c r="E1282" s="30"/>
      <c r="P1282" s="43">
        <f t="shared" si="339"/>
        <v>0</v>
      </c>
      <c r="S1282" s="42"/>
      <c r="U1282" s="23">
        <v>0</v>
      </c>
      <c r="V1282" s="30"/>
      <c r="AG1282" s="43">
        <v>0</v>
      </c>
      <c r="AI1282" s="42"/>
      <c r="AK1282" s="23">
        <v>0</v>
      </c>
      <c r="AL1282" s="30"/>
      <c r="AW1282" s="314">
        <f t="shared" si="343"/>
        <v>0</v>
      </c>
    </row>
    <row r="1283" spans="2:49" x14ac:dyDescent="0.25">
      <c r="B1283" s="42"/>
      <c r="D1283" s="23">
        <f>IFERROR(VLOOKUP($C1283,'World Cup Players'!#REF!,3,FALSE),0)</f>
        <v>0</v>
      </c>
      <c r="E1283" s="30"/>
      <c r="P1283" s="43">
        <f t="shared" si="339"/>
        <v>0</v>
      </c>
      <c r="S1283" s="42"/>
      <c r="U1283" s="23">
        <v>0</v>
      </c>
      <c r="V1283" s="30"/>
      <c r="AG1283" s="43">
        <v>0</v>
      </c>
      <c r="AI1283" s="42"/>
      <c r="AK1283" s="23">
        <v>0</v>
      </c>
      <c r="AL1283" s="30"/>
      <c r="AW1283" s="314">
        <f t="shared" si="343"/>
        <v>0</v>
      </c>
    </row>
    <row r="1284" spans="2:49" x14ac:dyDescent="0.25">
      <c r="B1284" s="42"/>
      <c r="D1284" s="23">
        <f>IFERROR(VLOOKUP($C1284,'World Cup Players'!#REF!,3,FALSE),0)</f>
        <v>0</v>
      </c>
      <c r="E1284" s="30"/>
      <c r="P1284" s="43">
        <f t="shared" si="339"/>
        <v>0</v>
      </c>
      <c r="S1284" s="42"/>
      <c r="U1284" s="23">
        <v>0</v>
      </c>
      <c r="V1284" s="30"/>
      <c r="AG1284" s="43">
        <v>0</v>
      </c>
      <c r="AI1284" s="42"/>
      <c r="AK1284" s="23">
        <v>0</v>
      </c>
      <c r="AL1284" s="30"/>
      <c r="AW1284" s="314">
        <f t="shared" si="343"/>
        <v>0</v>
      </c>
    </row>
    <row r="1285" spans="2:49" x14ac:dyDescent="0.25">
      <c r="B1285" s="42"/>
      <c r="D1285" s="23">
        <f>IFERROR(VLOOKUP($C1285,'World Cup Players'!#REF!,3,FALSE),0)</f>
        <v>0</v>
      </c>
      <c r="E1285" s="30"/>
      <c r="P1285" s="43">
        <f t="shared" si="339"/>
        <v>0</v>
      </c>
      <c r="S1285" s="42"/>
      <c r="U1285" s="23">
        <v>0</v>
      </c>
      <c r="V1285" s="30"/>
      <c r="AG1285" s="43">
        <v>0</v>
      </c>
      <c r="AI1285" s="42"/>
      <c r="AK1285" s="23">
        <v>0</v>
      </c>
      <c r="AL1285" s="30"/>
      <c r="AW1285" s="314">
        <f t="shared" si="343"/>
        <v>0</v>
      </c>
    </row>
    <row r="1286" spans="2:49" x14ac:dyDescent="0.25">
      <c r="B1286" s="42"/>
      <c r="D1286" s="23">
        <f>IFERROR(VLOOKUP($C1286,'World Cup Players'!#REF!,3,FALSE),0)</f>
        <v>0</v>
      </c>
      <c r="E1286" s="30"/>
      <c r="P1286" s="43">
        <f t="shared" si="339"/>
        <v>0</v>
      </c>
      <c r="S1286" s="42"/>
      <c r="U1286" s="23">
        <v>0</v>
      </c>
      <c r="V1286" s="30"/>
      <c r="AG1286" s="43">
        <v>0</v>
      </c>
      <c r="AI1286" s="42"/>
      <c r="AK1286" s="23">
        <v>0</v>
      </c>
      <c r="AL1286" s="30"/>
      <c r="AW1286" s="314">
        <f t="shared" si="343"/>
        <v>0</v>
      </c>
    </row>
    <row r="1287" spans="2:49" x14ac:dyDescent="0.25">
      <c r="B1287" s="42"/>
      <c r="D1287" s="23">
        <f>IFERROR(VLOOKUP($C1287,'World Cup Players'!#REF!,3,FALSE),0)</f>
        <v>0</v>
      </c>
      <c r="E1287" s="30"/>
      <c r="P1287" s="43">
        <f t="shared" si="339"/>
        <v>0</v>
      </c>
      <c r="S1287" s="42"/>
      <c r="U1287" s="23">
        <v>0</v>
      </c>
      <c r="V1287" s="30"/>
      <c r="AG1287" s="43">
        <v>0</v>
      </c>
      <c r="AI1287" s="42"/>
      <c r="AK1287" s="23">
        <v>0</v>
      </c>
      <c r="AL1287" s="30"/>
      <c r="AW1287" s="314">
        <f t="shared" si="343"/>
        <v>0</v>
      </c>
    </row>
    <row r="1288" spans="2:49" x14ac:dyDescent="0.25">
      <c r="B1288" s="42"/>
      <c r="D1288" s="23">
        <f>IFERROR(VLOOKUP($C1288,'World Cup Players'!#REF!,3,FALSE),0)</f>
        <v>0</v>
      </c>
      <c r="E1288" s="30"/>
      <c r="P1288" s="43">
        <f t="shared" si="339"/>
        <v>0</v>
      </c>
      <c r="S1288" s="42"/>
      <c r="U1288" s="23">
        <v>0</v>
      </c>
      <c r="V1288" s="30"/>
      <c r="AG1288" s="43">
        <v>0</v>
      </c>
      <c r="AI1288" s="42"/>
      <c r="AK1288" s="23">
        <v>0</v>
      </c>
      <c r="AL1288" s="30"/>
      <c r="AW1288" s="314">
        <f t="shared" si="343"/>
        <v>0</v>
      </c>
    </row>
    <row r="1289" spans="2:49" x14ac:dyDescent="0.25">
      <c r="B1289" s="42"/>
      <c r="D1289" s="23">
        <f>IFERROR(VLOOKUP($C1289,'World Cup Players'!#REF!,3,FALSE),0)</f>
        <v>0</v>
      </c>
      <c r="E1289" s="30"/>
      <c r="P1289" s="43">
        <f t="shared" si="339"/>
        <v>0</v>
      </c>
      <c r="S1289" s="42"/>
      <c r="U1289" s="23">
        <v>0</v>
      </c>
      <c r="V1289" s="30"/>
      <c r="AG1289" s="43">
        <v>0</v>
      </c>
      <c r="AI1289" s="42"/>
      <c r="AK1289" s="23">
        <v>0</v>
      </c>
      <c r="AL1289" s="30"/>
      <c r="AW1289" s="314">
        <f t="shared" si="343"/>
        <v>0</v>
      </c>
    </row>
    <row r="1290" spans="2:49" x14ac:dyDescent="0.25">
      <c r="B1290" s="42"/>
      <c r="D1290" s="23">
        <f>IFERROR(VLOOKUP($C1290,'World Cup Players'!#REF!,3,FALSE),0)</f>
        <v>0</v>
      </c>
      <c r="E1290" s="30"/>
      <c r="P1290" s="43">
        <f t="shared" si="339"/>
        <v>0</v>
      </c>
      <c r="S1290" s="42"/>
      <c r="U1290" s="23">
        <v>0</v>
      </c>
      <c r="V1290" s="30"/>
      <c r="AG1290" s="43">
        <v>0</v>
      </c>
      <c r="AI1290" s="42"/>
      <c r="AK1290" s="23">
        <v>0</v>
      </c>
      <c r="AL1290" s="30"/>
      <c r="AW1290" s="314">
        <f t="shared" si="343"/>
        <v>0</v>
      </c>
    </row>
    <row r="1291" spans="2:49" x14ac:dyDescent="0.25">
      <c r="B1291" s="42"/>
      <c r="D1291" s="23">
        <f>IFERROR(VLOOKUP($C1291,'World Cup Players'!#REF!,3,FALSE),0)</f>
        <v>0</v>
      </c>
      <c r="E1291" s="30"/>
      <c r="P1291" s="43">
        <f t="shared" si="339"/>
        <v>0</v>
      </c>
      <c r="S1291" s="42"/>
      <c r="U1291" s="23">
        <v>0</v>
      </c>
      <c r="V1291" s="30"/>
      <c r="AG1291" s="43">
        <v>0</v>
      </c>
      <c r="AI1291" s="42"/>
      <c r="AK1291" s="23">
        <v>0</v>
      </c>
      <c r="AL1291" s="30"/>
      <c r="AW1291" s="314">
        <f t="shared" si="343"/>
        <v>0</v>
      </c>
    </row>
    <row r="1292" spans="2:49" x14ac:dyDescent="0.25">
      <c r="B1292" s="42"/>
      <c r="D1292" s="23">
        <f>IFERROR(VLOOKUP($C1292,'World Cup Players'!#REF!,3,FALSE),0)</f>
        <v>0</v>
      </c>
      <c r="E1292" s="30"/>
      <c r="P1292" s="43">
        <f t="shared" si="339"/>
        <v>0</v>
      </c>
      <c r="S1292" s="42"/>
      <c r="U1292" s="23">
        <v>0</v>
      </c>
      <c r="V1292" s="30"/>
      <c r="AG1292" s="43">
        <v>0</v>
      </c>
      <c r="AI1292" s="42"/>
      <c r="AK1292" s="23">
        <v>0</v>
      </c>
      <c r="AL1292" s="30"/>
      <c r="AW1292" s="314">
        <f t="shared" si="343"/>
        <v>0</v>
      </c>
    </row>
    <row r="1293" spans="2:49" x14ac:dyDescent="0.25">
      <c r="B1293" s="42"/>
      <c r="D1293" s="23">
        <f>IFERROR(VLOOKUP($C1293,'World Cup Players'!#REF!,3,FALSE),0)</f>
        <v>0</v>
      </c>
      <c r="E1293" s="30"/>
      <c r="P1293" s="43">
        <f t="shared" si="339"/>
        <v>0</v>
      </c>
      <c r="S1293" s="42"/>
      <c r="U1293" s="23">
        <v>0</v>
      </c>
      <c r="V1293" s="30"/>
      <c r="AG1293" s="43">
        <v>0</v>
      </c>
      <c r="AI1293" s="42"/>
      <c r="AK1293" s="23">
        <v>0</v>
      </c>
      <c r="AL1293" s="30"/>
      <c r="AW1293" s="314">
        <f t="shared" si="343"/>
        <v>0</v>
      </c>
    </row>
    <row r="1294" spans="2:49" x14ac:dyDescent="0.25">
      <c r="B1294" s="42"/>
      <c r="D1294" s="23">
        <f>IFERROR(VLOOKUP($C1294,'World Cup Players'!#REF!,3,FALSE),0)</f>
        <v>0</v>
      </c>
      <c r="E1294" s="30"/>
      <c r="P1294" s="43">
        <f t="shared" si="339"/>
        <v>0</v>
      </c>
      <c r="S1294" s="42"/>
      <c r="U1294" s="23">
        <v>0</v>
      </c>
      <c r="V1294" s="30"/>
      <c r="AG1294" s="43">
        <v>0</v>
      </c>
      <c r="AI1294" s="42"/>
      <c r="AK1294" s="23">
        <v>0</v>
      </c>
      <c r="AL1294" s="30"/>
      <c r="AW1294" s="314">
        <f t="shared" si="343"/>
        <v>0</v>
      </c>
    </row>
    <row r="1295" spans="2:49" x14ac:dyDescent="0.25">
      <c r="B1295" s="42"/>
      <c r="D1295" s="23">
        <f>IFERROR(VLOOKUP($C1295,'World Cup Players'!#REF!,3,FALSE),0)</f>
        <v>0</v>
      </c>
      <c r="E1295" s="30"/>
      <c r="P1295" s="43">
        <f t="shared" si="339"/>
        <v>0</v>
      </c>
      <c r="S1295" s="42"/>
      <c r="U1295" s="23">
        <v>0</v>
      </c>
      <c r="V1295" s="30"/>
      <c r="AG1295" s="43">
        <v>0</v>
      </c>
      <c r="AI1295" s="42"/>
      <c r="AK1295" s="23">
        <v>0</v>
      </c>
      <c r="AL1295" s="30"/>
      <c r="AW1295" s="314">
        <f t="shared" si="343"/>
        <v>0</v>
      </c>
    </row>
    <row r="1296" spans="2:49" x14ac:dyDescent="0.25">
      <c r="B1296" s="42"/>
      <c r="D1296" s="23">
        <f>IFERROR(VLOOKUP($C1296,'World Cup Players'!#REF!,3,FALSE),0)</f>
        <v>0</v>
      </c>
      <c r="E1296" s="30"/>
      <c r="P1296" s="43">
        <f t="shared" si="339"/>
        <v>0</v>
      </c>
      <c r="S1296" s="42"/>
      <c r="U1296" s="23">
        <v>0</v>
      </c>
      <c r="V1296" s="30"/>
      <c r="AG1296" s="43">
        <v>0</v>
      </c>
      <c r="AI1296" s="42"/>
      <c r="AK1296" s="23">
        <v>0</v>
      </c>
      <c r="AL1296" s="30"/>
      <c r="AW1296" s="314">
        <f t="shared" si="343"/>
        <v>0</v>
      </c>
    </row>
    <row r="1297" spans="2:49" x14ac:dyDescent="0.25">
      <c r="B1297" s="42"/>
      <c r="D1297" s="23">
        <f>IFERROR(VLOOKUP($C1297,'World Cup Players'!#REF!,3,FALSE),0)</f>
        <v>0</v>
      </c>
      <c r="E1297" s="30"/>
      <c r="P1297" s="43">
        <f t="shared" si="339"/>
        <v>0</v>
      </c>
      <c r="S1297" s="42"/>
      <c r="U1297" s="23">
        <v>0</v>
      </c>
      <c r="V1297" s="30"/>
      <c r="AG1297" s="43">
        <v>0</v>
      </c>
      <c r="AI1297" s="42"/>
      <c r="AK1297" s="23">
        <v>0</v>
      </c>
      <c r="AL1297" s="30"/>
      <c r="AW1297" s="314">
        <f t="shared" si="343"/>
        <v>0</v>
      </c>
    </row>
    <row r="1298" spans="2:49" x14ac:dyDescent="0.25">
      <c r="B1298" s="42"/>
      <c r="D1298" s="23">
        <f>IFERROR(VLOOKUP($C1298,'World Cup Players'!#REF!,3,FALSE),0)</f>
        <v>0</v>
      </c>
      <c r="E1298" s="30"/>
      <c r="P1298" s="43">
        <f t="shared" si="339"/>
        <v>0</v>
      </c>
      <c r="S1298" s="42"/>
      <c r="U1298" s="23">
        <v>0</v>
      </c>
      <c r="V1298" s="30"/>
      <c r="AG1298" s="43">
        <v>0</v>
      </c>
      <c r="AI1298" s="42"/>
      <c r="AK1298" s="23">
        <v>0</v>
      </c>
      <c r="AL1298" s="30"/>
      <c r="AW1298" s="314">
        <f t="shared" si="343"/>
        <v>0</v>
      </c>
    </row>
    <row r="1299" spans="2:49" x14ac:dyDescent="0.25">
      <c r="B1299" s="42"/>
      <c r="D1299" s="23">
        <f>IFERROR(VLOOKUP($C1299,'World Cup Players'!#REF!,3,FALSE),0)</f>
        <v>0</v>
      </c>
      <c r="E1299" s="30"/>
      <c r="P1299" s="43">
        <f t="shared" si="339"/>
        <v>0</v>
      </c>
      <c r="S1299" s="42"/>
      <c r="U1299" s="23">
        <v>0</v>
      </c>
      <c r="V1299" s="30"/>
      <c r="AG1299" s="43">
        <v>0</v>
      </c>
      <c r="AI1299" s="42"/>
      <c r="AK1299" s="23">
        <v>0</v>
      </c>
      <c r="AL1299" s="30"/>
      <c r="AW1299" s="314">
        <f t="shared" si="343"/>
        <v>0</v>
      </c>
    </row>
    <row r="1300" spans="2:49" x14ac:dyDescent="0.25">
      <c r="B1300" s="42"/>
      <c r="D1300" s="23">
        <f>IFERROR(VLOOKUP($C1300,'World Cup Players'!#REF!,3,FALSE),0)</f>
        <v>0</v>
      </c>
      <c r="E1300" s="30"/>
      <c r="P1300" s="43">
        <f t="shared" si="339"/>
        <v>0</v>
      </c>
      <c r="S1300" s="42"/>
      <c r="U1300" s="23">
        <v>0</v>
      </c>
      <c r="V1300" s="30"/>
      <c r="AG1300" s="43">
        <v>0</v>
      </c>
      <c r="AI1300" s="42"/>
      <c r="AK1300" s="23">
        <v>0</v>
      </c>
      <c r="AL1300" s="30"/>
      <c r="AW1300" s="314">
        <f t="shared" si="343"/>
        <v>0</v>
      </c>
    </row>
    <row r="1301" spans="2:49" x14ac:dyDescent="0.25">
      <c r="B1301" s="42"/>
      <c r="D1301" s="23">
        <f>IFERROR(VLOOKUP($C1301,'World Cup Players'!#REF!,3,FALSE),0)</f>
        <v>0</v>
      </c>
      <c r="E1301" s="30"/>
      <c r="P1301" s="43">
        <f t="shared" si="339"/>
        <v>0</v>
      </c>
      <c r="S1301" s="42"/>
      <c r="U1301" s="23">
        <v>0</v>
      </c>
      <c r="V1301" s="30"/>
      <c r="AG1301" s="43">
        <v>0</v>
      </c>
      <c r="AI1301" s="42"/>
      <c r="AK1301" s="23">
        <v>0</v>
      </c>
      <c r="AL1301" s="30"/>
      <c r="AW1301" s="314">
        <f t="shared" si="343"/>
        <v>0</v>
      </c>
    </row>
    <row r="1302" spans="2:49" x14ac:dyDescent="0.25">
      <c r="B1302" s="42"/>
      <c r="D1302" s="23">
        <f>IFERROR(VLOOKUP($C1302,'World Cup Players'!#REF!,3,FALSE),0)</f>
        <v>0</v>
      </c>
      <c r="E1302" s="30"/>
      <c r="P1302" s="43">
        <f t="shared" si="339"/>
        <v>0</v>
      </c>
      <c r="S1302" s="42"/>
      <c r="U1302" s="23">
        <v>0</v>
      </c>
      <c r="V1302" s="30"/>
      <c r="AG1302" s="43">
        <v>0</v>
      </c>
      <c r="AI1302" s="42"/>
      <c r="AK1302" s="23">
        <v>0</v>
      </c>
      <c r="AL1302" s="30"/>
      <c r="AW1302" s="314">
        <f t="shared" si="343"/>
        <v>0</v>
      </c>
    </row>
    <row r="1303" spans="2:49" x14ac:dyDescent="0.25">
      <c r="B1303" s="42"/>
      <c r="D1303" s="23">
        <f>IFERROR(VLOOKUP($C1303,'World Cup Players'!#REF!,3,FALSE),0)</f>
        <v>0</v>
      </c>
      <c r="E1303" s="30"/>
      <c r="P1303" s="43">
        <f t="shared" si="339"/>
        <v>0</v>
      </c>
      <c r="S1303" s="42"/>
      <c r="U1303" s="23">
        <v>0</v>
      </c>
      <c r="V1303" s="30"/>
      <c r="AG1303" s="43">
        <v>0</v>
      </c>
      <c r="AI1303" s="42"/>
      <c r="AK1303" s="23">
        <v>0</v>
      </c>
      <c r="AL1303" s="30"/>
      <c r="AW1303" s="314">
        <f t="shared" si="343"/>
        <v>0</v>
      </c>
    </row>
    <row r="1304" spans="2:49" x14ac:dyDescent="0.25">
      <c r="B1304" s="42"/>
      <c r="D1304" s="23">
        <f>IFERROR(VLOOKUP($C1304,'World Cup Players'!#REF!,3,FALSE),0)</f>
        <v>0</v>
      </c>
      <c r="E1304" s="30"/>
      <c r="P1304" s="43">
        <f t="shared" si="339"/>
        <v>0</v>
      </c>
      <c r="S1304" s="42"/>
      <c r="U1304" s="23">
        <v>0</v>
      </c>
      <c r="V1304" s="30"/>
      <c r="AG1304" s="43">
        <v>0</v>
      </c>
      <c r="AI1304" s="42"/>
      <c r="AK1304" s="23">
        <v>0</v>
      </c>
      <c r="AL1304" s="30"/>
      <c r="AW1304" s="314">
        <f t="shared" si="343"/>
        <v>0</v>
      </c>
    </row>
    <row r="1305" spans="2:49" x14ac:dyDescent="0.25">
      <c r="B1305" s="42"/>
      <c r="D1305" s="23">
        <f>IFERROR(VLOOKUP($C1305,'World Cup Players'!#REF!,3,FALSE),0)</f>
        <v>0</v>
      </c>
      <c r="E1305" s="30"/>
      <c r="P1305" s="43">
        <f t="shared" si="339"/>
        <v>0</v>
      </c>
      <c r="S1305" s="42"/>
      <c r="U1305" s="23">
        <v>0</v>
      </c>
      <c r="V1305" s="30"/>
      <c r="AG1305" s="43">
        <v>0</v>
      </c>
      <c r="AI1305" s="42"/>
      <c r="AK1305" s="23">
        <v>0</v>
      </c>
      <c r="AL1305" s="30"/>
      <c r="AW1305" s="314">
        <f t="shared" si="343"/>
        <v>0</v>
      </c>
    </row>
    <row r="1306" spans="2:49" x14ac:dyDescent="0.25">
      <c r="B1306" s="42"/>
      <c r="D1306" s="23">
        <f>IFERROR(VLOOKUP($C1306,'World Cup Players'!#REF!,3,FALSE),0)</f>
        <v>0</v>
      </c>
      <c r="E1306" s="30"/>
      <c r="P1306" s="43">
        <f t="shared" si="339"/>
        <v>0</v>
      </c>
      <c r="S1306" s="42"/>
      <c r="U1306" s="23">
        <v>0</v>
      </c>
      <c r="V1306" s="30"/>
      <c r="AG1306" s="43">
        <v>0</v>
      </c>
      <c r="AI1306" s="42"/>
      <c r="AK1306" s="23">
        <v>0</v>
      </c>
      <c r="AL1306" s="30"/>
      <c r="AW1306" s="314">
        <f t="shared" si="343"/>
        <v>0</v>
      </c>
    </row>
    <row r="1307" spans="2:49" x14ac:dyDescent="0.25">
      <c r="B1307" s="42"/>
      <c r="C1307" s="283"/>
      <c r="D1307" s="167">
        <f>IFERROR(VLOOKUP($C1307,'World Cup Players'!#REF!,3,FALSE),0)</f>
        <v>0</v>
      </c>
      <c r="E1307" s="167"/>
      <c r="F1307" s="167"/>
      <c r="G1307" s="167"/>
      <c r="H1307" s="167"/>
      <c r="I1307" s="167"/>
      <c r="J1307" s="167"/>
      <c r="K1307" s="167"/>
      <c r="L1307" s="167"/>
      <c r="M1307" s="167"/>
      <c r="N1307" s="167"/>
      <c r="O1307" s="167"/>
      <c r="P1307" s="257">
        <f t="shared" si="339"/>
        <v>0</v>
      </c>
      <c r="S1307" s="42"/>
      <c r="T1307" s="283"/>
      <c r="U1307" s="167">
        <v>0</v>
      </c>
      <c r="V1307" s="167"/>
      <c r="W1307" s="167"/>
      <c r="X1307" s="167"/>
      <c r="Y1307" s="167"/>
      <c r="Z1307" s="167"/>
      <c r="AA1307" s="167"/>
      <c r="AB1307" s="167"/>
      <c r="AC1307" s="167"/>
      <c r="AD1307" s="167"/>
      <c r="AE1307" s="167"/>
      <c r="AF1307" s="167"/>
      <c r="AG1307" s="257">
        <v>0</v>
      </c>
      <c r="AI1307" s="42"/>
      <c r="AJ1307" s="283"/>
      <c r="AK1307" s="167">
        <v>0</v>
      </c>
      <c r="AL1307" s="167"/>
      <c r="AW1307" s="314">
        <f t="shared" si="343"/>
        <v>0</v>
      </c>
    </row>
    <row r="1308" spans="2:49" x14ac:dyDescent="0.25">
      <c r="B1308" s="42"/>
      <c r="D1308" s="23">
        <f>IFERROR(VLOOKUP($C1308,'World Cup Players'!#REF!,3,FALSE),0)</f>
        <v>0</v>
      </c>
      <c r="E1308" s="30"/>
      <c r="P1308" s="43">
        <f t="shared" si="339"/>
        <v>0</v>
      </c>
      <c r="S1308" s="42"/>
      <c r="U1308" s="23">
        <v>0</v>
      </c>
      <c r="V1308" s="30"/>
      <c r="AG1308" s="43">
        <v>0</v>
      </c>
      <c r="AI1308" s="42"/>
      <c r="AK1308" s="23">
        <v>0</v>
      </c>
      <c r="AL1308" s="30"/>
      <c r="AW1308" s="314">
        <f t="shared" si="343"/>
        <v>0</v>
      </c>
    </row>
    <row r="1309" spans="2:49" x14ac:dyDescent="0.25">
      <c r="B1309" s="42"/>
      <c r="D1309" s="23">
        <f>IFERROR(VLOOKUP($C1309,'World Cup Players'!#REF!,3,FALSE),0)</f>
        <v>0</v>
      </c>
      <c r="E1309" s="30"/>
      <c r="P1309" s="43">
        <f t="shared" si="339"/>
        <v>0</v>
      </c>
      <c r="S1309" s="42"/>
      <c r="U1309" s="23">
        <v>0</v>
      </c>
      <c r="V1309" s="30"/>
      <c r="AG1309" s="43">
        <v>0</v>
      </c>
      <c r="AI1309" s="42"/>
      <c r="AK1309" s="23">
        <v>0</v>
      </c>
      <c r="AL1309" s="30"/>
      <c r="AW1309" s="314">
        <f t="shared" si="343"/>
        <v>0</v>
      </c>
    </row>
    <row r="1310" spans="2:49" x14ac:dyDescent="0.25">
      <c r="B1310" s="42"/>
      <c r="D1310" s="23">
        <f>IFERROR(VLOOKUP($C1310,'World Cup Players'!#REF!,3,FALSE),0)</f>
        <v>0</v>
      </c>
      <c r="E1310" s="30"/>
      <c r="P1310" s="43">
        <f t="shared" si="339"/>
        <v>0</v>
      </c>
      <c r="S1310" s="42"/>
      <c r="U1310" s="23">
        <v>0</v>
      </c>
      <c r="V1310" s="30"/>
      <c r="AG1310" s="43">
        <v>0</v>
      </c>
      <c r="AI1310" s="42"/>
      <c r="AK1310" s="23">
        <v>0</v>
      </c>
      <c r="AL1310" s="30"/>
      <c r="AW1310" s="314">
        <f t="shared" si="343"/>
        <v>0</v>
      </c>
    </row>
    <row r="1311" spans="2:49" x14ac:dyDescent="0.25">
      <c r="B1311" s="42"/>
      <c r="D1311" s="23">
        <f>IFERROR(VLOOKUP($C1311,'World Cup Players'!#REF!,3,FALSE),0)</f>
        <v>0</v>
      </c>
      <c r="E1311" s="30"/>
      <c r="P1311" s="43">
        <f t="shared" si="339"/>
        <v>0</v>
      </c>
      <c r="S1311" s="42"/>
      <c r="U1311" s="23">
        <v>0</v>
      </c>
      <c r="V1311" s="30"/>
      <c r="AG1311" s="43">
        <v>0</v>
      </c>
      <c r="AI1311" s="42"/>
      <c r="AK1311" s="23">
        <v>0</v>
      </c>
      <c r="AL1311" s="30"/>
      <c r="AW1311" s="314">
        <f t="shared" si="343"/>
        <v>0</v>
      </c>
    </row>
    <row r="1312" spans="2:49" x14ac:dyDescent="0.25">
      <c r="B1312" s="42"/>
      <c r="D1312" s="23">
        <f>IFERROR(VLOOKUP($C1312,'World Cup Players'!#REF!,3,FALSE),0)</f>
        <v>0</v>
      </c>
      <c r="E1312" s="30"/>
      <c r="P1312" s="43">
        <f t="shared" si="339"/>
        <v>0</v>
      </c>
      <c r="S1312" s="42"/>
      <c r="U1312" s="23">
        <v>0</v>
      </c>
      <c r="V1312" s="30"/>
      <c r="AG1312" s="43">
        <v>0</v>
      </c>
      <c r="AI1312" s="42"/>
      <c r="AK1312" s="23">
        <v>0</v>
      </c>
      <c r="AL1312" s="30"/>
      <c r="AW1312" s="314">
        <f t="shared" si="343"/>
        <v>0</v>
      </c>
    </row>
    <row r="1313" spans="2:49" x14ac:dyDescent="0.25">
      <c r="B1313" s="42"/>
      <c r="D1313" s="23">
        <f>IFERROR(VLOOKUP($C1313,'World Cup Players'!#REF!,3,FALSE),0)</f>
        <v>0</v>
      </c>
      <c r="E1313" s="30"/>
      <c r="P1313" s="43">
        <f t="shared" si="339"/>
        <v>0</v>
      </c>
      <c r="S1313" s="42"/>
      <c r="U1313" s="23">
        <v>0</v>
      </c>
      <c r="V1313" s="30"/>
      <c r="AG1313" s="43">
        <v>0</v>
      </c>
      <c r="AI1313" s="42"/>
      <c r="AK1313" s="23">
        <v>0</v>
      </c>
      <c r="AL1313" s="30"/>
      <c r="AW1313" s="314">
        <f t="shared" si="343"/>
        <v>0</v>
      </c>
    </row>
    <row r="1314" spans="2:49" x14ac:dyDescent="0.25">
      <c r="B1314" s="42"/>
      <c r="D1314" s="23">
        <f>IFERROR(VLOOKUP($C1314,'World Cup Players'!#REF!,3,FALSE),0)</f>
        <v>0</v>
      </c>
      <c r="E1314" s="30"/>
      <c r="P1314" s="43">
        <f t="shared" si="339"/>
        <v>0</v>
      </c>
      <c r="S1314" s="42"/>
      <c r="U1314" s="23">
        <v>0</v>
      </c>
      <c r="V1314" s="30"/>
      <c r="AG1314" s="43">
        <v>0</v>
      </c>
      <c r="AI1314" s="42"/>
      <c r="AK1314" s="23">
        <v>0</v>
      </c>
      <c r="AL1314" s="30"/>
      <c r="AW1314" s="314">
        <f t="shared" si="343"/>
        <v>0</v>
      </c>
    </row>
    <row r="1315" spans="2:49" x14ac:dyDescent="0.25">
      <c r="B1315" s="42"/>
      <c r="D1315" s="23">
        <f>IFERROR(VLOOKUP($C1315,'World Cup Players'!#REF!,3,FALSE),0)</f>
        <v>0</v>
      </c>
      <c r="E1315" s="30"/>
      <c r="P1315" s="43">
        <f t="shared" si="339"/>
        <v>0</v>
      </c>
      <c r="S1315" s="42"/>
      <c r="U1315" s="23">
        <v>0</v>
      </c>
      <c r="V1315" s="30"/>
      <c r="AG1315" s="43">
        <v>0</v>
      </c>
      <c r="AI1315" s="42"/>
      <c r="AK1315" s="23">
        <v>0</v>
      </c>
      <c r="AL1315" s="30"/>
      <c r="AW1315" s="314">
        <f t="shared" si="343"/>
        <v>0</v>
      </c>
    </row>
    <row r="1316" spans="2:49" x14ac:dyDescent="0.25">
      <c r="B1316" s="42"/>
      <c r="D1316" s="23">
        <f>IFERROR(VLOOKUP($C1316,'World Cup Players'!#REF!,3,FALSE),0)</f>
        <v>0</v>
      </c>
      <c r="E1316" s="30"/>
      <c r="P1316" s="43">
        <f t="shared" si="339"/>
        <v>0</v>
      </c>
      <c r="S1316" s="42"/>
      <c r="U1316" s="23">
        <v>0</v>
      </c>
      <c r="V1316" s="30"/>
      <c r="AG1316" s="43">
        <v>0</v>
      </c>
      <c r="AI1316" s="42"/>
      <c r="AK1316" s="23">
        <v>0</v>
      </c>
      <c r="AL1316" s="30"/>
      <c r="AW1316" s="314">
        <f t="shared" si="343"/>
        <v>0</v>
      </c>
    </row>
    <row r="1317" spans="2:49" x14ac:dyDescent="0.25">
      <c r="B1317" s="42"/>
      <c r="D1317" s="23">
        <f>IFERROR(VLOOKUP($C1317,'World Cup Players'!#REF!,3,FALSE),0)</f>
        <v>0</v>
      </c>
      <c r="E1317" s="30"/>
      <c r="P1317" s="43">
        <f t="shared" si="339"/>
        <v>0</v>
      </c>
      <c r="S1317" s="42"/>
      <c r="U1317" s="23">
        <v>0</v>
      </c>
      <c r="V1317" s="30"/>
      <c r="AG1317" s="43">
        <v>0</v>
      </c>
      <c r="AI1317" s="42"/>
      <c r="AK1317" s="23">
        <v>0</v>
      </c>
      <c r="AL1317" s="30"/>
      <c r="AW1317" s="314">
        <f t="shared" si="343"/>
        <v>0</v>
      </c>
    </row>
    <row r="1318" spans="2:49" x14ac:dyDescent="0.25">
      <c r="B1318" s="42"/>
      <c r="D1318" s="23">
        <f>IFERROR(VLOOKUP($C1318,'World Cup Players'!#REF!,3,FALSE),0)</f>
        <v>0</v>
      </c>
      <c r="E1318" s="30"/>
      <c r="P1318" s="43">
        <f t="shared" si="339"/>
        <v>0</v>
      </c>
      <c r="S1318" s="42"/>
      <c r="U1318" s="23">
        <v>0</v>
      </c>
      <c r="V1318" s="30"/>
      <c r="AG1318" s="43">
        <v>0</v>
      </c>
      <c r="AI1318" s="42"/>
      <c r="AK1318" s="23">
        <v>0</v>
      </c>
      <c r="AL1318" s="30"/>
      <c r="AW1318" s="314">
        <f t="shared" si="343"/>
        <v>0</v>
      </c>
    </row>
    <row r="1319" spans="2:49" x14ac:dyDescent="0.25">
      <c r="B1319" s="42"/>
      <c r="D1319" s="23">
        <f>IFERROR(VLOOKUP($C1319,'World Cup Players'!#REF!,3,FALSE),0)</f>
        <v>0</v>
      </c>
      <c r="E1319" s="30"/>
      <c r="P1319" s="43">
        <f t="shared" si="339"/>
        <v>0</v>
      </c>
      <c r="S1319" s="42"/>
      <c r="U1319" s="23">
        <v>0</v>
      </c>
      <c r="V1319" s="30"/>
      <c r="AG1319" s="43">
        <v>0</v>
      </c>
      <c r="AI1319" s="42"/>
      <c r="AK1319" s="23">
        <v>0</v>
      </c>
      <c r="AL1319" s="30"/>
      <c r="AW1319" s="314">
        <f t="shared" si="343"/>
        <v>0</v>
      </c>
    </row>
    <row r="1320" spans="2:49" x14ac:dyDescent="0.25">
      <c r="B1320" s="42"/>
      <c r="D1320" s="23">
        <f>IFERROR(VLOOKUP($C1320,'World Cup Players'!#REF!,3,FALSE),0)</f>
        <v>0</v>
      </c>
      <c r="E1320" s="30"/>
      <c r="P1320" s="43">
        <f t="shared" si="339"/>
        <v>0</v>
      </c>
      <c r="S1320" s="42"/>
      <c r="U1320" s="23">
        <v>0</v>
      </c>
      <c r="V1320" s="30"/>
      <c r="AG1320" s="43">
        <v>0</v>
      </c>
      <c r="AI1320" s="42"/>
      <c r="AK1320" s="23">
        <v>0</v>
      </c>
      <c r="AL1320" s="30"/>
      <c r="AW1320" s="314">
        <f t="shared" si="343"/>
        <v>0</v>
      </c>
    </row>
    <row r="1321" spans="2:49" x14ac:dyDescent="0.25">
      <c r="B1321" s="42"/>
      <c r="D1321" s="23">
        <f>IFERROR(VLOOKUP($C1321,'World Cup Players'!#REF!,3,FALSE),0)</f>
        <v>0</v>
      </c>
      <c r="E1321" s="30"/>
      <c r="P1321" s="43">
        <f t="shared" si="339"/>
        <v>0</v>
      </c>
      <c r="S1321" s="42"/>
      <c r="U1321" s="23">
        <v>0</v>
      </c>
      <c r="V1321" s="30"/>
      <c r="AG1321" s="43">
        <v>0</v>
      </c>
      <c r="AI1321" s="42"/>
      <c r="AK1321" s="23">
        <v>0</v>
      </c>
      <c r="AL1321" s="30"/>
      <c r="AW1321" s="314">
        <f t="shared" si="343"/>
        <v>0</v>
      </c>
    </row>
    <row r="1322" spans="2:49" x14ac:dyDescent="0.25">
      <c r="B1322" s="42"/>
      <c r="D1322" s="23">
        <f>IFERROR(VLOOKUP($C1322,'World Cup Players'!#REF!,3,FALSE),0)</f>
        <v>0</v>
      </c>
      <c r="E1322" s="30"/>
      <c r="P1322" s="43">
        <f t="shared" si="339"/>
        <v>0</v>
      </c>
      <c r="S1322" s="42"/>
      <c r="U1322" s="23">
        <v>0</v>
      </c>
      <c r="V1322" s="30"/>
      <c r="AG1322" s="43">
        <v>0</v>
      </c>
      <c r="AI1322" s="42"/>
      <c r="AK1322" s="23">
        <v>0</v>
      </c>
      <c r="AL1322" s="30"/>
      <c r="AW1322" s="314">
        <f t="shared" si="343"/>
        <v>0</v>
      </c>
    </row>
    <row r="1323" spans="2:49" x14ac:dyDescent="0.25">
      <c r="B1323" s="42"/>
      <c r="D1323" s="23">
        <f>IFERROR(VLOOKUP($C1323,'World Cup Players'!#REF!,3,FALSE),0)</f>
        <v>0</v>
      </c>
      <c r="E1323" s="30"/>
      <c r="P1323" s="43">
        <f t="shared" ref="P1323:P1337" si="344">SUM((F1323*0.0083)+G1323+H1323+I1323+L1323+M1323+(N1323*0.2))-((J1323*0.25)+(K1323*0.5))-(O1323*0.25)</f>
        <v>0</v>
      </c>
      <c r="S1323" s="42"/>
      <c r="U1323" s="23">
        <v>0</v>
      </c>
      <c r="V1323" s="30"/>
      <c r="AG1323" s="43">
        <v>0</v>
      </c>
      <c r="AI1323" s="42"/>
      <c r="AK1323" s="23">
        <v>0</v>
      </c>
      <c r="AL1323" s="30"/>
      <c r="AW1323" s="314">
        <f t="shared" si="343"/>
        <v>0</v>
      </c>
    </row>
    <row r="1324" spans="2:49" x14ac:dyDescent="0.25">
      <c r="B1324" s="42"/>
      <c r="D1324" s="23">
        <f>IFERROR(VLOOKUP($C1324,'World Cup Players'!#REF!,3,FALSE),0)</f>
        <v>0</v>
      </c>
      <c r="E1324" s="30"/>
      <c r="P1324" s="43">
        <f t="shared" si="344"/>
        <v>0</v>
      </c>
      <c r="S1324" s="42"/>
      <c r="U1324" s="23">
        <v>0</v>
      </c>
      <c r="V1324" s="30"/>
      <c r="AG1324" s="43">
        <v>0</v>
      </c>
      <c r="AI1324" s="42"/>
      <c r="AK1324" s="23">
        <v>0</v>
      </c>
      <c r="AL1324" s="30"/>
      <c r="AW1324" s="314">
        <f t="shared" si="343"/>
        <v>0</v>
      </c>
    </row>
    <row r="1325" spans="2:49" x14ac:dyDescent="0.25">
      <c r="B1325" s="42"/>
      <c r="D1325" s="23">
        <f>IFERROR(VLOOKUP($C1325,'World Cup Players'!#REF!,3,FALSE),0)</f>
        <v>0</v>
      </c>
      <c r="E1325" s="30"/>
      <c r="P1325" s="43">
        <f t="shared" si="344"/>
        <v>0</v>
      </c>
      <c r="S1325" s="42"/>
      <c r="U1325" s="23">
        <v>0</v>
      </c>
      <c r="V1325" s="30"/>
      <c r="AG1325" s="43">
        <v>0</v>
      </c>
      <c r="AI1325" s="42"/>
      <c r="AK1325" s="23">
        <v>0</v>
      </c>
      <c r="AL1325" s="30"/>
      <c r="AW1325" s="314">
        <f t="shared" si="343"/>
        <v>0</v>
      </c>
    </row>
    <row r="1326" spans="2:49" x14ac:dyDescent="0.25">
      <c r="B1326" s="42"/>
      <c r="D1326" s="23">
        <f>IFERROR(VLOOKUP($C1326,'World Cup Players'!#REF!,3,FALSE),0)</f>
        <v>0</v>
      </c>
      <c r="E1326" s="30"/>
      <c r="P1326" s="43">
        <f t="shared" si="344"/>
        <v>0</v>
      </c>
      <c r="S1326" s="42"/>
      <c r="U1326" s="23">
        <v>0</v>
      </c>
      <c r="V1326" s="30"/>
      <c r="AG1326" s="43">
        <v>0</v>
      </c>
      <c r="AI1326" s="42"/>
      <c r="AK1326" s="23">
        <v>0</v>
      </c>
      <c r="AL1326" s="30"/>
      <c r="AW1326" s="314">
        <f t="shared" si="343"/>
        <v>0</v>
      </c>
    </row>
    <row r="1327" spans="2:49" x14ac:dyDescent="0.25">
      <c r="B1327" s="42"/>
      <c r="D1327" s="23">
        <f>IFERROR(VLOOKUP($C1327,'World Cup Players'!#REF!,3,FALSE),0)</f>
        <v>0</v>
      </c>
      <c r="E1327" s="30"/>
      <c r="P1327" s="43">
        <f t="shared" si="344"/>
        <v>0</v>
      </c>
      <c r="S1327" s="42"/>
      <c r="U1327" s="23">
        <v>0</v>
      </c>
      <c r="V1327" s="30"/>
      <c r="AG1327" s="43">
        <v>0</v>
      </c>
      <c r="AI1327" s="42"/>
      <c r="AK1327" s="23">
        <v>0</v>
      </c>
      <c r="AL1327" s="30"/>
      <c r="AW1327" s="314">
        <f t="shared" si="343"/>
        <v>0</v>
      </c>
    </row>
    <row r="1328" spans="2:49" x14ac:dyDescent="0.25">
      <c r="B1328" s="42"/>
      <c r="D1328" s="23">
        <f>IFERROR(VLOOKUP($C1328,'World Cup Players'!#REF!,3,FALSE),0)</f>
        <v>0</v>
      </c>
      <c r="E1328" s="30"/>
      <c r="P1328" s="43">
        <f t="shared" si="344"/>
        <v>0</v>
      </c>
      <c r="S1328" s="42"/>
      <c r="U1328" s="23">
        <v>0</v>
      </c>
      <c r="V1328" s="30"/>
      <c r="AG1328" s="43">
        <v>0</v>
      </c>
      <c r="AI1328" s="42"/>
      <c r="AK1328" s="23">
        <v>0</v>
      </c>
      <c r="AL1328" s="30"/>
      <c r="AW1328" s="314">
        <f t="shared" si="343"/>
        <v>0</v>
      </c>
    </row>
    <row r="1329" spans="2:49" x14ac:dyDescent="0.25">
      <c r="B1329" s="42"/>
      <c r="D1329" s="23">
        <f>IFERROR(VLOOKUP($C1329,'World Cup Players'!#REF!,3,FALSE),0)</f>
        <v>0</v>
      </c>
      <c r="E1329" s="30"/>
      <c r="P1329" s="43">
        <f t="shared" si="344"/>
        <v>0</v>
      </c>
      <c r="S1329" s="42"/>
      <c r="U1329" s="23">
        <v>0</v>
      </c>
      <c r="V1329" s="30"/>
      <c r="AG1329" s="43">
        <v>0</v>
      </c>
      <c r="AI1329" s="42"/>
      <c r="AK1329" s="23">
        <v>0</v>
      </c>
      <c r="AL1329" s="30"/>
      <c r="AW1329" s="314">
        <f t="shared" si="343"/>
        <v>0</v>
      </c>
    </row>
    <row r="1330" spans="2:49" x14ac:dyDescent="0.25">
      <c r="B1330" s="42"/>
      <c r="D1330" s="23">
        <f>IFERROR(VLOOKUP($C1330,'World Cup Players'!#REF!,3,FALSE),0)</f>
        <v>0</v>
      </c>
      <c r="E1330" s="30"/>
      <c r="P1330" s="43">
        <f t="shared" si="344"/>
        <v>0</v>
      </c>
      <c r="S1330" s="42"/>
      <c r="U1330" s="23">
        <v>0</v>
      </c>
      <c r="V1330" s="30"/>
      <c r="AG1330" s="43">
        <v>0</v>
      </c>
      <c r="AI1330" s="42"/>
      <c r="AK1330" s="23">
        <v>0</v>
      </c>
      <c r="AL1330" s="30"/>
      <c r="AW1330" s="314">
        <f t="shared" si="343"/>
        <v>0</v>
      </c>
    </row>
    <row r="1331" spans="2:49" x14ac:dyDescent="0.25">
      <c r="B1331" s="42"/>
      <c r="D1331" s="23">
        <f>IFERROR(VLOOKUP($C1331,'World Cup Players'!#REF!,3,FALSE),0)</f>
        <v>0</v>
      </c>
      <c r="E1331" s="30"/>
      <c r="P1331" s="43">
        <f t="shared" si="344"/>
        <v>0</v>
      </c>
      <c r="S1331" s="42"/>
      <c r="U1331" s="23">
        <v>0</v>
      </c>
      <c r="V1331" s="30"/>
      <c r="AG1331" s="43">
        <v>0</v>
      </c>
      <c r="AI1331" s="42"/>
      <c r="AK1331" s="23">
        <v>0</v>
      </c>
      <c r="AL1331" s="30"/>
      <c r="AW1331" s="314">
        <f t="shared" si="343"/>
        <v>0</v>
      </c>
    </row>
    <row r="1332" spans="2:49" x14ac:dyDescent="0.25">
      <c r="B1332" s="42"/>
      <c r="D1332" s="23">
        <f>IFERROR(VLOOKUP($C1332,'World Cup Players'!#REF!,3,FALSE),0)</f>
        <v>0</v>
      </c>
      <c r="E1332" s="30"/>
      <c r="P1332" s="43">
        <f t="shared" si="344"/>
        <v>0</v>
      </c>
      <c r="S1332" s="42"/>
      <c r="U1332" s="23">
        <v>0</v>
      </c>
      <c r="V1332" s="30"/>
      <c r="AG1332" s="43">
        <v>0</v>
      </c>
      <c r="AI1332" s="42"/>
      <c r="AK1332" s="23">
        <v>0</v>
      </c>
      <c r="AL1332" s="30"/>
      <c r="AW1332" s="314">
        <f t="shared" si="343"/>
        <v>0</v>
      </c>
    </row>
    <row r="1333" spans="2:49" x14ac:dyDescent="0.25">
      <c r="B1333" s="42"/>
      <c r="D1333" s="23">
        <f>IFERROR(VLOOKUP($C1333,'World Cup Players'!#REF!,3,FALSE),0)</f>
        <v>0</v>
      </c>
      <c r="E1333" s="30"/>
      <c r="P1333" s="43">
        <f t="shared" si="344"/>
        <v>0</v>
      </c>
      <c r="S1333" s="42"/>
      <c r="U1333" s="23">
        <v>0</v>
      </c>
      <c r="V1333" s="30"/>
      <c r="AG1333" s="43">
        <v>0</v>
      </c>
      <c r="AI1333" s="42"/>
      <c r="AK1333" s="23">
        <v>0</v>
      </c>
      <c r="AL1333" s="30"/>
      <c r="AW1333" s="314">
        <f t="shared" si="343"/>
        <v>0</v>
      </c>
    </row>
    <row r="1334" spans="2:49" x14ac:dyDescent="0.25">
      <c r="B1334" s="42"/>
      <c r="D1334" s="23">
        <f>IFERROR(VLOOKUP($C1334,'World Cup Players'!#REF!,3,FALSE),0)</f>
        <v>0</v>
      </c>
      <c r="E1334" s="30"/>
      <c r="P1334" s="43">
        <f t="shared" si="344"/>
        <v>0</v>
      </c>
      <c r="S1334" s="42"/>
      <c r="U1334" s="23">
        <v>0</v>
      </c>
      <c r="V1334" s="30"/>
      <c r="AG1334" s="43">
        <v>0</v>
      </c>
      <c r="AI1334" s="42"/>
      <c r="AK1334" s="23">
        <v>0</v>
      </c>
      <c r="AL1334" s="30"/>
      <c r="AW1334" s="314">
        <f t="shared" si="343"/>
        <v>0</v>
      </c>
    </row>
    <row r="1335" spans="2:49" x14ac:dyDescent="0.25">
      <c r="B1335" s="42"/>
      <c r="D1335" s="23">
        <f>IFERROR(VLOOKUP($C1335,'World Cup Players'!#REF!,3,FALSE),0)</f>
        <v>0</v>
      </c>
      <c r="E1335" s="30"/>
      <c r="P1335" s="43">
        <f t="shared" si="344"/>
        <v>0</v>
      </c>
      <c r="S1335" s="42"/>
      <c r="U1335" s="23">
        <v>0</v>
      </c>
      <c r="V1335" s="30"/>
      <c r="AG1335" s="43">
        <v>0</v>
      </c>
      <c r="AI1335" s="42"/>
      <c r="AK1335" s="23">
        <v>0</v>
      </c>
      <c r="AL1335" s="30"/>
      <c r="AW1335" s="314">
        <f t="shared" si="343"/>
        <v>0</v>
      </c>
    </row>
    <row r="1336" spans="2:49" x14ac:dyDescent="0.25">
      <c r="B1336" s="42"/>
      <c r="D1336" s="23">
        <f>IFERROR(VLOOKUP($C1336,'World Cup Players'!#REF!,3,FALSE),0)</f>
        <v>0</v>
      </c>
      <c r="E1336" s="30"/>
      <c r="P1336" s="43">
        <f t="shared" si="344"/>
        <v>0</v>
      </c>
      <c r="S1336" s="42"/>
      <c r="U1336" s="23">
        <v>0</v>
      </c>
      <c r="V1336" s="30"/>
      <c r="AG1336" s="43">
        <v>0</v>
      </c>
      <c r="AI1336" s="42"/>
      <c r="AK1336" s="23">
        <v>0</v>
      </c>
      <c r="AL1336" s="30"/>
      <c r="AW1336" s="314">
        <f t="shared" si="343"/>
        <v>0</v>
      </c>
    </row>
    <row r="1337" spans="2:49" x14ac:dyDescent="0.25">
      <c r="B1337" s="42"/>
      <c r="D1337" s="23">
        <f>IFERROR(VLOOKUP($C1337,'World Cup Players'!#REF!,3,FALSE),0)</f>
        <v>0</v>
      </c>
      <c r="E1337" s="30"/>
      <c r="P1337" s="43">
        <f t="shared" si="344"/>
        <v>0</v>
      </c>
      <c r="S1337" s="42"/>
      <c r="U1337" s="23">
        <v>0</v>
      </c>
      <c r="V1337" s="30"/>
      <c r="AG1337" s="43">
        <v>0</v>
      </c>
      <c r="AI1337" s="42"/>
      <c r="AK1337" s="23">
        <v>0</v>
      </c>
      <c r="AL1337" s="30"/>
      <c r="AW1337" s="314">
        <f t="shared" ref="AW1337" si="345">P1337-AG1337</f>
        <v>0</v>
      </c>
    </row>
  </sheetData>
  <autoFilter ref="AI4:AW1337" xr:uid="{5128E719-704D-4D31-A757-A3B8F456AF9E}"/>
  <conditionalFormatting sqref="D1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38" priority="15" operator="equal">
      <formula>"hr Croatia"</formula>
    </cfRule>
  </conditionalFormatting>
  <conditionalFormatting sqref="D1:D1048576">
    <cfRule type="expression" dxfId="37" priority="14">
      <formula>OR("de Germany", "nz New Zealand","sn Senegal")</formula>
    </cfRule>
  </conditionalFormatting>
  <conditionalFormatting sqref="D2:D4 D6:D35 D37:D66 D68:D97 D99:D128 D130:D159 D161:D221 D223:D252 D254:D283 D285:D314 D316:D345 D347:D376 D378:D407 D409:D438 D440:D469 D471:D500 D502:D531 D533:D562 D564:D593 D595:D624 D626:D655 D657:D686 D688:D717 D719:D748 D750:D779 D781:D810 D812:D841 D843:D872 D874:D903 D905:D934 D936:D965 D967:D996 D998:D1027 D1029:D1058 D1060:D1089 D1091:D1120 D1122:D1151 D1153:D1182 D1184:D1213 D1215:D1048576">
    <cfRule type="cellIs" dxfId="36" priority="20" operator="equal">
      <formula>"nl Netherlands"</formula>
    </cfRule>
    <cfRule type="cellIs" dxfId="35" priority="16" operator="equal">
      <formula>"be Belgium"</formula>
    </cfRule>
    <cfRule type="cellIs" dxfId="34" priority="17" operator="equal">
      <formula>"ch Switzerland"</formula>
    </cfRule>
    <cfRule type="cellIs" dxfId="33" priority="18" operator="equal">
      <formula>"it Italy"</formula>
    </cfRule>
    <cfRule type="cellIs" dxfId="32" priority="19" operator="equal">
      <formula>"dk denmark"</formula>
    </cfRule>
    <cfRule type="cellIs" dxfId="31" priority="26" operator="equal">
      <formula>"eng England"</formula>
    </cfRule>
    <cfRule type="cellIs" dxfId="30" priority="25" operator="equal">
      <formula>"er Spain"</formula>
    </cfRule>
    <cfRule type="cellIs" dxfId="29" priority="24" operator="equal">
      <formula>"de Germany"</formula>
    </cfRule>
    <cfRule type="cellIs" dxfId="28" priority="23" operator="equal">
      <formula>"fr France"</formula>
    </cfRule>
    <cfRule type="cellIs" dxfId="27" priority="22" operator="equal">
      <formula>"rs Serbia"</formula>
    </cfRule>
    <cfRule type="cellIs" dxfId="26" priority="21" operator="equal">
      <formula>"pt Portugal"</formula>
    </cfRule>
  </conditionalFormatting>
  <conditionalFormatting sqref="U1:U35 U37:U66 U68:U97 U99:U128 U130:U159 U161:U221 U223:U252 U254:U283 U285:U314 U316:U345 U347:U376 U378:U407 U409:U438 U440:U469 U471:U500 U502:U531 U533:U562 U564:U593 U595:U624 U626:U655 U657:U686 U688:U717 U719:U748 U750:U779 U781:U810 U812:U841 U843:U872 U874:U903 U905:U934 U936:U965 U967:U996 U998:U1027 U1029:U1058 U1060:U1089 U1091:U1120 U1122:U1151 U1153:U1182 U1184:U1213 U1215:U1048576">
    <cfRule type="cellIs" dxfId="25" priority="41" operator="equal">
      <formula>"hr Croatia"</formula>
    </cfRule>
  </conditionalFormatting>
  <conditionalFormatting sqref="U1:U1048576">
    <cfRule type="expression" dxfId="24" priority="40">
      <formula>OR("de Germany", "nz New Zealand","sn Senegal")</formula>
    </cfRule>
  </conditionalFormatting>
  <conditionalFormatting sqref="U2:U4 U6:U35 U37:U66 U68:U97 U99:U128 U130:U159 U161:U221 U223:U252 U254:U283 U285:U314 U316:U345 U347:U376 U378:U407 U409:U438 U440:U469 U471:U500 U502:U531 U533:U562 U564:U593 U595:U624 U626:U655 U657:U686 U688:U717 U719:U748 U750:U779 U781:U810 U812:U841 U843:U872 U874:U903 U905:U934 U936:U965 U967:U996 U998:U1027 U1029:U1058 U1060:U1089 U1091:U1120 U1122:U1151 U1153:U1182 U1184:U1213 U1215:U1048576">
    <cfRule type="cellIs" dxfId="23" priority="48" operator="equal">
      <formula>"rs Serbia"</formula>
    </cfRule>
    <cfRule type="cellIs" dxfId="22" priority="49" operator="equal">
      <formula>"fr France"</formula>
    </cfRule>
    <cfRule type="cellIs" dxfId="21" priority="50" operator="equal">
      <formula>"de Germany"</formula>
    </cfRule>
    <cfRule type="cellIs" dxfId="20" priority="51" operator="equal">
      <formula>"er Spain"</formula>
    </cfRule>
    <cfRule type="cellIs" dxfId="19" priority="52" operator="equal">
      <formula>"eng England"</formula>
    </cfRule>
    <cfRule type="cellIs" dxfId="18" priority="42" operator="equal">
      <formula>"be Belgium"</formula>
    </cfRule>
    <cfRule type="cellIs" dxfId="17" priority="43" operator="equal">
      <formula>"ch Switzerland"</formula>
    </cfRule>
    <cfRule type="cellIs" dxfId="16" priority="44" operator="equal">
      <formula>"it Italy"</formula>
    </cfRule>
    <cfRule type="cellIs" dxfId="15" priority="45" operator="equal">
      <formula>"dk denmark"</formula>
    </cfRule>
    <cfRule type="cellIs" dxfId="14" priority="46" operator="equal">
      <formula>"nl Netherlands"</formula>
    </cfRule>
    <cfRule type="cellIs" dxfId="13" priority="47" operator="equal">
      <formula>"pt Portugal"</formula>
    </cfRule>
  </conditionalFormatting>
  <conditionalFormatting sqref="AK1:AK35 AK37:AK66 AK68:AK97 AK99:AK128 AK130:AK159 AK161:AK221 AK223:AK252 AK254:AK283 AK285:AK314 AK316:AK345 AK347:AK376 AK378:AK407 AK409:AK438 AK440:AK469 AK471:AK500 AK502:AK531 AK533:AK562 AK564:AK593 AK595:AK624 AK626:AK655 AK657:AK686 AK688:AK717 AK719:AK748 AK750:AK779 AK781:AK810 AK812:AK841 AK843:AK872 AK874:AK903 AK905:AK934 AK936:AK965 AK967:AK996 AK998:AK1027 AK1029:AK1058 AK1060:AK1089 AK1091:AK1120 AK1122:AK1151 AK1153:AK1182 AK1184:AK1213 AK1215:AK1048576">
    <cfRule type="cellIs" dxfId="12" priority="2" operator="equal">
      <formula>"hr Croatia"</formula>
    </cfRule>
  </conditionalFormatting>
  <conditionalFormatting sqref="AK1:AK1048576">
    <cfRule type="expression" dxfId="11" priority="1">
      <formula>OR("de Germany", "nz New Zealand","sn Senegal")</formula>
    </cfRule>
  </conditionalFormatting>
  <conditionalFormatting sqref="AK2:AK4 AK6:AK35 AK37:AK66 AK68:AK97 AK99:AK128 AK130:AK159 AK161:AK221 AK223:AK252 AK254:AK283 AK285:AK314 AK316:AK345 AK347:AK376 AK378:AK407 AK409:AK438 AK440:AK469 AK471:AK500 AK502:AK531 AK533:AK562 AK564:AK593 AK595:AK624 AK626:AK655 AK657:AK686 AK688:AK717 AK719:AK748 AK750:AK779 AK781:AK810 AK812:AK841 AK843:AK872 AK874:AK903 AK905:AK934 AK936:AK965 AK967:AK996 AK998:AK1027 AK1029:AK1058 AK1060:AK1089 AK1091:AK1120 AK1122:AK1151 AK1153:AK1182 AK1184:AK1213 AK1215:AK1048576">
    <cfRule type="cellIs" dxfId="10" priority="3" operator="equal">
      <formula>"be Belgium"</formula>
    </cfRule>
    <cfRule type="cellIs" dxfId="9" priority="4" operator="equal">
      <formula>"ch Switzerland"</formula>
    </cfRule>
    <cfRule type="cellIs" dxfId="8" priority="5" operator="equal">
      <formula>"it Italy"</formula>
    </cfRule>
    <cfRule type="cellIs" dxfId="7" priority="11" operator="equal">
      <formula>"de Germany"</formula>
    </cfRule>
    <cfRule type="cellIs" dxfId="6" priority="10" operator="equal">
      <formula>"fr France"</formula>
    </cfRule>
    <cfRule type="cellIs" dxfId="5" priority="9" operator="equal">
      <formula>"rs Serbia"</formula>
    </cfRule>
    <cfRule type="cellIs" dxfId="4" priority="8" operator="equal">
      <formula>"pt Portugal"</formula>
    </cfRule>
    <cfRule type="cellIs" dxfId="3" priority="7" operator="equal">
      <formula>"nl Netherlands"</formula>
    </cfRule>
    <cfRule type="cellIs" dxfId="2" priority="6" operator="equal">
      <formula>"dk denmark"</formula>
    </cfRule>
    <cfRule type="cellIs" dxfId="1" priority="13" operator="equal">
      <formula>"eng England"</formula>
    </cfRule>
    <cfRule type="cellIs" dxfId="0" priority="12" operator="equal">
      <formula>"er Spain"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A0E5-052B-4E68-96FA-6AB71FD2F9A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94"/>
  <sheetViews>
    <sheetView topLeftCell="A71" workbookViewId="0">
      <selection activeCell="K111" sqref="K111"/>
    </sheetView>
  </sheetViews>
  <sheetFormatPr defaultColWidth="12.25" defaultRowHeight="15" x14ac:dyDescent="0.25"/>
  <cols>
    <col min="1" max="1" width="15" style="114" bestFit="1" customWidth="1"/>
    <col min="2" max="2" width="17.75" style="114" bestFit="1" customWidth="1"/>
    <col min="3" max="4" width="13.75" style="114" bestFit="1" customWidth="1"/>
    <col min="5" max="5" width="18.875" style="114" bestFit="1" customWidth="1"/>
    <col min="6" max="6" width="14.125" style="114" bestFit="1" customWidth="1"/>
    <col min="7" max="7" width="15.25" style="114" bestFit="1" customWidth="1"/>
    <col min="8" max="8" width="12.125" style="114" bestFit="1" customWidth="1"/>
    <col min="9" max="9" width="17.75" style="114" bestFit="1" customWidth="1"/>
    <col min="10" max="10" width="14.25" style="114" bestFit="1" customWidth="1"/>
    <col min="11" max="11" width="24.25" style="114" bestFit="1" customWidth="1"/>
    <col min="12" max="12" width="13" style="114" bestFit="1" customWidth="1"/>
    <col min="13" max="13" width="13.625" style="114" bestFit="1" customWidth="1"/>
    <col min="14" max="14" width="16.625" style="114" bestFit="1" customWidth="1"/>
    <col min="15" max="15" width="18.875" style="114" bestFit="1" customWidth="1"/>
    <col min="16" max="16" width="10.5" style="114" bestFit="1" customWidth="1"/>
    <col min="17" max="18" width="13.75" style="114" bestFit="1" customWidth="1"/>
    <col min="19" max="19" width="12.625" style="114" bestFit="1" customWidth="1"/>
    <col min="20" max="20" width="17.125" style="114" bestFit="1" customWidth="1"/>
    <col min="21" max="21" width="10.875" style="114" bestFit="1" customWidth="1"/>
    <col min="22" max="22" width="18.125" style="114" bestFit="1" customWidth="1"/>
    <col min="23" max="23" width="16.625" style="114" bestFit="1" customWidth="1"/>
    <col min="24" max="24" width="22.125" style="114" bestFit="1" customWidth="1"/>
    <col min="25" max="25" width="18.875" style="114" bestFit="1" customWidth="1"/>
    <col min="26" max="26" width="12.625" style="114" bestFit="1" customWidth="1"/>
    <col min="27" max="27" width="11.375" style="114" bestFit="1" customWidth="1"/>
    <col min="28" max="28" width="17.875" style="114" bestFit="1" customWidth="1"/>
    <col min="29" max="29" width="18.125" style="114" bestFit="1" customWidth="1"/>
    <col min="30" max="30" width="15.25" style="114" bestFit="1" customWidth="1"/>
    <col min="31" max="31" width="12.375" style="114" bestFit="1" customWidth="1"/>
    <col min="32" max="32" width="17.5" style="114" bestFit="1" customWidth="1"/>
    <col min="33" max="33" width="16.625" style="114" bestFit="1" customWidth="1"/>
    <col min="34" max="34" width="17.125" style="114" bestFit="1" customWidth="1"/>
    <col min="35" max="35" width="16.625" style="114" bestFit="1" customWidth="1"/>
    <col min="36" max="16384" width="12.25" style="114"/>
  </cols>
  <sheetData>
    <row r="1" spans="1:37" x14ac:dyDescent="0.25">
      <c r="N1" s="80"/>
    </row>
    <row r="6" spans="1:37" x14ac:dyDescent="0.25">
      <c r="A6" s="114">
        <v>1</v>
      </c>
      <c r="B6" s="114">
        <v>2</v>
      </c>
      <c r="C6" s="114">
        <v>3</v>
      </c>
      <c r="D6" s="114">
        <v>4</v>
      </c>
      <c r="E6" s="114">
        <v>5</v>
      </c>
      <c r="F6" s="114">
        <v>6</v>
      </c>
      <c r="G6" s="114">
        <v>7</v>
      </c>
      <c r="H6" s="114">
        <v>8</v>
      </c>
      <c r="I6" s="114">
        <v>9</v>
      </c>
      <c r="J6" s="114">
        <v>10</v>
      </c>
      <c r="K6" s="114">
        <v>11</v>
      </c>
      <c r="L6" s="114">
        <v>12</v>
      </c>
      <c r="M6" s="114">
        <v>13</v>
      </c>
      <c r="N6" s="114">
        <v>14</v>
      </c>
      <c r="O6" s="114">
        <v>15</v>
      </c>
      <c r="P6" s="114">
        <v>16</v>
      </c>
      <c r="Q6" s="114">
        <v>17</v>
      </c>
      <c r="R6" s="114">
        <v>18</v>
      </c>
      <c r="S6" s="114">
        <v>19</v>
      </c>
      <c r="T6" s="114">
        <v>20</v>
      </c>
      <c r="U6" s="114">
        <v>21</v>
      </c>
      <c r="V6" s="114">
        <v>22</v>
      </c>
      <c r="W6" s="114">
        <v>23</v>
      </c>
      <c r="X6" s="114">
        <v>24</v>
      </c>
      <c r="Y6" s="114">
        <v>25</v>
      </c>
      <c r="Z6" s="114">
        <v>26</v>
      </c>
      <c r="AA6" s="114">
        <v>27</v>
      </c>
      <c r="AB6" s="114">
        <v>28</v>
      </c>
      <c r="AC6" s="114">
        <v>29</v>
      </c>
      <c r="AD6" s="114">
        <v>30</v>
      </c>
      <c r="AE6" s="114">
        <v>31</v>
      </c>
      <c r="AF6" s="114">
        <v>32</v>
      </c>
      <c r="AG6" s="114">
        <v>33</v>
      </c>
      <c r="AH6" s="114">
        <v>34</v>
      </c>
      <c r="AI6" s="114">
        <v>35</v>
      </c>
      <c r="AJ6" s="114">
        <v>36</v>
      </c>
      <c r="AK6" s="114">
        <v>37</v>
      </c>
    </row>
    <row r="7" spans="1:37" x14ac:dyDescent="0.25">
      <c r="A7" s="81" t="s">
        <v>132</v>
      </c>
      <c r="B7" s="81" t="s">
        <v>134</v>
      </c>
      <c r="C7" s="81" t="s">
        <v>135</v>
      </c>
      <c r="D7" s="81" t="s">
        <v>147</v>
      </c>
      <c r="E7" s="81" t="s">
        <v>321</v>
      </c>
      <c r="F7" s="81" t="s">
        <v>151</v>
      </c>
      <c r="G7" s="81" t="s">
        <v>533</v>
      </c>
      <c r="H7" s="81" t="s">
        <v>534</v>
      </c>
      <c r="I7" s="81" t="s">
        <v>149</v>
      </c>
      <c r="J7" s="81" t="s">
        <v>325</v>
      </c>
      <c r="K7" s="81" t="s">
        <v>329</v>
      </c>
      <c r="L7" s="81" t="s">
        <v>143</v>
      </c>
      <c r="M7" s="81" t="s">
        <v>146</v>
      </c>
      <c r="N7" s="81" t="s">
        <v>145</v>
      </c>
      <c r="O7" s="81" t="s">
        <v>301</v>
      </c>
      <c r="P7" s="81" t="s">
        <v>315</v>
      </c>
      <c r="Q7" s="81" t="s">
        <v>139</v>
      </c>
      <c r="R7" s="81" t="s">
        <v>148</v>
      </c>
      <c r="S7" s="81" t="s">
        <v>323</v>
      </c>
      <c r="T7" s="81" t="s">
        <v>150</v>
      </c>
      <c r="U7" s="81" t="s">
        <v>163</v>
      </c>
      <c r="V7" s="81" t="s">
        <v>161</v>
      </c>
      <c r="W7" s="81" t="s">
        <v>318</v>
      </c>
      <c r="X7" s="81" t="s">
        <v>141</v>
      </c>
      <c r="Y7" s="81" t="s">
        <v>333</v>
      </c>
      <c r="Z7" s="81" t="s">
        <v>142</v>
      </c>
      <c r="AA7" s="81" t="s">
        <v>621</v>
      </c>
      <c r="AB7" s="81" t="s">
        <v>618</v>
      </c>
      <c r="AC7" s="81" t="s">
        <v>166</v>
      </c>
      <c r="AD7" s="81" t="s">
        <v>324</v>
      </c>
      <c r="AE7" s="81" t="s">
        <v>144</v>
      </c>
      <c r="AF7" s="81" t="s">
        <v>138</v>
      </c>
      <c r="AG7" s="81" t="s">
        <v>620</v>
      </c>
      <c r="AH7" s="81" t="s">
        <v>612</v>
      </c>
      <c r="AI7" s="81" t="s">
        <v>617</v>
      </c>
      <c r="AJ7" s="81" t="s">
        <v>629</v>
      </c>
      <c r="AK7" s="81" t="s">
        <v>630</v>
      </c>
    </row>
    <row r="8" spans="1:37" x14ac:dyDescent="0.25">
      <c r="A8" s="17" t="s">
        <v>5</v>
      </c>
      <c r="B8" s="17" t="s">
        <v>9</v>
      </c>
      <c r="C8" s="17" t="s">
        <v>53</v>
      </c>
      <c r="D8" s="50" t="s">
        <v>53</v>
      </c>
      <c r="E8" s="50" t="s">
        <v>53</v>
      </c>
      <c r="F8" s="50" t="s">
        <v>53</v>
      </c>
      <c r="G8" s="82" t="s">
        <v>53</v>
      </c>
      <c r="H8" s="134" t="s">
        <v>8</v>
      </c>
      <c r="I8" s="17" t="s">
        <v>5</v>
      </c>
      <c r="J8" s="17" t="s">
        <v>5</v>
      </c>
      <c r="K8" s="17" t="s">
        <v>53</v>
      </c>
      <c r="L8" s="17" t="s">
        <v>53</v>
      </c>
      <c r="M8" s="17" t="s">
        <v>53</v>
      </c>
      <c r="N8" s="17" t="s">
        <v>53</v>
      </c>
      <c r="O8" s="17" t="s">
        <v>53</v>
      </c>
      <c r="P8" s="115" t="s">
        <v>5</v>
      </c>
      <c r="Q8" s="17" t="s">
        <v>53</v>
      </c>
      <c r="R8" s="115" t="s">
        <v>5</v>
      </c>
      <c r="S8" s="17" t="s">
        <v>5</v>
      </c>
      <c r="T8" s="17" t="s">
        <v>53</v>
      </c>
      <c r="U8" s="17" t="s">
        <v>53</v>
      </c>
      <c r="V8" s="17" t="s">
        <v>5</v>
      </c>
      <c r="W8" s="17" t="s">
        <v>53</v>
      </c>
      <c r="X8" s="17" t="s">
        <v>53</v>
      </c>
      <c r="Y8" s="17" t="s">
        <v>53</v>
      </c>
      <c r="Z8" s="17" t="s">
        <v>8</v>
      </c>
      <c r="AA8" s="17" t="s">
        <v>53</v>
      </c>
      <c r="AB8" s="17" t="s">
        <v>53</v>
      </c>
      <c r="AC8" s="17" t="s">
        <v>616</v>
      </c>
      <c r="AD8" s="17" t="s">
        <v>9</v>
      </c>
      <c r="AE8" s="84" t="s">
        <v>53</v>
      </c>
      <c r="AF8" s="17" t="s">
        <v>9</v>
      </c>
      <c r="AG8" s="17" t="s">
        <v>9</v>
      </c>
      <c r="AH8" s="116" t="s">
        <v>53</v>
      </c>
      <c r="AI8" s="135" t="s">
        <v>9</v>
      </c>
      <c r="AJ8" s="114" t="s">
        <v>227</v>
      </c>
      <c r="AK8" s="154" t="s">
        <v>8</v>
      </c>
    </row>
    <row r="9" spans="1:37" x14ac:dyDescent="0.25">
      <c r="A9" s="17" t="s">
        <v>43</v>
      </c>
      <c r="B9" s="85" t="s">
        <v>43</v>
      </c>
      <c r="C9" s="17" t="s">
        <v>43</v>
      </c>
      <c r="D9" s="17" t="s">
        <v>17</v>
      </c>
      <c r="E9" s="17" t="s">
        <v>17</v>
      </c>
      <c r="F9" s="54" t="s">
        <v>569</v>
      </c>
      <c r="G9" s="82" t="s">
        <v>569</v>
      </c>
      <c r="H9" s="134" t="s">
        <v>569</v>
      </c>
      <c r="I9" s="17" t="s">
        <v>17</v>
      </c>
      <c r="J9" s="17" t="s">
        <v>17</v>
      </c>
      <c r="K9" s="85" t="s">
        <v>125</v>
      </c>
      <c r="L9" s="17" t="s">
        <v>17</v>
      </c>
      <c r="M9" s="17" t="s">
        <v>87</v>
      </c>
      <c r="N9" s="17" t="s">
        <v>17</v>
      </c>
      <c r="O9" s="85" t="s">
        <v>125</v>
      </c>
      <c r="P9" s="115" t="s">
        <v>17</v>
      </c>
      <c r="Q9" s="85" t="s">
        <v>43</v>
      </c>
      <c r="R9" s="146" t="s">
        <v>43</v>
      </c>
      <c r="S9" s="17" t="s">
        <v>43</v>
      </c>
      <c r="T9" s="17" t="s">
        <v>43</v>
      </c>
      <c r="U9" s="17" t="s">
        <v>17</v>
      </c>
      <c r="V9" s="85" t="s">
        <v>125</v>
      </c>
      <c r="W9" s="17" t="s">
        <v>17</v>
      </c>
      <c r="X9" s="85" t="s">
        <v>43</v>
      </c>
      <c r="Y9" s="85" t="s">
        <v>125</v>
      </c>
      <c r="Z9" s="17" t="s">
        <v>43</v>
      </c>
      <c r="AA9" s="17" t="s">
        <v>17</v>
      </c>
      <c r="AB9" s="55" t="s">
        <v>556</v>
      </c>
      <c r="AC9" s="85" t="s">
        <v>125</v>
      </c>
      <c r="AD9" s="17" t="s">
        <v>17</v>
      </c>
      <c r="AE9" s="73" t="s">
        <v>43</v>
      </c>
      <c r="AF9" s="117" t="s">
        <v>556</v>
      </c>
      <c r="AG9" s="17" t="s">
        <v>43</v>
      </c>
      <c r="AH9" s="116" t="s">
        <v>43</v>
      </c>
      <c r="AI9" s="135" t="s">
        <v>43</v>
      </c>
      <c r="AJ9" s="114" t="s">
        <v>87</v>
      </c>
      <c r="AK9" s="155" t="s">
        <v>17</v>
      </c>
    </row>
    <row r="10" spans="1:37" ht="30" x14ac:dyDescent="0.25">
      <c r="A10" s="17" t="s">
        <v>225</v>
      </c>
      <c r="B10" s="17" t="s">
        <v>67</v>
      </c>
      <c r="C10" s="17" t="s">
        <v>225</v>
      </c>
      <c r="D10" s="85" t="s">
        <v>225</v>
      </c>
      <c r="E10" s="85" t="s">
        <v>225</v>
      </c>
      <c r="F10" s="114" t="s">
        <v>550</v>
      </c>
      <c r="G10" s="82" t="s">
        <v>225</v>
      </c>
      <c r="H10" s="134" t="s">
        <v>225</v>
      </c>
      <c r="I10" s="85" t="s">
        <v>225</v>
      </c>
      <c r="J10" s="17" t="s">
        <v>225</v>
      </c>
      <c r="K10" s="85" t="s">
        <v>225</v>
      </c>
      <c r="L10" s="17" t="s">
        <v>225</v>
      </c>
      <c r="M10" s="17" t="s">
        <v>225</v>
      </c>
      <c r="N10" s="17" t="s">
        <v>550</v>
      </c>
      <c r="O10" s="17" t="s">
        <v>225</v>
      </c>
      <c r="P10" s="115" t="s">
        <v>225</v>
      </c>
      <c r="Q10" s="17" t="s">
        <v>23</v>
      </c>
      <c r="R10" s="115" t="s">
        <v>68</v>
      </c>
      <c r="S10" s="17" t="s">
        <v>225</v>
      </c>
      <c r="T10" s="17" t="s">
        <v>225</v>
      </c>
      <c r="U10" s="17" t="s">
        <v>225</v>
      </c>
      <c r="V10" s="17" t="s">
        <v>225</v>
      </c>
      <c r="W10" s="17" t="s">
        <v>225</v>
      </c>
      <c r="X10" s="73" t="s">
        <v>225</v>
      </c>
      <c r="Y10" s="17" t="s">
        <v>225</v>
      </c>
      <c r="Z10" s="17" t="s">
        <v>23</v>
      </c>
      <c r="AA10" s="17" t="s">
        <v>23</v>
      </c>
      <c r="AB10" s="17" t="s">
        <v>225</v>
      </c>
      <c r="AC10" s="85" t="s">
        <v>225</v>
      </c>
      <c r="AD10" s="17" t="s">
        <v>23</v>
      </c>
      <c r="AE10" s="73" t="s">
        <v>225</v>
      </c>
      <c r="AF10" s="117" t="s">
        <v>225</v>
      </c>
      <c r="AG10" s="17" t="s">
        <v>225</v>
      </c>
      <c r="AH10" s="116" t="s">
        <v>68</v>
      </c>
      <c r="AI10" s="135" t="s">
        <v>67</v>
      </c>
      <c r="AJ10" s="114" t="s">
        <v>68</v>
      </c>
      <c r="AK10" s="156" t="s">
        <v>225</v>
      </c>
    </row>
    <row r="11" spans="1:37" x14ac:dyDescent="0.25">
      <c r="A11" s="58" t="s">
        <v>548</v>
      </c>
      <c r="B11" s="17" t="s">
        <v>548</v>
      </c>
      <c r="C11" s="85" t="s">
        <v>27</v>
      </c>
      <c r="D11" s="58" t="s">
        <v>548</v>
      </c>
      <c r="E11" s="17" t="s">
        <v>467</v>
      </c>
      <c r="F11" s="58" t="s">
        <v>549</v>
      </c>
      <c r="G11" s="82" t="s">
        <v>549</v>
      </c>
      <c r="H11" s="134" t="s">
        <v>549</v>
      </c>
      <c r="I11" s="17" t="s">
        <v>613</v>
      </c>
      <c r="J11" s="17" t="s">
        <v>548</v>
      </c>
      <c r="K11" s="17" t="s">
        <v>549</v>
      </c>
      <c r="L11" s="17" t="s">
        <v>467</v>
      </c>
      <c r="M11" s="58" t="s">
        <v>548</v>
      </c>
      <c r="N11" s="17" t="s">
        <v>632</v>
      </c>
      <c r="O11" s="17" t="s">
        <v>632</v>
      </c>
      <c r="P11" s="115" t="s">
        <v>263</v>
      </c>
      <c r="Q11" s="17" t="s">
        <v>467</v>
      </c>
      <c r="R11" s="145" t="s">
        <v>548</v>
      </c>
      <c r="S11" s="58" t="s">
        <v>549</v>
      </c>
      <c r="T11" s="17" t="s">
        <v>632</v>
      </c>
      <c r="U11" s="17" t="s">
        <v>632</v>
      </c>
      <c r="V11" s="17" t="s">
        <v>632</v>
      </c>
      <c r="W11" s="17" t="s">
        <v>632</v>
      </c>
      <c r="X11" s="116" t="s">
        <v>491</v>
      </c>
      <c r="Y11" s="58" t="s">
        <v>548</v>
      </c>
      <c r="Z11" s="85" t="s">
        <v>27</v>
      </c>
      <c r="AA11" s="17" t="s">
        <v>632</v>
      </c>
      <c r="AB11" s="58" t="s">
        <v>548</v>
      </c>
      <c r="AC11" s="17" t="s">
        <v>263</v>
      </c>
      <c r="AD11" s="17" t="s">
        <v>467</v>
      </c>
      <c r="AE11" s="73" t="s">
        <v>263</v>
      </c>
      <c r="AF11" s="117" t="s">
        <v>467</v>
      </c>
      <c r="AG11" s="17" t="s">
        <v>632</v>
      </c>
      <c r="AH11" s="116" t="s">
        <v>491</v>
      </c>
      <c r="AI11" s="135" t="s">
        <v>632</v>
      </c>
      <c r="AJ11" s="114" t="s">
        <v>467</v>
      </c>
      <c r="AK11" s="154" t="s">
        <v>632</v>
      </c>
    </row>
    <row r="12" spans="1:37" ht="30" x14ac:dyDescent="0.25">
      <c r="A12" s="17" t="s">
        <v>160</v>
      </c>
      <c r="B12" s="17" t="s">
        <v>230</v>
      </c>
      <c r="C12" s="85" t="s">
        <v>160</v>
      </c>
      <c r="D12" s="59" t="s">
        <v>555</v>
      </c>
      <c r="E12" s="59" t="s">
        <v>555</v>
      </c>
      <c r="F12" s="50" t="s">
        <v>160</v>
      </c>
      <c r="G12" s="82" t="s">
        <v>160</v>
      </c>
      <c r="H12" s="134" t="s">
        <v>160</v>
      </c>
      <c r="I12" s="17" t="s">
        <v>230</v>
      </c>
      <c r="J12" s="57" t="s">
        <v>160</v>
      </c>
      <c r="K12" s="17" t="s">
        <v>160</v>
      </c>
      <c r="L12" s="85" t="s">
        <v>230</v>
      </c>
      <c r="M12" s="17" t="s">
        <v>160</v>
      </c>
      <c r="N12" s="17" t="s">
        <v>555</v>
      </c>
      <c r="O12" s="17" t="s">
        <v>160</v>
      </c>
      <c r="P12" s="115" t="s">
        <v>555</v>
      </c>
      <c r="Q12" s="17" t="s">
        <v>235</v>
      </c>
      <c r="R12" s="147" t="s">
        <v>235</v>
      </c>
      <c r="S12" s="17" t="s">
        <v>160</v>
      </c>
      <c r="T12" s="17" t="s">
        <v>160</v>
      </c>
      <c r="U12" s="17" t="s">
        <v>160</v>
      </c>
      <c r="V12" s="55" t="s">
        <v>555</v>
      </c>
      <c r="W12" s="17" t="s">
        <v>160</v>
      </c>
      <c r="X12" s="17" t="s">
        <v>160</v>
      </c>
      <c r="Y12" s="17" t="s">
        <v>160</v>
      </c>
      <c r="Z12" s="17" t="s">
        <v>250</v>
      </c>
      <c r="AA12" s="17" t="s">
        <v>160</v>
      </c>
      <c r="AB12" s="17" t="s">
        <v>160</v>
      </c>
      <c r="AC12" s="85" t="s">
        <v>160</v>
      </c>
      <c r="AD12" s="17" t="s">
        <v>160</v>
      </c>
      <c r="AE12" s="73" t="s">
        <v>230</v>
      </c>
      <c r="AF12" s="117" t="s">
        <v>235</v>
      </c>
      <c r="AG12" s="17" t="s">
        <v>160</v>
      </c>
      <c r="AH12" s="116" t="s">
        <v>160</v>
      </c>
      <c r="AI12" s="135" t="s">
        <v>160</v>
      </c>
      <c r="AJ12" s="114" t="s">
        <v>555</v>
      </c>
      <c r="AK12" s="154" t="s">
        <v>160</v>
      </c>
    </row>
    <row r="13" spans="1:37" x14ac:dyDescent="0.25">
      <c r="A13" s="17" t="s">
        <v>44</v>
      </c>
      <c r="B13" s="17" t="s">
        <v>44</v>
      </c>
      <c r="C13" s="17" t="s">
        <v>44</v>
      </c>
      <c r="D13" s="50" t="s">
        <v>44</v>
      </c>
      <c r="E13" s="50" t="s">
        <v>44</v>
      </c>
      <c r="F13" s="50" t="s">
        <v>44</v>
      </c>
      <c r="G13" s="82" t="s">
        <v>44</v>
      </c>
      <c r="H13" s="134" t="s">
        <v>44</v>
      </c>
      <c r="I13" s="17" t="s">
        <v>44</v>
      </c>
      <c r="J13" s="17" t="s">
        <v>44</v>
      </c>
      <c r="K13" s="17" t="s">
        <v>119</v>
      </c>
      <c r="L13" s="85" t="s">
        <v>119</v>
      </c>
      <c r="M13" s="17" t="s">
        <v>44</v>
      </c>
      <c r="N13" s="17" t="s">
        <v>44</v>
      </c>
      <c r="O13" s="17" t="s">
        <v>44</v>
      </c>
      <c r="P13" s="115" t="s">
        <v>44</v>
      </c>
      <c r="Q13" s="17" t="s">
        <v>44</v>
      </c>
      <c r="R13" s="115" t="s">
        <v>44</v>
      </c>
      <c r="S13" s="17" t="s">
        <v>44</v>
      </c>
      <c r="T13" s="17" t="s">
        <v>443</v>
      </c>
      <c r="U13" s="17" t="s">
        <v>44</v>
      </c>
      <c r="V13" s="17" t="s">
        <v>44</v>
      </c>
      <c r="W13" s="17" t="s">
        <v>44</v>
      </c>
      <c r="X13" s="116" t="s">
        <v>44</v>
      </c>
      <c r="Y13" s="17" t="s">
        <v>119</v>
      </c>
      <c r="Z13" s="17" t="s">
        <v>274</v>
      </c>
      <c r="AA13" s="55" t="s">
        <v>557</v>
      </c>
      <c r="AB13" s="17" t="s">
        <v>44</v>
      </c>
      <c r="AC13" s="57" t="s">
        <v>44</v>
      </c>
      <c r="AD13" s="17" t="s">
        <v>44</v>
      </c>
      <c r="AE13" s="73" t="s">
        <v>44</v>
      </c>
      <c r="AF13" s="117" t="s">
        <v>443</v>
      </c>
      <c r="AG13" s="17" t="s">
        <v>44</v>
      </c>
      <c r="AH13" s="116" t="s">
        <v>44</v>
      </c>
      <c r="AI13" s="135" t="s">
        <v>44</v>
      </c>
      <c r="AJ13" s="114" t="s">
        <v>44</v>
      </c>
      <c r="AK13" s="154" t="s">
        <v>44</v>
      </c>
    </row>
    <row r="14" spans="1:37" ht="30" x14ac:dyDescent="0.25">
      <c r="A14" s="118" t="s">
        <v>605</v>
      </c>
      <c r="B14" s="17" t="s">
        <v>216</v>
      </c>
      <c r="C14" s="17" t="s">
        <v>216</v>
      </c>
      <c r="D14" s="17" t="s">
        <v>216</v>
      </c>
      <c r="E14" s="62" t="s">
        <v>473</v>
      </c>
      <c r="F14" s="17" t="s">
        <v>216</v>
      </c>
      <c r="G14" s="82" t="s">
        <v>512</v>
      </c>
      <c r="H14" s="134" t="s">
        <v>583</v>
      </c>
      <c r="I14" s="17" t="s">
        <v>614</v>
      </c>
      <c r="J14" s="57" t="s">
        <v>512</v>
      </c>
      <c r="K14" s="17" t="s">
        <v>216</v>
      </c>
      <c r="L14" s="17" t="s">
        <v>216</v>
      </c>
      <c r="M14" s="62" t="s">
        <v>473</v>
      </c>
      <c r="N14" s="17" t="s">
        <v>473</v>
      </c>
      <c r="O14" s="17" t="s">
        <v>216</v>
      </c>
      <c r="P14" s="115" t="s">
        <v>78</v>
      </c>
      <c r="Q14" s="17" t="s">
        <v>216</v>
      </c>
      <c r="R14" s="148" t="s">
        <v>583</v>
      </c>
      <c r="S14" s="118" t="s">
        <v>605</v>
      </c>
      <c r="T14" s="119" t="s">
        <v>78</v>
      </c>
      <c r="U14" s="119" t="s">
        <v>583</v>
      </c>
      <c r="V14" s="17" t="s">
        <v>512</v>
      </c>
      <c r="W14" s="119" t="s">
        <v>583</v>
      </c>
      <c r="X14" s="120" t="s">
        <v>473</v>
      </c>
      <c r="Y14" s="119" t="s">
        <v>583</v>
      </c>
      <c r="Z14" s="62" t="s">
        <v>473</v>
      </c>
      <c r="AA14" s="17" t="s">
        <v>216</v>
      </c>
      <c r="AB14" s="118" t="s">
        <v>605</v>
      </c>
      <c r="AC14" s="57" t="s">
        <v>216</v>
      </c>
      <c r="AD14" s="17" t="s">
        <v>216</v>
      </c>
      <c r="AE14" s="73" t="s">
        <v>216</v>
      </c>
      <c r="AF14" s="117" t="s">
        <v>473</v>
      </c>
      <c r="AG14" s="17" t="s">
        <v>216</v>
      </c>
      <c r="AH14" s="120" t="s">
        <v>473</v>
      </c>
      <c r="AI14" s="135" t="s">
        <v>216</v>
      </c>
      <c r="AJ14" s="114" t="s">
        <v>216</v>
      </c>
      <c r="AK14" s="157" t="s">
        <v>605</v>
      </c>
    </row>
    <row r="15" spans="1:37" ht="30" x14ac:dyDescent="0.25">
      <c r="A15" s="17" t="s">
        <v>359</v>
      </c>
      <c r="B15" s="17" t="s">
        <v>270</v>
      </c>
      <c r="C15" s="17" t="s">
        <v>20</v>
      </c>
      <c r="D15" s="17" t="s">
        <v>359</v>
      </c>
      <c r="E15" s="17" t="s">
        <v>359</v>
      </c>
      <c r="F15" s="17" t="s">
        <v>359</v>
      </c>
      <c r="G15" s="82" t="s">
        <v>270</v>
      </c>
      <c r="H15" s="134" t="s">
        <v>270</v>
      </c>
      <c r="I15" s="17" t="s">
        <v>359</v>
      </c>
      <c r="J15" s="17" t="s">
        <v>359</v>
      </c>
      <c r="K15" s="17" t="s">
        <v>359</v>
      </c>
      <c r="L15" s="17" t="s">
        <v>359</v>
      </c>
      <c r="M15" s="17" t="s">
        <v>270</v>
      </c>
      <c r="N15" s="17" t="s">
        <v>359</v>
      </c>
      <c r="O15" s="17" t="s">
        <v>359</v>
      </c>
      <c r="P15" s="115" t="s">
        <v>625</v>
      </c>
      <c r="Q15" s="17" t="s">
        <v>359</v>
      </c>
      <c r="R15" s="146" t="s">
        <v>359</v>
      </c>
      <c r="S15" s="17" t="s">
        <v>247</v>
      </c>
      <c r="T15" s="17" t="s">
        <v>359</v>
      </c>
      <c r="U15" s="17" t="s">
        <v>270</v>
      </c>
      <c r="V15" s="17" t="s">
        <v>359</v>
      </c>
      <c r="W15" s="17" t="s">
        <v>270</v>
      </c>
      <c r="X15" s="17" t="s">
        <v>359</v>
      </c>
      <c r="Y15" s="61" t="s">
        <v>20</v>
      </c>
      <c r="Z15" s="63" t="s">
        <v>84</v>
      </c>
      <c r="AA15" s="17" t="s">
        <v>359</v>
      </c>
      <c r="AB15" s="17" t="s">
        <v>247</v>
      </c>
      <c r="AC15" s="17" t="s">
        <v>247</v>
      </c>
      <c r="AD15" s="17" t="s">
        <v>270</v>
      </c>
      <c r="AE15" s="73" t="s">
        <v>110</v>
      </c>
      <c r="AF15" s="117" t="s">
        <v>359</v>
      </c>
      <c r="AG15" s="17" t="s">
        <v>359</v>
      </c>
      <c r="AH15" s="116" t="s">
        <v>359</v>
      </c>
      <c r="AI15" s="135" t="s">
        <v>270</v>
      </c>
      <c r="AJ15" s="114" t="s">
        <v>20</v>
      </c>
      <c r="AK15" s="155" t="s">
        <v>359</v>
      </c>
    </row>
    <row r="16" spans="1:37" ht="30" x14ac:dyDescent="0.25">
      <c r="A16" s="119" t="s">
        <v>590</v>
      </c>
      <c r="B16" s="17" t="s">
        <v>590</v>
      </c>
      <c r="C16" s="17" t="s">
        <v>116</v>
      </c>
      <c r="D16" s="60" t="s">
        <v>589</v>
      </c>
      <c r="E16" s="60" t="s">
        <v>590</v>
      </c>
      <c r="F16" s="60" t="s">
        <v>589</v>
      </c>
      <c r="G16" s="85" t="s">
        <v>593</v>
      </c>
      <c r="H16" s="134" t="s">
        <v>590</v>
      </c>
      <c r="I16" s="17" t="s">
        <v>589</v>
      </c>
      <c r="J16" s="85" t="s">
        <v>589</v>
      </c>
      <c r="K16" s="17" t="s">
        <v>589</v>
      </c>
      <c r="L16" s="17" t="s">
        <v>590</v>
      </c>
      <c r="M16" s="57" t="s">
        <v>567</v>
      </c>
      <c r="N16" s="17" t="s">
        <v>589</v>
      </c>
      <c r="O16" s="17" t="s">
        <v>589</v>
      </c>
      <c r="P16" s="115" t="s">
        <v>589</v>
      </c>
      <c r="Q16" s="17" t="s">
        <v>589</v>
      </c>
      <c r="R16" s="147" t="s">
        <v>573</v>
      </c>
      <c r="S16" s="119" t="s">
        <v>590</v>
      </c>
      <c r="T16" s="119" t="s">
        <v>590</v>
      </c>
      <c r="U16" s="55" t="s">
        <v>593</v>
      </c>
      <c r="V16" s="119" t="s">
        <v>116</v>
      </c>
      <c r="W16" s="55" t="s">
        <v>593</v>
      </c>
      <c r="X16" s="119" t="s">
        <v>590</v>
      </c>
      <c r="Y16" s="119" t="s">
        <v>590</v>
      </c>
      <c r="Z16" s="57" t="s">
        <v>567</v>
      </c>
      <c r="AA16" s="119" t="s">
        <v>116</v>
      </c>
      <c r="AB16" s="119" t="s">
        <v>590</v>
      </c>
      <c r="AC16" s="17" t="s">
        <v>567</v>
      </c>
      <c r="AD16" s="119" t="s">
        <v>589</v>
      </c>
      <c r="AE16" s="136" t="s">
        <v>590</v>
      </c>
      <c r="AF16" s="121" t="s">
        <v>116</v>
      </c>
      <c r="AG16" s="119" t="s">
        <v>590</v>
      </c>
      <c r="AH16" s="122" t="s">
        <v>590</v>
      </c>
      <c r="AI16" s="135" t="s">
        <v>589</v>
      </c>
      <c r="AJ16" s="114" t="s">
        <v>116</v>
      </c>
      <c r="AK16" s="158" t="s">
        <v>589</v>
      </c>
    </row>
    <row r="17" spans="1:37" ht="30" x14ac:dyDescent="0.25">
      <c r="A17" s="119" t="s">
        <v>475</v>
      </c>
      <c r="B17" s="17" t="s">
        <v>475</v>
      </c>
      <c r="C17" s="85" t="s">
        <v>475</v>
      </c>
      <c r="D17" s="53" t="s">
        <v>71</v>
      </c>
      <c r="E17" s="60" t="s">
        <v>475</v>
      </c>
      <c r="F17" s="53" t="s">
        <v>71</v>
      </c>
      <c r="G17" s="82" t="s">
        <v>552</v>
      </c>
      <c r="H17" s="134" t="s">
        <v>552</v>
      </c>
      <c r="I17" s="57" t="s">
        <v>475</v>
      </c>
      <c r="J17" s="57" t="s">
        <v>475</v>
      </c>
      <c r="K17" s="85" t="s">
        <v>475</v>
      </c>
      <c r="L17" s="17" t="s">
        <v>475</v>
      </c>
      <c r="M17" s="119" t="s">
        <v>475</v>
      </c>
      <c r="N17" s="57" t="s">
        <v>71</v>
      </c>
      <c r="O17" s="85" t="s">
        <v>71</v>
      </c>
      <c r="P17" s="115" t="s">
        <v>71</v>
      </c>
      <c r="Q17" s="17" t="s">
        <v>71</v>
      </c>
      <c r="R17" s="148" t="s">
        <v>475</v>
      </c>
      <c r="S17" s="119" t="s">
        <v>475</v>
      </c>
      <c r="T17" s="57" t="s">
        <v>596</v>
      </c>
      <c r="U17" s="119" t="s">
        <v>475</v>
      </c>
      <c r="V17" s="119" t="s">
        <v>475</v>
      </c>
      <c r="W17" s="119" t="s">
        <v>475</v>
      </c>
      <c r="X17" s="119" t="s">
        <v>475</v>
      </c>
      <c r="Y17" s="119" t="s">
        <v>475</v>
      </c>
      <c r="Z17" s="119" t="s">
        <v>475</v>
      </c>
      <c r="AA17" s="55" t="s">
        <v>594</v>
      </c>
      <c r="AB17" s="57" t="s">
        <v>596</v>
      </c>
      <c r="AC17" s="57" t="s">
        <v>552</v>
      </c>
      <c r="AD17" s="119" t="s">
        <v>475</v>
      </c>
      <c r="AE17" s="136" t="s">
        <v>475</v>
      </c>
      <c r="AF17" s="121" t="s">
        <v>475</v>
      </c>
      <c r="AG17" s="119" t="s">
        <v>475</v>
      </c>
      <c r="AH17" s="122" t="s">
        <v>475</v>
      </c>
      <c r="AI17" s="135" t="s">
        <v>475</v>
      </c>
      <c r="AJ17" s="114" t="s">
        <v>475</v>
      </c>
      <c r="AK17" s="158" t="s">
        <v>475</v>
      </c>
    </row>
    <row r="18" spans="1:37" x14ac:dyDescent="0.25">
      <c r="A18" s="17" t="s">
        <v>358</v>
      </c>
      <c r="B18" s="17" t="s">
        <v>603</v>
      </c>
      <c r="C18" s="57" t="s">
        <v>603</v>
      </c>
      <c r="D18" s="52" t="s">
        <v>358</v>
      </c>
      <c r="E18" s="52" t="s">
        <v>358</v>
      </c>
      <c r="F18" s="55" t="s">
        <v>592</v>
      </c>
      <c r="G18" s="82" t="s">
        <v>358</v>
      </c>
      <c r="H18" s="134" t="s">
        <v>592</v>
      </c>
      <c r="I18" s="57" t="s">
        <v>358</v>
      </c>
      <c r="J18" s="85" t="s">
        <v>358</v>
      </c>
      <c r="K18" s="57" t="s">
        <v>358</v>
      </c>
      <c r="L18" s="57" t="s">
        <v>358</v>
      </c>
      <c r="M18" s="55" t="s">
        <v>592</v>
      </c>
      <c r="N18" s="57" t="s">
        <v>603</v>
      </c>
      <c r="O18" s="57" t="s">
        <v>358</v>
      </c>
      <c r="P18" s="115" t="s">
        <v>358</v>
      </c>
      <c r="Q18" s="57" t="s">
        <v>603</v>
      </c>
      <c r="R18" s="149" t="s">
        <v>592</v>
      </c>
      <c r="S18" s="55" t="s">
        <v>592</v>
      </c>
      <c r="T18" s="17" t="s">
        <v>358</v>
      </c>
      <c r="U18" s="17" t="s">
        <v>358</v>
      </c>
      <c r="V18" s="17" t="s">
        <v>358</v>
      </c>
      <c r="W18" s="17" t="s">
        <v>358</v>
      </c>
      <c r="X18" s="17" t="s">
        <v>358</v>
      </c>
      <c r="Y18" s="17" t="s">
        <v>358</v>
      </c>
      <c r="Z18" s="17" t="s">
        <v>358</v>
      </c>
      <c r="AA18" s="55" t="s">
        <v>592</v>
      </c>
      <c r="AB18" s="137" t="s">
        <v>601</v>
      </c>
      <c r="AC18" s="57" t="s">
        <v>601</v>
      </c>
      <c r="AD18" s="119" t="s">
        <v>603</v>
      </c>
      <c r="AE18" s="73" t="s">
        <v>358</v>
      </c>
      <c r="AF18" s="121" t="s">
        <v>603</v>
      </c>
      <c r="AG18" s="17" t="s">
        <v>358</v>
      </c>
      <c r="AH18" s="116" t="s">
        <v>358</v>
      </c>
      <c r="AI18" s="135" t="s">
        <v>603</v>
      </c>
      <c r="AJ18" s="114" t="s">
        <v>603</v>
      </c>
      <c r="AK18" s="156" t="s">
        <v>358</v>
      </c>
    </row>
    <row r="19" spans="1:37" ht="30" x14ac:dyDescent="0.25">
      <c r="A19" s="17" t="s">
        <v>96</v>
      </c>
      <c r="B19" s="57" t="s">
        <v>96</v>
      </c>
      <c r="C19" s="57" t="s">
        <v>96</v>
      </c>
      <c r="D19" s="50" t="s">
        <v>96</v>
      </c>
      <c r="E19" s="17" t="s">
        <v>234</v>
      </c>
      <c r="F19" s="60" t="s">
        <v>471</v>
      </c>
      <c r="G19" s="82" t="s">
        <v>96</v>
      </c>
      <c r="H19" s="134" t="s">
        <v>96</v>
      </c>
      <c r="I19" s="57" t="s">
        <v>96</v>
      </c>
      <c r="J19" s="17" t="s">
        <v>96</v>
      </c>
      <c r="K19" s="57" t="s">
        <v>96</v>
      </c>
      <c r="L19" s="85" t="s">
        <v>96</v>
      </c>
      <c r="M19" s="17" t="s">
        <v>96</v>
      </c>
      <c r="N19" s="85" t="s">
        <v>96</v>
      </c>
      <c r="O19" s="57" t="s">
        <v>96</v>
      </c>
      <c r="P19" s="115" t="s">
        <v>96</v>
      </c>
      <c r="Q19" s="57" t="s">
        <v>96</v>
      </c>
      <c r="R19" s="115" t="s">
        <v>96</v>
      </c>
      <c r="S19" s="17" t="s">
        <v>96</v>
      </c>
      <c r="T19" s="119" t="s">
        <v>591</v>
      </c>
      <c r="U19" s="17" t="s">
        <v>96</v>
      </c>
      <c r="V19" s="17" t="s">
        <v>96</v>
      </c>
      <c r="W19" s="17" t="s">
        <v>96</v>
      </c>
      <c r="X19" s="57" t="s">
        <v>96</v>
      </c>
      <c r="Y19" s="17" t="s">
        <v>96</v>
      </c>
      <c r="Z19" s="17" t="s">
        <v>234</v>
      </c>
      <c r="AA19" s="119" t="s">
        <v>471</v>
      </c>
      <c r="AB19" s="63" t="s">
        <v>602</v>
      </c>
      <c r="AC19" s="57" t="s">
        <v>234</v>
      </c>
      <c r="AD19" s="17" t="s">
        <v>96</v>
      </c>
      <c r="AE19" s="73" t="s">
        <v>96</v>
      </c>
      <c r="AF19" s="73" t="s">
        <v>96</v>
      </c>
      <c r="AG19" s="17" t="s">
        <v>96</v>
      </c>
      <c r="AH19" s="116" t="s">
        <v>96</v>
      </c>
      <c r="AI19" s="135" t="s">
        <v>96</v>
      </c>
      <c r="AJ19" s="114" t="s">
        <v>96</v>
      </c>
      <c r="AK19" s="154" t="s">
        <v>96</v>
      </c>
    </row>
    <row r="20" spans="1:37" ht="30" x14ac:dyDescent="0.25">
      <c r="A20" s="63" t="s">
        <v>576</v>
      </c>
      <c r="B20" s="57" t="s">
        <v>100</v>
      </c>
      <c r="C20" s="57" t="s">
        <v>100</v>
      </c>
      <c r="D20" s="50" t="s">
        <v>29</v>
      </c>
      <c r="E20" s="50" t="s">
        <v>100</v>
      </c>
      <c r="F20" s="50" t="s">
        <v>100</v>
      </c>
      <c r="G20" s="82" t="s">
        <v>100</v>
      </c>
      <c r="H20" s="134" t="s">
        <v>332</v>
      </c>
      <c r="I20" s="17" t="s">
        <v>576</v>
      </c>
      <c r="J20" s="17" t="s">
        <v>29</v>
      </c>
      <c r="K20" s="57" t="s">
        <v>379</v>
      </c>
      <c r="L20" s="57" t="s">
        <v>100</v>
      </c>
      <c r="M20" s="118" t="s">
        <v>379</v>
      </c>
      <c r="N20" s="57" t="s">
        <v>100</v>
      </c>
      <c r="O20" s="57" t="s">
        <v>332</v>
      </c>
      <c r="P20" s="115" t="s">
        <v>379</v>
      </c>
      <c r="Q20" s="57" t="s">
        <v>100</v>
      </c>
      <c r="R20" s="115" t="s">
        <v>100</v>
      </c>
      <c r="S20" s="17" t="s">
        <v>577</v>
      </c>
      <c r="T20" s="17" t="s">
        <v>100</v>
      </c>
      <c r="U20" s="17" t="s">
        <v>29</v>
      </c>
      <c r="V20" s="17" t="s">
        <v>29</v>
      </c>
      <c r="W20" s="17" t="s">
        <v>29</v>
      </c>
      <c r="X20" s="57" t="s">
        <v>100</v>
      </c>
      <c r="Y20" s="118" t="s">
        <v>379</v>
      </c>
      <c r="Z20" s="63" t="s">
        <v>576</v>
      </c>
      <c r="AA20" s="17" t="s">
        <v>287</v>
      </c>
      <c r="AB20" s="63" t="s">
        <v>576</v>
      </c>
      <c r="AC20" s="17" t="s">
        <v>379</v>
      </c>
      <c r="AD20" s="63" t="s">
        <v>576</v>
      </c>
      <c r="AE20" s="73" t="s">
        <v>100</v>
      </c>
      <c r="AF20" s="117" t="s">
        <v>576</v>
      </c>
      <c r="AG20" s="17" t="s">
        <v>100</v>
      </c>
      <c r="AH20" s="116" t="s">
        <v>29</v>
      </c>
      <c r="AI20" s="135" t="s">
        <v>100</v>
      </c>
      <c r="AJ20" s="114" t="s">
        <v>576</v>
      </c>
      <c r="AK20" s="155" t="s">
        <v>577</v>
      </c>
    </row>
    <row r="21" spans="1:37" x14ac:dyDescent="0.25">
      <c r="A21" s="57" t="s">
        <v>575</v>
      </c>
      <c r="B21" s="88" t="s">
        <v>595</v>
      </c>
      <c r="C21" s="88" t="s">
        <v>35</v>
      </c>
      <c r="D21" s="17" t="s">
        <v>289</v>
      </c>
      <c r="E21" s="53" t="s">
        <v>35</v>
      </c>
      <c r="F21" s="53" t="s">
        <v>35</v>
      </c>
      <c r="G21" s="82" t="s">
        <v>595</v>
      </c>
      <c r="H21" s="134" t="s">
        <v>35</v>
      </c>
      <c r="I21" s="88" t="s">
        <v>575</v>
      </c>
      <c r="J21" s="17" t="s">
        <v>289</v>
      </c>
      <c r="K21" s="88" t="s">
        <v>575</v>
      </c>
      <c r="L21" s="17" t="s">
        <v>35</v>
      </c>
      <c r="M21" s="85" t="s">
        <v>35</v>
      </c>
      <c r="N21" s="17" t="s">
        <v>289</v>
      </c>
      <c r="O21" s="88" t="s">
        <v>35</v>
      </c>
      <c r="P21" s="115" t="s">
        <v>575</v>
      </c>
      <c r="Q21" s="17" t="s">
        <v>35</v>
      </c>
      <c r="R21" s="53" t="s">
        <v>35</v>
      </c>
      <c r="S21" s="57" t="s">
        <v>575</v>
      </c>
      <c r="T21" s="85" t="s">
        <v>35</v>
      </c>
      <c r="U21" s="85" t="s">
        <v>35</v>
      </c>
      <c r="V21" s="17" t="s">
        <v>289</v>
      </c>
      <c r="W21" s="85" t="s">
        <v>35</v>
      </c>
      <c r="X21" s="17" t="s">
        <v>35</v>
      </c>
      <c r="Y21" s="55" t="s">
        <v>595</v>
      </c>
      <c r="Z21" s="17" t="s">
        <v>289</v>
      </c>
      <c r="AA21" s="85" t="s">
        <v>35</v>
      </c>
      <c r="AB21" s="55" t="s">
        <v>553</v>
      </c>
      <c r="AC21" s="17" t="s">
        <v>581</v>
      </c>
      <c r="AD21" s="17" t="s">
        <v>289</v>
      </c>
      <c r="AE21" s="73" t="s">
        <v>35</v>
      </c>
      <c r="AF21" s="55" t="s">
        <v>553</v>
      </c>
      <c r="AG21" s="85" t="s">
        <v>35</v>
      </c>
      <c r="AH21" s="123" t="s">
        <v>553</v>
      </c>
      <c r="AI21" s="135" t="s">
        <v>595</v>
      </c>
      <c r="AJ21" s="114" t="s">
        <v>289</v>
      </c>
      <c r="AK21" s="159" t="s">
        <v>575</v>
      </c>
    </row>
    <row r="22" spans="1:37" x14ac:dyDescent="0.25">
      <c r="A22" s="17" t="s">
        <v>582</v>
      </c>
      <c r="B22" s="17" t="s">
        <v>501</v>
      </c>
      <c r="C22" s="17" t="s">
        <v>568</v>
      </c>
      <c r="D22" s="17" t="s">
        <v>582</v>
      </c>
      <c r="E22" s="17" t="s">
        <v>582</v>
      </c>
      <c r="F22" s="17" t="s">
        <v>582</v>
      </c>
      <c r="G22" s="82" t="s">
        <v>566</v>
      </c>
      <c r="H22" s="134" t="s">
        <v>501</v>
      </c>
      <c r="I22" s="17" t="s">
        <v>501</v>
      </c>
      <c r="J22" s="57" t="s">
        <v>604</v>
      </c>
      <c r="K22" s="17" t="s">
        <v>582</v>
      </c>
      <c r="L22" s="57" t="s">
        <v>582</v>
      </c>
      <c r="M22" s="17" t="s">
        <v>582</v>
      </c>
      <c r="N22" s="57" t="s">
        <v>566</v>
      </c>
      <c r="O22" s="17" t="s">
        <v>501</v>
      </c>
      <c r="P22" s="115" t="s">
        <v>566</v>
      </c>
      <c r="Q22" s="17" t="s">
        <v>501</v>
      </c>
      <c r="R22" s="147" t="s">
        <v>604</v>
      </c>
      <c r="S22" s="57" t="s">
        <v>604</v>
      </c>
      <c r="T22" s="114" t="s">
        <v>501</v>
      </c>
      <c r="U22" s="57" t="s">
        <v>566</v>
      </c>
      <c r="V22" s="114" t="s">
        <v>501</v>
      </c>
      <c r="W22" s="57" t="s">
        <v>566</v>
      </c>
      <c r="X22" s="57" t="s">
        <v>604</v>
      </c>
      <c r="Y22" s="17" t="s">
        <v>582</v>
      </c>
      <c r="Z22" s="57" t="s">
        <v>566</v>
      </c>
      <c r="AA22" s="57" t="s">
        <v>566</v>
      </c>
      <c r="AB22" s="57" t="s">
        <v>566</v>
      </c>
      <c r="AC22" s="57" t="s">
        <v>604</v>
      </c>
      <c r="AD22" s="114" t="s">
        <v>501</v>
      </c>
      <c r="AE22" s="73" t="s">
        <v>582</v>
      </c>
      <c r="AF22" s="117" t="s">
        <v>582</v>
      </c>
      <c r="AG22" s="57" t="s">
        <v>568</v>
      </c>
      <c r="AH22" s="124" t="s">
        <v>566</v>
      </c>
      <c r="AI22" s="135" t="s">
        <v>501</v>
      </c>
      <c r="AJ22" s="114" t="s">
        <v>566</v>
      </c>
      <c r="AK22" s="159" t="s">
        <v>568</v>
      </c>
    </row>
    <row r="23" spans="1:37" x14ac:dyDescent="0.25">
      <c r="A23" s="119" t="s">
        <v>538</v>
      </c>
      <c r="B23" s="57" t="s">
        <v>102</v>
      </c>
      <c r="C23" s="57" t="s">
        <v>538</v>
      </c>
      <c r="D23" s="50" t="s">
        <v>102</v>
      </c>
      <c r="E23" s="50" t="s">
        <v>102</v>
      </c>
      <c r="F23" s="50" t="s">
        <v>102</v>
      </c>
      <c r="G23" s="82" t="s">
        <v>538</v>
      </c>
      <c r="H23" s="134" t="s">
        <v>102</v>
      </c>
      <c r="I23" s="57" t="s">
        <v>538</v>
      </c>
      <c r="J23" s="57" t="s">
        <v>538</v>
      </c>
      <c r="K23" s="57" t="s">
        <v>102</v>
      </c>
      <c r="L23" s="57" t="s">
        <v>538</v>
      </c>
      <c r="M23" s="17" t="s">
        <v>578</v>
      </c>
      <c r="N23" s="57" t="s">
        <v>102</v>
      </c>
      <c r="O23" s="57" t="s">
        <v>102</v>
      </c>
      <c r="P23" s="115" t="s">
        <v>102</v>
      </c>
      <c r="Q23" s="57" t="s">
        <v>538</v>
      </c>
      <c r="R23" s="115" t="s">
        <v>102</v>
      </c>
      <c r="S23" s="114" t="s">
        <v>579</v>
      </c>
      <c r="T23" s="119" t="s">
        <v>538</v>
      </c>
      <c r="U23" s="17" t="s">
        <v>102</v>
      </c>
      <c r="V23" s="119" t="s">
        <v>538</v>
      </c>
      <c r="W23" s="17" t="s">
        <v>102</v>
      </c>
      <c r="X23" s="57" t="s">
        <v>102</v>
      </c>
      <c r="Y23" s="119" t="s">
        <v>538</v>
      </c>
      <c r="Z23" s="17" t="s">
        <v>102</v>
      </c>
      <c r="AA23" s="119" t="s">
        <v>538</v>
      </c>
      <c r="AB23" s="17" t="s">
        <v>102</v>
      </c>
      <c r="AC23" s="57" t="s">
        <v>578</v>
      </c>
      <c r="AD23" s="17" t="s">
        <v>102</v>
      </c>
      <c r="AE23" s="136" t="s">
        <v>538</v>
      </c>
      <c r="AF23" s="121" t="s">
        <v>538</v>
      </c>
      <c r="AG23" s="17" t="s">
        <v>102</v>
      </c>
      <c r="AH23" s="122" t="s">
        <v>538</v>
      </c>
      <c r="AI23" s="135" t="s">
        <v>102</v>
      </c>
      <c r="AJ23" s="114" t="s">
        <v>260</v>
      </c>
      <c r="AK23" s="156" t="s">
        <v>579</v>
      </c>
    </row>
    <row r="24" spans="1:37" ht="30" x14ac:dyDescent="0.25">
      <c r="A24" s="57" t="s">
        <v>574</v>
      </c>
      <c r="B24" s="57" t="s">
        <v>484</v>
      </c>
      <c r="C24" s="88" t="s">
        <v>570</v>
      </c>
      <c r="D24" s="57" t="s">
        <v>484</v>
      </c>
      <c r="E24" s="54" t="s">
        <v>570</v>
      </c>
      <c r="F24" s="57" t="s">
        <v>404</v>
      </c>
      <c r="G24" s="82" t="s">
        <v>554</v>
      </c>
      <c r="H24" s="134" t="s">
        <v>574</v>
      </c>
      <c r="I24" s="88" t="s">
        <v>574</v>
      </c>
      <c r="J24" s="85" t="s">
        <v>570</v>
      </c>
      <c r="K24" s="88" t="s">
        <v>484</v>
      </c>
      <c r="L24" s="88" t="s">
        <v>404</v>
      </c>
      <c r="M24" s="57" t="s">
        <v>404</v>
      </c>
      <c r="N24" s="57" t="s">
        <v>484</v>
      </c>
      <c r="O24" s="88" t="s">
        <v>484</v>
      </c>
      <c r="P24" s="115" t="s">
        <v>404</v>
      </c>
      <c r="Q24" s="57" t="s">
        <v>484</v>
      </c>
      <c r="R24" s="147" t="s">
        <v>404</v>
      </c>
      <c r="S24" s="57" t="s">
        <v>574</v>
      </c>
      <c r="T24" s="57" t="s">
        <v>404</v>
      </c>
      <c r="U24" s="57" t="s">
        <v>484</v>
      </c>
      <c r="V24" s="63" t="s">
        <v>570</v>
      </c>
      <c r="W24" s="57" t="s">
        <v>484</v>
      </c>
      <c r="X24" s="57" t="s">
        <v>404</v>
      </c>
      <c r="Y24" s="57" t="s">
        <v>484</v>
      </c>
      <c r="Z24" s="63" t="s">
        <v>570</v>
      </c>
      <c r="AA24" s="57" t="s">
        <v>404</v>
      </c>
      <c r="AB24" s="57" t="s">
        <v>404</v>
      </c>
      <c r="AC24" s="57" t="s">
        <v>551</v>
      </c>
      <c r="AD24" s="57" t="s">
        <v>574</v>
      </c>
      <c r="AE24" s="74" t="s">
        <v>404</v>
      </c>
      <c r="AF24" s="117" t="s">
        <v>570</v>
      </c>
      <c r="AG24" s="57" t="s">
        <v>484</v>
      </c>
      <c r="AH24" s="124" t="s">
        <v>404</v>
      </c>
      <c r="AI24" s="135" t="s">
        <v>570</v>
      </c>
      <c r="AJ24" s="114" t="s">
        <v>570</v>
      </c>
      <c r="AK24" s="159" t="s">
        <v>404</v>
      </c>
    </row>
    <row r="25" spans="1:37" ht="30" x14ac:dyDescent="0.25">
      <c r="A25" s="17" t="s">
        <v>217</v>
      </c>
      <c r="B25" s="57" t="s">
        <v>279</v>
      </c>
      <c r="C25" s="57" t="s">
        <v>279</v>
      </c>
      <c r="D25" s="57" t="s">
        <v>279</v>
      </c>
      <c r="E25" s="138" t="s">
        <v>580</v>
      </c>
      <c r="F25" s="50" t="s">
        <v>101</v>
      </c>
      <c r="G25" s="82" t="s">
        <v>217</v>
      </c>
      <c r="H25" s="134" t="s">
        <v>101</v>
      </c>
      <c r="I25" s="85" t="s">
        <v>101</v>
      </c>
      <c r="J25" s="17" t="s">
        <v>101</v>
      </c>
      <c r="K25" s="57" t="s">
        <v>101</v>
      </c>
      <c r="L25" s="85" t="s">
        <v>580</v>
      </c>
      <c r="M25" s="114" t="s">
        <v>580</v>
      </c>
      <c r="N25" s="17" t="s">
        <v>279</v>
      </c>
      <c r="O25" s="57" t="s">
        <v>217</v>
      </c>
      <c r="P25" s="115" t="s">
        <v>626</v>
      </c>
      <c r="Q25" s="17" t="s">
        <v>279</v>
      </c>
      <c r="R25" s="115" t="s">
        <v>101</v>
      </c>
      <c r="S25" s="137" t="s">
        <v>454</v>
      </c>
      <c r="T25" s="17" t="s">
        <v>279</v>
      </c>
      <c r="U25" s="114" t="s">
        <v>580</v>
      </c>
      <c r="V25" s="17" t="s">
        <v>217</v>
      </c>
      <c r="W25" s="114" t="s">
        <v>580</v>
      </c>
      <c r="X25" s="17" t="s">
        <v>279</v>
      </c>
      <c r="Y25" s="17" t="s">
        <v>101</v>
      </c>
      <c r="Z25" s="137" t="s">
        <v>454</v>
      </c>
      <c r="AA25" s="17" t="s">
        <v>217</v>
      </c>
      <c r="AB25" s="17" t="s">
        <v>101</v>
      </c>
      <c r="AC25" s="85" t="s">
        <v>217</v>
      </c>
      <c r="AD25" s="114" t="s">
        <v>580</v>
      </c>
      <c r="AE25" s="73" t="s">
        <v>101</v>
      </c>
      <c r="AF25" s="117" t="s">
        <v>580</v>
      </c>
      <c r="AG25" s="17" t="s">
        <v>101</v>
      </c>
      <c r="AH25" s="116" t="s">
        <v>101</v>
      </c>
      <c r="AI25" s="135" t="s">
        <v>101</v>
      </c>
      <c r="AJ25" s="114" t="s">
        <v>217</v>
      </c>
      <c r="AK25" s="156" t="s">
        <v>279</v>
      </c>
    </row>
    <row r="26" spans="1:37" ht="30.75" thickBot="1" x14ac:dyDescent="0.3">
      <c r="A26" s="17" t="s">
        <v>112</v>
      </c>
      <c r="B26" s="17" t="s">
        <v>410</v>
      </c>
      <c r="C26" s="17" t="s">
        <v>112</v>
      </c>
      <c r="D26" s="17" t="s">
        <v>112</v>
      </c>
      <c r="E26" s="50" t="s">
        <v>124</v>
      </c>
      <c r="F26" s="63" t="s">
        <v>598</v>
      </c>
      <c r="G26" s="82" t="s">
        <v>410</v>
      </c>
      <c r="H26" s="134" t="s">
        <v>280</v>
      </c>
      <c r="I26" s="17" t="s">
        <v>410</v>
      </c>
      <c r="J26" s="93" t="s">
        <v>112</v>
      </c>
      <c r="K26" s="17" t="s">
        <v>410</v>
      </c>
      <c r="L26" s="17" t="s">
        <v>112</v>
      </c>
      <c r="M26" s="118" t="s">
        <v>410</v>
      </c>
      <c r="N26" s="94" t="s">
        <v>280</v>
      </c>
      <c r="O26" s="17" t="s">
        <v>280</v>
      </c>
      <c r="P26" s="115" t="s">
        <v>627</v>
      </c>
      <c r="Q26" s="17" t="s">
        <v>410</v>
      </c>
      <c r="R26" s="115" t="s">
        <v>112</v>
      </c>
      <c r="S26" s="17" t="s">
        <v>280</v>
      </c>
      <c r="T26" s="17" t="s">
        <v>280</v>
      </c>
      <c r="U26" s="17" t="s">
        <v>280</v>
      </c>
      <c r="V26" s="17" t="s">
        <v>112</v>
      </c>
      <c r="W26" s="17" t="s">
        <v>280</v>
      </c>
      <c r="X26" s="118" t="s">
        <v>410</v>
      </c>
      <c r="Y26" s="17" t="s">
        <v>112</v>
      </c>
      <c r="Z26" s="118" t="s">
        <v>606</v>
      </c>
      <c r="AA26" s="118" t="s">
        <v>410</v>
      </c>
      <c r="AB26" s="17" t="s">
        <v>280</v>
      </c>
      <c r="AC26" s="17" t="s">
        <v>112</v>
      </c>
      <c r="AD26" s="17" t="s">
        <v>124</v>
      </c>
      <c r="AE26" s="91" t="s">
        <v>606</v>
      </c>
      <c r="AF26" s="117" t="s">
        <v>112</v>
      </c>
      <c r="AG26" s="17" t="s">
        <v>280</v>
      </c>
      <c r="AH26" s="125" t="s">
        <v>410</v>
      </c>
      <c r="AI26" s="135" t="s">
        <v>280</v>
      </c>
      <c r="AJ26" s="114" t="s">
        <v>124</v>
      </c>
      <c r="AK26" s="157" t="s">
        <v>410</v>
      </c>
    </row>
    <row r="27" spans="1:37" ht="30.75" thickBot="1" x14ac:dyDescent="0.3">
      <c r="A27" s="17" t="s">
        <v>123</v>
      </c>
      <c r="B27" s="92" t="s">
        <v>123</v>
      </c>
      <c r="C27" s="93" t="s">
        <v>600</v>
      </c>
      <c r="D27" s="60" t="s">
        <v>597</v>
      </c>
      <c r="E27" s="60" t="s">
        <v>597</v>
      </c>
      <c r="F27" s="50" t="s">
        <v>123</v>
      </c>
      <c r="G27" s="95" t="s">
        <v>123</v>
      </c>
      <c r="H27" s="134" t="s">
        <v>123</v>
      </c>
      <c r="I27" s="93" t="s">
        <v>123</v>
      </c>
      <c r="J27" s="96" t="s">
        <v>597</v>
      </c>
      <c r="K27" s="92" t="s">
        <v>123</v>
      </c>
      <c r="L27" s="93" t="s">
        <v>597</v>
      </c>
      <c r="M27" s="17" t="s">
        <v>123</v>
      </c>
      <c r="N27" s="92" t="s">
        <v>600</v>
      </c>
      <c r="O27" s="92" t="s">
        <v>123</v>
      </c>
      <c r="P27" s="115" t="s">
        <v>628</v>
      </c>
      <c r="Q27" s="92" t="s">
        <v>123</v>
      </c>
      <c r="R27" s="115" t="s">
        <v>123</v>
      </c>
      <c r="S27" s="119" t="s">
        <v>597</v>
      </c>
      <c r="T27" s="17" t="s">
        <v>123</v>
      </c>
      <c r="U27" s="17" t="s">
        <v>123</v>
      </c>
      <c r="V27" s="119" t="s">
        <v>597</v>
      </c>
      <c r="W27" s="17" t="s">
        <v>123</v>
      </c>
      <c r="X27" s="119" t="s">
        <v>597</v>
      </c>
      <c r="Y27" s="17" t="s">
        <v>123</v>
      </c>
      <c r="Z27" s="137" t="s">
        <v>600</v>
      </c>
      <c r="AA27" s="137" t="s">
        <v>600</v>
      </c>
      <c r="AB27" s="119" t="s">
        <v>597</v>
      </c>
      <c r="AC27" s="93" t="s">
        <v>262</v>
      </c>
      <c r="AD27" s="17" t="s">
        <v>123</v>
      </c>
      <c r="AE27" s="136" t="s">
        <v>597</v>
      </c>
      <c r="AF27" s="121" t="s">
        <v>597</v>
      </c>
      <c r="AG27" s="137" t="s">
        <v>600</v>
      </c>
      <c r="AH27" s="116" t="s">
        <v>123</v>
      </c>
      <c r="AI27" s="135" t="s">
        <v>123</v>
      </c>
      <c r="AJ27" s="114" t="s">
        <v>262</v>
      </c>
      <c r="AK27" s="154" t="s">
        <v>123</v>
      </c>
    </row>
    <row r="28" spans="1:37" ht="15.75" thickBot="1" x14ac:dyDescent="0.3">
      <c r="A28" s="69" t="s">
        <v>45</v>
      </c>
      <c r="B28" s="96" t="s">
        <v>269</v>
      </c>
      <c r="C28" s="97" t="s">
        <v>45</v>
      </c>
      <c r="D28" s="69" t="s">
        <v>45</v>
      </c>
      <c r="E28" s="65" t="s">
        <v>558</v>
      </c>
      <c r="F28" s="64" t="s">
        <v>49</v>
      </c>
      <c r="G28" s="98" t="s">
        <v>45</v>
      </c>
      <c r="H28" s="134" t="s">
        <v>269</v>
      </c>
      <c r="I28" s="97" t="s">
        <v>45</v>
      </c>
      <c r="J28" s="17" t="s">
        <v>45</v>
      </c>
      <c r="K28" s="97" t="s">
        <v>558</v>
      </c>
      <c r="L28" s="96" t="s">
        <v>558</v>
      </c>
      <c r="M28" s="67" t="s">
        <v>269</v>
      </c>
      <c r="N28" s="96" t="s">
        <v>45</v>
      </c>
      <c r="O28" s="97" t="s">
        <v>49</v>
      </c>
      <c r="P28" s="115" t="s">
        <v>49</v>
      </c>
      <c r="Q28" s="96" t="s">
        <v>558</v>
      </c>
      <c r="R28" s="150" t="s">
        <v>558</v>
      </c>
      <c r="S28" s="69" t="s">
        <v>45</v>
      </c>
      <c r="T28" s="17" t="s">
        <v>558</v>
      </c>
      <c r="U28" s="69" t="s">
        <v>558</v>
      </c>
      <c r="V28" s="69" t="s">
        <v>45</v>
      </c>
      <c r="W28" s="69" t="s">
        <v>558</v>
      </c>
      <c r="X28" s="96" t="s">
        <v>558</v>
      </c>
      <c r="Y28" s="64" t="s">
        <v>49</v>
      </c>
      <c r="Z28" s="69" t="s">
        <v>547</v>
      </c>
      <c r="AA28" s="69" t="s">
        <v>45</v>
      </c>
      <c r="AB28" s="69" t="s">
        <v>45</v>
      </c>
      <c r="AC28" s="96" t="s">
        <v>45</v>
      </c>
      <c r="AD28" s="67" t="s">
        <v>269</v>
      </c>
      <c r="AE28" s="75" t="s">
        <v>558</v>
      </c>
      <c r="AF28" s="126" t="s">
        <v>45</v>
      </c>
      <c r="AG28" s="67" t="s">
        <v>269</v>
      </c>
      <c r="AH28" s="116" t="s">
        <v>45</v>
      </c>
      <c r="AI28" s="135" t="s">
        <v>269</v>
      </c>
      <c r="AJ28" s="114" t="s">
        <v>49</v>
      </c>
      <c r="AK28" s="160" t="s">
        <v>269</v>
      </c>
    </row>
    <row r="29" spans="1:37" ht="15.75" thickBot="1" x14ac:dyDescent="0.3">
      <c r="A29" s="69" t="s">
        <v>231</v>
      </c>
      <c r="B29" s="17" t="s">
        <v>51</v>
      </c>
      <c r="C29" s="57" t="s">
        <v>51</v>
      </c>
      <c r="D29" s="57" t="s">
        <v>51</v>
      </c>
      <c r="E29" s="68" t="s">
        <v>51</v>
      </c>
      <c r="F29" s="69" t="s">
        <v>231</v>
      </c>
      <c r="G29" s="82" t="s">
        <v>51</v>
      </c>
      <c r="H29" s="134" t="s">
        <v>51</v>
      </c>
      <c r="I29" s="57" t="s">
        <v>51</v>
      </c>
      <c r="J29" s="17" t="s">
        <v>51</v>
      </c>
      <c r="K29" s="57" t="s">
        <v>51</v>
      </c>
      <c r="L29" s="17" t="s">
        <v>231</v>
      </c>
      <c r="M29" s="127" t="s">
        <v>51</v>
      </c>
      <c r="N29" s="17" t="s">
        <v>231</v>
      </c>
      <c r="O29" s="57" t="s">
        <v>51</v>
      </c>
      <c r="P29" s="115" t="s">
        <v>231</v>
      </c>
      <c r="Q29" s="17" t="s">
        <v>51</v>
      </c>
      <c r="R29" s="151" t="s">
        <v>51</v>
      </c>
      <c r="S29" s="127" t="s">
        <v>51</v>
      </c>
      <c r="T29" s="17" t="s">
        <v>51</v>
      </c>
      <c r="U29" s="127" t="s">
        <v>51</v>
      </c>
      <c r="V29" s="69" t="s">
        <v>231</v>
      </c>
      <c r="W29" s="127" t="s">
        <v>51</v>
      </c>
      <c r="X29" s="116" t="s">
        <v>51</v>
      </c>
      <c r="Y29" s="127" t="s">
        <v>51</v>
      </c>
      <c r="Z29" s="69" t="s">
        <v>267</v>
      </c>
      <c r="AA29" s="69" t="s">
        <v>231</v>
      </c>
      <c r="AB29" s="69" t="s">
        <v>130</v>
      </c>
      <c r="AC29" s="69" t="s">
        <v>264</v>
      </c>
      <c r="AD29" s="69" t="s">
        <v>231</v>
      </c>
      <c r="AE29" s="75" t="s">
        <v>264</v>
      </c>
      <c r="AF29" s="126" t="s">
        <v>231</v>
      </c>
      <c r="AG29" s="127" t="s">
        <v>51</v>
      </c>
      <c r="AH29" s="116" t="s">
        <v>51</v>
      </c>
      <c r="AI29" s="135" t="s">
        <v>51</v>
      </c>
      <c r="AJ29" s="114" t="s">
        <v>51</v>
      </c>
      <c r="AK29" s="161" t="s">
        <v>51</v>
      </c>
    </row>
    <row r="30" spans="1:37" ht="15.75" thickBot="1" x14ac:dyDescent="0.3">
      <c r="A30" s="70" t="s">
        <v>563</v>
      </c>
      <c r="B30" s="17" t="s">
        <v>69</v>
      </c>
      <c r="C30" s="57" t="s">
        <v>563</v>
      </c>
      <c r="D30" s="17" t="s">
        <v>69</v>
      </c>
      <c r="E30" s="64" t="s">
        <v>561</v>
      </c>
      <c r="F30" s="65" t="s">
        <v>69</v>
      </c>
      <c r="G30" s="82" t="s">
        <v>69</v>
      </c>
      <c r="H30" s="134" t="s">
        <v>561</v>
      </c>
      <c r="I30" s="57" t="s">
        <v>72</v>
      </c>
      <c r="J30" s="77" t="s">
        <v>69</v>
      </c>
      <c r="K30" s="57" t="s">
        <v>72</v>
      </c>
      <c r="L30" s="17" t="s">
        <v>231</v>
      </c>
      <c r="M30" s="69" t="s">
        <v>69</v>
      </c>
      <c r="N30" s="17" t="s">
        <v>69</v>
      </c>
      <c r="O30" s="57" t="s">
        <v>92</v>
      </c>
      <c r="P30" s="115" t="s">
        <v>69</v>
      </c>
      <c r="Q30" s="17" t="s">
        <v>69</v>
      </c>
      <c r="R30" s="152" t="s">
        <v>72</v>
      </c>
      <c r="S30" s="69" t="s">
        <v>69</v>
      </c>
      <c r="T30" s="119" t="s">
        <v>584</v>
      </c>
      <c r="U30" s="128" t="s">
        <v>72</v>
      </c>
      <c r="V30" s="64" t="s">
        <v>561</v>
      </c>
      <c r="W30" s="128" t="s">
        <v>72</v>
      </c>
      <c r="X30" s="116" t="s">
        <v>69</v>
      </c>
      <c r="Y30" s="69" t="s">
        <v>69</v>
      </c>
      <c r="Z30" s="64" t="s">
        <v>561</v>
      </c>
      <c r="AA30" s="69" t="s">
        <v>92</v>
      </c>
      <c r="AB30" s="70" t="s">
        <v>563</v>
      </c>
      <c r="AC30" s="69" t="s">
        <v>561</v>
      </c>
      <c r="AD30" s="69" t="s">
        <v>92</v>
      </c>
      <c r="AE30" s="76" t="s">
        <v>563</v>
      </c>
      <c r="AF30" s="126" t="s">
        <v>69</v>
      </c>
      <c r="AG30" s="69" t="s">
        <v>69</v>
      </c>
      <c r="AH30" s="116" t="s">
        <v>69</v>
      </c>
      <c r="AI30" s="135" t="s">
        <v>69</v>
      </c>
      <c r="AJ30" s="114" t="s">
        <v>563</v>
      </c>
      <c r="AK30" s="162" t="s">
        <v>69</v>
      </c>
    </row>
    <row r="31" spans="1:37" ht="15.75" thickBot="1" x14ac:dyDescent="0.3">
      <c r="A31" s="129" t="s">
        <v>560</v>
      </c>
      <c r="B31" s="77" t="s">
        <v>103</v>
      </c>
      <c r="C31" s="99" t="s">
        <v>559</v>
      </c>
      <c r="D31" s="129" t="s">
        <v>560</v>
      </c>
      <c r="E31" s="140" t="s">
        <v>559</v>
      </c>
      <c r="F31" s="140" t="s">
        <v>559</v>
      </c>
      <c r="G31" s="141" t="s">
        <v>559</v>
      </c>
      <c r="H31" s="134" t="s">
        <v>559</v>
      </c>
      <c r="I31" s="99" t="s">
        <v>103</v>
      </c>
      <c r="J31" s="142" t="s">
        <v>560</v>
      </c>
      <c r="K31" s="99" t="s">
        <v>560</v>
      </c>
      <c r="L31" s="77" t="s">
        <v>559</v>
      </c>
      <c r="M31" s="143" t="s">
        <v>103</v>
      </c>
      <c r="N31" s="77" t="s">
        <v>559</v>
      </c>
      <c r="O31" s="99" t="s">
        <v>559</v>
      </c>
      <c r="P31" s="115" t="s">
        <v>560</v>
      </c>
      <c r="Q31" s="77" t="s">
        <v>560</v>
      </c>
      <c r="R31" s="153" t="s">
        <v>559</v>
      </c>
      <c r="S31" s="143" t="s">
        <v>103</v>
      </c>
      <c r="T31" s="130" t="s">
        <v>560</v>
      </c>
      <c r="U31" s="143" t="s">
        <v>103</v>
      </c>
      <c r="V31" s="66" t="s">
        <v>560</v>
      </c>
      <c r="W31" s="143" t="s">
        <v>103</v>
      </c>
      <c r="X31" s="131" t="s">
        <v>560</v>
      </c>
      <c r="Y31" s="144" t="s">
        <v>559</v>
      </c>
      <c r="Z31" s="129" t="s">
        <v>560</v>
      </c>
      <c r="AA31" s="144" t="s">
        <v>559</v>
      </c>
      <c r="AB31" s="143" t="s">
        <v>103</v>
      </c>
      <c r="AC31" s="77" t="s">
        <v>560</v>
      </c>
      <c r="AD31" s="129" t="s">
        <v>560</v>
      </c>
      <c r="AE31" s="100" t="s">
        <v>103</v>
      </c>
      <c r="AF31" s="132" t="s">
        <v>571</v>
      </c>
      <c r="AG31" s="144" t="s">
        <v>559</v>
      </c>
      <c r="AH31" s="131" t="s">
        <v>560</v>
      </c>
      <c r="AI31" s="135" t="s">
        <v>103</v>
      </c>
      <c r="AJ31" s="114" t="s">
        <v>103</v>
      </c>
      <c r="AK31" s="163" t="s">
        <v>565</v>
      </c>
    </row>
    <row r="32" spans="1:37" ht="15.75" thickBot="1" x14ac:dyDescent="0.3">
      <c r="A32" s="17" t="s">
        <v>133</v>
      </c>
      <c r="B32" s="142" t="s">
        <v>300</v>
      </c>
      <c r="C32" s="142" t="s">
        <v>133</v>
      </c>
      <c r="D32" s="142" t="s">
        <v>159</v>
      </c>
      <c r="E32" s="3" t="s">
        <v>155</v>
      </c>
      <c r="F32" s="50" t="s">
        <v>155</v>
      </c>
      <c r="G32" s="101" t="s">
        <v>303</v>
      </c>
      <c r="H32" s="134" t="s">
        <v>156</v>
      </c>
      <c r="I32" s="142" t="s">
        <v>133</v>
      </c>
      <c r="J32" s="114" t="s">
        <v>133</v>
      </c>
      <c r="K32" s="142" t="s">
        <v>155</v>
      </c>
      <c r="L32" s="142" t="s">
        <v>322</v>
      </c>
      <c r="M32" s="17" t="s">
        <v>159</v>
      </c>
      <c r="N32" s="142" t="s">
        <v>155</v>
      </c>
      <c r="O32" s="142" t="s">
        <v>155</v>
      </c>
      <c r="P32" s="115" t="s">
        <v>309</v>
      </c>
      <c r="Q32" s="142" t="s">
        <v>155</v>
      </c>
      <c r="R32" s="115" t="s">
        <v>159</v>
      </c>
      <c r="S32" s="17" t="s">
        <v>133</v>
      </c>
      <c r="T32" s="17" t="s">
        <v>155</v>
      </c>
      <c r="U32" s="17" t="s">
        <v>133</v>
      </c>
      <c r="V32" s="17" t="s">
        <v>133</v>
      </c>
      <c r="W32" s="115" t="s">
        <v>159</v>
      </c>
      <c r="X32" s="114" t="s">
        <v>155</v>
      </c>
      <c r="Y32" s="17" t="s">
        <v>133</v>
      </c>
      <c r="Z32" s="77" t="s">
        <v>623</v>
      </c>
      <c r="AA32" s="17" t="s">
        <v>155</v>
      </c>
      <c r="AB32" s="17" t="s">
        <v>133</v>
      </c>
      <c r="AC32" s="102" t="s">
        <v>615</v>
      </c>
      <c r="AD32" s="17" t="s">
        <v>158</v>
      </c>
      <c r="AE32" s="73" t="s">
        <v>155</v>
      </c>
      <c r="AF32" s="133" t="s">
        <v>133</v>
      </c>
      <c r="AG32" s="17" t="s">
        <v>314</v>
      </c>
      <c r="AH32" s="116" t="s">
        <v>155</v>
      </c>
      <c r="AI32" s="135" t="s">
        <v>314</v>
      </c>
      <c r="AJ32" s="114" t="s">
        <v>159</v>
      </c>
      <c r="AK32" s="154" t="s">
        <v>314</v>
      </c>
    </row>
    <row r="33" spans="1:37" x14ac:dyDescent="0.25">
      <c r="A33" s="17" t="s">
        <v>155</v>
      </c>
      <c r="B33" s="114" t="s">
        <v>609</v>
      </c>
      <c r="C33" s="114" t="s">
        <v>155</v>
      </c>
      <c r="D33" s="114" t="s">
        <v>155</v>
      </c>
      <c r="E33" s="3" t="s">
        <v>159</v>
      </c>
      <c r="F33" s="50" t="s">
        <v>133</v>
      </c>
      <c r="G33" s="82" t="s">
        <v>609</v>
      </c>
      <c r="H33" s="134" t="s">
        <v>624</v>
      </c>
      <c r="I33" s="114" t="s">
        <v>158</v>
      </c>
      <c r="J33" s="114" t="s">
        <v>159</v>
      </c>
      <c r="K33" s="114" t="s">
        <v>615</v>
      </c>
      <c r="L33" s="114" t="s">
        <v>317</v>
      </c>
      <c r="M33" s="17" t="s">
        <v>158</v>
      </c>
      <c r="N33" s="114" t="s">
        <v>158</v>
      </c>
      <c r="O33" s="114" t="s">
        <v>133</v>
      </c>
      <c r="P33" s="115" t="s">
        <v>158</v>
      </c>
      <c r="Q33" s="114" t="s">
        <v>314</v>
      </c>
      <c r="R33" s="115" t="s">
        <v>155</v>
      </c>
      <c r="S33" s="17" t="s">
        <v>159</v>
      </c>
      <c r="T33" s="17" t="s">
        <v>133</v>
      </c>
      <c r="U33" s="17" t="s">
        <v>314</v>
      </c>
      <c r="V33" s="17" t="s">
        <v>158</v>
      </c>
      <c r="W33" s="115" t="s">
        <v>155</v>
      </c>
      <c r="X33" s="114" t="s">
        <v>159</v>
      </c>
      <c r="Y33" s="17" t="s">
        <v>155</v>
      </c>
      <c r="Z33" s="114" t="s">
        <v>320</v>
      </c>
      <c r="AA33" s="17" t="s">
        <v>158</v>
      </c>
      <c r="AB33" s="17" t="s">
        <v>619</v>
      </c>
      <c r="AC33" s="114" t="s">
        <v>309</v>
      </c>
      <c r="AD33" s="17" t="s">
        <v>314</v>
      </c>
      <c r="AE33" s="73" t="s">
        <v>309</v>
      </c>
      <c r="AF33" s="117" t="s">
        <v>155</v>
      </c>
      <c r="AG33" s="17" t="s">
        <v>155</v>
      </c>
      <c r="AH33" s="116" t="s">
        <v>159</v>
      </c>
      <c r="AI33" s="135" t="s">
        <v>159</v>
      </c>
      <c r="AJ33" s="114" t="s">
        <v>158</v>
      </c>
      <c r="AK33" s="154" t="s">
        <v>155</v>
      </c>
    </row>
    <row r="34" spans="1:37" x14ac:dyDescent="0.25">
      <c r="A34" s="17" t="s">
        <v>314</v>
      </c>
      <c r="B34" s="114" t="s">
        <v>610</v>
      </c>
      <c r="C34" s="114" t="s">
        <v>159</v>
      </c>
      <c r="D34" s="3" t="s">
        <v>133</v>
      </c>
      <c r="E34" s="3" t="s">
        <v>133</v>
      </c>
      <c r="F34" s="50" t="s">
        <v>131</v>
      </c>
      <c r="G34" s="82" t="s">
        <v>611</v>
      </c>
      <c r="H34" s="134" t="s">
        <v>159</v>
      </c>
      <c r="I34" s="114" t="s">
        <v>155</v>
      </c>
      <c r="J34" s="139" t="s">
        <v>155</v>
      </c>
      <c r="K34" s="114" t="s">
        <v>314</v>
      </c>
      <c r="L34" s="114" t="s">
        <v>158</v>
      </c>
      <c r="M34" s="17" t="s">
        <v>155</v>
      </c>
      <c r="N34" s="114" t="s">
        <v>133</v>
      </c>
      <c r="O34" s="114" t="s">
        <v>158</v>
      </c>
      <c r="P34" s="115" t="s">
        <v>131</v>
      </c>
      <c r="Q34" s="114" t="s">
        <v>158</v>
      </c>
      <c r="R34" s="115" t="s">
        <v>133</v>
      </c>
      <c r="S34" s="17" t="s">
        <v>622</v>
      </c>
      <c r="T34" s="17" t="s">
        <v>314</v>
      </c>
      <c r="U34" s="17" t="s">
        <v>155</v>
      </c>
      <c r="V34" s="17" t="s">
        <v>314</v>
      </c>
      <c r="W34" s="115" t="s">
        <v>133</v>
      </c>
      <c r="X34" s="139" t="s">
        <v>133</v>
      </c>
      <c r="Y34" s="17" t="s">
        <v>159</v>
      </c>
      <c r="Z34" s="114" t="s">
        <v>156</v>
      </c>
      <c r="AA34" s="17" t="s">
        <v>133</v>
      </c>
      <c r="AB34" s="17" t="s">
        <v>155</v>
      </c>
      <c r="AC34" s="114" t="s">
        <v>159</v>
      </c>
      <c r="AD34" s="17" t="s">
        <v>159</v>
      </c>
      <c r="AE34" s="73" t="s">
        <v>133</v>
      </c>
      <c r="AF34" s="117" t="s">
        <v>156</v>
      </c>
      <c r="AG34" s="17" t="s">
        <v>133</v>
      </c>
      <c r="AH34" s="116" t="s">
        <v>133</v>
      </c>
      <c r="AI34" s="135" t="s">
        <v>133</v>
      </c>
      <c r="AJ34" s="114" t="s">
        <v>309</v>
      </c>
      <c r="AK34" s="154" t="s">
        <v>159</v>
      </c>
    </row>
    <row r="35" spans="1:37" s="139" customFormat="1" x14ac:dyDescent="0.25"/>
    <row r="36" spans="1:37" s="134" customFormat="1" x14ac:dyDescent="0.25"/>
    <row r="37" spans="1:37" s="134" customFormat="1" x14ac:dyDescent="0.25">
      <c r="E37" s="81" t="s">
        <v>151</v>
      </c>
      <c r="K37" s="81" t="s">
        <v>143</v>
      </c>
      <c r="X37" s="81" t="s">
        <v>162</v>
      </c>
    </row>
    <row r="38" spans="1:37" s="134" customFormat="1" x14ac:dyDescent="0.25">
      <c r="E38" s="17" t="s">
        <v>541</v>
      </c>
      <c r="K38" s="17" t="s">
        <v>425</v>
      </c>
      <c r="X38" s="17" t="s">
        <v>541</v>
      </c>
    </row>
    <row r="39" spans="1:37" s="134" customFormat="1" x14ac:dyDescent="0.25">
      <c r="D39" s="103"/>
      <c r="E39" s="17" t="s">
        <v>5</v>
      </c>
      <c r="K39" s="17" t="s">
        <v>5</v>
      </c>
      <c r="X39" s="17" t="s">
        <v>8</v>
      </c>
    </row>
    <row r="40" spans="1:37" s="134" customFormat="1" x14ac:dyDescent="0.25">
      <c r="E40" s="85" t="s">
        <v>9</v>
      </c>
      <c r="K40" s="17" t="s">
        <v>281</v>
      </c>
      <c r="X40" s="17" t="s">
        <v>128</v>
      </c>
    </row>
    <row r="41" spans="1:37" s="134" customFormat="1" x14ac:dyDescent="0.25">
      <c r="E41" s="17" t="s">
        <v>422</v>
      </c>
      <c r="K41" s="17" t="s">
        <v>427</v>
      </c>
      <c r="X41" s="114" t="s">
        <v>39</v>
      </c>
    </row>
    <row r="42" spans="1:37" s="134" customFormat="1" x14ac:dyDescent="0.25">
      <c r="E42" s="114" t="s">
        <v>44</v>
      </c>
      <c r="K42" s="85" t="s">
        <v>491</v>
      </c>
      <c r="X42" s="17" t="s">
        <v>250</v>
      </c>
    </row>
    <row r="43" spans="1:37" s="134" customFormat="1" ht="30" x14ac:dyDescent="0.25">
      <c r="E43" s="17" t="s">
        <v>215</v>
      </c>
      <c r="K43" s="85" t="s">
        <v>237</v>
      </c>
      <c r="P43" s="164" t="s">
        <v>442</v>
      </c>
      <c r="X43" s="17" t="s">
        <v>260</v>
      </c>
    </row>
    <row r="44" spans="1:37" s="134" customFormat="1" x14ac:dyDescent="0.25">
      <c r="E44" s="17" t="s">
        <v>227</v>
      </c>
      <c r="K44" s="17" t="s">
        <v>218</v>
      </c>
      <c r="X44" s="83" t="s">
        <v>61</v>
      </c>
    </row>
    <row r="45" spans="1:37" s="134" customFormat="1" x14ac:dyDescent="0.25">
      <c r="E45" s="57" t="s">
        <v>219</v>
      </c>
      <c r="K45" s="17" t="s">
        <v>67</v>
      </c>
      <c r="X45" s="86" t="s">
        <v>113</v>
      </c>
    </row>
    <row r="46" spans="1:37" s="134" customFormat="1" x14ac:dyDescent="0.25">
      <c r="E46" s="17" t="s">
        <v>19</v>
      </c>
      <c r="K46" s="17" t="s">
        <v>442</v>
      </c>
      <c r="N46" s="104"/>
      <c r="O46" s="104"/>
      <c r="P46" s="104"/>
      <c r="Q46" s="104"/>
      <c r="R46" s="104"/>
      <c r="S46" s="104"/>
      <c r="T46" s="104"/>
      <c r="U46" s="104"/>
      <c r="X46" s="17" t="s">
        <v>19</v>
      </c>
    </row>
    <row r="47" spans="1:37" s="134" customFormat="1" x14ac:dyDescent="0.25">
      <c r="E47" s="85" t="s">
        <v>251</v>
      </c>
      <c r="K47" s="17" t="s">
        <v>254</v>
      </c>
      <c r="N47" s="104"/>
      <c r="O47" s="104"/>
      <c r="P47" s="104"/>
      <c r="Q47" s="104"/>
      <c r="R47" s="104"/>
      <c r="S47" s="104"/>
      <c r="T47" s="104"/>
      <c r="U47" s="104"/>
      <c r="X47" s="17" t="s">
        <v>283</v>
      </c>
    </row>
    <row r="48" spans="1:37" s="134" customFormat="1" x14ac:dyDescent="0.25">
      <c r="E48" s="57" t="s">
        <v>238</v>
      </c>
      <c r="K48" s="57" t="s">
        <v>228</v>
      </c>
      <c r="N48" s="104"/>
      <c r="O48" s="104"/>
      <c r="P48" s="104"/>
      <c r="Q48" s="104"/>
      <c r="R48" s="104"/>
      <c r="S48" s="104"/>
      <c r="T48" s="104"/>
      <c r="U48" s="103"/>
      <c r="X48" s="57" t="s">
        <v>102</v>
      </c>
    </row>
    <row r="49" spans="5:29" s="134" customFormat="1" x14ac:dyDescent="0.25">
      <c r="E49" s="85" t="s">
        <v>96</v>
      </c>
      <c r="K49" s="85" t="s">
        <v>225</v>
      </c>
      <c r="N49" s="104"/>
      <c r="O49" s="104"/>
      <c r="P49" s="104"/>
      <c r="Q49" s="103"/>
      <c r="R49" s="103"/>
      <c r="S49" s="104"/>
      <c r="T49" s="103"/>
      <c r="U49" s="103"/>
      <c r="X49" s="57" t="s">
        <v>225</v>
      </c>
    </row>
    <row r="50" spans="5:29" s="134" customFormat="1" x14ac:dyDescent="0.25">
      <c r="E50" s="57" t="s">
        <v>253</v>
      </c>
      <c r="K50" s="57" t="s">
        <v>119</v>
      </c>
      <c r="N50" s="104"/>
      <c r="O50" s="104"/>
      <c r="P50" s="104"/>
      <c r="Q50" s="103"/>
      <c r="R50" s="103"/>
      <c r="S50" s="104"/>
      <c r="T50" s="104"/>
      <c r="U50" s="103"/>
      <c r="X50" s="17" t="s">
        <v>253</v>
      </c>
    </row>
    <row r="51" spans="5:29" s="134" customFormat="1" x14ac:dyDescent="0.25">
      <c r="E51" s="17" t="s">
        <v>160</v>
      </c>
      <c r="K51" s="17" t="s">
        <v>160</v>
      </c>
      <c r="N51" s="104"/>
      <c r="O51" s="104"/>
      <c r="P51" s="104"/>
      <c r="Q51" s="104"/>
      <c r="R51" s="104"/>
      <c r="S51" s="104"/>
      <c r="T51" s="104"/>
      <c r="U51" s="104"/>
      <c r="X51" s="114" t="s">
        <v>245</v>
      </c>
      <c r="AB51" s="94">
        <v>1</v>
      </c>
      <c r="AC51" s="84" t="s">
        <v>53</v>
      </c>
    </row>
    <row r="52" spans="5:29" s="134" customFormat="1" x14ac:dyDescent="0.25">
      <c r="E52" s="57" t="s">
        <v>390</v>
      </c>
      <c r="K52" s="57" t="s">
        <v>390</v>
      </c>
      <c r="N52" s="104"/>
      <c r="O52" s="104"/>
      <c r="P52" s="104"/>
      <c r="Q52" s="104"/>
      <c r="R52" s="104"/>
      <c r="S52" s="104"/>
      <c r="T52" s="104"/>
      <c r="U52" s="104"/>
      <c r="X52" s="89" t="s">
        <v>278</v>
      </c>
      <c r="AB52" s="105">
        <v>2</v>
      </c>
      <c r="AC52" s="73" t="s">
        <v>43</v>
      </c>
    </row>
    <row r="53" spans="5:29" s="134" customFormat="1" x14ac:dyDescent="0.25">
      <c r="E53" s="57" t="s">
        <v>260</v>
      </c>
      <c r="K53" s="57" t="s">
        <v>260</v>
      </c>
      <c r="N53" s="104"/>
      <c r="O53" s="104"/>
      <c r="P53" s="104"/>
      <c r="Q53" s="104"/>
      <c r="R53" s="104"/>
      <c r="S53" s="104"/>
      <c r="T53" s="104"/>
      <c r="U53" s="103"/>
      <c r="X53" s="57" t="s">
        <v>260</v>
      </c>
      <c r="AB53" s="105">
        <v>3</v>
      </c>
      <c r="AC53" s="73" t="s">
        <v>225</v>
      </c>
    </row>
    <row r="54" spans="5:29" s="134" customFormat="1" x14ac:dyDescent="0.25">
      <c r="E54" s="57" t="s">
        <v>415</v>
      </c>
      <c r="K54" s="88" t="s">
        <v>415</v>
      </c>
      <c r="N54" s="104"/>
      <c r="O54" s="103"/>
      <c r="P54" s="104"/>
      <c r="Q54" s="104"/>
      <c r="R54" s="103"/>
      <c r="S54" s="104"/>
      <c r="T54" s="104"/>
      <c r="U54" s="103"/>
      <c r="X54" s="57" t="s">
        <v>86</v>
      </c>
      <c r="AB54" s="105">
        <v>4</v>
      </c>
      <c r="AC54" s="73" t="s">
        <v>263</v>
      </c>
    </row>
    <row r="55" spans="5:29" s="134" customFormat="1" x14ac:dyDescent="0.25">
      <c r="E55" s="57" t="s">
        <v>217</v>
      </c>
      <c r="K55" s="85" t="s">
        <v>217</v>
      </c>
      <c r="N55" s="104"/>
      <c r="O55" s="104"/>
      <c r="P55" s="104"/>
      <c r="Q55" s="104"/>
      <c r="R55" s="103"/>
      <c r="S55" s="104"/>
      <c r="T55" s="103"/>
      <c r="U55" s="103"/>
      <c r="X55" s="114" t="s">
        <v>239</v>
      </c>
      <c r="AB55" s="105">
        <v>5</v>
      </c>
      <c r="AC55" s="73" t="s">
        <v>230</v>
      </c>
    </row>
    <row r="56" spans="5:29" s="134" customFormat="1" x14ac:dyDescent="0.25">
      <c r="E56" s="17" t="s">
        <v>280</v>
      </c>
      <c r="K56" s="17" t="s">
        <v>124</v>
      </c>
      <c r="N56" s="104"/>
      <c r="O56" s="104"/>
      <c r="P56" s="104"/>
      <c r="Q56" s="104"/>
      <c r="R56" s="103"/>
      <c r="S56" s="104"/>
      <c r="T56" s="106"/>
      <c r="U56" s="104"/>
      <c r="X56" s="17" t="s">
        <v>417</v>
      </c>
      <c r="AB56" s="105">
        <v>6</v>
      </c>
      <c r="AC56" s="73" t="s">
        <v>44</v>
      </c>
    </row>
    <row r="57" spans="5:29" s="134" customFormat="1" ht="15.75" thickBot="1" x14ac:dyDescent="0.3">
      <c r="E57" s="93" t="s">
        <v>490</v>
      </c>
      <c r="K57" s="93" t="s">
        <v>282</v>
      </c>
      <c r="N57" s="103"/>
      <c r="O57" s="103"/>
      <c r="P57" s="104"/>
      <c r="Q57" s="104"/>
      <c r="R57" s="104"/>
      <c r="S57" s="104"/>
      <c r="T57" s="104"/>
      <c r="U57" s="103"/>
      <c r="X57" s="107" t="s">
        <v>261</v>
      </c>
      <c r="AB57" s="105">
        <v>7</v>
      </c>
      <c r="AC57" s="73" t="s">
        <v>216</v>
      </c>
    </row>
    <row r="58" spans="5:29" s="134" customFormat="1" x14ac:dyDescent="0.25">
      <c r="E58" s="96" t="s">
        <v>226</v>
      </c>
      <c r="K58" s="96" t="s">
        <v>50</v>
      </c>
      <c r="N58" s="104"/>
      <c r="O58" s="104"/>
      <c r="P58" s="104"/>
      <c r="Q58" s="103"/>
      <c r="R58" s="103"/>
      <c r="S58" s="104"/>
      <c r="T58" s="106"/>
      <c r="U58" s="103"/>
      <c r="X58" s="96" t="s">
        <v>51</v>
      </c>
      <c r="AB58" s="105">
        <v>8</v>
      </c>
      <c r="AC58" s="73" t="s">
        <v>110</v>
      </c>
    </row>
    <row r="59" spans="5:29" s="134" customFormat="1" x14ac:dyDescent="0.25">
      <c r="E59" s="57" t="s">
        <v>45</v>
      </c>
      <c r="K59" s="17" t="s">
        <v>45</v>
      </c>
      <c r="N59" s="104"/>
      <c r="O59" s="104"/>
      <c r="P59" s="104"/>
      <c r="Q59" s="104"/>
      <c r="R59" s="104"/>
      <c r="S59" s="104"/>
      <c r="T59" s="104"/>
      <c r="U59" s="104"/>
      <c r="X59" s="83" t="s">
        <v>45</v>
      </c>
      <c r="AB59" s="105">
        <v>9</v>
      </c>
      <c r="AC59" s="136" t="s">
        <v>590</v>
      </c>
    </row>
    <row r="60" spans="5:29" s="134" customFormat="1" x14ac:dyDescent="0.25">
      <c r="E60" s="17" t="s">
        <v>130</v>
      </c>
      <c r="K60" s="17" t="s">
        <v>130</v>
      </c>
      <c r="N60" s="104"/>
      <c r="O60" s="103"/>
      <c r="P60" s="104"/>
      <c r="Q60" s="104"/>
      <c r="R60" s="104"/>
      <c r="S60" s="104"/>
      <c r="T60" s="104"/>
      <c r="U60" s="103"/>
      <c r="X60" s="17" t="s">
        <v>448</v>
      </c>
      <c r="AB60" s="105">
        <v>10</v>
      </c>
      <c r="AC60" s="136" t="s">
        <v>475</v>
      </c>
    </row>
    <row r="61" spans="5:29" s="134" customFormat="1" ht="15.75" thickBot="1" x14ac:dyDescent="0.3">
      <c r="E61" s="77" t="s">
        <v>265</v>
      </c>
      <c r="K61" s="77" t="s">
        <v>265</v>
      </c>
      <c r="N61" s="104"/>
      <c r="O61" s="104"/>
      <c r="P61" s="104"/>
      <c r="Q61" s="106"/>
      <c r="R61" s="104"/>
      <c r="S61" s="104"/>
      <c r="T61" s="104"/>
      <c r="U61" s="103"/>
      <c r="X61" s="77" t="s">
        <v>265</v>
      </c>
      <c r="AB61" s="105">
        <v>11</v>
      </c>
      <c r="AC61" s="73" t="s">
        <v>358</v>
      </c>
    </row>
    <row r="62" spans="5:29" s="134" customFormat="1" x14ac:dyDescent="0.25">
      <c r="E62" s="142" t="s">
        <v>309</v>
      </c>
      <c r="K62" s="142" t="s">
        <v>303</v>
      </c>
      <c r="N62" s="106"/>
      <c r="O62" s="104"/>
      <c r="P62" s="104"/>
      <c r="Q62" s="103"/>
      <c r="R62" s="103"/>
      <c r="S62" s="104"/>
      <c r="T62" s="106"/>
      <c r="U62" s="103"/>
      <c r="X62" s="142" t="s">
        <v>133</v>
      </c>
      <c r="AB62" s="105">
        <v>12</v>
      </c>
      <c r="AC62" s="73" t="s">
        <v>96</v>
      </c>
    </row>
    <row r="63" spans="5:29" s="134" customFormat="1" x14ac:dyDescent="0.25">
      <c r="E63" s="114" t="s">
        <v>308</v>
      </c>
      <c r="K63" s="114" t="s">
        <v>307</v>
      </c>
      <c r="N63" s="104"/>
      <c r="O63" s="104"/>
      <c r="P63" s="104"/>
      <c r="Q63" s="103"/>
      <c r="R63" s="103"/>
      <c r="S63" s="104"/>
      <c r="T63" s="104"/>
      <c r="U63" s="104"/>
      <c r="X63" s="114" t="s">
        <v>305</v>
      </c>
      <c r="AB63" s="105">
        <v>13</v>
      </c>
      <c r="AC63" s="73" t="s">
        <v>100</v>
      </c>
    </row>
    <row r="64" spans="5:29" s="134" customFormat="1" x14ac:dyDescent="0.25">
      <c r="E64" s="114" t="s">
        <v>155</v>
      </c>
      <c r="K64" s="114" t="s">
        <v>308</v>
      </c>
      <c r="N64" s="104"/>
      <c r="O64" s="104"/>
      <c r="P64" s="104"/>
      <c r="Q64" s="104"/>
      <c r="R64" s="103"/>
      <c r="S64" s="104"/>
      <c r="T64" s="104"/>
      <c r="U64" s="103"/>
      <c r="X64" s="114" t="s">
        <v>306</v>
      </c>
      <c r="AB64" s="105">
        <v>14</v>
      </c>
      <c r="AC64" s="73" t="s">
        <v>35</v>
      </c>
    </row>
    <row r="65" spans="5:29" s="134" customFormat="1" x14ac:dyDescent="0.25">
      <c r="N65" s="103"/>
      <c r="O65" s="103"/>
      <c r="P65" s="104"/>
      <c r="Q65" s="104"/>
      <c r="R65" s="103"/>
      <c r="S65" s="104"/>
      <c r="T65" s="104"/>
      <c r="U65" s="104"/>
      <c r="AB65" s="105">
        <v>15</v>
      </c>
      <c r="AC65" s="73" t="s">
        <v>582</v>
      </c>
    </row>
    <row r="66" spans="5:29" s="134" customFormat="1" x14ac:dyDescent="0.25">
      <c r="N66" s="104"/>
      <c r="O66" s="104"/>
      <c r="P66" s="104"/>
      <c r="Q66" s="104"/>
      <c r="R66" s="104"/>
      <c r="S66" s="104"/>
      <c r="T66" s="104"/>
      <c r="U66" s="104"/>
      <c r="AB66" s="105">
        <v>16</v>
      </c>
      <c r="AC66" s="136" t="s">
        <v>538</v>
      </c>
    </row>
    <row r="67" spans="5:29" s="134" customFormat="1" x14ac:dyDescent="0.25">
      <c r="E67" s="81" t="s">
        <v>533</v>
      </c>
      <c r="K67" s="81" t="s">
        <v>146</v>
      </c>
      <c r="N67" s="104"/>
      <c r="O67" s="103"/>
      <c r="P67" s="104"/>
      <c r="Q67" s="106"/>
      <c r="R67" s="104"/>
      <c r="S67" s="104"/>
      <c r="T67" s="106"/>
      <c r="U67" s="104"/>
      <c r="X67" s="81" t="s">
        <v>142</v>
      </c>
      <c r="AB67" s="105">
        <v>17</v>
      </c>
      <c r="AC67" s="74" t="s">
        <v>404</v>
      </c>
    </row>
    <row r="68" spans="5:29" s="134" customFormat="1" x14ac:dyDescent="0.25">
      <c r="E68" s="82" t="s">
        <v>211</v>
      </c>
      <c r="K68" s="17" t="s">
        <v>211</v>
      </c>
      <c r="N68" s="103"/>
      <c r="O68" s="103"/>
      <c r="P68" s="104"/>
      <c r="Q68" s="106"/>
      <c r="R68" s="103"/>
      <c r="S68" s="104"/>
      <c r="T68" s="106"/>
      <c r="U68" s="103"/>
      <c r="X68" s="83" t="s">
        <v>211</v>
      </c>
      <c r="AB68" s="105">
        <v>18</v>
      </c>
      <c r="AC68" s="73" t="s">
        <v>101</v>
      </c>
    </row>
    <row r="69" spans="5:29" s="134" customFormat="1" x14ac:dyDescent="0.25">
      <c r="E69" s="82" t="s">
        <v>12</v>
      </c>
      <c r="K69" s="17" t="s">
        <v>213</v>
      </c>
      <c r="N69" s="103"/>
      <c r="O69" s="103"/>
      <c r="P69" s="104"/>
      <c r="Q69" s="106"/>
      <c r="R69" s="103"/>
      <c r="S69" s="104"/>
      <c r="T69" s="106"/>
      <c r="U69" s="103"/>
      <c r="X69" s="17" t="s">
        <v>213</v>
      </c>
      <c r="AB69" s="105">
        <v>19</v>
      </c>
      <c r="AC69" s="91" t="s">
        <v>606</v>
      </c>
    </row>
    <row r="70" spans="5:29" s="134" customFormat="1" x14ac:dyDescent="0.25">
      <c r="E70" s="82" t="s">
        <v>9</v>
      </c>
      <c r="K70" s="17" t="s">
        <v>9</v>
      </c>
      <c r="N70" s="106"/>
      <c r="O70" s="104"/>
      <c r="P70" s="104"/>
      <c r="Q70" s="106"/>
      <c r="R70" s="104"/>
      <c r="S70" s="104"/>
      <c r="T70" s="103"/>
      <c r="U70" s="103"/>
      <c r="X70" s="83" t="s">
        <v>128</v>
      </c>
      <c r="AB70" s="105">
        <v>20</v>
      </c>
      <c r="AC70" s="136" t="s">
        <v>597</v>
      </c>
    </row>
    <row r="71" spans="5:29" s="134" customFormat="1" x14ac:dyDescent="0.25">
      <c r="E71" s="82" t="s">
        <v>422</v>
      </c>
      <c r="K71" s="17" t="s">
        <v>270</v>
      </c>
      <c r="N71" s="106"/>
      <c r="O71" s="103"/>
      <c r="P71" s="104"/>
      <c r="Q71" s="106"/>
      <c r="R71" s="104"/>
      <c r="S71" s="104"/>
      <c r="T71" s="106"/>
      <c r="U71" s="103"/>
      <c r="X71" s="17" t="s">
        <v>43</v>
      </c>
      <c r="AB71" s="105">
        <v>21</v>
      </c>
      <c r="AC71" s="75" t="s">
        <v>558</v>
      </c>
    </row>
    <row r="72" spans="5:29" s="134" customFormat="1" x14ac:dyDescent="0.25">
      <c r="E72" s="82" t="s">
        <v>224</v>
      </c>
      <c r="K72" s="17" t="s">
        <v>224</v>
      </c>
      <c r="N72" s="106"/>
      <c r="O72" s="103"/>
      <c r="P72" s="104"/>
      <c r="Q72" s="106"/>
      <c r="R72" s="103"/>
      <c r="S72" s="104"/>
      <c r="T72" s="106"/>
      <c r="U72" s="103"/>
      <c r="X72" s="83" t="s">
        <v>44</v>
      </c>
      <c r="AB72" s="105">
        <v>22</v>
      </c>
      <c r="AC72" s="75" t="s">
        <v>264</v>
      </c>
    </row>
    <row r="73" spans="5:29" s="134" customFormat="1" ht="15.75" thickBot="1" x14ac:dyDescent="0.3">
      <c r="E73" s="82" t="s">
        <v>237</v>
      </c>
      <c r="K73" s="17" t="s">
        <v>215</v>
      </c>
      <c r="N73" s="104"/>
      <c r="O73" s="104"/>
      <c r="P73" s="104"/>
      <c r="Q73" s="104"/>
      <c r="R73" s="104"/>
      <c r="S73" s="104"/>
      <c r="T73" s="104"/>
      <c r="U73" s="104"/>
      <c r="X73" s="83" t="s">
        <v>57</v>
      </c>
      <c r="AB73" s="105">
        <v>23</v>
      </c>
      <c r="AC73" s="76" t="s">
        <v>563</v>
      </c>
    </row>
    <row r="74" spans="5:29" s="134" customFormat="1" x14ac:dyDescent="0.25">
      <c r="E74" s="82" t="s">
        <v>227</v>
      </c>
      <c r="K74" s="17" t="s">
        <v>61</v>
      </c>
      <c r="N74" s="106"/>
      <c r="O74" s="103"/>
      <c r="P74" s="104"/>
      <c r="Q74" s="104"/>
      <c r="R74" s="104"/>
      <c r="S74" s="104"/>
      <c r="T74" s="104"/>
      <c r="U74" s="104"/>
      <c r="X74" s="17" t="s">
        <v>227</v>
      </c>
      <c r="AB74" s="105">
        <v>24</v>
      </c>
      <c r="AC74" s="100" t="s">
        <v>103</v>
      </c>
    </row>
    <row r="75" spans="5:29" s="134" customFormat="1" x14ac:dyDescent="0.25">
      <c r="E75" s="82" t="s">
        <v>219</v>
      </c>
      <c r="K75" s="17" t="s">
        <v>247</v>
      </c>
      <c r="N75" s="106"/>
      <c r="O75" s="103"/>
      <c r="P75" s="104"/>
      <c r="Q75" s="108"/>
      <c r="R75" s="104"/>
      <c r="S75" s="104"/>
      <c r="T75" s="104"/>
      <c r="U75" s="104"/>
      <c r="X75" s="17" t="s">
        <v>219</v>
      </c>
      <c r="AB75" s="105" t="s">
        <v>293</v>
      </c>
      <c r="AC75" s="73" t="s">
        <v>155</v>
      </c>
    </row>
    <row r="76" spans="5:29" s="134" customFormat="1" x14ac:dyDescent="0.25">
      <c r="E76" s="85" t="s">
        <v>535</v>
      </c>
      <c r="K76" s="85" t="s">
        <v>535</v>
      </c>
      <c r="N76" s="104"/>
      <c r="O76" s="103"/>
      <c r="P76" s="104"/>
      <c r="Q76" s="104"/>
      <c r="R76" s="104"/>
      <c r="S76" s="104"/>
      <c r="T76" s="106"/>
      <c r="U76" s="104"/>
      <c r="X76" s="86" t="s">
        <v>535</v>
      </c>
      <c r="AB76" s="105" t="s">
        <v>294</v>
      </c>
      <c r="AC76" s="73" t="s">
        <v>309</v>
      </c>
    </row>
    <row r="77" spans="5:29" s="134" customFormat="1" x14ac:dyDescent="0.25">
      <c r="E77" s="82" t="s">
        <v>251</v>
      </c>
      <c r="K77" s="85" t="s">
        <v>220</v>
      </c>
      <c r="N77" s="103"/>
      <c r="O77" s="103"/>
      <c r="P77" s="104"/>
      <c r="Q77" s="108"/>
      <c r="R77" s="104"/>
      <c r="S77" s="104"/>
      <c r="T77" s="106"/>
      <c r="U77" s="104"/>
      <c r="X77" s="17" t="s">
        <v>251</v>
      </c>
      <c r="AB77" s="105" t="s">
        <v>295</v>
      </c>
      <c r="AC77" s="73" t="s">
        <v>133</v>
      </c>
    </row>
    <row r="78" spans="5:29" s="134" customFormat="1" x14ac:dyDescent="0.25">
      <c r="E78" s="82" t="s">
        <v>238</v>
      </c>
      <c r="K78" s="57" t="s">
        <v>238</v>
      </c>
      <c r="N78" s="106"/>
      <c r="O78" s="103"/>
      <c r="P78" s="104"/>
      <c r="Q78" s="104"/>
      <c r="R78" s="104"/>
      <c r="S78" s="104"/>
      <c r="T78" s="106"/>
      <c r="U78" s="104"/>
      <c r="X78" s="83" t="s">
        <v>102</v>
      </c>
    </row>
    <row r="79" spans="5:29" s="134" customFormat="1" x14ac:dyDescent="0.25">
      <c r="E79" s="82" t="s">
        <v>96</v>
      </c>
      <c r="K79" s="57" t="s">
        <v>96</v>
      </c>
      <c r="N79" s="106"/>
      <c r="O79" s="103"/>
      <c r="P79" s="104"/>
      <c r="Q79" s="106"/>
      <c r="R79" s="103"/>
      <c r="S79" s="104"/>
      <c r="T79" s="104"/>
      <c r="U79" s="104"/>
      <c r="X79" s="17" t="s">
        <v>495</v>
      </c>
    </row>
    <row r="80" spans="5:29" s="134" customFormat="1" x14ac:dyDescent="0.25">
      <c r="E80" s="82" t="s">
        <v>253</v>
      </c>
      <c r="K80" s="57" t="s">
        <v>253</v>
      </c>
      <c r="N80" s="104"/>
      <c r="O80" s="104"/>
      <c r="P80" s="104"/>
      <c r="Q80" s="104"/>
      <c r="R80" s="104"/>
      <c r="S80" s="104"/>
      <c r="T80" s="104"/>
      <c r="U80" s="104"/>
      <c r="X80" s="17" t="s">
        <v>266</v>
      </c>
    </row>
    <row r="81" spans="5:24" s="134" customFormat="1" x14ac:dyDescent="0.25">
      <c r="E81" s="82" t="s">
        <v>160</v>
      </c>
      <c r="K81" s="17" t="s">
        <v>160</v>
      </c>
      <c r="N81" s="106"/>
      <c r="O81" s="103"/>
      <c r="P81" s="104"/>
      <c r="Q81" s="103"/>
      <c r="R81" s="103"/>
      <c r="S81" s="104"/>
      <c r="T81" s="104"/>
      <c r="U81" s="104"/>
      <c r="X81" s="17" t="s">
        <v>244</v>
      </c>
    </row>
    <row r="82" spans="5:24" s="134" customFormat="1" x14ac:dyDescent="0.25">
      <c r="E82" s="82" t="s">
        <v>390</v>
      </c>
      <c r="K82" s="17" t="s">
        <v>284</v>
      </c>
      <c r="N82" s="106"/>
      <c r="O82" s="103"/>
      <c r="P82" s="104"/>
      <c r="Q82" s="106"/>
      <c r="R82" s="103"/>
      <c r="S82" s="104"/>
      <c r="T82" s="103"/>
      <c r="U82" s="103"/>
      <c r="X82" s="78" t="s">
        <v>278</v>
      </c>
    </row>
    <row r="83" spans="5:24" s="134" customFormat="1" x14ac:dyDescent="0.25">
      <c r="E83" s="82" t="s">
        <v>233</v>
      </c>
      <c r="K83" s="57" t="s">
        <v>260</v>
      </c>
      <c r="N83" s="106"/>
      <c r="O83" s="104"/>
      <c r="P83" s="104"/>
      <c r="Q83" s="106"/>
      <c r="R83" s="104"/>
      <c r="S83" s="104"/>
      <c r="T83" s="106"/>
      <c r="U83" s="103"/>
      <c r="X83" s="17" t="s">
        <v>260</v>
      </c>
    </row>
    <row r="84" spans="5:24" s="134" customFormat="1" x14ac:dyDescent="0.25">
      <c r="E84" s="82" t="s">
        <v>242</v>
      </c>
      <c r="K84" s="57" t="s">
        <v>273</v>
      </c>
      <c r="N84" s="106"/>
      <c r="O84" s="104"/>
      <c r="P84" s="104"/>
      <c r="Q84" s="108"/>
      <c r="R84" s="104"/>
      <c r="S84" s="104"/>
      <c r="T84" s="106"/>
      <c r="U84" s="104"/>
      <c r="X84" s="83" t="s">
        <v>86</v>
      </c>
    </row>
    <row r="85" spans="5:24" s="134" customFormat="1" x14ac:dyDescent="0.25">
      <c r="E85" s="82" t="s">
        <v>239</v>
      </c>
      <c r="K85" s="57" t="s">
        <v>217</v>
      </c>
      <c r="N85" s="106"/>
      <c r="O85" s="103"/>
      <c r="P85" s="104"/>
      <c r="Q85" s="106"/>
      <c r="R85" s="103"/>
      <c r="S85" s="104"/>
      <c r="T85" s="106"/>
      <c r="U85" s="104"/>
      <c r="X85" s="83" t="s">
        <v>101</v>
      </c>
    </row>
    <row r="86" spans="5:24" s="134" customFormat="1" x14ac:dyDescent="0.25">
      <c r="E86" s="82" t="s">
        <v>280</v>
      </c>
      <c r="K86" s="17" t="s">
        <v>280</v>
      </c>
      <c r="N86" s="106"/>
      <c r="O86" s="104"/>
      <c r="P86" s="104"/>
      <c r="Q86" s="106"/>
      <c r="R86" s="104"/>
      <c r="S86" s="104"/>
      <c r="T86" s="104"/>
      <c r="U86" s="103"/>
      <c r="X86" s="83" t="s">
        <v>112</v>
      </c>
    </row>
    <row r="87" spans="5:24" s="134" customFormat="1" ht="15.75" thickBot="1" x14ac:dyDescent="0.3">
      <c r="E87" s="95" t="s">
        <v>430</v>
      </c>
      <c r="K87" s="92" t="s">
        <v>282</v>
      </c>
      <c r="N87" s="104"/>
      <c r="O87" s="104"/>
      <c r="P87" s="104"/>
      <c r="Q87" s="104"/>
      <c r="R87" s="104"/>
      <c r="S87" s="104"/>
      <c r="T87" s="104"/>
      <c r="U87" s="104"/>
      <c r="X87" s="109" t="s">
        <v>282</v>
      </c>
    </row>
    <row r="88" spans="5:24" s="134" customFormat="1" x14ac:dyDescent="0.25">
      <c r="E88" s="98" t="s">
        <v>226</v>
      </c>
      <c r="K88" s="96" t="s">
        <v>226</v>
      </c>
      <c r="N88" s="104"/>
      <c r="O88" s="104"/>
      <c r="P88" s="104"/>
      <c r="Q88" s="104"/>
      <c r="R88" s="104"/>
      <c r="S88" s="104"/>
      <c r="T88" s="104"/>
      <c r="U88" s="104"/>
      <c r="X88" s="110" t="s">
        <v>51</v>
      </c>
    </row>
    <row r="89" spans="5:24" s="134" customFormat="1" x14ac:dyDescent="0.25">
      <c r="E89" s="82" t="s">
        <v>447</v>
      </c>
      <c r="K89" s="17" t="s">
        <v>447</v>
      </c>
      <c r="N89" s="104"/>
      <c r="O89" s="104"/>
      <c r="P89" s="104"/>
      <c r="Q89" s="104"/>
      <c r="R89" s="104"/>
      <c r="S89" s="104"/>
      <c r="T89" s="104"/>
      <c r="U89" s="104"/>
      <c r="X89" s="17" t="s">
        <v>447</v>
      </c>
    </row>
    <row r="90" spans="5:24" s="134" customFormat="1" x14ac:dyDescent="0.25">
      <c r="E90" s="82" t="s">
        <v>130</v>
      </c>
      <c r="K90" s="17" t="s">
        <v>130</v>
      </c>
      <c r="N90" s="104"/>
      <c r="O90" s="104"/>
      <c r="P90" s="104"/>
      <c r="Q90" s="106"/>
      <c r="R90" s="104"/>
      <c r="S90" s="104"/>
      <c r="T90" s="106"/>
      <c r="U90" s="104"/>
      <c r="X90" s="17" t="s">
        <v>268</v>
      </c>
    </row>
    <row r="91" spans="5:24" s="134" customFormat="1" ht="15.75" thickBot="1" x14ac:dyDescent="0.3">
      <c r="E91" s="141" t="s">
        <v>229</v>
      </c>
      <c r="K91" s="77" t="s">
        <v>229</v>
      </c>
      <c r="N91" s="104"/>
      <c r="O91" s="104"/>
      <c r="P91" s="104"/>
      <c r="Q91" s="106"/>
      <c r="R91" s="104"/>
      <c r="S91" s="104"/>
      <c r="T91" s="106"/>
      <c r="U91" s="104"/>
      <c r="X91" s="77" t="s">
        <v>232</v>
      </c>
    </row>
    <row r="92" spans="5:24" s="134" customFormat="1" x14ac:dyDescent="0.25">
      <c r="E92" s="101" t="s">
        <v>298</v>
      </c>
      <c r="K92" s="142" t="s">
        <v>308</v>
      </c>
      <c r="N92" s="104"/>
      <c r="O92" s="104"/>
      <c r="P92" s="104"/>
      <c r="Q92" s="106"/>
      <c r="R92" s="104"/>
      <c r="S92" s="104"/>
      <c r="T92" s="106"/>
      <c r="U92" s="104"/>
      <c r="X92" s="142" t="s">
        <v>159</v>
      </c>
    </row>
    <row r="93" spans="5:24" s="134" customFormat="1" x14ac:dyDescent="0.25">
      <c r="E93" s="82" t="s">
        <v>299</v>
      </c>
      <c r="K93" s="114" t="s">
        <v>304</v>
      </c>
      <c r="N93" s="104"/>
      <c r="O93" s="104"/>
      <c r="P93" s="104"/>
      <c r="Q93" s="106"/>
      <c r="R93" s="104"/>
      <c r="S93" s="104"/>
      <c r="T93" s="106"/>
      <c r="U93" s="104"/>
      <c r="X93" s="114" t="s">
        <v>327</v>
      </c>
    </row>
    <row r="94" spans="5:24" s="134" customFormat="1" x14ac:dyDescent="0.25">
      <c r="E94" s="82" t="s">
        <v>300</v>
      </c>
      <c r="K94" s="114" t="s">
        <v>155</v>
      </c>
      <c r="X94" s="114" t="s">
        <v>328</v>
      </c>
    </row>
    <row r="95" spans="5:24" s="134" customFormat="1" x14ac:dyDescent="0.25"/>
    <row r="96" spans="5:24" s="134" customFormat="1" x14ac:dyDescent="0.25"/>
    <row r="97" spans="5:24" s="134" customFormat="1" x14ac:dyDescent="0.25">
      <c r="E97" s="81" t="s">
        <v>534</v>
      </c>
      <c r="K97" s="81" t="s">
        <v>145</v>
      </c>
      <c r="X97" s="81" t="s">
        <v>164</v>
      </c>
    </row>
    <row r="98" spans="5:24" s="134" customFormat="1" x14ac:dyDescent="0.25">
      <c r="E98" s="17" t="s">
        <v>425</v>
      </c>
      <c r="K98" s="17" t="s">
        <v>214</v>
      </c>
      <c r="X98" s="17" t="s">
        <v>425</v>
      </c>
    </row>
    <row r="99" spans="5:24" s="134" customFormat="1" x14ac:dyDescent="0.25">
      <c r="E99" s="17" t="s">
        <v>213</v>
      </c>
      <c r="K99" s="17" t="s">
        <v>5</v>
      </c>
      <c r="X99" s="17" t="s">
        <v>12</v>
      </c>
    </row>
    <row r="100" spans="5:24" s="134" customFormat="1" x14ac:dyDescent="0.25">
      <c r="E100" s="17" t="s">
        <v>128</v>
      </c>
      <c r="K100" s="17" t="s">
        <v>9</v>
      </c>
      <c r="X100" s="17" t="s">
        <v>9</v>
      </c>
    </row>
    <row r="101" spans="5:24" s="134" customFormat="1" x14ac:dyDescent="0.25">
      <c r="E101" s="17" t="s">
        <v>422</v>
      </c>
      <c r="K101" s="17" t="s">
        <v>427</v>
      </c>
      <c r="X101" s="17" t="s">
        <v>43</v>
      </c>
    </row>
    <row r="102" spans="5:24" s="134" customFormat="1" x14ac:dyDescent="0.25">
      <c r="E102" s="85" t="s">
        <v>491</v>
      </c>
      <c r="K102" s="17" t="s">
        <v>263</v>
      </c>
      <c r="X102" s="17" t="s">
        <v>491</v>
      </c>
    </row>
    <row r="103" spans="5:24" s="134" customFormat="1" x14ac:dyDescent="0.25">
      <c r="E103" s="17" t="s">
        <v>57</v>
      </c>
      <c r="K103" s="17" t="s">
        <v>248</v>
      </c>
      <c r="X103" s="17" t="s">
        <v>237</v>
      </c>
    </row>
    <row r="104" spans="5:24" s="134" customFormat="1" x14ac:dyDescent="0.25">
      <c r="E104" s="17" t="s">
        <v>274</v>
      </c>
      <c r="K104" s="17" t="s">
        <v>274</v>
      </c>
      <c r="X104" s="17" t="s">
        <v>218</v>
      </c>
    </row>
    <row r="105" spans="5:24" s="134" customFormat="1" x14ac:dyDescent="0.25">
      <c r="E105" s="17" t="s">
        <v>113</v>
      </c>
      <c r="K105" s="17" t="s">
        <v>110</v>
      </c>
      <c r="X105" s="17" t="s">
        <v>110</v>
      </c>
    </row>
    <row r="106" spans="5:24" s="134" customFormat="1" x14ac:dyDescent="0.25">
      <c r="E106" s="17" t="s">
        <v>535</v>
      </c>
      <c r="K106" s="17" t="s">
        <v>19</v>
      </c>
      <c r="X106" s="17" t="s">
        <v>442</v>
      </c>
    </row>
    <row r="107" spans="5:24" s="134" customFormat="1" x14ac:dyDescent="0.25">
      <c r="E107" s="57" t="s">
        <v>251</v>
      </c>
      <c r="K107" s="57" t="s">
        <v>71</v>
      </c>
      <c r="X107" s="17" t="s">
        <v>251</v>
      </c>
    </row>
    <row r="108" spans="5:24" s="134" customFormat="1" x14ac:dyDescent="0.25">
      <c r="E108" s="57" t="s">
        <v>238</v>
      </c>
      <c r="K108" s="57" t="s">
        <v>252</v>
      </c>
      <c r="X108" s="17" t="s">
        <v>221</v>
      </c>
    </row>
    <row r="109" spans="5:24" s="134" customFormat="1" x14ac:dyDescent="0.25">
      <c r="E109" s="57" t="s">
        <v>540</v>
      </c>
      <c r="K109" s="85" t="s">
        <v>540</v>
      </c>
      <c r="X109" s="17" t="s">
        <v>96</v>
      </c>
    </row>
    <row r="110" spans="5:24" s="134" customFormat="1" x14ac:dyDescent="0.25">
      <c r="E110" s="57" t="s">
        <v>332</v>
      </c>
      <c r="K110" s="57" t="s">
        <v>253</v>
      </c>
      <c r="X110" s="17" t="s">
        <v>29</v>
      </c>
    </row>
    <row r="111" spans="5:24" s="134" customFormat="1" x14ac:dyDescent="0.25">
      <c r="E111" s="17" t="s">
        <v>160</v>
      </c>
      <c r="K111" s="17" t="s">
        <v>235</v>
      </c>
      <c r="X111" s="17" t="s">
        <v>506</v>
      </c>
    </row>
    <row r="112" spans="5:24" s="134" customFormat="1" x14ac:dyDescent="0.25">
      <c r="E112" s="17" t="s">
        <v>319</v>
      </c>
      <c r="K112" s="57" t="s">
        <v>258</v>
      </c>
      <c r="X112" s="17" t="s">
        <v>272</v>
      </c>
    </row>
    <row r="113" spans="5:24" s="134" customFormat="1" x14ac:dyDescent="0.25">
      <c r="E113" s="57" t="s">
        <v>257</v>
      </c>
      <c r="K113" s="57" t="s">
        <v>257</v>
      </c>
      <c r="X113" s="17" t="s">
        <v>260</v>
      </c>
    </row>
    <row r="114" spans="5:24" s="134" customFormat="1" x14ac:dyDescent="0.25">
      <c r="E114" s="57" t="s">
        <v>273</v>
      </c>
      <c r="K114" s="57" t="s">
        <v>241</v>
      </c>
      <c r="X114" s="85" t="s">
        <v>415</v>
      </c>
    </row>
    <row r="115" spans="5:24" s="134" customFormat="1" x14ac:dyDescent="0.25">
      <c r="E115" s="17" t="s">
        <v>217</v>
      </c>
      <c r="K115" s="17" t="s">
        <v>108</v>
      </c>
      <c r="X115" s="17" t="s">
        <v>239</v>
      </c>
    </row>
    <row r="116" spans="5:24" s="134" customFormat="1" x14ac:dyDescent="0.25">
      <c r="E116" s="17" t="s">
        <v>313</v>
      </c>
      <c r="K116" s="90" t="s">
        <v>124</v>
      </c>
      <c r="X116" s="17" t="s">
        <v>417</v>
      </c>
    </row>
    <row r="117" spans="5:24" s="134" customFormat="1" ht="15.75" thickBot="1" x14ac:dyDescent="0.3">
      <c r="E117" s="92" t="s">
        <v>282</v>
      </c>
      <c r="K117" s="92" t="s">
        <v>490</v>
      </c>
      <c r="X117" s="93" t="s">
        <v>282</v>
      </c>
    </row>
    <row r="118" spans="5:24" s="134" customFormat="1" x14ac:dyDescent="0.25">
      <c r="E118" s="97" t="s">
        <v>226</v>
      </c>
      <c r="K118" s="96" t="s">
        <v>50</v>
      </c>
      <c r="X118" s="96" t="s">
        <v>48</v>
      </c>
    </row>
    <row r="119" spans="5:24" s="134" customFormat="1" x14ac:dyDescent="0.25">
      <c r="E119" s="57" t="s">
        <v>447</v>
      </c>
      <c r="K119" s="17" t="s">
        <v>477</v>
      </c>
      <c r="X119" s="17" t="s">
        <v>477</v>
      </c>
    </row>
    <row r="120" spans="5:24" s="134" customFormat="1" x14ac:dyDescent="0.25">
      <c r="E120" s="57" t="s">
        <v>130</v>
      </c>
      <c r="K120" s="17" t="s">
        <v>277</v>
      </c>
      <c r="X120" s="17" t="s">
        <v>268</v>
      </c>
    </row>
    <row r="121" spans="5:24" s="134" customFormat="1" ht="15.75" thickBot="1" x14ac:dyDescent="0.3">
      <c r="E121" s="99" t="s">
        <v>271</v>
      </c>
      <c r="K121" s="77" t="s">
        <v>476</v>
      </c>
      <c r="X121" s="77" t="s">
        <v>265</v>
      </c>
    </row>
    <row r="122" spans="5:24" s="134" customFormat="1" x14ac:dyDescent="0.25">
      <c r="E122" s="142" t="s">
        <v>133</v>
      </c>
      <c r="K122" s="142" t="s">
        <v>304</v>
      </c>
      <c r="X122" s="142" t="s">
        <v>155</v>
      </c>
    </row>
    <row r="123" spans="5:24" s="134" customFormat="1" x14ac:dyDescent="0.25">
      <c r="E123" s="114" t="s">
        <v>308</v>
      </c>
      <c r="K123" s="114" t="s">
        <v>155</v>
      </c>
      <c r="X123" s="114" t="s">
        <v>158</v>
      </c>
    </row>
    <row r="124" spans="5:24" s="134" customFormat="1" x14ac:dyDescent="0.25">
      <c r="E124" s="114" t="s">
        <v>320</v>
      </c>
      <c r="K124" s="114" t="s">
        <v>159</v>
      </c>
      <c r="X124" s="114" t="s">
        <v>304</v>
      </c>
    </row>
    <row r="125" spans="5:24" s="134" customFormat="1" x14ac:dyDescent="0.25"/>
    <row r="126" spans="5:24" s="134" customFormat="1" x14ac:dyDescent="0.25"/>
    <row r="127" spans="5:24" s="134" customFormat="1" x14ac:dyDescent="0.25">
      <c r="E127" s="81" t="s">
        <v>149</v>
      </c>
      <c r="K127" s="81" t="s">
        <v>301</v>
      </c>
      <c r="X127" s="81" t="s">
        <v>310</v>
      </c>
    </row>
    <row r="128" spans="5:24" s="134" customFormat="1" x14ac:dyDescent="0.25">
      <c r="E128" s="17" t="s">
        <v>214</v>
      </c>
      <c r="K128" s="17" t="s">
        <v>425</v>
      </c>
      <c r="X128" s="17" t="s">
        <v>214</v>
      </c>
    </row>
    <row r="129" spans="5:24" s="134" customFormat="1" x14ac:dyDescent="0.25">
      <c r="E129" s="17" t="s">
        <v>213</v>
      </c>
      <c r="K129" s="17" t="s">
        <v>213</v>
      </c>
      <c r="X129" s="17" t="s">
        <v>5</v>
      </c>
    </row>
    <row r="130" spans="5:24" s="134" customFormat="1" x14ac:dyDescent="0.25">
      <c r="E130" s="85" t="s">
        <v>128</v>
      </c>
      <c r="K130" s="17" t="s">
        <v>510</v>
      </c>
      <c r="X130" s="17" t="s">
        <v>406</v>
      </c>
    </row>
    <row r="131" spans="5:24" s="134" customFormat="1" x14ac:dyDescent="0.25">
      <c r="E131" s="17" t="s">
        <v>422</v>
      </c>
      <c r="K131" s="17" t="s">
        <v>43</v>
      </c>
      <c r="X131" s="17" t="s">
        <v>422</v>
      </c>
    </row>
    <row r="132" spans="5:24" s="134" customFormat="1" x14ac:dyDescent="0.25">
      <c r="E132" s="17" t="s">
        <v>250</v>
      </c>
      <c r="K132" s="17" t="s">
        <v>224</v>
      </c>
      <c r="X132" s="17" t="s">
        <v>491</v>
      </c>
    </row>
    <row r="133" spans="5:24" s="134" customFormat="1" x14ac:dyDescent="0.25">
      <c r="E133" s="17" t="s">
        <v>237</v>
      </c>
      <c r="K133" s="85" t="s">
        <v>248</v>
      </c>
      <c r="X133" s="17" t="s">
        <v>237</v>
      </c>
    </row>
    <row r="134" spans="5:24" s="134" customFormat="1" x14ac:dyDescent="0.25">
      <c r="E134" s="17" t="s">
        <v>227</v>
      </c>
      <c r="K134" s="85" t="s">
        <v>61</v>
      </c>
      <c r="X134" s="17" t="s">
        <v>61</v>
      </c>
    </row>
    <row r="135" spans="5:24" s="134" customFormat="1" x14ac:dyDescent="0.25">
      <c r="E135" s="17" t="s">
        <v>247</v>
      </c>
      <c r="K135" s="17" t="s">
        <v>110</v>
      </c>
      <c r="X135" s="85" t="s">
        <v>67</v>
      </c>
    </row>
    <row r="136" spans="5:24" s="134" customFormat="1" x14ac:dyDescent="0.25">
      <c r="E136" s="17" t="s">
        <v>535</v>
      </c>
      <c r="K136" s="17" t="s">
        <v>535</v>
      </c>
      <c r="X136" s="17" t="s">
        <v>236</v>
      </c>
    </row>
    <row r="137" spans="5:24" s="134" customFormat="1" x14ac:dyDescent="0.25">
      <c r="E137" s="57" t="s">
        <v>251</v>
      </c>
      <c r="K137" s="17" t="s">
        <v>285</v>
      </c>
      <c r="X137" s="17" t="s">
        <v>251</v>
      </c>
    </row>
    <row r="138" spans="5:24" s="134" customFormat="1" x14ac:dyDescent="0.25">
      <c r="E138" s="57" t="s">
        <v>102</v>
      </c>
      <c r="K138" s="57" t="s">
        <v>221</v>
      </c>
      <c r="X138" s="17" t="s">
        <v>252</v>
      </c>
    </row>
    <row r="139" spans="5:24" s="134" customFormat="1" x14ac:dyDescent="0.25">
      <c r="E139" s="57" t="s">
        <v>96</v>
      </c>
      <c r="K139" s="85" t="s">
        <v>540</v>
      </c>
      <c r="X139" s="17" t="s">
        <v>96</v>
      </c>
    </row>
    <row r="140" spans="5:24" s="134" customFormat="1" x14ac:dyDescent="0.25">
      <c r="E140" s="17" t="s">
        <v>29</v>
      </c>
      <c r="K140" s="57" t="s">
        <v>29</v>
      </c>
      <c r="X140" s="17" t="s">
        <v>288</v>
      </c>
    </row>
    <row r="141" spans="5:24" s="134" customFormat="1" x14ac:dyDescent="0.25">
      <c r="E141" s="88" t="s">
        <v>289</v>
      </c>
      <c r="K141" s="17" t="s">
        <v>506</v>
      </c>
      <c r="X141" s="17" t="s">
        <v>160</v>
      </c>
    </row>
    <row r="142" spans="5:24" s="134" customFormat="1" x14ac:dyDescent="0.25">
      <c r="E142" s="17" t="s">
        <v>390</v>
      </c>
      <c r="K142" s="17" t="s">
        <v>272</v>
      </c>
      <c r="X142" s="17" t="s">
        <v>390</v>
      </c>
    </row>
    <row r="143" spans="5:24" s="134" customFormat="1" x14ac:dyDescent="0.25">
      <c r="E143" s="57" t="s">
        <v>260</v>
      </c>
      <c r="K143" s="57" t="s">
        <v>257</v>
      </c>
      <c r="X143" s="17" t="s">
        <v>260</v>
      </c>
    </row>
    <row r="144" spans="5:24" s="134" customFormat="1" x14ac:dyDescent="0.25">
      <c r="E144" s="88" t="s">
        <v>415</v>
      </c>
      <c r="K144" s="88" t="s">
        <v>415</v>
      </c>
      <c r="X144" s="17" t="s">
        <v>242</v>
      </c>
    </row>
    <row r="145" spans="5:24" x14ac:dyDescent="0.25">
      <c r="E145" s="85" t="s">
        <v>239</v>
      </c>
      <c r="K145" s="85" t="s">
        <v>416</v>
      </c>
      <c r="X145" s="17" t="s">
        <v>239</v>
      </c>
    </row>
    <row r="146" spans="5:24" x14ac:dyDescent="0.25">
      <c r="E146" s="17" t="s">
        <v>280</v>
      </c>
      <c r="K146" s="17" t="s">
        <v>280</v>
      </c>
      <c r="X146" s="17" t="s">
        <v>112</v>
      </c>
    </row>
    <row r="147" spans="5:24" ht="15.75" thickBot="1" x14ac:dyDescent="0.3">
      <c r="E147" s="93" t="s">
        <v>282</v>
      </c>
      <c r="K147" s="93" t="s">
        <v>261</v>
      </c>
      <c r="X147" s="93" t="s">
        <v>282</v>
      </c>
    </row>
    <row r="148" spans="5:24" x14ac:dyDescent="0.25">
      <c r="E148" s="97" t="s">
        <v>226</v>
      </c>
      <c r="K148" s="96" t="s">
        <v>48</v>
      </c>
      <c r="X148" s="96" t="s">
        <v>226</v>
      </c>
    </row>
    <row r="149" spans="5:24" x14ac:dyDescent="0.25">
      <c r="E149" s="57" t="s">
        <v>447</v>
      </c>
      <c r="K149" s="17" t="s">
        <v>276</v>
      </c>
      <c r="X149" s="17" t="s">
        <v>45</v>
      </c>
    </row>
    <row r="150" spans="5:24" x14ac:dyDescent="0.25">
      <c r="E150" s="57" t="s">
        <v>130</v>
      </c>
      <c r="K150" s="17" t="s">
        <v>277</v>
      </c>
      <c r="X150" s="17" t="s">
        <v>130</v>
      </c>
    </row>
    <row r="151" spans="5:24" ht="15.75" thickBot="1" x14ac:dyDescent="0.3">
      <c r="E151" s="99" t="s">
        <v>229</v>
      </c>
      <c r="K151" s="77" t="s">
        <v>229</v>
      </c>
      <c r="X151" s="77" t="s">
        <v>265</v>
      </c>
    </row>
    <row r="152" spans="5:24" x14ac:dyDescent="0.25">
      <c r="E152" s="142" t="s">
        <v>304</v>
      </c>
      <c r="K152" s="142" t="s">
        <v>223</v>
      </c>
      <c r="X152" s="142" t="s">
        <v>304</v>
      </c>
    </row>
    <row r="153" spans="5:24" x14ac:dyDescent="0.25">
      <c r="E153" s="114" t="s">
        <v>159</v>
      </c>
      <c r="K153" s="114" t="s">
        <v>7</v>
      </c>
      <c r="X153" s="114" t="s">
        <v>133</v>
      </c>
    </row>
    <row r="154" spans="5:24" x14ac:dyDescent="0.25">
      <c r="E154" s="114" t="s">
        <v>308</v>
      </c>
      <c r="K154" s="114" t="s">
        <v>212</v>
      </c>
      <c r="X154" s="114" t="s">
        <v>308</v>
      </c>
    </row>
    <row r="157" spans="5:24" x14ac:dyDescent="0.25">
      <c r="E157" s="81" t="s">
        <v>325</v>
      </c>
      <c r="X157" s="81" t="s">
        <v>166</v>
      </c>
    </row>
    <row r="158" spans="5:24" x14ac:dyDescent="0.25">
      <c r="E158" s="17" t="s">
        <v>425</v>
      </c>
      <c r="K158" s="17" t="s">
        <v>214</v>
      </c>
      <c r="X158" s="17" t="s">
        <v>211</v>
      </c>
    </row>
    <row r="159" spans="5:24" x14ac:dyDescent="0.25">
      <c r="E159" s="17" t="s">
        <v>5</v>
      </c>
      <c r="K159" s="17" t="s">
        <v>5</v>
      </c>
      <c r="X159" s="85" t="s">
        <v>5</v>
      </c>
    </row>
    <row r="160" spans="5:24" x14ac:dyDescent="0.25">
      <c r="E160" s="17" t="s">
        <v>9</v>
      </c>
      <c r="K160" s="17" t="s">
        <v>9</v>
      </c>
      <c r="X160" s="85" t="s">
        <v>9</v>
      </c>
    </row>
    <row r="161" spans="5:24" x14ac:dyDescent="0.25">
      <c r="E161" s="17" t="s">
        <v>422</v>
      </c>
      <c r="K161" s="17" t="s">
        <v>427</v>
      </c>
      <c r="X161" s="17" t="s">
        <v>422</v>
      </c>
    </row>
    <row r="162" spans="5:24" x14ac:dyDescent="0.25">
      <c r="E162" s="17" t="s">
        <v>44</v>
      </c>
      <c r="K162" s="17" t="s">
        <v>224</v>
      </c>
      <c r="X162" s="85" t="s">
        <v>263</v>
      </c>
    </row>
    <row r="163" spans="5:24" x14ac:dyDescent="0.25">
      <c r="E163" s="57" t="s">
        <v>248</v>
      </c>
      <c r="K163" s="17" t="s">
        <v>248</v>
      </c>
      <c r="X163" s="57" t="s">
        <v>57</v>
      </c>
    </row>
    <row r="164" spans="5:24" x14ac:dyDescent="0.25">
      <c r="E164" s="17" t="s">
        <v>218</v>
      </c>
      <c r="K164" s="17" t="s">
        <v>218</v>
      </c>
      <c r="X164" s="57" t="s">
        <v>274</v>
      </c>
    </row>
    <row r="165" spans="5:24" x14ac:dyDescent="0.25">
      <c r="E165" s="57" t="s">
        <v>451</v>
      </c>
      <c r="K165" s="17" t="s">
        <v>311</v>
      </c>
      <c r="X165" s="17" t="s">
        <v>219</v>
      </c>
    </row>
    <row r="166" spans="5:24" x14ac:dyDescent="0.25">
      <c r="E166" s="17" t="s">
        <v>19</v>
      </c>
      <c r="K166" s="17" t="s">
        <v>535</v>
      </c>
      <c r="X166" s="17" t="s">
        <v>236</v>
      </c>
    </row>
    <row r="167" spans="5:24" x14ac:dyDescent="0.25">
      <c r="E167" s="85" t="s">
        <v>251</v>
      </c>
      <c r="K167" s="17" t="s">
        <v>283</v>
      </c>
      <c r="X167" s="57" t="s">
        <v>251</v>
      </c>
    </row>
    <row r="168" spans="5:24" x14ac:dyDescent="0.25">
      <c r="E168" s="57" t="s">
        <v>238</v>
      </c>
      <c r="K168" s="57" t="s">
        <v>102</v>
      </c>
      <c r="X168" s="57" t="s">
        <v>249</v>
      </c>
    </row>
    <row r="169" spans="5:24" x14ac:dyDescent="0.25">
      <c r="E169" s="85" t="s">
        <v>225</v>
      </c>
      <c r="K169" s="85" t="s">
        <v>540</v>
      </c>
      <c r="X169" s="57" t="s">
        <v>96</v>
      </c>
    </row>
    <row r="170" spans="5:24" x14ac:dyDescent="0.25">
      <c r="E170" s="17" t="s">
        <v>29</v>
      </c>
      <c r="K170" s="57" t="s">
        <v>516</v>
      </c>
      <c r="X170" s="17" t="s">
        <v>288</v>
      </c>
    </row>
    <row r="171" spans="5:24" x14ac:dyDescent="0.25">
      <c r="E171" s="17" t="s">
        <v>160</v>
      </c>
      <c r="K171" s="17" t="s">
        <v>160</v>
      </c>
      <c r="X171" s="17" t="s">
        <v>160</v>
      </c>
    </row>
    <row r="172" spans="5:24" x14ac:dyDescent="0.25">
      <c r="E172" s="17" t="s">
        <v>390</v>
      </c>
      <c r="K172" s="89" t="s">
        <v>278</v>
      </c>
      <c r="X172" s="89" t="s">
        <v>278</v>
      </c>
    </row>
    <row r="173" spans="5:24" x14ac:dyDescent="0.25">
      <c r="E173" s="57" t="s">
        <v>260</v>
      </c>
      <c r="K173" s="57" t="s">
        <v>312</v>
      </c>
      <c r="X173" s="57" t="s">
        <v>233</v>
      </c>
    </row>
    <row r="174" spans="5:24" x14ac:dyDescent="0.25">
      <c r="E174" s="57" t="s">
        <v>415</v>
      </c>
      <c r="K174" s="88" t="s">
        <v>242</v>
      </c>
      <c r="X174" s="57" t="s">
        <v>243</v>
      </c>
    </row>
    <row r="175" spans="5:24" x14ac:dyDescent="0.25">
      <c r="E175" s="85" t="s">
        <v>239</v>
      </c>
      <c r="K175" s="57" t="s">
        <v>101</v>
      </c>
      <c r="X175" s="85" t="s">
        <v>217</v>
      </c>
    </row>
    <row r="176" spans="5:24" x14ac:dyDescent="0.25">
      <c r="E176" s="17" t="s">
        <v>112</v>
      </c>
      <c r="K176" s="17" t="s">
        <v>313</v>
      </c>
      <c r="X176" s="17" t="s">
        <v>280</v>
      </c>
    </row>
    <row r="177" spans="5:24" ht="15.75" thickBot="1" x14ac:dyDescent="0.3">
      <c r="E177" s="93" t="s">
        <v>282</v>
      </c>
      <c r="K177" s="93" t="s">
        <v>282</v>
      </c>
      <c r="X177" s="93" t="s">
        <v>282</v>
      </c>
    </row>
    <row r="178" spans="5:24" x14ac:dyDescent="0.25">
      <c r="E178" s="96" t="s">
        <v>226</v>
      </c>
      <c r="K178" s="97" t="s">
        <v>226</v>
      </c>
      <c r="X178" s="96" t="s">
        <v>226</v>
      </c>
    </row>
    <row r="179" spans="5:24" x14ac:dyDescent="0.25">
      <c r="E179" s="17" t="s">
        <v>45</v>
      </c>
      <c r="K179" s="57" t="s">
        <v>45</v>
      </c>
      <c r="X179" s="69" t="s">
        <v>447</v>
      </c>
    </row>
    <row r="180" spans="5:24" x14ac:dyDescent="0.25">
      <c r="E180" s="17" t="s">
        <v>130</v>
      </c>
      <c r="K180" s="57" t="s">
        <v>130</v>
      </c>
      <c r="X180" s="69" t="s">
        <v>268</v>
      </c>
    </row>
    <row r="181" spans="5:24" ht="15.75" thickBot="1" x14ac:dyDescent="0.3">
      <c r="E181" s="77" t="s">
        <v>229</v>
      </c>
      <c r="K181" s="99" t="s">
        <v>229</v>
      </c>
      <c r="X181" s="77" t="s">
        <v>265</v>
      </c>
    </row>
    <row r="182" spans="5:24" x14ac:dyDescent="0.25">
      <c r="E182" s="142" t="s">
        <v>299</v>
      </c>
      <c r="K182" s="142" t="s">
        <v>304</v>
      </c>
      <c r="X182" s="102" t="s">
        <v>302</v>
      </c>
    </row>
    <row r="183" spans="5:24" x14ac:dyDescent="0.25">
      <c r="E183" s="114" t="s">
        <v>303</v>
      </c>
      <c r="K183" s="114" t="s">
        <v>133</v>
      </c>
      <c r="X183" s="114" t="s">
        <v>303</v>
      </c>
    </row>
    <row r="184" spans="5:24" x14ac:dyDescent="0.25">
      <c r="E184" s="114" t="s">
        <v>326</v>
      </c>
      <c r="K184" s="114" t="s">
        <v>314</v>
      </c>
      <c r="X184" s="114" t="s">
        <v>299</v>
      </c>
    </row>
    <row r="187" spans="5:24" x14ac:dyDescent="0.25">
      <c r="K187" s="81" t="s">
        <v>139</v>
      </c>
      <c r="X187" s="81" t="s">
        <v>324</v>
      </c>
    </row>
    <row r="188" spans="5:24" x14ac:dyDescent="0.25">
      <c r="K188" s="17" t="s">
        <v>425</v>
      </c>
      <c r="X188" s="17" t="s">
        <v>214</v>
      </c>
    </row>
    <row r="189" spans="5:24" x14ac:dyDescent="0.25">
      <c r="K189" s="85" t="s">
        <v>5</v>
      </c>
      <c r="X189" s="17" t="s">
        <v>213</v>
      </c>
    </row>
    <row r="190" spans="5:24" x14ac:dyDescent="0.25">
      <c r="K190" s="17" t="s">
        <v>406</v>
      </c>
      <c r="X190" s="17" t="s">
        <v>281</v>
      </c>
    </row>
    <row r="191" spans="5:24" x14ac:dyDescent="0.25">
      <c r="K191" s="17" t="s">
        <v>422</v>
      </c>
      <c r="X191" s="17" t="s">
        <v>43</v>
      </c>
    </row>
    <row r="192" spans="5:24" x14ac:dyDescent="0.25">
      <c r="K192" s="17" t="s">
        <v>263</v>
      </c>
      <c r="X192" s="17" t="s">
        <v>224</v>
      </c>
    </row>
    <row r="193" spans="11:24" x14ac:dyDescent="0.25">
      <c r="K193" s="17" t="s">
        <v>237</v>
      </c>
      <c r="X193" s="17" t="s">
        <v>237</v>
      </c>
    </row>
    <row r="194" spans="11:24" x14ac:dyDescent="0.25">
      <c r="K194" s="17" t="s">
        <v>218</v>
      </c>
      <c r="X194" s="17" t="s">
        <v>227</v>
      </c>
    </row>
    <row r="195" spans="11:24" x14ac:dyDescent="0.25">
      <c r="K195" s="17" t="s">
        <v>113</v>
      </c>
      <c r="X195" s="17" t="s">
        <v>451</v>
      </c>
    </row>
    <row r="196" spans="11:24" x14ac:dyDescent="0.25">
      <c r="K196" s="17" t="s">
        <v>19</v>
      </c>
      <c r="X196" s="17" t="s">
        <v>442</v>
      </c>
    </row>
    <row r="197" spans="11:24" x14ac:dyDescent="0.25">
      <c r="K197" s="17" t="s">
        <v>251</v>
      </c>
      <c r="X197" s="17" t="s">
        <v>251</v>
      </c>
    </row>
    <row r="198" spans="11:24" x14ac:dyDescent="0.25">
      <c r="K198" s="57" t="s">
        <v>228</v>
      </c>
      <c r="X198" s="87" t="s">
        <v>249</v>
      </c>
    </row>
    <row r="199" spans="11:24" x14ac:dyDescent="0.25">
      <c r="K199" s="57" t="s">
        <v>96</v>
      </c>
      <c r="X199" s="17" t="s">
        <v>96</v>
      </c>
    </row>
    <row r="200" spans="11:24" x14ac:dyDescent="0.25">
      <c r="K200" s="57" t="s">
        <v>253</v>
      </c>
      <c r="X200" s="17" t="s">
        <v>253</v>
      </c>
    </row>
    <row r="201" spans="11:24" x14ac:dyDescent="0.25">
      <c r="K201" s="17" t="s">
        <v>235</v>
      </c>
      <c r="X201" s="17" t="s">
        <v>506</v>
      </c>
    </row>
    <row r="202" spans="11:24" x14ac:dyDescent="0.25">
      <c r="K202" s="78" t="s">
        <v>278</v>
      </c>
      <c r="X202" s="17" t="s">
        <v>284</v>
      </c>
    </row>
    <row r="203" spans="11:24" x14ac:dyDescent="0.25">
      <c r="K203" s="57" t="s">
        <v>260</v>
      </c>
      <c r="X203" s="17" t="s">
        <v>260</v>
      </c>
    </row>
    <row r="204" spans="11:24" x14ac:dyDescent="0.25">
      <c r="K204" s="57" t="s">
        <v>241</v>
      </c>
      <c r="X204" s="17" t="s">
        <v>86</v>
      </c>
    </row>
    <row r="205" spans="11:24" x14ac:dyDescent="0.25">
      <c r="K205" s="17" t="s">
        <v>239</v>
      </c>
      <c r="X205" s="17" t="s">
        <v>239</v>
      </c>
    </row>
    <row r="206" spans="11:24" x14ac:dyDescent="0.25">
      <c r="K206" s="17" t="s">
        <v>417</v>
      </c>
      <c r="X206" s="17" t="s">
        <v>124</v>
      </c>
    </row>
    <row r="207" spans="11:24" ht="15.75" thickBot="1" x14ac:dyDescent="0.3">
      <c r="K207" s="92" t="s">
        <v>107</v>
      </c>
      <c r="X207" s="93" t="s">
        <v>282</v>
      </c>
    </row>
    <row r="208" spans="11:24" x14ac:dyDescent="0.25">
      <c r="K208" s="96" t="s">
        <v>269</v>
      </c>
      <c r="X208" s="96" t="s">
        <v>226</v>
      </c>
    </row>
    <row r="209" spans="11:24" x14ac:dyDescent="0.25">
      <c r="K209" s="17" t="s">
        <v>45</v>
      </c>
      <c r="X209" s="17" t="s">
        <v>477</v>
      </c>
    </row>
    <row r="210" spans="11:24" x14ac:dyDescent="0.25">
      <c r="K210" s="17" t="s">
        <v>130</v>
      </c>
      <c r="X210" s="17" t="s">
        <v>130</v>
      </c>
    </row>
    <row r="211" spans="11:24" ht="15.75" thickBot="1" x14ac:dyDescent="0.3">
      <c r="K211" s="77" t="s">
        <v>476</v>
      </c>
      <c r="X211" s="77" t="s">
        <v>265</v>
      </c>
    </row>
    <row r="212" spans="11:24" x14ac:dyDescent="0.25">
      <c r="K212" s="142" t="s">
        <v>133</v>
      </c>
      <c r="X212" s="142" t="s">
        <v>304</v>
      </c>
    </row>
    <row r="213" spans="11:24" x14ac:dyDescent="0.25">
      <c r="K213" s="114" t="s">
        <v>308</v>
      </c>
      <c r="X213" s="114" t="s">
        <v>158</v>
      </c>
    </row>
    <row r="214" spans="11:24" x14ac:dyDescent="0.25">
      <c r="K214" s="114" t="s">
        <v>304</v>
      </c>
      <c r="X214" s="114" t="s">
        <v>155</v>
      </c>
    </row>
    <row r="217" spans="11:24" x14ac:dyDescent="0.25">
      <c r="K217" s="81" t="s">
        <v>148</v>
      </c>
      <c r="X217" s="81" t="s">
        <v>168</v>
      </c>
    </row>
    <row r="218" spans="11:24" x14ac:dyDescent="0.25">
      <c r="K218" s="17" t="s">
        <v>214</v>
      </c>
      <c r="X218" s="114" t="s">
        <v>211</v>
      </c>
    </row>
    <row r="219" spans="11:24" x14ac:dyDescent="0.25">
      <c r="K219" s="17" t="s">
        <v>213</v>
      </c>
      <c r="X219" s="114" t="s">
        <v>15</v>
      </c>
    </row>
    <row r="220" spans="11:24" x14ac:dyDescent="0.25">
      <c r="K220" s="83" t="s">
        <v>246</v>
      </c>
      <c r="X220" s="114" t="s">
        <v>330</v>
      </c>
    </row>
    <row r="221" spans="11:24" x14ac:dyDescent="0.25">
      <c r="K221" s="17" t="s">
        <v>422</v>
      </c>
      <c r="X221" s="114" t="s">
        <v>43</v>
      </c>
    </row>
    <row r="222" spans="11:24" x14ac:dyDescent="0.25">
      <c r="K222" s="83" t="s">
        <v>491</v>
      </c>
      <c r="X222" s="114" t="s">
        <v>331</v>
      </c>
    </row>
    <row r="223" spans="11:24" x14ac:dyDescent="0.25">
      <c r="K223" s="17" t="s">
        <v>248</v>
      </c>
      <c r="X223" s="114" t="s">
        <v>222</v>
      </c>
    </row>
    <row r="224" spans="11:24" x14ac:dyDescent="0.25">
      <c r="K224" s="17" t="s">
        <v>227</v>
      </c>
      <c r="X224" s="114" t="s">
        <v>61</v>
      </c>
    </row>
    <row r="225" spans="11:24" x14ac:dyDescent="0.25">
      <c r="K225" s="17" t="s">
        <v>247</v>
      </c>
      <c r="X225" s="114" t="s">
        <v>451</v>
      </c>
    </row>
    <row r="226" spans="11:24" x14ac:dyDescent="0.25">
      <c r="K226" s="86" t="s">
        <v>19</v>
      </c>
      <c r="X226" s="114" t="s">
        <v>236</v>
      </c>
    </row>
    <row r="227" spans="11:24" x14ac:dyDescent="0.25">
      <c r="K227" s="17" t="s">
        <v>283</v>
      </c>
      <c r="X227" s="114" t="s">
        <v>251</v>
      </c>
    </row>
    <row r="228" spans="11:24" x14ac:dyDescent="0.25">
      <c r="K228" s="87" t="s">
        <v>249</v>
      </c>
      <c r="X228" s="114" t="s">
        <v>249</v>
      </c>
    </row>
    <row r="229" spans="11:24" x14ac:dyDescent="0.25">
      <c r="K229" s="17" t="s">
        <v>225</v>
      </c>
      <c r="X229" s="114" t="s">
        <v>96</v>
      </c>
    </row>
    <row r="230" spans="11:24" x14ac:dyDescent="0.25">
      <c r="K230" s="114" t="s">
        <v>332</v>
      </c>
      <c r="X230" s="114" t="s">
        <v>253</v>
      </c>
    </row>
    <row r="231" spans="11:24" x14ac:dyDescent="0.25">
      <c r="K231" s="114" t="s">
        <v>235</v>
      </c>
      <c r="X231" s="114" t="s">
        <v>160</v>
      </c>
    </row>
    <row r="232" spans="11:24" x14ac:dyDescent="0.25">
      <c r="K232" s="114" t="s">
        <v>272</v>
      </c>
      <c r="X232" s="114" t="s">
        <v>284</v>
      </c>
    </row>
    <row r="233" spans="11:24" x14ac:dyDescent="0.25">
      <c r="K233" s="114" t="s">
        <v>233</v>
      </c>
      <c r="X233" s="114" t="s">
        <v>255</v>
      </c>
    </row>
    <row r="234" spans="11:24" x14ac:dyDescent="0.25">
      <c r="K234" s="114" t="s">
        <v>273</v>
      </c>
      <c r="X234" s="114" t="s">
        <v>243</v>
      </c>
    </row>
    <row r="235" spans="11:24" x14ac:dyDescent="0.25">
      <c r="K235" s="114" t="s">
        <v>239</v>
      </c>
      <c r="X235" s="114" t="s">
        <v>239</v>
      </c>
    </row>
    <row r="236" spans="11:24" x14ac:dyDescent="0.25">
      <c r="K236" s="114" t="s">
        <v>280</v>
      </c>
      <c r="X236" s="114" t="s">
        <v>124</v>
      </c>
    </row>
    <row r="237" spans="11:24" ht="15.75" thickBot="1" x14ac:dyDescent="0.3">
      <c r="K237" s="139" t="s">
        <v>282</v>
      </c>
      <c r="X237" s="139" t="s">
        <v>282</v>
      </c>
    </row>
    <row r="238" spans="11:24" x14ac:dyDescent="0.25">
      <c r="K238" s="165" t="s">
        <v>226</v>
      </c>
      <c r="X238" s="96" t="s">
        <v>226</v>
      </c>
    </row>
    <row r="239" spans="11:24" x14ac:dyDescent="0.25">
      <c r="K239" s="114" t="s">
        <v>447</v>
      </c>
      <c r="X239" s="17" t="s">
        <v>45</v>
      </c>
    </row>
    <row r="240" spans="11:24" x14ac:dyDescent="0.25">
      <c r="K240" s="114" t="s">
        <v>448</v>
      </c>
      <c r="X240" s="17" t="s">
        <v>448</v>
      </c>
    </row>
    <row r="241" spans="11:24" ht="15.75" thickBot="1" x14ac:dyDescent="0.3">
      <c r="K241" s="141" t="s">
        <v>271</v>
      </c>
      <c r="X241" s="77" t="s">
        <v>265</v>
      </c>
    </row>
    <row r="242" spans="11:24" x14ac:dyDescent="0.25">
      <c r="K242" s="142" t="s">
        <v>304</v>
      </c>
      <c r="X242" s="142" t="s">
        <v>304</v>
      </c>
    </row>
    <row r="243" spans="11:24" x14ac:dyDescent="0.25">
      <c r="K243" s="114" t="s">
        <v>308</v>
      </c>
      <c r="X243" s="114" t="s">
        <v>158</v>
      </c>
    </row>
    <row r="244" spans="11:24" x14ac:dyDescent="0.25">
      <c r="K244" s="114" t="s">
        <v>314</v>
      </c>
      <c r="X244" s="114" t="s">
        <v>308</v>
      </c>
    </row>
    <row r="247" spans="11:24" x14ac:dyDescent="0.25">
      <c r="K247" s="81" t="s">
        <v>323</v>
      </c>
      <c r="X247" s="81" t="s">
        <v>138</v>
      </c>
    </row>
    <row r="248" spans="11:24" x14ac:dyDescent="0.25">
      <c r="K248" s="17" t="s">
        <v>214</v>
      </c>
      <c r="X248" s="17" t="s">
        <v>214</v>
      </c>
    </row>
    <row r="249" spans="11:24" x14ac:dyDescent="0.25">
      <c r="K249" s="17" t="s">
        <v>5</v>
      </c>
      <c r="X249" s="17" t="s">
        <v>5</v>
      </c>
    </row>
    <row r="250" spans="11:24" x14ac:dyDescent="0.25">
      <c r="K250" s="17" t="s">
        <v>9</v>
      </c>
      <c r="X250" s="17" t="s">
        <v>9</v>
      </c>
    </row>
    <row r="251" spans="11:24" x14ac:dyDescent="0.25">
      <c r="K251" s="17" t="s">
        <v>422</v>
      </c>
      <c r="X251" s="17" t="s">
        <v>43</v>
      </c>
    </row>
    <row r="252" spans="11:24" x14ac:dyDescent="0.25">
      <c r="K252" s="17" t="s">
        <v>224</v>
      </c>
      <c r="X252" s="17" t="s">
        <v>491</v>
      </c>
    </row>
    <row r="253" spans="11:24" x14ac:dyDescent="0.25">
      <c r="K253" s="17" t="s">
        <v>222</v>
      </c>
      <c r="X253" s="17" t="s">
        <v>237</v>
      </c>
    </row>
    <row r="254" spans="11:24" x14ac:dyDescent="0.25">
      <c r="K254" s="17" t="s">
        <v>218</v>
      </c>
      <c r="X254" s="17" t="s">
        <v>218</v>
      </c>
    </row>
    <row r="255" spans="11:24" x14ac:dyDescent="0.25">
      <c r="K255" s="17" t="s">
        <v>219</v>
      </c>
      <c r="X255" s="85" t="s">
        <v>67</v>
      </c>
    </row>
    <row r="256" spans="11:24" x14ac:dyDescent="0.25">
      <c r="K256" s="85" t="s">
        <v>19</v>
      </c>
      <c r="X256" s="85" t="s">
        <v>19</v>
      </c>
    </row>
    <row r="257" spans="11:24" x14ac:dyDescent="0.25">
      <c r="K257" s="17" t="s">
        <v>251</v>
      </c>
      <c r="X257" s="17" t="s">
        <v>251</v>
      </c>
    </row>
    <row r="258" spans="11:24" x14ac:dyDescent="0.25">
      <c r="K258" s="17" t="s">
        <v>228</v>
      </c>
      <c r="X258" s="17" t="s">
        <v>221</v>
      </c>
    </row>
    <row r="259" spans="11:24" x14ac:dyDescent="0.25">
      <c r="K259" s="94" t="s">
        <v>225</v>
      </c>
      <c r="X259" s="17" t="s">
        <v>225</v>
      </c>
    </row>
    <row r="260" spans="11:24" x14ac:dyDescent="0.25">
      <c r="K260" s="17" t="s">
        <v>253</v>
      </c>
      <c r="X260" s="17" t="s">
        <v>253</v>
      </c>
    </row>
    <row r="261" spans="11:24" x14ac:dyDescent="0.25">
      <c r="K261" s="17" t="s">
        <v>160</v>
      </c>
      <c r="X261" s="17" t="s">
        <v>160</v>
      </c>
    </row>
    <row r="262" spans="11:24" x14ac:dyDescent="0.25">
      <c r="K262" s="17" t="s">
        <v>390</v>
      </c>
      <c r="X262" s="17" t="s">
        <v>284</v>
      </c>
    </row>
    <row r="263" spans="11:24" x14ac:dyDescent="0.25">
      <c r="K263" s="17" t="s">
        <v>260</v>
      </c>
      <c r="X263" s="17" t="s">
        <v>542</v>
      </c>
    </row>
    <row r="264" spans="11:24" x14ac:dyDescent="0.25">
      <c r="K264" s="85" t="s">
        <v>415</v>
      </c>
      <c r="X264" s="17" t="s">
        <v>242</v>
      </c>
    </row>
    <row r="265" spans="11:24" x14ac:dyDescent="0.25">
      <c r="K265" s="17" t="s">
        <v>239</v>
      </c>
      <c r="X265" s="17" t="s">
        <v>239</v>
      </c>
    </row>
    <row r="266" spans="11:24" x14ac:dyDescent="0.25">
      <c r="K266" s="17" t="s">
        <v>112</v>
      </c>
      <c r="X266" s="17" t="s">
        <v>112</v>
      </c>
    </row>
    <row r="267" spans="11:24" ht="15.75" thickBot="1" x14ac:dyDescent="0.3">
      <c r="K267" s="93" t="s">
        <v>430</v>
      </c>
      <c r="X267" s="93" t="s">
        <v>261</v>
      </c>
    </row>
    <row r="268" spans="11:24" x14ac:dyDescent="0.25">
      <c r="K268" s="96" t="s">
        <v>226</v>
      </c>
      <c r="X268" s="96" t="s">
        <v>226</v>
      </c>
    </row>
    <row r="269" spans="11:24" x14ac:dyDescent="0.25">
      <c r="K269" s="17" t="s">
        <v>45</v>
      </c>
      <c r="X269" s="17" t="s">
        <v>45</v>
      </c>
    </row>
    <row r="270" spans="11:24" x14ac:dyDescent="0.25">
      <c r="K270" s="17" t="s">
        <v>69</v>
      </c>
      <c r="X270" s="17" t="s">
        <v>480</v>
      </c>
    </row>
    <row r="271" spans="11:24" ht="15.75" thickBot="1" x14ac:dyDescent="0.3">
      <c r="K271" s="77" t="s">
        <v>229</v>
      </c>
      <c r="X271" s="77" t="s">
        <v>229</v>
      </c>
    </row>
    <row r="272" spans="11:24" x14ac:dyDescent="0.25">
      <c r="K272" s="142" t="s">
        <v>304</v>
      </c>
      <c r="X272" s="142" t="s">
        <v>133</v>
      </c>
    </row>
    <row r="273" spans="11:24" x14ac:dyDescent="0.25">
      <c r="K273" s="114" t="s">
        <v>133</v>
      </c>
      <c r="X273" s="114" t="s">
        <v>314</v>
      </c>
    </row>
    <row r="274" spans="11:24" x14ac:dyDescent="0.25">
      <c r="K274" s="114" t="s">
        <v>158</v>
      </c>
      <c r="X274" s="114" t="s">
        <v>304</v>
      </c>
    </row>
    <row r="277" spans="11:24" x14ac:dyDescent="0.25">
      <c r="K277" s="81" t="s">
        <v>150</v>
      </c>
      <c r="X277" s="81" t="s">
        <v>172</v>
      </c>
    </row>
    <row r="278" spans="11:24" x14ac:dyDescent="0.25">
      <c r="K278" s="17" t="s">
        <v>214</v>
      </c>
      <c r="X278" s="17" t="s">
        <v>214</v>
      </c>
    </row>
    <row r="279" spans="11:24" x14ac:dyDescent="0.25">
      <c r="K279" s="83" t="s">
        <v>5</v>
      </c>
      <c r="X279" s="17" t="s">
        <v>5</v>
      </c>
    </row>
    <row r="280" spans="11:24" x14ac:dyDescent="0.25">
      <c r="K280" s="83" t="s">
        <v>128</v>
      </c>
      <c r="X280" s="17" t="s">
        <v>128</v>
      </c>
    </row>
    <row r="281" spans="11:24" x14ac:dyDescent="0.25">
      <c r="K281" s="86" t="s">
        <v>39</v>
      </c>
      <c r="X281" s="17" t="s">
        <v>422</v>
      </c>
    </row>
    <row r="282" spans="11:24" x14ac:dyDescent="0.25">
      <c r="K282" s="83" t="s">
        <v>44</v>
      </c>
      <c r="X282" s="17" t="s">
        <v>491</v>
      </c>
    </row>
    <row r="283" spans="11:24" x14ac:dyDescent="0.25">
      <c r="K283" s="17" t="s">
        <v>237</v>
      </c>
      <c r="X283" s="17" t="s">
        <v>215</v>
      </c>
    </row>
    <row r="284" spans="11:24" x14ac:dyDescent="0.25">
      <c r="K284" s="83" t="s">
        <v>61</v>
      </c>
      <c r="X284" s="17" t="s">
        <v>227</v>
      </c>
    </row>
    <row r="285" spans="11:24" x14ac:dyDescent="0.25">
      <c r="K285" s="86" t="s">
        <v>113</v>
      </c>
      <c r="X285" s="17" t="s">
        <v>110</v>
      </c>
    </row>
    <row r="286" spans="11:24" x14ac:dyDescent="0.25">
      <c r="K286" s="86" t="s">
        <v>19</v>
      </c>
      <c r="X286" s="85" t="s">
        <v>19</v>
      </c>
    </row>
    <row r="287" spans="11:24" x14ac:dyDescent="0.25">
      <c r="K287" s="17" t="s">
        <v>251</v>
      </c>
      <c r="X287" s="17" t="s">
        <v>254</v>
      </c>
    </row>
    <row r="288" spans="11:24" x14ac:dyDescent="0.25">
      <c r="K288" s="83" t="s">
        <v>102</v>
      </c>
      <c r="X288" s="87" t="s">
        <v>249</v>
      </c>
    </row>
    <row r="289" spans="11:24" x14ac:dyDescent="0.25">
      <c r="K289" s="17" t="s">
        <v>225</v>
      </c>
      <c r="X289" s="17" t="s">
        <v>96</v>
      </c>
    </row>
    <row r="290" spans="11:24" x14ac:dyDescent="0.25">
      <c r="K290" s="17" t="s">
        <v>253</v>
      </c>
      <c r="X290" s="17" t="s">
        <v>287</v>
      </c>
    </row>
    <row r="291" spans="11:24" x14ac:dyDescent="0.25">
      <c r="K291" s="17" t="s">
        <v>244</v>
      </c>
      <c r="X291" s="17" t="s">
        <v>160</v>
      </c>
    </row>
    <row r="292" spans="11:24" x14ac:dyDescent="0.25">
      <c r="K292" s="83" t="s">
        <v>284</v>
      </c>
      <c r="X292" s="17" t="s">
        <v>272</v>
      </c>
    </row>
    <row r="293" spans="11:24" x14ac:dyDescent="0.25">
      <c r="K293" s="17" t="s">
        <v>255</v>
      </c>
      <c r="X293" s="17" t="s">
        <v>260</v>
      </c>
    </row>
    <row r="294" spans="11:24" x14ac:dyDescent="0.25">
      <c r="K294" s="17" t="s">
        <v>241</v>
      </c>
      <c r="X294" s="85" t="s">
        <v>415</v>
      </c>
    </row>
    <row r="295" spans="11:24" x14ac:dyDescent="0.25">
      <c r="K295" s="17" t="s">
        <v>239</v>
      </c>
      <c r="X295" s="17" t="s">
        <v>239</v>
      </c>
    </row>
    <row r="296" spans="11:24" x14ac:dyDescent="0.25">
      <c r="K296" s="83" t="s">
        <v>417</v>
      </c>
      <c r="X296" s="17" t="s">
        <v>280</v>
      </c>
    </row>
    <row r="297" spans="11:24" ht="15.75" thickBot="1" x14ac:dyDescent="0.3">
      <c r="K297" s="93" t="s">
        <v>282</v>
      </c>
      <c r="X297" s="93" t="s">
        <v>375</v>
      </c>
    </row>
    <row r="298" spans="11:24" x14ac:dyDescent="0.25">
      <c r="K298" s="96" t="s">
        <v>226</v>
      </c>
      <c r="X298" s="96" t="s">
        <v>226</v>
      </c>
    </row>
    <row r="299" spans="11:24" x14ac:dyDescent="0.25">
      <c r="K299" s="83" t="s">
        <v>45</v>
      </c>
      <c r="X299" s="17" t="s">
        <v>447</v>
      </c>
    </row>
    <row r="300" spans="11:24" x14ac:dyDescent="0.25">
      <c r="K300" s="17" t="s">
        <v>277</v>
      </c>
      <c r="X300" s="17" t="s">
        <v>130</v>
      </c>
    </row>
    <row r="301" spans="11:24" ht="15.75" thickBot="1" x14ac:dyDescent="0.3">
      <c r="K301" s="77" t="s">
        <v>476</v>
      </c>
      <c r="X301" s="77" t="s">
        <v>271</v>
      </c>
    </row>
    <row r="302" spans="11:24" x14ac:dyDescent="0.25">
      <c r="K302" s="142" t="s">
        <v>304</v>
      </c>
      <c r="X302" s="142" t="s">
        <v>304</v>
      </c>
    </row>
    <row r="303" spans="11:24" x14ac:dyDescent="0.25">
      <c r="K303" s="114" t="s">
        <v>133</v>
      </c>
      <c r="X303" s="114" t="s">
        <v>159</v>
      </c>
    </row>
    <row r="304" spans="11:24" x14ac:dyDescent="0.25">
      <c r="K304" s="114" t="s">
        <v>159</v>
      </c>
      <c r="X304" s="114" t="s">
        <v>308</v>
      </c>
    </row>
    <row r="307" spans="11:24" x14ac:dyDescent="0.25">
      <c r="K307" s="81" t="s">
        <v>157</v>
      </c>
      <c r="X307" s="81" t="s">
        <v>333</v>
      </c>
    </row>
    <row r="308" spans="11:24" x14ac:dyDescent="0.25">
      <c r="K308" s="17" t="s">
        <v>425</v>
      </c>
      <c r="X308" s="83" t="s">
        <v>455</v>
      </c>
    </row>
    <row r="309" spans="11:24" x14ac:dyDescent="0.25">
      <c r="K309" s="17" t="s">
        <v>5</v>
      </c>
      <c r="X309" s="17" t="s">
        <v>216</v>
      </c>
    </row>
    <row r="310" spans="11:24" x14ac:dyDescent="0.25">
      <c r="K310" s="17" t="s">
        <v>9</v>
      </c>
      <c r="X310" s="17" t="s">
        <v>281</v>
      </c>
    </row>
    <row r="311" spans="11:24" x14ac:dyDescent="0.25">
      <c r="K311" s="17" t="s">
        <v>422</v>
      </c>
      <c r="X311" s="86" t="s">
        <v>39</v>
      </c>
    </row>
    <row r="312" spans="11:24" x14ac:dyDescent="0.25">
      <c r="K312" s="17" t="s">
        <v>44</v>
      </c>
      <c r="X312" s="83" t="s">
        <v>491</v>
      </c>
    </row>
    <row r="313" spans="11:24" x14ac:dyDescent="0.25">
      <c r="K313" s="17" t="s">
        <v>248</v>
      </c>
      <c r="X313" s="90" t="s">
        <v>57</v>
      </c>
    </row>
    <row r="314" spans="11:24" x14ac:dyDescent="0.25">
      <c r="K314" s="17" t="s">
        <v>61</v>
      </c>
      <c r="X314" s="17" t="s">
        <v>259</v>
      </c>
    </row>
    <row r="315" spans="11:24" x14ac:dyDescent="0.25">
      <c r="K315" s="57" t="s">
        <v>451</v>
      </c>
      <c r="X315" s="86" t="s">
        <v>113</v>
      </c>
    </row>
    <row r="316" spans="11:24" x14ac:dyDescent="0.25">
      <c r="K316" s="17" t="s">
        <v>19</v>
      </c>
      <c r="X316" s="86" t="s">
        <v>19</v>
      </c>
    </row>
    <row r="317" spans="11:24" x14ac:dyDescent="0.25">
      <c r="K317" s="57" t="s">
        <v>251</v>
      </c>
      <c r="X317" s="17" t="s">
        <v>283</v>
      </c>
    </row>
    <row r="318" spans="11:24" x14ac:dyDescent="0.25">
      <c r="K318" s="57" t="s">
        <v>249</v>
      </c>
      <c r="X318" s="94" t="s">
        <v>228</v>
      </c>
    </row>
    <row r="319" spans="11:24" x14ac:dyDescent="0.25">
      <c r="K319" s="57" t="s">
        <v>96</v>
      </c>
      <c r="X319" s="94" t="s">
        <v>225</v>
      </c>
    </row>
    <row r="320" spans="11:24" x14ac:dyDescent="0.25">
      <c r="K320" s="57" t="s">
        <v>288</v>
      </c>
      <c r="X320" s="114" t="s">
        <v>288</v>
      </c>
    </row>
    <row r="321" spans="11:24" x14ac:dyDescent="0.25">
      <c r="K321" s="17" t="s">
        <v>244</v>
      </c>
      <c r="X321" s="17" t="s">
        <v>289</v>
      </c>
    </row>
    <row r="322" spans="11:24" x14ac:dyDescent="0.25">
      <c r="K322" s="57" t="s">
        <v>390</v>
      </c>
      <c r="X322" s="78" t="s">
        <v>278</v>
      </c>
    </row>
    <row r="323" spans="11:24" x14ac:dyDescent="0.25">
      <c r="K323" s="57" t="s">
        <v>257</v>
      </c>
      <c r="X323" s="17" t="s">
        <v>260</v>
      </c>
    </row>
    <row r="324" spans="11:24" x14ac:dyDescent="0.25">
      <c r="K324" s="88" t="s">
        <v>86</v>
      </c>
      <c r="X324" s="17" t="s">
        <v>243</v>
      </c>
    </row>
    <row r="325" spans="11:24" x14ac:dyDescent="0.25">
      <c r="K325" s="85" t="s">
        <v>239</v>
      </c>
      <c r="X325" s="83" t="s">
        <v>108</v>
      </c>
    </row>
    <row r="326" spans="11:24" x14ac:dyDescent="0.25">
      <c r="K326" s="17" t="s">
        <v>280</v>
      </c>
      <c r="X326" s="90" t="s">
        <v>417</v>
      </c>
    </row>
    <row r="327" spans="11:24" ht="15.75" thickBot="1" x14ac:dyDescent="0.3">
      <c r="K327" s="93" t="s">
        <v>282</v>
      </c>
      <c r="X327" s="107" t="s">
        <v>107</v>
      </c>
    </row>
    <row r="328" spans="11:24" x14ac:dyDescent="0.25">
      <c r="K328" s="97" t="s">
        <v>226</v>
      </c>
      <c r="X328" s="111" t="s">
        <v>226</v>
      </c>
    </row>
    <row r="329" spans="11:24" x14ac:dyDescent="0.25">
      <c r="K329" s="57" t="s">
        <v>447</v>
      </c>
      <c r="X329" s="112" t="s">
        <v>447</v>
      </c>
    </row>
    <row r="330" spans="11:24" x14ac:dyDescent="0.25">
      <c r="K330" s="57" t="s">
        <v>130</v>
      </c>
      <c r="X330" s="113" t="s">
        <v>130</v>
      </c>
    </row>
    <row r="331" spans="11:24" ht="15.75" thickBot="1" x14ac:dyDescent="0.3">
      <c r="K331" s="99" t="s">
        <v>265</v>
      </c>
      <c r="X331" s="79" t="s">
        <v>476</v>
      </c>
    </row>
    <row r="332" spans="11:24" x14ac:dyDescent="0.25">
      <c r="K332" s="142" t="s">
        <v>304</v>
      </c>
      <c r="X332" s="142" t="s">
        <v>133</v>
      </c>
    </row>
    <row r="333" spans="11:24" x14ac:dyDescent="0.25">
      <c r="K333" s="114" t="s">
        <v>155</v>
      </c>
      <c r="X333" s="114" t="s">
        <v>304</v>
      </c>
    </row>
    <row r="334" spans="11:24" x14ac:dyDescent="0.25">
      <c r="K334" s="114" t="s">
        <v>308</v>
      </c>
      <c r="X334" s="114" t="s">
        <v>158</v>
      </c>
    </row>
    <row r="337" spans="11:11" x14ac:dyDescent="0.25">
      <c r="K337" s="81" t="s">
        <v>161</v>
      </c>
    </row>
    <row r="338" spans="11:11" x14ac:dyDescent="0.25">
      <c r="K338" s="17" t="s">
        <v>211</v>
      </c>
    </row>
    <row r="339" spans="11:11" x14ac:dyDescent="0.25">
      <c r="K339" s="17" t="s">
        <v>5</v>
      </c>
    </row>
    <row r="340" spans="11:11" x14ac:dyDescent="0.25">
      <c r="K340" s="17" t="s">
        <v>9</v>
      </c>
    </row>
    <row r="341" spans="11:11" x14ac:dyDescent="0.25">
      <c r="K341" s="17" t="s">
        <v>422</v>
      </c>
    </row>
    <row r="342" spans="11:11" x14ac:dyDescent="0.25">
      <c r="K342" s="17" t="s">
        <v>250</v>
      </c>
    </row>
    <row r="343" spans="11:11" x14ac:dyDescent="0.25">
      <c r="K343" s="17" t="s">
        <v>237</v>
      </c>
    </row>
    <row r="344" spans="11:11" x14ac:dyDescent="0.25">
      <c r="K344" s="17" t="s">
        <v>218</v>
      </c>
    </row>
    <row r="345" spans="11:11" x14ac:dyDescent="0.25">
      <c r="K345" s="17" t="s">
        <v>451</v>
      </c>
    </row>
    <row r="346" spans="11:11" x14ac:dyDescent="0.25">
      <c r="K346" s="85" t="s">
        <v>19</v>
      </c>
    </row>
    <row r="347" spans="11:11" x14ac:dyDescent="0.25">
      <c r="K347" s="17" t="s">
        <v>254</v>
      </c>
    </row>
    <row r="348" spans="11:11" x14ac:dyDescent="0.25">
      <c r="K348" s="17" t="s">
        <v>228</v>
      </c>
    </row>
    <row r="349" spans="11:11" x14ac:dyDescent="0.25">
      <c r="K349" s="17" t="s">
        <v>96</v>
      </c>
    </row>
    <row r="350" spans="11:11" x14ac:dyDescent="0.25">
      <c r="K350" s="17" t="s">
        <v>119</v>
      </c>
    </row>
    <row r="351" spans="11:11" x14ac:dyDescent="0.25">
      <c r="K351" s="17" t="s">
        <v>160</v>
      </c>
    </row>
    <row r="352" spans="11:11" x14ac:dyDescent="0.25">
      <c r="K352" s="17" t="s">
        <v>390</v>
      </c>
    </row>
    <row r="353" spans="11:11" x14ac:dyDescent="0.25">
      <c r="K353" s="17" t="s">
        <v>260</v>
      </c>
    </row>
    <row r="354" spans="11:11" x14ac:dyDescent="0.25">
      <c r="K354" s="17" t="s">
        <v>242</v>
      </c>
    </row>
    <row r="355" spans="11:11" x14ac:dyDescent="0.25">
      <c r="K355" s="17" t="s">
        <v>108</v>
      </c>
    </row>
    <row r="356" spans="11:11" x14ac:dyDescent="0.25">
      <c r="K356" s="17" t="s">
        <v>112</v>
      </c>
    </row>
    <row r="357" spans="11:11" ht="15.75" thickBot="1" x14ac:dyDescent="0.3">
      <c r="K357" s="93" t="s">
        <v>107</v>
      </c>
    </row>
    <row r="358" spans="11:11" x14ac:dyDescent="0.25">
      <c r="K358" s="96" t="s">
        <v>226</v>
      </c>
    </row>
    <row r="359" spans="11:11" x14ac:dyDescent="0.25">
      <c r="K359" s="17" t="s">
        <v>477</v>
      </c>
    </row>
    <row r="360" spans="11:11" x14ac:dyDescent="0.25">
      <c r="K360" s="17" t="s">
        <v>130</v>
      </c>
    </row>
    <row r="361" spans="11:11" ht="15.75" thickBot="1" x14ac:dyDescent="0.3">
      <c r="K361" s="77" t="s">
        <v>265</v>
      </c>
    </row>
    <row r="362" spans="11:11" x14ac:dyDescent="0.25">
      <c r="K362" s="142" t="s">
        <v>158</v>
      </c>
    </row>
    <row r="363" spans="11:11" x14ac:dyDescent="0.25">
      <c r="K363" s="114" t="s">
        <v>133</v>
      </c>
    </row>
    <row r="364" spans="11:11" x14ac:dyDescent="0.25">
      <c r="K364" s="114" t="s">
        <v>308</v>
      </c>
    </row>
    <row r="367" spans="11:11" x14ac:dyDescent="0.25">
      <c r="K367" s="81" t="s">
        <v>318</v>
      </c>
    </row>
    <row r="368" spans="11:11" x14ac:dyDescent="0.25">
      <c r="K368" s="17" t="s">
        <v>425</v>
      </c>
    </row>
    <row r="369" spans="11:11" x14ac:dyDescent="0.25">
      <c r="K369" s="17" t="s">
        <v>5</v>
      </c>
    </row>
    <row r="370" spans="11:11" x14ac:dyDescent="0.25">
      <c r="K370" s="17" t="s">
        <v>9</v>
      </c>
    </row>
    <row r="371" spans="11:11" x14ac:dyDescent="0.25">
      <c r="K371" s="17" t="s">
        <v>422</v>
      </c>
    </row>
    <row r="372" spans="11:11" x14ac:dyDescent="0.25">
      <c r="K372" s="17" t="s">
        <v>44</v>
      </c>
    </row>
    <row r="373" spans="11:11" x14ac:dyDescent="0.25">
      <c r="K373" s="17" t="s">
        <v>237</v>
      </c>
    </row>
    <row r="374" spans="11:11" x14ac:dyDescent="0.25">
      <c r="K374" s="17" t="s">
        <v>274</v>
      </c>
    </row>
    <row r="375" spans="11:11" x14ac:dyDescent="0.25">
      <c r="K375" s="17" t="s">
        <v>451</v>
      </c>
    </row>
    <row r="376" spans="11:11" x14ac:dyDescent="0.25">
      <c r="K376" s="85" t="s">
        <v>19</v>
      </c>
    </row>
    <row r="377" spans="11:11" x14ac:dyDescent="0.25">
      <c r="K377" s="17" t="s">
        <v>251</v>
      </c>
    </row>
    <row r="378" spans="11:11" x14ac:dyDescent="0.25">
      <c r="K378" s="17" t="s">
        <v>102</v>
      </c>
    </row>
    <row r="379" spans="11:11" x14ac:dyDescent="0.25">
      <c r="K379" s="17" t="s">
        <v>495</v>
      </c>
    </row>
    <row r="380" spans="11:11" x14ac:dyDescent="0.25">
      <c r="K380" s="17" t="s">
        <v>287</v>
      </c>
    </row>
    <row r="381" spans="11:11" x14ac:dyDescent="0.25">
      <c r="K381" s="17" t="s">
        <v>160</v>
      </c>
    </row>
    <row r="382" spans="11:11" x14ac:dyDescent="0.25">
      <c r="K382" s="78" t="s">
        <v>278</v>
      </c>
    </row>
    <row r="383" spans="11:11" x14ac:dyDescent="0.25">
      <c r="K383" s="17" t="s">
        <v>260</v>
      </c>
    </row>
    <row r="384" spans="11:11" x14ac:dyDescent="0.25">
      <c r="K384" s="17" t="s">
        <v>242</v>
      </c>
    </row>
    <row r="385" spans="11:11" x14ac:dyDescent="0.25">
      <c r="K385" s="17" t="s">
        <v>217</v>
      </c>
    </row>
    <row r="386" spans="11:11" x14ac:dyDescent="0.25">
      <c r="K386" s="17" t="s">
        <v>74</v>
      </c>
    </row>
    <row r="387" spans="11:11" ht="15.75" thickBot="1" x14ac:dyDescent="0.3">
      <c r="K387" s="93" t="s">
        <v>282</v>
      </c>
    </row>
    <row r="388" spans="11:11" x14ac:dyDescent="0.25">
      <c r="K388" s="96" t="s">
        <v>48</v>
      </c>
    </row>
    <row r="389" spans="11:11" x14ac:dyDescent="0.25">
      <c r="K389" s="17" t="s">
        <v>45</v>
      </c>
    </row>
    <row r="390" spans="11:11" x14ac:dyDescent="0.25">
      <c r="K390" s="17" t="s">
        <v>130</v>
      </c>
    </row>
    <row r="391" spans="11:11" ht="15.75" thickBot="1" x14ac:dyDescent="0.3">
      <c r="K391" s="77" t="s">
        <v>229</v>
      </c>
    </row>
    <row r="392" spans="11:11" x14ac:dyDescent="0.25">
      <c r="K392" s="142" t="s">
        <v>316</v>
      </c>
    </row>
    <row r="393" spans="11:11" x14ac:dyDescent="0.25">
      <c r="K393" s="114" t="s">
        <v>317</v>
      </c>
    </row>
    <row r="394" spans="11:11" x14ac:dyDescent="0.25">
      <c r="K394" s="114" t="s">
        <v>314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712772-A20D-44A7-9FC6-6AC4347C7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NEW DISPLAY</vt:lpstr>
      <vt:lpstr>World Cup Players</vt:lpstr>
      <vt:lpstr>World Cup GK</vt:lpstr>
      <vt:lpstr>GAME WINNING GOALS</vt:lpstr>
      <vt:lpstr>Sheet3</vt:lpstr>
      <vt:lpstr>GDrive</vt:lpstr>
      <vt:lpstr>Best of</vt:lpstr>
      <vt:lpstr>Gdrive2</vt:lpstr>
      <vt:lpstr>GDriveQUARTERS</vt:lpstr>
      <vt:lpstr>Sheet7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Sean Pickles</cp:lastModifiedBy>
  <dcterms:created xsi:type="dcterms:W3CDTF">2021-05-12T03:04:28Z</dcterms:created>
  <dcterms:modified xsi:type="dcterms:W3CDTF">2026-07-17T00:33:32Z</dcterms:modified>
</cp:coreProperties>
</file>